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37215" windowHeight="1186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23" i="28" l="1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23" i="13"/>
  <c r="V30" i="13"/>
  <c r="V33" i="13"/>
  <c r="V34" i="13"/>
  <c r="V32" i="13"/>
  <c r="V26" i="13"/>
  <c r="V29" i="13"/>
  <c r="V28" i="13"/>
  <c r="V31" i="13"/>
  <c r="V25" i="13"/>
  <c r="V24" i="13"/>
  <c r="V27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3" i="28"/>
  <c r="V31" i="28"/>
  <c r="V41" i="28"/>
  <c r="V25" i="28"/>
  <c r="V23" i="28"/>
  <c r="V39" i="28"/>
  <c r="V27" i="28"/>
  <c r="V35" i="28"/>
  <c r="V43" i="28"/>
  <c r="V37" i="28"/>
  <c r="V38" i="28"/>
  <c r="V24" i="28"/>
  <c r="V26" i="28"/>
  <c r="V42" i="28"/>
  <c r="V28" i="28"/>
  <c r="V36" i="28"/>
  <c r="V44" i="28"/>
  <c r="V45" i="28"/>
  <c r="V46" i="28"/>
  <c r="V32" i="28"/>
  <c r="V34" i="28"/>
  <c r="V29" i="28"/>
  <c r="V30" i="28"/>
  <c r="V40" i="28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34" i="26"/>
  <c r="V25" i="26"/>
  <c r="V26" i="26"/>
  <c r="V33" i="26"/>
  <c r="V36" i="26"/>
  <c r="V28" i="26"/>
  <c r="V39" i="26"/>
  <c r="V38" i="26"/>
  <c r="V29" i="26"/>
  <c r="V35" i="26"/>
  <c r="V27" i="26"/>
  <c r="V31" i="26"/>
  <c r="V30" i="26"/>
  <c r="V40" i="26"/>
  <c r="V24" i="26"/>
  <c r="V37" i="26"/>
  <c r="V23" i="26"/>
  <c r="V32" i="26"/>
  <c r="V102" i="13"/>
  <c r="V94" i="13"/>
  <c r="V86" i="13"/>
  <c r="V78" i="13"/>
  <c r="V109" i="13"/>
  <c r="V101" i="13"/>
  <c r="V93" i="13"/>
  <c r="V85" i="13"/>
  <c r="V108" i="13"/>
  <c r="V100" i="13"/>
  <c r="V92" i="13"/>
  <c r="V84" i="13"/>
  <c r="V76" i="13"/>
  <c r="V107" i="13"/>
  <c r="V91" i="13"/>
  <c r="V75" i="13"/>
  <c r="V106" i="13"/>
  <c r="V98" i="13"/>
  <c r="V82" i="13"/>
  <c r="V89" i="13"/>
  <c r="V81" i="13"/>
  <c r="V88" i="13"/>
  <c r="V72" i="13"/>
  <c r="V103" i="13"/>
  <c r="V95" i="13"/>
  <c r="V79" i="13"/>
  <c r="V77" i="13"/>
  <c r="V99" i="13"/>
  <c r="V83" i="13"/>
  <c r="V90" i="13"/>
  <c r="V74" i="13"/>
  <c r="V105" i="13"/>
  <c r="V97" i="13"/>
  <c r="V73" i="13"/>
  <c r="V104" i="13"/>
  <c r="V96" i="13"/>
  <c r="V80" i="13"/>
  <c r="V87" i="13"/>
  <c r="V110" i="13"/>
  <c r="V113" i="13"/>
  <c r="V114" i="13"/>
  <c r="V112" i="13"/>
  <c r="V111" i="13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6" i="27"/>
  <c r="V28" i="27"/>
  <c r="V24" i="27"/>
  <c r="V35" i="27"/>
  <c r="V26" i="27"/>
  <c r="V34" i="27"/>
  <c r="V33" i="27"/>
  <c r="V32" i="27"/>
  <c r="V31" i="27"/>
  <c r="V23" i="27"/>
  <c r="V25" i="27"/>
  <c r="V30" i="27"/>
  <c r="V29" i="27"/>
  <c r="V27" i="27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76" i="29"/>
  <c r="V68" i="29"/>
  <c r="V60" i="29"/>
  <c r="V52" i="29"/>
  <c r="V44" i="29"/>
  <c r="V36" i="29"/>
  <c r="V28" i="29"/>
  <c r="V49" i="29"/>
  <c r="V48" i="29"/>
  <c r="V24" i="29"/>
  <c r="V63" i="29"/>
  <c r="V23" i="29"/>
  <c r="V54" i="29"/>
  <c r="V61" i="29"/>
  <c r="V29" i="29"/>
  <c r="V75" i="29"/>
  <c r="V67" i="29"/>
  <c r="V59" i="29"/>
  <c r="V51" i="29"/>
  <c r="V43" i="29"/>
  <c r="V35" i="29"/>
  <c r="V27" i="29"/>
  <c r="V57" i="29"/>
  <c r="V25" i="29"/>
  <c r="V40" i="29"/>
  <c r="V55" i="29"/>
  <c r="V70" i="29"/>
  <c r="V38" i="29"/>
  <c r="V53" i="29"/>
  <c r="V74" i="29"/>
  <c r="V66" i="29"/>
  <c r="V58" i="29"/>
  <c r="V50" i="29"/>
  <c r="V42" i="29"/>
  <c r="V34" i="29"/>
  <c r="V26" i="29"/>
  <c r="V65" i="29"/>
  <c r="V41" i="29"/>
  <c r="V32" i="29"/>
  <c r="V71" i="29"/>
  <c r="V31" i="29"/>
  <c r="V46" i="29"/>
  <c r="V69" i="29"/>
  <c r="V73" i="29"/>
  <c r="V33" i="29"/>
  <c r="V39" i="29"/>
  <c r="V62" i="29"/>
  <c r="V37" i="29"/>
  <c r="V72" i="29"/>
  <c r="V64" i="29"/>
  <c r="V56" i="29"/>
  <c r="V47" i="29"/>
  <c r="V30" i="29"/>
  <c r="V4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5" i="29"/>
  <c r="C6" i="29"/>
  <c r="C7" i="29"/>
  <c r="C4" i="29"/>
  <c r="C3" i="29"/>
  <c r="C8" i="29"/>
  <c r="C9" i="29"/>
  <c r="D3" i="29"/>
  <c r="D4" i="29"/>
  <c r="D3" i="27"/>
  <c r="D5" i="28"/>
  <c r="D5" i="29"/>
  <c r="D4" i="28"/>
  <c r="D4" i="27"/>
  <c r="D3" i="28"/>
  <c r="D5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4" i="26"/>
  <c r="D5" i="26"/>
  <c r="D3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AC110" i="13"/>
  <c r="M21" i="22"/>
  <c r="J21" i="22"/>
  <c r="K21" i="22"/>
  <c r="L21" i="22"/>
  <c r="L25" i="22"/>
  <c r="M24" i="22"/>
  <c r="M22" i="22"/>
  <c r="M23" i="22"/>
  <c r="M25" i="22"/>
  <c r="J24" i="22"/>
  <c r="J23" i="22"/>
  <c r="J22" i="22"/>
  <c r="J25" i="22"/>
  <c r="K22" i="22"/>
  <c r="K24" i="22"/>
  <c r="K23" i="22"/>
  <c r="K25" i="22"/>
  <c r="L23" i="22"/>
  <c r="L24" i="22"/>
  <c r="M15" i="22" l="1"/>
  <c r="L15" i="22"/>
  <c r="K15" i="22"/>
  <c r="J15" i="22"/>
  <c r="I15" i="22"/>
  <c r="D17" i="22"/>
  <c r="B1" i="22"/>
  <c r="AA79" i="13"/>
  <c r="AA64" i="29"/>
  <c r="U64" i="29" s="1"/>
  <c r="AA69" i="29"/>
  <c r="U69" i="29" s="1"/>
  <c r="AA30" i="27"/>
  <c r="K17" i="22"/>
  <c r="AA62" i="29"/>
  <c r="U62" i="29" s="1"/>
  <c r="AA108" i="13"/>
  <c r="AA28" i="27"/>
  <c r="AA99" i="13"/>
  <c r="L18" i="22"/>
  <c r="AA35" i="29"/>
  <c r="U35" i="29" s="1"/>
  <c r="AA31" i="29"/>
  <c r="U31" i="29" s="1"/>
  <c r="S31" i="29"/>
  <c r="J18" i="22"/>
  <c r="AA74" i="13"/>
  <c r="AA31" i="27"/>
  <c r="AA61" i="29"/>
  <c r="U61" i="29" s="1"/>
  <c r="AA57" i="29"/>
  <c r="U57" i="29" s="1"/>
  <c r="AA87" i="13"/>
  <c r="AA25" i="27"/>
  <c r="AA95" i="13"/>
  <c r="AA104" i="13"/>
  <c r="AA54" i="29"/>
  <c r="U54" i="29" s="1"/>
  <c r="M19" i="22"/>
  <c r="T61" i="29"/>
  <c r="AA36" i="29"/>
  <c r="U36" i="29" s="1"/>
  <c r="AA34" i="29"/>
  <c r="U34" i="29" s="1"/>
  <c r="AA25" i="29"/>
  <c r="U25" i="29" s="1"/>
  <c r="AA107" i="13"/>
  <c r="AA72" i="29"/>
  <c r="U72" i="29" s="1"/>
  <c r="AA42" i="29"/>
  <c r="U42" i="29" s="1"/>
  <c r="T35" i="29"/>
  <c r="AA75" i="29"/>
  <c r="U75" i="29" s="1"/>
  <c r="AA34" i="27"/>
  <c r="AA55" i="29"/>
  <c r="AA80" i="13"/>
  <c r="AA70" i="29"/>
  <c r="AA48" i="29"/>
  <c r="U48" i="29" s="1"/>
  <c r="AA93" i="13"/>
  <c r="S57" i="29"/>
  <c r="AA33" i="29"/>
  <c r="T62" i="29"/>
  <c r="T25" i="29"/>
  <c r="T54" i="29"/>
  <c r="AA67" i="29"/>
  <c r="AA27" i="29"/>
  <c r="AA94" i="13"/>
  <c r="AA88" i="13"/>
  <c r="M16" i="22"/>
  <c r="AA75" i="13"/>
  <c r="S25" i="29"/>
  <c r="S54" i="29"/>
  <c r="AA40" i="29"/>
  <c r="AA73" i="13"/>
  <c r="AA92" i="13"/>
  <c r="AA27" i="27"/>
  <c r="AA76" i="29"/>
  <c r="U76" i="29" s="1"/>
  <c r="D6" i="22"/>
  <c r="AA32" i="29"/>
  <c r="AA77" i="13"/>
  <c r="AA109" i="13"/>
  <c r="AA35" i="27"/>
  <c r="AA43" i="29"/>
  <c r="U43" i="29" s="1"/>
  <c r="AA91" i="13"/>
  <c r="AA68" i="29"/>
  <c r="T40" i="29"/>
  <c r="AA90" i="13"/>
  <c r="AA45" i="29"/>
  <c r="AA85" i="13"/>
  <c r="S70" i="29"/>
  <c r="AA33" i="27"/>
  <c r="T75" i="29"/>
  <c r="AA23" i="27"/>
  <c r="AA66" i="29"/>
  <c r="AA26" i="29"/>
  <c r="U26" i="29" s="1"/>
  <c r="AA36" i="27"/>
  <c r="T64" i="29"/>
  <c r="S61" i="29"/>
  <c r="S35" i="29"/>
  <c r="S32" i="29"/>
  <c r="I17" i="22"/>
  <c r="AA59" i="29"/>
  <c r="J16" i="22"/>
  <c r="AA41" i="29"/>
  <c r="AA28" i="29"/>
  <c r="S59" i="29"/>
  <c r="S27" i="29"/>
  <c r="S55" i="29"/>
  <c r="AA47" i="29"/>
  <c r="AA24" i="27"/>
  <c r="T66" i="29"/>
  <c r="T76" i="29"/>
  <c r="AA74" i="29"/>
  <c r="AA100" i="13"/>
  <c r="AA29" i="27"/>
  <c r="L19" i="22"/>
  <c r="I16" i="22"/>
  <c r="AA51" i="29"/>
  <c r="AA96" i="13"/>
  <c r="AA86" i="13"/>
  <c r="AA101" i="13"/>
  <c r="S76" i="29"/>
  <c r="AA44" i="29"/>
  <c r="AA76" i="13"/>
  <c r="AA103" i="13"/>
  <c r="K19" i="22"/>
  <c r="T36" i="29"/>
  <c r="T69" i="29"/>
  <c r="AA63" i="29"/>
  <c r="T57" i="29"/>
  <c r="T31" i="29"/>
  <c r="AA97" i="13"/>
  <c r="I19" i="22"/>
  <c r="AA24" i="29"/>
  <c r="L16" i="22"/>
  <c r="AA53" i="29"/>
  <c r="AA71" i="29"/>
  <c r="S62" i="29"/>
  <c r="S34" i="29"/>
  <c r="S45" i="29"/>
  <c r="T48" i="29"/>
  <c r="T72" i="29"/>
  <c r="S42" i="29"/>
  <c r="AA102" i="13"/>
  <c r="I18" i="22"/>
  <c r="AA46" i="29"/>
  <c r="J19" i="22"/>
  <c r="L22" i="22"/>
  <c r="AA58" i="29"/>
  <c r="S26" i="29"/>
  <c r="S72" i="29"/>
  <c r="AA38" i="29"/>
  <c r="K16" i="22"/>
  <c r="K18" i="22"/>
  <c r="M18" i="22"/>
  <c r="AA23" i="29"/>
  <c r="T26" i="29"/>
  <c r="L17" i="22"/>
  <c r="J17" i="22"/>
  <c r="S69" i="29"/>
  <c r="AA26" i="27"/>
  <c r="AA105" i="13"/>
  <c r="AA56" i="29"/>
  <c r="AA82" i="13"/>
  <c r="AA65" i="29"/>
  <c r="AA37" i="29"/>
  <c r="U37" i="29" s="1"/>
  <c r="S75" i="29"/>
  <c r="T37" i="29"/>
  <c r="S64" i="29"/>
  <c r="AA60" i="29"/>
  <c r="AA29" i="29"/>
  <c r="AA72" i="13"/>
  <c r="S29" i="29"/>
  <c r="AA39" i="29"/>
  <c r="M17" i="22"/>
  <c r="S24" i="29"/>
  <c r="AA78" i="13"/>
  <c r="AA84" i="13"/>
  <c r="S36" i="29"/>
  <c r="AA49" i="29"/>
  <c r="AA106" i="13"/>
  <c r="T63" i="29"/>
  <c r="AA30" i="29"/>
  <c r="AA52" i="29"/>
  <c r="AA83" i="13"/>
  <c r="AA98" i="13"/>
  <c r="AA81" i="13"/>
  <c r="S37" i="29"/>
  <c r="T34" i="29"/>
  <c r="S48" i="29"/>
  <c r="S43" i="29"/>
  <c r="AA73" i="29"/>
  <c r="AA89" i="13"/>
  <c r="AA32" i="27"/>
  <c r="AA50" i="29"/>
  <c r="T46" i="29"/>
  <c r="T44" i="29"/>
  <c r="S50" i="29"/>
  <c r="T43" i="29"/>
  <c r="T42" i="29"/>
  <c r="S68" i="29"/>
  <c r="T28" i="29"/>
  <c r="T55" i="29"/>
  <c r="U55" i="29"/>
  <c r="T70" i="29"/>
  <c r="U70" i="29"/>
  <c r="T33" i="29"/>
  <c r="S33" i="29"/>
  <c r="U33" i="29"/>
  <c r="T67" i="29"/>
  <c r="S67" i="29"/>
  <c r="U67" i="29"/>
  <c r="T27" i="29"/>
  <c r="U27" i="29"/>
  <c r="S40" i="29"/>
  <c r="U40" i="29"/>
  <c r="T32" i="29"/>
  <c r="U32" i="29"/>
  <c r="T68" i="29"/>
  <c r="U68" i="29"/>
  <c r="T45" i="29"/>
  <c r="U45" i="29"/>
  <c r="S66" i="29"/>
  <c r="U66" i="29"/>
  <c r="T59" i="29"/>
  <c r="U59" i="29"/>
  <c r="S41" i="29"/>
  <c r="T41" i="29"/>
  <c r="U41" i="29"/>
  <c r="S28" i="29"/>
  <c r="U28" i="29"/>
  <c r="S47" i="29"/>
  <c r="T47" i="29"/>
  <c r="U47" i="29"/>
  <c r="T74" i="29"/>
  <c r="S74" i="29"/>
  <c r="U74" i="29"/>
  <c r="T51" i="29"/>
  <c r="S51" i="29"/>
  <c r="U51" i="29"/>
  <c r="S44" i="29"/>
  <c r="U44" i="29"/>
  <c r="S63" i="29"/>
  <c r="U63" i="29"/>
  <c r="T24" i="29"/>
  <c r="U24" i="29"/>
  <c r="T53" i="29"/>
  <c r="S53" i="29"/>
  <c r="U53" i="29"/>
  <c r="T71" i="29"/>
  <c r="S71" i="29"/>
  <c r="U71" i="29"/>
  <c r="S46" i="29"/>
  <c r="U46" i="29"/>
  <c r="S58" i="29"/>
  <c r="T58" i="29"/>
  <c r="U58" i="29"/>
  <c r="T38" i="29"/>
  <c r="S38" i="29"/>
  <c r="U38" i="29"/>
  <c r="S23" i="29"/>
  <c r="T23" i="29"/>
  <c r="U23" i="29"/>
  <c r="S56" i="29"/>
  <c r="T56" i="29"/>
  <c r="U56" i="29"/>
  <c r="T65" i="29"/>
  <c r="S65" i="29"/>
  <c r="U65" i="29"/>
  <c r="S60" i="29"/>
  <c r="T60" i="29"/>
  <c r="U60" i="29"/>
  <c r="T29" i="29"/>
  <c r="U29" i="29"/>
  <c r="T39" i="29"/>
  <c r="S39" i="29"/>
  <c r="U39" i="29"/>
  <c r="S49" i="29"/>
  <c r="T49" i="29"/>
  <c r="U49" i="29"/>
  <c r="S30" i="29"/>
  <c r="T30" i="29"/>
  <c r="U30" i="29"/>
  <c r="S52" i="29"/>
  <c r="T52" i="29"/>
  <c r="U52" i="29"/>
  <c r="S73" i="29"/>
  <c r="T73" i="29"/>
  <c r="U73" i="29"/>
  <c r="T50" i="29"/>
  <c r="U50" i="29"/>
  <c r="R105" i="13" l="1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U105" i="13"/>
  <c r="U80" i="13"/>
  <c r="U75" i="13"/>
  <c r="U99" i="13"/>
  <c r="U84" i="13"/>
  <c r="U32" i="27"/>
  <c r="U34" i="27"/>
  <c r="S105" i="13"/>
  <c r="S82" i="13"/>
  <c r="S88" i="13"/>
  <c r="S96" i="13"/>
  <c r="N4" i="21"/>
  <c r="S76" i="13"/>
  <c r="U97" i="13"/>
  <c r="U72" i="13"/>
  <c r="U74" i="13"/>
  <c r="U87" i="13"/>
  <c r="U103" i="13"/>
  <c r="U24" i="27"/>
  <c r="U26" i="27"/>
  <c r="S103" i="13"/>
  <c r="S78" i="13"/>
  <c r="S86" i="13"/>
  <c r="P4" i="21"/>
  <c r="S91" i="13"/>
  <c r="U89" i="13"/>
  <c r="U100" i="13"/>
  <c r="U93" i="13"/>
  <c r="U77" i="13"/>
  <c r="U92" i="13"/>
  <c r="U31" i="27"/>
  <c r="U35" i="27"/>
  <c r="S74" i="13"/>
  <c r="S92" i="13"/>
  <c r="S81" i="13"/>
  <c r="S75" i="13"/>
  <c r="S104" i="13"/>
  <c r="U81" i="13"/>
  <c r="U90" i="13"/>
  <c r="U83" i="13"/>
  <c r="U108" i="13"/>
  <c r="U91" i="13"/>
  <c r="U23" i="27"/>
  <c r="U27" i="27"/>
  <c r="S72" i="13"/>
  <c r="S85" i="13"/>
  <c r="S84" i="13"/>
  <c r="S77" i="13"/>
  <c r="AH23" i="13"/>
  <c r="S95" i="13"/>
  <c r="U73" i="13"/>
  <c r="U78" i="13"/>
  <c r="U102" i="13"/>
  <c r="U86" i="13"/>
  <c r="U101" i="13"/>
  <c r="S97" i="13"/>
  <c r="S93" i="13"/>
  <c r="S108" i="13"/>
  <c r="U104" i="13"/>
  <c r="U82" i="13"/>
  <c r="U94" i="13"/>
  <c r="S109" i="13"/>
  <c r="S107" i="13"/>
  <c r="S79" i="13"/>
  <c r="S101" i="13"/>
  <c r="S94" i="13"/>
  <c r="U96" i="13"/>
  <c r="U79" i="13"/>
  <c r="U85" i="13"/>
  <c r="U33" i="27"/>
  <c r="AH98" i="13"/>
  <c r="S110" i="13" s="1"/>
  <c r="S106" i="13"/>
  <c r="S102" i="13"/>
  <c r="S80" i="13"/>
  <c r="U88" i="13"/>
  <c r="U109" i="13"/>
  <c r="U106" i="13"/>
  <c r="U25" i="27"/>
  <c r="S73" i="13"/>
  <c r="S98" i="13"/>
  <c r="L4" i="21"/>
  <c r="U29" i="27"/>
  <c r="S90" i="13"/>
  <c r="S83" i="13"/>
  <c r="U98" i="13"/>
  <c r="U107" i="13"/>
  <c r="U30" i="27"/>
  <c r="F4" i="21"/>
  <c r="AH24" i="13"/>
  <c r="U76" i="13"/>
  <c r="U36" i="27"/>
  <c r="S99" i="13"/>
  <c r="AH99" i="13"/>
  <c r="S111" i="13" s="1"/>
  <c r="J4" i="21"/>
  <c r="U95" i="13"/>
  <c r="U28" i="27"/>
  <c r="S89" i="13"/>
  <c r="S87" i="13"/>
  <c r="S100" i="13"/>
  <c r="AH100" i="13"/>
  <c r="AA110" i="13"/>
  <c r="R110" i="13"/>
  <c r="R111" i="13"/>
  <c r="S112" i="13"/>
  <c r="AH101" i="13"/>
  <c r="T110" i="13"/>
  <c r="U110" i="13"/>
  <c r="AA112" i="13"/>
  <c r="R112" i="13"/>
  <c r="AH102" i="13"/>
  <c r="S113" i="13"/>
  <c r="T112" i="13"/>
  <c r="U112" i="13"/>
  <c r="AA113" i="13"/>
  <c r="R113" i="13"/>
  <c r="T113" i="13"/>
  <c r="U113" i="13"/>
  <c r="AI24" i="13" l="1"/>
  <c r="AJ24" i="13" s="1"/>
  <c r="AI23" i="13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5" i="13"/>
  <c r="C8" i="13"/>
  <c r="C10" i="13"/>
  <c r="C13" i="13"/>
  <c r="C16" i="13"/>
  <c r="C4" i="13"/>
  <c r="C12" i="13"/>
  <c r="C9" i="13"/>
  <c r="C15" i="13"/>
  <c r="C11" i="13"/>
  <c r="C3" i="13"/>
  <c r="C14" i="13"/>
  <c r="C7" i="13"/>
  <c r="AA111" i="13"/>
  <c r="T90" i="13"/>
  <c r="T87" i="13"/>
  <c r="T100" i="13"/>
  <c r="T105" i="13"/>
  <c r="T106" i="13"/>
  <c r="T85" i="13"/>
  <c r="T91" i="13"/>
  <c r="T77" i="13"/>
  <c r="T86" i="13"/>
  <c r="T95" i="13"/>
  <c r="T101" i="13"/>
  <c r="S114" i="13"/>
  <c r="T109" i="13"/>
  <c r="T92" i="13"/>
  <c r="T102" i="13"/>
  <c r="T80" i="13"/>
  <c r="T89" i="13"/>
  <c r="T73" i="13"/>
  <c r="T74" i="13"/>
  <c r="T103" i="13"/>
  <c r="T84" i="13"/>
  <c r="T99" i="13"/>
  <c r="T76" i="13"/>
  <c r="T83" i="13"/>
  <c r="R114" i="13"/>
  <c r="T94" i="13"/>
  <c r="T81" i="13"/>
  <c r="T107" i="13"/>
  <c r="T88" i="13"/>
  <c r="T93" i="13"/>
  <c r="T108" i="13"/>
  <c r="AH25" i="13"/>
  <c r="AH26" i="13" s="1"/>
  <c r="T82" i="13"/>
  <c r="T78" i="13"/>
  <c r="T104" i="13"/>
  <c r="T96" i="13"/>
  <c r="T72" i="13"/>
  <c r="T98" i="13"/>
  <c r="T97" i="13"/>
  <c r="T75" i="13"/>
  <c r="T79" i="13"/>
  <c r="T111" i="13"/>
  <c r="U111" i="13"/>
  <c r="AI26" i="13" l="1"/>
  <c r="AJ26" i="13" s="1"/>
  <c r="AI25" i="13"/>
  <c r="AJ25" i="13" s="1"/>
  <c r="F9" i="13"/>
  <c r="AA114" i="13"/>
  <c r="S28" i="27"/>
  <c r="E4" i="21"/>
  <c r="S32" i="27"/>
  <c r="S24" i="27"/>
  <c r="S36" i="27"/>
  <c r="S25" i="27"/>
  <c r="S31" i="27"/>
  <c r="T31" i="27" s="1"/>
  <c r="S30" i="27"/>
  <c r="D5" i="21"/>
  <c r="D4" i="13"/>
  <c r="D5" i="13"/>
  <c r="S33" i="27"/>
  <c r="F5" i="21"/>
  <c r="S35" i="27"/>
  <c r="I4" i="21"/>
  <c r="T28" i="28"/>
  <c r="S25" i="28"/>
  <c r="S32" i="26"/>
  <c r="S31" i="26"/>
  <c r="T23" i="13"/>
  <c r="S25" i="13"/>
  <c r="T34" i="13"/>
  <c r="T39" i="26"/>
  <c r="S29" i="27"/>
  <c r="S24" i="28"/>
  <c r="T32" i="28"/>
  <c r="T23" i="28"/>
  <c r="T34" i="26"/>
  <c r="S27" i="26"/>
  <c r="S34" i="27"/>
  <c r="S46" i="28"/>
  <c r="T40" i="26"/>
  <c r="T42" i="28"/>
  <c r="S26" i="28"/>
  <c r="T31" i="26"/>
  <c r="T31" i="13"/>
  <c r="Q4" i="21"/>
  <c r="T33" i="27"/>
  <c r="S40" i="28"/>
  <c r="T26" i="26"/>
  <c r="S28" i="13"/>
  <c r="S23" i="26"/>
  <c r="T31" i="28"/>
  <c r="T41" i="28"/>
  <c r="S30" i="28"/>
  <c r="E5" i="21"/>
  <c r="AH27" i="13"/>
  <c r="S32" i="13"/>
  <c r="T33" i="26"/>
  <c r="S36" i="26"/>
  <c r="S39" i="28"/>
  <c r="S31" i="28"/>
  <c r="T39" i="28"/>
  <c r="S38" i="28"/>
  <c r="O4" i="21"/>
  <c r="S26" i="27"/>
  <c r="T37" i="26"/>
  <c r="T43" i="28"/>
  <c r="S35" i="26"/>
  <c r="S23" i="27"/>
  <c r="S43" i="28"/>
  <c r="T38" i="28"/>
  <c r="T29" i="26"/>
  <c r="M4" i="21"/>
  <c r="D3" i="13"/>
  <c r="H5" i="21"/>
  <c r="T35" i="28"/>
  <c r="S27" i="27"/>
  <c r="S41" i="28"/>
  <c r="S27" i="13"/>
  <c r="S34" i="13"/>
  <c r="S32" i="28"/>
  <c r="T35" i="26"/>
  <c r="T27" i="26"/>
  <c r="S37" i="28"/>
  <c r="T26" i="13"/>
  <c r="T36" i="26"/>
  <c r="D18" i="22"/>
  <c r="T38" i="26"/>
  <c r="T114" i="13"/>
  <c r="U114" i="13"/>
  <c r="T40" i="28"/>
  <c r="T27" i="13"/>
  <c r="T44" i="28"/>
  <c r="S34" i="28"/>
  <c r="T30" i="28"/>
  <c r="T23" i="26"/>
  <c r="T46" i="28"/>
  <c r="S29" i="13"/>
  <c r="T45" i="28"/>
  <c r="T30" i="13"/>
  <c r="S29" i="28"/>
  <c r="T29" i="28"/>
  <c r="S38" i="26"/>
  <c r="T32" i="26"/>
  <c r="T36" i="28"/>
  <c r="S33" i="26"/>
  <c r="K4" i="21"/>
  <c r="S45" i="28"/>
  <c r="T25" i="28"/>
  <c r="S35" i="28"/>
  <c r="T26" i="28"/>
  <c r="S31" i="13"/>
  <c r="S30" i="26"/>
  <c r="T24" i="13"/>
  <c r="T24" i="28"/>
  <c r="S28" i="26"/>
  <c r="S34" i="26"/>
  <c r="T30" i="26"/>
  <c r="T29" i="13"/>
  <c r="T32" i="13"/>
  <c r="T28" i="26"/>
  <c r="T24" i="26"/>
  <c r="S24" i="26"/>
  <c r="T28" i="13"/>
  <c r="S27" i="28"/>
  <c r="S36" i="28"/>
  <c r="S37" i="26"/>
  <c r="S40" i="26"/>
  <c r="T25" i="13"/>
  <c r="S25" i="26"/>
  <c r="T33" i="28"/>
  <c r="T37" i="28"/>
  <c r="S33" i="13"/>
  <c r="S24" i="13"/>
  <c r="S39" i="26"/>
  <c r="T27" i="28"/>
  <c r="T25" i="26"/>
  <c r="S42" i="28"/>
  <c r="S23" i="13"/>
  <c r="S28" i="28"/>
  <c r="S23" i="28"/>
  <c r="S29" i="26"/>
  <c r="S26" i="26"/>
  <c r="S26" i="13"/>
  <c r="S33" i="28"/>
  <c r="S44" i="28"/>
  <c r="T33" i="13"/>
  <c r="S30" i="13"/>
  <c r="T34" i="28"/>
  <c r="H6" i="21"/>
  <c r="J5" i="21"/>
  <c r="I5" i="21"/>
  <c r="P5" i="21"/>
  <c r="N5" i="21"/>
  <c r="L5" i="21"/>
  <c r="J6" i="21"/>
  <c r="I6" i="21"/>
  <c r="H7" i="21"/>
  <c r="P6" i="21"/>
  <c r="N6" i="21"/>
  <c r="L6" i="21"/>
  <c r="O5" i="21"/>
  <c r="K5" i="21"/>
  <c r="M5" i="21"/>
  <c r="Q5" i="21"/>
  <c r="M6" i="21"/>
  <c r="O6" i="21"/>
  <c r="K6" i="21"/>
  <c r="Q6" i="21"/>
  <c r="P7" i="21"/>
  <c r="N7" i="21"/>
  <c r="I7" i="21"/>
  <c r="L7" i="21"/>
  <c r="J7" i="21"/>
  <c r="M7" i="21"/>
  <c r="O7" i="21"/>
  <c r="K7" i="21"/>
  <c r="Q7" i="21"/>
  <c r="AI27" i="13" l="1"/>
  <c r="AJ27" i="13" s="1"/>
  <c r="D11" i="13"/>
  <c r="E10" i="27"/>
  <c r="E12" i="27"/>
  <c r="E4" i="27"/>
  <c r="E3" i="27"/>
  <c r="E10" i="13"/>
  <c r="E3" i="26"/>
  <c r="E4" i="13"/>
  <c r="E13" i="28"/>
  <c r="E5" i="27"/>
  <c r="E15" i="27"/>
  <c r="E6" i="27"/>
  <c r="E15" i="26"/>
  <c r="E6" i="29"/>
  <c r="E9" i="28"/>
  <c r="E4" i="28"/>
  <c r="E13" i="27"/>
  <c r="E7" i="26"/>
  <c r="E7" i="13"/>
  <c r="E12" i="13"/>
  <c r="E4" i="26"/>
  <c r="E9" i="27"/>
  <c r="E8" i="27"/>
  <c r="E14" i="27"/>
  <c r="E14" i="26"/>
  <c r="E5" i="26"/>
  <c r="E16" i="13"/>
  <c r="E13" i="26"/>
  <c r="E10" i="26"/>
  <c r="E8" i="13"/>
  <c r="E16" i="26"/>
  <c r="E6" i="13"/>
  <c r="E11" i="26"/>
  <c r="E11" i="13"/>
  <c r="E3" i="13"/>
  <c r="E5" i="29"/>
  <c r="E12" i="26"/>
  <c r="E15" i="13"/>
  <c r="E5" i="13"/>
  <c r="E9" i="29"/>
  <c r="E8" i="29"/>
  <c r="E7" i="29"/>
  <c r="E15" i="28"/>
  <c r="E4" i="29"/>
  <c r="E9" i="26"/>
  <c r="E5" i="28"/>
  <c r="E10" i="28"/>
  <c r="E11" i="28"/>
  <c r="E11" i="27"/>
  <c r="E12" i="28"/>
  <c r="E9" i="13"/>
  <c r="E6" i="28"/>
  <c r="E7" i="28"/>
  <c r="E6" i="26"/>
  <c r="E8" i="26"/>
  <c r="E3" i="29"/>
  <c r="E16" i="28"/>
  <c r="E3" i="28"/>
  <c r="E16" i="27"/>
  <c r="E7" i="27"/>
  <c r="E8" i="28"/>
  <c r="E14" i="28"/>
  <c r="E13" i="13"/>
  <c r="E14" i="13"/>
  <c r="D10" i="13"/>
  <c r="D19" i="22"/>
  <c r="D6" i="13"/>
  <c r="D13" i="13" s="1"/>
  <c r="D12" i="13"/>
  <c r="R26" i="26"/>
  <c r="U26" i="26" s="1"/>
  <c r="AH28" i="13"/>
  <c r="R24" i="13"/>
  <c r="U24" i="13" s="1"/>
  <c r="R38" i="26"/>
  <c r="U38" i="26" s="1"/>
  <c r="R45" i="28"/>
  <c r="U45" i="28" s="1"/>
  <c r="R23" i="26"/>
  <c r="U23" i="26" s="1"/>
  <c r="R28" i="26"/>
  <c r="U28" i="26" s="1"/>
  <c r="R25" i="28"/>
  <c r="U25" i="28" s="1"/>
  <c r="R31" i="26"/>
  <c r="U31" i="26" s="1"/>
  <c r="T23" i="27"/>
  <c r="R24" i="26"/>
  <c r="U24" i="26" s="1"/>
  <c r="R33" i="26"/>
  <c r="U33" i="26" s="1"/>
  <c r="T30" i="27"/>
  <c r="R31" i="28"/>
  <c r="U31" i="28" s="1"/>
  <c r="T32" i="27"/>
  <c r="R33" i="28"/>
  <c r="U33" i="28" s="1"/>
  <c r="R32" i="26"/>
  <c r="U32" i="26" s="1"/>
  <c r="H8" i="21"/>
  <c r="P8" i="21" s="1"/>
  <c r="T26" i="27"/>
  <c r="T34" i="27"/>
  <c r="R28" i="28"/>
  <c r="U28" i="28" s="1"/>
  <c r="R39" i="26"/>
  <c r="U39" i="26" s="1"/>
  <c r="R44" i="28"/>
  <c r="U44" i="28" s="1"/>
  <c r="R37" i="28"/>
  <c r="U37" i="28" s="1"/>
  <c r="R35" i="28"/>
  <c r="U35" i="28" s="1"/>
  <c r="R34" i="28"/>
  <c r="U34" i="28" s="1"/>
  <c r="T24" i="27"/>
  <c r="R24" i="28"/>
  <c r="U24" i="28" s="1"/>
  <c r="R29" i="13"/>
  <c r="U29" i="13" s="1"/>
  <c r="R41" i="28"/>
  <c r="U41" i="28" s="1"/>
  <c r="R40" i="28"/>
  <c r="U40" i="28" s="1"/>
  <c r="R27" i="28"/>
  <c r="U27" i="28" s="1"/>
  <c r="I8" i="21"/>
  <c r="Q8" i="21" s="1"/>
  <c r="R27" i="13"/>
  <c r="U27" i="13" s="1"/>
  <c r="R25" i="26"/>
  <c r="U25" i="26" s="1"/>
  <c r="R42" i="28"/>
  <c r="U42" i="28" s="1"/>
  <c r="R30" i="26"/>
  <c r="U30" i="26" s="1"/>
  <c r="J8" i="21"/>
  <c r="R46" i="28"/>
  <c r="U46" i="28" s="1"/>
  <c r="D6" i="21"/>
  <c r="T27" i="27"/>
  <c r="R36" i="26"/>
  <c r="U36" i="26" s="1"/>
  <c r="T36" i="27"/>
  <c r="R29" i="26"/>
  <c r="U29" i="26" s="1"/>
  <c r="R30" i="28"/>
  <c r="U30" i="28" s="1"/>
  <c r="R35" i="26"/>
  <c r="U35" i="26" s="1"/>
  <c r="R34" i="26"/>
  <c r="U34" i="26" s="1"/>
  <c r="D7" i="21"/>
  <c r="R27" i="26"/>
  <c r="U27" i="26" s="1"/>
  <c r="R25" i="13"/>
  <c r="U25" i="13" s="1"/>
  <c r="R32" i="28"/>
  <c r="U32" i="28" s="1"/>
  <c r="R37" i="26"/>
  <c r="U37" i="26" s="1"/>
  <c r="T29" i="27"/>
  <c r="F6" i="21"/>
  <c r="R43" i="28"/>
  <c r="U43" i="28" s="1"/>
  <c r="R34" i="13"/>
  <c r="U34" i="13" s="1"/>
  <c r="R38" i="28"/>
  <c r="U38" i="28" s="1"/>
  <c r="R36" i="28"/>
  <c r="U36" i="28" s="1"/>
  <c r="T25" i="27"/>
  <c r="K8" i="21"/>
  <c r="R28" i="13"/>
  <c r="U28" i="13" s="1"/>
  <c r="R31" i="13"/>
  <c r="U31" i="13" s="1"/>
  <c r="R23" i="13"/>
  <c r="U23" i="13" s="1"/>
  <c r="R32" i="13"/>
  <c r="U32" i="13" s="1"/>
  <c r="O8" i="21"/>
  <c r="R33" i="13"/>
  <c r="U33" i="13" s="1"/>
  <c r="R26" i="13"/>
  <c r="U26" i="13" s="1"/>
  <c r="R30" i="13"/>
  <c r="U30" i="13" s="1"/>
  <c r="T28" i="27"/>
  <c r="R39" i="28"/>
  <c r="U39" i="28" s="1"/>
  <c r="R40" i="26"/>
  <c r="U40" i="26" s="1"/>
  <c r="M8" i="21"/>
  <c r="R26" i="28"/>
  <c r="U26" i="28" s="1"/>
  <c r="T35" i="27"/>
  <c r="R29" i="28"/>
  <c r="U29" i="28" s="1"/>
  <c r="R23" i="28"/>
  <c r="U23" i="28" s="1"/>
  <c r="N8" i="21"/>
  <c r="L8" i="21"/>
  <c r="E7" i="21"/>
  <c r="F7" i="21"/>
  <c r="AI28" i="13" l="1"/>
  <c r="AJ28" i="13" s="1"/>
  <c r="H9" i="21"/>
  <c r="J9" i="21" s="1"/>
  <c r="L9" i="21"/>
  <c r="AH29" i="13"/>
  <c r="N9" i="21"/>
  <c r="D7" i="13"/>
  <c r="P9" i="21"/>
  <c r="E6" i="21"/>
  <c r="AH30" i="13"/>
  <c r="AH31" i="13" s="1"/>
  <c r="AH32" i="13" s="1"/>
  <c r="I9" i="21"/>
  <c r="M9" i="21" s="1"/>
  <c r="Q9" i="21"/>
  <c r="D8" i="21"/>
  <c r="K9" i="21"/>
  <c r="E8" i="21"/>
  <c r="O9" i="21"/>
  <c r="AI31" i="13" l="1"/>
  <c r="AJ31" i="13" s="1"/>
  <c r="AI30" i="13"/>
  <c r="AJ30" i="13" s="1"/>
  <c r="X25" i="13"/>
  <c r="X31" i="13"/>
  <c r="X33" i="13"/>
  <c r="X23" i="13"/>
  <c r="X26" i="13"/>
  <c r="X24" i="13"/>
  <c r="X28" i="13"/>
  <c r="X30" i="13"/>
  <c r="AI29" i="13"/>
  <c r="AJ29" i="13" s="1"/>
  <c r="X34" i="13"/>
  <c r="X29" i="13"/>
  <c r="X27" i="13"/>
  <c r="X32" i="13"/>
  <c r="D14" i="13"/>
  <c r="D8" i="13"/>
  <c r="D15" i="13" s="1"/>
  <c r="AI32" i="13"/>
  <c r="AJ32" i="13" s="1"/>
  <c r="F8" i="21"/>
  <c r="AH33" i="13"/>
  <c r="H10" i="21"/>
  <c r="P10" i="21" s="1"/>
  <c r="I10" i="21"/>
  <c r="M10" i="21"/>
  <c r="AH34" i="13"/>
  <c r="AH35" i="13" s="1"/>
  <c r="D9" i="21"/>
  <c r="H11" i="21"/>
  <c r="J10" i="21"/>
  <c r="N10" i="21"/>
  <c r="L10" i="21"/>
  <c r="O10" i="21"/>
  <c r="K10" i="21"/>
  <c r="Q10" i="21"/>
  <c r="F9" i="21"/>
  <c r="E9" i="21"/>
  <c r="D10" i="21"/>
  <c r="P11" i="21"/>
  <c r="N11" i="21"/>
  <c r="L11" i="21"/>
  <c r="J11" i="21"/>
  <c r="H12" i="21"/>
  <c r="I11" i="21"/>
  <c r="F10" i="21"/>
  <c r="D11" i="21"/>
  <c r="E10" i="21"/>
  <c r="J12" i="21"/>
  <c r="I12" i="21"/>
  <c r="H13" i="21"/>
  <c r="P12" i="21"/>
  <c r="N12" i="21"/>
  <c r="L12" i="21"/>
  <c r="M11" i="21"/>
  <c r="O11" i="21"/>
  <c r="K11" i="21"/>
  <c r="Q11" i="21"/>
  <c r="E11" i="21"/>
  <c r="D12" i="21"/>
  <c r="F11" i="21"/>
  <c r="O12" i="21"/>
  <c r="K12" i="21"/>
  <c r="Q12" i="21"/>
  <c r="M12" i="21"/>
  <c r="P13" i="21"/>
  <c r="H14" i="21"/>
  <c r="I13" i="21"/>
  <c r="N13" i="21"/>
  <c r="L13" i="21"/>
  <c r="J13" i="21"/>
  <c r="E12" i="21"/>
  <c r="F12" i="21"/>
  <c r="D13" i="21"/>
  <c r="P14" i="21"/>
  <c r="N14" i="21"/>
  <c r="I14" i="21"/>
  <c r="L14" i="21"/>
  <c r="J14" i="21"/>
  <c r="H15" i="21"/>
  <c r="M13" i="21"/>
  <c r="O13" i="21"/>
  <c r="K13" i="21"/>
  <c r="Q13" i="21"/>
  <c r="F13" i="21"/>
  <c r="D14" i="21"/>
  <c r="E13" i="21"/>
  <c r="M14" i="21"/>
  <c r="O14" i="21"/>
  <c r="K14" i="21"/>
  <c r="Q14" i="21"/>
  <c r="L15" i="21"/>
  <c r="J15" i="21"/>
  <c r="H16" i="21"/>
  <c r="I15" i="21"/>
  <c r="P15" i="21"/>
  <c r="N15" i="21"/>
  <c r="F14" i="21"/>
  <c r="D15" i="21"/>
  <c r="E14" i="21"/>
  <c r="N16" i="21"/>
  <c r="L16" i="21"/>
  <c r="J16" i="21"/>
  <c r="P16" i="21"/>
  <c r="I16" i="21"/>
  <c r="H17" i="21"/>
  <c r="O15" i="21"/>
  <c r="K15" i="21"/>
  <c r="Q15" i="21"/>
  <c r="M15" i="21"/>
  <c r="F15" i="21"/>
  <c r="D16" i="21"/>
  <c r="E15" i="21"/>
  <c r="M16" i="21"/>
  <c r="O16" i="21"/>
  <c r="K16" i="21"/>
  <c r="Q16" i="21"/>
  <c r="P17" i="21"/>
  <c r="N17" i="21"/>
  <c r="L17" i="21"/>
  <c r="J17" i="21"/>
  <c r="H18" i="21"/>
  <c r="I17" i="21"/>
  <c r="E16" i="21"/>
  <c r="F16" i="21"/>
  <c r="D17" i="21"/>
  <c r="L18" i="21"/>
  <c r="J18" i="21"/>
  <c r="H19" i="21"/>
  <c r="I18" i="21"/>
  <c r="N18" i="21"/>
  <c r="P18" i="21"/>
  <c r="Q17" i="21"/>
  <c r="M17" i="21"/>
  <c r="O17" i="21"/>
  <c r="K17" i="21"/>
  <c r="F17" i="21"/>
  <c r="E17" i="21"/>
  <c r="D18" i="21"/>
  <c r="N19" i="21"/>
  <c r="L19" i="21"/>
  <c r="P19" i="21"/>
  <c r="J19" i="21"/>
  <c r="I19" i="21"/>
  <c r="H20" i="21"/>
  <c r="M18" i="21"/>
  <c r="O18" i="21"/>
  <c r="K18" i="21"/>
  <c r="Q18" i="21"/>
  <c r="F18" i="21"/>
  <c r="E18" i="21"/>
  <c r="D19" i="21"/>
  <c r="Q19" i="21"/>
  <c r="M19" i="21"/>
  <c r="O19" i="21"/>
  <c r="K19" i="21"/>
  <c r="P20" i="21"/>
  <c r="N20" i="21"/>
  <c r="L20" i="21"/>
  <c r="J20" i="21"/>
  <c r="I20" i="21"/>
  <c r="H21" i="21"/>
  <c r="D20" i="21"/>
  <c r="E19" i="21"/>
  <c r="F19" i="21"/>
  <c r="K20" i="21"/>
  <c r="Q20" i="21"/>
  <c r="M20" i="21"/>
  <c r="O20" i="21"/>
  <c r="P21" i="21"/>
  <c r="I21" i="21"/>
  <c r="H22" i="21"/>
  <c r="N21" i="21"/>
  <c r="L21" i="21"/>
  <c r="J21" i="21"/>
  <c r="F20" i="21"/>
  <c r="D21" i="21"/>
  <c r="E20" i="21"/>
  <c r="O21" i="21"/>
  <c r="M21" i="21"/>
  <c r="K21" i="21"/>
  <c r="Q21" i="21"/>
  <c r="N22" i="21"/>
  <c r="L22" i="21"/>
  <c r="J22" i="21"/>
  <c r="H23" i="21"/>
  <c r="I22" i="21"/>
  <c r="P22" i="21"/>
  <c r="F21" i="21"/>
  <c r="E21" i="21"/>
  <c r="D22" i="21"/>
  <c r="J23" i="21"/>
  <c r="I23" i="21"/>
  <c r="H24" i="21"/>
  <c r="L23" i="21"/>
  <c r="P23" i="21"/>
  <c r="N23" i="21"/>
  <c r="M22" i="21"/>
  <c r="O22" i="21"/>
  <c r="K22" i="21"/>
  <c r="Q22" i="21"/>
  <c r="F22" i="21"/>
  <c r="D23" i="21"/>
  <c r="E22" i="21"/>
  <c r="Q23" i="21"/>
  <c r="K23" i="21"/>
  <c r="M23" i="21"/>
  <c r="O23" i="21"/>
  <c r="J24" i="21"/>
  <c r="I24" i="21"/>
  <c r="H25" i="21"/>
  <c r="P24" i="21"/>
  <c r="N24" i="21"/>
  <c r="L24" i="21"/>
  <c r="F23" i="21"/>
  <c r="D24" i="21"/>
  <c r="E23" i="21"/>
  <c r="M24" i="21"/>
  <c r="O24" i="21"/>
  <c r="K24" i="21"/>
  <c r="Q24" i="21"/>
  <c r="P25" i="21"/>
  <c r="N25" i="21"/>
  <c r="L25" i="21"/>
  <c r="J25" i="21"/>
  <c r="I25" i="21"/>
  <c r="H26" i="21"/>
  <c r="D25" i="21"/>
  <c r="F24" i="21"/>
  <c r="E24" i="21"/>
  <c r="Q25" i="21"/>
  <c r="O25" i="21"/>
  <c r="K25" i="21"/>
  <c r="M25" i="21"/>
  <c r="I26" i="21"/>
  <c r="P26" i="21"/>
  <c r="N26" i="21"/>
  <c r="L26" i="21"/>
  <c r="J26" i="21"/>
  <c r="H27" i="21"/>
  <c r="F25" i="21"/>
  <c r="E25" i="21"/>
  <c r="D26" i="21"/>
  <c r="M26" i="21"/>
  <c r="O26" i="21"/>
  <c r="K26" i="21"/>
  <c r="Q26" i="21"/>
  <c r="L27" i="21"/>
  <c r="P27" i="21"/>
  <c r="N27" i="21"/>
  <c r="J27" i="21"/>
  <c r="I27" i="21"/>
  <c r="H28" i="21"/>
  <c r="F26" i="21"/>
  <c r="E26" i="21"/>
  <c r="D27" i="21"/>
  <c r="Q27" i="21"/>
  <c r="M27" i="21"/>
  <c r="O27" i="21"/>
  <c r="K27" i="21"/>
  <c r="P28" i="21"/>
  <c r="N28" i="21"/>
  <c r="L28" i="21"/>
  <c r="J28" i="21"/>
  <c r="H29" i="21"/>
  <c r="I28" i="21"/>
  <c r="E27" i="21"/>
  <c r="D28" i="21"/>
  <c r="F27" i="21"/>
  <c r="J29" i="21"/>
  <c r="I29" i="21"/>
  <c r="P29" i="21"/>
  <c r="N29" i="21"/>
  <c r="L29" i="21"/>
  <c r="H30" i="21"/>
  <c r="K28" i="21"/>
  <c r="Q28" i="21"/>
  <c r="M28" i="21"/>
  <c r="O28" i="21"/>
  <c r="F28" i="21"/>
  <c r="E28" i="21"/>
  <c r="D29" i="21"/>
  <c r="M29" i="21"/>
  <c r="O29" i="21"/>
  <c r="K29" i="21"/>
  <c r="Q29" i="21"/>
  <c r="N30" i="21"/>
  <c r="L30" i="21"/>
  <c r="J30" i="21"/>
  <c r="I30" i="21"/>
  <c r="H31" i="21"/>
  <c r="P30" i="21"/>
  <c r="F29" i="21"/>
  <c r="E29" i="21"/>
  <c r="D30" i="21"/>
  <c r="K30" i="21"/>
  <c r="Q30" i="21"/>
  <c r="M30" i="21"/>
  <c r="O30" i="21"/>
  <c r="P31" i="21"/>
  <c r="N31" i="21"/>
  <c r="L31" i="21"/>
  <c r="J31" i="21"/>
  <c r="I31" i="21"/>
  <c r="H32" i="21"/>
  <c r="E30" i="21"/>
  <c r="F30" i="21"/>
  <c r="D31" i="21"/>
  <c r="Q31" i="21"/>
  <c r="M31" i="21"/>
  <c r="O31" i="21"/>
  <c r="K31" i="21"/>
  <c r="J32" i="21"/>
  <c r="I32" i="21"/>
  <c r="H33" i="21"/>
  <c r="P32" i="21"/>
  <c r="N32" i="21"/>
  <c r="L32" i="21"/>
  <c r="F31" i="21"/>
  <c r="D32" i="21"/>
  <c r="E31" i="21"/>
  <c r="M32" i="21"/>
  <c r="O32" i="21"/>
  <c r="K32" i="21"/>
  <c r="Q32" i="21"/>
  <c r="N33" i="21"/>
  <c r="L33" i="21"/>
  <c r="J33" i="21"/>
  <c r="I33" i="21"/>
  <c r="P33" i="21"/>
  <c r="H34" i="21"/>
  <c r="E32" i="21"/>
  <c r="F32" i="21"/>
  <c r="D33" i="21"/>
  <c r="O33" i="21"/>
  <c r="K33" i="21"/>
  <c r="Q33" i="21"/>
  <c r="M33" i="21"/>
  <c r="P34" i="21"/>
  <c r="N34" i="21"/>
  <c r="I34" i="21"/>
  <c r="L34" i="21"/>
  <c r="J34" i="21"/>
  <c r="H35" i="21"/>
  <c r="F33" i="21"/>
  <c r="E33" i="21"/>
  <c r="D34" i="21"/>
  <c r="M34" i="21"/>
  <c r="O34" i="21"/>
  <c r="K34" i="21"/>
  <c r="Q34" i="21"/>
  <c r="P35" i="21"/>
  <c r="N35" i="21"/>
  <c r="L35" i="21"/>
  <c r="J35" i="21"/>
  <c r="H36" i="21"/>
  <c r="I35" i="21"/>
  <c r="F34" i="21"/>
  <c r="D35" i="21"/>
  <c r="E34" i="21"/>
  <c r="I36" i="21"/>
  <c r="J36" i="21"/>
  <c r="H37" i="21"/>
  <c r="P36" i="21"/>
  <c r="N36" i="21"/>
  <c r="L36" i="21"/>
  <c r="M35" i="21"/>
  <c r="O35" i="21"/>
  <c r="K35" i="21"/>
  <c r="Q35" i="21"/>
  <c r="D36" i="21"/>
  <c r="E35" i="21"/>
  <c r="F35" i="21"/>
  <c r="Q36" i="21"/>
  <c r="K36" i="21"/>
  <c r="M36" i="21"/>
  <c r="O36" i="21"/>
  <c r="P37" i="21"/>
  <c r="I37" i="21"/>
  <c r="N37" i="21"/>
  <c r="L37" i="21"/>
  <c r="J37" i="21"/>
  <c r="H38" i="21"/>
  <c r="F36" i="21"/>
  <c r="D37" i="21"/>
  <c r="E36" i="21"/>
  <c r="M37" i="21"/>
  <c r="O37" i="21"/>
  <c r="K37" i="21"/>
  <c r="Q37" i="21"/>
  <c r="L38" i="21"/>
  <c r="J38" i="21"/>
  <c r="I38" i="21"/>
  <c r="H39" i="21"/>
  <c r="N38" i="21"/>
  <c r="P38" i="21"/>
  <c r="F37" i="21"/>
  <c r="E37" i="21"/>
  <c r="D38" i="21"/>
  <c r="K38" i="21"/>
  <c r="Q38" i="21"/>
  <c r="M38" i="21"/>
  <c r="O38" i="21"/>
  <c r="N39" i="21"/>
  <c r="L39" i="21"/>
  <c r="P39" i="21"/>
  <c r="J39" i="21"/>
  <c r="H40" i="21"/>
  <c r="I39" i="21"/>
  <c r="D39" i="21"/>
  <c r="F38" i="21"/>
  <c r="E38" i="21"/>
  <c r="P40" i="21"/>
  <c r="N40" i="21"/>
  <c r="L40" i="21"/>
  <c r="J40" i="21"/>
  <c r="I40" i="21"/>
  <c r="H41" i="21"/>
  <c r="K39" i="21"/>
  <c r="Q39" i="21"/>
  <c r="O39" i="21"/>
  <c r="M39" i="21"/>
  <c r="F39" i="21"/>
  <c r="D40" i="21"/>
  <c r="E39" i="21"/>
  <c r="M40" i="21"/>
  <c r="O40" i="21"/>
  <c r="K40" i="21"/>
  <c r="Q40" i="21"/>
  <c r="L41" i="21"/>
  <c r="J41" i="21"/>
  <c r="H42" i="21"/>
  <c r="P41" i="21"/>
  <c r="N41" i="21"/>
  <c r="I41" i="21"/>
  <c r="E40" i="21"/>
  <c r="F40" i="21"/>
  <c r="D41" i="21"/>
  <c r="N42" i="21"/>
  <c r="H43" i="21"/>
  <c r="L42" i="21"/>
  <c r="J42" i="21"/>
  <c r="I42" i="21"/>
  <c r="P42" i="21"/>
  <c r="Q41" i="21"/>
  <c r="M41" i="21"/>
  <c r="O41" i="21"/>
  <c r="K41" i="21"/>
  <c r="D42" i="21"/>
  <c r="E41" i="21"/>
  <c r="F41" i="21"/>
  <c r="J43" i="21"/>
  <c r="H44" i="21"/>
  <c r="I43" i="21"/>
  <c r="L43" i="21"/>
  <c r="P43" i="21"/>
  <c r="N43" i="21"/>
  <c r="M42" i="21"/>
  <c r="O42" i="21"/>
  <c r="K42" i="21"/>
  <c r="Q42" i="21"/>
  <c r="F42" i="21"/>
  <c r="D43" i="21"/>
  <c r="E42" i="21"/>
  <c r="J44" i="21"/>
  <c r="I44" i="21"/>
  <c r="H45" i="21"/>
  <c r="P44" i="21"/>
  <c r="N44" i="21"/>
  <c r="L44" i="21"/>
  <c r="M43" i="21"/>
  <c r="O43" i="21"/>
  <c r="K43" i="21"/>
  <c r="Q43" i="21"/>
  <c r="D44" i="21"/>
  <c r="E43" i="21"/>
  <c r="F43" i="21"/>
  <c r="M44" i="21"/>
  <c r="O44" i="21"/>
  <c r="K44" i="21"/>
  <c r="Q44" i="21"/>
  <c r="H46" i="21"/>
  <c r="I45" i="21"/>
  <c r="P45" i="21"/>
  <c r="N45" i="21"/>
  <c r="L45" i="21"/>
  <c r="J45" i="21"/>
  <c r="F44" i="21"/>
  <c r="D45" i="21"/>
  <c r="E44" i="21"/>
  <c r="P46" i="21"/>
  <c r="N46" i="21"/>
  <c r="I46" i="21"/>
  <c r="L46" i="21"/>
  <c r="J46" i="21"/>
  <c r="H47" i="21"/>
  <c r="O45" i="21"/>
  <c r="K45" i="21"/>
  <c r="Q45" i="21"/>
  <c r="M45" i="21"/>
  <c r="F45" i="21"/>
  <c r="D46" i="21"/>
  <c r="E45" i="21"/>
  <c r="M46" i="21"/>
  <c r="O46" i="21"/>
  <c r="K46" i="21"/>
  <c r="Q46" i="21"/>
  <c r="L47" i="21"/>
  <c r="J47" i="21"/>
  <c r="H48" i="21"/>
  <c r="I47" i="21"/>
  <c r="P47" i="21"/>
  <c r="N47" i="21"/>
  <c r="F46" i="21"/>
  <c r="D47" i="21"/>
  <c r="E46" i="21"/>
  <c r="P48" i="21"/>
  <c r="N48" i="21"/>
  <c r="L48" i="21"/>
  <c r="J48" i="21"/>
  <c r="I48" i="21"/>
  <c r="H49" i="21"/>
  <c r="Q47" i="21"/>
  <c r="K47" i="21"/>
  <c r="O47" i="21"/>
  <c r="M47" i="21"/>
  <c r="F47" i="21"/>
  <c r="E47" i="21"/>
  <c r="D48" i="21"/>
  <c r="M48" i="21"/>
  <c r="O48" i="21"/>
  <c r="K48" i="21"/>
  <c r="Q48" i="21"/>
  <c r="J49" i="21"/>
  <c r="H50" i="21"/>
  <c r="P49" i="21"/>
  <c r="N49" i="21"/>
  <c r="L49" i="21"/>
  <c r="I49" i="21"/>
  <c r="E48" i="21"/>
  <c r="F48" i="21"/>
  <c r="D49" i="21"/>
  <c r="N50" i="21"/>
  <c r="L50" i="21"/>
  <c r="J50" i="21"/>
  <c r="H51" i="21"/>
  <c r="I50" i="21"/>
  <c r="P50" i="21"/>
  <c r="Q49" i="21"/>
  <c r="M49" i="21"/>
  <c r="O49" i="21"/>
  <c r="K49" i="21"/>
  <c r="D50" i="21"/>
  <c r="F49" i="21"/>
  <c r="E49" i="21"/>
  <c r="P51" i="21"/>
  <c r="N51" i="21"/>
  <c r="L51" i="21"/>
  <c r="J51" i="21"/>
  <c r="H52" i="21"/>
  <c r="I51" i="21"/>
  <c r="K50" i="21"/>
  <c r="Q50" i="21"/>
  <c r="M50" i="21"/>
  <c r="O50" i="21"/>
  <c r="F50" i="21"/>
  <c r="E50" i="21"/>
  <c r="D51" i="21"/>
  <c r="J52" i="21"/>
  <c r="I52" i="21"/>
  <c r="H53" i="21"/>
  <c r="P52" i="21"/>
  <c r="N52" i="21"/>
  <c r="L52" i="21"/>
  <c r="O51" i="21"/>
  <c r="M51" i="21"/>
  <c r="K51" i="21"/>
  <c r="Q51" i="21"/>
  <c r="D52" i="21"/>
  <c r="E51" i="21"/>
  <c r="F51" i="21"/>
  <c r="M52" i="21"/>
  <c r="O52" i="21"/>
  <c r="K52" i="21"/>
  <c r="Q52" i="21"/>
  <c r="I53" i="21"/>
  <c r="P53" i="21"/>
  <c r="H54" i="21"/>
  <c r="N53" i="21"/>
  <c r="L53" i="21"/>
  <c r="J53" i="21"/>
  <c r="E52" i="21"/>
  <c r="D53" i="21"/>
  <c r="F52" i="21"/>
  <c r="Q53" i="21"/>
  <c r="M53" i="21"/>
  <c r="O53" i="21"/>
  <c r="K53" i="21"/>
  <c r="H55" i="21"/>
  <c r="P54" i="21"/>
  <c r="N54" i="21"/>
  <c r="L54" i="21"/>
  <c r="J54" i="21"/>
  <c r="I54" i="21"/>
  <c r="F53" i="21"/>
  <c r="D54" i="21"/>
  <c r="E53" i="21"/>
  <c r="P55" i="21"/>
  <c r="N55" i="21"/>
  <c r="L55" i="21"/>
  <c r="J55" i="21"/>
  <c r="H56" i="21"/>
  <c r="I55" i="21"/>
  <c r="Q54" i="21"/>
  <c r="K54" i="21"/>
  <c r="M54" i="21"/>
  <c r="O54" i="21"/>
  <c r="E54" i="21"/>
  <c r="F54" i="21"/>
  <c r="D55" i="21"/>
  <c r="J56" i="21"/>
  <c r="I56" i="21"/>
  <c r="P56" i="21"/>
  <c r="N56" i="21"/>
  <c r="L56" i="21"/>
  <c r="H57" i="21"/>
  <c r="O55" i="21"/>
  <c r="K55" i="21"/>
  <c r="Q55" i="21"/>
  <c r="M55" i="21"/>
  <c r="F55" i="21"/>
  <c r="D56" i="21"/>
  <c r="E55" i="21"/>
  <c r="M56" i="21"/>
  <c r="O56" i="21"/>
  <c r="K56" i="21"/>
  <c r="Q56" i="21"/>
  <c r="H58" i="21"/>
  <c r="L57" i="21"/>
  <c r="J57" i="21"/>
  <c r="I57" i="21"/>
  <c r="P57" i="21"/>
  <c r="N57" i="21"/>
  <c r="E56" i="21"/>
  <c r="F56" i="21"/>
  <c r="D57" i="21"/>
  <c r="I58" i="21"/>
  <c r="P58" i="21"/>
  <c r="N58" i="21"/>
  <c r="L58" i="21"/>
  <c r="J58" i="21"/>
  <c r="H59" i="21"/>
  <c r="O57" i="21"/>
  <c r="K57" i="21"/>
  <c r="Q57" i="21"/>
  <c r="M57" i="21"/>
  <c r="F57" i="21"/>
  <c r="D58" i="21"/>
  <c r="E57" i="21"/>
  <c r="M58" i="21"/>
  <c r="O58" i="21"/>
  <c r="K58" i="21"/>
  <c r="Q58" i="21"/>
  <c r="L59" i="21"/>
  <c r="J59" i="21"/>
  <c r="P59" i="21"/>
  <c r="N59" i="21"/>
  <c r="I59" i="21"/>
  <c r="H60" i="21"/>
  <c r="F58" i="21"/>
  <c r="E58" i="21"/>
  <c r="D59" i="21"/>
  <c r="Q59" i="21"/>
  <c r="M59" i="21"/>
  <c r="O59" i="21"/>
  <c r="K59" i="21"/>
  <c r="P60" i="21"/>
  <c r="N60" i="21"/>
  <c r="L60" i="21"/>
  <c r="J60" i="21"/>
  <c r="I60" i="21"/>
  <c r="H61" i="21"/>
  <c r="E59" i="21"/>
  <c r="D60" i="21"/>
  <c r="F59" i="21"/>
  <c r="M60" i="21"/>
  <c r="O60" i="21"/>
  <c r="K60" i="21"/>
  <c r="Q60" i="21"/>
  <c r="P61" i="21"/>
  <c r="N61" i="21"/>
  <c r="I61" i="21"/>
  <c r="H62" i="21"/>
  <c r="L61" i="21"/>
  <c r="J61" i="21"/>
  <c r="F60" i="21"/>
  <c r="D61" i="21"/>
  <c r="E60" i="21"/>
  <c r="M61" i="21"/>
  <c r="O61" i="21"/>
  <c r="K61" i="21"/>
  <c r="Q61" i="21"/>
  <c r="H63" i="21"/>
  <c r="I62" i="21"/>
  <c r="J62" i="21"/>
  <c r="N62" i="21"/>
  <c r="L62" i="21"/>
  <c r="P62" i="21"/>
  <c r="F61" i="21"/>
  <c r="D62" i="21"/>
  <c r="E61" i="21"/>
  <c r="I63" i="21"/>
  <c r="J63" i="21"/>
  <c r="L63" i="21"/>
  <c r="H64" i="21"/>
  <c r="P63" i="21"/>
  <c r="N63" i="21"/>
  <c r="M62" i="21"/>
  <c r="O62" i="21"/>
  <c r="K62" i="21"/>
  <c r="Q62" i="21"/>
  <c r="F62" i="21"/>
  <c r="E62" i="21"/>
  <c r="D63" i="21"/>
  <c r="O63" i="21"/>
  <c r="K63" i="21"/>
  <c r="Q63" i="21"/>
  <c r="M63" i="21"/>
  <c r="P64" i="21"/>
  <c r="J64" i="21"/>
  <c r="I64" i="21"/>
  <c r="H65" i="21"/>
  <c r="N64" i="21"/>
  <c r="L64" i="21"/>
  <c r="D64" i="21"/>
  <c r="E63" i="21"/>
  <c r="F63" i="21"/>
  <c r="M64" i="21"/>
  <c r="O64" i="21"/>
  <c r="K64" i="21"/>
  <c r="Q64" i="21"/>
  <c r="P65" i="21"/>
  <c r="N65" i="21"/>
  <c r="L65" i="21"/>
  <c r="J65" i="21"/>
  <c r="I65" i="21"/>
  <c r="H66" i="21"/>
  <c r="E64" i="21"/>
  <c r="F64" i="21"/>
  <c r="D65" i="21"/>
  <c r="O65" i="21"/>
  <c r="K65" i="21"/>
  <c r="Q65" i="21"/>
  <c r="M65" i="21"/>
  <c r="H67" i="21"/>
  <c r="N66" i="21"/>
  <c r="L66" i="21"/>
  <c r="P66" i="21"/>
  <c r="J66" i="21"/>
  <c r="I66" i="21"/>
  <c r="F65" i="21"/>
  <c r="D66" i="21"/>
  <c r="E65" i="21"/>
  <c r="I67" i="21"/>
  <c r="H68" i="21"/>
  <c r="L67" i="21"/>
  <c r="J67" i="21"/>
  <c r="P67" i="21"/>
  <c r="N67" i="21"/>
  <c r="K66" i="21"/>
  <c r="M66" i="21"/>
  <c r="O66" i="21"/>
  <c r="Q66" i="21"/>
  <c r="F66" i="21"/>
  <c r="E66" i="21"/>
  <c r="D67" i="21"/>
  <c r="M67" i="21"/>
  <c r="O67" i="21"/>
  <c r="K67" i="21"/>
  <c r="Q67" i="21"/>
  <c r="P68" i="21"/>
  <c r="J68" i="21"/>
  <c r="H69" i="21"/>
  <c r="I68" i="21"/>
  <c r="N68" i="21"/>
  <c r="L68" i="21"/>
  <c r="D68" i="21"/>
  <c r="E67" i="21"/>
  <c r="F67" i="21"/>
  <c r="L69" i="21"/>
  <c r="J69" i="21"/>
  <c r="I69" i="21"/>
  <c r="H70" i="21"/>
  <c r="P69" i="21"/>
  <c r="N69" i="21"/>
  <c r="K68" i="21"/>
  <c r="Q68" i="21"/>
  <c r="M68" i="21"/>
  <c r="O68" i="21"/>
  <c r="E68" i="21"/>
  <c r="F68" i="21"/>
  <c r="D69" i="21"/>
  <c r="M69" i="21"/>
  <c r="O69" i="21"/>
  <c r="K69" i="21"/>
  <c r="Q69" i="21"/>
  <c r="I70" i="21"/>
  <c r="H71" i="21"/>
  <c r="N70" i="21"/>
  <c r="L70" i="21"/>
  <c r="J70" i="21"/>
  <c r="P70" i="21"/>
  <c r="F69" i="21"/>
  <c r="D70" i="21"/>
  <c r="E69" i="21"/>
  <c r="K70" i="21"/>
  <c r="Q70" i="21"/>
  <c r="M70" i="21"/>
  <c r="O70" i="21"/>
  <c r="L71" i="21"/>
  <c r="J71" i="21"/>
  <c r="P71" i="21"/>
  <c r="N71" i="21"/>
  <c r="H72" i="21"/>
  <c r="I71" i="21"/>
  <c r="F70" i="21"/>
  <c r="E70" i="21"/>
  <c r="D71" i="21"/>
  <c r="N72" i="21"/>
  <c r="L72" i="21"/>
  <c r="J72" i="21"/>
  <c r="P72" i="21"/>
  <c r="I72" i="21"/>
  <c r="H73" i="21"/>
  <c r="Q71" i="21"/>
  <c r="O71" i="21"/>
  <c r="K71" i="21"/>
  <c r="M71" i="21"/>
  <c r="F71" i="21"/>
  <c r="E71" i="21"/>
  <c r="D72" i="21"/>
  <c r="M72" i="21"/>
  <c r="O72" i="21"/>
  <c r="K72" i="21"/>
  <c r="Q72" i="21"/>
  <c r="P73" i="21"/>
  <c r="N73" i="21"/>
  <c r="L73" i="21"/>
  <c r="J73" i="21"/>
  <c r="H74" i="21"/>
  <c r="I73" i="21"/>
  <c r="D73" i="21"/>
  <c r="F72" i="21"/>
  <c r="E72" i="21"/>
  <c r="J74" i="21"/>
  <c r="I74" i="21"/>
  <c r="H75" i="21"/>
  <c r="N74" i="21"/>
  <c r="L74" i="21"/>
  <c r="P74" i="21"/>
  <c r="Q73" i="21"/>
  <c r="M73" i="21"/>
  <c r="O73" i="21"/>
  <c r="K73" i="21"/>
  <c r="F73" i="21"/>
  <c r="D74" i="21"/>
  <c r="E73" i="21"/>
  <c r="M74" i="21"/>
  <c r="O74" i="21"/>
  <c r="K74" i="21"/>
  <c r="Q74" i="21"/>
  <c r="J75" i="21"/>
  <c r="I75" i="21"/>
  <c r="H76" i="21"/>
  <c r="L75" i="21"/>
  <c r="P75" i="21"/>
  <c r="N75" i="21"/>
  <c r="F74" i="21"/>
  <c r="E74" i="21"/>
  <c r="D75" i="21"/>
  <c r="M75" i="21"/>
  <c r="Q75" i="21"/>
  <c r="O75" i="21"/>
  <c r="K75" i="21"/>
  <c r="J76" i="21"/>
  <c r="H77" i="21"/>
  <c r="P76" i="21"/>
  <c r="N76" i="21"/>
  <c r="L76" i="21"/>
  <c r="I76" i="21"/>
  <c r="D76" i="21"/>
  <c r="E75" i="21"/>
  <c r="F75" i="21"/>
  <c r="N77" i="21"/>
  <c r="P77" i="21"/>
  <c r="L77" i="21"/>
  <c r="J77" i="21"/>
  <c r="H78" i="21"/>
  <c r="I77" i="21"/>
  <c r="K76" i="21"/>
  <c r="Q76" i="21"/>
  <c r="M76" i="21"/>
  <c r="O76" i="21"/>
  <c r="F76" i="21"/>
  <c r="E76" i="21"/>
  <c r="D77" i="21"/>
  <c r="N78" i="21"/>
  <c r="L78" i="21"/>
  <c r="H79" i="21"/>
  <c r="P78" i="21"/>
  <c r="J78" i="21"/>
  <c r="I78" i="21"/>
  <c r="M77" i="21"/>
  <c r="O77" i="21"/>
  <c r="K77" i="21"/>
  <c r="Q77" i="21"/>
  <c r="F77" i="21"/>
  <c r="D78" i="21"/>
  <c r="E77" i="21"/>
  <c r="L79" i="21"/>
  <c r="J79" i="21"/>
  <c r="P79" i="21"/>
  <c r="N79" i="21"/>
  <c r="I79" i="21"/>
  <c r="H80" i="21"/>
  <c r="K78" i="21"/>
  <c r="Q78" i="21"/>
  <c r="M78" i="21"/>
  <c r="O78" i="21"/>
  <c r="F78" i="21"/>
  <c r="D79" i="21"/>
  <c r="E78" i="21"/>
  <c r="Q79" i="21"/>
  <c r="M79" i="21"/>
  <c r="O79" i="21"/>
  <c r="K79" i="21"/>
  <c r="J80" i="21"/>
  <c r="H81" i="21"/>
  <c r="I80" i="21"/>
  <c r="P80" i="21"/>
  <c r="N80" i="21"/>
  <c r="L80" i="21"/>
  <c r="F79" i="21"/>
  <c r="D80" i="21"/>
  <c r="E79" i="21"/>
  <c r="N81" i="21"/>
  <c r="I81" i="21"/>
  <c r="P81" i="21"/>
  <c r="H82" i="21"/>
  <c r="L81" i="21"/>
  <c r="J81" i="21"/>
  <c r="M80" i="21"/>
  <c r="K80" i="21"/>
  <c r="Q80" i="21"/>
  <c r="O80" i="21"/>
  <c r="E80" i="21"/>
  <c r="F80" i="21"/>
  <c r="D81" i="21"/>
  <c r="Q81" i="21"/>
  <c r="K81" i="21"/>
  <c r="O81" i="21"/>
  <c r="M81" i="21"/>
  <c r="P82" i="21"/>
  <c r="N82" i="21"/>
  <c r="H83" i="21"/>
  <c r="L82" i="21"/>
  <c r="J82" i="21"/>
  <c r="I82" i="21"/>
  <c r="D82" i="21"/>
  <c r="E81" i="21"/>
  <c r="F81" i="21"/>
  <c r="L83" i="21"/>
  <c r="J83" i="21"/>
  <c r="H84" i="21"/>
  <c r="I83" i="21"/>
  <c r="P83" i="21"/>
  <c r="N83" i="21"/>
  <c r="M82" i="21"/>
  <c r="K82" i="21"/>
  <c r="Q82" i="21"/>
  <c r="O82" i="21"/>
  <c r="F82" i="21"/>
  <c r="E82" i="21"/>
  <c r="D83" i="21"/>
  <c r="J84" i="21"/>
  <c r="H85" i="21"/>
  <c r="P84" i="21"/>
  <c r="I84" i="21"/>
  <c r="N84" i="21"/>
  <c r="L84" i="21"/>
  <c r="M83" i="21"/>
  <c r="O83" i="21"/>
  <c r="K83" i="21"/>
  <c r="Q83" i="21"/>
  <c r="D84" i="21"/>
  <c r="E83" i="21"/>
  <c r="F83" i="21"/>
  <c r="P85" i="21"/>
  <c r="I85" i="21"/>
  <c r="H86" i="21"/>
  <c r="N85" i="21"/>
  <c r="L85" i="21"/>
  <c r="J85" i="21"/>
  <c r="M84" i="21"/>
  <c r="O84" i="21"/>
  <c r="K84" i="21"/>
  <c r="Q84" i="21"/>
  <c r="E84" i="21"/>
  <c r="D85" i="21"/>
  <c r="F84" i="21"/>
  <c r="M85" i="21"/>
  <c r="O85" i="21"/>
  <c r="K85" i="21"/>
  <c r="Q85" i="21"/>
  <c r="N86" i="21"/>
  <c r="J86" i="21"/>
  <c r="H87" i="21"/>
  <c r="L86" i="21"/>
  <c r="I86" i="21"/>
  <c r="P86" i="21"/>
  <c r="F85" i="21"/>
  <c r="D86" i="21"/>
  <c r="E85" i="21"/>
  <c r="P87" i="21"/>
  <c r="N87" i="21"/>
  <c r="L87" i="21"/>
  <c r="J87" i="21"/>
  <c r="H88" i="21"/>
  <c r="I87" i="21"/>
  <c r="K86" i="21"/>
  <c r="Q86" i="21"/>
  <c r="M86" i="21"/>
  <c r="O86" i="21"/>
  <c r="F86" i="21"/>
  <c r="D87" i="21"/>
  <c r="E86" i="21"/>
  <c r="P88" i="21"/>
  <c r="L88" i="21"/>
  <c r="I88" i="21"/>
  <c r="H89" i="21"/>
  <c r="N88" i="21"/>
  <c r="J88" i="21"/>
  <c r="K87" i="21"/>
  <c r="Q87" i="21"/>
  <c r="O87" i="21"/>
  <c r="M87" i="21"/>
  <c r="E87" i="21"/>
  <c r="F87" i="21"/>
  <c r="D88" i="21"/>
  <c r="M88" i="21"/>
  <c r="O88" i="21"/>
  <c r="K88" i="21"/>
  <c r="Q88" i="21"/>
  <c r="I89" i="21"/>
  <c r="P89" i="21"/>
  <c r="L89" i="21"/>
  <c r="H90" i="21"/>
  <c r="N89" i="21"/>
  <c r="J89" i="21"/>
  <c r="F88" i="21"/>
  <c r="E88" i="21"/>
  <c r="D89" i="21"/>
  <c r="M89" i="21"/>
  <c r="O89" i="21"/>
  <c r="Q89" i="21"/>
  <c r="K89" i="21"/>
  <c r="N90" i="21"/>
  <c r="J90" i="21"/>
  <c r="I90" i="21"/>
  <c r="H91" i="21"/>
  <c r="L90" i="21"/>
  <c r="P90" i="21"/>
  <c r="F89" i="21"/>
  <c r="D90" i="21"/>
  <c r="E89" i="21"/>
  <c r="M90" i="21"/>
  <c r="O90" i="21"/>
  <c r="K90" i="21"/>
  <c r="Q90" i="21"/>
  <c r="P91" i="21"/>
  <c r="J91" i="21"/>
  <c r="H92" i="21"/>
  <c r="I91" i="21"/>
  <c r="L91" i="21"/>
  <c r="N91" i="21"/>
  <c r="F90" i="21"/>
  <c r="D91" i="21"/>
  <c r="E90" i="21"/>
  <c r="N92" i="21"/>
  <c r="J92" i="21"/>
  <c r="I92" i="21"/>
  <c r="H93" i="21"/>
  <c r="P92" i="21"/>
  <c r="L92" i="21"/>
  <c r="M91" i="21"/>
  <c r="K91" i="21"/>
  <c r="O91" i="21"/>
  <c r="Q91" i="21"/>
  <c r="D92" i="21"/>
  <c r="E91" i="21"/>
  <c r="F91" i="21"/>
  <c r="M92" i="21"/>
  <c r="O92" i="21"/>
  <c r="Q92" i="21"/>
  <c r="K92" i="21"/>
  <c r="N93" i="21"/>
  <c r="L93" i="21"/>
  <c r="H94" i="21"/>
  <c r="I93" i="21"/>
  <c r="P93" i="21"/>
  <c r="J93" i="21"/>
  <c r="D93" i="21"/>
  <c r="F92" i="21"/>
  <c r="E92" i="21"/>
  <c r="N94" i="21"/>
  <c r="L94" i="21"/>
  <c r="J94" i="21"/>
  <c r="H95" i="21"/>
  <c r="P94" i="21"/>
  <c r="I94" i="21"/>
  <c r="O93" i="21"/>
  <c r="Q93" i="21"/>
  <c r="M93" i="21"/>
  <c r="K93" i="21"/>
  <c r="F93" i="21"/>
  <c r="D94" i="21"/>
  <c r="E93" i="21"/>
  <c r="P95" i="21"/>
  <c r="N95" i="21"/>
  <c r="L95" i="21"/>
  <c r="J95" i="21"/>
  <c r="H96" i="21"/>
  <c r="I95" i="21"/>
  <c r="K94" i="21"/>
  <c r="M94" i="21"/>
  <c r="Q94" i="21"/>
  <c r="O94" i="21"/>
  <c r="E94" i="21"/>
  <c r="F94" i="21"/>
  <c r="D95" i="21"/>
  <c r="L96" i="21"/>
  <c r="J96" i="21"/>
  <c r="H97" i="21"/>
  <c r="P96" i="21"/>
  <c r="N96" i="21"/>
  <c r="I96" i="21"/>
  <c r="K95" i="21"/>
  <c r="Q95" i="21"/>
  <c r="O95" i="21"/>
  <c r="M95" i="21"/>
  <c r="F95" i="21"/>
  <c r="D96" i="21"/>
  <c r="E95" i="21"/>
  <c r="P97" i="21"/>
  <c r="N97" i="21"/>
  <c r="L97" i="21"/>
  <c r="J97" i="21"/>
  <c r="I97" i="21"/>
  <c r="H98" i="21"/>
  <c r="M96" i="21"/>
  <c r="K96" i="21"/>
  <c r="O96" i="21"/>
  <c r="Q96" i="21"/>
  <c r="E96" i="21"/>
  <c r="F96" i="21"/>
  <c r="D97" i="21"/>
  <c r="M97" i="21"/>
  <c r="O97" i="21"/>
  <c r="Q97" i="21"/>
  <c r="K97" i="21"/>
  <c r="H99" i="21"/>
  <c r="N98" i="21"/>
  <c r="L98" i="21"/>
  <c r="J98" i="21"/>
  <c r="I98" i="21"/>
  <c r="P98" i="21"/>
  <c r="F97" i="21"/>
  <c r="D98" i="21"/>
  <c r="E97" i="21"/>
  <c r="I99" i="21"/>
  <c r="N99" i="21"/>
  <c r="L99" i="21"/>
  <c r="J99" i="21"/>
  <c r="P99" i="21"/>
  <c r="H100" i="21"/>
  <c r="M98" i="21"/>
  <c r="K98" i="21"/>
  <c r="O98" i="21"/>
  <c r="Q98" i="21"/>
  <c r="F98" i="21"/>
  <c r="E98" i="21"/>
  <c r="D99" i="21"/>
  <c r="M99" i="21"/>
  <c r="Q99" i="21"/>
  <c r="O99" i="21"/>
  <c r="K99" i="21"/>
  <c r="L100" i="21"/>
  <c r="J100" i="21"/>
  <c r="H101" i="21"/>
  <c r="I100" i="21"/>
  <c r="N100" i="21"/>
  <c r="P100" i="21"/>
  <c r="E99" i="21"/>
  <c r="D100" i="21"/>
  <c r="F99" i="21"/>
  <c r="P101" i="21"/>
  <c r="N101" i="21"/>
  <c r="L101" i="21"/>
  <c r="J101" i="21"/>
  <c r="H102" i="21"/>
  <c r="I101" i="21"/>
  <c r="M100" i="21"/>
  <c r="Q100" i="21"/>
  <c r="K100" i="21"/>
  <c r="O100" i="21"/>
  <c r="F100" i="21"/>
  <c r="D101" i="21"/>
  <c r="E100" i="21"/>
  <c r="N102" i="21"/>
  <c r="J102" i="21"/>
  <c r="H103" i="21"/>
  <c r="P102" i="21"/>
  <c r="L102" i="21"/>
  <c r="I102" i="21"/>
  <c r="O101" i="21"/>
  <c r="K101" i="21"/>
  <c r="M101" i="21"/>
  <c r="Q101" i="21"/>
  <c r="F101" i="21"/>
  <c r="E101" i="21"/>
  <c r="D102" i="21"/>
  <c r="H104" i="21"/>
  <c r="N103" i="21"/>
  <c r="J103" i="21"/>
  <c r="P103" i="21"/>
  <c r="L103" i="21"/>
  <c r="I103" i="21"/>
  <c r="M102" i="21"/>
  <c r="K102" i="21"/>
  <c r="Q102" i="21"/>
  <c r="O102" i="21"/>
  <c r="F102" i="21"/>
  <c r="E102" i="21"/>
  <c r="D103" i="21"/>
  <c r="P104" i="21"/>
  <c r="L104" i="21"/>
  <c r="J104" i="21"/>
  <c r="H105" i="21"/>
  <c r="I104" i="21"/>
  <c r="N104" i="21"/>
  <c r="Q103" i="21"/>
  <c r="O103" i="21"/>
  <c r="K103" i="21"/>
  <c r="M103" i="21"/>
  <c r="D104" i="21"/>
  <c r="E103" i="21"/>
  <c r="F103" i="21"/>
  <c r="N105" i="21"/>
  <c r="H106" i="21"/>
  <c r="P105" i="21"/>
  <c r="L105" i="21"/>
  <c r="I105" i="21"/>
  <c r="J105" i="21"/>
  <c r="Q104" i="21"/>
  <c r="M104" i="21"/>
  <c r="O104" i="21"/>
  <c r="K104" i="21"/>
  <c r="F104" i="21"/>
  <c r="E104" i="21"/>
  <c r="D105" i="21"/>
  <c r="N106" i="21"/>
  <c r="L106" i="21"/>
  <c r="J106" i="21"/>
  <c r="I106" i="21"/>
  <c r="H107" i="21"/>
  <c r="P106" i="21"/>
  <c r="O105" i="21"/>
  <c r="M105" i="21"/>
  <c r="Q105" i="21"/>
  <c r="K105" i="21"/>
  <c r="E105" i="21"/>
  <c r="D106" i="21"/>
  <c r="F105" i="21"/>
  <c r="M106" i="21"/>
  <c r="K106" i="21"/>
  <c r="O106" i="21"/>
  <c r="Q106" i="21"/>
  <c r="P107" i="21"/>
  <c r="L107" i="21"/>
  <c r="J107" i="21"/>
  <c r="H108" i="21"/>
  <c r="I107" i="21"/>
  <c r="N107" i="21"/>
  <c r="E106" i="21"/>
  <c r="F106" i="21"/>
  <c r="D107" i="21"/>
  <c r="J108" i="21"/>
  <c r="H109" i="21"/>
  <c r="P108" i="21"/>
  <c r="N108" i="21"/>
  <c r="I108" i="21"/>
  <c r="L108" i="21"/>
  <c r="M107" i="21"/>
  <c r="K107" i="21"/>
  <c r="Q107" i="21"/>
  <c r="O107" i="21"/>
  <c r="E107" i="21"/>
  <c r="D108" i="21"/>
  <c r="F107" i="21"/>
  <c r="N109" i="21"/>
  <c r="J109" i="21"/>
  <c r="H110" i="21"/>
  <c r="I109" i="21"/>
  <c r="P109" i="21"/>
  <c r="L109" i="21"/>
  <c r="M108" i="21"/>
  <c r="K108" i="21"/>
  <c r="Q108" i="21"/>
  <c r="O108" i="21"/>
  <c r="F108" i="21"/>
  <c r="E108" i="21"/>
  <c r="D109" i="21"/>
  <c r="N110" i="21"/>
  <c r="L110" i="21"/>
  <c r="H111" i="21"/>
  <c r="P110" i="21"/>
  <c r="J110" i="21"/>
  <c r="I110" i="21"/>
  <c r="K109" i="21"/>
  <c r="O109" i="21"/>
  <c r="Q109" i="21"/>
  <c r="M109" i="21"/>
  <c r="F109" i="21"/>
  <c r="D110" i="21"/>
  <c r="E109" i="21"/>
  <c r="P111" i="21"/>
  <c r="N111" i="21"/>
  <c r="L111" i="21"/>
  <c r="H112" i="21"/>
  <c r="J111" i="21"/>
  <c r="I111" i="21"/>
  <c r="Q110" i="21"/>
  <c r="K110" i="21"/>
  <c r="M110" i="21"/>
  <c r="O110" i="21"/>
  <c r="D111" i="21"/>
  <c r="E110" i="21"/>
  <c r="F110" i="21"/>
  <c r="J112" i="21"/>
  <c r="H113" i="21"/>
  <c r="P112" i="21"/>
  <c r="N112" i="21"/>
  <c r="L112" i="21"/>
  <c r="I112" i="21"/>
  <c r="O111" i="21"/>
  <c r="K111" i="21"/>
  <c r="Q111" i="21"/>
  <c r="M111" i="21"/>
  <c r="F111" i="21"/>
  <c r="E111" i="21"/>
  <c r="D112" i="21"/>
  <c r="I113" i="21"/>
  <c r="P113" i="21"/>
  <c r="N113" i="21"/>
  <c r="J113" i="21"/>
  <c r="L113" i="21"/>
  <c r="H114" i="21"/>
  <c r="M112" i="21"/>
  <c r="O112" i="21"/>
  <c r="K112" i="21"/>
  <c r="Q112" i="21"/>
  <c r="F112" i="21"/>
  <c r="E112" i="21"/>
  <c r="D113" i="21"/>
  <c r="M113" i="21"/>
  <c r="O113" i="21"/>
  <c r="Q113" i="21"/>
  <c r="K113" i="21"/>
  <c r="H115" i="21"/>
  <c r="L114" i="21"/>
  <c r="I114" i="21"/>
  <c r="N114" i="21"/>
  <c r="J114" i="21"/>
  <c r="P114" i="21"/>
  <c r="D114" i="21"/>
  <c r="F113" i="21"/>
  <c r="E113" i="21"/>
  <c r="L115" i="21"/>
  <c r="H116" i="21"/>
  <c r="I115" i="21"/>
  <c r="P115" i="21"/>
  <c r="J115" i="21"/>
  <c r="N115" i="21"/>
  <c r="M114" i="21"/>
  <c r="O114" i="21"/>
  <c r="K114" i="21"/>
  <c r="Q114" i="21"/>
  <c r="F114" i="21"/>
  <c r="E114" i="21"/>
  <c r="D115" i="21"/>
  <c r="P116" i="21"/>
  <c r="J116" i="21"/>
  <c r="I116" i="21"/>
  <c r="H117" i="21"/>
  <c r="N116" i="21"/>
  <c r="L116" i="21"/>
  <c r="Q115" i="21"/>
  <c r="M115" i="21"/>
  <c r="O115" i="21"/>
  <c r="K115" i="21"/>
  <c r="E115" i="21"/>
  <c r="D116" i="21"/>
  <c r="F115" i="21"/>
  <c r="M116" i="21"/>
  <c r="O116" i="21"/>
  <c r="K116" i="21"/>
  <c r="Q116" i="21"/>
  <c r="P117" i="21"/>
  <c r="I117" i="21"/>
  <c r="N117" i="21"/>
  <c r="L117" i="21"/>
  <c r="H118" i="21"/>
  <c r="J117" i="21"/>
  <c r="F116" i="21"/>
  <c r="E116" i="21"/>
  <c r="D117" i="21"/>
  <c r="M117" i="21"/>
  <c r="O117" i="21"/>
  <c r="K117" i="21"/>
  <c r="Q117" i="21"/>
  <c r="H119" i="21"/>
  <c r="J118" i="21"/>
  <c r="P118" i="21"/>
  <c r="N118" i="21"/>
  <c r="L118" i="21"/>
  <c r="I118" i="21"/>
  <c r="F117" i="21"/>
  <c r="D118" i="21"/>
  <c r="E117" i="21"/>
  <c r="J119" i="21"/>
  <c r="I119" i="21"/>
  <c r="P119" i="21"/>
  <c r="N119" i="21"/>
  <c r="L119" i="21"/>
  <c r="H120" i="21"/>
  <c r="K118" i="21"/>
  <c r="Q118" i="21"/>
  <c r="M118" i="21"/>
  <c r="O118" i="21"/>
  <c r="F118" i="21"/>
  <c r="D119" i="21"/>
  <c r="E118" i="21"/>
  <c r="K119" i="21"/>
  <c r="Q119" i="21"/>
  <c r="M119" i="21"/>
  <c r="O119" i="21"/>
  <c r="P120" i="21"/>
  <c r="N120" i="21"/>
  <c r="J120" i="21"/>
  <c r="H121" i="21"/>
  <c r="I120" i="21"/>
  <c r="L120" i="21"/>
  <c r="D120" i="21"/>
  <c r="E119" i="21"/>
  <c r="F119" i="21"/>
  <c r="P121" i="21"/>
  <c r="N121" i="21"/>
  <c r="L121" i="21"/>
  <c r="H122" i="21"/>
  <c r="I121" i="21"/>
  <c r="J121" i="21"/>
  <c r="M120" i="21"/>
  <c r="O120" i="21"/>
  <c r="K120" i="21"/>
  <c r="Q120" i="21"/>
  <c r="F120" i="21"/>
  <c r="E120" i="21"/>
  <c r="D121" i="21"/>
  <c r="N122" i="21"/>
  <c r="L122" i="21"/>
  <c r="J122" i="21"/>
  <c r="I122" i="21"/>
  <c r="H123" i="21"/>
  <c r="P122" i="21"/>
  <c r="M121" i="21"/>
  <c r="O121" i="21"/>
  <c r="Q121" i="21"/>
  <c r="K121" i="21"/>
  <c r="D122" i="21"/>
  <c r="F121" i="21"/>
  <c r="E121" i="21"/>
  <c r="M122" i="21"/>
  <c r="O122" i="21"/>
  <c r="K122" i="21"/>
  <c r="Q122" i="21"/>
  <c r="H124" i="21"/>
  <c r="P123" i="21"/>
  <c r="L123" i="21"/>
  <c r="J123" i="21"/>
  <c r="I123" i="21"/>
  <c r="N123" i="21"/>
  <c r="F122" i="21"/>
  <c r="D123" i="21"/>
  <c r="E122" i="21"/>
  <c r="H125" i="21"/>
  <c r="P124" i="21"/>
  <c r="I124" i="21"/>
  <c r="N124" i="21"/>
  <c r="L124" i="21"/>
  <c r="J124" i="21"/>
  <c r="M123" i="21"/>
  <c r="O123" i="21"/>
  <c r="Q123" i="21"/>
  <c r="K123" i="21"/>
  <c r="D124" i="21"/>
  <c r="E123" i="21"/>
  <c r="F123" i="21"/>
  <c r="L125" i="21"/>
  <c r="I125" i="21"/>
  <c r="P125" i="21"/>
  <c r="N125" i="21"/>
  <c r="H126" i="21"/>
  <c r="J125" i="21"/>
  <c r="Q124" i="21"/>
  <c r="M124" i="21"/>
  <c r="O124" i="21"/>
  <c r="K124" i="21"/>
  <c r="E124" i="21"/>
  <c r="F124" i="21"/>
  <c r="D125" i="21"/>
  <c r="M125" i="21"/>
  <c r="O125" i="21"/>
  <c r="K125" i="21"/>
  <c r="Q125" i="21"/>
  <c r="H127" i="21"/>
  <c r="J126" i="21"/>
  <c r="I126" i="21"/>
  <c r="N126" i="21"/>
  <c r="L126" i="21"/>
  <c r="P126" i="21"/>
  <c r="F125" i="21"/>
  <c r="D126" i="21"/>
  <c r="E125" i="21"/>
  <c r="N127" i="21"/>
  <c r="L127" i="21"/>
  <c r="J127" i="21"/>
  <c r="P127" i="21"/>
  <c r="H128" i="21"/>
  <c r="I127" i="21"/>
  <c r="Q126" i="21"/>
  <c r="M126" i="21"/>
  <c r="O126" i="21"/>
  <c r="K126" i="21"/>
  <c r="E126" i="21"/>
  <c r="D127" i="21"/>
  <c r="F126" i="21"/>
  <c r="H129" i="21"/>
  <c r="P128" i="21"/>
  <c r="N128" i="21"/>
  <c r="L128" i="21"/>
  <c r="J128" i="21"/>
  <c r="I128" i="21"/>
  <c r="K127" i="21"/>
  <c r="Q127" i="21"/>
  <c r="M127" i="21"/>
  <c r="O127" i="21"/>
  <c r="F127" i="21"/>
  <c r="D128" i="21"/>
  <c r="E127" i="21"/>
  <c r="P129" i="21"/>
  <c r="N129" i="21"/>
  <c r="I129" i="21"/>
  <c r="L129" i="21"/>
  <c r="J129" i="21"/>
  <c r="H130" i="21"/>
  <c r="M128" i="21"/>
  <c r="O128" i="21"/>
  <c r="K128" i="21"/>
  <c r="Q128" i="21"/>
  <c r="F128" i="21"/>
  <c r="D129" i="21"/>
  <c r="E128" i="21"/>
  <c r="M129" i="21"/>
  <c r="O129" i="21"/>
  <c r="K129" i="21"/>
  <c r="Q129" i="21"/>
  <c r="H131" i="21"/>
  <c r="L130" i="21"/>
  <c r="J130" i="21"/>
  <c r="I130" i="21"/>
  <c r="P130" i="21"/>
  <c r="N130" i="21"/>
  <c r="F129" i="21"/>
  <c r="D130" i="21"/>
  <c r="E129" i="21"/>
  <c r="I131" i="21"/>
  <c r="J131" i="21"/>
  <c r="H132" i="21"/>
  <c r="P131" i="21"/>
  <c r="N131" i="21"/>
  <c r="L131" i="21"/>
  <c r="M130" i="21"/>
  <c r="O130" i="21"/>
  <c r="K130" i="21"/>
  <c r="Q130" i="21"/>
  <c r="F130" i="21"/>
  <c r="D131" i="21"/>
  <c r="E130" i="21"/>
  <c r="M131" i="21"/>
  <c r="O131" i="21"/>
  <c r="K131" i="21"/>
  <c r="Q131" i="21"/>
  <c r="P132" i="21"/>
  <c r="H133" i="21"/>
  <c r="I132" i="21"/>
  <c r="N132" i="21"/>
  <c r="L132" i="21"/>
  <c r="J132" i="21"/>
  <c r="E131" i="21"/>
  <c r="F131" i="21"/>
  <c r="D132" i="21"/>
  <c r="H134" i="21"/>
  <c r="N133" i="21"/>
  <c r="L133" i="21"/>
  <c r="J133" i="21"/>
  <c r="I133" i="21"/>
  <c r="P133" i="21"/>
  <c r="Q132" i="21"/>
  <c r="M132" i="21"/>
  <c r="O132" i="21"/>
  <c r="K132" i="21"/>
  <c r="E132" i="21"/>
  <c r="F132" i="21"/>
  <c r="D133" i="21"/>
  <c r="J134" i="21"/>
  <c r="H135" i="21"/>
  <c r="I134" i="21"/>
  <c r="L134" i="21"/>
  <c r="P134" i="21"/>
  <c r="N134" i="21"/>
  <c r="M133" i="21"/>
  <c r="O133" i="21"/>
  <c r="K133" i="21"/>
  <c r="Q133" i="21"/>
  <c r="F133" i="21"/>
  <c r="E133" i="21"/>
  <c r="D134" i="21"/>
  <c r="J135" i="21"/>
  <c r="I135" i="21"/>
  <c r="H136" i="21"/>
  <c r="P135" i="21"/>
  <c r="N135" i="21"/>
  <c r="L135" i="21"/>
  <c r="M134" i="21"/>
  <c r="O134" i="21"/>
  <c r="K134" i="21"/>
  <c r="Q134" i="21"/>
  <c r="E134" i="21"/>
  <c r="D135" i="21"/>
  <c r="F134" i="21"/>
  <c r="M135" i="21"/>
  <c r="O135" i="21"/>
  <c r="K135" i="21"/>
  <c r="Q135" i="21"/>
  <c r="H137" i="21"/>
  <c r="I136" i="21"/>
  <c r="P136" i="21"/>
  <c r="N136" i="21"/>
  <c r="L136" i="21"/>
  <c r="J136" i="21"/>
  <c r="F135" i="21"/>
  <c r="D136" i="21"/>
  <c r="E135" i="21"/>
  <c r="P137" i="21"/>
  <c r="N137" i="21"/>
  <c r="I137" i="21"/>
  <c r="L137" i="21"/>
  <c r="J137" i="21"/>
  <c r="H138" i="21"/>
  <c r="Q136" i="21"/>
  <c r="O136" i="21"/>
  <c r="K136" i="21"/>
  <c r="M136" i="21"/>
  <c r="F136" i="21"/>
  <c r="D137" i="21"/>
  <c r="E136" i="21"/>
  <c r="M137" i="21"/>
  <c r="O137" i="21"/>
  <c r="K137" i="21"/>
  <c r="Q137" i="21"/>
  <c r="L138" i="21"/>
  <c r="J138" i="21"/>
  <c r="H139" i="21"/>
  <c r="I138" i="21"/>
  <c r="P138" i="21"/>
  <c r="N138" i="21"/>
  <c r="F137" i="21"/>
  <c r="D138" i="21"/>
  <c r="E137" i="21"/>
  <c r="P139" i="21"/>
  <c r="N139" i="21"/>
  <c r="L139" i="21"/>
  <c r="J139" i="21"/>
  <c r="H140" i="21"/>
  <c r="I139" i="21"/>
  <c r="K138" i="21"/>
  <c r="Q138" i="21"/>
  <c r="O138" i="21"/>
  <c r="M138" i="21"/>
  <c r="F138" i="21"/>
  <c r="E138" i="21"/>
  <c r="D139" i="21"/>
  <c r="P140" i="21"/>
  <c r="I140" i="21"/>
  <c r="H141" i="21"/>
  <c r="N140" i="21"/>
  <c r="L140" i="21"/>
  <c r="J140" i="21"/>
  <c r="O139" i="21"/>
  <c r="K139" i="21"/>
  <c r="M139" i="21"/>
  <c r="Q139" i="21"/>
  <c r="E139" i="21"/>
  <c r="F139" i="21"/>
  <c r="D140" i="21"/>
  <c r="O140" i="21"/>
  <c r="K140" i="21"/>
  <c r="Q140" i="21"/>
  <c r="M140" i="21"/>
  <c r="I141" i="21"/>
  <c r="P141" i="21"/>
  <c r="N141" i="21"/>
  <c r="L141" i="21"/>
  <c r="J141" i="21"/>
  <c r="H142" i="21"/>
  <c r="E140" i="21"/>
  <c r="D141" i="21"/>
  <c r="F140" i="21"/>
  <c r="K141" i="21"/>
  <c r="Q141" i="21"/>
  <c r="M141" i="21"/>
  <c r="O141" i="21"/>
  <c r="P142" i="21"/>
  <c r="N142" i="21"/>
  <c r="L142" i="21"/>
  <c r="J142" i="21"/>
  <c r="I142" i="21"/>
  <c r="H143" i="21"/>
  <c r="F141" i="21"/>
  <c r="D142" i="21"/>
  <c r="E141" i="21"/>
  <c r="Q142" i="21"/>
  <c r="M142" i="21"/>
  <c r="O142" i="21"/>
  <c r="K142" i="21"/>
  <c r="J143" i="21"/>
  <c r="P143" i="21"/>
  <c r="N143" i="21"/>
  <c r="L143" i="21"/>
  <c r="I143" i="21"/>
  <c r="H144" i="21"/>
  <c r="E142" i="21"/>
  <c r="D143" i="21"/>
  <c r="F142" i="21"/>
  <c r="M143" i="21"/>
  <c r="O143" i="21"/>
  <c r="K143" i="21"/>
  <c r="Q143" i="21"/>
  <c r="H145" i="21"/>
  <c r="P144" i="21"/>
  <c r="I144" i="21"/>
  <c r="N144" i="21"/>
  <c r="L144" i="21"/>
  <c r="J144" i="21"/>
  <c r="F143" i="21"/>
  <c r="D144" i="21"/>
  <c r="E143" i="21"/>
  <c r="H146" i="21"/>
  <c r="I145" i="21"/>
  <c r="N145" i="21"/>
  <c r="L145" i="21"/>
  <c r="J145" i="21"/>
  <c r="P145" i="21"/>
  <c r="M144" i="21"/>
  <c r="O144" i="21"/>
  <c r="K144" i="21"/>
  <c r="Q144" i="21"/>
  <c r="F144" i="21"/>
  <c r="D145" i="21"/>
  <c r="E144" i="21"/>
  <c r="L146" i="21"/>
  <c r="J146" i="21"/>
  <c r="I146" i="21"/>
  <c r="H147" i="21"/>
  <c r="P146" i="21"/>
  <c r="N146" i="21"/>
  <c r="M145" i="21"/>
  <c r="O145" i="21"/>
  <c r="K145" i="21"/>
  <c r="Q145" i="21"/>
  <c r="F145" i="21"/>
  <c r="D146" i="21"/>
  <c r="E145" i="21"/>
  <c r="M146" i="21"/>
  <c r="O146" i="21"/>
  <c r="K146" i="21"/>
  <c r="Q146" i="21"/>
  <c r="I147" i="21"/>
  <c r="J147" i="21"/>
  <c r="H148" i="21"/>
  <c r="P147" i="21"/>
  <c r="N147" i="21"/>
  <c r="L147" i="21"/>
  <c r="E146" i="21"/>
  <c r="F146" i="21"/>
  <c r="D147" i="21"/>
  <c r="K147" i="21"/>
  <c r="M147" i="21"/>
  <c r="O147" i="21"/>
  <c r="Q147" i="21"/>
  <c r="P148" i="21"/>
  <c r="H149" i="21"/>
  <c r="I148" i="21"/>
  <c r="N148" i="21"/>
  <c r="L148" i="21"/>
  <c r="J148" i="21"/>
  <c r="E147" i="21"/>
  <c r="F147" i="21"/>
  <c r="D148" i="21"/>
  <c r="N149" i="21"/>
  <c r="L149" i="21"/>
  <c r="J149" i="21"/>
  <c r="I149" i="21"/>
  <c r="H150" i="21"/>
  <c r="P149" i="21"/>
  <c r="Q148" i="21"/>
  <c r="M148" i="21"/>
  <c r="O148" i="21"/>
  <c r="K148" i="21"/>
  <c r="D149" i="21"/>
  <c r="F148" i="21"/>
  <c r="E148" i="21"/>
  <c r="M149" i="21"/>
  <c r="O149" i="21"/>
  <c r="K149" i="21"/>
  <c r="Q149" i="21"/>
  <c r="H151" i="21"/>
  <c r="L150" i="21"/>
  <c r="J150" i="21"/>
  <c r="I150" i="21"/>
  <c r="P150" i="21"/>
  <c r="N150" i="21"/>
  <c r="F149" i="21"/>
  <c r="E149" i="21"/>
  <c r="D150" i="21"/>
  <c r="P151" i="21"/>
  <c r="N151" i="21"/>
  <c r="L151" i="21"/>
  <c r="J151" i="21"/>
  <c r="I151" i="21"/>
  <c r="H152" i="21"/>
  <c r="Q150" i="21"/>
  <c r="M150" i="21"/>
  <c r="O150" i="21"/>
  <c r="K150" i="21"/>
  <c r="D151" i="21"/>
  <c r="E150" i="21"/>
  <c r="F150" i="21"/>
  <c r="O151" i="21"/>
  <c r="K151" i="21"/>
  <c r="M151" i="21"/>
  <c r="Q151" i="21"/>
  <c r="P152" i="21"/>
  <c r="I152" i="21"/>
  <c r="H153" i="21"/>
  <c r="N152" i="21"/>
  <c r="L152" i="21"/>
  <c r="J152" i="21"/>
  <c r="F151" i="21"/>
  <c r="D152" i="21"/>
  <c r="E151" i="21"/>
  <c r="M152" i="21"/>
  <c r="O152" i="21"/>
  <c r="K152" i="21"/>
  <c r="Q152" i="21"/>
  <c r="H154" i="21"/>
  <c r="N153" i="21"/>
  <c r="L153" i="21"/>
  <c r="J153" i="21"/>
  <c r="I153" i="21"/>
  <c r="P153" i="21"/>
  <c r="F152" i="21"/>
  <c r="D153" i="21"/>
  <c r="E152" i="21"/>
  <c r="P154" i="21"/>
  <c r="N154" i="21"/>
  <c r="L154" i="21"/>
  <c r="J154" i="21"/>
  <c r="I154" i="21"/>
  <c r="H155" i="21"/>
  <c r="K153" i="21"/>
  <c r="Q153" i="21"/>
  <c r="M153" i="21"/>
  <c r="O153" i="21"/>
  <c r="D154" i="21"/>
  <c r="E153" i="21"/>
  <c r="F153" i="21"/>
  <c r="M154" i="21"/>
  <c r="O154" i="21"/>
  <c r="K154" i="21"/>
  <c r="Q154" i="21"/>
  <c r="J155" i="21"/>
  <c r="I155" i="21"/>
  <c r="H156" i="21"/>
  <c r="P155" i="21"/>
  <c r="N155" i="21"/>
  <c r="L155" i="21"/>
  <c r="F154" i="21"/>
  <c r="D155" i="21"/>
  <c r="E154" i="21"/>
  <c r="M155" i="21"/>
  <c r="O155" i="21"/>
  <c r="K155" i="21"/>
  <c r="Q155" i="21"/>
  <c r="P156" i="21"/>
  <c r="N156" i="21"/>
  <c r="L156" i="21"/>
  <c r="J156" i="21"/>
  <c r="I156" i="21"/>
  <c r="H157" i="21"/>
  <c r="E155" i="21"/>
  <c r="F155" i="21"/>
  <c r="D156" i="21"/>
  <c r="O156" i="21"/>
  <c r="K156" i="21"/>
  <c r="Q156" i="21"/>
  <c r="M156" i="21"/>
  <c r="P157" i="21"/>
  <c r="N157" i="21"/>
  <c r="I157" i="21"/>
  <c r="L157" i="21"/>
  <c r="J157" i="21"/>
  <c r="H158" i="21"/>
  <c r="D157" i="21"/>
  <c r="E156" i="21"/>
  <c r="F156" i="21"/>
  <c r="M157" i="21"/>
  <c r="O157" i="21"/>
  <c r="K157" i="21"/>
  <c r="Q157" i="21"/>
  <c r="N158" i="21"/>
  <c r="L158" i="21"/>
  <c r="P158" i="21"/>
  <c r="J158" i="21"/>
  <c r="I158" i="21"/>
  <c r="H159" i="21"/>
  <c r="F157" i="21"/>
  <c r="D158" i="21"/>
  <c r="E157" i="21"/>
  <c r="Q158" i="21"/>
  <c r="M158" i="21"/>
  <c r="O158" i="21"/>
  <c r="K158" i="21"/>
  <c r="P159" i="21"/>
  <c r="N159" i="21"/>
  <c r="L159" i="21"/>
  <c r="J159" i="21"/>
  <c r="H160" i="21"/>
  <c r="I159" i="21"/>
  <c r="D159" i="21"/>
  <c r="E158" i="21"/>
  <c r="F158" i="21"/>
  <c r="L160" i="21"/>
  <c r="J160" i="21"/>
  <c r="P160" i="21"/>
  <c r="N160" i="21"/>
  <c r="I160" i="21"/>
  <c r="H161" i="21"/>
  <c r="K159" i="21"/>
  <c r="Q159" i="21"/>
  <c r="M159" i="21"/>
  <c r="O159" i="21"/>
  <c r="D160" i="21"/>
  <c r="E159" i="21"/>
  <c r="F159" i="21"/>
  <c r="M160" i="21"/>
  <c r="O160" i="21"/>
  <c r="K160" i="21"/>
  <c r="Q160" i="21"/>
  <c r="N161" i="21"/>
  <c r="L161" i="21"/>
  <c r="J161" i="21"/>
  <c r="I161" i="21"/>
  <c r="H162" i="21"/>
  <c r="P161" i="21"/>
  <c r="F160" i="21"/>
  <c r="D161" i="21"/>
  <c r="E160" i="21"/>
  <c r="Q161" i="21"/>
  <c r="K161" i="21"/>
  <c r="M161" i="21"/>
  <c r="O161" i="21"/>
  <c r="P162" i="21"/>
  <c r="N162" i="21"/>
  <c r="L162" i="21"/>
  <c r="J162" i="21"/>
  <c r="H163" i="21"/>
  <c r="I162" i="21"/>
  <c r="E161" i="21"/>
  <c r="F161" i="21"/>
  <c r="D162" i="21"/>
  <c r="P163" i="21"/>
  <c r="N163" i="21"/>
  <c r="L163" i="21"/>
  <c r="J163" i="21"/>
  <c r="H164" i="21"/>
  <c r="I163" i="21"/>
  <c r="O162" i="21"/>
  <c r="K162" i="21"/>
  <c r="Q162" i="21"/>
  <c r="M162" i="21"/>
  <c r="D163" i="21"/>
  <c r="F162" i="21"/>
  <c r="E162" i="21"/>
  <c r="H165" i="21"/>
  <c r="I164" i="21"/>
  <c r="P164" i="21"/>
  <c r="N164" i="21"/>
  <c r="L164" i="21"/>
  <c r="J164" i="21"/>
  <c r="M163" i="21"/>
  <c r="O163" i="21"/>
  <c r="K163" i="21"/>
  <c r="Q163" i="21"/>
  <c r="E163" i="21"/>
  <c r="F163" i="21"/>
  <c r="D164" i="21"/>
  <c r="N165" i="21"/>
  <c r="L165" i="21"/>
  <c r="J165" i="21"/>
  <c r="H166" i="21"/>
  <c r="I165" i="21"/>
  <c r="P165" i="21"/>
  <c r="Q164" i="21"/>
  <c r="M164" i="21"/>
  <c r="O164" i="21"/>
  <c r="K164" i="21"/>
  <c r="E164" i="21"/>
  <c r="F164" i="21"/>
  <c r="D165" i="21"/>
  <c r="P166" i="21"/>
  <c r="N166" i="21"/>
  <c r="L166" i="21"/>
  <c r="J166" i="21"/>
  <c r="I166" i="21"/>
  <c r="H167" i="21"/>
  <c r="O165" i="21"/>
  <c r="M165" i="21"/>
  <c r="K165" i="21"/>
  <c r="Q165" i="21"/>
  <c r="F165" i="21"/>
  <c r="D166" i="21"/>
  <c r="E165" i="21"/>
  <c r="Q166" i="21"/>
  <c r="M166" i="21"/>
  <c r="O166" i="21"/>
  <c r="K166" i="21"/>
  <c r="P167" i="21"/>
  <c r="N167" i="21"/>
  <c r="L167" i="21"/>
  <c r="J167" i="21"/>
  <c r="H168" i="21"/>
  <c r="I167" i="21"/>
  <c r="D167" i="21"/>
  <c r="E166" i="21"/>
  <c r="F166" i="21"/>
  <c r="N168" i="21"/>
  <c r="L168" i="21"/>
  <c r="J168" i="21"/>
  <c r="I168" i="21"/>
  <c r="P168" i="21"/>
  <c r="H169" i="21"/>
  <c r="K167" i="21"/>
  <c r="Q167" i="21"/>
  <c r="M167" i="21"/>
  <c r="O167" i="21"/>
  <c r="D168" i="21"/>
  <c r="F167" i="21"/>
  <c r="E167" i="21"/>
  <c r="M168" i="21"/>
  <c r="O168" i="21"/>
  <c r="K168" i="21"/>
  <c r="Q168" i="21"/>
  <c r="L169" i="21"/>
  <c r="J169" i="21"/>
  <c r="N169" i="21"/>
  <c r="I169" i="21"/>
  <c r="H170" i="21"/>
  <c r="P169" i="21"/>
  <c r="F168" i="21"/>
  <c r="D169" i="21"/>
  <c r="E168" i="21"/>
  <c r="K169" i="21"/>
  <c r="Q169" i="21"/>
  <c r="M169" i="21"/>
  <c r="O169" i="21"/>
  <c r="P170" i="21"/>
  <c r="N170" i="21"/>
  <c r="L170" i="21"/>
  <c r="J170" i="21"/>
  <c r="H171" i="21"/>
  <c r="I170" i="21"/>
  <c r="F169" i="21"/>
  <c r="D170" i="21"/>
  <c r="E169" i="21"/>
  <c r="N171" i="21"/>
  <c r="L171" i="21"/>
  <c r="J171" i="21"/>
  <c r="P171" i="21"/>
  <c r="H172" i="21"/>
  <c r="I171" i="21"/>
  <c r="O170" i="21"/>
  <c r="K170" i="21"/>
  <c r="Q170" i="21"/>
  <c r="M170" i="21"/>
  <c r="F170" i="21"/>
  <c r="E170" i="21"/>
  <c r="D171" i="21"/>
  <c r="I172" i="21"/>
  <c r="P172" i="21"/>
  <c r="H173" i="21"/>
  <c r="N172" i="21"/>
  <c r="L172" i="21"/>
  <c r="J172" i="21"/>
  <c r="M171" i="21"/>
  <c r="O171" i="21"/>
  <c r="K171" i="21"/>
  <c r="Q171" i="21"/>
  <c r="E171" i="21"/>
  <c r="F171" i="21"/>
  <c r="D172" i="21"/>
  <c r="Q172" i="21"/>
  <c r="M172" i="21"/>
  <c r="O172" i="21"/>
  <c r="K172" i="21"/>
  <c r="L173" i="21"/>
  <c r="J173" i="21"/>
  <c r="H174" i="21"/>
  <c r="I173" i="21"/>
  <c r="N173" i="21"/>
  <c r="P173" i="21"/>
  <c r="F172" i="21"/>
  <c r="D173" i="21"/>
  <c r="E172" i="21"/>
  <c r="N174" i="21"/>
  <c r="L174" i="21"/>
  <c r="P174" i="21"/>
  <c r="J174" i="21"/>
  <c r="I174" i="21"/>
  <c r="H175" i="21"/>
  <c r="K173" i="21"/>
  <c r="M173" i="21"/>
  <c r="O173" i="21"/>
  <c r="Q173" i="21"/>
  <c r="F173" i="21"/>
  <c r="D174" i="21"/>
  <c r="E173" i="21"/>
  <c r="Q174" i="21"/>
  <c r="M174" i="21"/>
  <c r="O174" i="21"/>
  <c r="K174" i="21"/>
  <c r="P175" i="21"/>
  <c r="N175" i="21"/>
  <c r="L175" i="21"/>
  <c r="J175" i="21"/>
  <c r="I175" i="21"/>
  <c r="H176" i="21"/>
  <c r="D175" i="21"/>
  <c r="E174" i="21"/>
  <c r="F174" i="21"/>
  <c r="K175" i="21"/>
  <c r="Q175" i="21"/>
  <c r="M175" i="21"/>
  <c r="O175" i="21"/>
  <c r="P176" i="21"/>
  <c r="H177" i="21"/>
  <c r="I176" i="21"/>
  <c r="N176" i="21"/>
  <c r="L176" i="21"/>
  <c r="J176" i="21"/>
  <c r="F175" i="21"/>
  <c r="D176" i="21"/>
  <c r="E175" i="21"/>
  <c r="N177" i="21"/>
  <c r="H178" i="21"/>
  <c r="P177" i="21"/>
  <c r="L177" i="21"/>
  <c r="J177" i="21"/>
  <c r="I177" i="21"/>
  <c r="O176" i="21"/>
  <c r="K176" i="21"/>
  <c r="M176" i="21"/>
  <c r="Q176" i="21"/>
  <c r="F176" i="21"/>
  <c r="D177" i="21"/>
  <c r="E176" i="21"/>
  <c r="P178" i="21"/>
  <c r="N178" i="21"/>
  <c r="L178" i="21"/>
  <c r="J178" i="21"/>
  <c r="I178" i="21"/>
  <c r="H179" i="21"/>
  <c r="Q177" i="21"/>
  <c r="K177" i="21"/>
  <c r="M177" i="21"/>
  <c r="O177" i="21"/>
  <c r="F177" i="21"/>
  <c r="D178" i="21"/>
  <c r="E177" i="21"/>
  <c r="K178" i="21"/>
  <c r="Q178" i="21"/>
  <c r="M178" i="21"/>
  <c r="O178" i="21"/>
  <c r="J179" i="21"/>
  <c r="H180" i="21"/>
  <c r="I179" i="21"/>
  <c r="P179" i="21"/>
  <c r="N179" i="21"/>
  <c r="L179" i="21"/>
  <c r="F178" i="21"/>
  <c r="D179" i="21"/>
  <c r="E178" i="21"/>
  <c r="I180" i="21"/>
  <c r="H181" i="21"/>
  <c r="P180" i="21"/>
  <c r="N180" i="21"/>
  <c r="L180" i="21"/>
  <c r="J180" i="21"/>
  <c r="M179" i="21"/>
  <c r="O179" i="21"/>
  <c r="K179" i="21"/>
  <c r="Q179" i="21"/>
  <c r="D180" i="21"/>
  <c r="F179" i="21"/>
  <c r="E179" i="21"/>
  <c r="Q180" i="21"/>
  <c r="O180" i="21"/>
  <c r="K180" i="21"/>
  <c r="M180" i="21"/>
  <c r="P181" i="21"/>
  <c r="N181" i="21"/>
  <c r="I181" i="21"/>
  <c r="L181" i="21"/>
  <c r="J181" i="21"/>
  <c r="H182" i="21"/>
  <c r="F180" i="21"/>
  <c r="D181" i="21"/>
  <c r="E180" i="21"/>
  <c r="Q181" i="21"/>
  <c r="M181" i="21"/>
  <c r="O181" i="21"/>
  <c r="K181" i="21"/>
  <c r="L182" i="21"/>
  <c r="P182" i="21"/>
  <c r="N182" i="21"/>
  <c r="J182" i="21"/>
  <c r="H183" i="21"/>
  <c r="I182" i="21"/>
  <c r="F181" i="21"/>
  <c r="D182" i="21"/>
  <c r="E181" i="21"/>
  <c r="I183" i="21"/>
  <c r="H184" i="21"/>
  <c r="J183" i="21"/>
  <c r="P183" i="21"/>
  <c r="N183" i="21"/>
  <c r="L183" i="21"/>
  <c r="M182" i="21"/>
  <c r="O182" i="21"/>
  <c r="K182" i="21"/>
  <c r="Q182" i="21"/>
  <c r="D183" i="21"/>
  <c r="E182" i="21"/>
  <c r="F182" i="21"/>
  <c r="K183" i="21"/>
  <c r="Q183" i="21"/>
  <c r="M183" i="21"/>
  <c r="O183" i="21"/>
  <c r="J184" i="21"/>
  <c r="I184" i="21"/>
  <c r="P184" i="21"/>
  <c r="N184" i="21"/>
  <c r="L184" i="21"/>
  <c r="H185" i="21"/>
  <c r="F183" i="21"/>
  <c r="D184" i="21"/>
  <c r="E183" i="21"/>
  <c r="M184" i="21"/>
  <c r="O184" i="21"/>
  <c r="K184" i="21"/>
  <c r="Q184" i="21"/>
  <c r="H186" i="21"/>
  <c r="I185" i="21"/>
  <c r="N185" i="21"/>
  <c r="L185" i="21"/>
  <c r="J185" i="21"/>
  <c r="P185" i="21"/>
  <c r="F184" i="21"/>
  <c r="D185" i="21"/>
  <c r="E184" i="21"/>
  <c r="P186" i="21"/>
  <c r="N186" i="21"/>
  <c r="L186" i="21"/>
  <c r="J186" i="21"/>
  <c r="H187" i="21"/>
  <c r="I186" i="21"/>
  <c r="K185" i="21"/>
  <c r="Q185" i="21"/>
  <c r="M185" i="21"/>
  <c r="O185" i="21"/>
  <c r="F185" i="21"/>
  <c r="D186" i="21"/>
  <c r="E185" i="21"/>
  <c r="J187" i="21"/>
  <c r="P187" i="21"/>
  <c r="N187" i="21"/>
  <c r="L187" i="21"/>
  <c r="I187" i="21"/>
  <c r="H188" i="21"/>
  <c r="O186" i="21"/>
  <c r="K186" i="21"/>
  <c r="Q186" i="21"/>
  <c r="M186" i="21"/>
  <c r="F186" i="21"/>
  <c r="D187" i="21"/>
  <c r="E186" i="21"/>
  <c r="M187" i="21"/>
  <c r="O187" i="21"/>
  <c r="K187" i="21"/>
  <c r="Q187" i="21"/>
  <c r="J188" i="21"/>
  <c r="H189" i="21"/>
  <c r="N188" i="21"/>
  <c r="L188" i="21"/>
  <c r="P188" i="21"/>
  <c r="I188" i="21"/>
  <c r="E187" i="21"/>
  <c r="F187" i="21"/>
  <c r="D188" i="21"/>
  <c r="I189" i="21"/>
  <c r="H190" i="21"/>
  <c r="N189" i="21"/>
  <c r="L189" i="21"/>
  <c r="J189" i="21"/>
  <c r="P189" i="21"/>
  <c r="Q188" i="21"/>
  <c r="M188" i="21"/>
  <c r="O188" i="21"/>
  <c r="K188" i="21"/>
  <c r="F188" i="21"/>
  <c r="D189" i="21"/>
  <c r="E188" i="21"/>
  <c r="O189" i="21"/>
  <c r="K189" i="21"/>
  <c r="Q189" i="21"/>
  <c r="M189" i="21"/>
  <c r="P190" i="21"/>
  <c r="N190" i="21"/>
  <c r="L190" i="21"/>
  <c r="H191" i="21"/>
  <c r="J190" i="21"/>
  <c r="I190" i="21"/>
  <c r="D190" i="21"/>
  <c r="F189" i="21"/>
  <c r="E189" i="21"/>
  <c r="N191" i="21"/>
  <c r="J191" i="21"/>
  <c r="H192" i="21"/>
  <c r="I191" i="21"/>
  <c r="P191" i="21"/>
  <c r="L191" i="21"/>
  <c r="Q190" i="21"/>
  <c r="M190" i="21"/>
  <c r="O190" i="21"/>
  <c r="K190" i="21"/>
  <c r="D191" i="21"/>
  <c r="E190" i="21"/>
  <c r="F190" i="21"/>
  <c r="H193" i="21"/>
  <c r="N192" i="21"/>
  <c r="L192" i="21"/>
  <c r="J192" i="21"/>
  <c r="P192" i="21"/>
  <c r="I192" i="21"/>
  <c r="M191" i="21"/>
  <c r="K191" i="21"/>
  <c r="Q191" i="21"/>
  <c r="O191" i="21"/>
  <c r="D192" i="21"/>
  <c r="E191" i="21"/>
  <c r="F191" i="21"/>
  <c r="J193" i="21"/>
  <c r="I193" i="21"/>
  <c r="P193" i="21"/>
  <c r="N193" i="21"/>
  <c r="L193" i="21"/>
  <c r="H194" i="21"/>
  <c r="M192" i="21"/>
  <c r="O192" i="21"/>
  <c r="K192" i="21"/>
  <c r="Q192" i="21"/>
  <c r="D193" i="21"/>
  <c r="F192" i="21"/>
  <c r="E192" i="21"/>
  <c r="M193" i="21"/>
  <c r="K193" i="21"/>
  <c r="O193" i="21"/>
  <c r="Q193" i="21"/>
  <c r="P194" i="21"/>
  <c r="I194" i="21"/>
  <c r="L194" i="21"/>
  <c r="J194" i="21"/>
  <c r="H195" i="21"/>
  <c r="N194" i="21"/>
  <c r="F193" i="21"/>
  <c r="E193" i="21"/>
  <c r="D194" i="21"/>
  <c r="K194" i="21"/>
  <c r="Q194" i="21"/>
  <c r="O194" i="21"/>
  <c r="M194" i="21"/>
  <c r="P195" i="21"/>
  <c r="N195" i="21"/>
  <c r="L195" i="21"/>
  <c r="J195" i="21"/>
  <c r="H196" i="21"/>
  <c r="I195" i="21"/>
  <c r="F194" i="21"/>
  <c r="D195" i="21"/>
  <c r="E194" i="21"/>
  <c r="N196" i="21"/>
  <c r="P196" i="21"/>
  <c r="L196" i="21"/>
  <c r="J196" i="21"/>
  <c r="H197" i="21"/>
  <c r="I196" i="21"/>
  <c r="M195" i="21"/>
  <c r="K195" i="21"/>
  <c r="O195" i="21"/>
  <c r="Q195" i="21"/>
  <c r="F195" i="21"/>
  <c r="E195" i="21"/>
  <c r="D196" i="21"/>
  <c r="J197" i="21"/>
  <c r="H198" i="21"/>
  <c r="I197" i="21"/>
  <c r="L197" i="21"/>
  <c r="N197" i="21"/>
  <c r="P197" i="21"/>
  <c r="O196" i="21"/>
  <c r="Q196" i="21"/>
  <c r="M196" i="21"/>
  <c r="K196" i="21"/>
  <c r="D197" i="21"/>
  <c r="F196" i="21"/>
  <c r="E196" i="21"/>
  <c r="H199" i="21"/>
  <c r="P198" i="21"/>
  <c r="N198" i="21"/>
  <c r="L198" i="21"/>
  <c r="J198" i="21"/>
  <c r="I198" i="21"/>
  <c r="M197" i="21"/>
  <c r="O197" i="21"/>
  <c r="K197" i="21"/>
  <c r="Q197" i="21"/>
  <c r="F197" i="21"/>
  <c r="D198" i="21"/>
  <c r="E197" i="21"/>
  <c r="N199" i="21"/>
  <c r="J199" i="21"/>
  <c r="I199" i="21"/>
  <c r="H200" i="21"/>
  <c r="P199" i="21"/>
  <c r="L199" i="21"/>
  <c r="M198" i="21"/>
  <c r="O198" i="21"/>
  <c r="Q198" i="21"/>
  <c r="K198" i="21"/>
  <c r="D199" i="21"/>
  <c r="E198" i="21"/>
  <c r="F198" i="21"/>
  <c r="M199" i="21"/>
  <c r="O199" i="21"/>
  <c r="K199" i="21"/>
  <c r="Q199" i="21"/>
  <c r="I200" i="21"/>
  <c r="P200" i="21"/>
  <c r="L200" i="21"/>
  <c r="H201" i="21"/>
  <c r="N200" i="21"/>
  <c r="J200" i="21"/>
  <c r="F199" i="21"/>
  <c r="D200" i="21"/>
  <c r="E199" i="21"/>
  <c r="M200" i="21"/>
  <c r="O200" i="21"/>
  <c r="K200" i="21"/>
  <c r="Q200" i="21"/>
  <c r="J201" i="21"/>
  <c r="I201" i="21"/>
  <c r="P201" i="21"/>
  <c r="N201" i="21"/>
  <c r="L201" i="21"/>
  <c r="H202" i="21"/>
  <c r="E200" i="21"/>
  <c r="F200" i="21"/>
  <c r="D201" i="21"/>
  <c r="M201" i="21"/>
  <c r="K201" i="21"/>
  <c r="O201" i="21"/>
  <c r="Q201" i="21"/>
  <c r="J202" i="21"/>
  <c r="H203" i="21"/>
  <c r="I202" i="21"/>
  <c r="P202" i="21"/>
  <c r="L202" i="21"/>
  <c r="N202" i="21"/>
  <c r="F201" i="21"/>
  <c r="D202" i="21"/>
  <c r="E201" i="21"/>
  <c r="P203" i="21"/>
  <c r="I203" i="21"/>
  <c r="N203" i="21"/>
  <c r="L203" i="21"/>
  <c r="J203" i="21"/>
  <c r="H204" i="21"/>
  <c r="O202" i="21"/>
  <c r="K202" i="21"/>
  <c r="Q202" i="21"/>
  <c r="M202" i="21"/>
  <c r="F202" i="21"/>
  <c r="E202" i="21"/>
  <c r="D203" i="21"/>
  <c r="K203" i="21"/>
  <c r="O203" i="21"/>
  <c r="M203" i="21"/>
  <c r="Q203" i="21"/>
  <c r="P204" i="21"/>
  <c r="L204" i="21"/>
  <c r="I204" i="21"/>
  <c r="H205" i="21"/>
  <c r="N204" i="21"/>
  <c r="J204" i="21"/>
  <c r="F203" i="21"/>
  <c r="E203" i="21"/>
  <c r="D204" i="21"/>
  <c r="Q204" i="21"/>
  <c r="O204" i="21"/>
  <c r="K204" i="21"/>
  <c r="M204" i="21"/>
  <c r="P205" i="21"/>
  <c r="N205" i="21"/>
  <c r="J205" i="21"/>
  <c r="I205" i="21"/>
  <c r="L205" i="21"/>
  <c r="H206" i="21"/>
  <c r="F204" i="21"/>
  <c r="D205" i="21"/>
  <c r="E204" i="21"/>
  <c r="M205" i="21"/>
  <c r="O205" i="21"/>
  <c r="K205" i="21"/>
  <c r="Q205" i="21"/>
  <c r="N206" i="21"/>
  <c r="L206" i="21"/>
  <c r="H207" i="21"/>
  <c r="P206" i="21"/>
  <c r="J206" i="21"/>
  <c r="I206" i="21"/>
  <c r="E205" i="21"/>
  <c r="F205" i="21"/>
  <c r="D206" i="21"/>
  <c r="I207" i="21"/>
  <c r="H208" i="21"/>
  <c r="N207" i="21"/>
  <c r="J207" i="21"/>
  <c r="P207" i="21"/>
  <c r="L207" i="21"/>
  <c r="M206" i="21"/>
  <c r="O206" i="21"/>
  <c r="Q206" i="21"/>
  <c r="K206" i="21"/>
  <c r="D207" i="21"/>
  <c r="E206" i="21"/>
  <c r="F206" i="21"/>
  <c r="M207" i="21"/>
  <c r="O207" i="21"/>
  <c r="K207" i="21"/>
  <c r="Q207" i="21"/>
  <c r="I208" i="21"/>
  <c r="L208" i="21"/>
  <c r="H209" i="21"/>
  <c r="P208" i="21"/>
  <c r="N208" i="21"/>
  <c r="J208" i="21"/>
  <c r="F207" i="21"/>
  <c r="E207" i="21"/>
  <c r="D208" i="21"/>
  <c r="K208" i="21"/>
  <c r="Q208" i="21"/>
  <c r="M208" i="21"/>
  <c r="O208" i="21"/>
  <c r="J209" i="21"/>
  <c r="P209" i="21"/>
  <c r="N209" i="21"/>
  <c r="I209" i="21"/>
  <c r="L209" i="21"/>
  <c r="H210" i="21"/>
  <c r="E208" i="21"/>
  <c r="F208" i="21"/>
  <c r="D209" i="21"/>
  <c r="M209" i="21"/>
  <c r="K209" i="21"/>
  <c r="O209" i="21"/>
  <c r="Q209" i="21"/>
  <c r="L210" i="21"/>
  <c r="J210" i="21"/>
  <c r="H211" i="21"/>
  <c r="I210" i="21"/>
  <c r="P210" i="21"/>
  <c r="N210" i="21"/>
  <c r="D210" i="21"/>
  <c r="E209" i="21"/>
  <c r="F209" i="21"/>
  <c r="J211" i="21"/>
  <c r="L211" i="21"/>
  <c r="H212" i="21"/>
  <c r="P211" i="21"/>
  <c r="N211" i="21"/>
  <c r="I211" i="21"/>
  <c r="O210" i="21"/>
  <c r="K210" i="21"/>
  <c r="Q210" i="21"/>
  <c r="M210" i="21"/>
  <c r="F210" i="21"/>
  <c r="E210" i="21"/>
  <c r="D211" i="21"/>
  <c r="H213" i="21"/>
  <c r="N212" i="21"/>
  <c r="L212" i="21"/>
  <c r="J212" i="21"/>
  <c r="P212" i="21"/>
  <c r="I212" i="21"/>
  <c r="M211" i="21"/>
  <c r="K211" i="21"/>
  <c r="O211" i="21"/>
  <c r="Q211" i="21"/>
  <c r="F211" i="21"/>
  <c r="E211" i="21"/>
  <c r="D212" i="21"/>
  <c r="N213" i="21"/>
  <c r="L213" i="21"/>
  <c r="J213" i="21"/>
  <c r="H214" i="21"/>
  <c r="I213" i="21"/>
  <c r="P213" i="21"/>
  <c r="O212" i="21"/>
  <c r="Q212" i="21"/>
  <c r="M212" i="21"/>
  <c r="K212" i="21"/>
  <c r="F212" i="21"/>
  <c r="E212" i="21"/>
  <c r="D213" i="21"/>
  <c r="N214" i="21"/>
  <c r="L214" i="21"/>
  <c r="I214" i="21"/>
  <c r="P214" i="21"/>
  <c r="J214" i="21"/>
  <c r="H215" i="21"/>
  <c r="Q213" i="21"/>
  <c r="M213" i="21"/>
  <c r="O213" i="21"/>
  <c r="K213" i="21"/>
  <c r="F213" i="21"/>
  <c r="E213" i="21"/>
  <c r="D214" i="21"/>
  <c r="O214" i="21"/>
  <c r="Q214" i="21"/>
  <c r="M214" i="21"/>
  <c r="K214" i="21"/>
  <c r="P215" i="21"/>
  <c r="N215" i="21"/>
  <c r="L215" i="21"/>
  <c r="J215" i="21"/>
  <c r="I215" i="21"/>
  <c r="H216" i="21"/>
  <c r="E214" i="21"/>
  <c r="D215" i="21"/>
  <c r="F214" i="21"/>
  <c r="Q215" i="21"/>
  <c r="M215" i="21"/>
  <c r="K215" i="21"/>
  <c r="O215" i="21"/>
  <c r="J216" i="21"/>
  <c r="I216" i="21"/>
  <c r="P216" i="21"/>
  <c r="N216" i="21"/>
  <c r="L216" i="21"/>
  <c r="H217" i="21"/>
  <c r="F215" i="21"/>
  <c r="D216" i="21"/>
  <c r="E215" i="21"/>
  <c r="M216" i="21"/>
  <c r="O216" i="21"/>
  <c r="Q216" i="21"/>
  <c r="K216" i="21"/>
  <c r="J217" i="21"/>
  <c r="I217" i="21"/>
  <c r="H218" i="21"/>
  <c r="L217" i="21"/>
  <c r="N217" i="21"/>
  <c r="P217" i="21"/>
  <c r="D217" i="21"/>
  <c r="F216" i="21"/>
  <c r="E216" i="21"/>
  <c r="K217" i="21"/>
  <c r="Q217" i="21"/>
  <c r="M217" i="21"/>
  <c r="O217" i="21"/>
  <c r="H219" i="21"/>
  <c r="P218" i="21"/>
  <c r="N218" i="21"/>
  <c r="L218" i="21"/>
  <c r="J218" i="21"/>
  <c r="I218" i="21"/>
  <c r="F217" i="21"/>
  <c r="E217" i="21"/>
  <c r="D218" i="21"/>
  <c r="J219" i="21"/>
  <c r="P219" i="21"/>
  <c r="N219" i="21"/>
  <c r="L219" i="21"/>
  <c r="H220" i="21"/>
  <c r="I219" i="21"/>
  <c r="O218" i="21"/>
  <c r="K218" i="21"/>
  <c r="Q218" i="21"/>
  <c r="M218" i="21"/>
  <c r="F218" i="21"/>
  <c r="D219" i="21"/>
  <c r="E218" i="21"/>
  <c r="P220" i="21"/>
  <c r="N220" i="21"/>
  <c r="L220" i="21"/>
  <c r="J220" i="21"/>
  <c r="I220" i="21"/>
  <c r="H221" i="21"/>
  <c r="K219" i="21"/>
  <c r="M219" i="21"/>
  <c r="O219" i="21"/>
  <c r="Q219" i="21"/>
  <c r="F219" i="21"/>
  <c r="E219" i="21"/>
  <c r="D220" i="21"/>
  <c r="O220" i="21"/>
  <c r="K220" i="21"/>
  <c r="Q220" i="21"/>
  <c r="M220" i="21"/>
  <c r="J221" i="21"/>
  <c r="I221" i="21"/>
  <c r="P221" i="21"/>
  <c r="N221" i="21"/>
  <c r="L221" i="21"/>
  <c r="H222" i="21"/>
  <c r="F220" i="21"/>
  <c r="D221" i="21"/>
  <c r="E220" i="21"/>
  <c r="Q221" i="21"/>
  <c r="O221" i="21"/>
  <c r="K221" i="21"/>
  <c r="M221" i="21"/>
  <c r="N222" i="21"/>
  <c r="P222" i="21"/>
  <c r="L222" i="21"/>
  <c r="I222" i="21"/>
  <c r="J222" i="21"/>
  <c r="H223" i="21"/>
  <c r="F221" i="21"/>
  <c r="D222" i="21"/>
  <c r="E221" i="21"/>
  <c r="O222" i="21"/>
  <c r="K222" i="21"/>
  <c r="Q222" i="21"/>
  <c r="M222" i="21"/>
  <c r="P223" i="21"/>
  <c r="H224" i="21"/>
  <c r="N223" i="21"/>
  <c r="L223" i="21"/>
  <c r="J223" i="21"/>
  <c r="I223" i="21"/>
  <c r="E222" i="21"/>
  <c r="D223" i="21"/>
  <c r="F222" i="21"/>
  <c r="L224" i="21"/>
  <c r="N224" i="21"/>
  <c r="J224" i="21"/>
  <c r="I224" i="21"/>
  <c r="H225" i="21"/>
  <c r="P224" i="21"/>
  <c r="M223" i="21"/>
  <c r="O223" i="21"/>
  <c r="K223" i="21"/>
  <c r="Q223" i="21"/>
  <c r="F223" i="21"/>
  <c r="D224" i="21"/>
  <c r="E223" i="21"/>
  <c r="K224" i="21"/>
  <c r="Q224" i="21"/>
  <c r="M224" i="21"/>
  <c r="O224" i="21"/>
  <c r="P225" i="21"/>
  <c r="N225" i="21"/>
  <c r="L225" i="21"/>
  <c r="J225" i="21"/>
  <c r="I225" i="21"/>
  <c r="H226" i="21"/>
  <c r="F224" i="21"/>
  <c r="D225" i="21"/>
  <c r="E224" i="21"/>
  <c r="O225" i="21"/>
  <c r="K225" i="21"/>
  <c r="Q225" i="21"/>
  <c r="M225" i="21"/>
  <c r="J226" i="21"/>
  <c r="I226" i="21"/>
  <c r="H227" i="21"/>
  <c r="P226" i="21"/>
  <c r="N226" i="21"/>
  <c r="L226" i="21"/>
  <c r="F225" i="21"/>
  <c r="E225" i="21"/>
  <c r="D226" i="21"/>
  <c r="M226" i="21"/>
  <c r="O226" i="21"/>
  <c r="K226" i="21"/>
  <c r="Q226" i="21"/>
  <c r="P227" i="21"/>
  <c r="N227" i="21"/>
  <c r="L227" i="21"/>
  <c r="J227" i="21"/>
  <c r="H228" i="21"/>
  <c r="I227" i="21"/>
  <c r="D227" i="21"/>
  <c r="F226" i="21"/>
  <c r="E226" i="21"/>
  <c r="I228" i="21"/>
  <c r="L228" i="21"/>
  <c r="J228" i="21"/>
  <c r="H229" i="21"/>
  <c r="N228" i="21"/>
  <c r="P228" i="21"/>
  <c r="Q227" i="21"/>
  <c r="M227" i="21"/>
  <c r="O227" i="21"/>
  <c r="K227" i="21"/>
  <c r="F227" i="21"/>
  <c r="D228" i="21"/>
  <c r="E227" i="21"/>
  <c r="M228" i="21"/>
  <c r="O228" i="21"/>
  <c r="K228" i="21"/>
  <c r="Q228" i="21"/>
  <c r="N229" i="21"/>
  <c r="L229" i="21"/>
  <c r="P229" i="21"/>
  <c r="J229" i="21"/>
  <c r="H230" i="21"/>
  <c r="I229" i="21"/>
  <c r="F228" i="21"/>
  <c r="D229" i="21"/>
  <c r="E228" i="21"/>
  <c r="J230" i="21"/>
  <c r="I230" i="21"/>
  <c r="H231" i="21"/>
  <c r="P230" i="21"/>
  <c r="N230" i="21"/>
  <c r="L230" i="21"/>
  <c r="M229" i="21"/>
  <c r="O229" i="21"/>
  <c r="K229" i="21"/>
  <c r="Q229" i="21"/>
  <c r="D230" i="21"/>
  <c r="E229" i="21"/>
  <c r="F229" i="21"/>
  <c r="K230" i="21"/>
  <c r="Q230" i="21"/>
  <c r="M230" i="21"/>
  <c r="O230" i="21"/>
  <c r="P231" i="21"/>
  <c r="I231" i="21"/>
  <c r="H232" i="21"/>
  <c r="N231" i="21"/>
  <c r="L231" i="21"/>
  <c r="J231" i="21"/>
  <c r="F230" i="21"/>
  <c r="E230" i="21"/>
  <c r="D231" i="21"/>
  <c r="O231" i="21"/>
  <c r="M231" i="21"/>
  <c r="K231" i="21"/>
  <c r="Q231" i="21"/>
  <c r="J232" i="21"/>
  <c r="N232" i="21"/>
  <c r="L232" i="21"/>
  <c r="H233" i="21"/>
  <c r="I232" i="21"/>
  <c r="P232" i="21"/>
  <c r="F231" i="21"/>
  <c r="D232" i="21"/>
  <c r="E231" i="21"/>
  <c r="J233" i="21"/>
  <c r="I233" i="21"/>
  <c r="H234" i="21"/>
  <c r="L233" i="21"/>
  <c r="P233" i="21"/>
  <c r="N233" i="21"/>
  <c r="M232" i="21"/>
  <c r="O232" i="21"/>
  <c r="K232" i="21"/>
  <c r="Q232" i="21"/>
  <c r="F232" i="21"/>
  <c r="D233" i="21"/>
  <c r="E232" i="21"/>
  <c r="K233" i="21"/>
  <c r="Q233" i="21"/>
  <c r="M233" i="21"/>
  <c r="O233" i="21"/>
  <c r="H235" i="21"/>
  <c r="J234" i="21"/>
  <c r="I234" i="21"/>
  <c r="P234" i="21"/>
  <c r="N234" i="21"/>
  <c r="L234" i="21"/>
  <c r="F233" i="21"/>
  <c r="D234" i="21"/>
  <c r="E233" i="21"/>
  <c r="N235" i="21"/>
  <c r="L235" i="21"/>
  <c r="J235" i="21"/>
  <c r="I235" i="21"/>
  <c r="P235" i="21"/>
  <c r="H236" i="21"/>
  <c r="M234" i="21"/>
  <c r="O234" i="21"/>
  <c r="K234" i="21"/>
  <c r="Q234" i="21"/>
  <c r="E234" i="21"/>
  <c r="F234" i="21"/>
  <c r="D235" i="21"/>
  <c r="Q235" i="21"/>
  <c r="O235" i="21"/>
  <c r="K235" i="21"/>
  <c r="M235" i="21"/>
  <c r="P236" i="21"/>
  <c r="N236" i="21"/>
  <c r="I236" i="21"/>
  <c r="L236" i="21"/>
  <c r="J236" i="21"/>
  <c r="H237" i="21"/>
  <c r="F235" i="21"/>
  <c r="E235" i="21"/>
  <c r="D236" i="21"/>
  <c r="K236" i="21"/>
  <c r="Q236" i="21"/>
  <c r="M236" i="21"/>
  <c r="O236" i="21"/>
  <c r="L237" i="21"/>
  <c r="P237" i="21"/>
  <c r="N237" i="21"/>
  <c r="J237" i="21"/>
  <c r="I237" i="21"/>
  <c r="H238" i="21"/>
  <c r="F236" i="21"/>
  <c r="E236" i="21"/>
  <c r="D237" i="21"/>
  <c r="Q237" i="21"/>
  <c r="M237" i="21"/>
  <c r="O237" i="21"/>
  <c r="K237" i="21"/>
  <c r="P238" i="21"/>
  <c r="N238" i="21"/>
  <c r="L238" i="21"/>
  <c r="J238" i="21"/>
  <c r="H239" i="21"/>
  <c r="I238" i="21"/>
  <c r="E237" i="21"/>
  <c r="D238" i="21"/>
  <c r="F237" i="21"/>
  <c r="J239" i="21"/>
  <c r="H240" i="21"/>
  <c r="P239" i="21"/>
  <c r="N239" i="21"/>
  <c r="L239" i="21"/>
  <c r="I239" i="21"/>
  <c r="K238" i="21"/>
  <c r="Q238" i="21"/>
  <c r="M238" i="21"/>
  <c r="O238" i="21"/>
  <c r="F238" i="21"/>
  <c r="D239" i="21"/>
  <c r="E238" i="21"/>
  <c r="H241" i="21"/>
  <c r="P240" i="21"/>
  <c r="N240" i="21"/>
  <c r="L240" i="21"/>
  <c r="J240" i="21"/>
  <c r="I240" i="21"/>
  <c r="O239" i="21"/>
  <c r="K239" i="21"/>
  <c r="Q239" i="21"/>
  <c r="M239" i="21"/>
  <c r="F239" i="21"/>
  <c r="D240" i="21"/>
  <c r="E239" i="21"/>
  <c r="P241" i="21"/>
  <c r="N241" i="21"/>
  <c r="L241" i="21"/>
  <c r="J241" i="21"/>
  <c r="I241" i="21"/>
  <c r="H242" i="21"/>
  <c r="K240" i="21"/>
  <c r="Q240" i="21"/>
  <c r="M240" i="21"/>
  <c r="O240" i="21"/>
  <c r="F240" i="21"/>
  <c r="D241" i="21"/>
  <c r="E240" i="21"/>
  <c r="Q241" i="21"/>
  <c r="M241" i="21"/>
  <c r="O241" i="21"/>
  <c r="K241" i="21"/>
  <c r="J242" i="21"/>
  <c r="H243" i="21"/>
  <c r="I242" i="21"/>
  <c r="P242" i="21"/>
  <c r="N242" i="21"/>
  <c r="L242" i="21"/>
  <c r="F241" i="21"/>
  <c r="E241" i="21"/>
  <c r="D242" i="21"/>
  <c r="H244" i="21"/>
  <c r="P243" i="21"/>
  <c r="I243" i="21"/>
  <c r="N243" i="21"/>
  <c r="L243" i="21"/>
  <c r="J243" i="21"/>
  <c r="M242" i="21"/>
  <c r="O242" i="21"/>
  <c r="K242" i="21"/>
  <c r="Q242" i="21"/>
  <c r="D243" i="21"/>
  <c r="F242" i="21"/>
  <c r="E242" i="21"/>
  <c r="P244" i="21"/>
  <c r="N244" i="21"/>
  <c r="I244" i="21"/>
  <c r="L244" i="21"/>
  <c r="J244" i="21"/>
  <c r="H245" i="21"/>
  <c r="O243" i="21"/>
  <c r="K243" i="21"/>
  <c r="Q243" i="21"/>
  <c r="M243" i="21"/>
  <c r="F243" i="21"/>
  <c r="E243" i="21"/>
  <c r="D244" i="21"/>
  <c r="Q244" i="21"/>
  <c r="M244" i="21"/>
  <c r="O244" i="21"/>
  <c r="K244" i="21"/>
  <c r="P245" i="21"/>
  <c r="N245" i="21"/>
  <c r="L245" i="21"/>
  <c r="J245" i="21"/>
  <c r="H246" i="21"/>
  <c r="I245" i="21"/>
  <c r="F244" i="21"/>
  <c r="D245" i="21"/>
  <c r="E244" i="21"/>
  <c r="H247" i="21"/>
  <c r="J246" i="21"/>
  <c r="I246" i="21"/>
  <c r="P246" i="21"/>
  <c r="N246" i="21"/>
  <c r="L246" i="21"/>
  <c r="M245" i="21"/>
  <c r="O245" i="21"/>
  <c r="K245" i="21"/>
  <c r="Q245" i="21"/>
  <c r="D246" i="21"/>
  <c r="E245" i="21"/>
  <c r="F245" i="21"/>
  <c r="P247" i="21"/>
  <c r="I247" i="21"/>
  <c r="H248" i="21"/>
  <c r="N247" i="21"/>
  <c r="L247" i="21"/>
  <c r="J247" i="21"/>
  <c r="M246" i="21"/>
  <c r="O246" i="21"/>
  <c r="K246" i="21"/>
  <c r="Q246" i="21"/>
  <c r="F246" i="21"/>
  <c r="D247" i="21"/>
  <c r="E246" i="21"/>
  <c r="M247" i="21"/>
  <c r="O247" i="21"/>
  <c r="K247" i="21"/>
  <c r="Q247" i="21"/>
  <c r="I248" i="21"/>
  <c r="H249" i="21"/>
  <c r="L248" i="21"/>
  <c r="J248" i="21"/>
  <c r="N248" i="21"/>
  <c r="P248" i="21"/>
  <c r="F247" i="21"/>
  <c r="E247" i="21"/>
  <c r="D248" i="21"/>
  <c r="K248" i="21"/>
  <c r="Q248" i="21"/>
  <c r="M248" i="21"/>
  <c r="O248" i="21"/>
  <c r="N249" i="21"/>
  <c r="L249" i="21"/>
  <c r="P249" i="21"/>
  <c r="J249" i="21"/>
  <c r="H250" i="21"/>
  <c r="I249" i="21"/>
  <c r="F248" i="21"/>
  <c r="D249" i="21"/>
  <c r="E248" i="21"/>
  <c r="P250" i="21"/>
  <c r="N250" i="21"/>
  <c r="L250" i="21"/>
  <c r="J250" i="21"/>
  <c r="I250" i="21"/>
  <c r="H251" i="21"/>
  <c r="O249" i="21"/>
  <c r="K249" i="21"/>
  <c r="Q249" i="21"/>
  <c r="M249" i="21"/>
  <c r="D250" i="21"/>
  <c r="F249" i="21"/>
  <c r="E249" i="21"/>
  <c r="M250" i="21"/>
  <c r="O250" i="21"/>
  <c r="K250" i="21"/>
  <c r="Q250" i="21"/>
  <c r="J251" i="21"/>
  <c r="H252" i="21"/>
  <c r="L251" i="21"/>
  <c r="P251" i="21"/>
  <c r="N251" i="21"/>
  <c r="I251" i="21"/>
  <c r="D251" i="21"/>
  <c r="F250" i="21"/>
  <c r="E250" i="21"/>
  <c r="N252" i="21"/>
  <c r="I252" i="21"/>
  <c r="L252" i="21"/>
  <c r="J252" i="21"/>
  <c r="H253" i="21"/>
  <c r="P252" i="21"/>
  <c r="Q251" i="21"/>
  <c r="M251" i="21"/>
  <c r="O251" i="21"/>
  <c r="K251" i="21"/>
  <c r="F251" i="21"/>
  <c r="E251" i="21"/>
  <c r="D252" i="21"/>
  <c r="O252" i="21"/>
  <c r="K252" i="21"/>
  <c r="Q252" i="21"/>
  <c r="M252" i="21"/>
  <c r="P253" i="21"/>
  <c r="N253" i="21"/>
  <c r="L253" i="21"/>
  <c r="J253" i="21"/>
  <c r="H254" i="21"/>
  <c r="I253" i="21"/>
  <c r="F252" i="21"/>
  <c r="E252" i="21"/>
  <c r="D253" i="21"/>
  <c r="J254" i="21"/>
  <c r="I254" i="21"/>
  <c r="H255" i="21"/>
  <c r="P254" i="21"/>
  <c r="N254" i="21"/>
  <c r="L254" i="21"/>
  <c r="M253" i="21"/>
  <c r="O253" i="21"/>
  <c r="K253" i="21"/>
  <c r="Q253" i="21"/>
  <c r="D254" i="21"/>
  <c r="E253" i="21"/>
  <c r="F253" i="21"/>
  <c r="M254" i="21"/>
  <c r="O254" i="21"/>
  <c r="K254" i="21"/>
  <c r="Q254" i="21"/>
  <c r="I255" i="21"/>
  <c r="H256" i="21"/>
  <c r="P255" i="21"/>
  <c r="N255" i="21"/>
  <c r="L255" i="21"/>
  <c r="J255" i="21"/>
  <c r="F254" i="21"/>
  <c r="D255" i="21"/>
  <c r="E254" i="21"/>
  <c r="M255" i="21"/>
  <c r="O255" i="21"/>
  <c r="K255" i="21"/>
  <c r="Q255" i="21"/>
  <c r="H257" i="21"/>
  <c r="J256" i="21"/>
  <c r="I256" i="21"/>
  <c r="N256" i="21"/>
  <c r="L256" i="21"/>
  <c r="P256" i="21"/>
  <c r="F255" i="21"/>
  <c r="D256" i="21"/>
  <c r="E255" i="21"/>
  <c r="L257" i="21"/>
  <c r="P257" i="21"/>
  <c r="N257" i="21"/>
  <c r="J257" i="21"/>
  <c r="H258" i="21"/>
  <c r="I257" i="21"/>
  <c r="K256" i="21"/>
  <c r="Q256" i="21"/>
  <c r="M256" i="21"/>
  <c r="O256" i="21"/>
  <c r="F256" i="21"/>
  <c r="D257" i="21"/>
  <c r="E256" i="21"/>
  <c r="P258" i="21"/>
  <c r="N258" i="21"/>
  <c r="L258" i="21"/>
  <c r="J258" i="21"/>
  <c r="H259" i="21"/>
  <c r="I258" i="21"/>
  <c r="K257" i="21"/>
  <c r="Q257" i="21"/>
  <c r="O257" i="21"/>
  <c r="M257" i="21"/>
  <c r="F257" i="21"/>
  <c r="D258" i="21"/>
  <c r="E257" i="21"/>
  <c r="P259" i="21"/>
  <c r="H260" i="21"/>
  <c r="I259" i="21"/>
  <c r="N259" i="21"/>
  <c r="L259" i="21"/>
  <c r="J259" i="21"/>
  <c r="K258" i="21"/>
  <c r="O258" i="21"/>
  <c r="M258" i="21"/>
  <c r="Q258" i="21"/>
  <c r="D259" i="21"/>
  <c r="F258" i="21"/>
  <c r="E258" i="21"/>
  <c r="N260" i="21"/>
  <c r="L260" i="21"/>
  <c r="J260" i="21"/>
  <c r="H261" i="21"/>
  <c r="I260" i="21"/>
  <c r="P260" i="21"/>
  <c r="Q259" i="21"/>
  <c r="M259" i="21"/>
  <c r="O259" i="21"/>
  <c r="K259" i="21"/>
  <c r="F259" i="21"/>
  <c r="E259" i="21"/>
  <c r="D260" i="21"/>
  <c r="P261" i="21"/>
  <c r="N261" i="21"/>
  <c r="L261" i="21"/>
  <c r="J261" i="21"/>
  <c r="I261" i="21"/>
  <c r="H262" i="21"/>
  <c r="K260" i="21"/>
  <c r="Q260" i="21"/>
  <c r="M260" i="21"/>
  <c r="O260" i="21"/>
  <c r="F260" i="21"/>
  <c r="D261" i="21"/>
  <c r="E260" i="21"/>
  <c r="Q261" i="21"/>
  <c r="M261" i="21"/>
  <c r="O261" i="21"/>
  <c r="K261" i="21"/>
  <c r="J262" i="21"/>
  <c r="P262" i="21"/>
  <c r="N262" i="21"/>
  <c r="L262" i="21"/>
  <c r="I262" i="21"/>
  <c r="H263" i="21"/>
  <c r="E261" i="21"/>
  <c r="D262" i="21"/>
  <c r="F261" i="21"/>
  <c r="M262" i="21"/>
  <c r="O262" i="21"/>
  <c r="K262" i="21"/>
  <c r="Q262" i="21"/>
  <c r="I263" i="21"/>
  <c r="P263" i="21"/>
  <c r="H264" i="21"/>
  <c r="N263" i="21"/>
  <c r="L263" i="21"/>
  <c r="J263" i="21"/>
  <c r="F262" i="21"/>
  <c r="E262" i="21"/>
  <c r="D263" i="21"/>
  <c r="K263" i="21"/>
  <c r="Q263" i="21"/>
  <c r="M263" i="21"/>
  <c r="O263" i="21"/>
  <c r="P264" i="21"/>
  <c r="N264" i="21"/>
  <c r="H265" i="21"/>
  <c r="L264" i="21"/>
  <c r="J264" i="21"/>
  <c r="I264" i="21"/>
  <c r="F263" i="21"/>
  <c r="D264" i="21"/>
  <c r="E263" i="21"/>
  <c r="P265" i="21"/>
  <c r="N265" i="21"/>
  <c r="L265" i="21"/>
  <c r="J265" i="21"/>
  <c r="I265" i="21"/>
  <c r="H266" i="21"/>
  <c r="Q264" i="21"/>
  <c r="K264" i="21"/>
  <c r="M264" i="21"/>
  <c r="O264" i="21"/>
  <c r="F264" i="21"/>
  <c r="D265" i="21"/>
  <c r="E264" i="21"/>
  <c r="M265" i="21"/>
  <c r="O265" i="21"/>
  <c r="K265" i="21"/>
  <c r="Q265" i="21"/>
  <c r="H267" i="21"/>
  <c r="J266" i="21"/>
  <c r="I266" i="21"/>
  <c r="P266" i="21"/>
  <c r="N266" i="21"/>
  <c r="L266" i="21"/>
  <c r="F265" i="21"/>
  <c r="D266" i="21"/>
  <c r="E265" i="21"/>
  <c r="P267" i="21"/>
  <c r="I267" i="21"/>
  <c r="N267" i="21"/>
  <c r="L267" i="21"/>
  <c r="J267" i="21"/>
  <c r="H268" i="21"/>
  <c r="M266" i="21"/>
  <c r="O266" i="21"/>
  <c r="K266" i="21"/>
  <c r="Q266" i="21"/>
  <c r="D267" i="21"/>
  <c r="F266" i="21"/>
  <c r="E266" i="21"/>
  <c r="K267" i="21"/>
  <c r="Q267" i="21"/>
  <c r="O267" i="21"/>
  <c r="M267" i="21"/>
  <c r="P268" i="21"/>
  <c r="N268" i="21"/>
  <c r="I268" i="21"/>
  <c r="L268" i="21"/>
  <c r="J268" i="21"/>
  <c r="H269" i="21"/>
  <c r="F267" i="21"/>
  <c r="E267" i="21"/>
  <c r="D268" i="21"/>
  <c r="Q268" i="21"/>
  <c r="M268" i="21"/>
  <c r="O268" i="21"/>
  <c r="K268" i="21"/>
  <c r="P269" i="21"/>
  <c r="N269" i="21"/>
  <c r="L269" i="21"/>
  <c r="J269" i="21"/>
  <c r="H270" i="21"/>
  <c r="I269" i="21"/>
  <c r="F268" i="21"/>
  <c r="E268" i="21"/>
  <c r="D269" i="21"/>
  <c r="J270" i="21"/>
  <c r="H271" i="21"/>
  <c r="I270" i="21"/>
  <c r="P270" i="21"/>
  <c r="N270" i="21"/>
  <c r="L270" i="21"/>
  <c r="M269" i="21"/>
  <c r="O269" i="21"/>
  <c r="K269" i="21"/>
  <c r="Q269" i="21"/>
  <c r="E269" i="21"/>
  <c r="D270" i="21"/>
  <c r="F269" i="21"/>
  <c r="N271" i="21"/>
  <c r="L271" i="21"/>
  <c r="J271" i="21"/>
  <c r="P271" i="21"/>
  <c r="I271" i="21"/>
  <c r="H272" i="21"/>
  <c r="K270" i="21"/>
  <c r="Q270" i="21"/>
  <c r="M270" i="21"/>
  <c r="O270" i="21"/>
  <c r="F270" i="21"/>
  <c r="D271" i="21"/>
  <c r="E270" i="21"/>
  <c r="M271" i="21"/>
  <c r="O271" i="21"/>
  <c r="K271" i="21"/>
  <c r="Q271" i="21"/>
  <c r="N272" i="21"/>
  <c r="I272" i="21"/>
  <c r="L272" i="21"/>
  <c r="J272" i="21"/>
  <c r="H273" i="21"/>
  <c r="P272" i="21"/>
  <c r="F271" i="21"/>
  <c r="E271" i="21"/>
  <c r="D272" i="21"/>
  <c r="M272" i="21"/>
  <c r="O272" i="21"/>
  <c r="K272" i="21"/>
  <c r="Q272" i="21"/>
  <c r="H274" i="21"/>
  <c r="L273" i="21"/>
  <c r="J273" i="21"/>
  <c r="I273" i="21"/>
  <c r="P273" i="21"/>
  <c r="N273" i="21"/>
  <c r="E272" i="21"/>
  <c r="D273" i="21"/>
  <c r="F272" i="21"/>
  <c r="P274" i="21"/>
  <c r="N274" i="21"/>
  <c r="L274" i="21"/>
  <c r="J274" i="21"/>
  <c r="H275" i="21"/>
  <c r="I274" i="21"/>
  <c r="O273" i="21"/>
  <c r="K273" i="21"/>
  <c r="Q273" i="21"/>
  <c r="M273" i="21"/>
  <c r="F273" i="21"/>
  <c r="E273" i="21"/>
  <c r="D274" i="21"/>
  <c r="P275" i="21"/>
  <c r="I275" i="21"/>
  <c r="H276" i="21"/>
  <c r="N275" i="21"/>
  <c r="L275" i="21"/>
  <c r="J275" i="21"/>
  <c r="M274" i="21"/>
  <c r="O274" i="21"/>
  <c r="K274" i="21"/>
  <c r="Q274" i="21"/>
  <c r="E274" i="21"/>
  <c r="F274" i="21"/>
  <c r="D275" i="21"/>
  <c r="Q275" i="21"/>
  <c r="O275" i="21"/>
  <c r="K275" i="21"/>
  <c r="M275" i="21"/>
  <c r="P276" i="21"/>
  <c r="N276" i="21"/>
  <c r="H277" i="21"/>
  <c r="L276" i="21"/>
  <c r="J276" i="21"/>
  <c r="I276" i="21"/>
  <c r="E275" i="21"/>
  <c r="D276" i="21"/>
  <c r="F275" i="21"/>
  <c r="L277" i="21"/>
  <c r="J277" i="21"/>
  <c r="H278" i="21"/>
  <c r="I277" i="21"/>
  <c r="P277" i="21"/>
  <c r="N277" i="21"/>
  <c r="M276" i="21"/>
  <c r="O276" i="21"/>
  <c r="K276" i="21"/>
  <c r="Q276" i="21"/>
  <c r="F276" i="21"/>
  <c r="D277" i="21"/>
  <c r="E276" i="21"/>
  <c r="J278" i="21"/>
  <c r="I278" i="21"/>
  <c r="H279" i="21"/>
  <c r="P278" i="21"/>
  <c r="N278" i="21"/>
  <c r="L278" i="21"/>
  <c r="M277" i="21"/>
  <c r="O277" i="21"/>
  <c r="K277" i="21"/>
  <c r="Q277" i="21"/>
  <c r="E277" i="21"/>
  <c r="D278" i="21"/>
  <c r="F277" i="21"/>
  <c r="K278" i="21"/>
  <c r="Q278" i="21"/>
  <c r="M278" i="21"/>
  <c r="O278" i="21"/>
  <c r="P279" i="21"/>
  <c r="H280" i="21"/>
  <c r="I279" i="21"/>
  <c r="N279" i="21"/>
  <c r="L279" i="21"/>
  <c r="J279" i="21"/>
  <c r="D279" i="21"/>
  <c r="E278" i="21"/>
  <c r="F278" i="21"/>
  <c r="P280" i="21"/>
  <c r="N280" i="21"/>
  <c r="I280" i="21"/>
  <c r="L280" i="21"/>
  <c r="J280" i="21"/>
  <c r="H281" i="21"/>
  <c r="M279" i="21"/>
  <c r="O279" i="21"/>
  <c r="K279" i="21"/>
  <c r="Q279" i="21"/>
  <c r="F279" i="21"/>
  <c r="E279" i="21"/>
  <c r="D280" i="21"/>
  <c r="M280" i="21"/>
  <c r="O280" i="21"/>
  <c r="K280" i="21"/>
  <c r="Q280" i="21"/>
  <c r="I281" i="21"/>
  <c r="L281" i="21"/>
  <c r="J281" i="21"/>
  <c r="H282" i="21"/>
  <c r="P281" i="21"/>
  <c r="N281" i="21"/>
  <c r="E280" i="21"/>
  <c r="F280" i="21"/>
  <c r="D281" i="21"/>
  <c r="O281" i="21"/>
  <c r="K281" i="21"/>
  <c r="Q281" i="21"/>
  <c r="M281" i="21"/>
  <c r="N282" i="21"/>
  <c r="L282" i="21"/>
  <c r="J282" i="21"/>
  <c r="P282" i="21"/>
  <c r="H283" i="21"/>
  <c r="I282" i="21"/>
  <c r="D282" i="21"/>
  <c r="F281" i="21"/>
  <c r="E281" i="21"/>
  <c r="P283" i="21"/>
  <c r="I283" i="21"/>
  <c r="H284" i="21"/>
  <c r="N283" i="21"/>
  <c r="L283" i="21"/>
  <c r="J283" i="21"/>
  <c r="M282" i="21"/>
  <c r="O282" i="21"/>
  <c r="K282" i="21"/>
  <c r="Q282" i="21"/>
  <c r="E282" i="21"/>
  <c r="F282" i="21"/>
  <c r="D283" i="21"/>
  <c r="O283" i="21"/>
  <c r="K283" i="21"/>
  <c r="Q283" i="21"/>
  <c r="M283" i="21"/>
  <c r="P284" i="21"/>
  <c r="N284" i="21"/>
  <c r="H285" i="21"/>
  <c r="L284" i="21"/>
  <c r="J284" i="21"/>
  <c r="I284" i="21"/>
  <c r="E283" i="21"/>
  <c r="F283" i="21"/>
  <c r="D284" i="21"/>
  <c r="L285" i="21"/>
  <c r="J285" i="21"/>
  <c r="I285" i="21"/>
  <c r="H286" i="21"/>
  <c r="P285" i="21"/>
  <c r="N285" i="21"/>
  <c r="M284" i="21"/>
  <c r="O284" i="21"/>
  <c r="K284" i="21"/>
  <c r="Q284" i="21"/>
  <c r="F284" i="21"/>
  <c r="D285" i="21"/>
  <c r="E284" i="21"/>
  <c r="Q285" i="21"/>
  <c r="M285" i="21"/>
  <c r="O285" i="21"/>
  <c r="K285" i="21"/>
  <c r="P286" i="21"/>
  <c r="N286" i="21"/>
  <c r="L286" i="21"/>
  <c r="J286" i="21"/>
  <c r="H287" i="21"/>
  <c r="I286" i="21"/>
  <c r="E285" i="21"/>
  <c r="D286" i="21"/>
  <c r="F285" i="21"/>
  <c r="I287" i="21"/>
  <c r="H288" i="21"/>
  <c r="L287" i="21"/>
  <c r="J287" i="21"/>
  <c r="P287" i="21"/>
  <c r="N287" i="21"/>
  <c r="K286" i="21"/>
  <c r="Q286" i="21"/>
  <c r="M286" i="21"/>
  <c r="O286" i="21"/>
  <c r="E286" i="21"/>
  <c r="F286" i="21"/>
  <c r="D287" i="21"/>
  <c r="M287" i="21"/>
  <c r="O287" i="21"/>
  <c r="K287" i="21"/>
  <c r="Q287" i="21"/>
  <c r="N288" i="21"/>
  <c r="L288" i="21"/>
  <c r="J288" i="21"/>
  <c r="H289" i="21"/>
  <c r="I288" i="21"/>
  <c r="P288" i="21"/>
  <c r="F287" i="21"/>
  <c r="D288" i="21"/>
  <c r="E287" i="21"/>
  <c r="P289" i="21"/>
  <c r="L289" i="21"/>
  <c r="J289" i="21"/>
  <c r="I289" i="21"/>
  <c r="H290" i="21"/>
  <c r="N289" i="21"/>
  <c r="K288" i="21"/>
  <c r="M288" i="21"/>
  <c r="O288" i="21"/>
  <c r="Q288" i="21"/>
  <c r="F288" i="21"/>
  <c r="E288" i="21"/>
  <c r="D289" i="21"/>
  <c r="Q289" i="21"/>
  <c r="M289" i="21"/>
  <c r="O289" i="21"/>
  <c r="K289" i="21"/>
  <c r="P290" i="21"/>
  <c r="N290" i="21"/>
  <c r="J290" i="21"/>
  <c r="H291" i="21"/>
  <c r="I290" i="21"/>
  <c r="L290" i="21"/>
  <c r="D290" i="21"/>
  <c r="F289" i="21"/>
  <c r="E289" i="21"/>
  <c r="P291" i="21"/>
  <c r="N291" i="21"/>
  <c r="L291" i="21"/>
  <c r="H292" i="21"/>
  <c r="I291" i="21"/>
  <c r="J291" i="21"/>
  <c r="O290" i="21"/>
  <c r="K290" i="21"/>
  <c r="Q290" i="21"/>
  <c r="M290" i="21"/>
  <c r="F290" i="21"/>
  <c r="D291" i="21"/>
  <c r="E290" i="21"/>
  <c r="L292" i="21"/>
  <c r="J292" i="21"/>
  <c r="H293" i="21"/>
  <c r="I292" i="21"/>
  <c r="N292" i="21"/>
  <c r="P292" i="21"/>
  <c r="M291" i="21"/>
  <c r="O291" i="21"/>
  <c r="Q291" i="21"/>
  <c r="K291" i="21"/>
  <c r="E291" i="21"/>
  <c r="D292" i="21"/>
  <c r="F291" i="21"/>
  <c r="P293" i="21"/>
  <c r="N293" i="21"/>
  <c r="L293" i="21"/>
  <c r="J293" i="21"/>
  <c r="I293" i="21"/>
  <c r="H294" i="21"/>
  <c r="Q292" i="21"/>
  <c r="K292" i="21"/>
  <c r="M292" i="21"/>
  <c r="O292" i="21"/>
  <c r="F292" i="21"/>
  <c r="E292" i="21"/>
  <c r="D293" i="21"/>
  <c r="M293" i="21"/>
  <c r="O293" i="21"/>
  <c r="Q293" i="21"/>
  <c r="K293" i="21"/>
  <c r="N294" i="21"/>
  <c r="I294" i="21"/>
  <c r="P294" i="21"/>
  <c r="L294" i="21"/>
  <c r="J294" i="21"/>
  <c r="H295" i="21"/>
  <c r="E293" i="21"/>
  <c r="D294" i="21"/>
  <c r="F293" i="21"/>
  <c r="M294" i="21"/>
  <c r="K294" i="21"/>
  <c r="Q294" i="21"/>
  <c r="O294" i="21"/>
  <c r="I295" i="21"/>
  <c r="P295" i="21"/>
  <c r="H296" i="21"/>
  <c r="N295" i="21"/>
  <c r="L295" i="21"/>
  <c r="J295" i="21"/>
  <c r="F294" i="21"/>
  <c r="D295" i="21"/>
  <c r="E294" i="21"/>
  <c r="K295" i="21"/>
  <c r="Q295" i="21"/>
  <c r="M295" i="21"/>
  <c r="O295" i="21"/>
  <c r="L296" i="21"/>
  <c r="J296" i="21"/>
  <c r="P296" i="21"/>
  <c r="N296" i="21"/>
  <c r="I296" i="21"/>
  <c r="H297" i="21"/>
  <c r="F295" i="21"/>
  <c r="D296" i="21"/>
  <c r="E295" i="21"/>
  <c r="M296" i="21"/>
  <c r="O296" i="21"/>
  <c r="K296" i="21"/>
  <c r="Q296" i="21"/>
  <c r="J297" i="21"/>
  <c r="I297" i="21"/>
  <c r="H298" i="21"/>
  <c r="P297" i="21"/>
  <c r="L297" i="21"/>
  <c r="N297" i="21"/>
  <c r="D297" i="21"/>
  <c r="F296" i="21"/>
  <c r="E296" i="21"/>
  <c r="M297" i="21"/>
  <c r="O297" i="21"/>
  <c r="K297" i="21"/>
  <c r="Q297" i="21"/>
  <c r="J298" i="21"/>
  <c r="H299" i="21"/>
  <c r="I298" i="21"/>
  <c r="P298" i="21"/>
  <c r="N298" i="21"/>
  <c r="L298" i="21"/>
  <c r="F297" i="21"/>
  <c r="E297" i="21"/>
  <c r="D298" i="21"/>
  <c r="N299" i="21"/>
  <c r="L299" i="21"/>
  <c r="H300" i="21"/>
  <c r="I299" i="21"/>
  <c r="P299" i="21"/>
  <c r="J299" i="21"/>
  <c r="M298" i="21"/>
  <c r="O298" i="21"/>
  <c r="K298" i="21"/>
  <c r="Q298" i="21"/>
  <c r="F298" i="21"/>
  <c r="D299" i="21"/>
  <c r="E298" i="21"/>
  <c r="N300" i="21"/>
  <c r="I300" i="21"/>
  <c r="L300" i="21"/>
  <c r="J300" i="21"/>
  <c r="H301" i="21"/>
  <c r="P300" i="21"/>
  <c r="M299" i="21"/>
  <c r="O299" i="21"/>
  <c r="Q299" i="21"/>
  <c r="K299" i="21"/>
  <c r="F299" i="21"/>
  <c r="D300" i="21"/>
  <c r="E299" i="21"/>
  <c r="Q300" i="21"/>
  <c r="M300" i="21"/>
  <c r="O300" i="21"/>
  <c r="K300" i="21"/>
  <c r="P301" i="21"/>
  <c r="N301" i="21"/>
  <c r="L301" i="21"/>
  <c r="J301" i="21"/>
  <c r="H302" i="21"/>
  <c r="I301" i="21"/>
  <c r="F300" i="21"/>
  <c r="D301" i="21"/>
  <c r="E300" i="21"/>
  <c r="H303" i="21"/>
  <c r="I302" i="21"/>
  <c r="P302" i="21"/>
  <c r="N302" i="21"/>
  <c r="J302" i="21"/>
  <c r="L302" i="21"/>
  <c r="O301" i="21"/>
  <c r="K301" i="21"/>
  <c r="M301" i="21"/>
  <c r="Q301" i="21"/>
  <c r="E301" i="21"/>
  <c r="D302" i="21"/>
  <c r="F301" i="21"/>
  <c r="P303" i="21"/>
  <c r="N303" i="21"/>
  <c r="L303" i="21"/>
  <c r="J303" i="21"/>
  <c r="I303" i="21"/>
  <c r="H304" i="21"/>
  <c r="K302" i="21"/>
  <c r="Q302" i="21"/>
  <c r="M302" i="21"/>
  <c r="O302" i="21"/>
  <c r="F302" i="21"/>
  <c r="E302" i="21"/>
  <c r="D303" i="21"/>
  <c r="K303" i="21"/>
  <c r="Q303" i="21"/>
  <c r="M303" i="21"/>
  <c r="O303" i="21"/>
  <c r="N304" i="21"/>
  <c r="L304" i="21"/>
  <c r="J304" i="21"/>
  <c r="H305" i="21"/>
  <c r="I304" i="21"/>
  <c r="P304" i="21"/>
  <c r="D304" i="21"/>
  <c r="F303" i="21"/>
  <c r="E303" i="21"/>
  <c r="L305" i="21"/>
  <c r="P305" i="21"/>
  <c r="J305" i="21"/>
  <c r="H306" i="21"/>
  <c r="I305" i="21"/>
  <c r="N305" i="21"/>
  <c r="M304" i="21"/>
  <c r="O304" i="21"/>
  <c r="K304" i="21"/>
  <c r="Q304" i="21"/>
  <c r="F304" i="21"/>
  <c r="E304" i="21"/>
  <c r="D305" i="21"/>
  <c r="L306" i="21"/>
  <c r="J306" i="21"/>
  <c r="I306" i="21"/>
  <c r="H307" i="21"/>
  <c r="N306" i="21"/>
  <c r="P306" i="21"/>
  <c r="O305" i="21"/>
  <c r="K305" i="21"/>
  <c r="Q305" i="21"/>
  <c r="M305" i="21"/>
  <c r="F305" i="21"/>
  <c r="E305" i="21"/>
  <c r="D306" i="21"/>
  <c r="M306" i="21"/>
  <c r="O306" i="21"/>
  <c r="K306" i="21"/>
  <c r="Q306" i="21"/>
  <c r="N307" i="21"/>
  <c r="L307" i="21"/>
  <c r="J307" i="21"/>
  <c r="I307" i="21"/>
  <c r="H308" i="21"/>
  <c r="P307" i="21"/>
  <c r="F306" i="21"/>
  <c r="D307" i="21"/>
  <c r="E306" i="21"/>
  <c r="O307" i="21"/>
  <c r="K307" i="21"/>
  <c r="Q307" i="21"/>
  <c r="M307" i="21"/>
  <c r="P308" i="21"/>
  <c r="H309" i="21"/>
  <c r="N308" i="21"/>
  <c r="L308" i="21"/>
  <c r="J308" i="21"/>
  <c r="I308" i="21"/>
  <c r="D308" i="21"/>
  <c r="F307" i="21"/>
  <c r="E307" i="21"/>
  <c r="P309" i="21"/>
  <c r="L309" i="21"/>
  <c r="J309" i="21"/>
  <c r="I309" i="21"/>
  <c r="H310" i="21"/>
  <c r="N309" i="21"/>
  <c r="Q308" i="21"/>
  <c r="M308" i="21"/>
  <c r="O308" i="21"/>
  <c r="K308" i="21"/>
  <c r="E308" i="21"/>
  <c r="F308" i="21"/>
  <c r="D309" i="21"/>
  <c r="M309" i="21"/>
  <c r="O309" i="21"/>
  <c r="Q309" i="21"/>
  <c r="K309" i="21"/>
  <c r="I310" i="21"/>
  <c r="J310" i="21"/>
  <c r="H311" i="21"/>
  <c r="P310" i="21"/>
  <c r="N310" i="21"/>
  <c r="L310" i="21"/>
  <c r="D310" i="21"/>
  <c r="E309" i="21"/>
  <c r="F309" i="21"/>
  <c r="M310" i="21"/>
  <c r="K310" i="21"/>
  <c r="Q310" i="21"/>
  <c r="O310" i="21"/>
  <c r="L311" i="21"/>
  <c r="J311" i="21"/>
  <c r="I311" i="21"/>
  <c r="H312" i="21"/>
  <c r="P311" i="21"/>
  <c r="N311" i="21"/>
  <c r="E310" i="21"/>
  <c r="D311" i="21"/>
  <c r="F310" i="21"/>
  <c r="M311" i="21"/>
  <c r="O311" i="21"/>
  <c r="K311" i="21"/>
  <c r="Q311" i="21"/>
  <c r="J312" i="21"/>
  <c r="H313" i="21"/>
  <c r="I312" i="21"/>
  <c r="L312" i="21"/>
  <c r="N312" i="21"/>
  <c r="P312" i="21"/>
  <c r="F311" i="21"/>
  <c r="E311" i="21"/>
  <c r="D312" i="21"/>
  <c r="H314" i="21"/>
  <c r="I313" i="21"/>
  <c r="P313" i="21"/>
  <c r="L313" i="21"/>
  <c r="J313" i="21"/>
  <c r="N313" i="21"/>
  <c r="M312" i="21"/>
  <c r="O312" i="21"/>
  <c r="K312" i="21"/>
  <c r="Q312" i="21"/>
  <c r="D313" i="21"/>
  <c r="F312" i="21"/>
  <c r="E312" i="21"/>
  <c r="P314" i="21"/>
  <c r="N314" i="21"/>
  <c r="J314" i="21"/>
  <c r="H315" i="21"/>
  <c r="I314" i="21"/>
  <c r="L314" i="21"/>
  <c r="M313" i="21"/>
  <c r="O313" i="21"/>
  <c r="K313" i="21"/>
  <c r="Q313" i="21"/>
  <c r="F313" i="21"/>
  <c r="E313" i="21"/>
  <c r="D314" i="21"/>
  <c r="L315" i="21"/>
  <c r="I315" i="21"/>
  <c r="N315" i="21"/>
  <c r="P315" i="21"/>
  <c r="H316" i="21"/>
  <c r="J315" i="21"/>
  <c r="K314" i="21"/>
  <c r="Q314" i="21"/>
  <c r="M314" i="21"/>
  <c r="O314" i="21"/>
  <c r="F314" i="21"/>
  <c r="D315" i="21"/>
  <c r="E314" i="21"/>
  <c r="Q315" i="21"/>
  <c r="O315" i="21"/>
  <c r="K315" i="21"/>
  <c r="M315" i="21"/>
  <c r="P316" i="21"/>
  <c r="N316" i="21"/>
  <c r="L316" i="21"/>
  <c r="J316" i="21"/>
  <c r="I316" i="21"/>
  <c r="H317" i="21"/>
  <c r="E315" i="21"/>
  <c r="F315" i="21"/>
  <c r="D316" i="21"/>
  <c r="O316" i="21"/>
  <c r="K316" i="21"/>
  <c r="Q316" i="21"/>
  <c r="M316" i="21"/>
  <c r="P317" i="21"/>
  <c r="N317" i="21"/>
  <c r="L317" i="21"/>
  <c r="J317" i="21"/>
  <c r="H318" i="21"/>
  <c r="I317" i="21"/>
  <c r="E316" i="21"/>
  <c r="F316" i="21"/>
  <c r="D317" i="21"/>
  <c r="N318" i="21"/>
  <c r="J318" i="21"/>
  <c r="I318" i="21"/>
  <c r="H319" i="21"/>
  <c r="P318" i="21"/>
  <c r="L318" i="21"/>
  <c r="M317" i="21"/>
  <c r="O317" i="21"/>
  <c r="K317" i="21"/>
  <c r="Q317" i="21"/>
  <c r="D318" i="21"/>
  <c r="E317" i="21"/>
  <c r="F317" i="21"/>
  <c r="M318" i="21"/>
  <c r="O318" i="21"/>
  <c r="K318" i="21"/>
  <c r="Q318" i="21"/>
  <c r="I319" i="21"/>
  <c r="N319" i="21"/>
  <c r="L319" i="21"/>
  <c r="H320" i="21"/>
  <c r="P319" i="21"/>
  <c r="J319" i="21"/>
  <c r="F318" i="21"/>
  <c r="E318" i="21"/>
  <c r="D319" i="21"/>
  <c r="Q319" i="21"/>
  <c r="M319" i="21"/>
  <c r="O319" i="21"/>
  <c r="K319" i="21"/>
  <c r="P320" i="21"/>
  <c r="N320" i="21"/>
  <c r="L320" i="21"/>
  <c r="J320" i="21"/>
  <c r="I320" i="21"/>
  <c r="H321" i="21"/>
  <c r="F319" i="21"/>
  <c r="D320" i="21"/>
  <c r="E319" i="21"/>
  <c r="M320" i="21"/>
  <c r="O320" i="21"/>
  <c r="K320" i="21"/>
  <c r="Q320" i="21"/>
  <c r="H322" i="21"/>
  <c r="I321" i="21"/>
  <c r="P321" i="21"/>
  <c r="L321" i="21"/>
  <c r="J321" i="21"/>
  <c r="N321" i="21"/>
  <c r="F320" i="21"/>
  <c r="E320" i="21"/>
  <c r="D321" i="21"/>
  <c r="J322" i="21"/>
  <c r="P322" i="21"/>
  <c r="N322" i="21"/>
  <c r="L322" i="21"/>
  <c r="H323" i="21"/>
  <c r="I322" i="21"/>
  <c r="K321" i="21"/>
  <c r="Q321" i="21"/>
  <c r="O321" i="21"/>
  <c r="M321" i="21"/>
  <c r="F321" i="21"/>
  <c r="D322" i="21"/>
  <c r="E321" i="21"/>
  <c r="H324" i="21"/>
  <c r="I323" i="21"/>
  <c r="L323" i="21"/>
  <c r="P323" i="21"/>
  <c r="N323" i="21"/>
  <c r="J323" i="21"/>
  <c r="M322" i="21"/>
  <c r="O322" i="21"/>
  <c r="K322" i="21"/>
  <c r="Q322" i="21"/>
  <c r="D323" i="21"/>
  <c r="F322" i="21"/>
  <c r="E322" i="21"/>
  <c r="L324" i="21"/>
  <c r="N324" i="21"/>
  <c r="J324" i="21"/>
  <c r="I324" i="21"/>
  <c r="H325" i="21"/>
  <c r="P324" i="21"/>
  <c r="M323" i="21"/>
  <c r="O323" i="21"/>
  <c r="Q323" i="21"/>
  <c r="K323" i="21"/>
  <c r="F323" i="21"/>
  <c r="E323" i="21"/>
  <c r="D324" i="21"/>
  <c r="O324" i="21"/>
  <c r="K324" i="21"/>
  <c r="Q324" i="21"/>
  <c r="M324" i="21"/>
  <c r="P325" i="21"/>
  <c r="L325" i="21"/>
  <c r="J325" i="21"/>
  <c r="H326" i="21"/>
  <c r="I325" i="21"/>
  <c r="N325" i="21"/>
  <c r="F324" i="21"/>
  <c r="D325" i="21"/>
  <c r="E324" i="21"/>
  <c r="P326" i="21"/>
  <c r="H327" i="21"/>
  <c r="N326" i="21"/>
  <c r="J326" i="21"/>
  <c r="I326" i="21"/>
  <c r="L326" i="21"/>
  <c r="M325" i="21"/>
  <c r="O325" i="21"/>
  <c r="K325" i="21"/>
  <c r="Q325" i="21"/>
  <c r="D326" i="21"/>
  <c r="E325" i="21"/>
  <c r="F325" i="21"/>
  <c r="P327" i="21"/>
  <c r="H328" i="21"/>
  <c r="N327" i="21"/>
  <c r="L327" i="21"/>
  <c r="I327" i="21"/>
  <c r="J327" i="21"/>
  <c r="M326" i="21"/>
  <c r="O326" i="21"/>
  <c r="K326" i="21"/>
  <c r="Q326" i="21"/>
  <c r="D327" i="21"/>
  <c r="E326" i="21"/>
  <c r="F326" i="21"/>
  <c r="I328" i="21"/>
  <c r="N328" i="21"/>
  <c r="L328" i="21"/>
  <c r="J328" i="21"/>
  <c r="H329" i="21"/>
  <c r="P328" i="21"/>
  <c r="Q327" i="21"/>
  <c r="M327" i="21"/>
  <c r="O327" i="21"/>
  <c r="K327" i="21"/>
  <c r="F327" i="21"/>
  <c r="D328" i="21"/>
  <c r="E327" i="21"/>
  <c r="M328" i="21"/>
  <c r="K328" i="21"/>
  <c r="Q328" i="21"/>
  <c r="O328" i="21"/>
  <c r="H330" i="21"/>
  <c r="J329" i="21"/>
  <c r="P329" i="21"/>
  <c r="N329" i="21"/>
  <c r="L329" i="21"/>
  <c r="I329" i="21"/>
  <c r="F328" i="21"/>
  <c r="D329" i="21"/>
  <c r="E328" i="21"/>
  <c r="H331" i="21"/>
  <c r="L330" i="21"/>
  <c r="J330" i="21"/>
  <c r="I330" i="21"/>
  <c r="P330" i="21"/>
  <c r="N330" i="21"/>
  <c r="O329" i="21"/>
  <c r="K329" i="21"/>
  <c r="Q329" i="21"/>
  <c r="M329" i="21"/>
  <c r="E329" i="21"/>
  <c r="D330" i="21"/>
  <c r="F329" i="21"/>
  <c r="J331" i="21"/>
  <c r="I331" i="21"/>
  <c r="H332" i="21"/>
  <c r="L331" i="21"/>
  <c r="P331" i="21"/>
  <c r="N331" i="21"/>
  <c r="M330" i="21"/>
  <c r="O330" i="21"/>
  <c r="K330" i="21"/>
  <c r="Q330" i="21"/>
  <c r="F330" i="21"/>
  <c r="E330" i="21"/>
  <c r="D331" i="21"/>
  <c r="K331" i="21"/>
  <c r="Q331" i="21"/>
  <c r="M331" i="21"/>
  <c r="O331" i="21"/>
  <c r="P332" i="21"/>
  <c r="N332" i="21"/>
  <c r="L332" i="21"/>
  <c r="J332" i="21"/>
  <c r="I332" i="21"/>
  <c r="H333" i="21"/>
  <c r="F331" i="21"/>
  <c r="D332" i="21"/>
  <c r="E331" i="21"/>
  <c r="Q332" i="21"/>
  <c r="M332" i="21"/>
  <c r="O332" i="21"/>
  <c r="K332" i="21"/>
  <c r="J333" i="21"/>
  <c r="H334" i="21"/>
  <c r="I333" i="21"/>
  <c r="P333" i="21"/>
  <c r="N333" i="21"/>
  <c r="L333" i="21"/>
  <c r="F332" i="21"/>
  <c r="D333" i="21"/>
  <c r="E332" i="21"/>
  <c r="I334" i="21"/>
  <c r="P334" i="21"/>
  <c r="H335" i="21"/>
  <c r="N334" i="21"/>
  <c r="L334" i="21"/>
  <c r="J334" i="21"/>
  <c r="M333" i="21"/>
  <c r="O333" i="21"/>
  <c r="K333" i="21"/>
  <c r="Q333" i="21"/>
  <c r="D334" i="21"/>
  <c r="F333" i="21"/>
  <c r="E333" i="21"/>
  <c r="Q334" i="21"/>
  <c r="M334" i="21"/>
  <c r="O334" i="21"/>
  <c r="K334" i="21"/>
  <c r="I335" i="21"/>
  <c r="H336" i="21"/>
  <c r="N335" i="21"/>
  <c r="L335" i="21"/>
  <c r="J335" i="21"/>
  <c r="P335" i="21"/>
  <c r="F334" i="21"/>
  <c r="D335" i="21"/>
  <c r="E334" i="21"/>
  <c r="M335" i="21"/>
  <c r="O335" i="21"/>
  <c r="K335" i="21"/>
  <c r="Q335" i="21"/>
  <c r="P336" i="21"/>
  <c r="N336" i="21"/>
  <c r="L336" i="21"/>
  <c r="J336" i="21"/>
  <c r="I336" i="21"/>
  <c r="H337" i="21"/>
  <c r="F335" i="21"/>
  <c r="D336" i="21"/>
  <c r="E335" i="21"/>
  <c r="Q336" i="21"/>
  <c r="M336" i="21"/>
  <c r="O336" i="21"/>
  <c r="K336" i="21"/>
  <c r="L337" i="21"/>
  <c r="J337" i="21"/>
  <c r="N337" i="21"/>
  <c r="P337" i="21"/>
  <c r="H338" i="21"/>
  <c r="I337" i="21"/>
  <c r="E336" i="21"/>
  <c r="D337" i="21"/>
  <c r="F336" i="21"/>
  <c r="H339" i="21"/>
  <c r="P338" i="21"/>
  <c r="N338" i="21"/>
  <c r="L338" i="21"/>
  <c r="J338" i="21"/>
  <c r="I338" i="21"/>
  <c r="K337" i="21"/>
  <c r="Q337" i="21"/>
  <c r="M337" i="21"/>
  <c r="O337" i="21"/>
  <c r="F337" i="21"/>
  <c r="D338" i="21"/>
  <c r="E337" i="21"/>
  <c r="P339" i="21"/>
  <c r="N339" i="21"/>
  <c r="I339" i="21"/>
  <c r="L339" i="21"/>
  <c r="J339" i="21"/>
  <c r="H340" i="21"/>
  <c r="O338" i="21"/>
  <c r="K338" i="21"/>
  <c r="Q338" i="21"/>
  <c r="M338" i="21"/>
  <c r="F338" i="21"/>
  <c r="D339" i="21"/>
  <c r="E338" i="21"/>
  <c r="M339" i="21"/>
  <c r="O339" i="21"/>
  <c r="K339" i="21"/>
  <c r="Q339" i="21"/>
  <c r="H341" i="21"/>
  <c r="L340" i="21"/>
  <c r="J340" i="21"/>
  <c r="I340" i="21"/>
  <c r="P340" i="21"/>
  <c r="N340" i="21"/>
  <c r="F339" i="21"/>
  <c r="D340" i="21"/>
  <c r="E339" i="21"/>
  <c r="I341" i="21"/>
  <c r="H342" i="21"/>
  <c r="J341" i="21"/>
  <c r="P341" i="21"/>
  <c r="N341" i="21"/>
  <c r="L341" i="21"/>
  <c r="M340" i="21"/>
  <c r="O340" i="21"/>
  <c r="K340" i="21"/>
  <c r="Q340" i="21"/>
  <c r="F340" i="21"/>
  <c r="D341" i="21"/>
  <c r="E340" i="21"/>
  <c r="M341" i="21"/>
  <c r="O341" i="21"/>
  <c r="K341" i="21"/>
  <c r="Q341" i="21"/>
  <c r="L342" i="21"/>
  <c r="J342" i="21"/>
  <c r="H343" i="21"/>
  <c r="P342" i="21"/>
  <c r="N342" i="21"/>
  <c r="I342" i="21"/>
  <c r="E341" i="21"/>
  <c r="F341" i="21"/>
  <c r="D342" i="21"/>
  <c r="H344" i="21"/>
  <c r="N343" i="21"/>
  <c r="L343" i="21"/>
  <c r="J343" i="21"/>
  <c r="I343" i="21"/>
  <c r="P343" i="21"/>
  <c r="Q342" i="21"/>
  <c r="M342" i="21"/>
  <c r="O342" i="21"/>
  <c r="K342" i="21"/>
  <c r="F342" i="21"/>
  <c r="E342" i="21"/>
  <c r="D343" i="21"/>
  <c r="J344" i="21"/>
  <c r="H345" i="21"/>
  <c r="I344" i="21"/>
  <c r="L344" i="21"/>
  <c r="P344" i="21"/>
  <c r="N344" i="21"/>
  <c r="M343" i="21"/>
  <c r="O343" i="21"/>
  <c r="K343" i="21"/>
  <c r="Q343" i="21"/>
  <c r="F343" i="21"/>
  <c r="E343" i="21"/>
  <c r="D344" i="21"/>
  <c r="J345" i="21"/>
  <c r="I345" i="21"/>
  <c r="H346" i="21"/>
  <c r="P345" i="21"/>
  <c r="N345" i="21"/>
  <c r="L345" i="21"/>
  <c r="O344" i="21"/>
  <c r="M344" i="21"/>
  <c r="K344" i="21"/>
  <c r="Q344" i="21"/>
  <c r="D345" i="21"/>
  <c r="E344" i="21"/>
  <c r="F344" i="21"/>
  <c r="M345" i="21"/>
  <c r="O345" i="21"/>
  <c r="K345" i="21"/>
  <c r="Q345" i="21"/>
  <c r="I346" i="21"/>
  <c r="H347" i="21"/>
  <c r="P346" i="21"/>
  <c r="N346" i="21"/>
  <c r="L346" i="21"/>
  <c r="J346" i="21"/>
  <c r="F345" i="21"/>
  <c r="E345" i="21"/>
  <c r="D346" i="21"/>
  <c r="M346" i="21"/>
  <c r="O346" i="21"/>
  <c r="K346" i="21"/>
  <c r="Q346" i="21"/>
  <c r="I347" i="21"/>
  <c r="H348" i="21"/>
  <c r="J347" i="21"/>
  <c r="N347" i="21"/>
  <c r="L347" i="21"/>
  <c r="P347" i="21"/>
  <c r="F346" i="21"/>
  <c r="D347" i="21"/>
  <c r="E346" i="21"/>
  <c r="K347" i="21"/>
  <c r="Q347" i="21"/>
  <c r="M347" i="21"/>
  <c r="O347" i="21"/>
  <c r="L348" i="21"/>
  <c r="P348" i="21"/>
  <c r="N348" i="21"/>
  <c r="J348" i="21"/>
  <c r="H349" i="21"/>
  <c r="I348" i="21"/>
  <c r="F347" i="21"/>
  <c r="E347" i="21"/>
  <c r="D348" i="21"/>
  <c r="P349" i="21"/>
  <c r="N349" i="21"/>
  <c r="L349" i="21"/>
  <c r="J349" i="21"/>
  <c r="H350" i="21"/>
  <c r="I349" i="21"/>
  <c r="Q348" i="21"/>
  <c r="K348" i="21"/>
  <c r="O348" i="21"/>
  <c r="M348" i="21"/>
  <c r="F348" i="21"/>
  <c r="E348" i="21"/>
  <c r="D349" i="21"/>
  <c r="P350" i="21"/>
  <c r="I350" i="21"/>
  <c r="H351" i="21"/>
  <c r="N350" i="21"/>
  <c r="L350" i="21"/>
  <c r="J350" i="21"/>
  <c r="O349" i="21"/>
  <c r="K349" i="21"/>
  <c r="M349" i="21"/>
  <c r="Q349" i="21"/>
  <c r="D350" i="21"/>
  <c r="F349" i="21"/>
  <c r="E349" i="21"/>
  <c r="O350" i="21"/>
  <c r="K350" i="21"/>
  <c r="Q350" i="21"/>
  <c r="M350" i="21"/>
  <c r="H352" i="21"/>
  <c r="P351" i="21"/>
  <c r="N351" i="21"/>
  <c r="L351" i="21"/>
  <c r="J351" i="21"/>
  <c r="I351" i="21"/>
  <c r="F350" i="21"/>
  <c r="E350" i="21"/>
  <c r="D351" i="21"/>
  <c r="H353" i="21"/>
  <c r="I352" i="21"/>
  <c r="L352" i="21"/>
  <c r="J352" i="21"/>
  <c r="P352" i="21"/>
  <c r="N352" i="21"/>
  <c r="M351" i="21"/>
  <c r="O351" i="21"/>
  <c r="K351" i="21"/>
  <c r="Q351" i="21"/>
  <c r="F351" i="21"/>
  <c r="D352" i="21"/>
  <c r="E351" i="21"/>
  <c r="J353" i="21"/>
  <c r="I353" i="21"/>
  <c r="H354" i="21"/>
  <c r="P353" i="21"/>
  <c r="N353" i="21"/>
  <c r="L353" i="21"/>
  <c r="O352" i="21"/>
  <c r="M352" i="21"/>
  <c r="K352" i="21"/>
  <c r="Q352" i="21"/>
  <c r="D353" i="21"/>
  <c r="E352" i="21"/>
  <c r="F352" i="21"/>
  <c r="M353" i="21"/>
  <c r="O353" i="21"/>
  <c r="K353" i="21"/>
  <c r="Q353" i="21"/>
  <c r="H355" i="21"/>
  <c r="P354" i="21"/>
  <c r="I354" i="21"/>
  <c r="N354" i="21"/>
  <c r="L354" i="21"/>
  <c r="J354" i="21"/>
  <c r="F353" i="21"/>
  <c r="D354" i="21"/>
  <c r="E353" i="21"/>
  <c r="H356" i="21"/>
  <c r="I355" i="21"/>
  <c r="N355" i="21"/>
  <c r="L355" i="21"/>
  <c r="J355" i="21"/>
  <c r="P355" i="21"/>
  <c r="M354" i="21"/>
  <c r="O354" i="21"/>
  <c r="K354" i="21"/>
  <c r="Q354" i="21"/>
  <c r="F354" i="21"/>
  <c r="D355" i="21"/>
  <c r="E354" i="21"/>
  <c r="P356" i="21"/>
  <c r="N356" i="21"/>
  <c r="L356" i="21"/>
  <c r="J356" i="21"/>
  <c r="I356" i="21"/>
  <c r="H357" i="21"/>
  <c r="K355" i="21"/>
  <c r="Q355" i="21"/>
  <c r="M355" i="21"/>
  <c r="O355" i="21"/>
  <c r="F355" i="21"/>
  <c r="E355" i="21"/>
  <c r="D356" i="21"/>
  <c r="M356" i="21"/>
  <c r="O356" i="21"/>
  <c r="K356" i="21"/>
  <c r="Q356" i="21"/>
  <c r="H358" i="21"/>
  <c r="J357" i="21"/>
  <c r="I357" i="21"/>
  <c r="P357" i="21"/>
  <c r="N357" i="21"/>
  <c r="L357" i="21"/>
  <c r="F356" i="21"/>
  <c r="D357" i="21"/>
  <c r="E356" i="21"/>
  <c r="P358" i="21"/>
  <c r="H359" i="21"/>
  <c r="N358" i="21"/>
  <c r="L358" i="21"/>
  <c r="J358" i="21"/>
  <c r="I358" i="21"/>
  <c r="M357" i="21"/>
  <c r="O357" i="21"/>
  <c r="K357" i="21"/>
  <c r="Q357" i="21"/>
  <c r="D358" i="21"/>
  <c r="F357" i="21"/>
  <c r="E357" i="21"/>
  <c r="N359" i="21"/>
  <c r="L359" i="21"/>
  <c r="J359" i="21"/>
  <c r="I359" i="21"/>
  <c r="H360" i="21"/>
  <c r="P359" i="21"/>
  <c r="Q358" i="21"/>
  <c r="M358" i="21"/>
  <c r="O358" i="21"/>
  <c r="K358" i="21"/>
  <c r="D359" i="21"/>
  <c r="F358" i="21"/>
  <c r="E358" i="21"/>
  <c r="K359" i="21"/>
  <c r="M359" i="21"/>
  <c r="O359" i="21"/>
  <c r="Q359" i="21"/>
  <c r="H361" i="21"/>
  <c r="L360" i="21"/>
  <c r="J360" i="21"/>
  <c r="I360" i="21"/>
  <c r="P360" i="21"/>
  <c r="N360" i="21"/>
  <c r="F359" i="21"/>
  <c r="D360" i="21"/>
  <c r="E359" i="21"/>
  <c r="P361" i="21"/>
  <c r="N361" i="21"/>
  <c r="L361" i="21"/>
  <c r="J361" i="21"/>
  <c r="I361" i="21"/>
  <c r="H362" i="21"/>
  <c r="Q360" i="21"/>
  <c r="M360" i="21"/>
  <c r="O360" i="21"/>
  <c r="K360" i="21"/>
  <c r="D361" i="21"/>
  <c r="E360" i="21"/>
  <c r="F360" i="21"/>
  <c r="M361" i="21"/>
  <c r="O361" i="21"/>
  <c r="K361" i="21"/>
  <c r="Q361" i="21"/>
  <c r="P362" i="21"/>
  <c r="I362" i="21"/>
  <c r="H363" i="21"/>
  <c r="N362" i="21"/>
  <c r="L362" i="21"/>
  <c r="J362" i="21"/>
  <c r="E361" i="21"/>
  <c r="D362" i="21"/>
  <c r="F361" i="21"/>
  <c r="O362" i="21"/>
  <c r="M362" i="21"/>
  <c r="K362" i="21"/>
  <c r="Q362" i="21"/>
  <c r="N363" i="21"/>
  <c r="H364" i="21"/>
  <c r="L363" i="21"/>
  <c r="J363" i="21"/>
  <c r="I363" i="21"/>
  <c r="P363" i="21"/>
  <c r="F362" i="21"/>
  <c r="D363" i="21"/>
  <c r="E362" i="21"/>
  <c r="P364" i="21"/>
  <c r="N364" i="21"/>
  <c r="L364" i="21"/>
  <c r="J364" i="21"/>
  <c r="H365" i="21"/>
  <c r="I364" i="21"/>
  <c r="K363" i="21"/>
  <c r="Q363" i="21"/>
  <c r="M363" i="21"/>
  <c r="O363" i="21"/>
  <c r="E363" i="21"/>
  <c r="D364" i="21"/>
  <c r="F363" i="21"/>
  <c r="P365" i="21"/>
  <c r="N365" i="21"/>
  <c r="L365" i="21"/>
  <c r="J365" i="21"/>
  <c r="I365" i="21"/>
  <c r="H366" i="21"/>
  <c r="O364" i="21"/>
  <c r="K364" i="21"/>
  <c r="Q364" i="21"/>
  <c r="M364" i="21"/>
  <c r="F364" i="21"/>
  <c r="D365" i="21"/>
  <c r="E364" i="21"/>
  <c r="M365" i="21"/>
  <c r="O365" i="21"/>
  <c r="K365" i="21"/>
  <c r="Q365" i="21"/>
  <c r="P366" i="21"/>
  <c r="N366" i="21"/>
  <c r="L366" i="21"/>
  <c r="J366" i="21"/>
  <c r="H367" i="21"/>
  <c r="I366" i="21"/>
  <c r="D366" i="21"/>
  <c r="F365" i="21"/>
  <c r="E365" i="21"/>
  <c r="N367" i="21"/>
  <c r="L367" i="21"/>
  <c r="J367" i="21"/>
  <c r="I367" i="21"/>
  <c r="H368" i="21"/>
  <c r="P367" i="21"/>
  <c r="Q366" i="21"/>
  <c r="M366" i="21"/>
  <c r="O366" i="21"/>
  <c r="K366" i="21"/>
  <c r="D367" i="21"/>
  <c r="E366" i="21"/>
  <c r="F366" i="21"/>
  <c r="O367" i="21"/>
  <c r="K367" i="21"/>
  <c r="Q367" i="21"/>
  <c r="M367" i="21"/>
  <c r="J368" i="21"/>
  <c r="L368" i="21"/>
  <c r="H369" i="21"/>
  <c r="I368" i="21"/>
  <c r="P368" i="21"/>
  <c r="N368" i="21"/>
  <c r="E367" i="21"/>
  <c r="F367" i="21"/>
  <c r="D368" i="21"/>
  <c r="I369" i="21"/>
  <c r="H370" i="21"/>
  <c r="P369" i="21"/>
  <c r="J369" i="21"/>
  <c r="N369" i="21"/>
  <c r="L369" i="21"/>
  <c r="M368" i="21"/>
  <c r="O368" i="21"/>
  <c r="K368" i="21"/>
  <c r="Q368" i="21"/>
  <c r="E368" i="21"/>
  <c r="D369" i="21"/>
  <c r="F368" i="21"/>
  <c r="K369" i="21"/>
  <c r="Q369" i="21"/>
  <c r="M369" i="21"/>
  <c r="O369" i="21"/>
  <c r="P370" i="21"/>
  <c r="N370" i="21"/>
  <c r="I370" i="21"/>
  <c r="L370" i="21"/>
  <c r="J370" i="21"/>
  <c r="H371" i="21"/>
  <c r="F369" i="21"/>
  <c r="D370" i="21"/>
  <c r="E369" i="21"/>
  <c r="K370" i="21"/>
  <c r="Q370" i="21"/>
  <c r="M370" i="21"/>
  <c r="O370" i="21"/>
  <c r="P371" i="21"/>
  <c r="N371" i="21"/>
  <c r="L371" i="21"/>
  <c r="H372" i="21"/>
  <c r="J371" i="21"/>
  <c r="I371" i="21"/>
  <c r="F370" i="21"/>
  <c r="D371" i="21"/>
  <c r="E370" i="21"/>
  <c r="P372" i="21"/>
  <c r="N372" i="21"/>
  <c r="L372" i="21"/>
  <c r="J372" i="21"/>
  <c r="H373" i="21"/>
  <c r="I372" i="21"/>
  <c r="K371" i="21"/>
  <c r="Q371" i="21"/>
  <c r="M371" i="21"/>
  <c r="O371" i="21"/>
  <c r="D372" i="21"/>
  <c r="E371" i="21"/>
  <c r="F371" i="21"/>
  <c r="H374" i="21"/>
  <c r="L373" i="21"/>
  <c r="J373" i="21"/>
  <c r="P373" i="21"/>
  <c r="N373" i="21"/>
  <c r="I373" i="21"/>
  <c r="O372" i="21"/>
  <c r="K372" i="21"/>
  <c r="Q372" i="21"/>
  <c r="M372" i="21"/>
  <c r="E372" i="21"/>
  <c r="F372" i="21"/>
  <c r="D373" i="21"/>
  <c r="H375" i="21"/>
  <c r="P374" i="21"/>
  <c r="N374" i="21"/>
  <c r="I374" i="21"/>
  <c r="L374" i="21"/>
  <c r="J374" i="21"/>
  <c r="M373" i="21"/>
  <c r="O373" i="21"/>
  <c r="K373" i="21"/>
  <c r="Q373" i="21"/>
  <c r="E373" i="21"/>
  <c r="F373" i="21"/>
  <c r="D374" i="21"/>
  <c r="L375" i="21"/>
  <c r="I375" i="21"/>
  <c r="P375" i="21"/>
  <c r="N375" i="21"/>
  <c r="J375" i="21"/>
  <c r="H376" i="21"/>
  <c r="O374" i="21"/>
  <c r="K374" i="21"/>
  <c r="Q374" i="21"/>
  <c r="M374" i="21"/>
  <c r="E374" i="21"/>
  <c r="F374" i="21"/>
  <c r="D375" i="21"/>
  <c r="M375" i="21"/>
  <c r="O375" i="21"/>
  <c r="K375" i="21"/>
  <c r="Q375" i="21"/>
  <c r="N376" i="21"/>
  <c r="L376" i="21"/>
  <c r="J376" i="21"/>
  <c r="H377" i="21"/>
  <c r="P376" i="21"/>
  <c r="I376" i="21"/>
  <c r="D376" i="21"/>
  <c r="E375" i="21"/>
  <c r="F375" i="21"/>
  <c r="P377" i="21"/>
  <c r="H378" i="21"/>
  <c r="N377" i="21"/>
  <c r="J377" i="21"/>
  <c r="I377" i="21"/>
  <c r="L377" i="21"/>
  <c r="K376" i="21"/>
  <c r="Q376" i="21"/>
  <c r="M376" i="21"/>
  <c r="O376" i="21"/>
  <c r="D377" i="21"/>
  <c r="E376" i="21"/>
  <c r="F376" i="21"/>
  <c r="I378" i="21"/>
  <c r="P378" i="21"/>
  <c r="N378" i="21"/>
  <c r="L378" i="21"/>
  <c r="H379" i="21"/>
  <c r="J378" i="21"/>
  <c r="M377" i="21"/>
  <c r="O377" i="21"/>
  <c r="K377" i="21"/>
  <c r="Q377" i="21"/>
  <c r="F377" i="21"/>
  <c r="E377" i="21"/>
  <c r="D378" i="21"/>
  <c r="M378" i="21"/>
  <c r="O378" i="21"/>
  <c r="K378" i="21"/>
  <c r="Q378" i="21"/>
  <c r="J379" i="21"/>
  <c r="I379" i="21"/>
  <c r="P379" i="21"/>
  <c r="N379" i="21"/>
  <c r="L379" i="21"/>
  <c r="H380" i="21"/>
  <c r="F378" i="21"/>
  <c r="E378" i="21"/>
  <c r="D379" i="21"/>
  <c r="O379" i="21"/>
  <c r="K379" i="21"/>
  <c r="M379" i="21"/>
  <c r="Q379" i="21"/>
  <c r="J380" i="21"/>
  <c r="P380" i="21"/>
  <c r="L380" i="21"/>
  <c r="I380" i="21"/>
  <c r="H381" i="21"/>
  <c r="N380" i="21"/>
  <c r="F379" i="21"/>
  <c r="E379" i="21"/>
  <c r="D380" i="21"/>
  <c r="Q380" i="21"/>
  <c r="K380" i="21"/>
  <c r="M380" i="21"/>
  <c r="O380" i="21"/>
  <c r="P381" i="21"/>
  <c r="N381" i="21"/>
  <c r="J381" i="21"/>
  <c r="H382" i="21"/>
  <c r="I381" i="21"/>
  <c r="L381" i="21"/>
  <c r="D381" i="21"/>
  <c r="E380" i="21"/>
  <c r="F380" i="21"/>
  <c r="P382" i="21"/>
  <c r="N382" i="21"/>
  <c r="L382" i="21"/>
  <c r="I382" i="21"/>
  <c r="H383" i="21"/>
  <c r="J382" i="21"/>
  <c r="M381" i="21"/>
  <c r="O381" i="21"/>
  <c r="K381" i="21"/>
  <c r="Q381" i="21"/>
  <c r="F381" i="21"/>
  <c r="D382" i="21"/>
  <c r="E381" i="21"/>
  <c r="O382" i="21"/>
  <c r="K382" i="21"/>
  <c r="Q382" i="21"/>
  <c r="M382" i="21"/>
  <c r="P383" i="21"/>
  <c r="N383" i="21"/>
  <c r="L383" i="21"/>
  <c r="J383" i="21"/>
  <c r="I383" i="21"/>
  <c r="H384" i="21"/>
  <c r="F382" i="21"/>
  <c r="D383" i="21"/>
  <c r="E382" i="21"/>
  <c r="M383" i="21"/>
  <c r="O383" i="21"/>
  <c r="K383" i="21"/>
  <c r="Q383" i="21"/>
  <c r="P384" i="21"/>
  <c r="I384" i="21"/>
  <c r="N384" i="21"/>
  <c r="L384" i="21"/>
  <c r="J384" i="21"/>
  <c r="H385" i="21"/>
  <c r="F383" i="21"/>
  <c r="D384" i="21"/>
  <c r="E383" i="21"/>
  <c r="M384" i="21"/>
  <c r="O384" i="21"/>
  <c r="Q384" i="21"/>
  <c r="K384" i="21"/>
  <c r="P385" i="21"/>
  <c r="I385" i="21"/>
  <c r="H386" i="21"/>
  <c r="N385" i="21"/>
  <c r="L385" i="21"/>
  <c r="J385" i="21"/>
  <c r="D385" i="21"/>
  <c r="E384" i="21"/>
  <c r="F384" i="21"/>
  <c r="Q385" i="21"/>
  <c r="M385" i="21"/>
  <c r="O385" i="21"/>
  <c r="K385" i="21"/>
  <c r="H387" i="21"/>
  <c r="P386" i="21"/>
  <c r="N386" i="21"/>
  <c r="L386" i="21"/>
  <c r="I386" i="21"/>
  <c r="J386" i="21"/>
  <c r="D386" i="21"/>
  <c r="F385" i="21"/>
  <c r="E385" i="21"/>
  <c r="P387" i="21"/>
  <c r="N387" i="21"/>
  <c r="L387" i="21"/>
  <c r="J387" i="21"/>
  <c r="I387" i="21"/>
  <c r="H388" i="21"/>
  <c r="K386" i="21"/>
  <c r="Q386" i="21"/>
  <c r="O386" i="21"/>
  <c r="M386" i="21"/>
  <c r="F386" i="21"/>
  <c r="E386" i="21"/>
  <c r="D387" i="21"/>
  <c r="M387" i="21"/>
  <c r="O387" i="21"/>
  <c r="K387" i="21"/>
  <c r="Q387" i="21"/>
  <c r="H389" i="21"/>
  <c r="L388" i="21"/>
  <c r="J388" i="21"/>
  <c r="I388" i="21"/>
  <c r="P388" i="21"/>
  <c r="N388" i="21"/>
  <c r="E387" i="21"/>
  <c r="D388" i="21"/>
  <c r="F387" i="21"/>
  <c r="N389" i="21"/>
  <c r="J389" i="21"/>
  <c r="H390" i="21"/>
  <c r="I389" i="21"/>
  <c r="P389" i="21"/>
  <c r="L389" i="21"/>
  <c r="M388" i="21"/>
  <c r="O388" i="21"/>
  <c r="K388" i="21"/>
  <c r="Q388" i="21"/>
  <c r="F388" i="21"/>
  <c r="D389" i="21"/>
  <c r="E388" i="21"/>
  <c r="L390" i="21"/>
  <c r="I390" i="21"/>
  <c r="H391" i="21"/>
  <c r="P390" i="21"/>
  <c r="N390" i="21"/>
  <c r="J390" i="21"/>
  <c r="Q389" i="21"/>
  <c r="M389" i="21"/>
  <c r="O389" i="21"/>
  <c r="K389" i="21"/>
  <c r="F389" i="21"/>
  <c r="E389" i="21"/>
  <c r="D390" i="21"/>
  <c r="O390" i="21"/>
  <c r="K390" i="21"/>
  <c r="Q390" i="21"/>
  <c r="M390" i="21"/>
  <c r="P391" i="21"/>
  <c r="N391" i="21"/>
  <c r="L391" i="21"/>
  <c r="J391" i="21"/>
  <c r="H392" i="21"/>
  <c r="I391" i="21"/>
  <c r="F390" i="21"/>
  <c r="E390" i="21"/>
  <c r="D391" i="21"/>
  <c r="I392" i="21"/>
  <c r="H393" i="21"/>
  <c r="P392" i="21"/>
  <c r="L392" i="21"/>
  <c r="J392" i="21"/>
  <c r="N392" i="21"/>
  <c r="M391" i="21"/>
  <c r="O391" i="21"/>
  <c r="K391" i="21"/>
  <c r="Q391" i="21"/>
  <c r="E391" i="21"/>
  <c r="F391" i="21"/>
  <c r="D392" i="21"/>
  <c r="Q392" i="21"/>
  <c r="M392" i="21"/>
  <c r="O392" i="21"/>
  <c r="K392" i="21"/>
  <c r="P393" i="21"/>
  <c r="N393" i="21"/>
  <c r="L393" i="21"/>
  <c r="J393" i="21"/>
  <c r="I393" i="21"/>
  <c r="H394" i="21"/>
  <c r="E392" i="21"/>
  <c r="D393" i="21"/>
  <c r="F392" i="21"/>
  <c r="M393" i="21"/>
  <c r="O393" i="21"/>
  <c r="K393" i="21"/>
  <c r="Q393" i="21"/>
  <c r="L394" i="21"/>
  <c r="I394" i="21"/>
  <c r="H395" i="21"/>
  <c r="P394" i="21"/>
  <c r="N394" i="21"/>
  <c r="J394" i="21"/>
  <c r="F393" i="21"/>
  <c r="E393" i="21"/>
  <c r="D394" i="21"/>
  <c r="O394" i="21"/>
  <c r="K394" i="21"/>
  <c r="Q394" i="21"/>
  <c r="M394" i="21"/>
  <c r="N395" i="21"/>
  <c r="L395" i="21"/>
  <c r="J395" i="21"/>
  <c r="I395" i="21"/>
  <c r="H396" i="21"/>
  <c r="P395" i="21"/>
  <c r="F394" i="21"/>
  <c r="E394" i="21"/>
  <c r="D395" i="21"/>
  <c r="M395" i="21"/>
  <c r="K395" i="21"/>
  <c r="Q395" i="21"/>
  <c r="O395" i="21"/>
  <c r="J396" i="21"/>
  <c r="I396" i="21"/>
  <c r="N396" i="21"/>
  <c r="L396" i="21"/>
  <c r="P396" i="21"/>
  <c r="H397" i="21"/>
  <c r="F395" i="21"/>
  <c r="E395" i="21"/>
  <c r="D396" i="21"/>
  <c r="M396" i="21"/>
  <c r="O396" i="21"/>
  <c r="K396" i="21"/>
  <c r="Q396" i="21"/>
  <c r="P397" i="21"/>
  <c r="H398" i="21"/>
  <c r="N397" i="21"/>
  <c r="J397" i="21"/>
  <c r="I397" i="21"/>
  <c r="L397" i="21"/>
  <c r="F396" i="21"/>
  <c r="D397" i="21"/>
  <c r="E396" i="21"/>
  <c r="N398" i="21"/>
  <c r="L398" i="21"/>
  <c r="J398" i="21"/>
  <c r="I398" i="21"/>
  <c r="P398" i="21"/>
  <c r="H399" i="21"/>
  <c r="M397" i="21"/>
  <c r="O397" i="21"/>
  <c r="K397" i="21"/>
  <c r="Q397" i="21"/>
  <c r="F397" i="21"/>
  <c r="E397" i="21"/>
  <c r="D398" i="21"/>
  <c r="K398" i="21"/>
  <c r="Q398" i="21"/>
  <c r="O398" i="21"/>
  <c r="M398" i="21"/>
  <c r="J399" i="21"/>
  <c r="H400" i="21"/>
  <c r="P399" i="21"/>
  <c r="N399" i="21"/>
  <c r="L399" i="21"/>
  <c r="I399" i="21"/>
  <c r="F398" i="21"/>
  <c r="D399" i="21"/>
  <c r="E398" i="21"/>
  <c r="P400" i="21"/>
  <c r="L400" i="21"/>
  <c r="J400" i="21"/>
  <c r="I400" i="21"/>
  <c r="H401" i="21"/>
  <c r="N400" i="21"/>
  <c r="K399" i="21"/>
  <c r="Q399" i="21"/>
  <c r="M399" i="21"/>
  <c r="O399" i="21"/>
  <c r="D400" i="21"/>
  <c r="E399" i="21"/>
  <c r="F399" i="21"/>
  <c r="M400" i="21"/>
  <c r="O400" i="21"/>
  <c r="Q400" i="21"/>
  <c r="K400" i="21"/>
  <c r="L401" i="21"/>
  <c r="J401" i="21"/>
  <c r="H402" i="21"/>
  <c r="I401" i="21"/>
  <c r="P401" i="21"/>
  <c r="N401" i="21"/>
  <c r="D401" i="21"/>
  <c r="E400" i="21"/>
  <c r="F400" i="21"/>
  <c r="N402" i="21"/>
  <c r="L402" i="21"/>
  <c r="J402" i="21"/>
  <c r="H403" i="21"/>
  <c r="I402" i="21"/>
  <c r="P402" i="21"/>
  <c r="M401" i="21"/>
  <c r="K401" i="21"/>
  <c r="Q401" i="21"/>
  <c r="O401" i="21"/>
  <c r="D402" i="21"/>
  <c r="F401" i="21"/>
  <c r="E401" i="21"/>
  <c r="P403" i="21"/>
  <c r="H404" i="21"/>
  <c r="N403" i="21"/>
  <c r="L403" i="21"/>
  <c r="J403" i="21"/>
  <c r="I403" i="21"/>
  <c r="Q402" i="21"/>
  <c r="M402" i="21"/>
  <c r="O402" i="21"/>
  <c r="K402" i="21"/>
  <c r="F402" i="21"/>
  <c r="D403" i="21"/>
  <c r="E402" i="21"/>
  <c r="P404" i="21"/>
  <c r="H405" i="21"/>
  <c r="N404" i="21"/>
  <c r="L404" i="21"/>
  <c r="J404" i="21"/>
  <c r="I404" i="21"/>
  <c r="M403" i="21"/>
  <c r="K403" i="21"/>
  <c r="Q403" i="21"/>
  <c r="O403" i="21"/>
  <c r="F403" i="21"/>
  <c r="D404" i="21"/>
  <c r="E403" i="21"/>
  <c r="J405" i="21"/>
  <c r="H406" i="21"/>
  <c r="I405" i="21"/>
  <c r="P405" i="21"/>
  <c r="N405" i="21"/>
  <c r="L405" i="21"/>
  <c r="O404" i="21"/>
  <c r="K404" i="21"/>
  <c r="Q404" i="21"/>
  <c r="M404" i="21"/>
  <c r="D405" i="21"/>
  <c r="F404" i="21"/>
  <c r="E404" i="21"/>
  <c r="P406" i="21"/>
  <c r="N406" i="21"/>
  <c r="L406" i="21"/>
  <c r="I406" i="21"/>
  <c r="H407" i="21"/>
  <c r="J406" i="21"/>
  <c r="O405" i="21"/>
  <c r="K405" i="21"/>
  <c r="Q405" i="21"/>
  <c r="M405" i="21"/>
  <c r="F405" i="21"/>
  <c r="D406" i="21"/>
  <c r="E405" i="21"/>
  <c r="K406" i="21"/>
  <c r="Q406" i="21"/>
  <c r="O406" i="21"/>
  <c r="M406" i="21"/>
  <c r="P407" i="21"/>
  <c r="N407" i="21"/>
  <c r="L407" i="21"/>
  <c r="J407" i="21"/>
  <c r="I407" i="21"/>
  <c r="H408" i="21"/>
  <c r="E406" i="21"/>
  <c r="D407" i="21"/>
  <c r="F406" i="21"/>
  <c r="M407" i="21"/>
  <c r="O407" i="21"/>
  <c r="K407" i="21"/>
  <c r="Q407" i="21"/>
  <c r="N408" i="21"/>
  <c r="P408" i="21"/>
  <c r="L408" i="21"/>
  <c r="J408" i="21"/>
  <c r="H409" i="21"/>
  <c r="I408" i="21"/>
  <c r="F407" i="21"/>
  <c r="D408" i="21"/>
  <c r="E407" i="21"/>
  <c r="N409" i="21"/>
  <c r="J409" i="21"/>
  <c r="H410" i="21"/>
  <c r="I409" i="21"/>
  <c r="P409" i="21"/>
  <c r="L409" i="21"/>
  <c r="Q408" i="21"/>
  <c r="M408" i="21"/>
  <c r="O408" i="21"/>
  <c r="K408" i="21"/>
  <c r="E408" i="21"/>
  <c r="D409" i="21"/>
  <c r="F408" i="21"/>
  <c r="P410" i="21"/>
  <c r="H411" i="21"/>
  <c r="I410" i="21"/>
  <c r="N410" i="21"/>
  <c r="L410" i="21"/>
  <c r="J410" i="21"/>
  <c r="M409" i="21"/>
  <c r="K409" i="21"/>
  <c r="Q409" i="21"/>
  <c r="O409" i="21"/>
  <c r="F409" i="21"/>
  <c r="E409" i="21"/>
  <c r="D410" i="21"/>
  <c r="P411" i="21"/>
  <c r="N411" i="21"/>
  <c r="L411" i="21"/>
  <c r="J411" i="21"/>
  <c r="H412" i="21"/>
  <c r="I411" i="21"/>
  <c r="K410" i="21"/>
  <c r="Q410" i="21"/>
  <c r="M410" i="21"/>
  <c r="O410" i="21"/>
  <c r="E410" i="21"/>
  <c r="F410" i="21"/>
  <c r="D411" i="21"/>
  <c r="P412" i="21"/>
  <c r="N412" i="21"/>
  <c r="L412" i="21"/>
  <c r="J412" i="21"/>
  <c r="I412" i="21"/>
  <c r="H413" i="21"/>
  <c r="Q411" i="21"/>
  <c r="M411" i="21"/>
  <c r="K411" i="21"/>
  <c r="O411" i="21"/>
  <c r="D412" i="21"/>
  <c r="F411" i="21"/>
  <c r="E411" i="21"/>
  <c r="M412" i="21"/>
  <c r="O412" i="21"/>
  <c r="K412" i="21"/>
  <c r="Q412" i="21"/>
  <c r="I413" i="21"/>
  <c r="J413" i="21"/>
  <c r="H414" i="21"/>
  <c r="P413" i="21"/>
  <c r="N413" i="21"/>
  <c r="L413" i="21"/>
  <c r="F412" i="21"/>
  <c r="E412" i="21"/>
  <c r="D413" i="21"/>
  <c r="M413" i="21"/>
  <c r="O413" i="21"/>
  <c r="K413" i="21"/>
  <c r="Q413" i="21"/>
  <c r="N414" i="21"/>
  <c r="L414" i="21"/>
  <c r="H415" i="21"/>
  <c r="I414" i="21"/>
  <c r="P414" i="21"/>
  <c r="J414" i="21"/>
  <c r="F413" i="21"/>
  <c r="D414" i="21"/>
  <c r="E413" i="21"/>
  <c r="N415" i="21"/>
  <c r="H416" i="21"/>
  <c r="L415" i="21"/>
  <c r="J415" i="21"/>
  <c r="I415" i="21"/>
  <c r="P415" i="21"/>
  <c r="M414" i="21"/>
  <c r="O414" i="21"/>
  <c r="Q414" i="21"/>
  <c r="K414" i="21"/>
  <c r="F414" i="21"/>
  <c r="D415" i="21"/>
  <c r="E414" i="21"/>
  <c r="P416" i="21"/>
  <c r="I416" i="21"/>
  <c r="L416" i="21"/>
  <c r="J416" i="21"/>
  <c r="H417" i="21"/>
  <c r="N416" i="21"/>
  <c r="Q415" i="21"/>
  <c r="M415" i="21"/>
  <c r="O415" i="21"/>
  <c r="K415" i="21"/>
  <c r="F415" i="21"/>
  <c r="E415" i="21"/>
  <c r="D416" i="21"/>
  <c r="M416" i="21"/>
  <c r="O416" i="21"/>
  <c r="K416" i="21"/>
  <c r="Q416" i="21"/>
  <c r="H418" i="21"/>
  <c r="I417" i="21"/>
  <c r="P417" i="21"/>
  <c r="N417" i="21"/>
  <c r="J417" i="21"/>
  <c r="L417" i="21"/>
  <c r="E416" i="21"/>
  <c r="D417" i="21"/>
  <c r="F416" i="21"/>
  <c r="N418" i="21"/>
  <c r="L418" i="21"/>
  <c r="J418" i="21"/>
  <c r="P418" i="21"/>
  <c r="I418" i="21"/>
  <c r="H419" i="21"/>
  <c r="K417" i="21"/>
  <c r="Q417" i="21"/>
  <c r="M417" i="21"/>
  <c r="O417" i="21"/>
  <c r="F417" i="21"/>
  <c r="D418" i="21"/>
  <c r="E417" i="21"/>
  <c r="K418" i="21"/>
  <c r="Q418" i="21"/>
  <c r="M418" i="21"/>
  <c r="O418" i="21"/>
  <c r="N419" i="21"/>
  <c r="L419" i="21"/>
  <c r="J419" i="21"/>
  <c r="I419" i="21"/>
  <c r="H420" i="21"/>
  <c r="P419" i="21"/>
  <c r="E418" i="21"/>
  <c r="F418" i="21"/>
  <c r="D419" i="21"/>
  <c r="M419" i="21"/>
  <c r="K419" i="21"/>
  <c r="Q419" i="21"/>
  <c r="O419" i="21"/>
  <c r="L420" i="21"/>
  <c r="J420" i="21"/>
  <c r="H421" i="21"/>
  <c r="P420" i="21"/>
  <c r="N420" i="21"/>
  <c r="I420" i="21"/>
  <c r="D420" i="21"/>
  <c r="F419" i="21"/>
  <c r="E419" i="21"/>
  <c r="N421" i="21"/>
  <c r="L421" i="21"/>
  <c r="J421" i="21"/>
  <c r="I421" i="21"/>
  <c r="H422" i="21"/>
  <c r="P421" i="21"/>
  <c r="O420" i="21"/>
  <c r="K420" i="21"/>
  <c r="Q420" i="21"/>
  <c r="M420" i="21"/>
  <c r="E420" i="21"/>
  <c r="D421" i="21"/>
  <c r="F420" i="21"/>
  <c r="M421" i="21"/>
  <c r="O421" i="21"/>
  <c r="K421" i="21"/>
  <c r="Q421" i="21"/>
  <c r="I422" i="21"/>
  <c r="H423" i="21"/>
  <c r="N422" i="21"/>
  <c r="L422" i="21"/>
  <c r="J422" i="21"/>
  <c r="P422" i="21"/>
  <c r="F421" i="21"/>
  <c r="D422" i="21"/>
  <c r="E421" i="21"/>
  <c r="O422" i="21"/>
  <c r="K422" i="21"/>
  <c r="Q422" i="21"/>
  <c r="M422" i="21"/>
  <c r="I423" i="21"/>
  <c r="P423" i="21"/>
  <c r="N423" i="21"/>
  <c r="L423" i="21"/>
  <c r="J423" i="21"/>
  <c r="H424" i="21"/>
  <c r="F422" i="21"/>
  <c r="D423" i="21"/>
  <c r="E422" i="21"/>
  <c r="M423" i="21"/>
  <c r="O423" i="21"/>
  <c r="K423" i="21"/>
  <c r="Q423" i="21"/>
  <c r="J424" i="21"/>
  <c r="I424" i="21"/>
  <c r="P424" i="21"/>
  <c r="N424" i="21"/>
  <c r="L424" i="21"/>
  <c r="H425" i="21"/>
  <c r="E423" i="21"/>
  <c r="F423" i="21"/>
  <c r="D424" i="21"/>
  <c r="Q424" i="21"/>
  <c r="M424" i="21"/>
  <c r="O424" i="21"/>
  <c r="K424" i="21"/>
  <c r="J425" i="21"/>
  <c r="H426" i="21"/>
  <c r="I425" i="21"/>
  <c r="P425" i="21"/>
  <c r="N425" i="21"/>
  <c r="L425" i="21"/>
  <c r="E424" i="21"/>
  <c r="D425" i="21"/>
  <c r="F424" i="21"/>
  <c r="J426" i="21"/>
  <c r="I426" i="21"/>
  <c r="H427" i="21"/>
  <c r="L426" i="21"/>
  <c r="P426" i="21"/>
  <c r="N426" i="21"/>
  <c r="M425" i="21"/>
  <c r="K425" i="21"/>
  <c r="Q425" i="21"/>
  <c r="O425" i="21"/>
  <c r="E425" i="21"/>
  <c r="D426" i="21"/>
  <c r="F425" i="21"/>
  <c r="M426" i="21"/>
  <c r="O426" i="21"/>
  <c r="K426" i="21"/>
  <c r="Q426" i="21"/>
  <c r="L427" i="21"/>
  <c r="J427" i="21"/>
  <c r="H428" i="21"/>
  <c r="I427" i="21"/>
  <c r="N427" i="21"/>
  <c r="P427" i="21"/>
  <c r="F426" i="21"/>
  <c r="D427" i="21"/>
  <c r="E426" i="21"/>
  <c r="P428" i="21"/>
  <c r="L428" i="21"/>
  <c r="J428" i="21"/>
  <c r="H429" i="21"/>
  <c r="I428" i="21"/>
  <c r="N428" i="21"/>
  <c r="M427" i="21"/>
  <c r="O427" i="21"/>
  <c r="K427" i="21"/>
  <c r="Q427" i="21"/>
  <c r="F427" i="21"/>
  <c r="E427" i="21"/>
  <c r="D428" i="21"/>
  <c r="P429" i="21"/>
  <c r="H430" i="21"/>
  <c r="I429" i="21"/>
  <c r="N429" i="21"/>
  <c r="L429" i="21"/>
  <c r="J429" i="21"/>
  <c r="O428" i="21"/>
  <c r="K428" i="21"/>
  <c r="Q428" i="21"/>
  <c r="M428" i="21"/>
  <c r="F428" i="21"/>
  <c r="E428" i="21"/>
  <c r="D429" i="21"/>
  <c r="P430" i="21"/>
  <c r="N430" i="21"/>
  <c r="L430" i="21"/>
  <c r="I430" i="21"/>
  <c r="H431" i="21"/>
  <c r="J430" i="21"/>
  <c r="K429" i="21"/>
  <c r="Q429" i="21"/>
  <c r="M429" i="21"/>
  <c r="O429" i="21"/>
  <c r="F429" i="21"/>
  <c r="E429" i="21"/>
  <c r="D430" i="21"/>
  <c r="Q430" i="21"/>
  <c r="O430" i="21"/>
  <c r="K430" i="21"/>
  <c r="M430" i="21"/>
  <c r="J431" i="21"/>
  <c r="P431" i="21"/>
  <c r="N431" i="21"/>
  <c r="L431" i="21"/>
  <c r="I431" i="21"/>
  <c r="H432" i="21"/>
  <c r="D431" i="21"/>
  <c r="F430" i="21"/>
  <c r="E430" i="21"/>
  <c r="K431" i="21"/>
  <c r="Q431" i="21"/>
  <c r="O431" i="21"/>
  <c r="M431" i="21"/>
  <c r="P432" i="21"/>
  <c r="N432" i="21"/>
  <c r="L432" i="21"/>
  <c r="J432" i="21"/>
  <c r="I432" i="21"/>
  <c r="H433" i="21"/>
  <c r="F431" i="21"/>
  <c r="E431" i="21"/>
  <c r="D432" i="21"/>
  <c r="Q432" i="21"/>
  <c r="M432" i="21"/>
  <c r="O432" i="21"/>
  <c r="K432" i="21"/>
  <c r="L433" i="21"/>
  <c r="J433" i="21"/>
  <c r="P433" i="21"/>
  <c r="N433" i="21"/>
  <c r="I433" i="21"/>
  <c r="H434" i="21"/>
  <c r="D433" i="21"/>
  <c r="E432" i="21"/>
  <c r="F432" i="21"/>
  <c r="M433" i="21"/>
  <c r="O433" i="21"/>
  <c r="K433" i="21"/>
  <c r="Q433" i="21"/>
  <c r="H435" i="21"/>
  <c r="I434" i="21"/>
  <c r="P434" i="21"/>
  <c r="N434" i="21"/>
  <c r="L434" i="21"/>
  <c r="J434" i="21"/>
  <c r="F433" i="21"/>
  <c r="D434" i="21"/>
  <c r="E433" i="21"/>
  <c r="P435" i="21"/>
  <c r="N435" i="21"/>
  <c r="I435" i="21"/>
  <c r="L435" i="21"/>
  <c r="J435" i="21"/>
  <c r="H436" i="21"/>
  <c r="O434" i="21"/>
  <c r="K434" i="21"/>
  <c r="Q434" i="21"/>
  <c r="M434" i="21"/>
  <c r="F434" i="21"/>
  <c r="D435" i="21"/>
  <c r="E434" i="21"/>
  <c r="M435" i="21"/>
  <c r="O435" i="21"/>
  <c r="K435" i="21"/>
  <c r="Q435" i="21"/>
  <c r="L436" i="21"/>
  <c r="J436" i="21"/>
  <c r="H437" i="21"/>
  <c r="I436" i="21"/>
  <c r="P436" i="21"/>
  <c r="N436" i="21"/>
  <c r="F435" i="21"/>
  <c r="E435" i="21"/>
  <c r="D436" i="21"/>
  <c r="P437" i="21"/>
  <c r="N437" i="21"/>
  <c r="L437" i="21"/>
  <c r="J437" i="21"/>
  <c r="H438" i="21"/>
  <c r="I437" i="21"/>
  <c r="K436" i="21"/>
  <c r="Q436" i="21"/>
  <c r="O436" i="21"/>
  <c r="M436" i="21"/>
  <c r="F436" i="21"/>
  <c r="E436" i="21"/>
  <c r="D437" i="21"/>
  <c r="P438" i="21"/>
  <c r="I438" i="21"/>
  <c r="H439" i="21"/>
  <c r="N438" i="21"/>
  <c r="L438" i="21"/>
  <c r="J438" i="21"/>
  <c r="O437" i="21"/>
  <c r="K437" i="21"/>
  <c r="M437" i="21"/>
  <c r="Q437" i="21"/>
  <c r="E437" i="21"/>
  <c r="F437" i="21"/>
  <c r="D438" i="21"/>
  <c r="O438" i="21"/>
  <c r="K438" i="21"/>
  <c r="Q438" i="21"/>
  <c r="M438" i="21"/>
  <c r="H440" i="21"/>
  <c r="P439" i="21"/>
  <c r="N439" i="21"/>
  <c r="L439" i="21"/>
  <c r="J439" i="21"/>
  <c r="I439" i="21"/>
  <c r="F438" i="21"/>
  <c r="D439" i="21"/>
  <c r="E438" i="21"/>
  <c r="H441" i="21"/>
  <c r="I440" i="21"/>
  <c r="L440" i="21"/>
  <c r="J440" i="21"/>
  <c r="P440" i="21"/>
  <c r="N440" i="21"/>
  <c r="M439" i="21"/>
  <c r="O439" i="21"/>
  <c r="K439" i="21"/>
  <c r="Q439" i="21"/>
  <c r="F439" i="21"/>
  <c r="E439" i="21"/>
  <c r="D440" i="21"/>
  <c r="J441" i="21"/>
  <c r="P441" i="21"/>
  <c r="N441" i="21"/>
  <c r="L441" i="21"/>
  <c r="H442" i="21"/>
  <c r="I441" i="21"/>
  <c r="Q440" i="21"/>
  <c r="M440" i="21"/>
  <c r="O440" i="21"/>
  <c r="K440" i="21"/>
  <c r="E440" i="21"/>
  <c r="D441" i="21"/>
  <c r="F440" i="21"/>
  <c r="N442" i="21"/>
  <c r="P442" i="21"/>
  <c r="L442" i="21"/>
  <c r="J442" i="21"/>
  <c r="H443" i="21"/>
  <c r="I442" i="21"/>
  <c r="Q441" i="21"/>
  <c r="K441" i="21"/>
  <c r="M441" i="21"/>
  <c r="O441" i="21"/>
  <c r="F441" i="21"/>
  <c r="D442" i="21"/>
  <c r="E441" i="21"/>
  <c r="P443" i="21"/>
  <c r="N443" i="21"/>
  <c r="I443" i="21"/>
  <c r="L443" i="21"/>
  <c r="J443" i="21"/>
  <c r="H444" i="21"/>
  <c r="K442" i="21"/>
  <c r="Q442" i="21"/>
  <c r="M442" i="21"/>
  <c r="O442" i="21"/>
  <c r="F442" i="21"/>
  <c r="E442" i="21"/>
  <c r="D443" i="21"/>
  <c r="M443" i="21"/>
  <c r="O443" i="21"/>
  <c r="K443" i="21"/>
  <c r="Q443" i="21"/>
  <c r="L444" i="21"/>
  <c r="J444" i="21"/>
  <c r="I444" i="21"/>
  <c r="H445" i="21"/>
  <c r="P444" i="21"/>
  <c r="N444" i="21"/>
  <c r="F443" i="21"/>
  <c r="D444" i="21"/>
  <c r="E443" i="21"/>
  <c r="O444" i="21"/>
  <c r="M444" i="21"/>
  <c r="K444" i="21"/>
  <c r="Q444" i="21"/>
  <c r="I445" i="21"/>
  <c r="J445" i="21"/>
  <c r="H446" i="21"/>
  <c r="P445" i="21"/>
  <c r="N445" i="21"/>
  <c r="L445" i="21"/>
  <c r="F444" i="21"/>
  <c r="D445" i="21"/>
  <c r="E444" i="21"/>
  <c r="K445" i="21"/>
  <c r="M445" i="21"/>
  <c r="O445" i="21"/>
  <c r="Q445" i="21"/>
  <c r="P446" i="21"/>
  <c r="H447" i="21"/>
  <c r="I446" i="21"/>
  <c r="N446" i="21"/>
  <c r="L446" i="21"/>
  <c r="J446" i="21"/>
  <c r="E445" i="21"/>
  <c r="F445" i="21"/>
  <c r="D446" i="21"/>
  <c r="L447" i="21"/>
  <c r="N447" i="21"/>
  <c r="J447" i="21"/>
  <c r="I447" i="21"/>
  <c r="H448" i="21"/>
  <c r="P447" i="21"/>
  <c r="Q446" i="21"/>
  <c r="M446" i="21"/>
  <c r="O446" i="21"/>
  <c r="K446" i="21"/>
  <c r="F446" i="21"/>
  <c r="E446" i="21"/>
  <c r="D447" i="21"/>
  <c r="O447" i="21"/>
  <c r="M447" i="21"/>
  <c r="K447" i="21"/>
  <c r="Q447" i="21"/>
  <c r="I448" i="21"/>
  <c r="L448" i="21"/>
  <c r="J448" i="21"/>
  <c r="H449" i="21"/>
  <c r="P448" i="21"/>
  <c r="N448" i="21"/>
  <c r="F447" i="21"/>
  <c r="D448" i="21"/>
  <c r="E447" i="21"/>
  <c r="M448" i="21"/>
  <c r="O448" i="21"/>
  <c r="K448" i="21"/>
  <c r="Q448" i="21"/>
  <c r="J449" i="21"/>
  <c r="I449" i="21"/>
  <c r="H450" i="21"/>
  <c r="P449" i="21"/>
  <c r="N449" i="21"/>
  <c r="L449" i="21"/>
  <c r="D449" i="21"/>
  <c r="E448" i="21"/>
  <c r="F448" i="21"/>
  <c r="K449" i="21"/>
  <c r="M449" i="21"/>
  <c r="O449" i="21"/>
  <c r="Q449" i="21"/>
  <c r="P450" i="21"/>
  <c r="I450" i="21"/>
  <c r="H451" i="21"/>
  <c r="N450" i="21"/>
  <c r="L450" i="21"/>
  <c r="J450" i="21"/>
  <c r="F449" i="21"/>
  <c r="E449" i="21"/>
  <c r="D450" i="21"/>
  <c r="M450" i="21"/>
  <c r="O450" i="21"/>
  <c r="K450" i="21"/>
  <c r="Q450" i="21"/>
  <c r="H452" i="21"/>
  <c r="N451" i="21"/>
  <c r="L451" i="21"/>
  <c r="J451" i="21"/>
  <c r="I451" i="21"/>
  <c r="P451" i="21"/>
  <c r="F450" i="21"/>
  <c r="E450" i="21"/>
  <c r="D451" i="21"/>
  <c r="P452" i="21"/>
  <c r="N452" i="21"/>
  <c r="L452" i="21"/>
  <c r="J452" i="21"/>
  <c r="H453" i="21"/>
  <c r="I452" i="21"/>
  <c r="K451" i="21"/>
  <c r="Q451" i="21"/>
  <c r="M451" i="21"/>
  <c r="O451" i="21"/>
  <c r="D452" i="21"/>
  <c r="E451" i="21"/>
  <c r="F451" i="21"/>
  <c r="P453" i="21"/>
  <c r="N453" i="21"/>
  <c r="L453" i="21"/>
  <c r="J453" i="21"/>
  <c r="I453" i="21"/>
  <c r="H454" i="21"/>
  <c r="O452" i="21"/>
  <c r="K452" i="21"/>
  <c r="Q452" i="21"/>
  <c r="M452" i="21"/>
  <c r="F452" i="21"/>
  <c r="D453" i="21"/>
  <c r="E452" i="21"/>
  <c r="M453" i="21"/>
  <c r="O453" i="21"/>
  <c r="K453" i="21"/>
  <c r="Q453" i="21"/>
  <c r="P454" i="21"/>
  <c r="N454" i="21"/>
  <c r="L454" i="21"/>
  <c r="J454" i="21"/>
  <c r="H455" i="21"/>
  <c r="I454" i="21"/>
  <c r="D454" i="21"/>
  <c r="F453" i="21"/>
  <c r="E453" i="21"/>
  <c r="N455" i="21"/>
  <c r="L455" i="21"/>
  <c r="J455" i="21"/>
  <c r="H456" i="21"/>
  <c r="I455" i="21"/>
  <c r="P455" i="21"/>
  <c r="Q454" i="21"/>
  <c r="M454" i="21"/>
  <c r="O454" i="21"/>
  <c r="K454" i="21"/>
  <c r="E454" i="21"/>
  <c r="D455" i="21"/>
  <c r="F454" i="21"/>
  <c r="N456" i="21"/>
  <c r="L456" i="21"/>
  <c r="P456" i="21"/>
  <c r="J456" i="21"/>
  <c r="I456" i="21"/>
  <c r="H457" i="21"/>
  <c r="M455" i="21"/>
  <c r="O455" i="21"/>
  <c r="K455" i="21"/>
  <c r="Q455" i="21"/>
  <c r="F455" i="21"/>
  <c r="D456" i="21"/>
  <c r="E455" i="21"/>
  <c r="Q456" i="21"/>
  <c r="M456" i="21"/>
  <c r="O456" i="21"/>
  <c r="K456" i="21"/>
  <c r="P457" i="21"/>
  <c r="N457" i="21"/>
  <c r="L457" i="21"/>
  <c r="J457" i="21"/>
  <c r="I457" i="21"/>
  <c r="H458" i="21"/>
  <c r="D457" i="21"/>
  <c r="E456" i="21"/>
  <c r="F456" i="21"/>
  <c r="K457" i="21"/>
  <c r="Q457" i="21"/>
  <c r="M457" i="21"/>
  <c r="O457" i="21"/>
  <c r="P458" i="21"/>
  <c r="H459" i="21"/>
  <c r="I458" i="21"/>
  <c r="N458" i="21"/>
  <c r="L458" i="21"/>
  <c r="J458" i="21"/>
  <c r="E457" i="21"/>
  <c r="D458" i="21"/>
  <c r="F457" i="21"/>
  <c r="P459" i="21"/>
  <c r="N459" i="21"/>
  <c r="I459" i="21"/>
  <c r="L459" i="21"/>
  <c r="J459" i="21"/>
  <c r="H460" i="21"/>
  <c r="M458" i="21"/>
  <c r="O458" i="21"/>
  <c r="K458" i="21"/>
  <c r="Q458" i="21"/>
  <c r="F458" i="21"/>
  <c r="E458" i="21"/>
  <c r="D459" i="21"/>
  <c r="M459" i="21"/>
  <c r="O459" i="21"/>
  <c r="K459" i="21"/>
  <c r="Q459" i="21"/>
  <c r="J460" i="21"/>
  <c r="I460" i="21"/>
  <c r="L460" i="21"/>
  <c r="H461" i="21"/>
  <c r="P460" i="21"/>
  <c r="N460" i="21"/>
  <c r="E459" i="21"/>
  <c r="F459" i="21"/>
  <c r="D460" i="21"/>
  <c r="M460" i="21"/>
  <c r="O460" i="21"/>
  <c r="K460" i="21"/>
  <c r="Q460" i="21"/>
  <c r="J461" i="21"/>
  <c r="I461" i="21"/>
  <c r="H462" i="21"/>
  <c r="P461" i="21"/>
  <c r="N461" i="21"/>
  <c r="L461" i="21"/>
  <c r="D461" i="21"/>
  <c r="F460" i="21"/>
  <c r="E460" i="21"/>
  <c r="M461" i="21"/>
  <c r="O461" i="21"/>
  <c r="K461" i="21"/>
  <c r="Q461" i="21"/>
  <c r="P462" i="21"/>
  <c r="N462" i="21"/>
  <c r="L462" i="21"/>
  <c r="J462" i="21"/>
  <c r="H463" i="21"/>
  <c r="I462" i="21"/>
  <c r="E461" i="21"/>
  <c r="F461" i="21"/>
  <c r="D462" i="21"/>
  <c r="N463" i="21"/>
  <c r="L463" i="21"/>
  <c r="J463" i="21"/>
  <c r="H464" i="21"/>
  <c r="I463" i="21"/>
  <c r="P463" i="21"/>
  <c r="Q462" i="21"/>
  <c r="M462" i="21"/>
  <c r="O462" i="21"/>
  <c r="K462" i="21"/>
  <c r="D463" i="21"/>
  <c r="F462" i="21"/>
  <c r="E462" i="21"/>
  <c r="L464" i="21"/>
  <c r="P464" i="21"/>
  <c r="N464" i="21"/>
  <c r="J464" i="21"/>
  <c r="I464" i="21"/>
  <c r="H465" i="21"/>
  <c r="M463" i="21"/>
  <c r="O463" i="21"/>
  <c r="K463" i="21"/>
  <c r="Q463" i="21"/>
  <c r="F463" i="21"/>
  <c r="D464" i="21"/>
  <c r="E463" i="21"/>
  <c r="Q464" i="21"/>
  <c r="M464" i="21"/>
  <c r="O464" i="21"/>
  <c r="K464" i="21"/>
  <c r="P465" i="21"/>
  <c r="N465" i="21"/>
  <c r="L465" i="21"/>
  <c r="J465" i="21"/>
  <c r="I465" i="21"/>
  <c r="H466" i="21"/>
  <c r="E464" i="21"/>
  <c r="D465" i="21"/>
  <c r="F464" i="21"/>
  <c r="Q465" i="21"/>
  <c r="O465" i="21"/>
  <c r="K465" i="21"/>
  <c r="M465" i="21"/>
  <c r="P466" i="21"/>
  <c r="I466" i="21"/>
  <c r="H467" i="21"/>
  <c r="N466" i="21"/>
  <c r="L466" i="21"/>
  <c r="J466" i="21"/>
  <c r="D466" i="21"/>
  <c r="F465" i="21"/>
  <c r="E465" i="21"/>
  <c r="M466" i="21"/>
  <c r="O466" i="21"/>
  <c r="K466" i="21"/>
  <c r="Q466" i="21"/>
  <c r="N467" i="21"/>
  <c r="L467" i="21"/>
  <c r="J467" i="21"/>
  <c r="H468" i="21"/>
  <c r="I467" i="21"/>
  <c r="P467" i="21"/>
  <c r="F466" i="21"/>
  <c r="D467" i="21"/>
  <c r="E466" i="21"/>
  <c r="I468" i="21"/>
  <c r="H469" i="21"/>
  <c r="L468" i="21"/>
  <c r="J468" i="21"/>
  <c r="P468" i="21"/>
  <c r="N468" i="21"/>
  <c r="M467" i="21"/>
  <c r="O467" i="21"/>
  <c r="K467" i="21"/>
  <c r="Q467" i="21"/>
  <c r="F467" i="21"/>
  <c r="D468" i="21"/>
  <c r="E467" i="21"/>
  <c r="O468" i="21"/>
  <c r="K468" i="21"/>
  <c r="Q468" i="21"/>
  <c r="M468" i="21"/>
  <c r="J469" i="21"/>
  <c r="H470" i="21"/>
  <c r="I469" i="21"/>
  <c r="P469" i="21"/>
  <c r="N469" i="21"/>
  <c r="L469" i="21"/>
  <c r="F468" i="21"/>
  <c r="D469" i="21"/>
  <c r="E468" i="21"/>
  <c r="H471" i="21"/>
  <c r="P470" i="21"/>
  <c r="I470" i="21"/>
  <c r="N470" i="21"/>
  <c r="L470" i="21"/>
  <c r="J470" i="21"/>
  <c r="M469" i="21"/>
  <c r="O469" i="21"/>
  <c r="K469" i="21"/>
  <c r="Q469" i="21"/>
  <c r="D470" i="21"/>
  <c r="F469" i="21"/>
  <c r="E469" i="21"/>
  <c r="P471" i="21"/>
  <c r="N471" i="21"/>
  <c r="I471" i="21"/>
  <c r="L471" i="21"/>
  <c r="J471" i="21"/>
  <c r="H472" i="21"/>
  <c r="K470" i="21"/>
  <c r="Q470" i="21"/>
  <c r="O470" i="21"/>
  <c r="M470" i="21"/>
  <c r="F470" i="21"/>
  <c r="E470" i="21"/>
  <c r="D471" i="21"/>
  <c r="M471" i="21"/>
  <c r="O471" i="21"/>
  <c r="K471" i="21"/>
  <c r="Q471" i="21"/>
  <c r="N472" i="21"/>
  <c r="L472" i="21"/>
  <c r="P472" i="21"/>
  <c r="J472" i="21"/>
  <c r="I472" i="21"/>
  <c r="H473" i="21"/>
  <c r="F471" i="21"/>
  <c r="D472" i="21"/>
  <c r="E471" i="21"/>
  <c r="Q472" i="21"/>
  <c r="M472" i="21"/>
  <c r="O472" i="21"/>
  <c r="K472" i="21"/>
  <c r="P473" i="21"/>
  <c r="N473" i="21"/>
  <c r="L473" i="21"/>
  <c r="J473" i="21"/>
  <c r="H474" i="21"/>
  <c r="I473" i="21"/>
  <c r="E472" i="21"/>
  <c r="D473" i="21"/>
  <c r="F472" i="21"/>
  <c r="H475" i="21"/>
  <c r="L474" i="21"/>
  <c r="J474" i="21"/>
  <c r="P474" i="21"/>
  <c r="N474" i="21"/>
  <c r="I474" i="21"/>
  <c r="K473" i="21"/>
  <c r="Q473" i="21"/>
  <c r="M473" i="21"/>
  <c r="O473" i="21"/>
  <c r="F473" i="21"/>
  <c r="E473" i="21"/>
  <c r="D474" i="21"/>
  <c r="N475" i="21"/>
  <c r="I475" i="21"/>
  <c r="P475" i="21"/>
  <c r="L475" i="21"/>
  <c r="J475" i="21"/>
  <c r="H476" i="21"/>
  <c r="M474" i="21"/>
  <c r="O474" i="21"/>
  <c r="K474" i="21"/>
  <c r="Q474" i="21"/>
  <c r="F474" i="21"/>
  <c r="D475" i="21"/>
  <c r="E474" i="21"/>
  <c r="M475" i="21"/>
  <c r="O475" i="21"/>
  <c r="K475" i="21"/>
  <c r="Q475" i="21"/>
  <c r="H477" i="21"/>
  <c r="J476" i="21"/>
  <c r="I476" i="21"/>
  <c r="L476" i="21"/>
  <c r="P476" i="21"/>
  <c r="N476" i="21"/>
  <c r="F475" i="21"/>
  <c r="D476" i="21"/>
  <c r="E475" i="21"/>
  <c r="J477" i="21"/>
  <c r="H478" i="21"/>
  <c r="I477" i="21"/>
  <c r="P477" i="21"/>
  <c r="N477" i="21"/>
  <c r="L477" i="21"/>
  <c r="K476" i="21"/>
  <c r="Q476" i="21"/>
  <c r="M476" i="21"/>
  <c r="O476" i="21"/>
  <c r="F476" i="21"/>
  <c r="D477" i="21"/>
  <c r="E476" i="21"/>
  <c r="I478" i="21"/>
  <c r="H479" i="21"/>
  <c r="P478" i="21"/>
  <c r="N478" i="21"/>
  <c r="L478" i="21"/>
  <c r="J478" i="21"/>
  <c r="M477" i="21"/>
  <c r="O477" i="21"/>
  <c r="K477" i="21"/>
  <c r="Q477" i="21"/>
  <c r="D478" i="21"/>
  <c r="F477" i="21"/>
  <c r="E477" i="21"/>
  <c r="Q478" i="21"/>
  <c r="O478" i="21"/>
  <c r="K478" i="21"/>
  <c r="M478" i="21"/>
  <c r="P479" i="21"/>
  <c r="N479" i="21"/>
  <c r="I479" i="21"/>
  <c r="L479" i="21"/>
  <c r="J479" i="21"/>
  <c r="H480" i="21"/>
  <c r="F478" i="21"/>
  <c r="D479" i="21"/>
  <c r="E478" i="21"/>
  <c r="O479" i="21"/>
  <c r="K479" i="21"/>
  <c r="M479" i="21"/>
  <c r="Q479" i="21"/>
  <c r="L480" i="21"/>
  <c r="P480" i="21"/>
  <c r="N480" i="21"/>
  <c r="J480" i="21"/>
  <c r="I480" i="21"/>
  <c r="H481" i="21"/>
  <c r="F479" i="21"/>
  <c r="E479" i="21"/>
  <c r="D480" i="21"/>
  <c r="Q480" i="21"/>
  <c r="M480" i="21"/>
  <c r="O480" i="21"/>
  <c r="K480" i="21"/>
  <c r="P481" i="21"/>
  <c r="N481" i="21"/>
  <c r="L481" i="21"/>
  <c r="J481" i="21"/>
  <c r="I481" i="21"/>
  <c r="H482" i="21"/>
  <c r="E480" i="21"/>
  <c r="D481" i="21"/>
  <c r="F480" i="21"/>
  <c r="Q481" i="21"/>
  <c r="M481" i="21"/>
  <c r="O481" i="21"/>
  <c r="K481" i="21"/>
  <c r="H483" i="21"/>
  <c r="I482" i="21"/>
  <c r="P482" i="21"/>
  <c r="N482" i="21"/>
  <c r="L482" i="21"/>
  <c r="J482" i="21"/>
  <c r="F481" i="21"/>
  <c r="E481" i="21"/>
  <c r="D482" i="21"/>
  <c r="H484" i="21"/>
  <c r="P483" i="21"/>
  <c r="N483" i="21"/>
  <c r="L483" i="21"/>
  <c r="J483" i="21"/>
  <c r="I483" i="21"/>
  <c r="M482" i="21"/>
  <c r="O482" i="21"/>
  <c r="K482" i="21"/>
  <c r="Q482" i="21"/>
  <c r="F482" i="21"/>
  <c r="D483" i="21"/>
  <c r="E482" i="21"/>
  <c r="P484" i="21"/>
  <c r="N484" i="21"/>
  <c r="L484" i="21"/>
  <c r="J484" i="21"/>
  <c r="I484" i="21"/>
  <c r="H485" i="21"/>
  <c r="K483" i="21"/>
  <c r="Q483" i="21"/>
  <c r="M483" i="21"/>
  <c r="O483" i="21"/>
  <c r="F483" i="21"/>
  <c r="E483" i="21"/>
  <c r="D484" i="21"/>
  <c r="Q484" i="21"/>
  <c r="M484" i="21"/>
  <c r="O484" i="21"/>
  <c r="K484" i="21"/>
  <c r="J485" i="21"/>
  <c r="I485" i="21"/>
  <c r="H486" i="21"/>
  <c r="P485" i="21"/>
  <c r="N485" i="21"/>
  <c r="L485" i="21"/>
  <c r="F484" i="21"/>
  <c r="D485" i="21"/>
  <c r="E484" i="21"/>
  <c r="M485" i="21"/>
  <c r="O485" i="21"/>
  <c r="K485" i="21"/>
  <c r="Q485" i="21"/>
  <c r="N486" i="21"/>
  <c r="L486" i="21"/>
  <c r="J486" i="21"/>
  <c r="I486" i="21"/>
  <c r="P486" i="21"/>
  <c r="H487" i="21"/>
  <c r="E485" i="21"/>
  <c r="F485" i="21"/>
  <c r="D486" i="21"/>
  <c r="O486" i="21"/>
  <c r="K486" i="21"/>
  <c r="Q486" i="21"/>
  <c r="M486" i="21"/>
  <c r="H488" i="21"/>
  <c r="P487" i="21"/>
  <c r="N487" i="21"/>
  <c r="L487" i="21"/>
  <c r="J487" i="21"/>
  <c r="I487" i="21"/>
  <c r="F486" i="21"/>
  <c r="E486" i="21"/>
  <c r="D487" i="21"/>
  <c r="L488" i="21"/>
  <c r="J488" i="21"/>
  <c r="I488" i="21"/>
  <c r="H489" i="21"/>
  <c r="P488" i="21"/>
  <c r="N488" i="21"/>
  <c r="M487" i="21"/>
  <c r="O487" i="21"/>
  <c r="K487" i="21"/>
  <c r="Q487" i="21"/>
  <c r="F487" i="21"/>
  <c r="E487" i="21"/>
  <c r="D488" i="21"/>
  <c r="Q488" i="21"/>
  <c r="M488" i="21"/>
  <c r="O488" i="21"/>
  <c r="K488" i="21"/>
  <c r="N489" i="21"/>
  <c r="L489" i="21"/>
  <c r="J489" i="21"/>
  <c r="P489" i="21"/>
  <c r="H490" i="21"/>
  <c r="I489" i="21"/>
  <c r="E488" i="21"/>
  <c r="D489" i="21"/>
  <c r="F488" i="21"/>
  <c r="P490" i="21"/>
  <c r="H491" i="21"/>
  <c r="N490" i="21"/>
  <c r="L490" i="21"/>
  <c r="J490" i="21"/>
  <c r="I490" i="21"/>
  <c r="K489" i="21"/>
  <c r="Q489" i="21"/>
  <c r="M489" i="21"/>
  <c r="O489" i="21"/>
  <c r="F489" i="21"/>
  <c r="D490" i="21"/>
  <c r="E489" i="21"/>
  <c r="P491" i="21"/>
  <c r="N491" i="21"/>
  <c r="H492" i="21"/>
  <c r="L491" i="21"/>
  <c r="J491" i="21"/>
  <c r="I491" i="21"/>
  <c r="M490" i="21"/>
  <c r="O490" i="21"/>
  <c r="K490" i="21"/>
  <c r="Q490" i="21"/>
  <c r="F490" i="21"/>
  <c r="D491" i="21"/>
  <c r="E490" i="21"/>
  <c r="N492" i="21"/>
  <c r="L492" i="21"/>
  <c r="P492" i="21"/>
  <c r="J492" i="21"/>
  <c r="H493" i="21"/>
  <c r="I492" i="21"/>
  <c r="K491" i="21"/>
  <c r="Q491" i="21"/>
  <c r="M491" i="21"/>
  <c r="O491" i="21"/>
  <c r="E491" i="21"/>
  <c r="D492" i="21"/>
  <c r="F491" i="21"/>
  <c r="P493" i="21"/>
  <c r="N493" i="21"/>
  <c r="L493" i="21"/>
  <c r="J493" i="21"/>
  <c r="I493" i="21"/>
  <c r="H494" i="21"/>
  <c r="O492" i="21"/>
  <c r="K492" i="21"/>
  <c r="Q492" i="21"/>
  <c r="M492" i="21"/>
  <c r="F492" i="21"/>
  <c r="E492" i="21"/>
  <c r="D493" i="21"/>
  <c r="M493" i="21"/>
  <c r="O493" i="21"/>
  <c r="K493" i="21"/>
  <c r="Q493" i="21"/>
  <c r="L494" i="21"/>
  <c r="J494" i="21"/>
  <c r="I494" i="21"/>
  <c r="P494" i="21"/>
  <c r="N494" i="21"/>
  <c r="H495" i="21"/>
  <c r="D494" i="21"/>
  <c r="F493" i="21"/>
  <c r="E493" i="21"/>
  <c r="O494" i="21"/>
  <c r="K494" i="21"/>
  <c r="Q494" i="21"/>
  <c r="M494" i="21"/>
  <c r="N495" i="21"/>
  <c r="I495" i="21"/>
  <c r="P495" i="21"/>
  <c r="L495" i="21"/>
  <c r="J495" i="21"/>
  <c r="H496" i="21"/>
  <c r="F494" i="21"/>
  <c r="E494" i="21"/>
  <c r="D495" i="21"/>
  <c r="O495" i="21"/>
  <c r="K495" i="21"/>
  <c r="Q495" i="21"/>
  <c r="M495" i="21"/>
  <c r="P496" i="21"/>
  <c r="N496" i="21"/>
  <c r="L496" i="21"/>
  <c r="J496" i="21"/>
  <c r="H497" i="21"/>
  <c r="I496" i="21"/>
  <c r="F495" i="21"/>
  <c r="D496" i="21"/>
  <c r="E495" i="21"/>
  <c r="J497" i="21"/>
  <c r="H498" i="21"/>
  <c r="I497" i="21"/>
  <c r="P497" i="21"/>
  <c r="N497" i="21"/>
  <c r="L497" i="21"/>
  <c r="M496" i="21"/>
  <c r="O496" i="21"/>
  <c r="K496" i="21"/>
  <c r="Q496" i="21"/>
  <c r="D497" i="21"/>
  <c r="E496" i="21"/>
  <c r="F496" i="21"/>
  <c r="P498" i="21"/>
  <c r="N498" i="21"/>
  <c r="L498" i="21"/>
  <c r="J498" i="21"/>
  <c r="I498" i="21"/>
  <c r="H499" i="21"/>
  <c r="Q497" i="21"/>
  <c r="K497" i="21"/>
  <c r="M497" i="21"/>
  <c r="O497" i="21"/>
  <c r="F497" i="21"/>
  <c r="D498" i="21"/>
  <c r="E497" i="21"/>
  <c r="M498" i="21"/>
  <c r="O498" i="21"/>
  <c r="K498" i="21"/>
  <c r="Q498" i="21"/>
  <c r="J499" i="21"/>
  <c r="H500" i="21"/>
  <c r="I499" i="21"/>
  <c r="N499" i="21"/>
  <c r="L499" i="21"/>
  <c r="P499" i="21"/>
  <c r="F498" i="21"/>
  <c r="D499" i="21"/>
  <c r="E498" i="21"/>
  <c r="L500" i="21"/>
  <c r="J500" i="21"/>
  <c r="H501" i="21"/>
  <c r="I500" i="21"/>
  <c r="P500" i="21"/>
  <c r="N500" i="21"/>
  <c r="M499" i="21"/>
  <c r="O499" i="21"/>
  <c r="K499" i="21"/>
  <c r="Q499" i="21"/>
  <c r="D500" i="21"/>
  <c r="F499" i="21"/>
  <c r="E499" i="21"/>
  <c r="P501" i="21"/>
  <c r="N501" i="21"/>
  <c r="L501" i="21"/>
  <c r="J501" i="21"/>
  <c r="I501" i="21"/>
  <c r="H502" i="21"/>
  <c r="K500" i="21"/>
  <c r="Q500" i="21"/>
  <c r="O500" i="21"/>
  <c r="M500" i="21"/>
  <c r="F500" i="21"/>
  <c r="E500" i="21"/>
  <c r="D501" i="21"/>
  <c r="M501" i="21"/>
  <c r="O501" i="21"/>
  <c r="K501" i="21"/>
  <c r="Q501" i="21"/>
  <c r="J502" i="21"/>
  <c r="I502" i="21"/>
  <c r="P502" i="21"/>
  <c r="N502" i="21"/>
  <c r="L502" i="21"/>
  <c r="H503" i="21"/>
  <c r="D502" i="21"/>
  <c r="F501" i="21"/>
  <c r="E501" i="21"/>
  <c r="O502" i="21"/>
  <c r="K502" i="21"/>
  <c r="Q502" i="21"/>
  <c r="M502" i="21"/>
  <c r="H504" i="21"/>
  <c r="P503" i="21"/>
  <c r="N503" i="21"/>
  <c r="L503" i="21"/>
  <c r="J503" i="21"/>
  <c r="I503" i="21"/>
  <c r="E502" i="21"/>
  <c r="D503" i="21"/>
  <c r="F502" i="21"/>
  <c r="H505" i="21"/>
  <c r="I504" i="21"/>
  <c r="L504" i="21"/>
  <c r="J504" i="21"/>
  <c r="P504" i="21"/>
  <c r="N504" i="21"/>
  <c r="O503" i="21"/>
  <c r="M503" i="21"/>
  <c r="K503" i="21"/>
  <c r="Q503" i="21"/>
  <c r="F503" i="21"/>
  <c r="D504" i="21"/>
  <c r="E503" i="21"/>
  <c r="J505" i="21"/>
  <c r="I505" i="21"/>
  <c r="H506" i="21"/>
  <c r="P505" i="21"/>
  <c r="N505" i="21"/>
  <c r="L505" i="21"/>
  <c r="O504" i="21"/>
  <c r="M504" i="21"/>
  <c r="K504" i="21"/>
  <c r="Q504" i="21"/>
  <c r="D505" i="21"/>
  <c r="E504" i="21"/>
  <c r="F504" i="21"/>
  <c r="M505" i="21"/>
  <c r="O505" i="21"/>
  <c r="K505" i="21"/>
  <c r="Q505" i="21"/>
  <c r="H507" i="21"/>
  <c r="P506" i="21"/>
  <c r="I506" i="21"/>
  <c r="N506" i="21"/>
  <c r="L506" i="21"/>
  <c r="J506" i="21"/>
  <c r="F505" i="21"/>
  <c r="D506" i="21"/>
  <c r="E505" i="21"/>
  <c r="I507" i="21"/>
  <c r="H508" i="21"/>
  <c r="N507" i="21"/>
  <c r="L507" i="21"/>
  <c r="J507" i="21"/>
  <c r="P507" i="21"/>
  <c r="M506" i="21"/>
  <c r="O506" i="21"/>
  <c r="K506" i="21"/>
  <c r="Q506" i="21"/>
  <c r="F506" i="21"/>
  <c r="D507" i="21"/>
  <c r="E506" i="21"/>
  <c r="K507" i="21"/>
  <c r="Q507" i="21"/>
  <c r="M507" i="21"/>
  <c r="O507" i="21"/>
  <c r="P508" i="21"/>
  <c r="N508" i="21"/>
  <c r="L508" i="21"/>
  <c r="J508" i="21"/>
  <c r="H509" i="21"/>
  <c r="I508" i="21"/>
  <c r="F507" i="21"/>
  <c r="E507" i="21"/>
  <c r="D508" i="21"/>
  <c r="P509" i="21"/>
  <c r="N509" i="21"/>
  <c r="L509" i="21"/>
  <c r="J509" i="21"/>
  <c r="H510" i="21"/>
  <c r="I509" i="21"/>
  <c r="Q508" i="21"/>
  <c r="O508" i="21"/>
  <c r="K508" i="21"/>
  <c r="M508" i="21"/>
  <c r="F508" i="21"/>
  <c r="E508" i="21"/>
  <c r="D509" i="21"/>
  <c r="P510" i="21"/>
  <c r="I510" i="21"/>
  <c r="H511" i="21"/>
  <c r="N510" i="21"/>
  <c r="L510" i="21"/>
  <c r="J510" i="21"/>
  <c r="K509" i="21"/>
  <c r="M509" i="21"/>
  <c r="O509" i="21"/>
  <c r="Q509" i="21"/>
  <c r="D510" i="21"/>
  <c r="F509" i="21"/>
  <c r="E509" i="21"/>
  <c r="O510" i="21"/>
  <c r="K510" i="21"/>
  <c r="Q510" i="21"/>
  <c r="M510" i="21"/>
  <c r="P511" i="21"/>
  <c r="N511" i="21"/>
  <c r="H512" i="21"/>
  <c r="L511" i="21"/>
  <c r="J511" i="21"/>
  <c r="I511" i="21"/>
  <c r="E510" i="21"/>
  <c r="F510" i="21"/>
  <c r="D511" i="21"/>
  <c r="H513" i="21"/>
  <c r="L512" i="21"/>
  <c r="J512" i="21"/>
  <c r="I512" i="21"/>
  <c r="P512" i="21"/>
  <c r="N512" i="21"/>
  <c r="K511" i="21"/>
  <c r="M511" i="21"/>
  <c r="O511" i="21"/>
  <c r="Q511" i="21"/>
  <c r="F511" i="21"/>
  <c r="E511" i="21"/>
  <c r="D512" i="21"/>
  <c r="P513" i="21"/>
  <c r="N513" i="21"/>
  <c r="L513" i="21"/>
  <c r="J513" i="21"/>
  <c r="H514" i="21"/>
  <c r="I513" i="21"/>
  <c r="Q512" i="21"/>
  <c r="M512" i="21"/>
  <c r="O512" i="21"/>
  <c r="K512" i="21"/>
  <c r="E512" i="21"/>
  <c r="D513" i="21"/>
  <c r="F512" i="21"/>
  <c r="P514" i="21"/>
  <c r="N514" i="21"/>
  <c r="L514" i="21"/>
  <c r="J514" i="21"/>
  <c r="I514" i="21"/>
  <c r="H515" i="21"/>
  <c r="K513" i="21"/>
  <c r="Q513" i="21"/>
  <c r="M513" i="21"/>
  <c r="O513" i="21"/>
  <c r="D514" i="21"/>
  <c r="E513" i="21"/>
  <c r="F513" i="21"/>
  <c r="O514" i="21"/>
  <c r="M514" i="21"/>
  <c r="K514" i="21"/>
  <c r="Q514" i="21"/>
  <c r="N515" i="21"/>
  <c r="I515" i="21"/>
  <c r="L515" i="21"/>
  <c r="J515" i="21"/>
  <c r="H516" i="21"/>
  <c r="P515" i="21"/>
  <c r="F514" i="21"/>
  <c r="D515" i="21"/>
  <c r="E514" i="21"/>
  <c r="M515" i="21"/>
  <c r="O515" i="21"/>
  <c r="K515" i="21"/>
  <c r="Q515" i="21"/>
  <c r="L516" i="21"/>
  <c r="J516" i="21"/>
  <c r="I516" i="21"/>
  <c r="H517" i="21"/>
  <c r="P516" i="21"/>
  <c r="N516" i="21"/>
  <c r="D516" i="21"/>
  <c r="E515" i="21"/>
  <c r="F515" i="21"/>
  <c r="M516" i="21"/>
  <c r="O516" i="21"/>
  <c r="K516" i="21"/>
  <c r="Q516" i="21"/>
  <c r="J517" i="21"/>
  <c r="I517" i="21"/>
  <c r="H518" i="21"/>
  <c r="P517" i="21"/>
  <c r="N517" i="21"/>
  <c r="L517" i="21"/>
  <c r="F516" i="21"/>
  <c r="D517" i="21"/>
  <c r="E516" i="21"/>
  <c r="M517" i="21"/>
  <c r="O517" i="21"/>
  <c r="K517" i="21"/>
  <c r="Q517" i="21"/>
  <c r="P518" i="21"/>
  <c r="N518" i="21"/>
  <c r="L518" i="21"/>
  <c r="J518" i="21"/>
  <c r="H519" i="21"/>
  <c r="I518" i="21"/>
  <c r="D518" i="21"/>
  <c r="F517" i="21"/>
  <c r="E517" i="21"/>
  <c r="N519" i="21"/>
  <c r="L519" i="21"/>
  <c r="J519" i="21"/>
  <c r="H520" i="21"/>
  <c r="I519" i="21"/>
  <c r="P519" i="21"/>
  <c r="Q518" i="21"/>
  <c r="M518" i="21"/>
  <c r="O518" i="21"/>
  <c r="K518" i="21"/>
  <c r="E518" i="21"/>
  <c r="D519" i="21"/>
  <c r="F518" i="21"/>
  <c r="N520" i="21"/>
  <c r="L520" i="21"/>
  <c r="J520" i="21"/>
  <c r="P520" i="21"/>
  <c r="I520" i="21"/>
  <c r="H521" i="21"/>
  <c r="O519" i="21"/>
  <c r="M519" i="21"/>
  <c r="K519" i="21"/>
  <c r="Q519" i="21"/>
  <c r="D520" i="21"/>
  <c r="F519" i="21"/>
  <c r="E519" i="21"/>
  <c r="M520" i="21"/>
  <c r="Q520" i="21"/>
  <c r="O520" i="21"/>
  <c r="K520" i="21"/>
  <c r="N521" i="21"/>
  <c r="L521" i="21"/>
  <c r="J521" i="21"/>
  <c r="H522" i="21"/>
  <c r="P521" i="21"/>
  <c r="I521" i="21"/>
  <c r="D521" i="21"/>
  <c r="E520" i="21"/>
  <c r="F520" i="21"/>
  <c r="P522" i="21"/>
  <c r="N522" i="21"/>
  <c r="I522" i="21"/>
  <c r="L522" i="21"/>
  <c r="J522" i="21"/>
  <c r="H523" i="21"/>
  <c r="K521" i="21"/>
  <c r="Q521" i="21"/>
  <c r="M521" i="21"/>
  <c r="O521" i="21"/>
  <c r="F521" i="21"/>
  <c r="D522" i="21"/>
  <c r="E521" i="21"/>
  <c r="K522" i="21"/>
  <c r="Q522" i="21"/>
  <c r="M522" i="21"/>
  <c r="O522" i="21"/>
  <c r="P523" i="21"/>
  <c r="N523" i="21"/>
  <c r="L523" i="21"/>
  <c r="H524" i="21"/>
  <c r="J523" i="21"/>
  <c r="I523" i="21"/>
  <c r="F522" i="21"/>
  <c r="D523" i="21"/>
  <c r="E522" i="21"/>
  <c r="P524" i="21"/>
  <c r="N524" i="21"/>
  <c r="L524" i="21"/>
  <c r="J524" i="21"/>
  <c r="I524" i="21"/>
  <c r="H525" i="21"/>
  <c r="K523" i="21"/>
  <c r="Q523" i="21"/>
  <c r="M523" i="21"/>
  <c r="O523" i="21"/>
  <c r="E523" i="21"/>
  <c r="D524" i="21"/>
  <c r="F523" i="21"/>
  <c r="K524" i="21"/>
  <c r="Q524" i="21"/>
  <c r="M524" i="21"/>
  <c r="O524" i="21"/>
  <c r="P525" i="21"/>
  <c r="J525" i="21"/>
  <c r="I525" i="21"/>
  <c r="H526" i="21"/>
  <c r="N525" i="21"/>
  <c r="L525" i="21"/>
  <c r="E524" i="21"/>
  <c r="F524" i="21"/>
  <c r="D525" i="21"/>
  <c r="M525" i="21"/>
  <c r="O525" i="21"/>
  <c r="K525" i="21"/>
  <c r="Q525" i="21"/>
  <c r="N526" i="21"/>
  <c r="L526" i="21"/>
  <c r="J526" i="21"/>
  <c r="H527" i="21"/>
  <c r="I526" i="21"/>
  <c r="P526" i="21"/>
  <c r="E525" i="21"/>
  <c r="F525" i="21"/>
  <c r="D526" i="21"/>
  <c r="N527" i="21"/>
  <c r="L527" i="21"/>
  <c r="J527" i="21"/>
  <c r="I527" i="21"/>
  <c r="H528" i="21"/>
  <c r="P527" i="21"/>
  <c r="M526" i="21"/>
  <c r="Q526" i="21"/>
  <c r="O526" i="21"/>
  <c r="K526" i="21"/>
  <c r="D527" i="21"/>
  <c r="F526" i="21"/>
  <c r="E526" i="21"/>
  <c r="M527" i="21"/>
  <c r="O527" i="21"/>
  <c r="K527" i="21"/>
  <c r="Q527" i="21"/>
  <c r="H529" i="21"/>
  <c r="L528" i="21"/>
  <c r="J528" i="21"/>
  <c r="I528" i="21"/>
  <c r="P528" i="21"/>
  <c r="N528" i="21"/>
  <c r="F527" i="21"/>
  <c r="D528" i="21"/>
  <c r="E527" i="21"/>
  <c r="N529" i="21"/>
  <c r="L529" i="21"/>
  <c r="P529" i="21"/>
  <c r="J529" i="21"/>
  <c r="I529" i="21"/>
  <c r="H530" i="21"/>
  <c r="M528" i="21"/>
  <c r="Q528" i="21"/>
  <c r="O528" i="21"/>
  <c r="K528" i="21"/>
  <c r="E528" i="21"/>
  <c r="D529" i="21"/>
  <c r="F528" i="21"/>
  <c r="M529" i="21"/>
  <c r="O529" i="21"/>
  <c r="K529" i="21"/>
  <c r="Q529" i="21"/>
  <c r="P530" i="21"/>
  <c r="N530" i="21"/>
  <c r="L530" i="21"/>
  <c r="I530" i="21"/>
  <c r="H531" i="21"/>
  <c r="J530" i="21"/>
  <c r="F529" i="21"/>
  <c r="D530" i="21"/>
  <c r="E529" i="21"/>
  <c r="O530" i="21"/>
  <c r="K530" i="21"/>
  <c r="Q530" i="21"/>
  <c r="M530" i="21"/>
  <c r="I531" i="21"/>
  <c r="H532" i="21"/>
  <c r="N531" i="21"/>
  <c r="L531" i="21"/>
  <c r="J531" i="21"/>
  <c r="P531" i="21"/>
  <c r="F530" i="21"/>
  <c r="D531" i="21"/>
  <c r="E530" i="21"/>
  <c r="Q531" i="21"/>
  <c r="M531" i="21"/>
  <c r="K531" i="21"/>
  <c r="O531" i="21"/>
  <c r="P532" i="21"/>
  <c r="N532" i="21"/>
  <c r="L532" i="21"/>
  <c r="J532" i="21"/>
  <c r="I532" i="21"/>
  <c r="H533" i="21"/>
  <c r="E531" i="21"/>
  <c r="F531" i="21"/>
  <c r="D532" i="21"/>
  <c r="M532" i="21"/>
  <c r="O532" i="21"/>
  <c r="K532" i="21"/>
  <c r="Q532" i="21"/>
  <c r="J533" i="21"/>
  <c r="H534" i="21"/>
  <c r="I533" i="21"/>
  <c r="P533" i="21"/>
  <c r="N533" i="21"/>
  <c r="L533" i="21"/>
  <c r="E532" i="21"/>
  <c r="F532" i="21"/>
  <c r="D533" i="21"/>
  <c r="N534" i="21"/>
  <c r="L534" i="21"/>
  <c r="H535" i="21"/>
  <c r="I534" i="21"/>
  <c r="P534" i="21"/>
  <c r="J534" i="21"/>
  <c r="M533" i="21"/>
  <c r="O533" i="21"/>
  <c r="K533" i="21"/>
  <c r="Q533" i="21"/>
  <c r="E533" i="21"/>
  <c r="F533" i="21"/>
  <c r="D534" i="21"/>
  <c r="N535" i="21"/>
  <c r="H536" i="21"/>
  <c r="L535" i="21"/>
  <c r="J535" i="21"/>
  <c r="I535" i="21"/>
  <c r="P535" i="21"/>
  <c r="Q534" i="21"/>
  <c r="M534" i="21"/>
  <c r="O534" i="21"/>
  <c r="K534" i="21"/>
  <c r="F534" i="21"/>
  <c r="D535" i="21"/>
  <c r="E534" i="21"/>
  <c r="I536" i="21"/>
  <c r="P536" i="21"/>
  <c r="L536" i="21"/>
  <c r="J536" i="21"/>
  <c r="H537" i="21"/>
  <c r="N536" i="21"/>
  <c r="M535" i="21"/>
  <c r="O535" i="21"/>
  <c r="K535" i="21"/>
  <c r="Q535" i="21"/>
  <c r="D536" i="21"/>
  <c r="F535" i="21"/>
  <c r="E535" i="21"/>
  <c r="M536" i="21"/>
  <c r="O536" i="21"/>
  <c r="K536" i="21"/>
  <c r="Q536" i="21"/>
  <c r="I537" i="21"/>
  <c r="H538" i="21"/>
  <c r="P537" i="21"/>
  <c r="N537" i="21"/>
  <c r="J537" i="21"/>
  <c r="L537" i="21"/>
  <c r="D537" i="21"/>
  <c r="E536" i="21"/>
  <c r="F536" i="21"/>
  <c r="Q537" i="21"/>
  <c r="M537" i="21"/>
  <c r="O537" i="21"/>
  <c r="K537" i="21"/>
  <c r="H539" i="21"/>
  <c r="I538" i="21"/>
  <c r="P538" i="21"/>
  <c r="N538" i="21"/>
  <c r="L538" i="21"/>
  <c r="J538" i="21"/>
  <c r="F537" i="21"/>
  <c r="D538" i="21"/>
  <c r="E537" i="21"/>
  <c r="J539" i="21"/>
  <c r="H540" i="21"/>
  <c r="L539" i="21"/>
  <c r="P539" i="21"/>
  <c r="N539" i="21"/>
  <c r="I539" i="21"/>
  <c r="O538" i="21"/>
  <c r="M538" i="21"/>
  <c r="K538" i="21"/>
  <c r="Q538" i="21"/>
  <c r="D539" i="21"/>
  <c r="F538" i="21"/>
  <c r="E538" i="21"/>
  <c r="J540" i="21"/>
  <c r="L540" i="21"/>
  <c r="H541" i="21"/>
  <c r="P540" i="21"/>
  <c r="N540" i="21"/>
  <c r="I540" i="21"/>
  <c r="M539" i="21"/>
  <c r="K539" i="21"/>
  <c r="Q539" i="21"/>
  <c r="O539" i="21"/>
  <c r="F539" i="21"/>
  <c r="E539" i="21"/>
  <c r="D540" i="21"/>
  <c r="I541" i="21"/>
  <c r="N541" i="21"/>
  <c r="L541" i="21"/>
  <c r="J541" i="21"/>
  <c r="H542" i="21"/>
  <c r="P541" i="21"/>
  <c r="O540" i="21"/>
  <c r="K540" i="21"/>
  <c r="Q540" i="21"/>
  <c r="M540" i="21"/>
  <c r="F540" i="21"/>
  <c r="D541" i="21"/>
  <c r="E540" i="21"/>
  <c r="M541" i="21"/>
  <c r="O541" i="21"/>
  <c r="K541" i="21"/>
  <c r="Q541" i="21"/>
  <c r="N542" i="21"/>
  <c r="L542" i="21"/>
  <c r="J542" i="21"/>
  <c r="I542" i="21"/>
  <c r="H543" i="21"/>
  <c r="P542" i="21"/>
  <c r="F541" i="21"/>
  <c r="D542" i="21"/>
  <c r="E541" i="21"/>
  <c r="K542" i="21"/>
  <c r="O542" i="21"/>
  <c r="Q542" i="21"/>
  <c r="M542" i="21"/>
  <c r="P543" i="21"/>
  <c r="H544" i="21"/>
  <c r="N543" i="21"/>
  <c r="L543" i="21"/>
  <c r="J543" i="21"/>
  <c r="I543" i="21"/>
  <c r="D543" i="21"/>
  <c r="E542" i="21"/>
  <c r="F542" i="21"/>
  <c r="H545" i="21"/>
  <c r="P544" i="21"/>
  <c r="L544" i="21"/>
  <c r="J544" i="21"/>
  <c r="I544" i="21"/>
  <c r="N544" i="21"/>
  <c r="Q543" i="21"/>
  <c r="M543" i="21"/>
  <c r="O543" i="21"/>
  <c r="K543" i="21"/>
  <c r="D544" i="21"/>
  <c r="F543" i="21"/>
  <c r="E543" i="21"/>
  <c r="P545" i="21"/>
  <c r="N545" i="21"/>
  <c r="J545" i="21"/>
  <c r="I545" i="21"/>
  <c r="H546" i="21"/>
  <c r="L545" i="21"/>
  <c r="K544" i="21"/>
  <c r="Q544" i="21"/>
  <c r="O544" i="21"/>
  <c r="M544" i="21"/>
  <c r="E544" i="21"/>
  <c r="D545" i="21"/>
  <c r="F544" i="21"/>
  <c r="K545" i="21"/>
  <c r="Q545" i="21"/>
  <c r="M545" i="21"/>
  <c r="O545" i="21"/>
  <c r="N546" i="21"/>
  <c r="L546" i="21"/>
  <c r="P546" i="21"/>
  <c r="H547" i="21"/>
  <c r="I546" i="21"/>
  <c r="J546" i="21"/>
  <c r="D546" i="21"/>
  <c r="E545" i="21"/>
  <c r="F545" i="21"/>
  <c r="P547" i="21"/>
  <c r="N547" i="21"/>
  <c r="L547" i="21"/>
  <c r="J547" i="21"/>
  <c r="I547" i="21"/>
  <c r="H548" i="21"/>
  <c r="Q546" i="21"/>
  <c r="M546" i="21"/>
  <c r="O546" i="21"/>
  <c r="K546" i="21"/>
  <c r="F546" i="21"/>
  <c r="D547" i="21"/>
  <c r="E546" i="21"/>
  <c r="M547" i="21"/>
  <c r="O547" i="21"/>
  <c r="K547" i="21"/>
  <c r="Q547" i="21"/>
  <c r="J548" i="21"/>
  <c r="H549" i="21"/>
  <c r="I548" i="21"/>
  <c r="P548" i="21"/>
  <c r="L548" i="21"/>
  <c r="N548" i="21"/>
  <c r="F547" i="21"/>
  <c r="D548" i="21"/>
  <c r="E547" i="21"/>
  <c r="P549" i="21"/>
  <c r="I549" i="21"/>
  <c r="H550" i="21"/>
  <c r="N549" i="21"/>
  <c r="L549" i="21"/>
  <c r="J549" i="21"/>
  <c r="O548" i="21"/>
  <c r="K548" i="21"/>
  <c r="Q548" i="21"/>
  <c r="M548" i="21"/>
  <c r="F548" i="21"/>
  <c r="E548" i="21"/>
  <c r="D549" i="21"/>
  <c r="M549" i="21"/>
  <c r="O549" i="21"/>
  <c r="K549" i="21"/>
  <c r="Q549" i="21"/>
  <c r="P550" i="21"/>
  <c r="I550" i="21"/>
  <c r="H551" i="21"/>
  <c r="N550" i="21"/>
  <c r="L550" i="21"/>
  <c r="J550" i="21"/>
  <c r="F549" i="21"/>
  <c r="E549" i="21"/>
  <c r="D550" i="21"/>
  <c r="Q550" i="21"/>
  <c r="O550" i="21"/>
  <c r="K550" i="21"/>
  <c r="M550" i="21"/>
  <c r="P551" i="21"/>
  <c r="N551" i="21"/>
  <c r="L551" i="21"/>
  <c r="J551" i="21"/>
  <c r="I551" i="21"/>
  <c r="H552" i="21"/>
  <c r="E550" i="21"/>
  <c r="F550" i="21"/>
  <c r="D551" i="21"/>
  <c r="O551" i="21"/>
  <c r="K551" i="21"/>
  <c r="Q551" i="21"/>
  <c r="M551" i="21"/>
  <c r="N552" i="21"/>
  <c r="P552" i="21"/>
  <c r="L552" i="21"/>
  <c r="J552" i="21"/>
  <c r="H553" i="21"/>
  <c r="I552" i="21"/>
  <c r="F551" i="21"/>
  <c r="D552" i="21"/>
  <c r="E551" i="21"/>
  <c r="J553" i="21"/>
  <c r="H554" i="21"/>
  <c r="I553" i="21"/>
  <c r="P553" i="21"/>
  <c r="N553" i="21"/>
  <c r="L553" i="21"/>
  <c r="M552" i="21"/>
  <c r="O552" i="21"/>
  <c r="K552" i="21"/>
  <c r="Q552" i="21"/>
  <c r="E552" i="21"/>
  <c r="D553" i="21"/>
  <c r="F552" i="21"/>
  <c r="L554" i="21"/>
  <c r="P554" i="21"/>
  <c r="N554" i="21"/>
  <c r="J554" i="21"/>
  <c r="I554" i="21"/>
  <c r="H555" i="21"/>
  <c r="K553" i="21"/>
  <c r="Q553" i="21"/>
  <c r="M553" i="21"/>
  <c r="O553" i="21"/>
  <c r="F553" i="21"/>
  <c r="D554" i="21"/>
  <c r="E553" i="21"/>
  <c r="O554" i="21"/>
  <c r="M554" i="21"/>
  <c r="K554" i="21"/>
  <c r="Q554" i="21"/>
  <c r="I555" i="21"/>
  <c r="N555" i="21"/>
  <c r="L555" i="21"/>
  <c r="J555" i="21"/>
  <c r="H556" i="21"/>
  <c r="P555" i="21"/>
  <c r="F554" i="21"/>
  <c r="D555" i="21"/>
  <c r="E554" i="21"/>
  <c r="M555" i="21"/>
  <c r="O555" i="21"/>
  <c r="K555" i="21"/>
  <c r="Q555" i="21"/>
  <c r="J556" i="21"/>
  <c r="L556" i="21"/>
  <c r="I556" i="21"/>
  <c r="H557" i="21"/>
  <c r="P556" i="21"/>
  <c r="N556" i="21"/>
  <c r="E555" i="21"/>
  <c r="D556" i="21"/>
  <c r="F555" i="21"/>
  <c r="K556" i="21"/>
  <c r="M556" i="21"/>
  <c r="O556" i="21"/>
  <c r="Q556" i="21"/>
  <c r="J557" i="21"/>
  <c r="I557" i="21"/>
  <c r="H558" i="21"/>
  <c r="P557" i="21"/>
  <c r="N557" i="21"/>
  <c r="L557" i="21"/>
  <c r="F556" i="21"/>
  <c r="D557" i="21"/>
  <c r="E556" i="21"/>
  <c r="M557" i="21"/>
  <c r="O557" i="21"/>
  <c r="K557" i="21"/>
  <c r="Q557" i="21"/>
  <c r="P558" i="21"/>
  <c r="N558" i="21"/>
  <c r="L558" i="21"/>
  <c r="J558" i="21"/>
  <c r="H559" i="21"/>
  <c r="I558" i="21"/>
  <c r="D558" i="21"/>
  <c r="F557" i="21"/>
  <c r="E557" i="21"/>
  <c r="J559" i="21"/>
  <c r="N559" i="21"/>
  <c r="L559" i="21"/>
  <c r="I559" i="21"/>
  <c r="H560" i="21"/>
  <c r="P559" i="21"/>
  <c r="Q558" i="21"/>
  <c r="M558" i="21"/>
  <c r="O558" i="21"/>
  <c r="K558" i="21"/>
  <c r="D559" i="21"/>
  <c r="E558" i="21"/>
  <c r="F558" i="21"/>
  <c r="K559" i="21"/>
  <c r="M559" i="21"/>
  <c r="O559" i="21"/>
  <c r="Q559" i="21"/>
  <c r="L560" i="21"/>
  <c r="J560" i="21"/>
  <c r="H561" i="21"/>
  <c r="I560" i="21"/>
  <c r="P560" i="21"/>
  <c r="N560" i="21"/>
  <c r="F559" i="21"/>
  <c r="E559" i="21"/>
  <c r="D560" i="21"/>
  <c r="I561" i="21"/>
  <c r="J561" i="21"/>
  <c r="H562" i="21"/>
  <c r="P561" i="21"/>
  <c r="N561" i="21"/>
  <c r="L561" i="21"/>
  <c r="M560" i="21"/>
  <c r="O560" i="21"/>
  <c r="K560" i="21"/>
  <c r="Q560" i="21"/>
  <c r="E560" i="21"/>
  <c r="D561" i="21"/>
  <c r="F560" i="21"/>
  <c r="Q561" i="21"/>
  <c r="M561" i="21"/>
  <c r="O561" i="21"/>
  <c r="K561" i="21"/>
  <c r="P562" i="21"/>
  <c r="I562" i="21"/>
  <c r="H563" i="21"/>
  <c r="N562" i="21"/>
  <c r="L562" i="21"/>
  <c r="J562" i="21"/>
  <c r="D562" i="21"/>
  <c r="E561" i="21"/>
  <c r="F561" i="21"/>
  <c r="M562" i="21"/>
  <c r="O562" i="21"/>
  <c r="K562" i="21"/>
  <c r="Q562" i="21"/>
  <c r="N563" i="21"/>
  <c r="L563" i="21"/>
  <c r="J563" i="21"/>
  <c r="I563" i="21"/>
  <c r="H564" i="21"/>
  <c r="P563" i="21"/>
  <c r="F562" i="21"/>
  <c r="D563" i="21"/>
  <c r="E562" i="21"/>
  <c r="K563" i="21"/>
  <c r="Q563" i="21"/>
  <c r="M563" i="21"/>
  <c r="O563" i="21"/>
  <c r="P564" i="21"/>
  <c r="N564" i="21"/>
  <c r="L564" i="21"/>
  <c r="J564" i="21"/>
  <c r="I564" i="21"/>
  <c r="H565" i="21"/>
  <c r="D564" i="21"/>
  <c r="F563" i="21"/>
  <c r="E563" i="21"/>
  <c r="Q564" i="21"/>
  <c r="M564" i="21"/>
  <c r="O564" i="21"/>
  <c r="K564" i="21"/>
  <c r="J565" i="21"/>
  <c r="I565" i="21"/>
  <c r="H566" i="21"/>
  <c r="P565" i="21"/>
  <c r="N565" i="21"/>
  <c r="L565" i="21"/>
  <c r="D565" i="21"/>
  <c r="F564" i="21"/>
  <c r="E564" i="21"/>
  <c r="M565" i="21"/>
  <c r="O565" i="21"/>
  <c r="K565" i="21"/>
  <c r="Q565" i="21"/>
  <c r="N566" i="21"/>
  <c r="P566" i="21"/>
  <c r="L566" i="21"/>
  <c r="J566" i="21"/>
  <c r="H567" i="21"/>
  <c r="I566" i="21"/>
  <c r="E565" i="21"/>
  <c r="F565" i="21"/>
  <c r="D566" i="21"/>
  <c r="I567" i="21"/>
  <c r="N567" i="21"/>
  <c r="L567" i="21"/>
  <c r="J567" i="21"/>
  <c r="H568" i="21"/>
  <c r="P567" i="21"/>
  <c r="Q566" i="21"/>
  <c r="M566" i="21"/>
  <c r="O566" i="21"/>
  <c r="K566" i="21"/>
  <c r="D567" i="21"/>
  <c r="F566" i="21"/>
  <c r="E566" i="21"/>
  <c r="M567" i="21"/>
  <c r="O567" i="21"/>
  <c r="K567" i="21"/>
  <c r="Q567" i="21"/>
  <c r="L568" i="21"/>
  <c r="J568" i="21"/>
  <c r="I568" i="21"/>
  <c r="H569" i="21"/>
  <c r="P568" i="21"/>
  <c r="N568" i="21"/>
  <c r="F567" i="21"/>
  <c r="E567" i="21"/>
  <c r="D568" i="21"/>
  <c r="Q568" i="21"/>
  <c r="M568" i="21"/>
  <c r="O568" i="21"/>
  <c r="K568" i="21"/>
  <c r="N569" i="21"/>
  <c r="P569" i="21"/>
  <c r="L569" i="21"/>
  <c r="J569" i="21"/>
  <c r="H570" i="21"/>
  <c r="I569" i="21"/>
  <c r="E568" i="21"/>
  <c r="D569" i="21"/>
  <c r="F568" i="21"/>
  <c r="H571" i="21"/>
  <c r="N570" i="21"/>
  <c r="L570" i="21"/>
  <c r="J570" i="21"/>
  <c r="P570" i="21"/>
  <c r="I570" i="21"/>
  <c r="K569" i="21"/>
  <c r="Q569" i="21"/>
  <c r="M569" i="21"/>
  <c r="O569" i="21"/>
  <c r="E569" i="21"/>
  <c r="F569" i="21"/>
  <c r="D570" i="21"/>
  <c r="P571" i="21"/>
  <c r="N571" i="21"/>
  <c r="H572" i="21"/>
  <c r="L571" i="21"/>
  <c r="J571" i="21"/>
  <c r="I571" i="21"/>
  <c r="M570" i="21"/>
  <c r="O570" i="21"/>
  <c r="K570" i="21"/>
  <c r="Q570" i="21"/>
  <c r="F570" i="21"/>
  <c r="D571" i="21"/>
  <c r="E570" i="21"/>
  <c r="N572" i="21"/>
  <c r="P572" i="21"/>
  <c r="L572" i="21"/>
  <c r="J572" i="21"/>
  <c r="I572" i="21"/>
  <c r="H573" i="21"/>
  <c r="K571" i="21"/>
  <c r="Q571" i="21"/>
  <c r="M571" i="21"/>
  <c r="O571" i="21"/>
  <c r="F571" i="21"/>
  <c r="D572" i="21"/>
  <c r="E571" i="21"/>
  <c r="O572" i="21"/>
  <c r="K572" i="21"/>
  <c r="Q572" i="21"/>
  <c r="M572" i="21"/>
  <c r="J573" i="21"/>
  <c r="I573" i="21"/>
  <c r="H574" i="21"/>
  <c r="P573" i="21"/>
  <c r="N573" i="21"/>
  <c r="L573" i="21"/>
  <c r="F572" i="21"/>
  <c r="D573" i="21"/>
  <c r="E572" i="21"/>
  <c r="M573" i="21"/>
  <c r="O573" i="21"/>
  <c r="K573" i="21"/>
  <c r="Q573" i="21"/>
  <c r="L574" i="21"/>
  <c r="P574" i="21"/>
  <c r="N574" i="21"/>
  <c r="J574" i="21"/>
  <c r="I574" i="21"/>
  <c r="H575" i="21"/>
  <c r="D574" i="21"/>
  <c r="F573" i="21"/>
  <c r="E573" i="21"/>
  <c r="K574" i="21"/>
  <c r="Q574" i="21"/>
  <c r="O574" i="21"/>
  <c r="M574" i="21"/>
  <c r="N575" i="21"/>
  <c r="P575" i="21"/>
  <c r="H576" i="21"/>
  <c r="L575" i="21"/>
  <c r="J575" i="21"/>
  <c r="I575" i="21"/>
  <c r="F574" i="21"/>
  <c r="E574" i="21"/>
  <c r="D575" i="21"/>
  <c r="J576" i="21"/>
  <c r="L576" i="21"/>
  <c r="I576" i="21"/>
  <c r="H577" i="21"/>
  <c r="P576" i="21"/>
  <c r="N576" i="21"/>
  <c r="O575" i="21"/>
  <c r="K575" i="21"/>
  <c r="M575" i="21"/>
  <c r="Q575" i="21"/>
  <c r="F575" i="21"/>
  <c r="D576" i="21"/>
  <c r="E575" i="21"/>
  <c r="Q576" i="21"/>
  <c r="M576" i="21"/>
  <c r="O576" i="21"/>
  <c r="K576" i="21"/>
  <c r="L577" i="21"/>
  <c r="P577" i="21"/>
  <c r="N577" i="21"/>
  <c r="J577" i="21"/>
  <c r="H578" i="21"/>
  <c r="I577" i="21"/>
  <c r="D577" i="21"/>
  <c r="E576" i="21"/>
  <c r="F576" i="21"/>
  <c r="L578" i="21"/>
  <c r="J578" i="21"/>
  <c r="H579" i="21"/>
  <c r="P578" i="21"/>
  <c r="N578" i="21"/>
  <c r="I578" i="21"/>
  <c r="K577" i="21"/>
  <c r="Q577" i="21"/>
  <c r="M577" i="21"/>
  <c r="O577" i="21"/>
  <c r="F577" i="21"/>
  <c r="D578" i="21"/>
  <c r="E577" i="21"/>
  <c r="N579" i="21"/>
  <c r="I579" i="21"/>
  <c r="P579" i="21"/>
  <c r="L579" i="21"/>
  <c r="J579" i="21"/>
  <c r="H580" i="21"/>
  <c r="O578" i="21"/>
  <c r="M578" i="21"/>
  <c r="K578" i="21"/>
  <c r="Q578" i="21"/>
  <c r="F578" i="21"/>
  <c r="D579" i="21"/>
  <c r="E578" i="21"/>
  <c r="M579" i="21"/>
  <c r="O579" i="21"/>
  <c r="K579" i="21"/>
  <c r="Q579" i="21"/>
  <c r="J580" i="21"/>
  <c r="H581" i="21"/>
  <c r="I580" i="21"/>
  <c r="L580" i="21"/>
  <c r="P580" i="21"/>
  <c r="N580" i="21"/>
  <c r="F579" i="21"/>
  <c r="E579" i="21"/>
  <c r="D580" i="21"/>
  <c r="L581" i="21"/>
  <c r="J581" i="21"/>
  <c r="P581" i="21"/>
  <c r="N581" i="21"/>
  <c r="H582" i="21"/>
  <c r="I581" i="21"/>
  <c r="K580" i="21"/>
  <c r="O580" i="21"/>
  <c r="Q580" i="21"/>
  <c r="M580" i="21"/>
  <c r="F580" i="21"/>
  <c r="D581" i="21"/>
  <c r="E580" i="21"/>
  <c r="I582" i="21"/>
  <c r="H583" i="21"/>
  <c r="P582" i="21"/>
  <c r="N582" i="21"/>
  <c r="L582" i="21"/>
  <c r="J582" i="21"/>
  <c r="O581" i="21"/>
  <c r="M581" i="21"/>
  <c r="K581" i="21"/>
  <c r="Q581" i="21"/>
  <c r="E581" i="21"/>
  <c r="F581" i="21"/>
  <c r="D582" i="21"/>
  <c r="Q582" i="21"/>
  <c r="O582" i="21"/>
  <c r="K582" i="21"/>
  <c r="M582" i="21"/>
  <c r="H584" i="21"/>
  <c r="P583" i="21"/>
  <c r="N583" i="21"/>
  <c r="L583" i="21"/>
  <c r="J583" i="21"/>
  <c r="I583" i="21"/>
  <c r="F582" i="21"/>
  <c r="D583" i="21"/>
  <c r="E582" i="21"/>
  <c r="I584" i="21"/>
  <c r="L584" i="21"/>
  <c r="J584" i="21"/>
  <c r="H585" i="21"/>
  <c r="P584" i="21"/>
  <c r="N584" i="21"/>
  <c r="K583" i="21"/>
  <c r="M583" i="21"/>
  <c r="O583" i="21"/>
  <c r="Q583" i="21"/>
  <c r="F583" i="21"/>
  <c r="E583" i="21"/>
  <c r="D584" i="21"/>
  <c r="Q584" i="21"/>
  <c r="M584" i="21"/>
  <c r="O584" i="21"/>
  <c r="K584" i="21"/>
  <c r="L585" i="21"/>
  <c r="J585" i="21"/>
  <c r="P585" i="21"/>
  <c r="N585" i="21"/>
  <c r="H586" i="21"/>
  <c r="I585" i="21"/>
  <c r="D585" i="21"/>
  <c r="E584" i="21"/>
  <c r="F584" i="21"/>
  <c r="J586" i="21"/>
  <c r="I586" i="21"/>
  <c r="P586" i="21"/>
  <c r="N586" i="21"/>
  <c r="L586" i="21"/>
  <c r="H587" i="21"/>
  <c r="K585" i="21"/>
  <c r="Q585" i="21"/>
  <c r="M585" i="21"/>
  <c r="O585" i="21"/>
  <c r="F585" i="21"/>
  <c r="D586" i="21"/>
  <c r="E585" i="21"/>
  <c r="M586" i="21"/>
  <c r="O586" i="21"/>
  <c r="K586" i="21"/>
  <c r="Q586" i="21"/>
  <c r="J587" i="21"/>
  <c r="H588" i="21"/>
  <c r="N587" i="21"/>
  <c r="L587" i="21"/>
  <c r="I587" i="21"/>
  <c r="P587" i="21"/>
  <c r="F586" i="21"/>
  <c r="D587" i="21"/>
  <c r="E586" i="21"/>
  <c r="I588" i="21"/>
  <c r="H589" i="21"/>
  <c r="L588" i="21"/>
  <c r="J588" i="21"/>
  <c r="P588" i="21"/>
  <c r="N588" i="21"/>
  <c r="M587" i="21"/>
  <c r="O587" i="21"/>
  <c r="K587" i="21"/>
  <c r="Q587" i="21"/>
  <c r="F587" i="21"/>
  <c r="D588" i="21"/>
  <c r="E587" i="21"/>
  <c r="Q588" i="21"/>
  <c r="M588" i="21"/>
  <c r="O588" i="21"/>
  <c r="K588" i="21"/>
  <c r="H590" i="21"/>
  <c r="I589" i="21"/>
  <c r="J589" i="21"/>
  <c r="P589" i="21"/>
  <c r="N589" i="21"/>
  <c r="L589" i="21"/>
  <c r="F588" i="21"/>
  <c r="E588" i="21"/>
  <c r="D589" i="21"/>
  <c r="H591" i="21"/>
  <c r="P590" i="21"/>
  <c r="I590" i="21"/>
  <c r="N590" i="21"/>
  <c r="L590" i="21"/>
  <c r="J590" i="21"/>
  <c r="O589" i="21"/>
  <c r="K589" i="21"/>
  <c r="M589" i="21"/>
  <c r="Q589" i="21"/>
  <c r="D590" i="21"/>
  <c r="F589" i="21"/>
  <c r="E589" i="21"/>
  <c r="H592" i="21"/>
  <c r="P591" i="21"/>
  <c r="N591" i="21"/>
  <c r="L591" i="21"/>
  <c r="J591" i="21"/>
  <c r="I591" i="21"/>
  <c r="O590" i="21"/>
  <c r="K590" i="21"/>
  <c r="Q590" i="21"/>
  <c r="M590" i="21"/>
  <c r="F590" i="21"/>
  <c r="E590" i="21"/>
  <c r="D591" i="21"/>
  <c r="H593" i="21"/>
  <c r="I592" i="21"/>
  <c r="L592" i="21"/>
  <c r="J592" i="21"/>
  <c r="P592" i="21"/>
  <c r="N592" i="21"/>
  <c r="M591" i="21"/>
  <c r="O591" i="21"/>
  <c r="K591" i="21"/>
  <c r="Q591" i="21"/>
  <c r="F591" i="21"/>
  <c r="D592" i="21"/>
  <c r="E591" i="21"/>
  <c r="H594" i="21"/>
  <c r="J593" i="21"/>
  <c r="I593" i="21"/>
  <c r="P593" i="21"/>
  <c r="N593" i="21"/>
  <c r="L593" i="21"/>
  <c r="O592" i="21"/>
  <c r="M592" i="21"/>
  <c r="K592" i="21"/>
  <c r="Q592" i="21"/>
  <c r="E592" i="21"/>
  <c r="D593" i="21"/>
  <c r="F592" i="21"/>
  <c r="P594" i="21"/>
  <c r="H595" i="21"/>
  <c r="I594" i="21"/>
  <c r="N594" i="21"/>
  <c r="L594" i="21"/>
  <c r="J594" i="21"/>
  <c r="M593" i="21"/>
  <c r="O593" i="21"/>
  <c r="K593" i="21"/>
  <c r="Q593" i="21"/>
  <c r="F593" i="21"/>
  <c r="E593" i="21"/>
  <c r="D594" i="21"/>
  <c r="L595" i="21"/>
  <c r="I595" i="21"/>
  <c r="H596" i="21"/>
  <c r="J595" i="21"/>
  <c r="N595" i="21"/>
  <c r="P595" i="21"/>
  <c r="M594" i="21"/>
  <c r="O594" i="21"/>
  <c r="K594" i="21"/>
  <c r="Q594" i="21"/>
  <c r="F594" i="21"/>
  <c r="E594" i="21"/>
  <c r="D595" i="21"/>
  <c r="K595" i="21"/>
  <c r="Q595" i="21"/>
  <c r="M595" i="21"/>
  <c r="O595" i="21"/>
  <c r="N596" i="21"/>
  <c r="L596" i="21"/>
  <c r="P596" i="21"/>
  <c r="J596" i="21"/>
  <c r="H597" i="21"/>
  <c r="I596" i="21"/>
  <c r="F595" i="21"/>
  <c r="D596" i="21"/>
  <c r="E595" i="21"/>
  <c r="P597" i="21"/>
  <c r="N597" i="21"/>
  <c r="L597" i="21"/>
  <c r="J597" i="21"/>
  <c r="H598" i="21"/>
  <c r="I597" i="21"/>
  <c r="O596" i="21"/>
  <c r="Q596" i="21"/>
  <c r="K596" i="21"/>
  <c r="M596" i="21"/>
  <c r="F596" i="21"/>
  <c r="E596" i="21"/>
  <c r="D597" i="21"/>
  <c r="P598" i="21"/>
  <c r="I598" i="21"/>
  <c r="H599" i="21"/>
  <c r="N598" i="21"/>
  <c r="L598" i="21"/>
  <c r="J598" i="21"/>
  <c r="K597" i="21"/>
  <c r="M597" i="21"/>
  <c r="O597" i="21"/>
  <c r="Q597" i="21"/>
  <c r="D598" i="21"/>
  <c r="F597" i="21"/>
  <c r="E597" i="21"/>
  <c r="O598" i="21"/>
  <c r="K598" i="21"/>
  <c r="Q598" i="21"/>
  <c r="M598" i="21"/>
  <c r="N599" i="21"/>
  <c r="H600" i="21"/>
  <c r="P599" i="21"/>
  <c r="L599" i="21"/>
  <c r="J599" i="21"/>
  <c r="I599" i="21"/>
  <c r="F598" i="21"/>
  <c r="E598" i="21"/>
  <c r="D599" i="21"/>
  <c r="J600" i="21"/>
  <c r="H601" i="21"/>
  <c r="I600" i="21"/>
  <c r="L600" i="21"/>
  <c r="P600" i="21"/>
  <c r="N600" i="21"/>
  <c r="M599" i="21"/>
  <c r="O599" i="21"/>
  <c r="K599" i="21"/>
  <c r="Q599" i="21"/>
  <c r="F599" i="21"/>
  <c r="D600" i="21"/>
  <c r="E599" i="21"/>
  <c r="L601" i="21"/>
  <c r="J601" i="21"/>
  <c r="P601" i="21"/>
  <c r="N601" i="21"/>
  <c r="H602" i="21"/>
  <c r="I601" i="21"/>
  <c r="Q600" i="21"/>
  <c r="M600" i="21"/>
  <c r="O600" i="21"/>
  <c r="K600" i="21"/>
  <c r="D601" i="21"/>
  <c r="E600" i="21"/>
  <c r="F600" i="21"/>
  <c r="P602" i="21"/>
  <c r="N602" i="21"/>
  <c r="L602" i="21"/>
  <c r="J602" i="21"/>
  <c r="H603" i="21"/>
  <c r="I602" i="21"/>
  <c r="K601" i="21"/>
  <c r="Q601" i="21"/>
  <c r="M601" i="21"/>
  <c r="O601" i="21"/>
  <c r="F601" i="21"/>
  <c r="D602" i="21"/>
  <c r="E601" i="21"/>
  <c r="P603" i="21"/>
  <c r="N603" i="21"/>
  <c r="H604" i="21"/>
  <c r="L603" i="21"/>
  <c r="J603" i="21"/>
  <c r="I603" i="21"/>
  <c r="O602" i="21"/>
  <c r="Q602" i="21"/>
  <c r="K602" i="21"/>
  <c r="M602" i="21"/>
  <c r="F602" i="21"/>
  <c r="D603" i="21"/>
  <c r="E602" i="21"/>
  <c r="L604" i="21"/>
  <c r="P604" i="21"/>
  <c r="N604" i="21"/>
  <c r="J604" i="21"/>
  <c r="I604" i="21"/>
  <c r="H605" i="21"/>
  <c r="K603" i="21"/>
  <c r="Q603" i="21"/>
  <c r="M603" i="21"/>
  <c r="O603" i="21"/>
  <c r="E603" i="21"/>
  <c r="D604" i="21"/>
  <c r="F603" i="21"/>
  <c r="M604" i="21"/>
  <c r="O604" i="21"/>
  <c r="K604" i="21"/>
  <c r="Q604" i="21"/>
  <c r="I605" i="21"/>
  <c r="H606" i="21"/>
  <c r="J605" i="21"/>
  <c r="P605" i="21"/>
  <c r="N605" i="21"/>
  <c r="L605" i="21"/>
  <c r="F604" i="21"/>
  <c r="D605" i="21"/>
  <c r="E604" i="21"/>
  <c r="M605" i="21"/>
  <c r="O605" i="21"/>
  <c r="K605" i="21"/>
  <c r="Q605" i="21"/>
  <c r="J606" i="21"/>
  <c r="I606" i="21"/>
  <c r="P606" i="21"/>
  <c r="N606" i="21"/>
  <c r="L606" i="21"/>
  <c r="H607" i="21"/>
  <c r="D606" i="21"/>
  <c r="F605" i="21"/>
  <c r="E605" i="21"/>
  <c r="O606" i="21"/>
  <c r="K606" i="21"/>
  <c r="Q606" i="21"/>
  <c r="M606" i="21"/>
  <c r="H608" i="21"/>
  <c r="P607" i="21"/>
  <c r="N607" i="21"/>
  <c r="L607" i="21"/>
  <c r="J607" i="21"/>
  <c r="I607" i="21"/>
  <c r="F606" i="21"/>
  <c r="E606" i="21"/>
  <c r="D607" i="21"/>
  <c r="I608" i="21"/>
  <c r="H609" i="21"/>
  <c r="L608" i="21"/>
  <c r="J608" i="21"/>
  <c r="P608" i="21"/>
  <c r="N608" i="21"/>
  <c r="M607" i="21"/>
  <c r="O607" i="21"/>
  <c r="K607" i="21"/>
  <c r="Q607" i="21"/>
  <c r="F607" i="21"/>
  <c r="E607" i="21"/>
  <c r="D608" i="21"/>
  <c r="Q608" i="21"/>
  <c r="M608" i="21"/>
  <c r="O608" i="21"/>
  <c r="K608" i="21"/>
  <c r="J609" i="21"/>
  <c r="P609" i="21"/>
  <c r="N609" i="21"/>
  <c r="L609" i="21"/>
  <c r="I609" i="21"/>
  <c r="H610" i="21"/>
  <c r="D609" i="21"/>
  <c r="E608" i="21"/>
  <c r="F608" i="21"/>
  <c r="M609" i="21"/>
  <c r="O609" i="21"/>
  <c r="K609" i="21"/>
  <c r="Q609" i="21"/>
  <c r="I610" i="21"/>
  <c r="P610" i="21"/>
  <c r="H611" i="21"/>
  <c r="N610" i="21"/>
  <c r="L610" i="21"/>
  <c r="J610" i="21"/>
  <c r="D610" i="21"/>
  <c r="E609" i="21"/>
  <c r="F609" i="21"/>
  <c r="K610" i="21"/>
  <c r="Q610" i="21"/>
  <c r="M610" i="21"/>
  <c r="O610" i="21"/>
  <c r="P611" i="21"/>
  <c r="N611" i="21"/>
  <c r="H612" i="21"/>
  <c r="L611" i="21"/>
  <c r="J611" i="21"/>
  <c r="I611" i="21"/>
  <c r="F610" i="21"/>
  <c r="D611" i="21"/>
  <c r="E610" i="21"/>
  <c r="P612" i="21"/>
  <c r="N612" i="21"/>
  <c r="L612" i="21"/>
  <c r="J612" i="21"/>
  <c r="I612" i="21"/>
  <c r="H613" i="21"/>
  <c r="K611" i="21"/>
  <c r="Q611" i="21"/>
  <c r="M611" i="21"/>
  <c r="O611" i="21"/>
  <c r="D612" i="21"/>
  <c r="F611" i="21"/>
  <c r="E611" i="21"/>
  <c r="M612" i="21"/>
  <c r="O612" i="21"/>
  <c r="K612" i="21"/>
  <c r="Q612" i="21"/>
  <c r="I613" i="21"/>
  <c r="J613" i="21"/>
  <c r="H614" i="21"/>
  <c r="P613" i="21"/>
  <c r="N613" i="21"/>
  <c r="L613" i="21"/>
  <c r="F612" i="21"/>
  <c r="D613" i="21"/>
  <c r="E612" i="21"/>
  <c r="K613" i="21"/>
  <c r="M613" i="21"/>
  <c r="O613" i="21"/>
  <c r="Q613" i="21"/>
  <c r="P614" i="21"/>
  <c r="I614" i="21"/>
  <c r="H615" i="21"/>
  <c r="N614" i="21"/>
  <c r="L614" i="21"/>
  <c r="J614" i="21"/>
  <c r="E613" i="21"/>
  <c r="F613" i="21"/>
  <c r="D614" i="21"/>
  <c r="O614" i="21"/>
  <c r="K614" i="21"/>
  <c r="Q614" i="21"/>
  <c r="M614" i="21"/>
  <c r="P615" i="21"/>
  <c r="N615" i="21"/>
  <c r="H616" i="21"/>
  <c r="L615" i="21"/>
  <c r="J615" i="21"/>
  <c r="I615" i="21"/>
  <c r="F614" i="21"/>
  <c r="E614" i="21"/>
  <c r="D615" i="21"/>
  <c r="H617" i="21"/>
  <c r="L616" i="21"/>
  <c r="J616" i="21"/>
  <c r="I616" i="21"/>
  <c r="P616" i="21"/>
  <c r="N616" i="21"/>
  <c r="M615" i="21"/>
  <c r="O615" i="21"/>
  <c r="K615" i="21"/>
  <c r="Q615" i="21"/>
  <c r="F615" i="21"/>
  <c r="E615" i="21"/>
  <c r="D616" i="21"/>
  <c r="P617" i="21"/>
  <c r="N617" i="21"/>
  <c r="L617" i="21"/>
  <c r="J617" i="21"/>
  <c r="I617" i="21"/>
  <c r="H618" i="21"/>
  <c r="Q616" i="21"/>
  <c r="M616" i="21"/>
  <c r="O616" i="21"/>
  <c r="K616" i="21"/>
  <c r="D617" i="21"/>
  <c r="E616" i="21"/>
  <c r="F616" i="21"/>
  <c r="M617" i="21"/>
  <c r="O617" i="21"/>
  <c r="K617" i="21"/>
  <c r="Q617" i="21"/>
  <c r="P618" i="21"/>
  <c r="H619" i="21"/>
  <c r="I618" i="21"/>
  <c r="N618" i="21"/>
  <c r="L618" i="21"/>
  <c r="J618" i="21"/>
  <c r="D618" i="21"/>
  <c r="F617" i="21"/>
  <c r="E617" i="21"/>
  <c r="P619" i="21"/>
  <c r="N619" i="21"/>
  <c r="I619" i="21"/>
  <c r="L619" i="21"/>
  <c r="J619" i="21"/>
  <c r="H620" i="21"/>
  <c r="Q618" i="21"/>
  <c r="M618" i="21"/>
  <c r="O618" i="21"/>
  <c r="K618" i="21"/>
  <c r="F618" i="21"/>
  <c r="D619" i="21"/>
  <c r="E618" i="21"/>
  <c r="M619" i="21"/>
  <c r="O619" i="21"/>
  <c r="K619" i="21"/>
  <c r="Q619" i="21"/>
  <c r="L620" i="21"/>
  <c r="J620" i="21"/>
  <c r="H621" i="21"/>
  <c r="I620" i="21"/>
  <c r="P620" i="21"/>
  <c r="N620" i="21"/>
  <c r="E619" i="21"/>
  <c r="D620" i="21"/>
  <c r="F619" i="21"/>
  <c r="N621" i="21"/>
  <c r="L621" i="21"/>
  <c r="P621" i="21"/>
  <c r="J621" i="21"/>
  <c r="I621" i="21"/>
  <c r="H622" i="21"/>
  <c r="O620" i="21"/>
  <c r="K620" i="21"/>
  <c r="Q620" i="21"/>
  <c r="M620" i="21"/>
  <c r="F620" i="21"/>
  <c r="E620" i="21"/>
  <c r="D621" i="21"/>
  <c r="M621" i="21"/>
  <c r="O621" i="21"/>
  <c r="K621" i="21"/>
  <c r="Q621" i="21"/>
  <c r="P622" i="21"/>
  <c r="N622" i="21"/>
  <c r="L622" i="21"/>
  <c r="J622" i="21"/>
  <c r="I622" i="21"/>
  <c r="H623" i="21"/>
  <c r="E621" i="21"/>
  <c r="F621" i="21"/>
  <c r="D622" i="21"/>
  <c r="K622" i="21"/>
  <c r="Q622" i="21"/>
  <c r="O622" i="21"/>
  <c r="M622" i="21"/>
  <c r="P623" i="21"/>
  <c r="N623" i="21"/>
  <c r="H624" i="21"/>
  <c r="L623" i="21"/>
  <c r="J623" i="21"/>
  <c r="I623" i="21"/>
  <c r="D623" i="21"/>
  <c r="E622" i="21"/>
  <c r="F622" i="21"/>
  <c r="L624" i="21"/>
  <c r="J624" i="21"/>
  <c r="I624" i="21"/>
  <c r="H625" i="21"/>
  <c r="P624" i="21"/>
  <c r="N624" i="21"/>
  <c r="M623" i="21"/>
  <c r="O623" i="21"/>
  <c r="K623" i="21"/>
  <c r="Q623" i="21"/>
  <c r="F623" i="21"/>
  <c r="E623" i="21"/>
  <c r="D624" i="21"/>
  <c r="Q624" i="21"/>
  <c r="M624" i="21"/>
  <c r="O624" i="21"/>
  <c r="K624" i="21"/>
  <c r="P625" i="21"/>
  <c r="N625" i="21"/>
  <c r="L625" i="21"/>
  <c r="J625" i="21"/>
  <c r="I625" i="21"/>
  <c r="H626" i="21"/>
  <c r="D625" i="21"/>
  <c r="E624" i="21"/>
  <c r="F624" i="21"/>
  <c r="M625" i="21"/>
  <c r="O625" i="21"/>
  <c r="K625" i="21"/>
  <c r="Q625" i="21"/>
  <c r="P626" i="21"/>
  <c r="H627" i="21"/>
  <c r="I626" i="21"/>
  <c r="N626" i="21"/>
  <c r="L626" i="21"/>
  <c r="J626" i="21"/>
  <c r="E625" i="21"/>
  <c r="D626" i="21"/>
  <c r="F625" i="21"/>
  <c r="N627" i="21"/>
  <c r="I627" i="21"/>
  <c r="P627" i="21"/>
  <c r="L627" i="21"/>
  <c r="J627" i="21"/>
  <c r="H628" i="21"/>
  <c r="M626" i="21"/>
  <c r="O626" i="21"/>
  <c r="K626" i="21"/>
  <c r="Q626" i="21"/>
  <c r="F626" i="21"/>
  <c r="D627" i="21"/>
  <c r="E626" i="21"/>
  <c r="M627" i="21"/>
  <c r="O627" i="21"/>
  <c r="K627" i="21"/>
  <c r="Q627" i="21"/>
  <c r="L628" i="21"/>
  <c r="J628" i="21"/>
  <c r="H629" i="21"/>
  <c r="I628" i="21"/>
  <c r="P628" i="21"/>
  <c r="N628" i="21"/>
  <c r="E627" i="21"/>
  <c r="F627" i="21"/>
  <c r="D628" i="21"/>
  <c r="L629" i="21"/>
  <c r="J629" i="21"/>
  <c r="P629" i="21"/>
  <c r="N629" i="21"/>
  <c r="I629" i="21"/>
  <c r="H630" i="21"/>
  <c r="O628" i="21"/>
  <c r="K628" i="21"/>
  <c r="Q628" i="21"/>
  <c r="M628" i="21"/>
  <c r="E628" i="21"/>
  <c r="F628" i="21"/>
  <c r="D629" i="21"/>
  <c r="M629" i="21"/>
  <c r="O629" i="21"/>
  <c r="K629" i="21"/>
  <c r="Q629" i="21"/>
  <c r="P630" i="21"/>
  <c r="N630" i="21"/>
  <c r="L630" i="21"/>
  <c r="J630" i="21"/>
  <c r="H631" i="21"/>
  <c r="I630" i="21"/>
  <c r="E629" i="21"/>
  <c r="F629" i="21"/>
  <c r="D630" i="21"/>
  <c r="J631" i="21"/>
  <c r="I631" i="21"/>
  <c r="N631" i="21"/>
  <c r="L631" i="21"/>
  <c r="H632" i="21"/>
  <c r="P631" i="21"/>
  <c r="Q630" i="21"/>
  <c r="M630" i="21"/>
  <c r="O630" i="21"/>
  <c r="K630" i="21"/>
  <c r="E630" i="21"/>
  <c r="F630" i="21"/>
  <c r="D631" i="21"/>
  <c r="M631" i="21"/>
  <c r="O631" i="21"/>
  <c r="K631" i="21"/>
  <c r="Q631" i="21"/>
  <c r="L632" i="21"/>
  <c r="J632" i="21"/>
  <c r="I632" i="21"/>
  <c r="H633" i="21"/>
  <c r="P632" i="21"/>
  <c r="N632" i="21"/>
  <c r="F631" i="21"/>
  <c r="D632" i="21"/>
  <c r="E631" i="21"/>
  <c r="Q632" i="21"/>
  <c r="M632" i="21"/>
  <c r="O632" i="21"/>
  <c r="K632" i="21"/>
  <c r="L633" i="21"/>
  <c r="P633" i="21"/>
  <c r="N633" i="21"/>
  <c r="J633" i="21"/>
  <c r="H634" i="21"/>
  <c r="I633" i="21"/>
  <c r="E632" i="21"/>
  <c r="D633" i="21"/>
  <c r="F632" i="21"/>
  <c r="L634" i="21"/>
  <c r="J634" i="21"/>
  <c r="I634" i="21"/>
  <c r="N634" i="21"/>
  <c r="P634" i="21"/>
  <c r="H635" i="21"/>
  <c r="K633" i="21"/>
  <c r="Q633" i="21"/>
  <c r="M633" i="21"/>
  <c r="O633" i="21"/>
  <c r="E633" i="21"/>
  <c r="F633" i="21"/>
  <c r="D634" i="21"/>
  <c r="M634" i="21"/>
  <c r="O634" i="21"/>
  <c r="K634" i="21"/>
  <c r="Q634" i="21"/>
  <c r="N635" i="21"/>
  <c r="L635" i="21"/>
  <c r="J635" i="21"/>
  <c r="H636" i="21"/>
  <c r="I635" i="21"/>
  <c r="P635" i="21"/>
  <c r="F634" i="21"/>
  <c r="D635" i="21"/>
  <c r="E634" i="21"/>
  <c r="I636" i="21"/>
  <c r="L636" i="21"/>
  <c r="J636" i="21"/>
  <c r="H637" i="21"/>
  <c r="P636" i="21"/>
  <c r="N636" i="21"/>
  <c r="M635" i="21"/>
  <c r="O635" i="21"/>
  <c r="K635" i="21"/>
  <c r="Q635" i="21"/>
  <c r="F635" i="21"/>
  <c r="E635" i="21"/>
  <c r="D636" i="21"/>
  <c r="O636" i="21"/>
  <c r="K636" i="21"/>
  <c r="Q636" i="21"/>
  <c r="M636" i="21"/>
  <c r="N637" i="21"/>
  <c r="L637" i="21"/>
  <c r="J637" i="21"/>
  <c r="P637" i="21"/>
  <c r="I637" i="21"/>
  <c r="H638" i="21"/>
  <c r="F636" i="21"/>
  <c r="D637" i="21"/>
  <c r="E636" i="21"/>
  <c r="M637" i="21"/>
  <c r="O637" i="21"/>
  <c r="K637" i="21"/>
  <c r="Q637" i="21"/>
  <c r="P638" i="21"/>
  <c r="N638" i="21"/>
  <c r="L638" i="21"/>
  <c r="J638" i="21"/>
  <c r="I638" i="21"/>
  <c r="H639" i="21"/>
  <c r="E637" i="21"/>
  <c r="F637" i="21"/>
  <c r="D638" i="21"/>
  <c r="K638" i="21"/>
  <c r="Q638" i="21"/>
  <c r="O638" i="21"/>
  <c r="M638" i="21"/>
  <c r="P639" i="21"/>
  <c r="N639" i="21"/>
  <c r="I639" i="21"/>
  <c r="L639" i="21"/>
  <c r="J639" i="21"/>
  <c r="H640" i="21"/>
  <c r="F638" i="21"/>
  <c r="E638" i="21"/>
  <c r="D639" i="21"/>
  <c r="M639" i="21"/>
  <c r="O639" i="21"/>
  <c r="K639" i="21"/>
  <c r="Q639" i="21"/>
  <c r="N640" i="21"/>
  <c r="L640" i="21"/>
  <c r="P640" i="21"/>
  <c r="J640" i="21"/>
  <c r="H641" i="21"/>
  <c r="I640" i="21"/>
  <c r="F639" i="21"/>
  <c r="E639" i="21"/>
  <c r="D640" i="21"/>
  <c r="J641" i="21"/>
  <c r="I641" i="21"/>
  <c r="H642" i="21"/>
  <c r="P641" i="21"/>
  <c r="N641" i="21"/>
  <c r="L641" i="21"/>
  <c r="O640" i="21"/>
  <c r="M640" i="21"/>
  <c r="K640" i="21"/>
  <c r="Q640" i="21"/>
  <c r="D641" i="21"/>
  <c r="E640" i="21"/>
  <c r="F640" i="21"/>
  <c r="Q641" i="21"/>
  <c r="K641" i="21"/>
  <c r="M641" i="21"/>
  <c r="O641" i="21"/>
  <c r="P642" i="21"/>
  <c r="I642" i="21"/>
  <c r="H643" i="21"/>
  <c r="N642" i="21"/>
  <c r="L642" i="21"/>
  <c r="J642" i="21"/>
  <c r="F641" i="21"/>
  <c r="E641" i="21"/>
  <c r="D642" i="21"/>
  <c r="O642" i="21"/>
  <c r="M642" i="21"/>
  <c r="K642" i="21"/>
  <c r="Q642" i="21"/>
  <c r="N643" i="21"/>
  <c r="L643" i="21"/>
  <c r="J643" i="21"/>
  <c r="H644" i="21"/>
  <c r="I643" i="21"/>
  <c r="P643" i="21"/>
  <c r="F642" i="21"/>
  <c r="D643" i="21"/>
  <c r="E642" i="21"/>
  <c r="J644" i="21"/>
  <c r="I644" i="21"/>
  <c r="H645" i="21"/>
  <c r="L644" i="21"/>
  <c r="P644" i="21"/>
  <c r="N644" i="21"/>
  <c r="M643" i="21"/>
  <c r="O643" i="21"/>
  <c r="K643" i="21"/>
  <c r="Q643" i="21"/>
  <c r="F643" i="21"/>
  <c r="E643" i="21"/>
  <c r="D644" i="21"/>
  <c r="K644" i="21"/>
  <c r="Q644" i="21"/>
  <c r="M644" i="21"/>
  <c r="O644" i="21"/>
  <c r="J645" i="21"/>
  <c r="I645" i="21"/>
  <c r="H646" i="21"/>
  <c r="P645" i="21"/>
  <c r="N645" i="21"/>
  <c r="L645" i="21"/>
  <c r="F644" i="21"/>
  <c r="D645" i="21"/>
  <c r="E644" i="21"/>
  <c r="M645" i="21"/>
  <c r="O645" i="21"/>
  <c r="K645" i="21"/>
  <c r="Q645" i="21"/>
  <c r="P646" i="21"/>
  <c r="N646" i="21"/>
  <c r="L646" i="21"/>
  <c r="J646" i="21"/>
  <c r="I646" i="21"/>
  <c r="H647" i="21"/>
  <c r="E645" i="21"/>
  <c r="F645" i="21"/>
  <c r="D646" i="21"/>
  <c r="Q646" i="21"/>
  <c r="O646" i="21"/>
  <c r="K646" i="21"/>
  <c r="M646" i="21"/>
  <c r="N647" i="21"/>
  <c r="H648" i="21"/>
  <c r="P647" i="21"/>
  <c r="L647" i="21"/>
  <c r="J647" i="21"/>
  <c r="I647" i="21"/>
  <c r="F646" i="21"/>
  <c r="D647" i="21"/>
  <c r="E646" i="21"/>
  <c r="L648" i="21"/>
  <c r="J648" i="21"/>
  <c r="I648" i="21"/>
  <c r="H649" i="21"/>
  <c r="P648" i="21"/>
  <c r="N648" i="21"/>
  <c r="K647" i="21"/>
  <c r="M647" i="21"/>
  <c r="O647" i="21"/>
  <c r="Q647" i="21"/>
  <c r="F647" i="21"/>
  <c r="E647" i="21"/>
  <c r="D648" i="21"/>
  <c r="Q648" i="21"/>
  <c r="M648" i="21"/>
  <c r="O648" i="21"/>
  <c r="K648" i="21"/>
  <c r="P649" i="21"/>
  <c r="N649" i="21"/>
  <c r="L649" i="21"/>
  <c r="J649" i="21"/>
  <c r="I649" i="21"/>
  <c r="H650" i="21"/>
  <c r="E648" i="21"/>
  <c r="D649" i="21"/>
  <c r="F648" i="21"/>
  <c r="Q649" i="21"/>
  <c r="M649" i="21"/>
  <c r="O649" i="21"/>
  <c r="K649" i="21"/>
  <c r="P650" i="21"/>
  <c r="H651" i="21"/>
  <c r="I650" i="21"/>
  <c r="N650" i="21"/>
  <c r="L650" i="21"/>
  <c r="J650" i="21"/>
  <c r="F649" i="21"/>
  <c r="E649" i="21"/>
  <c r="D650" i="21"/>
  <c r="I651" i="21"/>
  <c r="P651" i="21"/>
  <c r="N651" i="21"/>
  <c r="L651" i="21"/>
  <c r="J651" i="21"/>
  <c r="H652" i="21"/>
  <c r="M650" i="21"/>
  <c r="O650" i="21"/>
  <c r="K650" i="21"/>
  <c r="Q650" i="21"/>
  <c r="F650" i="21"/>
  <c r="D651" i="21"/>
  <c r="E650" i="21"/>
  <c r="M651" i="21"/>
  <c r="O651" i="21"/>
  <c r="K651" i="21"/>
  <c r="Q651" i="21"/>
  <c r="H653" i="21"/>
  <c r="I652" i="21"/>
  <c r="L652" i="21"/>
  <c r="J652" i="21"/>
  <c r="P652" i="21"/>
  <c r="N652" i="21"/>
  <c r="F651" i="21"/>
  <c r="D652" i="21"/>
  <c r="E651" i="21"/>
  <c r="J653" i="21"/>
  <c r="P653" i="21"/>
  <c r="N653" i="21"/>
  <c r="L653" i="21"/>
  <c r="H654" i="21"/>
  <c r="I653" i="21"/>
  <c r="O652" i="21"/>
  <c r="K652" i="21"/>
  <c r="Q652" i="21"/>
  <c r="M652" i="21"/>
  <c r="F652" i="21"/>
  <c r="D653" i="21"/>
  <c r="E652" i="21"/>
  <c r="I654" i="21"/>
  <c r="P654" i="21"/>
  <c r="H655" i="21"/>
  <c r="N654" i="21"/>
  <c r="L654" i="21"/>
  <c r="J654" i="21"/>
  <c r="M653" i="21"/>
  <c r="O653" i="21"/>
  <c r="K653" i="21"/>
  <c r="Q653" i="21"/>
  <c r="E653" i="21"/>
  <c r="F653" i="21"/>
  <c r="D654" i="21"/>
  <c r="Q654" i="21"/>
  <c r="M654" i="21"/>
  <c r="O654" i="21"/>
  <c r="K654" i="21"/>
  <c r="I655" i="21"/>
  <c r="H656" i="21"/>
  <c r="N655" i="21"/>
  <c r="L655" i="21"/>
  <c r="J655" i="21"/>
  <c r="P655" i="21"/>
  <c r="F654" i="21"/>
  <c r="E654" i="21"/>
  <c r="D655" i="21"/>
  <c r="M655" i="21"/>
  <c r="O655" i="21"/>
  <c r="K655" i="21"/>
  <c r="Q655" i="21"/>
  <c r="L656" i="21"/>
  <c r="J656" i="21"/>
  <c r="I656" i="21"/>
  <c r="H657" i="21"/>
  <c r="P656" i="21"/>
  <c r="N656" i="21"/>
  <c r="F655" i="21"/>
  <c r="D656" i="21"/>
  <c r="E655" i="21"/>
  <c r="Q656" i="21"/>
  <c r="M656" i="21"/>
  <c r="O656" i="21"/>
  <c r="K656" i="21"/>
  <c r="N657" i="21"/>
  <c r="L657" i="21"/>
  <c r="J657" i="21"/>
  <c r="P657" i="21"/>
  <c r="I657" i="21"/>
  <c r="H658" i="21"/>
  <c r="D657" i="21"/>
  <c r="E656" i="21"/>
  <c r="F656" i="21"/>
  <c r="M657" i="21"/>
  <c r="O657" i="21"/>
  <c r="K657" i="21"/>
  <c r="Q657" i="21"/>
  <c r="H659" i="21"/>
  <c r="I658" i="21"/>
  <c r="P658" i="21"/>
  <c r="N658" i="21"/>
  <c r="L658" i="21"/>
  <c r="J658" i="21"/>
  <c r="F657" i="21"/>
  <c r="D658" i="21"/>
  <c r="E657" i="21"/>
  <c r="P659" i="21"/>
  <c r="N659" i="21"/>
  <c r="I659" i="21"/>
  <c r="L659" i="21"/>
  <c r="J659" i="21"/>
  <c r="H660" i="21"/>
  <c r="M658" i="21"/>
  <c r="O658" i="21"/>
  <c r="K658" i="21"/>
  <c r="Q658" i="21"/>
  <c r="F658" i="21"/>
  <c r="E658" i="21"/>
  <c r="D659" i="21"/>
  <c r="M659" i="21"/>
  <c r="O659" i="21"/>
  <c r="K659" i="21"/>
  <c r="Q659" i="21"/>
  <c r="H661" i="21"/>
  <c r="L660" i="21"/>
  <c r="J660" i="21"/>
  <c r="I660" i="21"/>
  <c r="P660" i="21"/>
  <c r="N660" i="21"/>
  <c r="D660" i="21"/>
  <c r="E659" i="21"/>
  <c r="F659" i="21"/>
  <c r="J661" i="21"/>
  <c r="I661" i="21"/>
  <c r="H662" i="21"/>
  <c r="P661" i="21"/>
  <c r="N661" i="21"/>
  <c r="L661" i="21"/>
  <c r="M660" i="21"/>
  <c r="O660" i="21"/>
  <c r="K660" i="21"/>
  <c r="Q660" i="21"/>
  <c r="F660" i="21"/>
  <c r="E660" i="21"/>
  <c r="D661" i="21"/>
  <c r="M661" i="21"/>
  <c r="O661" i="21"/>
  <c r="K661" i="21"/>
  <c r="Q661" i="21"/>
  <c r="L662" i="21"/>
  <c r="J662" i="21"/>
  <c r="H663" i="21"/>
  <c r="P662" i="21"/>
  <c r="N662" i="21"/>
  <c r="I662" i="21"/>
  <c r="E661" i="21"/>
  <c r="F661" i="21"/>
  <c r="D662" i="21"/>
  <c r="N663" i="21"/>
  <c r="H664" i="21"/>
  <c r="L663" i="21"/>
  <c r="J663" i="21"/>
  <c r="I663" i="21"/>
  <c r="P663" i="21"/>
  <c r="Q662" i="21"/>
  <c r="M662" i="21"/>
  <c r="O662" i="21"/>
  <c r="K662" i="21"/>
  <c r="F662" i="21"/>
  <c r="D663" i="21"/>
  <c r="E662" i="21"/>
  <c r="J664" i="21"/>
  <c r="I664" i="21"/>
  <c r="H665" i="21"/>
  <c r="L664" i="21"/>
  <c r="P664" i="21"/>
  <c r="N664" i="21"/>
  <c r="M663" i="21"/>
  <c r="O663" i="21"/>
  <c r="K663" i="21"/>
  <c r="Q663" i="21"/>
  <c r="F663" i="21"/>
  <c r="E663" i="21"/>
  <c r="D664" i="21"/>
  <c r="Q664" i="21"/>
  <c r="M664" i="21"/>
  <c r="O664" i="21"/>
  <c r="K664" i="21"/>
  <c r="L665" i="21"/>
  <c r="J665" i="21"/>
  <c r="P665" i="21"/>
  <c r="N665" i="21"/>
  <c r="I665" i="21"/>
  <c r="H666" i="21"/>
  <c r="D665" i="21"/>
  <c r="E664" i="21"/>
  <c r="F664" i="21"/>
  <c r="M665" i="21"/>
  <c r="O665" i="21"/>
  <c r="K665" i="21"/>
  <c r="Q665" i="21"/>
  <c r="H667" i="21"/>
  <c r="I666" i="21"/>
  <c r="P666" i="21"/>
  <c r="N666" i="21"/>
  <c r="L666" i="21"/>
  <c r="J666" i="21"/>
  <c r="F665" i="21"/>
  <c r="D666" i="21"/>
  <c r="E665" i="21"/>
  <c r="J667" i="21"/>
  <c r="I667" i="21"/>
  <c r="H668" i="21"/>
  <c r="N667" i="21"/>
  <c r="L667" i="21"/>
  <c r="P667" i="21"/>
  <c r="M666" i="21"/>
  <c r="O666" i="21"/>
  <c r="Q666" i="21"/>
  <c r="K666" i="21"/>
  <c r="F666" i="21"/>
  <c r="D667" i="21"/>
  <c r="E666" i="21"/>
  <c r="M667" i="21"/>
  <c r="K667" i="21"/>
  <c r="Q667" i="21"/>
  <c r="O667" i="21"/>
  <c r="P668" i="21"/>
  <c r="N668" i="21"/>
  <c r="L668" i="21"/>
  <c r="H669" i="21"/>
  <c r="J668" i="21"/>
  <c r="I668" i="21"/>
  <c r="F667" i="21"/>
  <c r="D668" i="21"/>
  <c r="E667" i="21"/>
  <c r="N669" i="21"/>
  <c r="L669" i="21"/>
  <c r="J669" i="21"/>
  <c r="H670" i="21"/>
  <c r="P669" i="21"/>
  <c r="I669" i="21"/>
  <c r="O668" i="21"/>
  <c r="K668" i="21"/>
  <c r="Q668" i="21"/>
  <c r="M668" i="21"/>
  <c r="D669" i="21"/>
  <c r="F668" i="21"/>
  <c r="E668" i="21"/>
  <c r="L670" i="21"/>
  <c r="J670" i="21"/>
  <c r="I670" i="21"/>
  <c r="P670" i="21"/>
  <c r="N670" i="21"/>
  <c r="H671" i="21"/>
  <c r="M669" i="21"/>
  <c r="K669" i="21"/>
  <c r="O669" i="21"/>
  <c r="Q669" i="21"/>
  <c r="F669" i="21"/>
  <c r="E669" i="21"/>
  <c r="D670" i="21"/>
  <c r="O670" i="21"/>
  <c r="K670" i="21"/>
  <c r="Q670" i="21"/>
  <c r="M670" i="21"/>
  <c r="N671" i="21"/>
  <c r="J671" i="21"/>
  <c r="I671" i="21"/>
  <c r="P671" i="21"/>
  <c r="L671" i="21"/>
  <c r="H672" i="21"/>
  <c r="F670" i="21"/>
  <c r="E670" i="21"/>
  <c r="D671" i="21"/>
  <c r="K671" i="21"/>
  <c r="Q671" i="21"/>
  <c r="M671" i="21"/>
  <c r="O671" i="21"/>
  <c r="P672" i="21"/>
  <c r="N672" i="21"/>
  <c r="L672" i="21"/>
  <c r="I672" i="21"/>
  <c r="J672" i="21"/>
  <c r="H673" i="21"/>
  <c r="F671" i="21"/>
  <c r="E671" i="21"/>
  <c r="D672" i="21"/>
  <c r="M672" i="21"/>
  <c r="O672" i="21"/>
  <c r="Q672" i="21"/>
  <c r="K672" i="21"/>
  <c r="P673" i="21"/>
  <c r="N673" i="21"/>
  <c r="L673" i="21"/>
  <c r="J673" i="21"/>
  <c r="H674" i="21"/>
  <c r="I673" i="21"/>
  <c r="D673" i="21"/>
  <c r="E672" i="21"/>
  <c r="F672" i="21"/>
  <c r="H675" i="21"/>
  <c r="I674" i="21"/>
  <c r="P674" i="21"/>
  <c r="N674" i="21"/>
  <c r="L674" i="21"/>
  <c r="J674" i="21"/>
  <c r="M673" i="21"/>
  <c r="O673" i="21"/>
  <c r="K673" i="21"/>
  <c r="Q673" i="21"/>
  <c r="F673" i="21"/>
  <c r="D674" i="21"/>
  <c r="E673" i="21"/>
  <c r="P675" i="21"/>
  <c r="N675" i="21"/>
  <c r="L675" i="21"/>
  <c r="J675" i="21"/>
  <c r="H676" i="21"/>
  <c r="I675" i="21"/>
  <c r="K674" i="21"/>
  <c r="Q674" i="21"/>
  <c r="M674" i="21"/>
  <c r="O674" i="21"/>
  <c r="F674" i="21"/>
  <c r="E674" i="21"/>
  <c r="D675" i="21"/>
  <c r="N676" i="21"/>
  <c r="L676" i="21"/>
  <c r="J676" i="21"/>
  <c r="P676" i="21"/>
  <c r="H677" i="21"/>
  <c r="I676" i="21"/>
  <c r="Q675" i="21"/>
  <c r="M675" i="21"/>
  <c r="K675" i="21"/>
  <c r="O675" i="21"/>
  <c r="D676" i="21"/>
  <c r="F675" i="21"/>
  <c r="E675" i="21"/>
  <c r="L677" i="21"/>
  <c r="P677" i="21"/>
  <c r="N677" i="21"/>
  <c r="J677" i="21"/>
  <c r="I677" i="21"/>
  <c r="H678" i="21"/>
  <c r="O676" i="21"/>
  <c r="K676" i="21"/>
  <c r="Q676" i="21"/>
  <c r="M676" i="21"/>
  <c r="F676" i="21"/>
  <c r="E676" i="21"/>
  <c r="D677" i="21"/>
  <c r="K677" i="21"/>
  <c r="O677" i="21"/>
  <c r="M677" i="21"/>
  <c r="Q677" i="21"/>
  <c r="P678" i="21"/>
  <c r="N678" i="21"/>
  <c r="L678" i="21"/>
  <c r="J678" i="21"/>
  <c r="H679" i="21"/>
  <c r="I678" i="21"/>
  <c r="F677" i="21"/>
  <c r="E677" i="21"/>
  <c r="D678" i="21"/>
  <c r="N679" i="21"/>
  <c r="I679" i="21"/>
  <c r="L679" i="21"/>
  <c r="J679" i="21"/>
  <c r="H680" i="21"/>
  <c r="P679" i="21"/>
  <c r="M678" i="21"/>
  <c r="O678" i="21"/>
  <c r="Q678" i="21"/>
  <c r="K678" i="21"/>
  <c r="F678" i="21"/>
  <c r="D679" i="21"/>
  <c r="E678" i="21"/>
  <c r="Q679" i="21"/>
  <c r="M679" i="21"/>
  <c r="O679" i="21"/>
  <c r="K679" i="21"/>
  <c r="P680" i="21"/>
  <c r="N680" i="21"/>
  <c r="L680" i="21"/>
  <c r="J680" i="21"/>
  <c r="I680" i="21"/>
  <c r="H681" i="21"/>
  <c r="E679" i="21"/>
  <c r="F679" i="21"/>
  <c r="D680" i="21"/>
  <c r="M680" i="21"/>
  <c r="O680" i="21"/>
  <c r="Q680" i="21"/>
  <c r="K680" i="21"/>
  <c r="P681" i="21"/>
  <c r="N681" i="21"/>
  <c r="L681" i="21"/>
  <c r="J681" i="21"/>
  <c r="H682" i="21"/>
  <c r="I681" i="21"/>
  <c r="E680" i="21"/>
  <c r="D681" i="21"/>
  <c r="F680" i="21"/>
  <c r="P682" i="21"/>
  <c r="N682" i="21"/>
  <c r="L682" i="21"/>
  <c r="J682" i="21"/>
  <c r="H683" i="21"/>
  <c r="I682" i="21"/>
  <c r="K681" i="21"/>
  <c r="Q681" i="21"/>
  <c r="M681" i="21"/>
  <c r="O681" i="21"/>
  <c r="F681" i="21"/>
  <c r="E681" i="21"/>
  <c r="D682" i="21"/>
  <c r="L683" i="21"/>
  <c r="J683" i="21"/>
  <c r="H684" i="21"/>
  <c r="P683" i="21"/>
  <c r="N683" i="21"/>
  <c r="I683" i="21"/>
  <c r="O682" i="21"/>
  <c r="M682" i="21"/>
  <c r="K682" i="21"/>
  <c r="Q682" i="21"/>
  <c r="D683" i="21"/>
  <c r="F682" i="21"/>
  <c r="E682" i="21"/>
  <c r="J684" i="21"/>
  <c r="I684" i="21"/>
  <c r="L684" i="21"/>
  <c r="P684" i="21"/>
  <c r="N684" i="21"/>
  <c r="H685" i="21"/>
  <c r="M683" i="21"/>
  <c r="K683" i="21"/>
  <c r="Q683" i="21"/>
  <c r="O683" i="21"/>
  <c r="F683" i="21"/>
  <c r="D684" i="21"/>
  <c r="E683" i="21"/>
  <c r="O684" i="21"/>
  <c r="K684" i="21"/>
  <c r="Q684" i="21"/>
  <c r="M684" i="21"/>
  <c r="P685" i="21"/>
  <c r="N685" i="21"/>
  <c r="J685" i="21"/>
  <c r="H686" i="21"/>
  <c r="I685" i="21"/>
  <c r="L685" i="21"/>
  <c r="F684" i="21"/>
  <c r="E684" i="21"/>
  <c r="D685" i="21"/>
  <c r="H687" i="21"/>
  <c r="P686" i="21"/>
  <c r="N686" i="21"/>
  <c r="L686" i="21"/>
  <c r="I686" i="21"/>
  <c r="J686" i="21"/>
  <c r="M685" i="21"/>
  <c r="O685" i="21"/>
  <c r="K685" i="21"/>
  <c r="Q685" i="21"/>
  <c r="F685" i="21"/>
  <c r="D686" i="21"/>
  <c r="E685" i="21"/>
  <c r="P687" i="21"/>
  <c r="I687" i="21"/>
  <c r="N687" i="21"/>
  <c r="L687" i="21"/>
  <c r="J687" i="21"/>
  <c r="H688" i="21"/>
  <c r="K686" i="21"/>
  <c r="Q686" i="21"/>
  <c r="O686" i="21"/>
  <c r="M686" i="21"/>
  <c r="F686" i="21"/>
  <c r="E686" i="21"/>
  <c r="D687" i="21"/>
  <c r="M687" i="21"/>
  <c r="O687" i="21"/>
  <c r="K687" i="21"/>
  <c r="Q687" i="21"/>
  <c r="J688" i="21"/>
  <c r="H689" i="21"/>
  <c r="P688" i="21"/>
  <c r="N688" i="21"/>
  <c r="L688" i="21"/>
  <c r="I688" i="21"/>
  <c r="E687" i="21"/>
  <c r="F687" i="21"/>
  <c r="D688" i="21"/>
  <c r="P689" i="21"/>
  <c r="N689" i="21"/>
  <c r="J689" i="21"/>
  <c r="I689" i="21"/>
  <c r="H690" i="21"/>
  <c r="L689" i="21"/>
  <c r="O688" i="21"/>
  <c r="K688" i="21"/>
  <c r="Q688" i="21"/>
  <c r="M688" i="21"/>
  <c r="D689" i="21"/>
  <c r="E688" i="21"/>
  <c r="F688" i="21"/>
  <c r="K689" i="21"/>
  <c r="Q689" i="21"/>
  <c r="M689" i="21"/>
  <c r="O689" i="21"/>
  <c r="P690" i="21"/>
  <c r="N690" i="21"/>
  <c r="L690" i="21"/>
  <c r="I690" i="21"/>
  <c r="H691" i="21"/>
  <c r="J690" i="21"/>
  <c r="E689" i="21"/>
  <c r="D690" i="21"/>
  <c r="F689" i="21"/>
  <c r="M690" i="21"/>
  <c r="O690" i="21"/>
  <c r="K690" i="21"/>
  <c r="Q690" i="21"/>
  <c r="I691" i="21"/>
  <c r="L691" i="21"/>
  <c r="J691" i="21"/>
  <c r="H692" i="21"/>
  <c r="N691" i="21"/>
  <c r="P691" i="21"/>
  <c r="F690" i="21"/>
  <c r="E690" i="21"/>
  <c r="D691" i="21"/>
  <c r="M691" i="21"/>
  <c r="O691" i="21"/>
  <c r="K691" i="21"/>
  <c r="Q691" i="21"/>
  <c r="P692" i="21"/>
  <c r="L692" i="21"/>
  <c r="J692" i="21"/>
  <c r="H693" i="21"/>
  <c r="I692" i="21"/>
  <c r="N692" i="21"/>
  <c r="F691" i="21"/>
  <c r="D692" i="21"/>
  <c r="E691" i="21"/>
  <c r="P693" i="21"/>
  <c r="H694" i="21"/>
  <c r="I693" i="21"/>
  <c r="N693" i="21"/>
  <c r="L693" i="21"/>
  <c r="J693" i="21"/>
  <c r="O692" i="21"/>
  <c r="K692" i="21"/>
  <c r="Q692" i="21"/>
  <c r="M692" i="21"/>
  <c r="F692" i="21"/>
  <c r="E692" i="21"/>
  <c r="D693" i="21"/>
  <c r="H695" i="21"/>
  <c r="P694" i="21"/>
  <c r="N694" i="21"/>
  <c r="L694" i="21"/>
  <c r="I694" i="21"/>
  <c r="J694" i="21"/>
  <c r="K693" i="21"/>
  <c r="Q693" i="21"/>
  <c r="M693" i="21"/>
  <c r="O693" i="21"/>
  <c r="F693" i="21"/>
  <c r="E693" i="21"/>
  <c r="D694" i="21"/>
  <c r="H696" i="21"/>
  <c r="I695" i="21"/>
  <c r="J695" i="21"/>
  <c r="N695" i="21"/>
  <c r="L695" i="21"/>
  <c r="P695" i="21"/>
  <c r="M694" i="21"/>
  <c r="O694" i="21"/>
  <c r="Q694" i="21"/>
  <c r="K694" i="21"/>
  <c r="D695" i="21"/>
  <c r="F694" i="21"/>
  <c r="E694" i="21"/>
  <c r="N696" i="21"/>
  <c r="L696" i="21"/>
  <c r="P696" i="21"/>
  <c r="J696" i="21"/>
  <c r="H697" i="21"/>
  <c r="I696" i="21"/>
  <c r="O695" i="21"/>
  <c r="K695" i="21"/>
  <c r="Q695" i="21"/>
  <c r="M695" i="21"/>
  <c r="F695" i="21"/>
  <c r="E695" i="21"/>
  <c r="D696" i="21"/>
  <c r="N697" i="21"/>
  <c r="J697" i="21"/>
  <c r="I697" i="21"/>
  <c r="H698" i="21"/>
  <c r="P697" i="21"/>
  <c r="L697" i="21"/>
  <c r="M696" i="21"/>
  <c r="O696" i="21"/>
  <c r="K696" i="21"/>
  <c r="Q696" i="21"/>
  <c r="D697" i="21"/>
  <c r="E696" i="21"/>
  <c r="F696" i="21"/>
  <c r="M697" i="21"/>
  <c r="O697" i="21"/>
  <c r="K697" i="21"/>
  <c r="Q697" i="21"/>
  <c r="N698" i="21"/>
  <c r="L698" i="21"/>
  <c r="H699" i="21"/>
  <c r="I698" i="21"/>
  <c r="P698" i="21"/>
  <c r="J698" i="21"/>
  <c r="F697" i="21"/>
  <c r="D698" i="21"/>
  <c r="E697" i="21"/>
  <c r="P699" i="21"/>
  <c r="N699" i="21"/>
  <c r="L699" i="21"/>
  <c r="J699" i="21"/>
  <c r="H700" i="21"/>
  <c r="I699" i="21"/>
  <c r="Q698" i="21"/>
  <c r="M698" i="21"/>
  <c r="O698" i="21"/>
  <c r="K698" i="21"/>
  <c r="E698" i="21"/>
  <c r="F698" i="21"/>
  <c r="D699" i="21"/>
  <c r="H701" i="21"/>
  <c r="P700" i="21"/>
  <c r="N700" i="21"/>
  <c r="L700" i="21"/>
  <c r="J700" i="21"/>
  <c r="I700" i="21"/>
  <c r="M699" i="21"/>
  <c r="K699" i="21"/>
  <c r="Q699" i="21"/>
  <c r="O699" i="21"/>
  <c r="F699" i="21"/>
  <c r="E699" i="21"/>
  <c r="D700" i="21"/>
  <c r="P701" i="21"/>
  <c r="N701" i="21"/>
  <c r="L701" i="21"/>
  <c r="J701" i="21"/>
  <c r="I701" i="21"/>
  <c r="H702" i="21"/>
  <c r="Q700" i="21"/>
  <c r="K700" i="21"/>
  <c r="O700" i="21"/>
  <c r="M700" i="21"/>
  <c r="F700" i="21"/>
  <c r="E700" i="21"/>
  <c r="D701" i="21"/>
  <c r="K701" i="21"/>
  <c r="M701" i="21"/>
  <c r="O701" i="21"/>
  <c r="Q701" i="21"/>
  <c r="L702" i="21"/>
  <c r="J702" i="21"/>
  <c r="P702" i="21"/>
  <c r="N702" i="21"/>
  <c r="H703" i="21"/>
  <c r="I702" i="21"/>
  <c r="E701" i="21"/>
  <c r="F701" i="21"/>
  <c r="D702" i="21"/>
  <c r="N703" i="21"/>
  <c r="L703" i="21"/>
  <c r="J703" i="21"/>
  <c r="I703" i="21"/>
  <c r="H704" i="21"/>
  <c r="P703" i="21"/>
  <c r="M702" i="21"/>
  <c r="O702" i="21"/>
  <c r="Q702" i="21"/>
  <c r="K702" i="21"/>
  <c r="F702" i="21"/>
  <c r="D703" i="21"/>
  <c r="E702" i="21"/>
  <c r="Q703" i="21"/>
  <c r="O703" i="21"/>
  <c r="K703" i="21"/>
  <c r="M703" i="21"/>
  <c r="P704" i="21"/>
  <c r="L704" i="21"/>
  <c r="J704" i="21"/>
  <c r="H705" i="21"/>
  <c r="I704" i="21"/>
  <c r="N704" i="21"/>
  <c r="F703" i="21"/>
  <c r="D704" i="21"/>
  <c r="E703" i="21"/>
  <c r="P705" i="21"/>
  <c r="I705" i="21"/>
  <c r="N705" i="21"/>
  <c r="J705" i="21"/>
  <c r="H706" i="21"/>
  <c r="L705" i="21"/>
  <c r="M704" i="21"/>
  <c r="O704" i="21"/>
  <c r="K704" i="21"/>
  <c r="Q704" i="21"/>
  <c r="D705" i="21"/>
  <c r="E704" i="21"/>
  <c r="F704" i="21"/>
  <c r="Q705" i="21"/>
  <c r="M705" i="21"/>
  <c r="K705" i="21"/>
  <c r="O705" i="21"/>
  <c r="N706" i="21"/>
  <c r="L706" i="21"/>
  <c r="J706" i="21"/>
  <c r="H707" i="21"/>
  <c r="P706" i="21"/>
  <c r="I706" i="21"/>
  <c r="F705" i="21"/>
  <c r="E705" i="21"/>
  <c r="D706" i="21"/>
  <c r="J707" i="21"/>
  <c r="H708" i="21"/>
  <c r="P707" i="21"/>
  <c r="N707" i="21"/>
  <c r="L707" i="21"/>
  <c r="I707" i="21"/>
  <c r="M706" i="21"/>
  <c r="O706" i="21"/>
  <c r="K706" i="21"/>
  <c r="Q706" i="21"/>
  <c r="F706" i="21"/>
  <c r="E706" i="21"/>
  <c r="D707" i="21"/>
  <c r="J708" i="21"/>
  <c r="H709" i="21"/>
  <c r="P708" i="21"/>
  <c r="N708" i="21"/>
  <c r="L708" i="21"/>
  <c r="I708" i="21"/>
  <c r="M707" i="21"/>
  <c r="K707" i="21"/>
  <c r="Q707" i="21"/>
  <c r="O707" i="21"/>
  <c r="D708" i="21"/>
  <c r="E707" i="21"/>
  <c r="F707" i="21"/>
  <c r="L709" i="21"/>
  <c r="J709" i="21"/>
  <c r="I709" i="21"/>
  <c r="H710" i="21"/>
  <c r="P709" i="21"/>
  <c r="N709" i="21"/>
  <c r="O708" i="21"/>
  <c r="K708" i="21"/>
  <c r="Q708" i="21"/>
  <c r="M708" i="21"/>
  <c r="E708" i="21"/>
  <c r="D709" i="21"/>
  <c r="F708" i="21"/>
  <c r="M709" i="21"/>
  <c r="O709" i="21"/>
  <c r="K709" i="21"/>
  <c r="Q709" i="21"/>
  <c r="H711" i="21"/>
  <c r="I710" i="21"/>
  <c r="L710" i="21"/>
  <c r="J710" i="21"/>
  <c r="P710" i="21"/>
  <c r="N710" i="21"/>
  <c r="F709" i="21"/>
  <c r="E709" i="21"/>
  <c r="D710" i="21"/>
  <c r="H712" i="21"/>
  <c r="N711" i="21"/>
  <c r="L711" i="21"/>
  <c r="J711" i="21"/>
  <c r="I711" i="21"/>
  <c r="P711" i="21"/>
  <c r="M710" i="21"/>
  <c r="O710" i="21"/>
  <c r="Q710" i="21"/>
  <c r="K710" i="21"/>
  <c r="D711" i="21"/>
  <c r="F710" i="21"/>
  <c r="E710" i="21"/>
  <c r="I712" i="21"/>
  <c r="L712" i="21"/>
  <c r="J712" i="21"/>
  <c r="H713" i="21"/>
  <c r="P712" i="21"/>
  <c r="N712" i="21"/>
  <c r="M711" i="21"/>
  <c r="O711" i="21"/>
  <c r="K711" i="21"/>
  <c r="Q711" i="21"/>
  <c r="F711" i="21"/>
  <c r="D712" i="21"/>
  <c r="E711" i="21"/>
  <c r="Q712" i="21"/>
  <c r="K712" i="21"/>
  <c r="M712" i="21"/>
  <c r="O712" i="21"/>
  <c r="J713" i="21"/>
  <c r="H714" i="21"/>
  <c r="P713" i="21"/>
  <c r="N713" i="21"/>
  <c r="I713" i="21"/>
  <c r="L713" i="21"/>
  <c r="D713" i="21"/>
  <c r="E712" i="21"/>
  <c r="F712" i="21"/>
  <c r="J714" i="21"/>
  <c r="I714" i="21"/>
  <c r="H715" i="21"/>
  <c r="P714" i="21"/>
  <c r="N714" i="21"/>
  <c r="L714" i="21"/>
  <c r="M713" i="21"/>
  <c r="K713" i="21"/>
  <c r="Q713" i="21"/>
  <c r="O713" i="21"/>
  <c r="D714" i="21"/>
  <c r="F713" i="21"/>
  <c r="E713" i="21"/>
  <c r="M714" i="21"/>
  <c r="O714" i="21"/>
  <c r="K714" i="21"/>
  <c r="Q714" i="21"/>
  <c r="J715" i="21"/>
  <c r="H716" i="21"/>
  <c r="I715" i="21"/>
  <c r="N715" i="21"/>
  <c r="L715" i="21"/>
  <c r="P715" i="21"/>
  <c r="F714" i="21"/>
  <c r="E714" i="21"/>
  <c r="D715" i="21"/>
  <c r="H717" i="21"/>
  <c r="L716" i="21"/>
  <c r="J716" i="21"/>
  <c r="I716" i="21"/>
  <c r="P716" i="21"/>
  <c r="N716" i="21"/>
  <c r="M715" i="21"/>
  <c r="O715" i="21"/>
  <c r="K715" i="21"/>
  <c r="Q715" i="21"/>
  <c r="D716" i="21"/>
  <c r="E715" i="21"/>
  <c r="F715" i="21"/>
  <c r="N717" i="21"/>
  <c r="P717" i="21"/>
  <c r="H718" i="21"/>
  <c r="L717" i="21"/>
  <c r="J717" i="21"/>
  <c r="I717" i="21"/>
  <c r="O716" i="21"/>
  <c r="K716" i="21"/>
  <c r="Q716" i="21"/>
  <c r="M716" i="21"/>
  <c r="F716" i="21"/>
  <c r="E716" i="21"/>
  <c r="D717" i="21"/>
  <c r="P718" i="21"/>
  <c r="N718" i="21"/>
  <c r="I718" i="21"/>
  <c r="L718" i="21"/>
  <c r="J718" i="21"/>
  <c r="H719" i="21"/>
  <c r="O717" i="21"/>
  <c r="M717" i="21"/>
  <c r="K717" i="21"/>
  <c r="Q717" i="21"/>
  <c r="F717" i="21"/>
  <c r="D718" i="21"/>
  <c r="E717" i="21"/>
  <c r="O718" i="21"/>
  <c r="Q718" i="21"/>
  <c r="M718" i="21"/>
  <c r="K718" i="21"/>
  <c r="H720" i="21"/>
  <c r="I719" i="21"/>
  <c r="N719" i="21"/>
  <c r="L719" i="21"/>
  <c r="J719" i="21"/>
  <c r="P719" i="21"/>
  <c r="F718" i="21"/>
  <c r="D719" i="21"/>
  <c r="E718" i="21"/>
  <c r="P720" i="21"/>
  <c r="N720" i="21"/>
  <c r="L720" i="21"/>
  <c r="J720" i="21"/>
  <c r="H721" i="21"/>
  <c r="I720" i="21"/>
  <c r="K719" i="21"/>
  <c r="Q719" i="21"/>
  <c r="M719" i="21"/>
  <c r="O719" i="21"/>
  <c r="E719" i="21"/>
  <c r="F719" i="21"/>
  <c r="D720" i="21"/>
  <c r="H722" i="21"/>
  <c r="J721" i="21"/>
  <c r="I721" i="21"/>
  <c r="P721" i="21"/>
  <c r="N721" i="21"/>
  <c r="L721" i="21"/>
  <c r="M720" i="21"/>
  <c r="O720" i="21"/>
  <c r="K720" i="21"/>
  <c r="Q720" i="21"/>
  <c r="E720" i="21"/>
  <c r="D721" i="21"/>
  <c r="F720" i="21"/>
  <c r="I722" i="21"/>
  <c r="L722" i="21"/>
  <c r="H723" i="21"/>
  <c r="P722" i="21"/>
  <c r="N722" i="21"/>
  <c r="J722" i="21"/>
  <c r="K721" i="21"/>
  <c r="M721" i="21"/>
  <c r="O721" i="21"/>
  <c r="Q721" i="21"/>
  <c r="F721" i="21"/>
  <c r="D722" i="21"/>
  <c r="E721" i="21"/>
  <c r="M722" i="21"/>
  <c r="O722" i="21"/>
  <c r="K722" i="21"/>
  <c r="Q722" i="21"/>
  <c r="L723" i="21"/>
  <c r="J723" i="21"/>
  <c r="I723" i="21"/>
  <c r="N723" i="21"/>
  <c r="P723" i="21"/>
  <c r="H724" i="21"/>
  <c r="F722" i="21"/>
  <c r="E722" i="21"/>
  <c r="D723" i="21"/>
  <c r="M723" i="21"/>
  <c r="O723" i="21"/>
  <c r="K723" i="21"/>
  <c r="Q723" i="21"/>
  <c r="I724" i="21"/>
  <c r="P724" i="21"/>
  <c r="L724" i="21"/>
  <c r="J724" i="21"/>
  <c r="H725" i="21"/>
  <c r="N724" i="21"/>
  <c r="F723" i="21"/>
  <c r="E723" i="21"/>
  <c r="D724" i="21"/>
  <c r="Q724" i="21"/>
  <c r="O724" i="21"/>
  <c r="K724" i="21"/>
  <c r="M724" i="21"/>
  <c r="J725" i="21"/>
  <c r="L725" i="21"/>
  <c r="P725" i="21"/>
  <c r="N725" i="21"/>
  <c r="I725" i="21"/>
  <c r="H726" i="21"/>
  <c r="E724" i="21"/>
  <c r="F724" i="21"/>
  <c r="D725" i="21"/>
  <c r="M725" i="21"/>
  <c r="O725" i="21"/>
  <c r="K725" i="21"/>
  <c r="Q725" i="21"/>
  <c r="P726" i="21"/>
  <c r="N726" i="21"/>
  <c r="L726" i="21"/>
  <c r="J726" i="21"/>
  <c r="I726" i="21"/>
  <c r="H727" i="21"/>
  <c r="F725" i="21"/>
  <c r="D726" i="21"/>
  <c r="E725" i="21"/>
  <c r="O726" i="21"/>
  <c r="K726" i="21"/>
  <c r="Q726" i="21"/>
  <c r="M726" i="21"/>
  <c r="J727" i="21"/>
  <c r="I727" i="21"/>
  <c r="P727" i="21"/>
  <c r="N727" i="21"/>
  <c r="L727" i="21"/>
  <c r="H728" i="21"/>
  <c r="D727" i="21"/>
  <c r="F726" i="21"/>
  <c r="E726" i="21"/>
  <c r="O727" i="21"/>
  <c r="M727" i="21"/>
  <c r="K727" i="21"/>
  <c r="Q727" i="21"/>
  <c r="L728" i="21"/>
  <c r="J728" i="21"/>
  <c r="H729" i="21"/>
  <c r="P728" i="21"/>
  <c r="N728" i="21"/>
  <c r="I728" i="21"/>
  <c r="D728" i="21"/>
  <c r="E727" i="21"/>
  <c r="F727" i="21"/>
  <c r="P729" i="21"/>
  <c r="N729" i="21"/>
  <c r="J729" i="21"/>
  <c r="I729" i="21"/>
  <c r="H730" i="21"/>
  <c r="L729" i="21"/>
  <c r="Q728" i="21"/>
  <c r="O728" i="21"/>
  <c r="K728" i="21"/>
  <c r="M728" i="21"/>
  <c r="D729" i="21"/>
  <c r="E728" i="21"/>
  <c r="F728" i="21"/>
  <c r="K729" i="21"/>
  <c r="Q729" i="21"/>
  <c r="M729" i="21"/>
  <c r="O729" i="21"/>
  <c r="N730" i="21"/>
  <c r="L730" i="21"/>
  <c r="P730" i="21"/>
  <c r="J730" i="21"/>
  <c r="I730" i="21"/>
  <c r="H731" i="21"/>
  <c r="D730" i="21"/>
  <c r="F729" i="21"/>
  <c r="E729" i="21"/>
  <c r="M730" i="21"/>
  <c r="O730" i="21"/>
  <c r="K730" i="21"/>
  <c r="Q730" i="21"/>
  <c r="I731" i="21"/>
  <c r="J731" i="21"/>
  <c r="H732" i="21"/>
  <c r="P731" i="21"/>
  <c r="N731" i="21"/>
  <c r="L731" i="21"/>
  <c r="F730" i="21"/>
  <c r="D731" i="21"/>
  <c r="E730" i="21"/>
  <c r="K731" i="21"/>
  <c r="M731" i="21"/>
  <c r="O731" i="21"/>
  <c r="Q731" i="21"/>
  <c r="P732" i="21"/>
  <c r="H733" i="21"/>
  <c r="I732" i="21"/>
  <c r="N732" i="21"/>
  <c r="L732" i="21"/>
  <c r="J732" i="21"/>
  <c r="D732" i="21"/>
  <c r="F731" i="21"/>
  <c r="E731" i="21"/>
  <c r="H734" i="21"/>
  <c r="N733" i="21"/>
  <c r="L733" i="21"/>
  <c r="J733" i="21"/>
  <c r="I733" i="21"/>
  <c r="P733" i="21"/>
  <c r="Q732" i="21"/>
  <c r="M732" i="21"/>
  <c r="O732" i="21"/>
  <c r="K732" i="21"/>
  <c r="F732" i="21"/>
  <c r="D733" i="21"/>
  <c r="E732" i="21"/>
  <c r="H735" i="21"/>
  <c r="J734" i="21"/>
  <c r="I734" i="21"/>
  <c r="L734" i="21"/>
  <c r="P734" i="21"/>
  <c r="N734" i="21"/>
  <c r="M733" i="21"/>
  <c r="O733" i="21"/>
  <c r="K733" i="21"/>
  <c r="Q733" i="21"/>
  <c r="F733" i="21"/>
  <c r="E733" i="21"/>
  <c r="D734" i="21"/>
  <c r="L735" i="21"/>
  <c r="J735" i="21"/>
  <c r="P735" i="21"/>
  <c r="N735" i="21"/>
  <c r="H736" i="21"/>
  <c r="I735" i="21"/>
  <c r="Q734" i="21"/>
  <c r="M734" i="21"/>
  <c r="O734" i="21"/>
  <c r="K734" i="21"/>
  <c r="E734" i="21"/>
  <c r="D735" i="21"/>
  <c r="F734" i="21"/>
  <c r="P736" i="21"/>
  <c r="N736" i="21"/>
  <c r="L736" i="21"/>
  <c r="J736" i="21"/>
  <c r="H737" i="21"/>
  <c r="I736" i="21"/>
  <c r="K735" i="21"/>
  <c r="Q735" i="21"/>
  <c r="M735" i="21"/>
  <c r="O735" i="21"/>
  <c r="F735" i="21"/>
  <c r="D736" i="21"/>
  <c r="E735" i="21"/>
  <c r="P737" i="21"/>
  <c r="N737" i="21"/>
  <c r="H738" i="21"/>
  <c r="L737" i="21"/>
  <c r="J737" i="21"/>
  <c r="I737" i="21"/>
  <c r="Q736" i="21"/>
  <c r="O736" i="21"/>
  <c r="K736" i="21"/>
  <c r="M736" i="21"/>
  <c r="F736" i="21"/>
  <c r="E736" i="21"/>
  <c r="D737" i="21"/>
  <c r="L738" i="21"/>
  <c r="P738" i="21"/>
  <c r="N738" i="21"/>
  <c r="J738" i="21"/>
  <c r="I738" i="21"/>
  <c r="H739" i="21"/>
  <c r="K737" i="21"/>
  <c r="Q737" i="21"/>
  <c r="M737" i="21"/>
  <c r="O737" i="21"/>
  <c r="E737" i="21"/>
  <c r="D738" i="21"/>
  <c r="F737" i="21"/>
  <c r="M738" i="21"/>
  <c r="O738" i="21"/>
  <c r="K738" i="21"/>
  <c r="Q738" i="21"/>
  <c r="I739" i="21"/>
  <c r="H740" i="21"/>
  <c r="J739" i="21"/>
  <c r="P739" i="21"/>
  <c r="N739" i="21"/>
  <c r="L739" i="21"/>
  <c r="F738" i="21"/>
  <c r="E738" i="21"/>
  <c r="D739" i="21"/>
  <c r="M739" i="21"/>
  <c r="O739" i="21"/>
  <c r="K739" i="21"/>
  <c r="Q739" i="21"/>
  <c r="J740" i="21"/>
  <c r="H741" i="21"/>
  <c r="P740" i="21"/>
  <c r="N740" i="21"/>
  <c r="L740" i="21"/>
  <c r="I740" i="21"/>
  <c r="D740" i="21"/>
  <c r="F739" i="21"/>
  <c r="E739" i="21"/>
  <c r="N741" i="21"/>
  <c r="L741" i="21"/>
  <c r="J741" i="21"/>
  <c r="H742" i="21"/>
  <c r="I741" i="21"/>
  <c r="P741" i="21"/>
  <c r="Q740" i="21"/>
  <c r="M740" i="21"/>
  <c r="O740" i="21"/>
  <c r="K740" i="21"/>
  <c r="D741" i="21"/>
  <c r="E740" i="21"/>
  <c r="F740" i="21"/>
  <c r="P742" i="21"/>
  <c r="N742" i="21"/>
  <c r="L742" i="21"/>
  <c r="J742" i="21"/>
  <c r="I742" i="21"/>
  <c r="H743" i="21"/>
  <c r="K741" i="21"/>
  <c r="Q741" i="21"/>
  <c r="M741" i="21"/>
  <c r="O741" i="21"/>
  <c r="F741" i="21"/>
  <c r="D742" i="21"/>
  <c r="E741" i="21"/>
  <c r="Q742" i="21"/>
  <c r="M742" i="21"/>
  <c r="O742" i="21"/>
  <c r="K742" i="21"/>
  <c r="J743" i="21"/>
  <c r="P743" i="21"/>
  <c r="N743" i="21"/>
  <c r="L743" i="21"/>
  <c r="I743" i="21"/>
  <c r="H744" i="21"/>
  <c r="D743" i="21"/>
  <c r="E742" i="21"/>
  <c r="F742" i="21"/>
  <c r="M743" i="21"/>
  <c r="O743" i="21"/>
  <c r="K743" i="21"/>
  <c r="Q743" i="21"/>
  <c r="I744" i="21"/>
  <c r="P744" i="21"/>
  <c r="H745" i="21"/>
  <c r="N744" i="21"/>
  <c r="L744" i="21"/>
  <c r="J744" i="21"/>
  <c r="D744" i="21"/>
  <c r="E743" i="21"/>
  <c r="F743" i="21"/>
  <c r="K744" i="21"/>
  <c r="Q744" i="21"/>
  <c r="M744" i="21"/>
  <c r="O744" i="21"/>
  <c r="P745" i="21"/>
  <c r="N745" i="21"/>
  <c r="H746" i="21"/>
  <c r="L745" i="21"/>
  <c r="J745" i="21"/>
  <c r="I745" i="21"/>
  <c r="F744" i="21"/>
  <c r="D745" i="21"/>
  <c r="E744" i="21"/>
  <c r="P746" i="21"/>
  <c r="N746" i="21"/>
  <c r="L746" i="21"/>
  <c r="J746" i="21"/>
  <c r="H747" i="21"/>
  <c r="I746" i="21"/>
  <c r="K745" i="21"/>
  <c r="Q745" i="21"/>
  <c r="M745" i="21"/>
  <c r="O745" i="21"/>
  <c r="D746" i="21"/>
  <c r="F745" i="21"/>
  <c r="E745" i="21"/>
  <c r="N747" i="21"/>
  <c r="L747" i="21"/>
  <c r="P747" i="21"/>
  <c r="J747" i="21"/>
  <c r="I747" i="21"/>
  <c r="H748" i="21"/>
  <c r="Q746" i="21"/>
  <c r="O746" i="21"/>
  <c r="K746" i="21"/>
  <c r="M746" i="21"/>
  <c r="D747" i="21"/>
  <c r="F746" i="21"/>
  <c r="E746" i="21"/>
  <c r="M747" i="21"/>
  <c r="O747" i="21"/>
  <c r="K747" i="21"/>
  <c r="Q747" i="21"/>
  <c r="P748" i="21"/>
  <c r="N748" i="21"/>
  <c r="L748" i="21"/>
  <c r="J748" i="21"/>
  <c r="H749" i="21"/>
  <c r="I748" i="21"/>
  <c r="D748" i="21"/>
  <c r="F747" i="21"/>
  <c r="E747" i="21"/>
  <c r="H750" i="21"/>
  <c r="J749" i="21"/>
  <c r="I749" i="21"/>
  <c r="N749" i="21"/>
  <c r="L749" i="21"/>
  <c r="P749" i="21"/>
  <c r="M748" i="21"/>
  <c r="Q748" i="21"/>
  <c r="O748" i="21"/>
  <c r="K748" i="21"/>
  <c r="F748" i="21"/>
  <c r="E748" i="21"/>
  <c r="D749" i="21"/>
  <c r="I750" i="21"/>
  <c r="H751" i="21"/>
  <c r="L750" i="21"/>
  <c r="J750" i="21"/>
  <c r="P750" i="21"/>
  <c r="N750" i="21"/>
  <c r="M749" i="21"/>
  <c r="O749" i="21"/>
  <c r="K749" i="21"/>
  <c r="Q749" i="21"/>
  <c r="F749" i="21"/>
  <c r="E749" i="21"/>
  <c r="D750" i="21"/>
  <c r="M750" i="21"/>
  <c r="Q750" i="21"/>
  <c r="O750" i="21"/>
  <c r="K750" i="21"/>
  <c r="J751" i="21"/>
  <c r="H752" i="21"/>
  <c r="P751" i="21"/>
  <c r="L751" i="21"/>
  <c r="N751" i="21"/>
  <c r="I751" i="21"/>
  <c r="E750" i="21"/>
  <c r="D751" i="21"/>
  <c r="F750" i="21"/>
  <c r="J752" i="21"/>
  <c r="P752" i="21"/>
  <c r="L752" i="21"/>
  <c r="N752" i="21"/>
  <c r="I752" i="21"/>
  <c r="H753" i="21"/>
  <c r="K751" i="21"/>
  <c r="Q751" i="21"/>
  <c r="M751" i="21"/>
  <c r="O751" i="21"/>
  <c r="D752" i="21"/>
  <c r="F751" i="21"/>
  <c r="E751" i="21"/>
  <c r="O752" i="21"/>
  <c r="K752" i="21"/>
  <c r="M752" i="21"/>
  <c r="Q752" i="21"/>
  <c r="N753" i="21"/>
  <c r="L753" i="21"/>
  <c r="J753" i="21"/>
  <c r="H754" i="21"/>
  <c r="I753" i="21"/>
  <c r="P753" i="21"/>
  <c r="F752" i="21"/>
  <c r="E752" i="21"/>
  <c r="D753" i="21"/>
  <c r="I754" i="21"/>
  <c r="H755" i="21"/>
  <c r="L754" i="21"/>
  <c r="J754" i="21"/>
  <c r="P754" i="21"/>
  <c r="N754" i="21"/>
  <c r="M753" i="21"/>
  <c r="O753" i="21"/>
  <c r="K753" i="21"/>
  <c r="Q753" i="21"/>
  <c r="F753" i="21"/>
  <c r="D754" i="21"/>
  <c r="E753" i="21"/>
  <c r="O754" i="21"/>
  <c r="K754" i="21"/>
  <c r="Q754" i="21"/>
  <c r="M754" i="21"/>
  <c r="P755" i="21"/>
  <c r="N755" i="21"/>
  <c r="L755" i="21"/>
  <c r="J755" i="21"/>
  <c r="H756" i="21"/>
  <c r="I755" i="21"/>
  <c r="F754" i="21"/>
  <c r="E754" i="21"/>
  <c r="D755" i="21"/>
  <c r="P756" i="21"/>
  <c r="N756" i="21"/>
  <c r="H757" i="21"/>
  <c r="I756" i="21"/>
  <c r="L756" i="21"/>
  <c r="J756" i="21"/>
  <c r="Q755" i="21"/>
  <c r="K755" i="21"/>
  <c r="M755" i="21"/>
  <c r="O755" i="21"/>
  <c r="E755" i="21"/>
  <c r="F755" i="21"/>
  <c r="D756" i="21"/>
  <c r="L757" i="21"/>
  <c r="J757" i="21"/>
  <c r="H758" i="21"/>
  <c r="N757" i="21"/>
  <c r="I757" i="21"/>
  <c r="P757" i="21"/>
  <c r="M756" i="21"/>
  <c r="Q756" i="21"/>
  <c r="O756" i="21"/>
  <c r="K756" i="21"/>
  <c r="E756" i="21"/>
  <c r="D757" i="21"/>
  <c r="F756" i="21"/>
  <c r="L758" i="21"/>
  <c r="J758" i="21"/>
  <c r="P758" i="21"/>
  <c r="N758" i="21"/>
  <c r="I758" i="21"/>
  <c r="H759" i="21"/>
  <c r="M757" i="21"/>
  <c r="O757" i="21"/>
  <c r="K757" i="21"/>
  <c r="Q757" i="21"/>
  <c r="F757" i="21"/>
  <c r="E757" i="21"/>
  <c r="D758" i="21"/>
  <c r="M758" i="21"/>
  <c r="Q758" i="21"/>
  <c r="O758" i="21"/>
  <c r="K758" i="21"/>
  <c r="L759" i="21"/>
  <c r="J759" i="21"/>
  <c r="I759" i="21"/>
  <c r="N759" i="21"/>
  <c r="P759" i="21"/>
  <c r="H760" i="21"/>
  <c r="E758" i="21"/>
  <c r="D759" i="21"/>
  <c r="F758" i="21"/>
  <c r="M759" i="21"/>
  <c r="O759" i="21"/>
  <c r="K759" i="21"/>
  <c r="Q759" i="21"/>
  <c r="H761" i="21"/>
  <c r="I760" i="21"/>
  <c r="P760" i="21"/>
  <c r="N760" i="21"/>
  <c r="L760" i="21"/>
  <c r="J760" i="21"/>
  <c r="F759" i="21"/>
  <c r="D760" i="21"/>
  <c r="E759" i="21"/>
  <c r="P761" i="21"/>
  <c r="N761" i="21"/>
  <c r="L761" i="21"/>
  <c r="I761" i="21"/>
  <c r="J761" i="21"/>
  <c r="H762" i="21"/>
  <c r="Q760" i="21"/>
  <c r="M760" i="21"/>
  <c r="O760" i="21"/>
  <c r="K760" i="21"/>
  <c r="F760" i="21"/>
  <c r="E760" i="21"/>
  <c r="D761" i="21"/>
  <c r="M761" i="21"/>
  <c r="O761" i="21"/>
  <c r="K761" i="21"/>
  <c r="Q761" i="21"/>
  <c r="J762" i="21"/>
  <c r="I762" i="21"/>
  <c r="H763" i="21"/>
  <c r="L762" i="21"/>
  <c r="P762" i="21"/>
  <c r="N762" i="21"/>
  <c r="E761" i="21"/>
  <c r="F761" i="21"/>
  <c r="D762" i="21"/>
  <c r="M762" i="21"/>
  <c r="O762" i="21"/>
  <c r="K762" i="21"/>
  <c r="Q762" i="21"/>
  <c r="N763" i="21"/>
  <c r="J763" i="21"/>
  <c r="I763" i="21"/>
  <c r="H764" i="21"/>
  <c r="P763" i="21"/>
  <c r="L763" i="21"/>
  <c r="F762" i="21"/>
  <c r="E762" i="21"/>
  <c r="D763" i="21"/>
  <c r="M763" i="21"/>
  <c r="O763" i="21"/>
  <c r="K763" i="21"/>
  <c r="Q763" i="21"/>
  <c r="P764" i="21"/>
  <c r="H765" i="21"/>
  <c r="N764" i="21"/>
  <c r="L764" i="21"/>
  <c r="J764" i="21"/>
  <c r="I764" i="21"/>
  <c r="F763" i="21"/>
  <c r="E763" i="21"/>
  <c r="D764" i="21"/>
  <c r="N765" i="21"/>
  <c r="L765" i="21"/>
  <c r="J765" i="21"/>
  <c r="P765" i="21"/>
  <c r="H766" i="21"/>
  <c r="I765" i="21"/>
  <c r="O764" i="21"/>
  <c r="K764" i="21"/>
  <c r="Q764" i="21"/>
  <c r="M764" i="21"/>
  <c r="F764" i="21"/>
  <c r="E764" i="21"/>
  <c r="D765" i="21"/>
  <c r="I766" i="21"/>
  <c r="H767" i="21"/>
  <c r="P766" i="21"/>
  <c r="L766" i="21"/>
  <c r="J766" i="21"/>
  <c r="N766" i="21"/>
  <c r="M765" i="21"/>
  <c r="O765" i="21"/>
  <c r="K765" i="21"/>
  <c r="Q765" i="21"/>
  <c r="F765" i="21"/>
  <c r="D766" i="21"/>
  <c r="E765" i="21"/>
  <c r="Q766" i="21"/>
  <c r="M766" i="21"/>
  <c r="O766" i="21"/>
  <c r="K766" i="21"/>
  <c r="P767" i="21"/>
  <c r="N767" i="21"/>
  <c r="L767" i="21"/>
  <c r="J767" i="21"/>
  <c r="H768" i="21"/>
  <c r="I767" i="21"/>
  <c r="D767" i="21"/>
  <c r="E766" i="21"/>
  <c r="F766" i="21"/>
  <c r="P768" i="21"/>
  <c r="N768" i="21"/>
  <c r="L768" i="21"/>
  <c r="J768" i="21"/>
  <c r="H769" i="21"/>
  <c r="I768" i="21"/>
  <c r="K767" i="21"/>
  <c r="Q767" i="21"/>
  <c r="M767" i="21"/>
  <c r="O767" i="21"/>
  <c r="F767" i="21"/>
  <c r="D768" i="21"/>
  <c r="E767" i="21"/>
  <c r="L769" i="21"/>
  <c r="J769" i="21"/>
  <c r="I769" i="21"/>
  <c r="N769" i="21"/>
  <c r="P769" i="21"/>
  <c r="H770" i="21"/>
  <c r="M768" i="21"/>
  <c r="O768" i="21"/>
  <c r="K768" i="21"/>
  <c r="Q768" i="21"/>
  <c r="F768" i="21"/>
  <c r="D769" i="21"/>
  <c r="E768" i="21"/>
  <c r="M769" i="21"/>
  <c r="O769" i="21"/>
  <c r="K769" i="21"/>
  <c r="Q769" i="21"/>
  <c r="I770" i="21"/>
  <c r="P770" i="21"/>
  <c r="L770" i="21"/>
  <c r="J770" i="21"/>
  <c r="H771" i="21"/>
  <c r="N770" i="21"/>
  <c r="F769" i="21"/>
  <c r="D770" i="21"/>
  <c r="E769" i="21"/>
  <c r="Q770" i="21"/>
  <c r="O770" i="21"/>
  <c r="K770" i="21"/>
  <c r="M770" i="21"/>
  <c r="P771" i="21"/>
  <c r="N771" i="21"/>
  <c r="L771" i="21"/>
  <c r="J771" i="21"/>
  <c r="H772" i="21"/>
  <c r="I771" i="21"/>
  <c r="F770" i="21"/>
  <c r="D771" i="21"/>
  <c r="E770" i="21"/>
  <c r="H773" i="21"/>
  <c r="I772" i="21"/>
  <c r="P772" i="21"/>
  <c r="N772" i="21"/>
  <c r="L772" i="21"/>
  <c r="J772" i="21"/>
  <c r="M771" i="21"/>
  <c r="O771" i="21"/>
  <c r="K771" i="21"/>
  <c r="Q771" i="21"/>
  <c r="F771" i="21"/>
  <c r="E771" i="21"/>
  <c r="D772" i="21"/>
  <c r="J773" i="21"/>
  <c r="H774" i="21"/>
  <c r="P773" i="21"/>
  <c r="N773" i="21"/>
  <c r="L773" i="21"/>
  <c r="I773" i="21"/>
  <c r="O772" i="21"/>
  <c r="K772" i="21"/>
  <c r="Q772" i="21"/>
  <c r="M772" i="21"/>
  <c r="F772" i="21"/>
  <c r="D773" i="21"/>
  <c r="E772" i="21"/>
  <c r="P774" i="21"/>
  <c r="L774" i="21"/>
  <c r="J774" i="21"/>
  <c r="I774" i="21"/>
  <c r="H775" i="21"/>
  <c r="N774" i="21"/>
  <c r="K773" i="21"/>
  <c r="Q773" i="21"/>
  <c r="M773" i="21"/>
  <c r="O773" i="21"/>
  <c r="E773" i="21"/>
  <c r="D774" i="21"/>
  <c r="F773" i="21"/>
  <c r="M774" i="21"/>
  <c r="O774" i="21"/>
  <c r="Q774" i="21"/>
  <c r="K774" i="21"/>
  <c r="J775" i="21"/>
  <c r="I775" i="21"/>
  <c r="H776" i="21"/>
  <c r="L775" i="21"/>
  <c r="P775" i="21"/>
  <c r="N775" i="21"/>
  <c r="E774" i="21"/>
  <c r="D775" i="21"/>
  <c r="F774" i="21"/>
  <c r="K775" i="21"/>
  <c r="Q775" i="21"/>
  <c r="O775" i="21"/>
  <c r="M775" i="21"/>
  <c r="P776" i="21"/>
  <c r="N776" i="21"/>
  <c r="L776" i="21"/>
  <c r="I776" i="21"/>
  <c r="H777" i="21"/>
  <c r="J776" i="21"/>
  <c r="F775" i="21"/>
  <c r="D776" i="21"/>
  <c r="E775" i="21"/>
  <c r="M776" i="21"/>
  <c r="O776" i="21"/>
  <c r="K776" i="21"/>
  <c r="Q776" i="21"/>
  <c r="N777" i="21"/>
  <c r="L777" i="21"/>
  <c r="J777" i="21"/>
  <c r="H778" i="21"/>
  <c r="I777" i="21"/>
  <c r="P777" i="21"/>
  <c r="F776" i="21"/>
  <c r="D777" i="21"/>
  <c r="E776" i="21"/>
  <c r="P778" i="21"/>
  <c r="L778" i="21"/>
  <c r="J778" i="21"/>
  <c r="I778" i="21"/>
  <c r="H779" i="21"/>
  <c r="N778" i="21"/>
  <c r="K777" i="21"/>
  <c r="M777" i="21"/>
  <c r="O777" i="21"/>
  <c r="Q777" i="21"/>
  <c r="F777" i="21"/>
  <c r="D778" i="21"/>
  <c r="E777" i="21"/>
  <c r="Q778" i="21"/>
  <c r="M778" i="21"/>
  <c r="O778" i="21"/>
  <c r="K778" i="21"/>
  <c r="P779" i="21"/>
  <c r="N779" i="21"/>
  <c r="J779" i="21"/>
  <c r="I779" i="21"/>
  <c r="H780" i="21"/>
  <c r="L779" i="21"/>
  <c r="D779" i="21"/>
  <c r="F778" i="21"/>
  <c r="E778" i="21"/>
  <c r="M779" i="21"/>
  <c r="O779" i="21"/>
  <c r="K779" i="21"/>
  <c r="Q779" i="21"/>
  <c r="J780" i="21"/>
  <c r="H781" i="21"/>
  <c r="I780" i="21"/>
  <c r="P780" i="21"/>
  <c r="N780" i="21"/>
  <c r="L780" i="21"/>
  <c r="F779" i="21"/>
  <c r="D780" i="21"/>
  <c r="E779" i="21"/>
  <c r="L781" i="21"/>
  <c r="J781" i="21"/>
  <c r="I781" i="21"/>
  <c r="H782" i="21"/>
  <c r="N781" i="21"/>
  <c r="P781" i="21"/>
  <c r="M780" i="21"/>
  <c r="O780" i="21"/>
  <c r="Q780" i="21"/>
  <c r="K780" i="21"/>
  <c r="D781" i="21"/>
  <c r="E780" i="21"/>
  <c r="F780" i="21"/>
  <c r="M781" i="21"/>
  <c r="O781" i="21"/>
  <c r="K781" i="21"/>
  <c r="Q781" i="21"/>
  <c r="J782" i="21"/>
  <c r="I782" i="21"/>
  <c r="H783" i="21"/>
  <c r="L782" i="21"/>
  <c r="P782" i="21"/>
  <c r="N782" i="21"/>
  <c r="F781" i="21"/>
  <c r="E781" i="21"/>
  <c r="D782" i="21"/>
  <c r="O782" i="21"/>
  <c r="Q782" i="21"/>
  <c r="M782" i="21"/>
  <c r="K782" i="21"/>
  <c r="P783" i="21"/>
  <c r="H784" i="21"/>
  <c r="N783" i="21"/>
  <c r="L783" i="21"/>
  <c r="J783" i="21"/>
  <c r="I783" i="21"/>
  <c r="E782" i="21"/>
  <c r="D783" i="21"/>
  <c r="F782" i="21"/>
  <c r="P784" i="21"/>
  <c r="N784" i="21"/>
  <c r="L784" i="21"/>
  <c r="I784" i="21"/>
  <c r="H785" i="21"/>
  <c r="J784" i="21"/>
  <c r="M783" i="21"/>
  <c r="O783" i="21"/>
  <c r="K783" i="21"/>
  <c r="Q783" i="21"/>
  <c r="F783" i="21"/>
  <c r="E783" i="21"/>
  <c r="D784" i="21"/>
  <c r="M784" i="21"/>
  <c r="O784" i="21"/>
  <c r="K784" i="21"/>
  <c r="Q784" i="21"/>
  <c r="H786" i="21"/>
  <c r="I785" i="21"/>
  <c r="N785" i="21"/>
  <c r="L785" i="21"/>
  <c r="J785" i="21"/>
  <c r="P785" i="21"/>
  <c r="F784" i="21"/>
  <c r="D785" i="21"/>
  <c r="E784" i="21"/>
  <c r="P786" i="21"/>
  <c r="N786" i="21"/>
  <c r="L786" i="21"/>
  <c r="J786" i="21"/>
  <c r="I786" i="21"/>
  <c r="H787" i="21"/>
  <c r="Q785" i="21"/>
  <c r="M785" i="21"/>
  <c r="K785" i="21"/>
  <c r="O785" i="21"/>
  <c r="E785" i="21"/>
  <c r="F785" i="21"/>
  <c r="D786" i="21"/>
  <c r="M786" i="21"/>
  <c r="O786" i="21"/>
  <c r="K786" i="21"/>
  <c r="Q786" i="21"/>
  <c r="J787" i="21"/>
  <c r="H788" i="21"/>
  <c r="I787" i="21"/>
  <c r="P787" i="21"/>
  <c r="N787" i="21"/>
  <c r="L787" i="21"/>
  <c r="F786" i="21"/>
  <c r="E786" i="21"/>
  <c r="D787" i="21"/>
  <c r="N788" i="21"/>
  <c r="L788" i="21"/>
  <c r="H789" i="21"/>
  <c r="I788" i="21"/>
  <c r="P788" i="21"/>
  <c r="J788" i="21"/>
  <c r="M787" i="21"/>
  <c r="O787" i="21"/>
  <c r="K787" i="21"/>
  <c r="Q787" i="21"/>
  <c r="E787" i="21"/>
  <c r="F787" i="21"/>
  <c r="D788" i="21"/>
  <c r="H790" i="21"/>
  <c r="N789" i="21"/>
  <c r="L789" i="21"/>
  <c r="J789" i="21"/>
  <c r="I789" i="21"/>
  <c r="P789" i="21"/>
  <c r="M788" i="21"/>
  <c r="O788" i="21"/>
  <c r="Q788" i="21"/>
  <c r="K788" i="21"/>
  <c r="F788" i="21"/>
  <c r="D789" i="21"/>
  <c r="E788" i="21"/>
  <c r="I790" i="21"/>
  <c r="P790" i="21"/>
  <c r="L790" i="21"/>
  <c r="J790" i="21"/>
  <c r="H791" i="21"/>
  <c r="N790" i="21"/>
  <c r="O789" i="21"/>
  <c r="K789" i="21"/>
  <c r="Q789" i="21"/>
  <c r="M789" i="21"/>
  <c r="F789" i="21"/>
  <c r="D790" i="21"/>
  <c r="E789" i="21"/>
  <c r="M790" i="21"/>
  <c r="O790" i="21"/>
  <c r="K790" i="21"/>
  <c r="Q790" i="21"/>
  <c r="H792" i="21"/>
  <c r="I791" i="21"/>
  <c r="P791" i="21"/>
  <c r="N791" i="21"/>
  <c r="J791" i="21"/>
  <c r="L791" i="21"/>
  <c r="E790" i="21"/>
  <c r="D791" i="21"/>
  <c r="F790" i="21"/>
  <c r="P792" i="21"/>
  <c r="N792" i="21"/>
  <c r="L792" i="21"/>
  <c r="J792" i="21"/>
  <c r="H793" i="21"/>
  <c r="I792" i="21"/>
  <c r="Q791" i="21"/>
  <c r="K791" i="21"/>
  <c r="M791" i="21"/>
  <c r="O791" i="21"/>
  <c r="F791" i="21"/>
  <c r="D792" i="21"/>
  <c r="E791" i="21"/>
  <c r="J793" i="21"/>
  <c r="H794" i="21"/>
  <c r="L793" i="21"/>
  <c r="P793" i="21"/>
  <c r="N793" i="21"/>
  <c r="I793" i="21"/>
  <c r="M792" i="21"/>
  <c r="O792" i="21"/>
  <c r="K792" i="21"/>
  <c r="Q792" i="21"/>
  <c r="D793" i="21"/>
  <c r="F792" i="21"/>
  <c r="E792" i="21"/>
  <c r="L794" i="21"/>
  <c r="J794" i="21"/>
  <c r="I794" i="21"/>
  <c r="P794" i="21"/>
  <c r="N794" i="21"/>
  <c r="H795" i="21"/>
  <c r="M793" i="21"/>
  <c r="K793" i="21"/>
  <c r="Q793" i="21"/>
  <c r="O793" i="21"/>
  <c r="F793" i="21"/>
  <c r="D794" i="21"/>
  <c r="E793" i="21"/>
  <c r="O794" i="21"/>
  <c r="K794" i="21"/>
  <c r="Q794" i="21"/>
  <c r="M794" i="21"/>
  <c r="P795" i="21"/>
  <c r="N795" i="21"/>
  <c r="J795" i="21"/>
  <c r="H796" i="21"/>
  <c r="I795" i="21"/>
  <c r="L795" i="21"/>
  <c r="D795" i="21"/>
  <c r="E794" i="21"/>
  <c r="F794" i="21"/>
  <c r="I796" i="21"/>
  <c r="P796" i="21"/>
  <c r="N796" i="21"/>
  <c r="L796" i="21"/>
  <c r="H797" i="21"/>
  <c r="J796" i="21"/>
  <c r="M795" i="21"/>
  <c r="O795" i="21"/>
  <c r="K795" i="21"/>
  <c r="Q795" i="21"/>
  <c r="F795" i="21"/>
  <c r="D796" i="21"/>
  <c r="E795" i="21"/>
  <c r="Q796" i="21"/>
  <c r="M796" i="21"/>
  <c r="O796" i="21"/>
  <c r="K796" i="21"/>
  <c r="N797" i="21"/>
  <c r="L797" i="21"/>
  <c r="J797" i="21"/>
  <c r="I797" i="21"/>
  <c r="H798" i="21"/>
  <c r="P797" i="21"/>
  <c r="F796" i="21"/>
  <c r="D797" i="21"/>
  <c r="E796" i="21"/>
  <c r="Q797" i="21"/>
  <c r="M797" i="21"/>
  <c r="O797" i="21"/>
  <c r="K797" i="21"/>
  <c r="P798" i="21"/>
  <c r="L798" i="21"/>
  <c r="J798" i="21"/>
  <c r="I798" i="21"/>
  <c r="H799" i="21"/>
  <c r="N798" i="21"/>
  <c r="E797" i="21"/>
  <c r="F797" i="21"/>
  <c r="D798" i="21"/>
  <c r="M798" i="21"/>
  <c r="O798" i="21"/>
  <c r="Q798" i="21"/>
  <c r="K798" i="21"/>
  <c r="I799" i="21"/>
  <c r="H800" i="21"/>
  <c r="J799" i="21"/>
  <c r="P799" i="21"/>
  <c r="N799" i="21"/>
  <c r="L799" i="21"/>
  <c r="E798" i="21"/>
  <c r="D799" i="21"/>
  <c r="F798" i="21"/>
  <c r="Q799" i="21"/>
  <c r="K799" i="21"/>
  <c r="M799" i="21"/>
  <c r="O799" i="21"/>
  <c r="P800" i="21"/>
  <c r="N800" i="21"/>
  <c r="L800" i="21"/>
  <c r="I800" i="21"/>
  <c r="H801" i="21"/>
  <c r="J800" i="21"/>
  <c r="D800" i="21"/>
  <c r="E799" i="21"/>
  <c r="F799" i="21"/>
  <c r="M800" i="21"/>
  <c r="O800" i="21"/>
  <c r="K800" i="21"/>
  <c r="Q800" i="21"/>
  <c r="L801" i="21"/>
  <c r="J801" i="21"/>
  <c r="I801" i="21"/>
  <c r="H802" i="21"/>
  <c r="N801" i="21"/>
  <c r="P801" i="21"/>
  <c r="F800" i="21"/>
  <c r="E800" i="21"/>
  <c r="D801" i="21"/>
  <c r="M801" i="21"/>
  <c r="K801" i="21"/>
  <c r="Q801" i="21"/>
  <c r="O801" i="21"/>
  <c r="P802" i="21"/>
  <c r="N802" i="21"/>
  <c r="L802" i="21"/>
  <c r="J802" i="21"/>
  <c r="H803" i="21"/>
  <c r="I802" i="21"/>
  <c r="D802" i="21"/>
  <c r="E801" i="21"/>
  <c r="F801" i="21"/>
  <c r="H804" i="21"/>
  <c r="I803" i="21"/>
  <c r="P803" i="21"/>
  <c r="N803" i="21"/>
  <c r="L803" i="21"/>
  <c r="J803" i="21"/>
  <c r="O802" i="21"/>
  <c r="K802" i="21"/>
  <c r="Q802" i="21"/>
  <c r="M802" i="21"/>
  <c r="F802" i="21"/>
  <c r="D803" i="21"/>
  <c r="E802" i="21"/>
  <c r="H805" i="21"/>
  <c r="I804" i="21"/>
  <c r="P804" i="21"/>
  <c r="N804" i="21"/>
  <c r="L804" i="21"/>
  <c r="J804" i="21"/>
  <c r="M803" i="21"/>
  <c r="O803" i="21"/>
  <c r="K803" i="21"/>
  <c r="Q803" i="21"/>
  <c r="F803" i="21"/>
  <c r="E803" i="21"/>
  <c r="D804" i="21"/>
  <c r="J805" i="21"/>
  <c r="I805" i="21"/>
  <c r="H806" i="21"/>
  <c r="N805" i="21"/>
  <c r="L805" i="21"/>
  <c r="P805" i="21"/>
  <c r="M804" i="21"/>
  <c r="O804" i="21"/>
  <c r="Q804" i="21"/>
  <c r="K804" i="21"/>
  <c r="E804" i="21"/>
  <c r="F804" i="21"/>
  <c r="D805" i="21"/>
  <c r="M805" i="21"/>
  <c r="O805" i="21"/>
  <c r="K805" i="21"/>
  <c r="Q805" i="21"/>
  <c r="I806" i="21"/>
  <c r="H807" i="21"/>
  <c r="J806" i="21"/>
  <c r="P806" i="21"/>
  <c r="L806" i="21"/>
  <c r="N806" i="21"/>
  <c r="F805" i="21"/>
  <c r="D806" i="21"/>
  <c r="E805" i="21"/>
  <c r="Q806" i="21"/>
  <c r="O806" i="21"/>
  <c r="M806" i="21"/>
  <c r="K806" i="21"/>
  <c r="P807" i="21"/>
  <c r="N807" i="21"/>
  <c r="L807" i="21"/>
  <c r="J807" i="21"/>
  <c r="H808" i="21"/>
  <c r="I807" i="21"/>
  <c r="E806" i="21"/>
  <c r="D807" i="21"/>
  <c r="F806" i="21"/>
  <c r="P808" i="21"/>
  <c r="H809" i="21"/>
  <c r="N808" i="21"/>
  <c r="L808" i="21"/>
  <c r="J808" i="21"/>
  <c r="I808" i="21"/>
  <c r="M807" i="21"/>
  <c r="K807" i="21"/>
  <c r="Q807" i="21"/>
  <c r="O807" i="21"/>
  <c r="F807" i="21"/>
  <c r="D808" i="21"/>
  <c r="E807" i="21"/>
  <c r="I809" i="21"/>
  <c r="N809" i="21"/>
  <c r="L809" i="21"/>
  <c r="J809" i="21"/>
  <c r="H810" i="21"/>
  <c r="P809" i="21"/>
  <c r="M808" i="21"/>
  <c r="O808" i="21"/>
  <c r="K808" i="21"/>
  <c r="Q808" i="21"/>
  <c r="F808" i="21"/>
  <c r="D809" i="21"/>
  <c r="E808" i="21"/>
  <c r="M809" i="21"/>
  <c r="O809" i="21"/>
  <c r="K809" i="21"/>
  <c r="Q809" i="21"/>
  <c r="I810" i="21"/>
  <c r="H811" i="21"/>
  <c r="P810" i="21"/>
  <c r="L810" i="21"/>
  <c r="J810" i="21"/>
  <c r="N810" i="21"/>
  <c r="F809" i="21"/>
  <c r="E809" i="21"/>
  <c r="D810" i="21"/>
  <c r="K810" i="21"/>
  <c r="Q810" i="21"/>
  <c r="O810" i="21"/>
  <c r="M810" i="21"/>
  <c r="P811" i="21"/>
  <c r="N811" i="21"/>
  <c r="L811" i="21"/>
  <c r="J811" i="21"/>
  <c r="I811" i="21"/>
  <c r="H812" i="21"/>
  <c r="F810" i="21"/>
  <c r="D811" i="21"/>
  <c r="E810" i="21"/>
  <c r="K811" i="21"/>
  <c r="M811" i="21"/>
  <c r="O811" i="21"/>
  <c r="Q811" i="21"/>
  <c r="P812" i="21"/>
  <c r="N812" i="21"/>
  <c r="L812" i="21"/>
  <c r="J812" i="21"/>
  <c r="I812" i="21"/>
  <c r="H813" i="21"/>
  <c r="D812" i="21"/>
  <c r="F811" i="21"/>
  <c r="E811" i="21"/>
  <c r="M812" i="21"/>
  <c r="O812" i="21"/>
  <c r="K812" i="21"/>
  <c r="Q812" i="21"/>
  <c r="I813" i="21"/>
  <c r="H814" i="21"/>
  <c r="J813" i="21"/>
  <c r="P813" i="21"/>
  <c r="N813" i="21"/>
  <c r="L813" i="21"/>
  <c r="F812" i="21"/>
  <c r="D813" i="21"/>
  <c r="E812" i="21"/>
  <c r="M813" i="21"/>
  <c r="O813" i="21"/>
  <c r="K813" i="21"/>
  <c r="Q813" i="21"/>
  <c r="N814" i="21"/>
  <c r="L814" i="21"/>
  <c r="J814" i="21"/>
  <c r="P814" i="21"/>
  <c r="H815" i="21"/>
  <c r="I814" i="21"/>
  <c r="D814" i="21"/>
  <c r="F813" i="21"/>
  <c r="E813" i="21"/>
  <c r="J815" i="21"/>
  <c r="H816" i="21"/>
  <c r="I815" i="21"/>
  <c r="N815" i="21"/>
  <c r="L815" i="21"/>
  <c r="P815" i="21"/>
  <c r="Q814" i="21"/>
  <c r="M814" i="21"/>
  <c r="O814" i="21"/>
  <c r="K814" i="21"/>
  <c r="F814" i="21"/>
  <c r="D815" i="21"/>
  <c r="E814" i="21"/>
  <c r="L816" i="21"/>
  <c r="P816" i="21"/>
  <c r="N816" i="21"/>
  <c r="J816" i="21"/>
  <c r="I816" i="21"/>
  <c r="H817" i="21"/>
  <c r="M815" i="21"/>
  <c r="O815" i="21"/>
  <c r="K815" i="21"/>
  <c r="Q815" i="21"/>
  <c r="F815" i="21"/>
  <c r="D816" i="21"/>
  <c r="E815" i="21"/>
  <c r="Q816" i="21"/>
  <c r="M816" i="21"/>
  <c r="O816" i="21"/>
  <c r="K816" i="21"/>
  <c r="P817" i="21"/>
  <c r="N817" i="21"/>
  <c r="L817" i="21"/>
  <c r="J817" i="21"/>
  <c r="I817" i="21"/>
  <c r="H818" i="21"/>
  <c r="D817" i="21"/>
  <c r="E816" i="21"/>
  <c r="F816" i="21"/>
  <c r="Q817" i="21"/>
  <c r="M817" i="21"/>
  <c r="O817" i="21"/>
  <c r="K817" i="21"/>
  <c r="P818" i="21"/>
  <c r="H819" i="21"/>
  <c r="I818" i="21"/>
  <c r="N818" i="21"/>
  <c r="L818" i="21"/>
  <c r="J818" i="21"/>
  <c r="F817" i="21"/>
  <c r="D818" i="21"/>
  <c r="E817" i="21"/>
  <c r="I819" i="21"/>
  <c r="P819" i="21"/>
  <c r="N819" i="21"/>
  <c r="L819" i="21"/>
  <c r="J819" i="21"/>
  <c r="H820" i="21"/>
  <c r="M818" i="21"/>
  <c r="O818" i="21"/>
  <c r="K818" i="21"/>
  <c r="Q818" i="21"/>
  <c r="F818" i="21"/>
  <c r="E818" i="21"/>
  <c r="D819" i="21"/>
  <c r="M819" i="21"/>
  <c r="O819" i="21"/>
  <c r="K819" i="21"/>
  <c r="Q819" i="21"/>
  <c r="I820" i="21"/>
  <c r="H821" i="21"/>
  <c r="L820" i="21"/>
  <c r="J820" i="21"/>
  <c r="P820" i="21"/>
  <c r="N820" i="21"/>
  <c r="F819" i="21"/>
  <c r="E819" i="21"/>
  <c r="D820" i="21"/>
  <c r="Q820" i="21"/>
  <c r="M820" i="21"/>
  <c r="O820" i="21"/>
  <c r="K820" i="21"/>
  <c r="J821" i="21"/>
  <c r="I821" i="21"/>
  <c r="H822" i="21"/>
  <c r="P821" i="21"/>
  <c r="N821" i="21"/>
  <c r="L821" i="21"/>
  <c r="F820" i="21"/>
  <c r="E820" i="21"/>
  <c r="D821" i="21"/>
  <c r="M821" i="21"/>
  <c r="O821" i="21"/>
  <c r="K821" i="21"/>
  <c r="Q821" i="21"/>
  <c r="N822" i="21"/>
  <c r="L822" i="21"/>
  <c r="J822" i="21"/>
  <c r="I822" i="21"/>
  <c r="P822" i="21"/>
  <c r="H823" i="21"/>
  <c r="D822" i="21"/>
  <c r="F821" i="21"/>
  <c r="E821" i="21"/>
  <c r="O822" i="21"/>
  <c r="K822" i="21"/>
  <c r="Q822" i="21"/>
  <c r="M822" i="21"/>
  <c r="P823" i="21"/>
  <c r="N823" i="21"/>
  <c r="I823" i="21"/>
  <c r="L823" i="21"/>
  <c r="J823" i="21"/>
  <c r="H824" i="21"/>
  <c r="F822" i="21"/>
  <c r="E822" i="21"/>
  <c r="D823" i="21"/>
  <c r="M823" i="21"/>
  <c r="O823" i="21"/>
  <c r="K823" i="21"/>
  <c r="Q823" i="21"/>
  <c r="P824" i="21"/>
  <c r="N824" i="21"/>
  <c r="L824" i="21"/>
  <c r="J824" i="21"/>
  <c r="I824" i="21"/>
  <c r="H825" i="21"/>
  <c r="F823" i="21"/>
  <c r="E823" i="21"/>
  <c r="D824" i="21"/>
  <c r="Q824" i="21"/>
  <c r="M824" i="21"/>
  <c r="O824" i="21"/>
  <c r="K824" i="21"/>
  <c r="N825" i="21"/>
  <c r="L825" i="21"/>
  <c r="J825" i="21"/>
  <c r="P825" i="21"/>
  <c r="I825" i="21"/>
  <c r="H826" i="21"/>
  <c r="D825" i="21"/>
  <c r="E824" i="21"/>
  <c r="F824" i="21"/>
  <c r="M825" i="21"/>
  <c r="O825" i="21"/>
  <c r="K825" i="21"/>
  <c r="Q825" i="21"/>
  <c r="P826" i="21"/>
  <c r="H827" i="21"/>
  <c r="I826" i="21"/>
  <c r="N826" i="21"/>
  <c r="L826" i="21"/>
  <c r="J826" i="21"/>
  <c r="F825" i="21"/>
  <c r="D826" i="21"/>
  <c r="E825" i="21"/>
  <c r="P827" i="21"/>
  <c r="N827" i="21"/>
  <c r="H828" i="21"/>
  <c r="L827" i="21"/>
  <c r="J827" i="21"/>
  <c r="I827" i="21"/>
  <c r="M826" i="21"/>
  <c r="O826" i="21"/>
  <c r="K826" i="21"/>
  <c r="Q826" i="21"/>
  <c r="F826" i="21"/>
  <c r="E826" i="21"/>
  <c r="D827" i="21"/>
  <c r="N828" i="21"/>
  <c r="L828" i="21"/>
  <c r="P828" i="21"/>
  <c r="J828" i="21"/>
  <c r="H829" i="21"/>
  <c r="I828" i="21"/>
  <c r="K827" i="21"/>
  <c r="Q827" i="21"/>
  <c r="M827" i="21"/>
  <c r="O827" i="21"/>
  <c r="F827" i="21"/>
  <c r="E827" i="21"/>
  <c r="D828" i="21"/>
  <c r="P829" i="21"/>
  <c r="N829" i="21"/>
  <c r="L829" i="21"/>
  <c r="J829" i="21"/>
  <c r="I829" i="21"/>
  <c r="H830" i="21"/>
  <c r="O828" i="21"/>
  <c r="K828" i="21"/>
  <c r="Q828" i="21"/>
  <c r="M828" i="21"/>
  <c r="F828" i="21"/>
  <c r="D829" i="21"/>
  <c r="E828" i="21"/>
  <c r="M829" i="21"/>
  <c r="O829" i="21"/>
  <c r="K829" i="21"/>
  <c r="Q829" i="21"/>
  <c r="L830" i="21"/>
  <c r="J830" i="21"/>
  <c r="I830" i="21"/>
  <c r="P830" i="21"/>
  <c r="N830" i="21"/>
  <c r="H831" i="21"/>
  <c r="E829" i="21"/>
  <c r="F829" i="21"/>
  <c r="D830" i="21"/>
  <c r="O830" i="21"/>
  <c r="K830" i="21"/>
  <c r="Q830" i="21"/>
  <c r="M830" i="21"/>
  <c r="N831" i="21"/>
  <c r="I831" i="21"/>
  <c r="P831" i="21"/>
  <c r="L831" i="21"/>
  <c r="J831" i="21"/>
  <c r="H832" i="21"/>
  <c r="D831" i="21"/>
  <c r="F830" i="21"/>
  <c r="E830" i="21"/>
  <c r="O831" i="21"/>
  <c r="K831" i="21"/>
  <c r="Q831" i="21"/>
  <c r="M831" i="21"/>
  <c r="P832" i="21"/>
  <c r="N832" i="21"/>
  <c r="L832" i="21"/>
  <c r="J832" i="21"/>
  <c r="I832" i="21"/>
  <c r="H833" i="21"/>
  <c r="F831" i="21"/>
  <c r="E831" i="21"/>
  <c r="D832" i="21"/>
  <c r="Q832" i="21"/>
  <c r="M832" i="21"/>
  <c r="O832" i="21"/>
  <c r="K832" i="21"/>
  <c r="L833" i="21"/>
  <c r="J833" i="21"/>
  <c r="P833" i="21"/>
  <c r="N833" i="21"/>
  <c r="H834" i="21"/>
  <c r="I833" i="21"/>
  <c r="E832" i="21"/>
  <c r="D833" i="21"/>
  <c r="F832" i="21"/>
  <c r="P834" i="21"/>
  <c r="N834" i="21"/>
  <c r="L834" i="21"/>
  <c r="J834" i="21"/>
  <c r="I834" i="21"/>
  <c r="H835" i="21"/>
  <c r="K833" i="21"/>
  <c r="Q833" i="21"/>
  <c r="M833" i="21"/>
  <c r="O833" i="21"/>
  <c r="D834" i="21"/>
  <c r="F833" i="21"/>
  <c r="E833" i="21"/>
  <c r="M834" i="21"/>
  <c r="O834" i="21"/>
  <c r="K834" i="21"/>
  <c r="Q834" i="21"/>
  <c r="J835" i="21"/>
  <c r="I835" i="21"/>
  <c r="H836" i="21"/>
  <c r="N835" i="21"/>
  <c r="L835" i="21"/>
  <c r="P835" i="21"/>
  <c r="F834" i="21"/>
  <c r="D835" i="21"/>
  <c r="E834" i="21"/>
  <c r="K835" i="21"/>
  <c r="Q835" i="21"/>
  <c r="M835" i="21"/>
  <c r="O835" i="21"/>
  <c r="L836" i="21"/>
  <c r="P836" i="21"/>
  <c r="N836" i="21"/>
  <c r="J836" i="21"/>
  <c r="H837" i="21"/>
  <c r="I836" i="21"/>
  <c r="E835" i="21"/>
  <c r="F835" i="21"/>
  <c r="D836" i="21"/>
  <c r="P837" i="21"/>
  <c r="N837" i="21"/>
  <c r="L837" i="21"/>
  <c r="J837" i="21"/>
  <c r="I837" i="21"/>
  <c r="H838" i="21"/>
  <c r="K836" i="21"/>
  <c r="Q836" i="21"/>
  <c r="O836" i="21"/>
  <c r="M836" i="21"/>
  <c r="D837" i="21"/>
  <c r="F836" i="21"/>
  <c r="E836" i="21"/>
  <c r="M837" i="21"/>
  <c r="O837" i="21"/>
  <c r="K837" i="21"/>
  <c r="Q837" i="21"/>
  <c r="J838" i="21"/>
  <c r="H839" i="21"/>
  <c r="P838" i="21"/>
  <c r="N838" i="21"/>
  <c r="L838" i="21"/>
  <c r="I838" i="21"/>
  <c r="E837" i="21"/>
  <c r="F837" i="21"/>
  <c r="D838" i="21"/>
  <c r="N839" i="21"/>
  <c r="L839" i="21"/>
  <c r="J839" i="21"/>
  <c r="H840" i="21"/>
  <c r="I839" i="21"/>
  <c r="P839" i="21"/>
  <c r="Q838" i="21"/>
  <c r="M838" i="21"/>
  <c r="O838" i="21"/>
  <c r="K838" i="21"/>
  <c r="E838" i="21"/>
  <c r="F838" i="21"/>
  <c r="D839" i="21"/>
  <c r="P840" i="21"/>
  <c r="N840" i="21"/>
  <c r="L840" i="21"/>
  <c r="J840" i="21"/>
  <c r="I840" i="21"/>
  <c r="H841" i="21"/>
  <c r="K839" i="21"/>
  <c r="Q839" i="21"/>
  <c r="M839" i="21"/>
  <c r="O839" i="21"/>
  <c r="F839" i="21"/>
  <c r="D840" i="21"/>
  <c r="E839" i="21"/>
  <c r="Q840" i="21"/>
  <c r="M840" i="21"/>
  <c r="O840" i="21"/>
  <c r="K840" i="21"/>
  <c r="J841" i="21"/>
  <c r="P841" i="21"/>
  <c r="N841" i="21"/>
  <c r="L841" i="21"/>
  <c r="H842" i="21"/>
  <c r="I841" i="21"/>
  <c r="D841" i="21"/>
  <c r="E840" i="21"/>
  <c r="F840" i="21"/>
  <c r="N842" i="21"/>
  <c r="P842" i="21"/>
  <c r="L842" i="21"/>
  <c r="J842" i="21"/>
  <c r="H843" i="21"/>
  <c r="I842" i="21"/>
  <c r="Q841" i="21"/>
  <c r="K841" i="21"/>
  <c r="M841" i="21"/>
  <c r="O841" i="21"/>
  <c r="D842" i="21"/>
  <c r="F841" i="21"/>
  <c r="E841" i="21"/>
  <c r="P843" i="21"/>
  <c r="N843" i="21"/>
  <c r="I843" i="21"/>
  <c r="L843" i="21"/>
  <c r="J843" i="21"/>
  <c r="H844" i="21"/>
  <c r="K842" i="21"/>
  <c r="Q842" i="21"/>
  <c r="M842" i="21"/>
  <c r="O842" i="21"/>
  <c r="F842" i="21"/>
  <c r="E842" i="21"/>
  <c r="D843" i="21"/>
  <c r="M843" i="21"/>
  <c r="O843" i="21"/>
  <c r="K843" i="21"/>
  <c r="Q843" i="21"/>
  <c r="L844" i="21"/>
  <c r="J844" i="21"/>
  <c r="I844" i="21"/>
  <c r="H845" i="21"/>
  <c r="P844" i="21"/>
  <c r="N844" i="21"/>
  <c r="F843" i="21"/>
  <c r="E843" i="21"/>
  <c r="D844" i="21"/>
  <c r="O844" i="21"/>
  <c r="M844" i="21"/>
  <c r="K844" i="21"/>
  <c r="Q844" i="21"/>
  <c r="I845" i="21"/>
  <c r="J845" i="21"/>
  <c r="H846" i="21"/>
  <c r="P845" i="21"/>
  <c r="N845" i="21"/>
  <c r="L845" i="21"/>
  <c r="F844" i="21"/>
  <c r="E844" i="21"/>
  <c r="D845" i="21"/>
  <c r="K845" i="21"/>
  <c r="M845" i="21"/>
  <c r="O845" i="21"/>
  <c r="Q845" i="21"/>
  <c r="P846" i="21"/>
  <c r="I846" i="21"/>
  <c r="H847" i="21"/>
  <c r="N846" i="21"/>
  <c r="L846" i="21"/>
  <c r="J846" i="21"/>
  <c r="D846" i="21"/>
  <c r="F845" i="21"/>
  <c r="E845" i="21"/>
  <c r="K846" i="21"/>
  <c r="O846" i="21"/>
  <c r="Q846" i="21"/>
  <c r="M846" i="21"/>
  <c r="P847" i="21"/>
  <c r="N847" i="21"/>
  <c r="H848" i="21"/>
  <c r="L847" i="21"/>
  <c r="J847" i="21"/>
  <c r="I847" i="21"/>
  <c r="F846" i="21"/>
  <c r="D847" i="21"/>
  <c r="E846" i="21"/>
  <c r="I848" i="21"/>
  <c r="L848" i="21"/>
  <c r="J848" i="21"/>
  <c r="H849" i="21"/>
  <c r="P848" i="21"/>
  <c r="N848" i="21"/>
  <c r="O847" i="21"/>
  <c r="M847" i="21"/>
  <c r="K847" i="21"/>
  <c r="Q847" i="21"/>
  <c r="F847" i="21"/>
  <c r="E847" i="21"/>
  <c r="D848" i="21"/>
  <c r="M848" i="21"/>
  <c r="O848" i="21"/>
  <c r="K848" i="21"/>
  <c r="Q848" i="21"/>
  <c r="J849" i="21"/>
  <c r="I849" i="21"/>
  <c r="H850" i="21"/>
  <c r="P849" i="21"/>
  <c r="N849" i="21"/>
  <c r="L849" i="21"/>
  <c r="E848" i="21"/>
  <c r="D849" i="21"/>
  <c r="F848" i="21"/>
  <c r="K849" i="21"/>
  <c r="M849" i="21"/>
  <c r="O849" i="21"/>
  <c r="Q849" i="21"/>
  <c r="P850" i="21"/>
  <c r="H851" i="21"/>
  <c r="I850" i="21"/>
  <c r="N850" i="21"/>
  <c r="L850" i="21"/>
  <c r="J850" i="21"/>
  <c r="F849" i="21"/>
  <c r="D850" i="21"/>
  <c r="E849" i="21"/>
  <c r="N851" i="21"/>
  <c r="P851" i="21"/>
  <c r="H852" i="21"/>
  <c r="L851" i="21"/>
  <c r="J851" i="21"/>
  <c r="I851" i="21"/>
  <c r="Q850" i="21"/>
  <c r="M850" i="21"/>
  <c r="O850" i="21"/>
  <c r="K850" i="21"/>
  <c r="F850" i="21"/>
  <c r="D851" i="21"/>
  <c r="E850" i="21"/>
  <c r="P852" i="21"/>
  <c r="N852" i="21"/>
  <c r="L852" i="21"/>
  <c r="J852" i="21"/>
  <c r="H853" i="21"/>
  <c r="I852" i="21"/>
  <c r="Q851" i="21"/>
  <c r="K851" i="21"/>
  <c r="M851" i="21"/>
  <c r="O851" i="21"/>
  <c r="D852" i="21"/>
  <c r="E851" i="21"/>
  <c r="F851" i="21"/>
  <c r="L853" i="21"/>
  <c r="P853" i="21"/>
  <c r="N853" i="21"/>
  <c r="J853" i="21"/>
  <c r="H854" i="21"/>
  <c r="I853" i="21"/>
  <c r="O852" i="21"/>
  <c r="K852" i="21"/>
  <c r="Q852" i="21"/>
  <c r="M852" i="21"/>
  <c r="F852" i="21"/>
  <c r="D853" i="21"/>
  <c r="E852" i="21"/>
  <c r="H855" i="21"/>
  <c r="P854" i="21"/>
  <c r="I854" i="21"/>
  <c r="N854" i="21"/>
  <c r="L854" i="21"/>
  <c r="J854" i="21"/>
  <c r="M853" i="21"/>
  <c r="O853" i="21"/>
  <c r="K853" i="21"/>
  <c r="Q853" i="21"/>
  <c r="E853" i="21"/>
  <c r="F853" i="21"/>
  <c r="D854" i="21"/>
  <c r="J855" i="21"/>
  <c r="N855" i="21"/>
  <c r="L855" i="21"/>
  <c r="I855" i="21"/>
  <c r="H856" i="21"/>
  <c r="P855" i="21"/>
  <c r="Q854" i="21"/>
  <c r="M854" i="21"/>
  <c r="O854" i="21"/>
  <c r="K854" i="21"/>
  <c r="E854" i="21"/>
  <c r="D855" i="21"/>
  <c r="F854" i="21"/>
  <c r="K855" i="21"/>
  <c r="M855" i="21"/>
  <c r="O855" i="21"/>
  <c r="Q855" i="21"/>
  <c r="L856" i="21"/>
  <c r="J856" i="21"/>
  <c r="H857" i="21"/>
  <c r="I856" i="21"/>
  <c r="P856" i="21"/>
  <c r="N856" i="21"/>
  <c r="F855" i="21"/>
  <c r="D856" i="21"/>
  <c r="E855" i="21"/>
  <c r="I857" i="21"/>
  <c r="J857" i="21"/>
  <c r="H858" i="21"/>
  <c r="P857" i="21"/>
  <c r="N857" i="21"/>
  <c r="L857" i="21"/>
  <c r="M856" i="21"/>
  <c r="O856" i="21"/>
  <c r="K856" i="21"/>
  <c r="Q856" i="21"/>
  <c r="E856" i="21"/>
  <c r="D857" i="21"/>
  <c r="F856" i="21"/>
  <c r="Q857" i="21"/>
  <c r="M857" i="21"/>
  <c r="O857" i="21"/>
  <c r="K857" i="21"/>
  <c r="P858" i="21"/>
  <c r="H859" i="21"/>
  <c r="I858" i="21"/>
  <c r="N858" i="21"/>
  <c r="L858" i="21"/>
  <c r="J858" i="21"/>
  <c r="D858" i="21"/>
  <c r="E857" i="21"/>
  <c r="F857" i="21"/>
  <c r="H860" i="21"/>
  <c r="P859" i="21"/>
  <c r="N859" i="21"/>
  <c r="L859" i="21"/>
  <c r="J859" i="21"/>
  <c r="I859" i="21"/>
  <c r="M858" i="21"/>
  <c r="O858" i="21"/>
  <c r="K858" i="21"/>
  <c r="Q858" i="21"/>
  <c r="F858" i="21"/>
  <c r="D859" i="21"/>
  <c r="E858" i="21"/>
  <c r="P860" i="21"/>
  <c r="N860" i="21"/>
  <c r="L860" i="21"/>
  <c r="J860" i="21"/>
  <c r="I860" i="21"/>
  <c r="H861" i="21"/>
  <c r="K859" i="21"/>
  <c r="Q859" i="21"/>
  <c r="M859" i="21"/>
  <c r="O859" i="21"/>
  <c r="D860" i="21"/>
  <c r="F859" i="21"/>
  <c r="E859" i="21"/>
  <c r="Q860" i="21"/>
  <c r="M860" i="21"/>
  <c r="O860" i="21"/>
  <c r="K860" i="21"/>
  <c r="J861" i="21"/>
  <c r="I861" i="21"/>
  <c r="H862" i="21"/>
  <c r="P861" i="21"/>
  <c r="N861" i="21"/>
  <c r="L861" i="21"/>
  <c r="E860" i="21"/>
  <c r="F860" i="21"/>
  <c r="D861" i="21"/>
  <c r="M861" i="21"/>
  <c r="O861" i="21"/>
  <c r="K861" i="21"/>
  <c r="Q861" i="21"/>
  <c r="N862" i="21"/>
  <c r="P862" i="21"/>
  <c r="L862" i="21"/>
  <c r="J862" i="21"/>
  <c r="I862" i="21"/>
  <c r="H863" i="21"/>
  <c r="D862" i="21"/>
  <c r="F861" i="21"/>
  <c r="E861" i="21"/>
  <c r="O862" i="21"/>
  <c r="K862" i="21"/>
  <c r="Q862" i="21"/>
  <c r="M862" i="21"/>
  <c r="P863" i="21"/>
  <c r="N863" i="21"/>
  <c r="I863" i="21"/>
  <c r="L863" i="21"/>
  <c r="J863" i="21"/>
  <c r="H864" i="21"/>
  <c r="E862" i="21"/>
  <c r="F862" i="21"/>
  <c r="D863" i="21"/>
  <c r="M863" i="21"/>
  <c r="O863" i="21"/>
  <c r="K863" i="21"/>
  <c r="Q863" i="21"/>
  <c r="P864" i="21"/>
  <c r="N864" i="21"/>
  <c r="L864" i="21"/>
  <c r="J864" i="21"/>
  <c r="I864" i="21"/>
  <c r="H865" i="21"/>
  <c r="F863" i="21"/>
  <c r="E863" i="21"/>
  <c r="D864" i="21"/>
  <c r="Q864" i="21"/>
  <c r="M864" i="21"/>
  <c r="O864" i="21"/>
  <c r="K864" i="21"/>
  <c r="N865" i="21"/>
  <c r="P865" i="21"/>
  <c r="L865" i="21"/>
  <c r="J865" i="21"/>
  <c r="I865" i="21"/>
  <c r="H866" i="21"/>
  <c r="E864" i="21"/>
  <c r="D865" i="21"/>
  <c r="F864" i="21"/>
  <c r="O865" i="21"/>
  <c r="K865" i="21"/>
  <c r="Q865" i="21"/>
  <c r="M865" i="21"/>
  <c r="P866" i="21"/>
  <c r="I866" i="21"/>
  <c r="H867" i="21"/>
  <c r="N866" i="21"/>
  <c r="L866" i="21"/>
  <c r="J866" i="21"/>
  <c r="E865" i="21"/>
  <c r="F865" i="21"/>
  <c r="D866" i="21"/>
  <c r="M866" i="21"/>
  <c r="O866" i="21"/>
  <c r="K866" i="21"/>
  <c r="Q866" i="21"/>
  <c r="L867" i="21"/>
  <c r="N867" i="21"/>
  <c r="J867" i="21"/>
  <c r="I867" i="21"/>
  <c r="H868" i="21"/>
  <c r="P867" i="21"/>
  <c r="F866" i="21"/>
  <c r="E866" i="21"/>
  <c r="D867" i="21"/>
  <c r="K867" i="21"/>
  <c r="Q867" i="21"/>
  <c r="M867" i="21"/>
  <c r="O867" i="21"/>
  <c r="N868" i="21"/>
  <c r="P868" i="21"/>
  <c r="L868" i="21"/>
  <c r="J868" i="21"/>
  <c r="I868" i="21"/>
  <c r="H869" i="21"/>
  <c r="F867" i="21"/>
  <c r="D868" i="21"/>
  <c r="E867" i="21"/>
  <c r="O868" i="21"/>
  <c r="K868" i="21"/>
  <c r="Q868" i="21"/>
  <c r="M868" i="21"/>
  <c r="J869" i="21"/>
  <c r="H870" i="21"/>
  <c r="I869" i="21"/>
  <c r="P869" i="21"/>
  <c r="N869" i="21"/>
  <c r="L869" i="21"/>
  <c r="F868" i="21"/>
  <c r="E868" i="21"/>
  <c r="D869" i="21"/>
  <c r="P870" i="21"/>
  <c r="I870" i="21"/>
  <c r="H871" i="21"/>
  <c r="N870" i="21"/>
  <c r="L870" i="21"/>
  <c r="J870" i="21"/>
  <c r="M869" i="21"/>
  <c r="O869" i="21"/>
  <c r="K869" i="21"/>
  <c r="Q869" i="21"/>
  <c r="E869" i="21"/>
  <c r="F869" i="21"/>
  <c r="D870" i="21"/>
  <c r="K870" i="21"/>
  <c r="Q870" i="21"/>
  <c r="O870" i="21"/>
  <c r="M870" i="21"/>
  <c r="N871" i="21"/>
  <c r="P871" i="21"/>
  <c r="I871" i="21"/>
  <c r="L871" i="21"/>
  <c r="J871" i="21"/>
  <c r="H872" i="21"/>
  <c r="F870" i="21"/>
  <c r="D871" i="21"/>
  <c r="E870" i="21"/>
  <c r="O871" i="21"/>
  <c r="M871" i="21"/>
  <c r="K871" i="21"/>
  <c r="Q871" i="21"/>
  <c r="N872" i="21"/>
  <c r="L872" i="21"/>
  <c r="P872" i="21"/>
  <c r="J872" i="21"/>
  <c r="I872" i="21"/>
  <c r="H873" i="21"/>
  <c r="F871" i="21"/>
  <c r="E871" i="21"/>
  <c r="D872" i="21"/>
  <c r="Q872" i="21"/>
  <c r="M872" i="21"/>
  <c r="O872" i="21"/>
  <c r="K872" i="21"/>
  <c r="L873" i="21"/>
  <c r="P873" i="21"/>
  <c r="N873" i="21"/>
  <c r="J873" i="21"/>
  <c r="H874" i="21"/>
  <c r="I873" i="21"/>
  <c r="E872" i="21"/>
  <c r="D873" i="21"/>
  <c r="F872" i="21"/>
  <c r="L874" i="21"/>
  <c r="J874" i="21"/>
  <c r="I874" i="21"/>
  <c r="P874" i="21"/>
  <c r="N874" i="21"/>
  <c r="H875" i="21"/>
  <c r="K873" i="21"/>
  <c r="Q873" i="21"/>
  <c r="M873" i="21"/>
  <c r="O873" i="21"/>
  <c r="F873" i="21"/>
  <c r="E873" i="21"/>
  <c r="D874" i="21"/>
  <c r="O874" i="21"/>
  <c r="M874" i="21"/>
  <c r="K874" i="21"/>
  <c r="Q874" i="21"/>
  <c r="J875" i="21"/>
  <c r="N875" i="21"/>
  <c r="L875" i="21"/>
  <c r="H876" i="21"/>
  <c r="I875" i="21"/>
  <c r="P875" i="21"/>
  <c r="F874" i="21"/>
  <c r="D875" i="21"/>
  <c r="E874" i="21"/>
  <c r="J876" i="21"/>
  <c r="H877" i="21"/>
  <c r="I876" i="21"/>
  <c r="L876" i="21"/>
  <c r="P876" i="21"/>
  <c r="N876" i="21"/>
  <c r="M875" i="21"/>
  <c r="O875" i="21"/>
  <c r="K875" i="21"/>
  <c r="Q875" i="21"/>
  <c r="F875" i="21"/>
  <c r="D876" i="21"/>
  <c r="E875" i="21"/>
  <c r="L877" i="21"/>
  <c r="J877" i="21"/>
  <c r="P877" i="21"/>
  <c r="N877" i="21"/>
  <c r="I877" i="21"/>
  <c r="H878" i="21"/>
  <c r="K876" i="21"/>
  <c r="O876" i="21"/>
  <c r="Q876" i="21"/>
  <c r="M876" i="21"/>
  <c r="F876" i="21"/>
  <c r="E876" i="21"/>
  <c r="D877" i="21"/>
  <c r="M877" i="21"/>
  <c r="O877" i="21"/>
  <c r="K877" i="21"/>
  <c r="Q877" i="21"/>
  <c r="J878" i="21"/>
  <c r="P878" i="21"/>
  <c r="N878" i="21"/>
  <c r="L878" i="21"/>
  <c r="I878" i="21"/>
  <c r="H879" i="21"/>
  <c r="E877" i="21"/>
  <c r="F877" i="21"/>
  <c r="D878" i="21"/>
  <c r="Q878" i="21"/>
  <c r="O878" i="21"/>
  <c r="K878" i="21"/>
  <c r="M878" i="21"/>
  <c r="I879" i="21"/>
  <c r="P879" i="21"/>
  <c r="N879" i="21"/>
  <c r="L879" i="21"/>
  <c r="J879" i="21"/>
  <c r="H880" i="21"/>
  <c r="F878" i="21"/>
  <c r="D879" i="21"/>
  <c r="E878" i="21"/>
  <c r="K879" i="21"/>
  <c r="M879" i="21"/>
  <c r="O879" i="21"/>
  <c r="Q879" i="21"/>
  <c r="L880" i="21"/>
  <c r="P880" i="21"/>
  <c r="N880" i="21"/>
  <c r="J880" i="21"/>
  <c r="I880" i="21"/>
  <c r="H881" i="21"/>
  <c r="F879" i="21"/>
  <c r="E879" i="21"/>
  <c r="D880" i="21"/>
  <c r="Q880" i="21"/>
  <c r="M880" i="21"/>
  <c r="O880" i="21"/>
  <c r="K880" i="21"/>
  <c r="J881" i="21"/>
  <c r="P881" i="21"/>
  <c r="N881" i="21"/>
  <c r="L881" i="21"/>
  <c r="I881" i="21"/>
  <c r="H882" i="21"/>
  <c r="D881" i="21"/>
  <c r="E880" i="21"/>
  <c r="F880" i="21"/>
  <c r="Q881" i="21"/>
  <c r="M881" i="21"/>
  <c r="O881" i="21"/>
  <c r="K881" i="21"/>
  <c r="I882" i="21"/>
  <c r="P882" i="21"/>
  <c r="H883" i="21"/>
  <c r="N882" i="21"/>
  <c r="L882" i="21"/>
  <c r="J882" i="21"/>
  <c r="F881" i="21"/>
  <c r="D882" i="21"/>
  <c r="E881" i="21"/>
  <c r="K882" i="21"/>
  <c r="M882" i="21"/>
  <c r="O882" i="21"/>
  <c r="Q882" i="21"/>
  <c r="I883" i="21"/>
  <c r="P883" i="21"/>
  <c r="N883" i="21"/>
  <c r="L883" i="21"/>
  <c r="J883" i="21"/>
  <c r="H884" i="21"/>
  <c r="F882" i="21"/>
  <c r="E882" i="21"/>
  <c r="D883" i="21"/>
  <c r="M883" i="21"/>
  <c r="O883" i="21"/>
  <c r="K883" i="21"/>
  <c r="Q883" i="21"/>
  <c r="I884" i="21"/>
  <c r="H885" i="21"/>
  <c r="L884" i="21"/>
  <c r="J884" i="21"/>
  <c r="P884" i="21"/>
  <c r="N884" i="21"/>
  <c r="F883" i="21"/>
  <c r="E883" i="21"/>
  <c r="D884" i="21"/>
  <c r="Q884" i="21"/>
  <c r="M884" i="21"/>
  <c r="O884" i="21"/>
  <c r="K884" i="21"/>
  <c r="I885" i="21"/>
  <c r="J885" i="21"/>
  <c r="H886" i="21"/>
  <c r="P885" i="21"/>
  <c r="N885" i="21"/>
  <c r="L885" i="21"/>
  <c r="F884" i="21"/>
  <c r="D885" i="21"/>
  <c r="E884" i="21"/>
  <c r="Q885" i="21"/>
  <c r="M885" i="21"/>
  <c r="O885" i="21"/>
  <c r="K885" i="21"/>
  <c r="P886" i="21"/>
  <c r="N886" i="21"/>
  <c r="I886" i="21"/>
  <c r="H887" i="21"/>
  <c r="L886" i="21"/>
  <c r="J886" i="21"/>
  <c r="D886" i="21"/>
  <c r="F885" i="21"/>
  <c r="E885" i="21"/>
  <c r="K886" i="21"/>
  <c r="O886" i="21"/>
  <c r="Q886" i="21"/>
  <c r="M886" i="21"/>
  <c r="H888" i="21"/>
  <c r="P887" i="21"/>
  <c r="N887" i="21"/>
  <c r="L887" i="21"/>
  <c r="J887" i="21"/>
  <c r="I887" i="21"/>
  <c r="E886" i="21"/>
  <c r="F886" i="21"/>
  <c r="D887" i="21"/>
  <c r="L888" i="21"/>
  <c r="J888" i="21"/>
  <c r="H889" i="21"/>
  <c r="I888" i="21"/>
  <c r="P888" i="21"/>
  <c r="N888" i="21"/>
  <c r="K887" i="21"/>
  <c r="Q887" i="21"/>
  <c r="M887" i="21"/>
  <c r="O887" i="21"/>
  <c r="F887" i="21"/>
  <c r="E887" i="21"/>
  <c r="D888" i="21"/>
  <c r="I889" i="21"/>
  <c r="J889" i="21"/>
  <c r="H890" i="21"/>
  <c r="P889" i="21"/>
  <c r="N889" i="21"/>
  <c r="L889" i="21"/>
  <c r="M888" i="21"/>
  <c r="O888" i="21"/>
  <c r="K888" i="21"/>
  <c r="Q888" i="21"/>
  <c r="D889" i="21"/>
  <c r="E888" i="21"/>
  <c r="F888" i="21"/>
  <c r="K889" i="21"/>
  <c r="Q889" i="21"/>
  <c r="M889" i="21"/>
  <c r="O889" i="21"/>
  <c r="P890" i="21"/>
  <c r="H891" i="21"/>
  <c r="N890" i="21"/>
  <c r="L890" i="21"/>
  <c r="J890" i="21"/>
  <c r="I890" i="21"/>
  <c r="F889" i="21"/>
  <c r="E889" i="21"/>
  <c r="D890" i="21"/>
  <c r="H892" i="21"/>
  <c r="N891" i="21"/>
  <c r="L891" i="21"/>
  <c r="J891" i="21"/>
  <c r="I891" i="21"/>
  <c r="P891" i="21"/>
  <c r="K890" i="21"/>
  <c r="Q890" i="21"/>
  <c r="M890" i="21"/>
  <c r="O890" i="21"/>
  <c r="D891" i="21"/>
  <c r="F890" i="21"/>
  <c r="E890" i="21"/>
  <c r="J892" i="21"/>
  <c r="L892" i="21"/>
  <c r="P892" i="21"/>
  <c r="N892" i="21"/>
  <c r="H893" i="21"/>
  <c r="I892" i="21"/>
  <c r="M891" i="21"/>
  <c r="K891" i="21"/>
  <c r="Q891" i="21"/>
  <c r="O891" i="21"/>
  <c r="F891" i="21"/>
  <c r="D892" i="21"/>
  <c r="E891" i="21"/>
  <c r="N893" i="21"/>
  <c r="L893" i="21"/>
  <c r="P893" i="21"/>
  <c r="J893" i="21"/>
  <c r="H894" i="21"/>
  <c r="I893" i="21"/>
  <c r="K892" i="21"/>
  <c r="Q892" i="21"/>
  <c r="O892" i="21"/>
  <c r="M892" i="21"/>
  <c r="F892" i="21"/>
  <c r="D893" i="21"/>
  <c r="E892" i="21"/>
  <c r="H895" i="21"/>
  <c r="L894" i="21"/>
  <c r="I894" i="21"/>
  <c r="P894" i="21"/>
  <c r="N894" i="21"/>
  <c r="J894" i="21"/>
  <c r="M893" i="21"/>
  <c r="O893" i="21"/>
  <c r="K893" i="21"/>
  <c r="Q893" i="21"/>
  <c r="E893" i="21"/>
  <c r="F893" i="21"/>
  <c r="D894" i="21"/>
  <c r="H896" i="21"/>
  <c r="L895" i="21"/>
  <c r="J895" i="21"/>
  <c r="P895" i="21"/>
  <c r="N895" i="21"/>
  <c r="I895" i="21"/>
  <c r="O894" i="21"/>
  <c r="K894" i="21"/>
  <c r="Q894" i="21"/>
  <c r="M894" i="21"/>
  <c r="F894" i="21"/>
  <c r="D895" i="21"/>
  <c r="E894" i="21"/>
  <c r="P896" i="21"/>
  <c r="L896" i="21"/>
  <c r="J896" i="21"/>
  <c r="I896" i="21"/>
  <c r="H897" i="21"/>
  <c r="N896" i="21"/>
  <c r="Q895" i="21"/>
  <c r="O895" i="21"/>
  <c r="K895" i="21"/>
  <c r="M895" i="21"/>
  <c r="E895" i="21"/>
  <c r="F895" i="21"/>
  <c r="D896" i="21"/>
  <c r="M896" i="21"/>
  <c r="O896" i="21"/>
  <c r="Q896" i="21"/>
  <c r="K896" i="21"/>
  <c r="J897" i="21"/>
  <c r="I897" i="21"/>
  <c r="N897" i="21"/>
  <c r="L897" i="21"/>
  <c r="H898" i="21"/>
  <c r="P897" i="21"/>
  <c r="E896" i="21"/>
  <c r="D897" i="21"/>
  <c r="F896" i="21"/>
  <c r="K897" i="21"/>
  <c r="Q897" i="21"/>
  <c r="M897" i="21"/>
  <c r="O897" i="21"/>
  <c r="I898" i="21"/>
  <c r="P898" i="21"/>
  <c r="N898" i="21"/>
  <c r="L898" i="21"/>
  <c r="H899" i="21"/>
  <c r="J898" i="21"/>
  <c r="E897" i="21"/>
  <c r="D898" i="21"/>
  <c r="F897" i="21"/>
  <c r="M898" i="21"/>
  <c r="O898" i="21"/>
  <c r="K898" i="21"/>
  <c r="Q898" i="21"/>
  <c r="J899" i="21"/>
  <c r="I899" i="21"/>
  <c r="P899" i="21"/>
  <c r="N899" i="21"/>
  <c r="L899" i="21"/>
  <c r="H900" i="21"/>
  <c r="F898" i="21"/>
  <c r="D899" i="21"/>
  <c r="E898" i="21"/>
  <c r="O899" i="21"/>
  <c r="K899" i="21"/>
  <c r="M899" i="21"/>
  <c r="Q899" i="21"/>
  <c r="L900" i="21"/>
  <c r="P900" i="21"/>
  <c r="J900" i="21"/>
  <c r="H901" i="21"/>
  <c r="I900" i="21"/>
  <c r="N900" i="21"/>
  <c r="F899" i="21"/>
  <c r="D900" i="21"/>
  <c r="E899" i="21"/>
  <c r="H902" i="21"/>
  <c r="I901" i="21"/>
  <c r="L901" i="21"/>
  <c r="J901" i="21"/>
  <c r="P901" i="21"/>
  <c r="N901" i="21"/>
  <c r="O900" i="21"/>
  <c r="K900" i="21"/>
  <c r="Q900" i="21"/>
  <c r="M900" i="21"/>
  <c r="D901" i="21"/>
  <c r="E900" i="21"/>
  <c r="F900" i="21"/>
  <c r="P902" i="21"/>
  <c r="N902" i="21"/>
  <c r="L902" i="21"/>
  <c r="I902" i="21"/>
  <c r="H903" i="21"/>
  <c r="J902" i="21"/>
  <c r="K901" i="21"/>
  <c r="Q901" i="21"/>
  <c r="M901" i="21"/>
  <c r="O901" i="21"/>
  <c r="F901" i="21"/>
  <c r="E901" i="21"/>
  <c r="D902" i="21"/>
  <c r="Q902" i="21"/>
  <c r="O902" i="21"/>
  <c r="K902" i="21"/>
  <c r="M902" i="21"/>
  <c r="P903" i="21"/>
  <c r="N903" i="21"/>
  <c r="L903" i="21"/>
  <c r="J903" i="21"/>
  <c r="I903" i="21"/>
  <c r="H904" i="21"/>
  <c r="D903" i="21"/>
  <c r="F902" i="21"/>
  <c r="E902" i="21"/>
  <c r="O903" i="21"/>
  <c r="K903" i="21"/>
  <c r="M903" i="21"/>
  <c r="Q903" i="21"/>
  <c r="H905" i="21"/>
  <c r="P904" i="21"/>
  <c r="N904" i="21"/>
  <c r="L904" i="21"/>
  <c r="J904" i="21"/>
  <c r="I904" i="21"/>
  <c r="F903" i="21"/>
  <c r="D904" i="21"/>
  <c r="E903" i="21"/>
  <c r="N905" i="21"/>
  <c r="J905" i="21"/>
  <c r="P905" i="21"/>
  <c r="H906" i="21"/>
  <c r="I905" i="21"/>
  <c r="L905" i="21"/>
  <c r="K904" i="21"/>
  <c r="Q904" i="21"/>
  <c r="M904" i="21"/>
  <c r="O904" i="21"/>
  <c r="E904" i="21"/>
  <c r="D905" i="21"/>
  <c r="F904" i="21"/>
  <c r="I906" i="21"/>
  <c r="J906" i="21"/>
  <c r="H907" i="21"/>
  <c r="P906" i="21"/>
  <c r="N906" i="21"/>
  <c r="L906" i="21"/>
  <c r="M905" i="21"/>
  <c r="K905" i="21"/>
  <c r="Q905" i="21"/>
  <c r="O905" i="21"/>
  <c r="E905" i="21"/>
  <c r="F905" i="21"/>
  <c r="D906" i="21"/>
  <c r="Q906" i="21"/>
  <c r="O906" i="21"/>
  <c r="K906" i="21"/>
  <c r="M906" i="21"/>
  <c r="P907" i="21"/>
  <c r="N907" i="21"/>
  <c r="L907" i="21"/>
  <c r="J907" i="21"/>
  <c r="I907" i="21"/>
  <c r="H908" i="21"/>
  <c r="F906" i="21"/>
  <c r="D907" i="21"/>
  <c r="E906" i="21"/>
  <c r="M907" i="21"/>
  <c r="O907" i="21"/>
  <c r="K907" i="21"/>
  <c r="Q907" i="21"/>
  <c r="H909" i="21"/>
  <c r="I908" i="21"/>
  <c r="L908" i="21"/>
  <c r="J908" i="21"/>
  <c r="P908" i="21"/>
  <c r="N908" i="21"/>
  <c r="D908" i="21"/>
  <c r="E907" i="21"/>
  <c r="F907" i="21"/>
  <c r="P909" i="21"/>
  <c r="I909" i="21"/>
  <c r="N909" i="21"/>
  <c r="L909" i="21"/>
  <c r="J909" i="21"/>
  <c r="H910" i="21"/>
  <c r="Q908" i="21"/>
  <c r="K908" i="21"/>
  <c r="O908" i="21"/>
  <c r="M908" i="21"/>
  <c r="F908" i="21"/>
  <c r="E908" i="21"/>
  <c r="D909" i="21"/>
  <c r="Q909" i="21"/>
  <c r="M909" i="21"/>
  <c r="O909" i="21"/>
  <c r="K909" i="21"/>
  <c r="L910" i="21"/>
  <c r="H911" i="21"/>
  <c r="P910" i="21"/>
  <c r="N910" i="21"/>
  <c r="I910" i="21"/>
  <c r="J910" i="21"/>
  <c r="E909" i="21"/>
  <c r="F909" i="21"/>
  <c r="D910" i="21"/>
  <c r="H912" i="21"/>
  <c r="I911" i="21"/>
  <c r="N911" i="21"/>
  <c r="L911" i="21"/>
  <c r="J911" i="21"/>
  <c r="P911" i="21"/>
  <c r="M910" i="21"/>
  <c r="O910" i="21"/>
  <c r="Q910" i="21"/>
  <c r="K910" i="21"/>
  <c r="F910" i="21"/>
  <c r="D911" i="21"/>
  <c r="E910" i="21"/>
  <c r="N912" i="21"/>
  <c r="L912" i="21"/>
  <c r="P912" i="21"/>
  <c r="J912" i="21"/>
  <c r="I912" i="21"/>
  <c r="H913" i="21"/>
  <c r="K911" i="21"/>
  <c r="Q911" i="21"/>
  <c r="M911" i="21"/>
  <c r="O911" i="21"/>
  <c r="D912" i="21"/>
  <c r="F911" i="21"/>
  <c r="E911" i="21"/>
  <c r="Q912" i="21"/>
  <c r="M912" i="21"/>
  <c r="O912" i="21"/>
  <c r="K912" i="21"/>
  <c r="N913" i="21"/>
  <c r="L913" i="21"/>
  <c r="P913" i="21"/>
  <c r="J913" i="21"/>
  <c r="I913" i="21"/>
  <c r="H914" i="21"/>
  <c r="E912" i="21"/>
  <c r="D913" i="21"/>
  <c r="F912" i="21"/>
  <c r="O913" i="21"/>
  <c r="M913" i="21"/>
  <c r="K913" i="21"/>
  <c r="Q913" i="21"/>
  <c r="I914" i="21"/>
  <c r="L914" i="21"/>
  <c r="H915" i="21"/>
  <c r="P914" i="21"/>
  <c r="N914" i="21"/>
  <c r="J914" i="21"/>
  <c r="F913" i="21"/>
  <c r="D914" i="21"/>
  <c r="E913" i="21"/>
  <c r="M914" i="21"/>
  <c r="O914" i="21"/>
  <c r="K914" i="21"/>
  <c r="Q914" i="21"/>
  <c r="J915" i="21"/>
  <c r="I915" i="21"/>
  <c r="N915" i="21"/>
  <c r="L915" i="21"/>
  <c r="P915" i="21"/>
  <c r="H916" i="21"/>
  <c r="F914" i="21"/>
  <c r="D915" i="21"/>
  <c r="E914" i="21"/>
  <c r="M915" i="21"/>
  <c r="O915" i="21"/>
  <c r="K915" i="21"/>
  <c r="Q915" i="21"/>
  <c r="I916" i="21"/>
  <c r="P916" i="21"/>
  <c r="L916" i="21"/>
  <c r="J916" i="21"/>
  <c r="H917" i="21"/>
  <c r="N916" i="21"/>
  <c r="F915" i="21"/>
  <c r="E915" i="21"/>
  <c r="D916" i="21"/>
  <c r="Q916" i="21"/>
  <c r="O916" i="21"/>
  <c r="K916" i="21"/>
  <c r="M916" i="21"/>
  <c r="P917" i="21"/>
  <c r="N917" i="21"/>
  <c r="L917" i="21"/>
  <c r="J917" i="21"/>
  <c r="I917" i="21"/>
  <c r="H918" i="21"/>
  <c r="E916" i="21"/>
  <c r="F916" i="21"/>
  <c r="D917" i="21"/>
  <c r="M917" i="21"/>
  <c r="O917" i="21"/>
  <c r="K917" i="21"/>
  <c r="Q917" i="21"/>
  <c r="J918" i="21"/>
  <c r="P918" i="21"/>
  <c r="N918" i="21"/>
  <c r="L918" i="21"/>
  <c r="H919" i="21"/>
  <c r="I918" i="21"/>
  <c r="F917" i="21"/>
  <c r="D918" i="21"/>
  <c r="E917" i="21"/>
  <c r="L919" i="21"/>
  <c r="N919" i="21"/>
  <c r="J919" i="21"/>
  <c r="H920" i="21"/>
  <c r="I919" i="21"/>
  <c r="P919" i="21"/>
  <c r="O918" i="21"/>
  <c r="Q918" i="21"/>
  <c r="M918" i="21"/>
  <c r="K918" i="21"/>
  <c r="F918" i="21"/>
  <c r="D919" i="21"/>
  <c r="E918" i="21"/>
  <c r="L920" i="21"/>
  <c r="J920" i="21"/>
  <c r="H921" i="21"/>
  <c r="P920" i="21"/>
  <c r="N920" i="21"/>
  <c r="I920" i="21"/>
  <c r="M919" i="21"/>
  <c r="O919" i="21"/>
  <c r="K919" i="21"/>
  <c r="Q919" i="21"/>
  <c r="D920" i="21"/>
  <c r="E919" i="21"/>
  <c r="F919" i="21"/>
  <c r="P921" i="21"/>
  <c r="N921" i="21"/>
  <c r="J921" i="21"/>
  <c r="H922" i="21"/>
  <c r="I921" i="21"/>
  <c r="L921" i="21"/>
  <c r="Q920" i="21"/>
  <c r="M920" i="21"/>
  <c r="O920" i="21"/>
  <c r="K920" i="21"/>
  <c r="D921" i="21"/>
  <c r="E920" i="21"/>
  <c r="F920" i="21"/>
  <c r="H923" i="21"/>
  <c r="N922" i="21"/>
  <c r="L922" i="21"/>
  <c r="J922" i="21"/>
  <c r="I922" i="21"/>
  <c r="P922" i="21"/>
  <c r="M921" i="21"/>
  <c r="K921" i="21"/>
  <c r="Q921" i="21"/>
  <c r="O921" i="21"/>
  <c r="F921" i="21"/>
  <c r="D922" i="21"/>
  <c r="E921" i="21"/>
  <c r="H924" i="21"/>
  <c r="P923" i="21"/>
  <c r="N923" i="21"/>
  <c r="L923" i="21"/>
  <c r="J923" i="21"/>
  <c r="I923" i="21"/>
  <c r="M922" i="21"/>
  <c r="O922" i="21"/>
  <c r="K922" i="21"/>
  <c r="Q922" i="21"/>
  <c r="F922" i="21"/>
  <c r="D923" i="21"/>
  <c r="E922" i="21"/>
  <c r="H925" i="21"/>
  <c r="P924" i="21"/>
  <c r="N924" i="21"/>
  <c r="L924" i="21"/>
  <c r="J924" i="21"/>
  <c r="I924" i="21"/>
  <c r="M923" i="21"/>
  <c r="K923" i="21"/>
  <c r="Q923" i="21"/>
  <c r="O923" i="21"/>
  <c r="E923" i="21"/>
  <c r="F923" i="21"/>
  <c r="D924" i="21"/>
  <c r="J925" i="21"/>
  <c r="I925" i="21"/>
  <c r="H926" i="21"/>
  <c r="P925" i="21"/>
  <c r="N925" i="21"/>
  <c r="L925" i="21"/>
  <c r="O924" i="21"/>
  <c r="K924" i="21"/>
  <c r="Q924" i="21"/>
  <c r="M924" i="21"/>
  <c r="E924" i="21"/>
  <c r="F924" i="21"/>
  <c r="D925" i="21"/>
  <c r="O925" i="21"/>
  <c r="M925" i="21"/>
  <c r="K925" i="21"/>
  <c r="Q925" i="21"/>
  <c r="J926" i="21"/>
  <c r="H927" i="21"/>
  <c r="I926" i="21"/>
  <c r="P926" i="21"/>
  <c r="N926" i="21"/>
  <c r="L926" i="21"/>
  <c r="F925" i="21"/>
  <c r="E925" i="21"/>
  <c r="D926" i="21"/>
  <c r="L927" i="21"/>
  <c r="J927" i="21"/>
  <c r="I927" i="21"/>
  <c r="H928" i="21"/>
  <c r="N927" i="21"/>
  <c r="P927" i="21"/>
  <c r="M926" i="21"/>
  <c r="O926" i="21"/>
  <c r="Q926" i="21"/>
  <c r="K926" i="21"/>
  <c r="D927" i="21"/>
  <c r="E926" i="21"/>
  <c r="F926" i="21"/>
  <c r="M927" i="21"/>
  <c r="O927" i="21"/>
  <c r="K927" i="21"/>
  <c r="Q927" i="21"/>
  <c r="I928" i="21"/>
  <c r="L928" i="21"/>
  <c r="J928" i="21"/>
  <c r="H929" i="21"/>
  <c r="P928" i="21"/>
  <c r="N928" i="21"/>
  <c r="F927" i="21"/>
  <c r="D928" i="21"/>
  <c r="E927" i="21"/>
  <c r="Q928" i="21"/>
  <c r="M928" i="21"/>
  <c r="O928" i="21"/>
  <c r="K928" i="21"/>
  <c r="H930" i="21"/>
  <c r="P929" i="21"/>
  <c r="N929" i="21"/>
  <c r="J929" i="21"/>
  <c r="I929" i="21"/>
  <c r="L929" i="21"/>
  <c r="D929" i="21"/>
  <c r="E928" i="21"/>
  <c r="F928" i="21"/>
  <c r="I930" i="21"/>
  <c r="H931" i="21"/>
  <c r="P930" i="21"/>
  <c r="N930" i="21"/>
  <c r="L930" i="21"/>
  <c r="J930" i="21"/>
  <c r="M929" i="21"/>
  <c r="K929" i="21"/>
  <c r="Q929" i="21"/>
  <c r="O929" i="21"/>
  <c r="F929" i="21"/>
  <c r="D930" i="21"/>
  <c r="E929" i="21"/>
  <c r="M930" i="21"/>
  <c r="O930" i="21"/>
  <c r="K930" i="21"/>
  <c r="Q930" i="21"/>
  <c r="H932" i="21"/>
  <c r="I931" i="21"/>
  <c r="N931" i="21"/>
  <c r="L931" i="21"/>
  <c r="J931" i="21"/>
  <c r="P931" i="21"/>
  <c r="D931" i="21"/>
  <c r="F930" i="21"/>
  <c r="E930" i="21"/>
  <c r="J932" i="21"/>
  <c r="I932" i="21"/>
  <c r="H933" i="21"/>
  <c r="P932" i="21"/>
  <c r="L932" i="21"/>
  <c r="N932" i="21"/>
  <c r="M931" i="21"/>
  <c r="O931" i="21"/>
  <c r="K931" i="21"/>
  <c r="Q931" i="21"/>
  <c r="E931" i="21"/>
  <c r="F931" i="21"/>
  <c r="D932" i="21"/>
  <c r="O932" i="21"/>
  <c r="M932" i="21"/>
  <c r="K932" i="21"/>
  <c r="Q932" i="21"/>
  <c r="J933" i="21"/>
  <c r="I933" i="21"/>
  <c r="H934" i="21"/>
  <c r="P933" i="21"/>
  <c r="N933" i="21"/>
  <c r="L933" i="21"/>
  <c r="F932" i="21"/>
  <c r="D933" i="21"/>
  <c r="E932" i="21"/>
  <c r="O933" i="21"/>
  <c r="K933" i="21"/>
  <c r="M933" i="21"/>
  <c r="Q933" i="21"/>
  <c r="P934" i="21"/>
  <c r="N934" i="21"/>
  <c r="L934" i="21"/>
  <c r="J934" i="21"/>
  <c r="H935" i="21"/>
  <c r="I934" i="21"/>
  <c r="F933" i="21"/>
  <c r="D934" i="21"/>
  <c r="E933" i="21"/>
  <c r="I935" i="21"/>
  <c r="N935" i="21"/>
  <c r="L935" i="21"/>
  <c r="J935" i="21"/>
  <c r="H936" i="21"/>
  <c r="P935" i="21"/>
  <c r="Q934" i="21"/>
  <c r="M934" i="21"/>
  <c r="O934" i="21"/>
  <c r="K934" i="21"/>
  <c r="F934" i="21"/>
  <c r="D935" i="21"/>
  <c r="E934" i="21"/>
  <c r="Q935" i="21"/>
  <c r="M935" i="21"/>
  <c r="O935" i="21"/>
  <c r="K935" i="21"/>
  <c r="H937" i="21"/>
  <c r="N936" i="21"/>
  <c r="L936" i="21"/>
  <c r="J936" i="21"/>
  <c r="I936" i="21"/>
  <c r="P936" i="21"/>
  <c r="F935" i="21"/>
  <c r="D936" i="21"/>
  <c r="E935" i="21"/>
  <c r="N937" i="21"/>
  <c r="P937" i="21"/>
  <c r="L937" i="21"/>
  <c r="J937" i="21"/>
  <c r="H938" i="21"/>
  <c r="I937" i="21"/>
  <c r="M936" i="21"/>
  <c r="O936" i="21"/>
  <c r="K936" i="21"/>
  <c r="Q936" i="21"/>
  <c r="F936" i="21"/>
  <c r="E936" i="21"/>
  <c r="D937" i="21"/>
  <c r="J938" i="21"/>
  <c r="H939" i="21"/>
  <c r="I938" i="21"/>
  <c r="P938" i="21"/>
  <c r="N938" i="21"/>
  <c r="L938" i="21"/>
  <c r="M937" i="21"/>
  <c r="O937" i="21"/>
  <c r="K937" i="21"/>
  <c r="Q937" i="21"/>
  <c r="D938" i="21"/>
  <c r="E937" i="21"/>
  <c r="F937" i="21"/>
  <c r="P939" i="21"/>
  <c r="N939" i="21"/>
  <c r="L939" i="21"/>
  <c r="J939" i="21"/>
  <c r="I939" i="21"/>
  <c r="H940" i="21"/>
  <c r="K938" i="21"/>
  <c r="Q938" i="21"/>
  <c r="M938" i="21"/>
  <c r="O938" i="21"/>
  <c r="D939" i="21"/>
  <c r="F938" i="21"/>
  <c r="E938" i="21"/>
  <c r="M939" i="21"/>
  <c r="O939" i="21"/>
  <c r="K939" i="21"/>
  <c r="Q939" i="21"/>
  <c r="I940" i="21"/>
  <c r="N940" i="21"/>
  <c r="L940" i="21"/>
  <c r="J940" i="21"/>
  <c r="H941" i="21"/>
  <c r="P940" i="21"/>
  <c r="F939" i="21"/>
  <c r="D940" i="21"/>
  <c r="E939" i="21"/>
  <c r="K940" i="21"/>
  <c r="Q940" i="21"/>
  <c r="M940" i="21"/>
  <c r="O940" i="21"/>
  <c r="N941" i="21"/>
  <c r="P941" i="21"/>
  <c r="L941" i="21"/>
  <c r="J941" i="21"/>
  <c r="H942" i="21"/>
  <c r="I941" i="21"/>
  <c r="F940" i="21"/>
  <c r="D941" i="21"/>
  <c r="E940" i="21"/>
  <c r="L942" i="21"/>
  <c r="P942" i="21"/>
  <c r="N942" i="21"/>
  <c r="J942" i="21"/>
  <c r="H943" i="21"/>
  <c r="I942" i="21"/>
  <c r="O941" i="21"/>
  <c r="K941" i="21"/>
  <c r="Q941" i="21"/>
  <c r="M941" i="21"/>
  <c r="F941" i="21"/>
  <c r="E941" i="21"/>
  <c r="D942" i="21"/>
  <c r="I943" i="21"/>
  <c r="H944" i="21"/>
  <c r="P943" i="21"/>
  <c r="N943" i="21"/>
  <c r="L943" i="21"/>
  <c r="J943" i="21"/>
  <c r="M942" i="21"/>
  <c r="O942" i="21"/>
  <c r="K942" i="21"/>
  <c r="Q942" i="21"/>
  <c r="E942" i="21"/>
  <c r="F942" i="21"/>
  <c r="D943" i="21"/>
  <c r="O943" i="21"/>
  <c r="K943" i="21"/>
  <c r="Q943" i="21"/>
  <c r="M943" i="21"/>
  <c r="P944" i="21"/>
  <c r="I944" i="21"/>
  <c r="N944" i="21"/>
  <c r="L944" i="21"/>
  <c r="J944" i="21"/>
  <c r="H945" i="21"/>
  <c r="D944" i="21"/>
  <c r="F943" i="21"/>
  <c r="E943" i="21"/>
  <c r="Q944" i="21"/>
  <c r="M944" i="21"/>
  <c r="O944" i="21"/>
  <c r="K944" i="21"/>
  <c r="P945" i="21"/>
  <c r="N945" i="21"/>
  <c r="L945" i="21"/>
  <c r="J945" i="21"/>
  <c r="I945" i="21"/>
  <c r="H946" i="21"/>
  <c r="F944" i="21"/>
  <c r="E944" i="21"/>
  <c r="D945" i="21"/>
  <c r="Q945" i="21"/>
  <c r="M945" i="21"/>
  <c r="O945" i="21"/>
  <c r="K945" i="21"/>
  <c r="L946" i="21"/>
  <c r="P946" i="21"/>
  <c r="N946" i="21"/>
  <c r="J946" i="21"/>
  <c r="I946" i="21"/>
  <c r="H947" i="21"/>
  <c r="D946" i="21"/>
  <c r="E945" i="21"/>
  <c r="F945" i="21"/>
  <c r="Q946" i="21"/>
  <c r="M946" i="21"/>
  <c r="O946" i="21"/>
  <c r="K946" i="21"/>
  <c r="H948" i="21"/>
  <c r="I947" i="21"/>
  <c r="P947" i="21"/>
  <c r="N947" i="21"/>
  <c r="L947" i="21"/>
  <c r="J947" i="21"/>
  <c r="F946" i="21"/>
  <c r="D947" i="21"/>
  <c r="E946" i="21"/>
  <c r="P948" i="21"/>
  <c r="H949" i="21"/>
  <c r="N948" i="21"/>
  <c r="L948" i="21"/>
  <c r="J948" i="21"/>
  <c r="I948" i="21"/>
  <c r="M947" i="21"/>
  <c r="O947" i="21"/>
  <c r="K947" i="21"/>
  <c r="Q947" i="21"/>
  <c r="F947" i="21"/>
  <c r="E947" i="21"/>
  <c r="D948" i="21"/>
  <c r="P949" i="21"/>
  <c r="N949" i="21"/>
  <c r="L949" i="21"/>
  <c r="J949" i="21"/>
  <c r="I949" i="21"/>
  <c r="H950" i="21"/>
  <c r="K948" i="21"/>
  <c r="Q948" i="21"/>
  <c r="M948" i="21"/>
  <c r="O948" i="21"/>
  <c r="F948" i="21"/>
  <c r="E948" i="21"/>
  <c r="D949" i="21"/>
  <c r="M949" i="21"/>
  <c r="O949" i="21"/>
  <c r="K949" i="21"/>
  <c r="Q949" i="21"/>
  <c r="J950" i="21"/>
  <c r="I950" i="21"/>
  <c r="H951" i="21"/>
  <c r="P950" i="21"/>
  <c r="N950" i="21"/>
  <c r="L950" i="21"/>
  <c r="F949" i="21"/>
  <c r="D950" i="21"/>
  <c r="E949" i="21"/>
  <c r="M950" i="21"/>
  <c r="O950" i="21"/>
  <c r="K950" i="21"/>
  <c r="Q950" i="21"/>
  <c r="J951" i="21"/>
  <c r="P951" i="21"/>
  <c r="N951" i="21"/>
  <c r="L951" i="21"/>
  <c r="H952" i="21"/>
  <c r="I951" i="21"/>
  <c r="E950" i="21"/>
  <c r="F950" i="21"/>
  <c r="D951" i="21"/>
  <c r="I952" i="21"/>
  <c r="N952" i="21"/>
  <c r="L952" i="21"/>
  <c r="J952" i="21"/>
  <c r="H953" i="21"/>
  <c r="P952" i="21"/>
  <c r="Q951" i="21"/>
  <c r="M951" i="21"/>
  <c r="O951" i="21"/>
  <c r="K951" i="21"/>
  <c r="F951" i="21"/>
  <c r="D952" i="21"/>
  <c r="E951" i="21"/>
  <c r="O952" i="21"/>
  <c r="M952" i="21"/>
  <c r="K952" i="21"/>
  <c r="Q952" i="21"/>
  <c r="L953" i="21"/>
  <c r="J953" i="21"/>
  <c r="I953" i="21"/>
  <c r="H954" i="21"/>
  <c r="P953" i="21"/>
  <c r="N953" i="21"/>
  <c r="F952" i="21"/>
  <c r="D953" i="21"/>
  <c r="E952" i="21"/>
  <c r="Q953" i="21"/>
  <c r="M953" i="21"/>
  <c r="O953" i="21"/>
  <c r="K953" i="21"/>
  <c r="P954" i="21"/>
  <c r="N954" i="21"/>
  <c r="L954" i="21"/>
  <c r="J954" i="21"/>
  <c r="H955" i="21"/>
  <c r="I954" i="21"/>
  <c r="D954" i="21"/>
  <c r="E953" i="21"/>
  <c r="F953" i="21"/>
  <c r="P955" i="21"/>
  <c r="N955" i="21"/>
  <c r="L955" i="21"/>
  <c r="J955" i="21"/>
  <c r="H956" i="21"/>
  <c r="I955" i="21"/>
  <c r="K954" i="21"/>
  <c r="Q954" i="21"/>
  <c r="M954" i="21"/>
  <c r="O954" i="21"/>
  <c r="E954" i="21"/>
  <c r="F954" i="21"/>
  <c r="D955" i="21"/>
  <c r="P956" i="21"/>
  <c r="I956" i="21"/>
  <c r="N956" i="21"/>
  <c r="L956" i="21"/>
  <c r="J956" i="21"/>
  <c r="H957" i="21"/>
  <c r="K955" i="21"/>
  <c r="M955" i="21"/>
  <c r="O955" i="21"/>
  <c r="Q955" i="21"/>
  <c r="F955" i="21"/>
  <c r="D956" i="21"/>
  <c r="E955" i="21"/>
  <c r="M956" i="21"/>
  <c r="O956" i="21"/>
  <c r="K956" i="21"/>
  <c r="Q956" i="21"/>
  <c r="I957" i="21"/>
  <c r="L957" i="21"/>
  <c r="J957" i="21"/>
  <c r="H958" i="21"/>
  <c r="P957" i="21"/>
  <c r="N957" i="21"/>
  <c r="F956" i="21"/>
  <c r="D957" i="21"/>
  <c r="E956" i="21"/>
  <c r="O957" i="21"/>
  <c r="K957" i="21"/>
  <c r="Q957" i="21"/>
  <c r="M957" i="21"/>
  <c r="L958" i="21"/>
  <c r="P958" i="21"/>
  <c r="N958" i="21"/>
  <c r="J958" i="21"/>
  <c r="I958" i="21"/>
  <c r="H959" i="21"/>
  <c r="F957" i="21"/>
  <c r="D958" i="21"/>
  <c r="E957" i="21"/>
  <c r="M958" i="21"/>
  <c r="O958" i="21"/>
  <c r="K958" i="21"/>
  <c r="Q958" i="21"/>
  <c r="P959" i="21"/>
  <c r="N959" i="21"/>
  <c r="L959" i="21"/>
  <c r="J959" i="21"/>
  <c r="I959" i="21"/>
  <c r="H960" i="21"/>
  <c r="E958" i="21"/>
  <c r="F958" i="21"/>
  <c r="D959" i="21"/>
  <c r="O959" i="21"/>
  <c r="K959" i="21"/>
  <c r="Q959" i="21"/>
  <c r="M959" i="21"/>
  <c r="P960" i="21"/>
  <c r="H961" i="21"/>
  <c r="N960" i="21"/>
  <c r="L960" i="21"/>
  <c r="J960" i="21"/>
  <c r="I960" i="21"/>
  <c r="D960" i="21"/>
  <c r="F959" i="21"/>
  <c r="E959" i="21"/>
  <c r="H962" i="21"/>
  <c r="L961" i="21"/>
  <c r="J961" i="21"/>
  <c r="I961" i="21"/>
  <c r="P961" i="21"/>
  <c r="N961" i="21"/>
  <c r="M960" i="21"/>
  <c r="O960" i="21"/>
  <c r="K960" i="21"/>
  <c r="Q960" i="21"/>
  <c r="F960" i="21"/>
  <c r="D961" i="21"/>
  <c r="E960" i="21"/>
  <c r="L962" i="21"/>
  <c r="P962" i="21"/>
  <c r="N962" i="21"/>
  <c r="J962" i="21"/>
  <c r="I962" i="21"/>
  <c r="H963" i="21"/>
  <c r="Q961" i="21"/>
  <c r="M961" i="21"/>
  <c r="O961" i="21"/>
  <c r="K961" i="21"/>
  <c r="E961" i="21"/>
  <c r="D962" i="21"/>
  <c r="F961" i="21"/>
  <c r="M962" i="21"/>
  <c r="O962" i="21"/>
  <c r="K962" i="21"/>
  <c r="Q962" i="21"/>
  <c r="H964" i="21"/>
  <c r="I963" i="21"/>
  <c r="P963" i="21"/>
  <c r="N963" i="21"/>
  <c r="L963" i="21"/>
  <c r="J963" i="21"/>
  <c r="F962" i="21"/>
  <c r="D963" i="21"/>
  <c r="E962" i="21"/>
  <c r="P964" i="21"/>
  <c r="N964" i="21"/>
  <c r="I964" i="21"/>
  <c r="L964" i="21"/>
  <c r="J964" i="21"/>
  <c r="H965" i="21"/>
  <c r="O963" i="21"/>
  <c r="K963" i="21"/>
  <c r="Q963" i="21"/>
  <c r="M963" i="21"/>
  <c r="F963" i="21"/>
  <c r="E963" i="21"/>
  <c r="D964" i="21"/>
  <c r="M964" i="21"/>
  <c r="O964" i="21"/>
  <c r="K964" i="21"/>
  <c r="Q964" i="21"/>
  <c r="L965" i="21"/>
  <c r="J965" i="21"/>
  <c r="I965" i="21"/>
  <c r="H966" i="21"/>
  <c r="P965" i="21"/>
  <c r="N965" i="21"/>
  <c r="F964" i="21"/>
  <c r="E964" i="21"/>
  <c r="D965" i="21"/>
  <c r="M965" i="21"/>
  <c r="O965" i="21"/>
  <c r="K965" i="21"/>
  <c r="Q965" i="21"/>
  <c r="I966" i="21"/>
  <c r="H967" i="21"/>
  <c r="J966" i="21"/>
  <c r="P966" i="21"/>
  <c r="N966" i="21"/>
  <c r="L966" i="21"/>
  <c r="F965" i="21"/>
  <c r="D966" i="21"/>
  <c r="E965" i="21"/>
  <c r="M966" i="21"/>
  <c r="O966" i="21"/>
  <c r="K966" i="21"/>
  <c r="Q966" i="21"/>
  <c r="J967" i="21"/>
  <c r="H968" i="21"/>
  <c r="P967" i="21"/>
  <c r="N967" i="21"/>
  <c r="L967" i="21"/>
  <c r="I967" i="21"/>
  <c r="D967" i="21"/>
  <c r="F966" i="21"/>
  <c r="E966" i="21"/>
  <c r="N968" i="21"/>
  <c r="L968" i="21"/>
  <c r="J968" i="21"/>
  <c r="I968" i="21"/>
  <c r="H969" i="21"/>
  <c r="P968" i="21"/>
  <c r="Q967" i="21"/>
  <c r="M967" i="21"/>
  <c r="O967" i="21"/>
  <c r="K967" i="21"/>
  <c r="F967" i="21"/>
  <c r="D968" i="21"/>
  <c r="E967" i="21"/>
  <c r="M968" i="21"/>
  <c r="O968" i="21"/>
  <c r="K968" i="21"/>
  <c r="Q968" i="21"/>
  <c r="H970" i="21"/>
  <c r="I969" i="21"/>
  <c r="L969" i="21"/>
  <c r="J969" i="21"/>
  <c r="P969" i="21"/>
  <c r="N969" i="21"/>
  <c r="F968" i="21"/>
  <c r="D969" i="21"/>
  <c r="E968" i="21"/>
  <c r="J970" i="21"/>
  <c r="I970" i="21"/>
  <c r="H971" i="21"/>
  <c r="P970" i="21"/>
  <c r="N970" i="21"/>
  <c r="L970" i="21"/>
  <c r="O969" i="21"/>
  <c r="M969" i="21"/>
  <c r="K969" i="21"/>
  <c r="Q969" i="21"/>
  <c r="D970" i="21"/>
  <c r="E969" i="21"/>
  <c r="F969" i="21"/>
  <c r="M970" i="21"/>
  <c r="O970" i="21"/>
  <c r="K970" i="21"/>
  <c r="Q970" i="21"/>
  <c r="H972" i="21"/>
  <c r="P971" i="21"/>
  <c r="I971" i="21"/>
  <c r="N971" i="21"/>
  <c r="L971" i="21"/>
  <c r="J971" i="21"/>
  <c r="F970" i="21"/>
  <c r="D971" i="21"/>
  <c r="E970" i="21"/>
  <c r="I972" i="21"/>
  <c r="H973" i="21"/>
  <c r="N972" i="21"/>
  <c r="L972" i="21"/>
  <c r="J972" i="21"/>
  <c r="P972" i="21"/>
  <c r="M971" i="21"/>
  <c r="O971" i="21"/>
  <c r="K971" i="21"/>
  <c r="Q971" i="21"/>
  <c r="F971" i="21"/>
  <c r="E971" i="21"/>
  <c r="D972" i="21"/>
  <c r="K972" i="21"/>
  <c r="Q972" i="21"/>
  <c r="M972" i="21"/>
  <c r="O972" i="21"/>
  <c r="P973" i="21"/>
  <c r="N973" i="21"/>
  <c r="L973" i="21"/>
  <c r="J973" i="21"/>
  <c r="I973" i="21"/>
  <c r="H974" i="21"/>
  <c r="F972" i="21"/>
  <c r="D973" i="21"/>
  <c r="E972" i="21"/>
  <c r="M973" i="21"/>
  <c r="O973" i="21"/>
  <c r="K973" i="21"/>
  <c r="Q973" i="21"/>
  <c r="I974" i="21"/>
  <c r="J974" i="21"/>
  <c r="H975" i="21"/>
  <c r="P974" i="21"/>
  <c r="N974" i="21"/>
  <c r="L974" i="21"/>
  <c r="F973" i="21"/>
  <c r="E973" i="21"/>
  <c r="D974" i="21"/>
  <c r="K974" i="21"/>
  <c r="M974" i="21"/>
  <c r="O974" i="21"/>
  <c r="Q974" i="21"/>
  <c r="P975" i="21"/>
  <c r="H976" i="21"/>
  <c r="I975" i="21"/>
  <c r="N975" i="21"/>
  <c r="L975" i="21"/>
  <c r="J975" i="21"/>
  <c r="E974" i="21"/>
  <c r="F974" i="21"/>
  <c r="D975" i="21"/>
  <c r="N976" i="21"/>
  <c r="L976" i="21"/>
  <c r="J976" i="21"/>
  <c r="H977" i="21"/>
  <c r="I976" i="21"/>
  <c r="P976" i="21"/>
  <c r="Q975" i="21"/>
  <c r="M975" i="21"/>
  <c r="O975" i="21"/>
  <c r="K975" i="21"/>
  <c r="F975" i="21"/>
  <c r="E975" i="21"/>
  <c r="D976" i="21"/>
  <c r="P977" i="21"/>
  <c r="N977" i="21"/>
  <c r="L977" i="21"/>
  <c r="J977" i="21"/>
  <c r="I977" i="21"/>
  <c r="H978" i="21"/>
  <c r="Q976" i="21"/>
  <c r="M976" i="21"/>
  <c r="O976" i="21"/>
  <c r="K976" i="21"/>
  <c r="F976" i="21"/>
  <c r="D977" i="21"/>
  <c r="E976" i="21"/>
  <c r="Q977" i="21"/>
  <c r="M977" i="21"/>
  <c r="O977" i="21"/>
  <c r="K977" i="21"/>
  <c r="P978" i="21"/>
  <c r="N978" i="21"/>
  <c r="L978" i="21"/>
  <c r="J978" i="21"/>
  <c r="I978" i="21"/>
  <c r="H979" i="21"/>
  <c r="D978" i="21"/>
  <c r="E977" i="21"/>
  <c r="F977" i="21"/>
  <c r="M978" i="21"/>
  <c r="O978" i="21"/>
  <c r="K978" i="21"/>
  <c r="Q978" i="21"/>
  <c r="P979" i="21"/>
  <c r="H980" i="21"/>
  <c r="I979" i="21"/>
  <c r="N979" i="21"/>
  <c r="L979" i="21"/>
  <c r="J979" i="21"/>
  <c r="F978" i="21"/>
  <c r="D979" i="21"/>
  <c r="E978" i="21"/>
  <c r="P980" i="21"/>
  <c r="N980" i="21"/>
  <c r="I980" i="21"/>
  <c r="L980" i="21"/>
  <c r="J980" i="21"/>
  <c r="H981" i="21"/>
  <c r="Q979" i="21"/>
  <c r="M979" i="21"/>
  <c r="O979" i="21"/>
  <c r="K979" i="21"/>
  <c r="F979" i="21"/>
  <c r="D980" i="21"/>
  <c r="E979" i="21"/>
  <c r="M980" i="21"/>
  <c r="O980" i="21"/>
  <c r="K980" i="21"/>
  <c r="Q980" i="21"/>
  <c r="L981" i="21"/>
  <c r="J981" i="21"/>
  <c r="H982" i="21"/>
  <c r="I981" i="21"/>
  <c r="P981" i="21"/>
  <c r="N981" i="21"/>
  <c r="D981" i="21"/>
  <c r="E980" i="21"/>
  <c r="F980" i="21"/>
  <c r="P982" i="21"/>
  <c r="N982" i="21"/>
  <c r="L982" i="21"/>
  <c r="J982" i="21"/>
  <c r="H983" i="21"/>
  <c r="I982" i="21"/>
  <c r="O981" i="21"/>
  <c r="K981" i="21"/>
  <c r="Q981" i="21"/>
  <c r="M981" i="21"/>
  <c r="F981" i="21"/>
  <c r="E981" i="21"/>
  <c r="D982" i="21"/>
  <c r="P983" i="21"/>
  <c r="I983" i="21"/>
  <c r="H984" i="21"/>
  <c r="N983" i="21"/>
  <c r="L983" i="21"/>
  <c r="J983" i="21"/>
  <c r="M982" i="21"/>
  <c r="O982" i="21"/>
  <c r="K982" i="21"/>
  <c r="Q982" i="21"/>
  <c r="E982" i="21"/>
  <c r="F982" i="21"/>
  <c r="D983" i="21"/>
  <c r="O983" i="21"/>
  <c r="K983" i="21"/>
  <c r="Q983" i="21"/>
  <c r="M983" i="21"/>
  <c r="P984" i="21"/>
  <c r="N984" i="21"/>
  <c r="H985" i="21"/>
  <c r="L984" i="21"/>
  <c r="J984" i="21"/>
  <c r="I984" i="21"/>
  <c r="D984" i="21"/>
  <c r="E983" i="21"/>
  <c r="F983" i="21"/>
  <c r="L985" i="21"/>
  <c r="J985" i="21"/>
  <c r="I985" i="21"/>
  <c r="H986" i="21"/>
  <c r="P985" i="21"/>
  <c r="N985" i="21"/>
  <c r="M984" i="21"/>
  <c r="O984" i="21"/>
  <c r="K984" i="21"/>
  <c r="Q984" i="21"/>
  <c r="F984" i="21"/>
  <c r="D985" i="21"/>
  <c r="E984" i="21"/>
  <c r="Q985" i="21"/>
  <c r="M985" i="21"/>
  <c r="O985" i="21"/>
  <c r="K985" i="21"/>
  <c r="P986" i="21"/>
  <c r="N986" i="21"/>
  <c r="L986" i="21"/>
  <c r="J986" i="21"/>
  <c r="H987" i="21"/>
  <c r="I986" i="21"/>
  <c r="E985" i="21"/>
  <c r="D986" i="21"/>
  <c r="F985" i="21"/>
  <c r="P987" i="21"/>
  <c r="N987" i="21"/>
  <c r="L987" i="21"/>
  <c r="J987" i="21"/>
  <c r="H988" i="21"/>
  <c r="I987" i="21"/>
  <c r="K986" i="21"/>
  <c r="Q986" i="21"/>
  <c r="M986" i="21"/>
  <c r="O986" i="21"/>
  <c r="D987" i="21"/>
  <c r="E986" i="21"/>
  <c r="F986" i="21"/>
  <c r="P988" i="21"/>
  <c r="N988" i="21"/>
  <c r="I988" i="21"/>
  <c r="L988" i="21"/>
  <c r="J988" i="21"/>
  <c r="H989" i="21"/>
  <c r="M987" i="21"/>
  <c r="O987" i="21"/>
  <c r="K987" i="21"/>
  <c r="Q987" i="21"/>
  <c r="F987" i="21"/>
  <c r="D988" i="21"/>
  <c r="E987" i="21"/>
  <c r="M988" i="21"/>
  <c r="O988" i="21"/>
  <c r="K988" i="21"/>
  <c r="Q988" i="21"/>
  <c r="L989" i="21"/>
  <c r="J989" i="21"/>
  <c r="H990" i="21"/>
  <c r="I989" i="21"/>
  <c r="P989" i="21"/>
  <c r="N989" i="21"/>
  <c r="E988" i="21"/>
  <c r="F988" i="21"/>
  <c r="D989" i="21"/>
  <c r="P990" i="21"/>
  <c r="N990" i="21"/>
  <c r="L990" i="21"/>
  <c r="J990" i="21"/>
  <c r="H991" i="21"/>
  <c r="I990" i="21"/>
  <c r="O989" i="21"/>
  <c r="K989" i="21"/>
  <c r="Q989" i="21"/>
  <c r="M989" i="21"/>
  <c r="E989" i="21"/>
  <c r="F989" i="21"/>
  <c r="D990" i="21"/>
  <c r="P991" i="21"/>
  <c r="H992" i="21"/>
  <c r="I991" i="21"/>
  <c r="N991" i="21"/>
  <c r="L991" i="21"/>
  <c r="J991" i="21"/>
  <c r="M990" i="21"/>
  <c r="O990" i="21"/>
  <c r="K990" i="21"/>
  <c r="Q990" i="21"/>
  <c r="E990" i="21"/>
  <c r="F990" i="21"/>
  <c r="D991" i="21"/>
  <c r="N992" i="21"/>
  <c r="L992" i="21"/>
  <c r="J992" i="21"/>
  <c r="I992" i="21"/>
  <c r="H993" i="21"/>
  <c r="P992" i="21"/>
  <c r="Q991" i="21"/>
  <c r="M991" i="21"/>
  <c r="O991" i="21"/>
  <c r="K991" i="21"/>
  <c r="E991" i="21"/>
  <c r="F991" i="21"/>
  <c r="D992" i="21"/>
  <c r="M992" i="21"/>
  <c r="O992" i="21"/>
  <c r="K992" i="21"/>
  <c r="Q992" i="21"/>
  <c r="L993" i="21"/>
  <c r="J993" i="21"/>
  <c r="I993" i="21"/>
  <c r="H994" i="21"/>
  <c r="P993" i="21"/>
  <c r="N993" i="21"/>
  <c r="F992" i="21"/>
  <c r="E992" i="21"/>
  <c r="D993" i="21"/>
  <c r="Q993" i="21"/>
  <c r="M993" i="21"/>
  <c r="O993" i="21"/>
  <c r="K993" i="21"/>
  <c r="P994" i="21"/>
  <c r="N994" i="21"/>
  <c r="L994" i="21"/>
  <c r="J994" i="21"/>
  <c r="I994" i="21"/>
  <c r="H995" i="21"/>
  <c r="D994" i="21"/>
  <c r="E993" i="21"/>
  <c r="F993" i="21"/>
  <c r="O994" i="21"/>
  <c r="K994" i="21"/>
  <c r="Q994" i="21"/>
  <c r="M994" i="21"/>
  <c r="P995" i="21"/>
  <c r="H996" i="21"/>
  <c r="I995" i="21"/>
  <c r="N995" i="21"/>
  <c r="L995" i="21"/>
  <c r="J995" i="21"/>
  <c r="E994" i="21"/>
  <c r="F994" i="21"/>
  <c r="D995" i="21"/>
  <c r="P996" i="21"/>
  <c r="N996" i="21"/>
  <c r="H997" i="21"/>
  <c r="L996" i="21"/>
  <c r="J996" i="21"/>
  <c r="I996" i="21"/>
  <c r="M995" i="21"/>
  <c r="O995" i="21"/>
  <c r="K995" i="21"/>
  <c r="Q995" i="21"/>
  <c r="F995" i="21"/>
  <c r="E995" i="21"/>
  <c r="D996" i="21"/>
  <c r="P997" i="21"/>
  <c r="N997" i="21"/>
  <c r="L997" i="21"/>
  <c r="J997" i="21"/>
  <c r="I997" i="21"/>
  <c r="H998" i="21"/>
  <c r="K996" i="21"/>
  <c r="Q996" i="21"/>
  <c r="M996" i="21"/>
  <c r="O996" i="21"/>
  <c r="F996" i="21"/>
  <c r="D997" i="21"/>
  <c r="E996" i="21"/>
  <c r="O997" i="21"/>
  <c r="K997" i="21"/>
  <c r="Q997" i="21"/>
  <c r="M997" i="21"/>
  <c r="J998" i="21"/>
  <c r="I998" i="21"/>
  <c r="H999" i="21"/>
  <c r="P998" i="21"/>
  <c r="N998" i="21"/>
  <c r="L998" i="21"/>
  <c r="F997" i="21"/>
  <c r="D998" i="21"/>
  <c r="E997" i="21"/>
  <c r="M998" i="21"/>
  <c r="O998" i="21"/>
  <c r="K998" i="21"/>
  <c r="Q998" i="21"/>
  <c r="P999" i="21"/>
  <c r="N999" i="21"/>
  <c r="L999" i="21"/>
  <c r="J999" i="21"/>
  <c r="H1000" i="21"/>
  <c r="I999" i="21"/>
  <c r="D999" i="21"/>
  <c r="F998" i="21"/>
  <c r="E998" i="21"/>
  <c r="L1000" i="21"/>
  <c r="J1000" i="21"/>
  <c r="H1001" i="21"/>
  <c r="I1000" i="21"/>
  <c r="N1000" i="21"/>
  <c r="P1000" i="21"/>
  <c r="Q999" i="21"/>
  <c r="M999" i="21"/>
  <c r="O999" i="21"/>
  <c r="K999" i="21"/>
  <c r="F999" i="21"/>
  <c r="E999" i="21"/>
  <c r="D1000" i="21"/>
  <c r="N1001" i="21"/>
  <c r="L1001" i="21"/>
  <c r="P1001" i="21"/>
  <c r="J1001" i="21"/>
  <c r="H1002" i="21"/>
  <c r="I1001" i="21"/>
  <c r="M1000" i="21"/>
  <c r="O1000" i="21"/>
  <c r="K1000" i="21"/>
  <c r="Q1000" i="21"/>
  <c r="F1000" i="21"/>
  <c r="E1000" i="21"/>
  <c r="D1001" i="21"/>
  <c r="J1002" i="21"/>
  <c r="H1003" i="21"/>
  <c r="I1002" i="21"/>
  <c r="P1002" i="21"/>
  <c r="N1002" i="21"/>
  <c r="L1002" i="21"/>
  <c r="M1001" i="21"/>
  <c r="O1001" i="21"/>
  <c r="K1001" i="21"/>
  <c r="Q1001" i="21"/>
  <c r="D1002" i="21"/>
  <c r="E1001" i="21"/>
  <c r="F1001" i="21"/>
  <c r="L1003" i="21"/>
  <c r="J1003" i="21"/>
  <c r="I1003" i="21"/>
  <c r="P1003" i="21"/>
  <c r="N1003" i="21"/>
  <c r="H1004" i="21"/>
  <c r="K1002" i="21"/>
  <c r="Q1002" i="21"/>
  <c r="M1002" i="21"/>
  <c r="O1002" i="21"/>
  <c r="F1002" i="21"/>
  <c r="E1002" i="21"/>
  <c r="D1003" i="21"/>
  <c r="O1003" i="21"/>
  <c r="M1003" i="21"/>
  <c r="K1003" i="21"/>
  <c r="Q1003" i="21"/>
  <c r="N1004" i="21"/>
  <c r="L1004" i="21"/>
  <c r="J1004" i="21"/>
  <c r="I1004" i="21"/>
  <c r="H1005" i="21"/>
  <c r="P1004" i="21"/>
  <c r="F1003" i="21"/>
  <c r="E1003" i="21"/>
  <c r="D1004" i="21"/>
  <c r="Q1004" i="21"/>
  <c r="K1004" i="21"/>
  <c r="M1004" i="21"/>
  <c r="O1004" i="21"/>
  <c r="P1005" i="21"/>
  <c r="N1005" i="21"/>
  <c r="L1005" i="21"/>
  <c r="J1005" i="21"/>
  <c r="I1005" i="21"/>
  <c r="H1006" i="21"/>
  <c r="F1004" i="21"/>
  <c r="D1005" i="21"/>
  <c r="E1004" i="21"/>
  <c r="K1005" i="21"/>
  <c r="Q1005" i="21"/>
  <c r="M1005" i="21"/>
  <c r="O1005" i="21"/>
  <c r="J1006" i="21"/>
  <c r="H1007" i="21"/>
  <c r="I1006" i="21"/>
  <c r="P1006" i="21"/>
  <c r="N1006" i="21"/>
  <c r="L1006" i="21"/>
  <c r="F1005" i="21"/>
  <c r="E1005" i="21"/>
  <c r="D1006" i="21"/>
  <c r="I1007" i="21"/>
  <c r="H1008" i="21"/>
  <c r="P1007" i="21"/>
  <c r="N1007" i="21"/>
  <c r="L1007" i="21"/>
  <c r="J1007" i="21"/>
  <c r="M1006" i="21"/>
  <c r="O1006" i="21"/>
  <c r="K1006" i="21"/>
  <c r="Q1006" i="21"/>
  <c r="E1006" i="21"/>
  <c r="F1006" i="21"/>
  <c r="D1007" i="21"/>
  <c r="Q1007" i="21"/>
  <c r="O1007" i="21"/>
  <c r="K1007" i="21"/>
  <c r="M1007" i="21"/>
  <c r="P1008" i="21"/>
  <c r="N1008" i="21"/>
  <c r="I1008" i="21"/>
  <c r="L1008" i="21"/>
  <c r="J1008" i="21"/>
  <c r="H1009" i="21"/>
  <c r="F1007" i="21"/>
  <c r="E1007" i="21"/>
  <c r="D1008" i="21"/>
  <c r="M1008" i="21"/>
  <c r="O1008" i="21"/>
  <c r="K1008" i="21"/>
  <c r="Q1008" i="21"/>
  <c r="L1009" i="21"/>
  <c r="P1009" i="21"/>
  <c r="N1009" i="21"/>
  <c r="J1009" i="21"/>
  <c r="I1009" i="21"/>
  <c r="H1010" i="21"/>
  <c r="F1008" i="21"/>
  <c r="D1009" i="21"/>
  <c r="E1008" i="21"/>
  <c r="Q1009" i="21"/>
  <c r="M1009" i="21"/>
  <c r="O1009" i="21"/>
  <c r="K1009" i="21"/>
  <c r="P1010" i="21"/>
  <c r="N1010" i="21"/>
  <c r="L1010" i="21"/>
  <c r="J1010" i="21"/>
  <c r="H1011" i="21"/>
  <c r="I1010" i="21"/>
  <c r="D1010" i="21"/>
  <c r="E1009" i="21"/>
  <c r="F1009" i="21"/>
  <c r="J1011" i="21"/>
  <c r="I1011" i="21"/>
  <c r="P1011" i="21"/>
  <c r="N1011" i="21"/>
  <c r="L1011" i="21"/>
  <c r="H1012" i="21"/>
  <c r="K1010" i="21"/>
  <c r="Q1010" i="21"/>
  <c r="M1010" i="21"/>
  <c r="O1010" i="21"/>
  <c r="F1010" i="21"/>
  <c r="D1011" i="21"/>
  <c r="E1010" i="21"/>
  <c r="M1011" i="21"/>
  <c r="O1011" i="21"/>
  <c r="K1011" i="21"/>
  <c r="Q1011" i="21"/>
  <c r="N1012" i="21"/>
  <c r="L1012" i="21"/>
  <c r="J1012" i="21"/>
  <c r="H1013" i="21"/>
  <c r="I1012" i="21"/>
  <c r="P1012" i="21"/>
  <c r="F1011" i="21"/>
  <c r="E1011" i="21"/>
  <c r="D1012" i="21"/>
  <c r="H1014" i="21"/>
  <c r="I1013" i="21"/>
  <c r="L1013" i="21"/>
  <c r="J1013" i="21"/>
  <c r="P1013" i="21"/>
  <c r="N1013" i="21"/>
  <c r="M1012" i="21"/>
  <c r="O1012" i="21"/>
  <c r="K1012" i="21"/>
  <c r="Q1012" i="21"/>
  <c r="F1012" i="21"/>
  <c r="E1012" i="21"/>
  <c r="D1013" i="21"/>
  <c r="J1014" i="21"/>
  <c r="P1014" i="21"/>
  <c r="N1014" i="21"/>
  <c r="L1014" i="21"/>
  <c r="I1014" i="21"/>
  <c r="H1015" i="21"/>
  <c r="O1013" i="21"/>
  <c r="K1013" i="21"/>
  <c r="Q1013" i="21"/>
  <c r="M1013" i="21"/>
  <c r="F1013" i="21"/>
  <c r="E1013" i="21"/>
  <c r="D1014" i="21"/>
  <c r="M1014" i="21"/>
  <c r="O1014" i="21"/>
  <c r="K1014" i="21"/>
  <c r="Q1014" i="21"/>
  <c r="N1015" i="21"/>
  <c r="L1015" i="21"/>
  <c r="J1015" i="21"/>
  <c r="H1016" i="21"/>
  <c r="P1015" i="21"/>
  <c r="I1015" i="21"/>
  <c r="E1014" i="21"/>
  <c r="F1014" i="21"/>
  <c r="D1015" i="21"/>
  <c r="I1016" i="21"/>
  <c r="H1017" i="21"/>
  <c r="N1016" i="21"/>
  <c r="L1016" i="21"/>
  <c r="J1016" i="21"/>
  <c r="P1016" i="21"/>
  <c r="Q1015" i="21"/>
  <c r="M1015" i="21"/>
  <c r="O1015" i="21"/>
  <c r="K1015" i="21"/>
  <c r="F1015" i="21"/>
  <c r="D1016" i="21"/>
  <c r="E1015" i="21"/>
  <c r="M1016" i="21"/>
  <c r="O1016" i="21"/>
  <c r="K1016" i="21"/>
  <c r="Q1016" i="21"/>
  <c r="L1017" i="21"/>
  <c r="J1017" i="21"/>
  <c r="H1018" i="21"/>
  <c r="I1017" i="21"/>
  <c r="P1017" i="21"/>
  <c r="N1017" i="21"/>
  <c r="F1016" i="21"/>
  <c r="D1017" i="21"/>
  <c r="E1016" i="21"/>
  <c r="H1019" i="21"/>
  <c r="J1018" i="21"/>
  <c r="I1018" i="21"/>
  <c r="P1018" i="21"/>
  <c r="N1018" i="21"/>
  <c r="L1018" i="21"/>
  <c r="M1017" i="21"/>
  <c r="O1017" i="21"/>
  <c r="K1017" i="21"/>
  <c r="Q1017" i="21"/>
  <c r="D1018" i="21"/>
  <c r="E1017" i="21"/>
  <c r="F1017" i="21"/>
  <c r="P1019" i="21"/>
  <c r="H1020" i="21"/>
  <c r="I1019" i="21"/>
  <c r="N1019" i="21"/>
  <c r="L1019" i="21"/>
  <c r="J1019" i="21"/>
  <c r="M1018" i="21"/>
  <c r="O1018" i="21"/>
  <c r="K1018" i="21"/>
  <c r="Q1018" i="21"/>
  <c r="F1018" i="21"/>
  <c r="D1019" i="21"/>
  <c r="E1018" i="21"/>
  <c r="P1020" i="21"/>
  <c r="N1020" i="21"/>
  <c r="I1020" i="21"/>
  <c r="L1020" i="21"/>
  <c r="J1020" i="21"/>
  <c r="H1021" i="21"/>
  <c r="M1019" i="21"/>
  <c r="O1019" i="21"/>
  <c r="K1019" i="21"/>
  <c r="Q1019" i="21"/>
  <c r="F1019" i="21"/>
  <c r="D1020" i="21"/>
  <c r="E1019" i="21"/>
  <c r="M1020" i="21"/>
  <c r="O1020" i="21"/>
  <c r="K1020" i="21"/>
  <c r="Q1020" i="21"/>
  <c r="H1022" i="21"/>
  <c r="L1021" i="21"/>
  <c r="J1021" i="21"/>
  <c r="I1021" i="21"/>
  <c r="P1021" i="21"/>
  <c r="N1021" i="21"/>
  <c r="F1020" i="21"/>
  <c r="E1020" i="21"/>
  <c r="D1021" i="21"/>
  <c r="J1022" i="21"/>
  <c r="I1022" i="21"/>
  <c r="H1023" i="21"/>
  <c r="P1022" i="21"/>
  <c r="N1022" i="21"/>
  <c r="L1022" i="21"/>
  <c r="M1021" i="21"/>
  <c r="O1021" i="21"/>
  <c r="K1021" i="21"/>
  <c r="Q1021" i="21"/>
  <c r="F1021" i="21"/>
  <c r="D1022" i="21"/>
  <c r="E1021" i="21"/>
  <c r="M1022" i="21"/>
  <c r="O1022" i="21"/>
  <c r="K1022" i="21"/>
  <c r="Q1022" i="21"/>
  <c r="L1023" i="21"/>
  <c r="J1023" i="21"/>
  <c r="I1023" i="21"/>
  <c r="P1023" i="21"/>
  <c r="N1023" i="21"/>
  <c r="H1024" i="21"/>
  <c r="E1022" i="21"/>
  <c r="F1022" i="21"/>
  <c r="D1023" i="21"/>
  <c r="O1023" i="21"/>
  <c r="K1023" i="21"/>
  <c r="Q1023" i="21"/>
  <c r="M1023" i="21"/>
  <c r="N1024" i="21"/>
  <c r="I1024" i="21"/>
  <c r="P1024" i="21"/>
  <c r="L1024" i="21"/>
  <c r="J1024" i="21"/>
  <c r="H1025" i="21"/>
  <c r="F1023" i="21"/>
  <c r="E1023" i="21"/>
  <c r="D1024" i="21"/>
  <c r="O1024" i="21"/>
  <c r="K1024" i="21"/>
  <c r="Q1024" i="21"/>
  <c r="M1024" i="21"/>
  <c r="P1025" i="21"/>
  <c r="N1025" i="21"/>
  <c r="L1025" i="21"/>
  <c r="J1025" i="21"/>
  <c r="H1026" i="21"/>
  <c r="I1025" i="21"/>
  <c r="F1024" i="21"/>
  <c r="D1025" i="21"/>
  <c r="E1024" i="21"/>
  <c r="J1026" i="21"/>
  <c r="H1027" i="21"/>
  <c r="I1026" i="21"/>
  <c r="P1026" i="21"/>
  <c r="N1026" i="21"/>
  <c r="L1026" i="21"/>
  <c r="M1025" i="21"/>
  <c r="O1025" i="21"/>
  <c r="K1025" i="21"/>
  <c r="Q1025" i="21"/>
  <c r="D1026" i="21"/>
  <c r="E1025" i="21"/>
  <c r="F1025" i="21"/>
  <c r="P1027" i="21"/>
  <c r="N1027" i="21"/>
  <c r="L1027" i="21"/>
  <c r="J1027" i="21"/>
  <c r="I1027" i="21"/>
  <c r="H1028" i="21"/>
  <c r="K1026" i="21"/>
  <c r="Q1026" i="21"/>
  <c r="M1026" i="21"/>
  <c r="O1026" i="21"/>
  <c r="E1026" i="21"/>
  <c r="F1026" i="21"/>
  <c r="D1027" i="21"/>
  <c r="M1027" i="21"/>
  <c r="O1027" i="21"/>
  <c r="K1027" i="21"/>
  <c r="Q1027" i="21"/>
  <c r="J1028" i="21"/>
  <c r="I1028" i="21"/>
  <c r="H1029" i="21"/>
  <c r="N1028" i="21"/>
  <c r="L1028" i="21"/>
  <c r="P1028" i="21"/>
  <c r="F1027" i="21"/>
  <c r="E1027" i="21"/>
  <c r="D1028" i="21"/>
  <c r="K1028" i="21"/>
  <c r="Q1028" i="21"/>
  <c r="M1028" i="21"/>
  <c r="O1028" i="21"/>
  <c r="L1029" i="21"/>
  <c r="P1029" i="21"/>
  <c r="N1029" i="21"/>
  <c r="J1029" i="21"/>
  <c r="H1030" i="21"/>
  <c r="I1029" i="21"/>
  <c r="D1029" i="21"/>
  <c r="F1028" i="21"/>
  <c r="E1028" i="21"/>
  <c r="P1030" i="21"/>
  <c r="N1030" i="21"/>
  <c r="L1030" i="21"/>
  <c r="J1030" i="21"/>
  <c r="H1031" i="21"/>
  <c r="I1030" i="21"/>
  <c r="K1029" i="21"/>
  <c r="Q1029" i="21"/>
  <c r="O1029" i="21"/>
  <c r="M1029" i="21"/>
  <c r="D1030" i="21"/>
  <c r="F1029" i="21"/>
  <c r="E1029" i="21"/>
  <c r="P1031" i="21"/>
  <c r="H1032" i="21"/>
  <c r="I1031" i="21"/>
  <c r="N1031" i="21"/>
  <c r="L1031" i="21"/>
  <c r="J1031" i="21"/>
  <c r="O1030" i="21"/>
  <c r="K1030" i="21"/>
  <c r="M1030" i="21"/>
  <c r="Q1030" i="21"/>
  <c r="D1031" i="21"/>
  <c r="F1030" i="21"/>
  <c r="E1030" i="21"/>
  <c r="N1032" i="21"/>
  <c r="L1032" i="21"/>
  <c r="J1032" i="21"/>
  <c r="I1032" i="21"/>
  <c r="H1033" i="21"/>
  <c r="P1032" i="21"/>
  <c r="Q1031" i="21"/>
  <c r="M1031" i="21"/>
  <c r="O1031" i="21"/>
  <c r="K1031" i="21"/>
  <c r="E1031" i="21"/>
  <c r="F1031" i="21"/>
  <c r="D1032" i="21"/>
  <c r="M1032" i="21"/>
  <c r="O1032" i="21"/>
  <c r="K1032" i="21"/>
  <c r="Q1032" i="21"/>
  <c r="H1034" i="21"/>
  <c r="I1033" i="21"/>
  <c r="L1033" i="21"/>
  <c r="J1033" i="21"/>
  <c r="P1033" i="21"/>
  <c r="N1033" i="21"/>
  <c r="F1032" i="21"/>
  <c r="D1033" i="21"/>
  <c r="E1032" i="21"/>
  <c r="J1034" i="21"/>
  <c r="I1034" i="21"/>
  <c r="H1035" i="21"/>
  <c r="P1034" i="21"/>
  <c r="N1034" i="21"/>
  <c r="L1034" i="21"/>
  <c r="O1033" i="21"/>
  <c r="M1033" i="21"/>
  <c r="K1033" i="21"/>
  <c r="Q1033" i="21"/>
  <c r="D1034" i="21"/>
  <c r="E1033" i="21"/>
  <c r="F1033" i="21"/>
  <c r="O1034" i="21"/>
  <c r="M1034" i="21"/>
  <c r="K1034" i="21"/>
  <c r="Q1034" i="21"/>
  <c r="H1036" i="21"/>
  <c r="P1035" i="21"/>
  <c r="I1035" i="21"/>
  <c r="N1035" i="21"/>
  <c r="L1035" i="21"/>
  <c r="J1035" i="21"/>
  <c r="D1035" i="21"/>
  <c r="F1034" i="21"/>
  <c r="E1034" i="21"/>
  <c r="H1037" i="21"/>
  <c r="I1036" i="21"/>
  <c r="N1036" i="21"/>
  <c r="L1036" i="21"/>
  <c r="J1036" i="21"/>
  <c r="P1036" i="21"/>
  <c r="M1035" i="21"/>
  <c r="O1035" i="21"/>
  <c r="K1035" i="21"/>
  <c r="Q1035" i="21"/>
  <c r="F1035" i="21"/>
  <c r="D1036" i="21"/>
  <c r="E1035" i="21"/>
  <c r="J1037" i="21"/>
  <c r="P1037" i="21"/>
  <c r="L1037" i="21"/>
  <c r="H1038" i="21"/>
  <c r="I1037" i="21"/>
  <c r="N1037" i="21"/>
  <c r="M1036" i="21"/>
  <c r="K1036" i="21"/>
  <c r="O1036" i="21"/>
  <c r="Q1036" i="21"/>
  <c r="F1036" i="21"/>
  <c r="D1037" i="21"/>
  <c r="E1036" i="21"/>
  <c r="H1039" i="21"/>
  <c r="N1038" i="21"/>
  <c r="L1038" i="21"/>
  <c r="J1038" i="21"/>
  <c r="P1038" i="21"/>
  <c r="I1038" i="21"/>
  <c r="O1037" i="21"/>
  <c r="K1037" i="21"/>
  <c r="Q1037" i="21"/>
  <c r="M1037" i="21"/>
  <c r="E1037" i="21"/>
  <c r="F1037" i="21"/>
  <c r="D1038" i="21"/>
  <c r="P1039" i="21"/>
  <c r="J1039" i="21"/>
  <c r="N1039" i="21"/>
  <c r="L1039" i="21"/>
  <c r="H1040" i="21"/>
  <c r="I1039" i="21"/>
  <c r="M1038" i="21"/>
  <c r="K1038" i="21"/>
  <c r="O1038" i="21"/>
  <c r="Q1038" i="21"/>
  <c r="F1038" i="21"/>
  <c r="E1038" i="21"/>
  <c r="D1039" i="21"/>
  <c r="H1041" i="21"/>
  <c r="N1040" i="21"/>
  <c r="L1040" i="21"/>
  <c r="J1040" i="21"/>
  <c r="I1040" i="21"/>
  <c r="P1040" i="21"/>
  <c r="O1039" i="21"/>
  <c r="Q1039" i="21"/>
  <c r="M1039" i="21"/>
  <c r="K1039" i="21"/>
  <c r="F1039" i="21"/>
  <c r="D1040" i="21"/>
  <c r="E1039" i="21"/>
  <c r="H1042" i="21"/>
  <c r="I1041" i="21"/>
  <c r="P1041" i="21"/>
  <c r="L1041" i="21"/>
  <c r="J1041" i="21"/>
  <c r="N1041" i="21"/>
  <c r="O1040" i="21"/>
  <c r="M1040" i="21"/>
  <c r="K1040" i="21"/>
  <c r="Q1040" i="21"/>
  <c r="D1041" i="21"/>
  <c r="F1040" i="21"/>
  <c r="E1040" i="21"/>
  <c r="I1042" i="21"/>
  <c r="N1042" i="21"/>
  <c r="J1042" i="21"/>
  <c r="H1043" i="21"/>
  <c r="P1042" i="21"/>
  <c r="L1042" i="21"/>
  <c r="M1041" i="21"/>
  <c r="O1041" i="21"/>
  <c r="Q1041" i="21"/>
  <c r="K1041" i="21"/>
  <c r="D1042" i="21"/>
  <c r="E1041" i="21"/>
  <c r="F1041" i="21"/>
  <c r="K1042" i="21"/>
  <c r="Q1042" i="21"/>
  <c r="M1042" i="21"/>
  <c r="O1042" i="21"/>
  <c r="L1043" i="21"/>
  <c r="P1043" i="21"/>
  <c r="I1043" i="21"/>
  <c r="H1044" i="21"/>
  <c r="N1043" i="21"/>
  <c r="J1043" i="21"/>
  <c r="E1042" i="21"/>
  <c r="F1042" i="21"/>
  <c r="D1043" i="21"/>
  <c r="M1043" i="21"/>
  <c r="O1043" i="21"/>
  <c r="Q1043" i="21"/>
  <c r="K1043" i="21"/>
  <c r="N1044" i="21"/>
  <c r="L1044" i="21"/>
  <c r="H1045" i="21"/>
  <c r="J1044" i="21"/>
  <c r="I1044" i="21"/>
  <c r="P1044" i="21"/>
  <c r="E1043" i="21"/>
  <c r="F1043" i="21"/>
  <c r="D1044" i="21"/>
  <c r="L1045" i="21"/>
  <c r="P1045" i="21"/>
  <c r="J1045" i="21"/>
  <c r="H1046" i="21"/>
  <c r="I1045" i="21"/>
  <c r="N1045" i="21"/>
  <c r="O1044" i="21"/>
  <c r="K1044" i="21"/>
  <c r="M1044" i="21"/>
  <c r="Q1044" i="21"/>
  <c r="D1045" i="21"/>
  <c r="F1044" i="21"/>
  <c r="E1044" i="21"/>
  <c r="J1046" i="21"/>
  <c r="H1047" i="21"/>
  <c r="L1046" i="21"/>
  <c r="I1046" i="21"/>
  <c r="P1046" i="21"/>
  <c r="N1046" i="21"/>
  <c r="O1045" i="21"/>
  <c r="K1045" i="21"/>
  <c r="Q1045" i="21"/>
  <c r="M1045" i="21"/>
  <c r="D1046" i="21"/>
  <c r="E1045" i="21"/>
  <c r="F1045" i="21"/>
  <c r="L1047" i="21"/>
  <c r="J1047" i="21"/>
  <c r="H1048" i="21"/>
  <c r="I1047" i="21"/>
  <c r="P1047" i="21"/>
  <c r="N1047" i="21"/>
  <c r="M1046" i="21"/>
  <c r="O1046" i="21"/>
  <c r="K1046" i="21"/>
  <c r="Q1046" i="21"/>
  <c r="F1046" i="21"/>
  <c r="E1046" i="21"/>
  <c r="D1047" i="21"/>
  <c r="P1048" i="21"/>
  <c r="N1048" i="21"/>
  <c r="L1048" i="21"/>
  <c r="J1048" i="21"/>
  <c r="H1049" i="21"/>
  <c r="I1048" i="21"/>
  <c r="O1047" i="21"/>
  <c r="K1047" i="21"/>
  <c r="Q1047" i="21"/>
  <c r="M1047" i="21"/>
  <c r="F1047" i="21"/>
  <c r="D1048" i="21"/>
  <c r="E1047" i="21"/>
  <c r="P1049" i="21"/>
  <c r="L1049" i="21"/>
  <c r="H1050" i="21"/>
  <c r="J1049" i="21"/>
  <c r="I1049" i="21"/>
  <c r="N1049" i="21"/>
  <c r="M1048" i="21"/>
  <c r="O1048" i="21"/>
  <c r="K1048" i="21"/>
  <c r="Q1048" i="21"/>
  <c r="F1048" i="21"/>
  <c r="D1049" i="21"/>
  <c r="E1048" i="21"/>
  <c r="P1050" i="21"/>
  <c r="J1050" i="21"/>
  <c r="N1050" i="21"/>
  <c r="I1050" i="21"/>
  <c r="H1051" i="21"/>
  <c r="L1050" i="21"/>
  <c r="K1049" i="21"/>
  <c r="Q1049" i="21"/>
  <c r="M1049" i="21"/>
  <c r="O1049" i="21"/>
  <c r="E1049" i="21"/>
  <c r="D1050" i="21"/>
  <c r="F1049" i="21"/>
  <c r="Q1050" i="21"/>
  <c r="M1050" i="21"/>
  <c r="O1050" i="21"/>
  <c r="K1050" i="21"/>
  <c r="P1051" i="21"/>
  <c r="L1051" i="21"/>
  <c r="N1051" i="21"/>
  <c r="I1051" i="21"/>
  <c r="H1052" i="21"/>
  <c r="J1051" i="21"/>
  <c r="E1050" i="21"/>
  <c r="F1050" i="21"/>
  <c r="D1051" i="21"/>
  <c r="M1051" i="21"/>
  <c r="O1051" i="21"/>
  <c r="K1051" i="21"/>
  <c r="Q1051" i="21"/>
  <c r="H1053" i="21"/>
  <c r="J1052" i="21"/>
  <c r="I1052" i="21"/>
  <c r="N1052" i="21"/>
  <c r="L1052" i="21"/>
  <c r="P1052" i="21"/>
  <c r="F1051" i="21"/>
  <c r="D1052" i="21"/>
  <c r="E1051" i="21"/>
  <c r="J1053" i="21"/>
  <c r="I1053" i="21"/>
  <c r="H1054" i="21"/>
  <c r="L1053" i="21"/>
  <c r="P1053" i="21"/>
  <c r="N1053" i="21"/>
  <c r="M1052" i="21"/>
  <c r="O1052" i="21"/>
  <c r="K1052" i="21"/>
  <c r="Q1052" i="21"/>
  <c r="D1053" i="21"/>
  <c r="E1052" i="21"/>
  <c r="F1052" i="21"/>
  <c r="M1053" i="21"/>
  <c r="O1053" i="21"/>
  <c r="K1053" i="21"/>
  <c r="Q1053" i="21"/>
  <c r="N1054" i="21"/>
  <c r="J1054" i="21"/>
  <c r="I1054" i="21"/>
  <c r="H1055" i="21"/>
  <c r="P1054" i="21"/>
  <c r="L1054" i="21"/>
  <c r="F1053" i="21"/>
  <c r="D1054" i="21"/>
  <c r="E1053" i="21"/>
  <c r="M1054" i="21"/>
  <c r="O1054" i="21"/>
  <c r="K1054" i="21"/>
  <c r="Q1054" i="21"/>
  <c r="P1055" i="21"/>
  <c r="H1056" i="21"/>
  <c r="N1055" i="21"/>
  <c r="L1055" i="21"/>
  <c r="J1055" i="21"/>
  <c r="I1055" i="21"/>
  <c r="F1054" i="21"/>
  <c r="E1054" i="21"/>
  <c r="D1055" i="21"/>
  <c r="N1056" i="21"/>
  <c r="L1056" i="21"/>
  <c r="J1056" i="21"/>
  <c r="P1056" i="21"/>
  <c r="I1056" i="21"/>
  <c r="H1057" i="21"/>
  <c r="O1055" i="21"/>
  <c r="K1055" i="21"/>
  <c r="Q1055" i="21"/>
  <c r="M1055" i="21"/>
  <c r="F1055" i="21"/>
  <c r="D1056" i="21"/>
  <c r="E1055" i="21"/>
  <c r="K1056" i="21"/>
  <c r="Q1056" i="21"/>
  <c r="M1056" i="21"/>
  <c r="O1056" i="21"/>
  <c r="P1057" i="21"/>
  <c r="N1057" i="21"/>
  <c r="L1057" i="21"/>
  <c r="J1057" i="21"/>
  <c r="H1058" i="21"/>
  <c r="I1057" i="21"/>
  <c r="F1056" i="21"/>
  <c r="D1057" i="21"/>
  <c r="E1056" i="21"/>
  <c r="J1058" i="21"/>
  <c r="H1059" i="21"/>
  <c r="I1058" i="21"/>
  <c r="P1058" i="21"/>
  <c r="N1058" i="21"/>
  <c r="L1058" i="21"/>
  <c r="M1057" i="21"/>
  <c r="O1057" i="21"/>
  <c r="K1057" i="21"/>
  <c r="Q1057" i="21"/>
  <c r="E1057" i="21"/>
  <c r="D1058" i="21"/>
  <c r="F1057" i="21"/>
  <c r="P1059" i="21"/>
  <c r="N1059" i="21"/>
  <c r="L1059" i="21"/>
  <c r="J1059" i="21"/>
  <c r="I1059" i="21"/>
  <c r="H1060" i="21"/>
  <c r="K1058" i="21"/>
  <c r="Q1058" i="21"/>
  <c r="M1058" i="21"/>
  <c r="O1058" i="21"/>
  <c r="F1058" i="21"/>
  <c r="D1059" i="21"/>
  <c r="E1058" i="21"/>
  <c r="K1059" i="21"/>
  <c r="Q1059" i="21"/>
  <c r="O1059" i="21"/>
  <c r="M1059" i="21"/>
  <c r="N1060" i="21"/>
  <c r="L1060" i="21"/>
  <c r="J1060" i="21"/>
  <c r="H1061" i="21"/>
  <c r="I1060" i="21"/>
  <c r="P1060" i="21"/>
  <c r="F1059" i="21"/>
  <c r="E1059" i="21"/>
  <c r="D1060" i="21"/>
  <c r="I1061" i="21"/>
  <c r="P1061" i="21"/>
  <c r="L1061" i="21"/>
  <c r="J1061" i="21"/>
  <c r="H1062" i="21"/>
  <c r="N1061" i="21"/>
  <c r="M1060" i="21"/>
  <c r="O1060" i="21"/>
  <c r="K1060" i="21"/>
  <c r="Q1060" i="21"/>
  <c r="F1060" i="21"/>
  <c r="D1061" i="21"/>
  <c r="E1060" i="21"/>
  <c r="Q1061" i="21"/>
  <c r="O1061" i="21"/>
  <c r="K1061" i="21"/>
  <c r="M1061" i="21"/>
  <c r="P1062" i="21"/>
  <c r="N1062" i="21"/>
  <c r="L1062" i="21"/>
  <c r="J1062" i="21"/>
  <c r="H1063" i="21"/>
  <c r="I1062" i="21"/>
  <c r="F1061" i="21"/>
  <c r="D1062" i="21"/>
  <c r="E1061" i="21"/>
  <c r="I1063" i="21"/>
  <c r="H1064" i="21"/>
  <c r="P1063" i="21"/>
  <c r="N1063" i="21"/>
  <c r="L1063" i="21"/>
  <c r="J1063" i="21"/>
  <c r="M1062" i="21"/>
  <c r="O1062" i="21"/>
  <c r="K1062" i="21"/>
  <c r="Q1062" i="21"/>
  <c r="F1062" i="21"/>
  <c r="D1063" i="21"/>
  <c r="E1062" i="21"/>
  <c r="O1063" i="21"/>
  <c r="Q1063" i="21"/>
  <c r="M1063" i="21"/>
  <c r="K1063" i="21"/>
  <c r="N1064" i="21"/>
  <c r="L1064" i="21"/>
  <c r="J1064" i="21"/>
  <c r="I1064" i="21"/>
  <c r="H1065" i="21"/>
  <c r="P1064" i="21"/>
  <c r="F1063" i="21"/>
  <c r="E1063" i="21"/>
  <c r="D1064" i="21"/>
  <c r="K1064" i="21"/>
  <c r="Q1064" i="21"/>
  <c r="M1064" i="21"/>
  <c r="O1064" i="21"/>
  <c r="P1065" i="21"/>
  <c r="L1065" i="21"/>
  <c r="J1065" i="21"/>
  <c r="I1065" i="21"/>
  <c r="H1066" i="21"/>
  <c r="N1065" i="21"/>
  <c r="D1065" i="21"/>
  <c r="E1064" i="21"/>
  <c r="F1064" i="21"/>
  <c r="M1065" i="21"/>
  <c r="O1065" i="21"/>
  <c r="Q1065" i="21"/>
  <c r="K1065" i="21"/>
  <c r="J1066" i="21"/>
  <c r="I1066" i="21"/>
  <c r="H1067" i="21"/>
  <c r="L1066" i="21"/>
  <c r="P1066" i="21"/>
  <c r="N1066" i="21"/>
  <c r="D1066" i="21"/>
  <c r="E1065" i="21"/>
  <c r="F1065" i="21"/>
  <c r="K1066" i="21"/>
  <c r="Q1066" i="21"/>
  <c r="O1066" i="21"/>
  <c r="M1066" i="21"/>
  <c r="P1067" i="21"/>
  <c r="N1067" i="21"/>
  <c r="L1067" i="21"/>
  <c r="I1067" i="21"/>
  <c r="H1068" i="21"/>
  <c r="J1067" i="21"/>
  <c r="F1066" i="21"/>
  <c r="E1066" i="21"/>
  <c r="D1067" i="21"/>
  <c r="M1067" i="21"/>
  <c r="O1067" i="21"/>
  <c r="K1067" i="21"/>
  <c r="Q1067" i="21"/>
  <c r="N1068" i="21"/>
  <c r="L1068" i="21"/>
  <c r="J1068" i="21"/>
  <c r="H1069" i="21"/>
  <c r="I1068" i="21"/>
  <c r="P1068" i="21"/>
  <c r="F1067" i="21"/>
  <c r="E1067" i="21"/>
  <c r="D1068" i="21"/>
  <c r="P1069" i="21"/>
  <c r="L1069" i="21"/>
  <c r="J1069" i="21"/>
  <c r="H1070" i="21"/>
  <c r="I1069" i="21"/>
  <c r="N1069" i="21"/>
  <c r="K1068" i="21"/>
  <c r="M1068" i="21"/>
  <c r="O1068" i="21"/>
  <c r="Q1068" i="21"/>
  <c r="F1068" i="21"/>
  <c r="E1068" i="21"/>
  <c r="D1069" i="21"/>
  <c r="I1070" i="21"/>
  <c r="H1071" i="21"/>
  <c r="J1070" i="21"/>
  <c r="P1070" i="21"/>
  <c r="N1070" i="21"/>
  <c r="L1070" i="21"/>
  <c r="O1069" i="21"/>
  <c r="K1069" i="21"/>
  <c r="Q1069" i="21"/>
  <c r="M1069" i="21"/>
  <c r="E1069" i="21"/>
  <c r="F1069" i="21"/>
  <c r="D1070" i="21"/>
  <c r="M1070" i="21"/>
  <c r="O1070" i="21"/>
  <c r="K1070" i="21"/>
  <c r="Q1070" i="21"/>
  <c r="J1071" i="21"/>
  <c r="H1072" i="21"/>
  <c r="I1071" i="21"/>
  <c r="P1071" i="21"/>
  <c r="L1071" i="21"/>
  <c r="N1071" i="21"/>
  <c r="F1070" i="21"/>
  <c r="E1070" i="21"/>
  <c r="D1071" i="21"/>
  <c r="L1072" i="21"/>
  <c r="J1072" i="21"/>
  <c r="I1072" i="21"/>
  <c r="H1073" i="21"/>
  <c r="N1072" i="21"/>
  <c r="P1072" i="21"/>
  <c r="M1071" i="21"/>
  <c r="O1071" i="21"/>
  <c r="Q1071" i="21"/>
  <c r="K1071" i="21"/>
  <c r="D1072" i="21"/>
  <c r="E1071" i="21"/>
  <c r="F1071" i="21"/>
  <c r="M1072" i="21"/>
  <c r="O1072" i="21"/>
  <c r="K1072" i="21"/>
  <c r="Q1072" i="21"/>
  <c r="J1073" i="21"/>
  <c r="I1073" i="21"/>
  <c r="H1074" i="21"/>
  <c r="L1073" i="21"/>
  <c r="P1073" i="21"/>
  <c r="N1073" i="21"/>
  <c r="F1072" i="21"/>
  <c r="D1073" i="21"/>
  <c r="E1072" i="21"/>
  <c r="O1073" i="21"/>
  <c r="Q1073" i="21"/>
  <c r="M1073" i="21"/>
  <c r="K1073" i="21"/>
  <c r="P1074" i="21"/>
  <c r="I1074" i="21"/>
  <c r="N1074" i="21"/>
  <c r="L1074" i="21"/>
  <c r="J1074" i="21"/>
  <c r="H1075" i="21"/>
  <c r="D1074" i="21"/>
  <c r="E1073" i="21"/>
  <c r="F1073" i="21"/>
  <c r="M1074" i="21"/>
  <c r="K1074" i="21"/>
  <c r="Q1074" i="21"/>
  <c r="O1074" i="21"/>
  <c r="I1075" i="21"/>
  <c r="H1076" i="21"/>
  <c r="P1075" i="21"/>
  <c r="N1075" i="21"/>
  <c r="L1075" i="21"/>
  <c r="J1075" i="21"/>
  <c r="F1074" i="21"/>
  <c r="D1075" i="21"/>
  <c r="E1074" i="21"/>
  <c r="M1075" i="21"/>
  <c r="O1075" i="21"/>
  <c r="K1075" i="21"/>
  <c r="Q1075" i="21"/>
  <c r="H1077" i="21"/>
  <c r="I1076" i="21"/>
  <c r="N1076" i="21"/>
  <c r="L1076" i="21"/>
  <c r="J1076" i="21"/>
  <c r="P1076" i="21"/>
  <c r="F1075" i="21"/>
  <c r="E1075" i="21"/>
  <c r="D1076" i="21"/>
  <c r="N1077" i="21"/>
  <c r="L1077" i="21"/>
  <c r="J1077" i="21"/>
  <c r="P1077" i="21"/>
  <c r="I1077" i="21"/>
  <c r="H1078" i="21"/>
  <c r="Q1076" i="21"/>
  <c r="M1076" i="21"/>
  <c r="K1076" i="21"/>
  <c r="O1076" i="21"/>
  <c r="D1077" i="21"/>
  <c r="F1076" i="21"/>
  <c r="E1076" i="21"/>
  <c r="K1077" i="21"/>
  <c r="M1077" i="21"/>
  <c r="O1077" i="21"/>
  <c r="Q1077" i="21"/>
  <c r="J1078" i="21"/>
  <c r="H1079" i="21"/>
  <c r="I1078" i="21"/>
  <c r="P1078" i="21"/>
  <c r="N1078" i="21"/>
  <c r="L1078" i="21"/>
  <c r="F1077" i="21"/>
  <c r="E1077" i="21"/>
  <c r="D1078" i="21"/>
  <c r="L1079" i="21"/>
  <c r="I1079" i="21"/>
  <c r="H1080" i="21"/>
  <c r="N1079" i="21"/>
  <c r="P1079" i="21"/>
  <c r="J1079" i="21"/>
  <c r="M1078" i="21"/>
  <c r="O1078" i="21"/>
  <c r="K1078" i="21"/>
  <c r="Q1078" i="21"/>
  <c r="F1078" i="21"/>
  <c r="E1078" i="21"/>
  <c r="D1079" i="21"/>
  <c r="O1079" i="21"/>
  <c r="K1079" i="21"/>
  <c r="Q1079" i="21"/>
  <c r="M1079" i="21"/>
  <c r="N1080" i="21"/>
  <c r="L1080" i="21"/>
  <c r="J1080" i="21"/>
  <c r="I1080" i="21"/>
  <c r="P1080" i="21"/>
  <c r="H1081" i="21"/>
  <c r="F1079" i="21"/>
  <c r="D1080" i="21"/>
  <c r="E1079" i="21"/>
  <c r="Q1080" i="21"/>
  <c r="M1080" i="21"/>
  <c r="O1080" i="21"/>
  <c r="K1080" i="21"/>
  <c r="P1081" i="21"/>
  <c r="N1081" i="21"/>
  <c r="L1081" i="21"/>
  <c r="J1081" i="21"/>
  <c r="H1082" i="21"/>
  <c r="I1081" i="21"/>
  <c r="D1081" i="21"/>
  <c r="F1080" i="21"/>
  <c r="E1080" i="21"/>
  <c r="I1082" i="21"/>
  <c r="H1083" i="21"/>
  <c r="P1082" i="21"/>
  <c r="N1082" i="21"/>
  <c r="J1082" i="21"/>
  <c r="L1082" i="21"/>
  <c r="M1081" i="21"/>
  <c r="O1081" i="21"/>
  <c r="K1081" i="21"/>
  <c r="Q1081" i="21"/>
  <c r="D1082" i="21"/>
  <c r="E1081" i="21"/>
  <c r="F1081" i="21"/>
  <c r="M1082" i="21"/>
  <c r="O1082" i="21"/>
  <c r="K1082" i="21"/>
  <c r="Q1082" i="21"/>
  <c r="I1083" i="21"/>
  <c r="H1084" i="21"/>
  <c r="P1083" i="21"/>
  <c r="N1083" i="21"/>
  <c r="L1083" i="21"/>
  <c r="J1083" i="21"/>
  <c r="F1082" i="21"/>
  <c r="D1083" i="21"/>
  <c r="E1082" i="21"/>
  <c r="K1083" i="21"/>
  <c r="Q1083" i="21"/>
  <c r="M1083" i="21"/>
  <c r="O1083" i="21"/>
  <c r="J1084" i="21"/>
  <c r="N1084" i="21"/>
  <c r="L1084" i="21"/>
  <c r="H1085" i="21"/>
  <c r="I1084" i="21"/>
  <c r="P1084" i="21"/>
  <c r="D1084" i="21"/>
  <c r="F1083" i="21"/>
  <c r="E1083" i="21"/>
  <c r="P1085" i="21"/>
  <c r="N1085" i="21"/>
  <c r="L1085" i="21"/>
  <c r="J1085" i="21"/>
  <c r="I1085" i="21"/>
  <c r="H1086" i="21"/>
  <c r="K1084" i="21"/>
  <c r="Q1084" i="21"/>
  <c r="O1084" i="21"/>
  <c r="M1084" i="21"/>
  <c r="F1084" i="21"/>
  <c r="E1084" i="21"/>
  <c r="D1085" i="21"/>
  <c r="M1085" i="21"/>
  <c r="O1085" i="21"/>
  <c r="K1085" i="21"/>
  <c r="Q1085" i="21"/>
  <c r="J1086" i="21"/>
  <c r="I1086" i="21"/>
  <c r="P1086" i="21"/>
  <c r="N1086" i="21"/>
  <c r="L1086" i="21"/>
  <c r="H1087" i="21"/>
  <c r="E1085" i="21"/>
  <c r="F1085" i="21"/>
  <c r="D1086" i="21"/>
  <c r="O1086" i="21"/>
  <c r="K1086" i="21"/>
  <c r="Q1086" i="21"/>
  <c r="M1086" i="21"/>
  <c r="H1088" i="21"/>
  <c r="P1087" i="21"/>
  <c r="N1087" i="21"/>
  <c r="L1087" i="21"/>
  <c r="J1087" i="21"/>
  <c r="I1087" i="21"/>
  <c r="F1086" i="21"/>
  <c r="D1087" i="21"/>
  <c r="E1086" i="21"/>
  <c r="H1089" i="21"/>
  <c r="I1088" i="21"/>
  <c r="L1088" i="21"/>
  <c r="J1088" i="21"/>
  <c r="P1088" i="21"/>
  <c r="N1088" i="21"/>
  <c r="M1087" i="21"/>
  <c r="O1087" i="21"/>
  <c r="K1087" i="21"/>
  <c r="Q1087" i="21"/>
  <c r="F1087" i="21"/>
  <c r="E1087" i="21"/>
  <c r="D1088" i="21"/>
  <c r="J1089" i="21"/>
  <c r="I1089" i="21"/>
  <c r="H1090" i="21"/>
  <c r="P1089" i="21"/>
  <c r="N1089" i="21"/>
  <c r="L1089" i="21"/>
  <c r="O1088" i="21"/>
  <c r="M1088" i="21"/>
  <c r="K1088" i="21"/>
  <c r="Q1088" i="21"/>
  <c r="D1089" i="21"/>
  <c r="E1088" i="21"/>
  <c r="F1088" i="21"/>
  <c r="M1089" i="21"/>
  <c r="O1089" i="21"/>
  <c r="K1089" i="21"/>
  <c r="Q1089" i="21"/>
  <c r="H1091" i="21"/>
  <c r="P1090" i="21"/>
  <c r="I1090" i="21"/>
  <c r="N1090" i="21"/>
  <c r="L1090" i="21"/>
  <c r="J1090" i="21"/>
  <c r="F1089" i="21"/>
  <c r="E1089" i="21"/>
  <c r="D1090" i="21"/>
  <c r="I1091" i="21"/>
  <c r="H1092" i="21"/>
  <c r="N1091" i="21"/>
  <c r="L1091" i="21"/>
  <c r="J1091" i="21"/>
  <c r="P1091" i="21"/>
  <c r="M1090" i="21"/>
  <c r="O1090" i="21"/>
  <c r="K1090" i="21"/>
  <c r="Q1090" i="21"/>
  <c r="F1090" i="21"/>
  <c r="D1091" i="21"/>
  <c r="E1090" i="21"/>
  <c r="K1091" i="21"/>
  <c r="Q1091" i="21"/>
  <c r="M1091" i="21"/>
  <c r="O1091" i="21"/>
  <c r="P1092" i="21"/>
  <c r="N1092" i="21"/>
  <c r="L1092" i="21"/>
  <c r="J1092" i="21"/>
  <c r="H1093" i="21"/>
  <c r="I1092" i="21"/>
  <c r="F1091" i="21"/>
  <c r="D1092" i="21"/>
  <c r="E1091" i="21"/>
  <c r="P1093" i="21"/>
  <c r="N1093" i="21"/>
  <c r="L1093" i="21"/>
  <c r="J1093" i="21"/>
  <c r="H1094" i="21"/>
  <c r="I1093" i="21"/>
  <c r="Q1092" i="21"/>
  <c r="O1092" i="21"/>
  <c r="K1092" i="21"/>
  <c r="M1092" i="21"/>
  <c r="F1092" i="21"/>
  <c r="E1092" i="21"/>
  <c r="D1093" i="21"/>
  <c r="P1094" i="21"/>
  <c r="H1095" i="21"/>
  <c r="I1094" i="21"/>
  <c r="N1094" i="21"/>
  <c r="L1094" i="21"/>
  <c r="J1094" i="21"/>
  <c r="K1093" i="21"/>
  <c r="M1093" i="21"/>
  <c r="O1093" i="21"/>
  <c r="Q1093" i="21"/>
  <c r="E1093" i="21"/>
  <c r="F1093" i="21"/>
  <c r="D1094" i="21"/>
  <c r="N1095" i="21"/>
  <c r="L1095" i="21"/>
  <c r="J1095" i="21"/>
  <c r="H1096" i="21"/>
  <c r="I1095" i="21"/>
  <c r="P1095" i="21"/>
  <c r="Q1094" i="21"/>
  <c r="M1094" i="21"/>
  <c r="O1094" i="21"/>
  <c r="K1094" i="21"/>
  <c r="F1094" i="21"/>
  <c r="E1094" i="21"/>
  <c r="D1095" i="21"/>
  <c r="P1096" i="21"/>
  <c r="N1096" i="21"/>
  <c r="L1096" i="21"/>
  <c r="J1096" i="21"/>
  <c r="I1096" i="21"/>
  <c r="H1097" i="21"/>
  <c r="Q1095" i="21"/>
  <c r="M1095" i="21"/>
  <c r="O1095" i="21"/>
  <c r="K1095" i="21"/>
  <c r="F1095" i="21"/>
  <c r="D1096" i="21"/>
  <c r="E1095" i="21"/>
  <c r="Q1096" i="21"/>
  <c r="M1096" i="21"/>
  <c r="O1096" i="21"/>
  <c r="K1096" i="21"/>
  <c r="P1097" i="21"/>
  <c r="N1097" i="21"/>
  <c r="L1097" i="21"/>
  <c r="J1097" i="21"/>
  <c r="I1097" i="21"/>
  <c r="H1098" i="21"/>
  <c r="E1096" i="21"/>
  <c r="D1097" i="21"/>
  <c r="F1096" i="21"/>
  <c r="M1097" i="21"/>
  <c r="O1097" i="21"/>
  <c r="K1097" i="21"/>
  <c r="Q1097" i="21"/>
  <c r="P1098" i="21"/>
  <c r="I1098" i="21"/>
  <c r="H1099" i="21"/>
  <c r="N1098" i="21"/>
  <c r="L1098" i="21"/>
  <c r="J1098" i="21"/>
  <c r="F1097" i="21"/>
  <c r="D1098" i="21"/>
  <c r="E1097" i="21"/>
  <c r="M1098" i="21"/>
  <c r="O1098" i="21"/>
  <c r="K1098" i="21"/>
  <c r="Q1098" i="21"/>
  <c r="H1100" i="21"/>
  <c r="N1099" i="21"/>
  <c r="L1099" i="21"/>
  <c r="J1099" i="21"/>
  <c r="I1099" i="21"/>
  <c r="P1099" i="21"/>
  <c r="F1098" i="21"/>
  <c r="D1099" i="21"/>
  <c r="E1098" i="21"/>
  <c r="P1100" i="21"/>
  <c r="N1100" i="21"/>
  <c r="L1100" i="21"/>
  <c r="J1100" i="21"/>
  <c r="H1101" i="21"/>
  <c r="I1100" i="21"/>
  <c r="K1099" i="21"/>
  <c r="Q1099" i="21"/>
  <c r="M1099" i="21"/>
  <c r="O1099" i="21"/>
  <c r="D1100" i="21"/>
  <c r="E1099" i="21"/>
  <c r="F1099" i="21"/>
  <c r="P1101" i="21"/>
  <c r="N1101" i="21"/>
  <c r="L1101" i="21"/>
  <c r="J1101" i="21"/>
  <c r="H1102" i="21"/>
  <c r="I1101" i="21"/>
  <c r="O1100" i="21"/>
  <c r="K1100" i="21"/>
  <c r="Q1100" i="21"/>
  <c r="M1100" i="21"/>
  <c r="F1100" i="21"/>
  <c r="D1101" i="21"/>
  <c r="E1100" i="21"/>
  <c r="P1102" i="21"/>
  <c r="I1102" i="21"/>
  <c r="H1103" i="21"/>
  <c r="N1102" i="21"/>
  <c r="L1102" i="21"/>
  <c r="J1102" i="21"/>
  <c r="M1101" i="21"/>
  <c r="O1101" i="21"/>
  <c r="K1101" i="21"/>
  <c r="Q1101" i="21"/>
  <c r="D1102" i="21"/>
  <c r="F1101" i="21"/>
  <c r="E1101" i="21"/>
  <c r="O1102" i="21"/>
  <c r="K1102" i="21"/>
  <c r="Q1102" i="21"/>
  <c r="M1102" i="21"/>
  <c r="P1103" i="21"/>
  <c r="N1103" i="21"/>
  <c r="I1103" i="21"/>
  <c r="L1103" i="21"/>
  <c r="J1103" i="21"/>
  <c r="H1104" i="21"/>
  <c r="D1103" i="21"/>
  <c r="E1102" i="21"/>
  <c r="F1102" i="21"/>
  <c r="M1103" i="21"/>
  <c r="O1103" i="21"/>
  <c r="K1103" i="21"/>
  <c r="Q1103" i="21"/>
  <c r="P1104" i="21"/>
  <c r="N1104" i="21"/>
  <c r="L1104" i="21"/>
  <c r="J1104" i="21"/>
  <c r="I1104" i="21"/>
  <c r="H1105" i="21"/>
  <c r="F1103" i="21"/>
  <c r="E1103" i="21"/>
  <c r="D1104" i="21"/>
  <c r="Q1104" i="21"/>
  <c r="M1104" i="21"/>
  <c r="O1104" i="21"/>
  <c r="K1104" i="21"/>
  <c r="P1105" i="21"/>
  <c r="N1105" i="21"/>
  <c r="L1105" i="21"/>
  <c r="J1105" i="21"/>
  <c r="I1105" i="21"/>
  <c r="H1106" i="21"/>
  <c r="D1105" i="21"/>
  <c r="E1104" i="21"/>
  <c r="F1104" i="21"/>
  <c r="M1105" i="21"/>
  <c r="O1105" i="21"/>
  <c r="K1105" i="21"/>
  <c r="Q1105" i="21"/>
  <c r="P1106" i="21"/>
  <c r="H1107" i="21"/>
  <c r="I1106" i="21"/>
  <c r="N1106" i="21"/>
  <c r="L1106" i="21"/>
  <c r="J1106" i="21"/>
  <c r="E1105" i="21"/>
  <c r="D1106" i="21"/>
  <c r="F1105" i="21"/>
  <c r="P1107" i="21"/>
  <c r="N1107" i="21"/>
  <c r="H1108" i="21"/>
  <c r="L1107" i="21"/>
  <c r="J1107" i="21"/>
  <c r="I1107" i="21"/>
  <c r="M1106" i="21"/>
  <c r="O1106" i="21"/>
  <c r="K1106" i="21"/>
  <c r="Q1106" i="21"/>
  <c r="F1106" i="21"/>
  <c r="D1107" i="21"/>
  <c r="E1106" i="21"/>
  <c r="P1108" i="21"/>
  <c r="N1108" i="21"/>
  <c r="L1108" i="21"/>
  <c r="J1108" i="21"/>
  <c r="I1108" i="21"/>
  <c r="H1109" i="21"/>
  <c r="K1107" i="21"/>
  <c r="Q1107" i="21"/>
  <c r="M1107" i="21"/>
  <c r="O1107" i="21"/>
  <c r="E1107" i="21"/>
  <c r="F1107" i="21"/>
  <c r="D1108" i="21"/>
  <c r="M1108" i="21"/>
  <c r="O1108" i="21"/>
  <c r="K1108" i="21"/>
  <c r="Q1108" i="21"/>
  <c r="J1109" i="21"/>
  <c r="H1110" i="21"/>
  <c r="I1109" i="21"/>
  <c r="P1109" i="21"/>
  <c r="N1109" i="21"/>
  <c r="L1109" i="21"/>
  <c r="D1109" i="21"/>
  <c r="F1108" i="21"/>
  <c r="E1108" i="21"/>
  <c r="P1110" i="21"/>
  <c r="H1111" i="21"/>
  <c r="I1110" i="21"/>
  <c r="N1110" i="21"/>
  <c r="L1110" i="21"/>
  <c r="J1110" i="21"/>
  <c r="M1109" i="21"/>
  <c r="O1109" i="21"/>
  <c r="K1109" i="21"/>
  <c r="Q1109" i="21"/>
  <c r="D1110" i="21"/>
  <c r="F1109" i="21"/>
  <c r="E1109" i="21"/>
  <c r="N1111" i="21"/>
  <c r="L1111" i="21"/>
  <c r="J1111" i="21"/>
  <c r="I1111" i="21"/>
  <c r="H1112" i="21"/>
  <c r="P1111" i="21"/>
  <c r="Q1110" i="21"/>
  <c r="M1110" i="21"/>
  <c r="O1110" i="21"/>
  <c r="K1110" i="21"/>
  <c r="E1110" i="21"/>
  <c r="F1110" i="21"/>
  <c r="D1111" i="21"/>
  <c r="M1111" i="21"/>
  <c r="O1111" i="21"/>
  <c r="K1111" i="21"/>
  <c r="Q1111" i="21"/>
  <c r="L1112" i="21"/>
  <c r="J1112" i="21"/>
  <c r="H1113" i="21"/>
  <c r="I1112" i="21"/>
  <c r="P1112" i="21"/>
  <c r="N1112" i="21"/>
  <c r="F1111" i="21"/>
  <c r="D1112" i="21"/>
  <c r="E1111" i="21"/>
  <c r="J1113" i="21"/>
  <c r="H1114" i="21"/>
  <c r="I1113" i="21"/>
  <c r="P1113" i="21"/>
  <c r="N1113" i="21"/>
  <c r="L1113" i="21"/>
  <c r="M1112" i="21"/>
  <c r="O1112" i="21"/>
  <c r="K1112" i="21"/>
  <c r="Q1112" i="21"/>
  <c r="E1112" i="21"/>
  <c r="D1113" i="21"/>
  <c r="F1112" i="21"/>
  <c r="N1114" i="21"/>
  <c r="L1114" i="21"/>
  <c r="J1114" i="21"/>
  <c r="I1114" i="21"/>
  <c r="P1114" i="21"/>
  <c r="H1115" i="21"/>
  <c r="K1113" i="21"/>
  <c r="Q1113" i="21"/>
  <c r="M1113" i="21"/>
  <c r="O1113" i="21"/>
  <c r="E1113" i="21"/>
  <c r="F1113" i="21"/>
  <c r="D1114" i="21"/>
  <c r="M1114" i="21"/>
  <c r="O1114" i="21"/>
  <c r="K1114" i="21"/>
  <c r="Q1114" i="21"/>
  <c r="N1115" i="21"/>
  <c r="L1115" i="21"/>
  <c r="J1115" i="21"/>
  <c r="I1115" i="21"/>
  <c r="H1116" i="21"/>
  <c r="P1115" i="21"/>
  <c r="F1114" i="21"/>
  <c r="D1115" i="21"/>
  <c r="E1114" i="21"/>
  <c r="K1115" i="21"/>
  <c r="Q1115" i="21"/>
  <c r="M1115" i="21"/>
  <c r="O1115" i="21"/>
  <c r="P1116" i="21"/>
  <c r="N1116" i="21"/>
  <c r="L1116" i="21"/>
  <c r="J1116" i="21"/>
  <c r="H1117" i="21"/>
  <c r="I1116" i="21"/>
  <c r="F1115" i="21"/>
  <c r="E1115" i="21"/>
  <c r="D1116" i="21"/>
  <c r="N1117" i="21"/>
  <c r="L1117" i="21"/>
  <c r="J1117" i="21"/>
  <c r="P1117" i="21"/>
  <c r="I1117" i="21"/>
  <c r="H1118" i="21"/>
  <c r="O1116" i="21"/>
  <c r="K1116" i="21"/>
  <c r="Q1116" i="21"/>
  <c r="M1116" i="21"/>
  <c r="F1116" i="21"/>
  <c r="D1117" i="21"/>
  <c r="E1116" i="21"/>
  <c r="M1117" i="21"/>
  <c r="O1117" i="21"/>
  <c r="K1117" i="21"/>
  <c r="Q1117" i="21"/>
  <c r="P1118" i="21"/>
  <c r="N1118" i="21"/>
  <c r="L1118" i="21"/>
  <c r="J1118" i="21"/>
  <c r="H1119" i="21"/>
  <c r="I1118" i="21"/>
  <c r="D1118" i="21"/>
  <c r="F1117" i="21"/>
  <c r="E1117" i="21"/>
  <c r="L1119" i="21"/>
  <c r="J1119" i="21"/>
  <c r="I1119" i="21"/>
  <c r="H1120" i="21"/>
  <c r="N1119" i="21"/>
  <c r="P1119" i="21"/>
  <c r="Q1118" i="21"/>
  <c r="M1118" i="21"/>
  <c r="O1118" i="21"/>
  <c r="K1118" i="21"/>
  <c r="F1118" i="21"/>
  <c r="D1119" i="21"/>
  <c r="E1118" i="21"/>
  <c r="O1119" i="21"/>
  <c r="K1119" i="21"/>
  <c r="M1119" i="21"/>
  <c r="Q1119" i="21"/>
  <c r="L1120" i="21"/>
  <c r="J1120" i="21"/>
  <c r="I1120" i="21"/>
  <c r="H1121" i="21"/>
  <c r="P1120" i="21"/>
  <c r="N1120" i="21"/>
  <c r="F1119" i="21"/>
  <c r="D1120" i="21"/>
  <c r="E1119" i="21"/>
  <c r="Q1120" i="21"/>
  <c r="M1120" i="21"/>
  <c r="O1120" i="21"/>
  <c r="K1120" i="21"/>
  <c r="P1121" i="21"/>
  <c r="N1121" i="21"/>
  <c r="L1121" i="21"/>
  <c r="J1121" i="21"/>
  <c r="H1122" i="21"/>
  <c r="I1121" i="21"/>
  <c r="E1120" i="21"/>
  <c r="D1121" i="21"/>
  <c r="F1120" i="21"/>
  <c r="L1122" i="21"/>
  <c r="J1122" i="21"/>
  <c r="I1122" i="21"/>
  <c r="P1122" i="21"/>
  <c r="N1122" i="21"/>
  <c r="H1123" i="21"/>
  <c r="K1121" i="21"/>
  <c r="Q1121" i="21"/>
  <c r="M1121" i="21"/>
  <c r="O1121" i="21"/>
  <c r="F1121" i="21"/>
  <c r="D1122" i="21"/>
  <c r="E1121" i="21"/>
  <c r="O1122" i="21"/>
  <c r="M1122" i="21"/>
  <c r="K1122" i="21"/>
  <c r="Q1122" i="21"/>
  <c r="N1123" i="21"/>
  <c r="L1123" i="21"/>
  <c r="J1123" i="21"/>
  <c r="I1123" i="21"/>
  <c r="H1124" i="21"/>
  <c r="P1123" i="21"/>
  <c r="F1122" i="21"/>
  <c r="D1123" i="21"/>
  <c r="E1122" i="21"/>
  <c r="Q1123" i="21"/>
  <c r="K1123" i="21"/>
  <c r="M1123" i="21"/>
  <c r="O1123" i="21"/>
  <c r="P1124" i="21"/>
  <c r="N1124" i="21"/>
  <c r="L1124" i="21"/>
  <c r="J1124" i="21"/>
  <c r="H1125" i="21"/>
  <c r="I1124" i="21"/>
  <c r="F1123" i="21"/>
  <c r="E1123" i="21"/>
  <c r="D1124" i="21"/>
  <c r="L1125" i="21"/>
  <c r="J1125" i="21"/>
  <c r="P1125" i="21"/>
  <c r="N1125" i="21"/>
  <c r="I1125" i="21"/>
  <c r="H1126" i="21"/>
  <c r="O1124" i="21"/>
  <c r="K1124" i="21"/>
  <c r="Q1124" i="21"/>
  <c r="M1124" i="21"/>
  <c r="F1124" i="21"/>
  <c r="D1125" i="21"/>
  <c r="E1124" i="21"/>
  <c r="M1125" i="21"/>
  <c r="O1125" i="21"/>
  <c r="K1125" i="21"/>
  <c r="Q1125" i="21"/>
  <c r="P1126" i="21"/>
  <c r="N1126" i="21"/>
  <c r="L1126" i="21"/>
  <c r="J1126" i="21"/>
  <c r="H1127" i="21"/>
  <c r="I1126" i="21"/>
  <c r="D1126" i="21"/>
  <c r="F1125" i="21"/>
  <c r="E1125" i="21"/>
  <c r="J1127" i="21"/>
  <c r="I1127" i="21"/>
  <c r="H1128" i="21"/>
  <c r="N1127" i="21"/>
  <c r="L1127" i="21"/>
  <c r="P1127" i="21"/>
  <c r="Q1126" i="21"/>
  <c r="M1126" i="21"/>
  <c r="O1126" i="21"/>
  <c r="K1126" i="21"/>
  <c r="F1126" i="21"/>
  <c r="E1126" i="21"/>
  <c r="D1127" i="21"/>
  <c r="K1127" i="21"/>
  <c r="M1127" i="21"/>
  <c r="O1127" i="21"/>
  <c r="Q1127" i="21"/>
  <c r="L1128" i="21"/>
  <c r="J1128" i="21"/>
  <c r="I1128" i="21"/>
  <c r="H1129" i="21"/>
  <c r="P1128" i="21"/>
  <c r="N1128" i="21"/>
  <c r="F1127" i="21"/>
  <c r="D1128" i="21"/>
  <c r="E1127" i="21"/>
  <c r="Q1128" i="21"/>
  <c r="M1128" i="21"/>
  <c r="O1128" i="21"/>
  <c r="K1128" i="21"/>
  <c r="P1129" i="21"/>
  <c r="N1129" i="21"/>
  <c r="L1129" i="21"/>
  <c r="J1129" i="21"/>
  <c r="I1129" i="21"/>
  <c r="H1130" i="21"/>
  <c r="E1128" i="21"/>
  <c r="D1129" i="21"/>
  <c r="F1128" i="21"/>
  <c r="Q1129" i="21"/>
  <c r="M1129" i="21"/>
  <c r="O1129" i="21"/>
  <c r="K1129" i="21"/>
  <c r="P1130" i="21"/>
  <c r="I1130" i="21"/>
  <c r="H1131" i="21"/>
  <c r="N1130" i="21"/>
  <c r="L1130" i="21"/>
  <c r="J1130" i="21"/>
  <c r="F1129" i="21"/>
  <c r="D1130" i="21"/>
  <c r="E1129" i="21"/>
  <c r="M1130" i="21"/>
  <c r="O1130" i="21"/>
  <c r="K1130" i="21"/>
  <c r="Q1130" i="21"/>
  <c r="N1131" i="21"/>
  <c r="L1131" i="21"/>
  <c r="J1131" i="21"/>
  <c r="I1131" i="21"/>
  <c r="H1132" i="21"/>
  <c r="P1131" i="21"/>
  <c r="F1130" i="21"/>
  <c r="E1130" i="21"/>
  <c r="D1131" i="21"/>
  <c r="K1131" i="21"/>
  <c r="Q1131" i="21"/>
  <c r="M1131" i="21"/>
  <c r="O1131" i="21"/>
  <c r="P1132" i="21"/>
  <c r="N1132" i="21"/>
  <c r="L1132" i="21"/>
  <c r="J1132" i="21"/>
  <c r="H1133" i="21"/>
  <c r="I1132" i="21"/>
  <c r="F1131" i="21"/>
  <c r="E1131" i="21"/>
  <c r="D1132" i="21"/>
  <c r="J1133" i="21"/>
  <c r="P1133" i="21"/>
  <c r="N1133" i="21"/>
  <c r="L1133" i="21"/>
  <c r="H1134" i="21"/>
  <c r="I1133" i="21"/>
  <c r="O1132" i="21"/>
  <c r="K1132" i="21"/>
  <c r="Q1132" i="21"/>
  <c r="M1132" i="21"/>
  <c r="F1132" i="21"/>
  <c r="D1133" i="21"/>
  <c r="E1132" i="21"/>
  <c r="H1135" i="21"/>
  <c r="P1134" i="21"/>
  <c r="I1134" i="21"/>
  <c r="N1134" i="21"/>
  <c r="L1134" i="21"/>
  <c r="J1134" i="21"/>
  <c r="M1133" i="21"/>
  <c r="O1133" i="21"/>
  <c r="K1133" i="21"/>
  <c r="Q1133" i="21"/>
  <c r="E1133" i="21"/>
  <c r="F1133" i="21"/>
  <c r="D1134" i="21"/>
  <c r="P1135" i="21"/>
  <c r="N1135" i="21"/>
  <c r="I1135" i="21"/>
  <c r="L1135" i="21"/>
  <c r="J1135" i="21"/>
  <c r="H1136" i="21"/>
  <c r="O1134" i="21"/>
  <c r="K1134" i="21"/>
  <c r="Q1134" i="21"/>
  <c r="M1134" i="21"/>
  <c r="F1134" i="21"/>
  <c r="D1135" i="21"/>
  <c r="E1134" i="21"/>
  <c r="M1135" i="21"/>
  <c r="O1135" i="21"/>
  <c r="K1135" i="21"/>
  <c r="Q1135" i="21"/>
  <c r="P1136" i="21"/>
  <c r="N1136" i="21"/>
  <c r="L1136" i="21"/>
  <c r="J1136" i="21"/>
  <c r="I1136" i="21"/>
  <c r="H1137" i="21"/>
  <c r="F1135" i="21"/>
  <c r="D1136" i="21"/>
  <c r="E1135" i="21"/>
  <c r="Q1136" i="21"/>
  <c r="M1136" i="21"/>
  <c r="O1136" i="21"/>
  <c r="K1136" i="21"/>
  <c r="N1137" i="21"/>
  <c r="L1137" i="21"/>
  <c r="J1137" i="21"/>
  <c r="P1137" i="21"/>
  <c r="I1137" i="21"/>
  <c r="H1138" i="21"/>
  <c r="E1136" i="21"/>
  <c r="D1137" i="21"/>
  <c r="F1136" i="21"/>
  <c r="M1137" i="21"/>
  <c r="O1137" i="21"/>
  <c r="K1137" i="21"/>
  <c r="Q1137" i="21"/>
  <c r="P1138" i="21"/>
  <c r="H1139" i="21"/>
  <c r="I1138" i="21"/>
  <c r="N1138" i="21"/>
  <c r="L1138" i="21"/>
  <c r="J1138" i="21"/>
  <c r="F1137" i="21"/>
  <c r="E1137" i="21"/>
  <c r="D1138" i="21"/>
  <c r="P1139" i="21"/>
  <c r="N1139" i="21"/>
  <c r="H1140" i="21"/>
  <c r="L1139" i="21"/>
  <c r="J1139" i="21"/>
  <c r="I1139" i="21"/>
  <c r="M1138" i="21"/>
  <c r="O1138" i="21"/>
  <c r="K1138" i="21"/>
  <c r="Q1138" i="21"/>
  <c r="F1138" i="21"/>
  <c r="E1138" i="21"/>
  <c r="D1139" i="21"/>
  <c r="N1140" i="21"/>
  <c r="L1140" i="21"/>
  <c r="P1140" i="21"/>
  <c r="J1140" i="21"/>
  <c r="I1140" i="21"/>
  <c r="H1141" i="21"/>
  <c r="K1139" i="21"/>
  <c r="Q1139" i="21"/>
  <c r="M1139" i="21"/>
  <c r="O1139" i="21"/>
  <c r="F1139" i="21"/>
  <c r="E1139" i="21"/>
  <c r="D1140" i="21"/>
  <c r="M1140" i="21"/>
  <c r="O1140" i="21"/>
  <c r="K1140" i="21"/>
  <c r="Q1140" i="21"/>
  <c r="J1141" i="21"/>
  <c r="H1142" i="21"/>
  <c r="I1141" i="21"/>
  <c r="P1141" i="21"/>
  <c r="N1141" i="21"/>
  <c r="L1141" i="21"/>
  <c r="F1140" i="21"/>
  <c r="E1140" i="21"/>
  <c r="D1141" i="21"/>
  <c r="P1142" i="21"/>
  <c r="H1143" i="21"/>
  <c r="I1142" i="21"/>
  <c r="N1142" i="21"/>
  <c r="L1142" i="21"/>
  <c r="J1142" i="21"/>
  <c r="M1141" i="21"/>
  <c r="O1141" i="21"/>
  <c r="K1141" i="21"/>
  <c r="Q1141" i="21"/>
  <c r="D1142" i="21"/>
  <c r="F1141" i="21"/>
  <c r="E1141" i="21"/>
  <c r="H1144" i="21"/>
  <c r="N1143" i="21"/>
  <c r="L1143" i="21"/>
  <c r="J1143" i="21"/>
  <c r="I1143" i="21"/>
  <c r="P1143" i="21"/>
  <c r="Q1142" i="21"/>
  <c r="M1142" i="21"/>
  <c r="O1142" i="21"/>
  <c r="K1142" i="21"/>
  <c r="F1142" i="21"/>
  <c r="D1143" i="21"/>
  <c r="E1142" i="21"/>
  <c r="J1144" i="21"/>
  <c r="H1145" i="21"/>
  <c r="I1144" i="21"/>
  <c r="L1144" i="21"/>
  <c r="P1144" i="21"/>
  <c r="N1144" i="21"/>
  <c r="M1143" i="21"/>
  <c r="O1143" i="21"/>
  <c r="K1143" i="21"/>
  <c r="Q1143" i="21"/>
  <c r="F1143" i="21"/>
  <c r="D1144" i="21"/>
  <c r="E1143" i="21"/>
  <c r="J1145" i="21"/>
  <c r="H1146" i="21"/>
  <c r="I1145" i="21"/>
  <c r="P1145" i="21"/>
  <c r="N1145" i="21"/>
  <c r="L1145" i="21"/>
  <c r="M1144" i="21"/>
  <c r="O1144" i="21"/>
  <c r="K1144" i="21"/>
  <c r="Q1144" i="21"/>
  <c r="D1145" i="21"/>
  <c r="E1144" i="21"/>
  <c r="F1144" i="21"/>
  <c r="P1146" i="21"/>
  <c r="N1146" i="21"/>
  <c r="L1146" i="21"/>
  <c r="J1146" i="21"/>
  <c r="I1146" i="21"/>
  <c r="H1147" i="21"/>
  <c r="K1145" i="21"/>
  <c r="Q1145" i="21"/>
  <c r="M1145" i="21"/>
  <c r="O1145" i="21"/>
  <c r="F1145" i="21"/>
  <c r="D1146" i="21"/>
  <c r="E1145" i="21"/>
  <c r="M1146" i="21"/>
  <c r="O1146" i="21"/>
  <c r="K1146" i="21"/>
  <c r="Q1146" i="21"/>
  <c r="J1147" i="21"/>
  <c r="H1148" i="21"/>
  <c r="I1147" i="21"/>
  <c r="N1147" i="21"/>
  <c r="L1147" i="21"/>
  <c r="P1147" i="21"/>
  <c r="F1146" i="21"/>
  <c r="E1146" i="21"/>
  <c r="D1147" i="21"/>
  <c r="L1148" i="21"/>
  <c r="J1148" i="21"/>
  <c r="I1148" i="21"/>
  <c r="H1149" i="21"/>
  <c r="P1148" i="21"/>
  <c r="N1148" i="21"/>
  <c r="M1147" i="21"/>
  <c r="O1147" i="21"/>
  <c r="K1147" i="21"/>
  <c r="Q1147" i="21"/>
  <c r="F1147" i="21"/>
  <c r="E1147" i="21"/>
  <c r="D1148" i="21"/>
  <c r="M1148" i="21"/>
  <c r="O1148" i="21"/>
  <c r="K1148" i="21"/>
  <c r="Q1148" i="21"/>
  <c r="I1149" i="21"/>
  <c r="H1150" i="21"/>
  <c r="J1149" i="21"/>
  <c r="P1149" i="21"/>
  <c r="N1149" i="21"/>
  <c r="L1149" i="21"/>
  <c r="F1148" i="21"/>
  <c r="D1149" i="21"/>
  <c r="E1148" i="21"/>
  <c r="M1149" i="21"/>
  <c r="O1149" i="21"/>
  <c r="K1149" i="21"/>
  <c r="Q1149" i="21"/>
  <c r="J1150" i="21"/>
  <c r="I1150" i="21"/>
  <c r="P1150" i="21"/>
  <c r="N1150" i="21"/>
  <c r="L1150" i="21"/>
  <c r="H1151" i="21"/>
  <c r="D1150" i="21"/>
  <c r="F1149" i="21"/>
  <c r="E1149" i="21"/>
  <c r="O1150" i="21"/>
  <c r="K1150" i="21"/>
  <c r="Q1150" i="21"/>
  <c r="M1150" i="21"/>
  <c r="I1151" i="21"/>
  <c r="P1151" i="21"/>
  <c r="N1151" i="21"/>
  <c r="L1151" i="21"/>
  <c r="J1151" i="21"/>
  <c r="H1152" i="21"/>
  <c r="F1150" i="21"/>
  <c r="D1151" i="21"/>
  <c r="E1150" i="21"/>
  <c r="K1151" i="21"/>
  <c r="Q1151" i="21"/>
  <c r="M1151" i="21"/>
  <c r="O1151" i="21"/>
  <c r="P1152" i="21"/>
  <c r="N1152" i="21"/>
  <c r="L1152" i="21"/>
  <c r="J1152" i="21"/>
  <c r="I1152" i="21"/>
  <c r="H1153" i="21"/>
  <c r="F1151" i="21"/>
  <c r="E1151" i="21"/>
  <c r="D1152" i="21"/>
  <c r="Q1152" i="21"/>
  <c r="M1152" i="21"/>
  <c r="O1152" i="21"/>
  <c r="K1152" i="21"/>
  <c r="J1153" i="21"/>
  <c r="P1153" i="21"/>
  <c r="N1153" i="21"/>
  <c r="L1153" i="21"/>
  <c r="H1154" i="21"/>
  <c r="I1153" i="21"/>
  <c r="D1153" i="21"/>
  <c r="E1152" i="21"/>
  <c r="F1152" i="21"/>
  <c r="P1154" i="21"/>
  <c r="N1154" i="21"/>
  <c r="L1154" i="21"/>
  <c r="J1154" i="21"/>
  <c r="I1154" i="21"/>
  <c r="H1155" i="21"/>
  <c r="Q1153" i="21"/>
  <c r="K1153" i="21"/>
  <c r="M1153" i="21"/>
  <c r="O1153" i="21"/>
  <c r="F1153" i="21"/>
  <c r="D1154" i="21"/>
  <c r="E1153" i="21"/>
  <c r="M1154" i="21"/>
  <c r="O1154" i="21"/>
  <c r="K1154" i="21"/>
  <c r="Q1154" i="21"/>
  <c r="I1155" i="21"/>
  <c r="H1156" i="21"/>
  <c r="N1155" i="21"/>
  <c r="L1155" i="21"/>
  <c r="J1155" i="21"/>
  <c r="P1155" i="21"/>
  <c r="F1154" i="21"/>
  <c r="E1154" i="21"/>
  <c r="D1155" i="21"/>
  <c r="K1155" i="21"/>
  <c r="Q1155" i="21"/>
  <c r="M1155" i="21"/>
  <c r="O1155" i="21"/>
  <c r="P1156" i="21"/>
  <c r="N1156" i="21"/>
  <c r="L1156" i="21"/>
  <c r="J1156" i="21"/>
  <c r="I1156" i="21"/>
  <c r="H1157" i="21"/>
  <c r="F1155" i="21"/>
  <c r="E1155" i="21"/>
  <c r="D1156" i="21"/>
  <c r="M1156" i="21"/>
  <c r="O1156" i="21"/>
  <c r="K1156" i="21"/>
  <c r="Q1156" i="21"/>
  <c r="H1158" i="21"/>
  <c r="J1157" i="21"/>
  <c r="I1157" i="21"/>
  <c r="P1157" i="21"/>
  <c r="N1157" i="21"/>
  <c r="L1157" i="21"/>
  <c r="F1156" i="21"/>
  <c r="E1156" i="21"/>
  <c r="D1157" i="21"/>
  <c r="I1158" i="21"/>
  <c r="P1158" i="21"/>
  <c r="N1158" i="21"/>
  <c r="L1158" i="21"/>
  <c r="J1158" i="21"/>
  <c r="H1159" i="21"/>
  <c r="M1157" i="21"/>
  <c r="O1157" i="21"/>
  <c r="K1157" i="21"/>
  <c r="Q1157" i="21"/>
  <c r="E1157" i="21"/>
  <c r="F1157" i="21"/>
  <c r="D1158" i="21"/>
  <c r="O1158" i="21"/>
  <c r="K1158" i="21"/>
  <c r="Q1158" i="21"/>
  <c r="M1158" i="21"/>
  <c r="P1159" i="21"/>
  <c r="N1159" i="21"/>
  <c r="I1159" i="21"/>
  <c r="L1159" i="21"/>
  <c r="J1159" i="21"/>
  <c r="H1160" i="21"/>
  <c r="F1158" i="21"/>
  <c r="E1158" i="21"/>
  <c r="D1159" i="21"/>
  <c r="Q1159" i="21"/>
  <c r="M1159" i="21"/>
  <c r="O1159" i="21"/>
  <c r="K1159" i="21"/>
  <c r="P1160" i="21"/>
  <c r="N1160" i="21"/>
  <c r="L1160" i="21"/>
  <c r="J1160" i="21"/>
  <c r="H1161" i="21"/>
  <c r="I1160" i="21"/>
  <c r="F1159" i="21"/>
  <c r="D1160" i="21"/>
  <c r="E1159" i="21"/>
  <c r="J1161" i="21"/>
  <c r="H1162" i="21"/>
  <c r="I1161" i="21"/>
  <c r="P1161" i="21"/>
  <c r="N1161" i="21"/>
  <c r="L1161" i="21"/>
  <c r="M1160" i="21"/>
  <c r="O1160" i="21"/>
  <c r="K1160" i="21"/>
  <c r="Q1160" i="21"/>
  <c r="E1160" i="21"/>
  <c r="D1161" i="21"/>
  <c r="F1160" i="21"/>
  <c r="P1162" i="21"/>
  <c r="N1162" i="21"/>
  <c r="L1162" i="21"/>
  <c r="J1162" i="21"/>
  <c r="I1162" i="21"/>
  <c r="H1163" i="21"/>
  <c r="K1161" i="21"/>
  <c r="Q1161" i="21"/>
  <c r="M1161" i="21"/>
  <c r="O1161" i="21"/>
  <c r="F1161" i="21"/>
  <c r="D1162" i="21"/>
  <c r="E1161" i="21"/>
  <c r="M1162" i="21"/>
  <c r="O1162" i="21"/>
  <c r="K1162" i="21"/>
  <c r="Q1162" i="21"/>
  <c r="I1163" i="21"/>
  <c r="N1163" i="21"/>
  <c r="L1163" i="21"/>
  <c r="J1163" i="21"/>
  <c r="H1164" i="21"/>
  <c r="P1163" i="21"/>
  <c r="F1162" i="21"/>
  <c r="D1163" i="21"/>
  <c r="E1162" i="21"/>
  <c r="M1163" i="21"/>
  <c r="O1163" i="21"/>
  <c r="K1163" i="21"/>
  <c r="Q1163" i="21"/>
  <c r="L1164" i="21"/>
  <c r="J1164" i="21"/>
  <c r="H1165" i="21"/>
  <c r="I1164" i="21"/>
  <c r="P1164" i="21"/>
  <c r="N1164" i="21"/>
  <c r="D1164" i="21"/>
  <c r="E1163" i="21"/>
  <c r="F1163" i="21"/>
  <c r="P1165" i="21"/>
  <c r="N1165" i="21"/>
  <c r="L1165" i="21"/>
  <c r="J1165" i="21"/>
  <c r="I1165" i="21"/>
  <c r="H1166" i="21"/>
  <c r="O1164" i="21"/>
  <c r="K1164" i="21"/>
  <c r="Q1164" i="21"/>
  <c r="M1164" i="21"/>
  <c r="F1164" i="21"/>
  <c r="D1165" i="21"/>
  <c r="E1164" i="21"/>
  <c r="M1165" i="21"/>
  <c r="O1165" i="21"/>
  <c r="K1165" i="21"/>
  <c r="Q1165" i="21"/>
  <c r="P1166" i="21"/>
  <c r="N1166" i="21"/>
  <c r="L1166" i="21"/>
  <c r="J1166" i="21"/>
  <c r="I1166" i="21"/>
  <c r="H1167" i="21"/>
  <c r="D1166" i="21"/>
  <c r="F1165" i="21"/>
  <c r="E1165" i="21"/>
  <c r="O1166" i="21"/>
  <c r="K1166" i="21"/>
  <c r="Q1166" i="21"/>
  <c r="M1166" i="21"/>
  <c r="P1167" i="21"/>
  <c r="N1167" i="21"/>
  <c r="I1167" i="21"/>
  <c r="L1167" i="21"/>
  <c r="J1167" i="21"/>
  <c r="H1168" i="21"/>
  <c r="E1166" i="21"/>
  <c r="D1167" i="21"/>
  <c r="F1166" i="21"/>
  <c r="M1167" i="21"/>
  <c r="O1167" i="21"/>
  <c r="K1167" i="21"/>
  <c r="Q1167" i="21"/>
  <c r="P1168" i="21"/>
  <c r="N1168" i="21"/>
  <c r="L1168" i="21"/>
  <c r="J1168" i="21"/>
  <c r="I1168" i="21"/>
  <c r="H1169" i="21"/>
  <c r="F1167" i="21"/>
  <c r="D1168" i="21"/>
  <c r="E1167" i="21"/>
  <c r="Q1168" i="21"/>
  <c r="M1168" i="21"/>
  <c r="O1168" i="21"/>
  <c r="K1168" i="21"/>
  <c r="P1169" i="21"/>
  <c r="N1169" i="21"/>
  <c r="L1169" i="21"/>
  <c r="J1169" i="21"/>
  <c r="H1170" i="21"/>
  <c r="I1169" i="21"/>
  <c r="D1169" i="21"/>
  <c r="E1168" i="21"/>
  <c r="F1168" i="21"/>
  <c r="P1170" i="21"/>
  <c r="N1170" i="21"/>
  <c r="L1170" i="21"/>
  <c r="J1170" i="21"/>
  <c r="H1171" i="21"/>
  <c r="I1170" i="21"/>
  <c r="K1169" i="21"/>
  <c r="Q1169" i="21"/>
  <c r="M1169" i="21"/>
  <c r="O1169" i="21"/>
  <c r="D1170" i="21"/>
  <c r="E1169" i="21"/>
  <c r="F1169" i="21"/>
  <c r="P1171" i="21"/>
  <c r="N1171" i="21"/>
  <c r="I1171" i="21"/>
  <c r="L1171" i="21"/>
  <c r="J1171" i="21"/>
  <c r="H1172" i="21"/>
  <c r="M1170" i="21"/>
  <c r="O1170" i="21"/>
  <c r="K1170" i="21"/>
  <c r="Q1170" i="21"/>
  <c r="F1170" i="21"/>
  <c r="D1171" i="21"/>
  <c r="E1170" i="21"/>
  <c r="M1171" i="21"/>
  <c r="O1171" i="21"/>
  <c r="K1171" i="21"/>
  <c r="Q1171" i="21"/>
  <c r="L1172" i="21"/>
  <c r="J1172" i="21"/>
  <c r="I1172" i="21"/>
  <c r="H1173" i="21"/>
  <c r="P1172" i="21"/>
  <c r="N1172" i="21"/>
  <c r="D1172" i="21"/>
  <c r="F1171" i="21"/>
  <c r="E1171" i="21"/>
  <c r="M1172" i="21"/>
  <c r="O1172" i="21"/>
  <c r="K1172" i="21"/>
  <c r="Q1172" i="21"/>
  <c r="J1173" i="21"/>
  <c r="H1174" i="21"/>
  <c r="I1173" i="21"/>
  <c r="P1173" i="21"/>
  <c r="N1173" i="21"/>
  <c r="L1173" i="21"/>
  <c r="E1172" i="21"/>
  <c r="F1172" i="21"/>
  <c r="D1173" i="21"/>
  <c r="P1174" i="21"/>
  <c r="H1175" i="21"/>
  <c r="I1174" i="21"/>
  <c r="N1174" i="21"/>
  <c r="L1174" i="21"/>
  <c r="J1174" i="21"/>
  <c r="M1173" i="21"/>
  <c r="O1173" i="21"/>
  <c r="K1173" i="21"/>
  <c r="Q1173" i="21"/>
  <c r="E1173" i="21"/>
  <c r="F1173" i="21"/>
  <c r="D1174" i="21"/>
  <c r="H1176" i="21"/>
  <c r="N1175" i="21"/>
  <c r="L1175" i="21"/>
  <c r="J1175" i="21"/>
  <c r="I1175" i="21"/>
  <c r="P1175" i="21"/>
  <c r="Q1174" i="21"/>
  <c r="M1174" i="21"/>
  <c r="O1174" i="21"/>
  <c r="K1174" i="21"/>
  <c r="D1175" i="21"/>
  <c r="F1174" i="21"/>
  <c r="E1174" i="21"/>
  <c r="P1176" i="21"/>
  <c r="N1176" i="21"/>
  <c r="L1176" i="21"/>
  <c r="J1176" i="21"/>
  <c r="I1176" i="21"/>
  <c r="H1177" i="21"/>
  <c r="M1175" i="21"/>
  <c r="O1175" i="21"/>
  <c r="K1175" i="21"/>
  <c r="Q1175" i="21"/>
  <c r="F1175" i="21"/>
  <c r="D1176" i="21"/>
  <c r="E1175" i="21"/>
  <c r="Q1176" i="21"/>
  <c r="M1176" i="21"/>
  <c r="O1176" i="21"/>
  <c r="K1176" i="21"/>
  <c r="N1177" i="21"/>
  <c r="P1177" i="21"/>
  <c r="L1177" i="21"/>
  <c r="J1177" i="21"/>
  <c r="H1178" i="21"/>
  <c r="I1177" i="21"/>
  <c r="E1176" i="21"/>
  <c r="D1177" i="21"/>
  <c r="F1176" i="21"/>
  <c r="H1179" i="21"/>
  <c r="N1178" i="21"/>
  <c r="L1178" i="21"/>
  <c r="J1178" i="21"/>
  <c r="P1178" i="21"/>
  <c r="I1178" i="21"/>
  <c r="K1177" i="21"/>
  <c r="Q1177" i="21"/>
  <c r="M1177" i="21"/>
  <c r="O1177" i="21"/>
  <c r="D1178" i="21"/>
  <c r="F1177" i="21"/>
  <c r="E1177" i="21"/>
  <c r="P1179" i="21"/>
  <c r="N1179" i="21"/>
  <c r="I1179" i="21"/>
  <c r="L1179" i="21"/>
  <c r="J1179" i="21"/>
  <c r="H1180" i="21"/>
  <c r="M1178" i="21"/>
  <c r="O1178" i="21"/>
  <c r="K1178" i="21"/>
  <c r="Q1178" i="21"/>
  <c r="F1178" i="21"/>
  <c r="D1179" i="21"/>
  <c r="E1178" i="21"/>
  <c r="M1179" i="21"/>
  <c r="O1179" i="21"/>
  <c r="K1179" i="21"/>
  <c r="Q1179" i="21"/>
  <c r="H1181" i="21"/>
  <c r="L1180" i="21"/>
  <c r="J1180" i="21"/>
  <c r="I1180" i="21"/>
  <c r="P1180" i="21"/>
  <c r="N1180" i="21"/>
  <c r="F1179" i="21"/>
  <c r="D1180" i="21"/>
  <c r="E1179" i="21"/>
  <c r="J1181" i="21"/>
  <c r="I1181" i="21"/>
  <c r="H1182" i="21"/>
  <c r="P1181" i="21"/>
  <c r="N1181" i="21"/>
  <c r="L1181" i="21"/>
  <c r="O1180" i="21"/>
  <c r="K1180" i="21"/>
  <c r="Q1180" i="21"/>
  <c r="M1180" i="21"/>
  <c r="F1180" i="21"/>
  <c r="D1181" i="21"/>
  <c r="E1180" i="21"/>
  <c r="M1181" i="21"/>
  <c r="O1181" i="21"/>
  <c r="K1181" i="21"/>
  <c r="Q1181" i="21"/>
  <c r="L1182" i="21"/>
  <c r="P1182" i="21"/>
  <c r="N1182" i="21"/>
  <c r="J1182" i="21"/>
  <c r="H1183" i="21"/>
  <c r="I1182" i="21"/>
  <c r="E1181" i="21"/>
  <c r="F1181" i="21"/>
  <c r="D1182" i="21"/>
  <c r="I1183" i="21"/>
  <c r="L1183" i="21"/>
  <c r="J1183" i="21"/>
  <c r="H1184" i="21"/>
  <c r="N1183" i="21"/>
  <c r="P1183" i="21"/>
  <c r="Q1182" i="21"/>
  <c r="M1182" i="21"/>
  <c r="O1182" i="21"/>
  <c r="K1182" i="21"/>
  <c r="F1182" i="21"/>
  <c r="E1182" i="21"/>
  <c r="D1183" i="21"/>
  <c r="O1183" i="21"/>
  <c r="M1183" i="21"/>
  <c r="K1183" i="21"/>
  <c r="Q1183" i="21"/>
  <c r="N1184" i="21"/>
  <c r="L1184" i="21"/>
  <c r="P1184" i="21"/>
  <c r="J1184" i="21"/>
  <c r="I1184" i="21"/>
  <c r="H1185" i="21"/>
  <c r="F1183" i="21"/>
  <c r="D1184" i="21"/>
  <c r="E1183" i="21"/>
  <c r="Q1184" i="21"/>
  <c r="M1184" i="21"/>
  <c r="O1184" i="21"/>
  <c r="K1184" i="21"/>
  <c r="L1185" i="21"/>
  <c r="P1185" i="21"/>
  <c r="N1185" i="21"/>
  <c r="J1185" i="21"/>
  <c r="I1185" i="21"/>
  <c r="H1186" i="21"/>
  <c r="E1184" i="21"/>
  <c r="D1185" i="21"/>
  <c r="F1184" i="21"/>
  <c r="K1185" i="21"/>
  <c r="Q1185" i="21"/>
  <c r="M1185" i="21"/>
  <c r="O1185" i="21"/>
  <c r="I1186" i="21"/>
  <c r="P1186" i="21"/>
  <c r="H1187" i="21"/>
  <c r="N1186" i="21"/>
  <c r="L1186" i="21"/>
  <c r="J1186" i="21"/>
  <c r="F1185" i="21"/>
  <c r="D1186" i="21"/>
  <c r="E1185" i="21"/>
  <c r="O1186" i="21"/>
  <c r="M1186" i="21"/>
  <c r="K1186" i="21"/>
  <c r="Q1186" i="21"/>
  <c r="J1187" i="21"/>
  <c r="N1187" i="21"/>
  <c r="L1187" i="21"/>
  <c r="I1187" i="21"/>
  <c r="H1188" i="21"/>
  <c r="P1187" i="21"/>
  <c r="F1186" i="21"/>
  <c r="D1187" i="21"/>
  <c r="E1186" i="21"/>
  <c r="Q1187" i="21"/>
  <c r="K1187" i="21"/>
  <c r="M1187" i="21"/>
  <c r="O1187" i="21"/>
  <c r="L1188" i="21"/>
  <c r="P1188" i="21"/>
  <c r="N1188" i="21"/>
  <c r="J1188" i="21"/>
  <c r="H1189" i="21"/>
  <c r="I1188" i="21"/>
  <c r="F1187" i="21"/>
  <c r="E1187" i="21"/>
  <c r="D1188" i="21"/>
  <c r="L1189" i="21"/>
  <c r="J1189" i="21"/>
  <c r="P1189" i="21"/>
  <c r="N1189" i="21"/>
  <c r="I1189" i="21"/>
  <c r="H1190" i="21"/>
  <c r="K1188" i="21"/>
  <c r="O1188" i="21"/>
  <c r="Q1188" i="21"/>
  <c r="M1188" i="21"/>
  <c r="F1188" i="21"/>
  <c r="E1188" i="21"/>
  <c r="D1189" i="21"/>
  <c r="M1189" i="21"/>
  <c r="O1189" i="21"/>
  <c r="K1189" i="21"/>
  <c r="Q1189" i="21"/>
  <c r="P1190" i="21"/>
  <c r="J1190" i="21"/>
  <c r="N1190" i="21"/>
  <c r="L1190" i="21"/>
  <c r="I1190" i="21"/>
  <c r="H1191" i="21"/>
  <c r="D1190" i="21"/>
  <c r="F1189" i="21"/>
  <c r="E1189" i="21"/>
  <c r="Q1190" i="21"/>
  <c r="O1190" i="21"/>
  <c r="K1190" i="21"/>
  <c r="M1190" i="21"/>
  <c r="H1192" i="21"/>
  <c r="P1191" i="21"/>
  <c r="N1191" i="21"/>
  <c r="L1191" i="21"/>
  <c r="J1191" i="21"/>
  <c r="I1191" i="21"/>
  <c r="F1190" i="21"/>
  <c r="D1191" i="21"/>
  <c r="E1190" i="21"/>
  <c r="H1193" i="21"/>
  <c r="L1192" i="21"/>
  <c r="J1192" i="21"/>
  <c r="I1192" i="21"/>
  <c r="P1192" i="21"/>
  <c r="N1192" i="21"/>
  <c r="K1191" i="21"/>
  <c r="M1191" i="21"/>
  <c r="O1191" i="21"/>
  <c r="Q1191" i="21"/>
  <c r="F1191" i="21"/>
  <c r="D1192" i="21"/>
  <c r="E1191" i="21"/>
  <c r="I1193" i="21"/>
  <c r="H1194" i="21"/>
  <c r="J1193" i="21"/>
  <c r="P1193" i="21"/>
  <c r="N1193" i="21"/>
  <c r="L1193" i="21"/>
  <c r="O1192" i="21"/>
  <c r="M1192" i="21"/>
  <c r="K1192" i="21"/>
  <c r="Q1192" i="21"/>
  <c r="E1192" i="21"/>
  <c r="D1193" i="21"/>
  <c r="F1192" i="21"/>
  <c r="Q1193" i="21"/>
  <c r="M1193" i="21"/>
  <c r="O1193" i="21"/>
  <c r="K1193" i="21"/>
  <c r="I1194" i="21"/>
  <c r="P1194" i="21"/>
  <c r="H1195" i="21"/>
  <c r="N1194" i="21"/>
  <c r="L1194" i="21"/>
  <c r="J1194" i="21"/>
  <c r="F1193" i="21"/>
  <c r="D1194" i="21"/>
  <c r="E1193" i="21"/>
  <c r="M1194" i="21"/>
  <c r="K1194" i="21"/>
  <c r="O1194" i="21"/>
  <c r="Q1194" i="21"/>
  <c r="H1196" i="21"/>
  <c r="P1195" i="21"/>
  <c r="N1195" i="21"/>
  <c r="L1195" i="21"/>
  <c r="J1195" i="21"/>
  <c r="I1195" i="21"/>
  <c r="F1194" i="21"/>
  <c r="D1195" i="21"/>
  <c r="E1194" i="21"/>
  <c r="N1196" i="21"/>
  <c r="P1196" i="21"/>
  <c r="L1196" i="21"/>
  <c r="J1196" i="21"/>
  <c r="I1196" i="21"/>
  <c r="H1197" i="21"/>
  <c r="K1195" i="21"/>
  <c r="Q1195" i="21"/>
  <c r="M1195" i="21"/>
  <c r="O1195" i="21"/>
  <c r="F1195" i="21"/>
  <c r="E1195" i="21"/>
  <c r="D1196" i="21"/>
  <c r="Q1196" i="21"/>
  <c r="M1196" i="21"/>
  <c r="O1196" i="21"/>
  <c r="K1196" i="21"/>
  <c r="J1197" i="21"/>
  <c r="I1197" i="21"/>
  <c r="H1198" i="21"/>
  <c r="P1197" i="21"/>
  <c r="N1197" i="21"/>
  <c r="L1197" i="21"/>
  <c r="F1196" i="21"/>
  <c r="D1197" i="21"/>
  <c r="E1196" i="21"/>
  <c r="M1197" i="21"/>
  <c r="K1197" i="21"/>
  <c r="O1197" i="21"/>
  <c r="Q1197" i="21"/>
  <c r="H1199" i="21"/>
  <c r="P1198" i="21"/>
  <c r="I1198" i="21"/>
  <c r="N1198" i="21"/>
  <c r="L1198" i="21"/>
  <c r="J1198" i="21"/>
  <c r="E1197" i="21"/>
  <c r="F1197" i="21"/>
  <c r="D1198" i="21"/>
  <c r="P1199" i="21"/>
  <c r="N1199" i="21"/>
  <c r="H1200" i="21"/>
  <c r="L1199" i="21"/>
  <c r="J1199" i="21"/>
  <c r="I1199" i="21"/>
  <c r="O1198" i="21"/>
  <c r="K1198" i="21"/>
  <c r="Q1198" i="21"/>
  <c r="M1198" i="21"/>
  <c r="F1198" i="21"/>
  <c r="E1198" i="21"/>
  <c r="D1199" i="21"/>
  <c r="L1200" i="21"/>
  <c r="J1200" i="21"/>
  <c r="I1200" i="21"/>
  <c r="H1201" i="21"/>
  <c r="P1200" i="21"/>
  <c r="N1200" i="21"/>
  <c r="M1199" i="21"/>
  <c r="O1199" i="21"/>
  <c r="K1199" i="21"/>
  <c r="Q1199" i="21"/>
  <c r="F1199" i="21"/>
  <c r="D1200" i="21"/>
  <c r="E1199" i="21"/>
  <c r="M1200" i="21"/>
  <c r="O1200" i="21"/>
  <c r="K1200" i="21"/>
  <c r="Q1200" i="21"/>
  <c r="I1201" i="21"/>
  <c r="J1201" i="21"/>
  <c r="H1202" i="21"/>
  <c r="P1201" i="21"/>
  <c r="N1201" i="21"/>
  <c r="L1201" i="21"/>
  <c r="D1201" i="21"/>
  <c r="E1200" i="21"/>
  <c r="F1200" i="21"/>
  <c r="K1201" i="21"/>
  <c r="Q1201" i="21"/>
  <c r="M1201" i="21"/>
  <c r="O1201" i="21"/>
  <c r="I1202" i="21"/>
  <c r="P1202" i="21"/>
  <c r="N1202" i="21"/>
  <c r="L1202" i="21"/>
  <c r="J1202" i="21"/>
  <c r="H1203" i="21"/>
  <c r="F1201" i="21"/>
  <c r="E1201" i="21"/>
  <c r="D1202" i="21"/>
  <c r="M1202" i="21"/>
  <c r="O1202" i="21"/>
  <c r="K1202" i="21"/>
  <c r="Q1202" i="21"/>
  <c r="L1203" i="21"/>
  <c r="J1203" i="21"/>
  <c r="H1204" i="21"/>
  <c r="I1203" i="21"/>
  <c r="N1203" i="21"/>
  <c r="P1203" i="21"/>
  <c r="F1202" i="21"/>
  <c r="E1202" i="21"/>
  <c r="D1203" i="21"/>
  <c r="L1204" i="21"/>
  <c r="N1204" i="21"/>
  <c r="P1204" i="21"/>
  <c r="J1204" i="21"/>
  <c r="I1204" i="21"/>
  <c r="H1205" i="21"/>
  <c r="K1203" i="21"/>
  <c r="Q1203" i="21"/>
  <c r="M1203" i="21"/>
  <c r="O1203" i="21"/>
  <c r="E1203" i="21"/>
  <c r="F1203" i="21"/>
  <c r="D1204" i="21"/>
  <c r="M1204" i="21"/>
  <c r="O1204" i="21"/>
  <c r="K1204" i="21"/>
  <c r="Q1204" i="21"/>
  <c r="J1205" i="21"/>
  <c r="H1206" i="21"/>
  <c r="I1205" i="21"/>
  <c r="P1205" i="21"/>
  <c r="N1205" i="21"/>
  <c r="L1205" i="21"/>
  <c r="F1204" i="21"/>
  <c r="D1205" i="21"/>
  <c r="E1204" i="21"/>
  <c r="P1206" i="21"/>
  <c r="I1206" i="21"/>
  <c r="H1207" i="21"/>
  <c r="N1206" i="21"/>
  <c r="L1206" i="21"/>
  <c r="J1206" i="21"/>
  <c r="M1205" i="21"/>
  <c r="O1205" i="21"/>
  <c r="K1205" i="21"/>
  <c r="Q1205" i="21"/>
  <c r="D1206" i="21"/>
  <c r="F1205" i="21"/>
  <c r="E1205" i="21"/>
  <c r="O1206" i="21"/>
  <c r="K1206" i="21"/>
  <c r="Q1206" i="21"/>
  <c r="M1206" i="21"/>
  <c r="N1207" i="21"/>
  <c r="I1207" i="21"/>
  <c r="P1207" i="21"/>
  <c r="L1207" i="21"/>
  <c r="J1207" i="21"/>
  <c r="H1208" i="21"/>
  <c r="E1206" i="21"/>
  <c r="F1206" i="21"/>
  <c r="D1207" i="21"/>
  <c r="O1207" i="21"/>
  <c r="K1207" i="21"/>
  <c r="Q1207" i="21"/>
  <c r="M1207" i="21"/>
  <c r="P1208" i="21"/>
  <c r="N1208" i="21"/>
  <c r="L1208" i="21"/>
  <c r="J1208" i="21"/>
  <c r="I1208" i="21"/>
  <c r="H1209" i="21"/>
  <c r="F1207" i="21"/>
  <c r="D1208" i="21"/>
  <c r="E1207" i="21"/>
  <c r="Q1208" i="21"/>
  <c r="M1208" i="21"/>
  <c r="O1208" i="21"/>
  <c r="K1208" i="21"/>
  <c r="J1209" i="21"/>
  <c r="L1209" i="21"/>
  <c r="P1209" i="21"/>
  <c r="N1209" i="21"/>
  <c r="I1209" i="21"/>
  <c r="H1210" i="21"/>
  <c r="E1208" i="21"/>
  <c r="D1209" i="21"/>
  <c r="F1208" i="21"/>
  <c r="M1209" i="21"/>
  <c r="O1209" i="21"/>
  <c r="K1209" i="21"/>
  <c r="Q1209" i="21"/>
  <c r="H1211" i="21"/>
  <c r="I1210" i="21"/>
  <c r="P1210" i="21"/>
  <c r="N1210" i="21"/>
  <c r="L1210" i="21"/>
  <c r="J1210" i="21"/>
  <c r="F1209" i="21"/>
  <c r="E1209" i="21"/>
  <c r="D1210" i="21"/>
  <c r="P1211" i="21"/>
  <c r="N1211" i="21"/>
  <c r="H1212" i="21"/>
  <c r="L1211" i="21"/>
  <c r="J1211" i="21"/>
  <c r="I1211" i="21"/>
  <c r="K1210" i="21"/>
  <c r="Q1210" i="21"/>
  <c r="O1210" i="21"/>
  <c r="M1210" i="21"/>
  <c r="F1210" i="21"/>
  <c r="D1211" i="21"/>
  <c r="E1210" i="21"/>
  <c r="L1212" i="21"/>
  <c r="P1212" i="21"/>
  <c r="N1212" i="21"/>
  <c r="J1212" i="21"/>
  <c r="H1213" i="21"/>
  <c r="I1212" i="21"/>
  <c r="K1211" i="21"/>
  <c r="Q1211" i="21"/>
  <c r="M1211" i="21"/>
  <c r="O1211" i="21"/>
  <c r="F1211" i="21"/>
  <c r="E1211" i="21"/>
  <c r="D1212" i="21"/>
  <c r="P1213" i="21"/>
  <c r="N1213" i="21"/>
  <c r="L1213" i="21"/>
  <c r="J1213" i="21"/>
  <c r="H1214" i="21"/>
  <c r="I1213" i="21"/>
  <c r="Q1212" i="21"/>
  <c r="K1212" i="21"/>
  <c r="O1212" i="21"/>
  <c r="M1212" i="21"/>
  <c r="F1212" i="21"/>
  <c r="D1213" i="21"/>
  <c r="E1212" i="21"/>
  <c r="P1214" i="21"/>
  <c r="I1214" i="21"/>
  <c r="H1215" i="21"/>
  <c r="N1214" i="21"/>
  <c r="L1214" i="21"/>
  <c r="J1214" i="21"/>
  <c r="O1213" i="21"/>
  <c r="K1213" i="21"/>
  <c r="M1213" i="21"/>
  <c r="Q1213" i="21"/>
  <c r="D1214" i="21"/>
  <c r="F1213" i="21"/>
  <c r="E1213" i="21"/>
  <c r="O1214" i="21"/>
  <c r="K1214" i="21"/>
  <c r="Q1214" i="21"/>
  <c r="M1214" i="21"/>
  <c r="H1216" i="21"/>
  <c r="P1215" i="21"/>
  <c r="N1215" i="21"/>
  <c r="L1215" i="21"/>
  <c r="J1215" i="21"/>
  <c r="I1215" i="21"/>
  <c r="F1214" i="21"/>
  <c r="E1214" i="21"/>
  <c r="D1215" i="21"/>
  <c r="H1217" i="21"/>
  <c r="I1216" i="21"/>
  <c r="L1216" i="21"/>
  <c r="J1216" i="21"/>
  <c r="P1216" i="21"/>
  <c r="N1216" i="21"/>
  <c r="M1215" i="21"/>
  <c r="O1215" i="21"/>
  <c r="K1215" i="21"/>
  <c r="Q1215" i="21"/>
  <c r="F1215" i="21"/>
  <c r="D1216" i="21"/>
  <c r="E1215" i="21"/>
  <c r="J1217" i="21"/>
  <c r="H1218" i="21"/>
  <c r="I1217" i="21"/>
  <c r="P1217" i="21"/>
  <c r="N1217" i="21"/>
  <c r="L1217" i="21"/>
  <c r="O1216" i="21"/>
  <c r="M1216" i="21"/>
  <c r="K1216" i="21"/>
  <c r="Q1216" i="21"/>
  <c r="E1216" i="21"/>
  <c r="D1217" i="21"/>
  <c r="F1216" i="21"/>
  <c r="P1218" i="21"/>
  <c r="N1218" i="21"/>
  <c r="L1218" i="21"/>
  <c r="J1218" i="21"/>
  <c r="H1219" i="21"/>
  <c r="I1218" i="21"/>
  <c r="Q1217" i="21"/>
  <c r="K1217" i="21"/>
  <c r="M1217" i="21"/>
  <c r="O1217" i="21"/>
  <c r="F1217" i="21"/>
  <c r="D1218" i="21"/>
  <c r="E1217" i="21"/>
  <c r="P1219" i="21"/>
  <c r="N1219" i="21"/>
  <c r="I1219" i="21"/>
  <c r="L1219" i="21"/>
  <c r="J1219" i="21"/>
  <c r="H1220" i="21"/>
  <c r="Q1218" i="21"/>
  <c r="K1218" i="21"/>
  <c r="M1218" i="21"/>
  <c r="O1218" i="21"/>
  <c r="F1218" i="21"/>
  <c r="E1218" i="21"/>
  <c r="D1219" i="21"/>
  <c r="M1219" i="21"/>
  <c r="O1219" i="21"/>
  <c r="K1219" i="21"/>
  <c r="Q1219" i="21"/>
  <c r="L1220" i="21"/>
  <c r="J1220" i="21"/>
  <c r="I1220" i="21"/>
  <c r="H1221" i="21"/>
  <c r="P1220" i="21"/>
  <c r="N1220" i="21"/>
  <c r="F1219" i="21"/>
  <c r="E1219" i="21"/>
  <c r="D1220" i="21"/>
  <c r="M1220" i="21"/>
  <c r="O1220" i="21"/>
  <c r="K1220" i="21"/>
  <c r="Q1220" i="21"/>
  <c r="H1222" i="21"/>
  <c r="J1221" i="21"/>
  <c r="I1221" i="21"/>
  <c r="P1221" i="21"/>
  <c r="N1221" i="21"/>
  <c r="L1221" i="21"/>
  <c r="F1220" i="21"/>
  <c r="E1220" i="21"/>
  <c r="D1221" i="21"/>
  <c r="I1222" i="21"/>
  <c r="P1222" i="21"/>
  <c r="N1222" i="21"/>
  <c r="L1222" i="21"/>
  <c r="J1222" i="21"/>
  <c r="H1223" i="21"/>
  <c r="M1221" i="21"/>
  <c r="O1221" i="21"/>
  <c r="K1221" i="21"/>
  <c r="Q1221" i="21"/>
  <c r="D1222" i="21"/>
  <c r="F1221" i="21"/>
  <c r="E1221" i="21"/>
  <c r="O1222" i="21"/>
  <c r="K1222" i="21"/>
  <c r="Q1222" i="21"/>
  <c r="M1222" i="21"/>
  <c r="P1223" i="21"/>
  <c r="N1223" i="21"/>
  <c r="H1224" i="21"/>
  <c r="L1223" i="21"/>
  <c r="J1223" i="21"/>
  <c r="I1223" i="21"/>
  <c r="D1223" i="21"/>
  <c r="E1222" i="21"/>
  <c r="F1222" i="21"/>
  <c r="H1225" i="21"/>
  <c r="L1224" i="21"/>
  <c r="J1224" i="21"/>
  <c r="I1224" i="21"/>
  <c r="P1224" i="21"/>
  <c r="N1224" i="21"/>
  <c r="M1223" i="21"/>
  <c r="O1223" i="21"/>
  <c r="K1223" i="21"/>
  <c r="Q1223" i="21"/>
  <c r="F1223" i="21"/>
  <c r="D1224" i="21"/>
  <c r="E1223" i="21"/>
  <c r="P1225" i="21"/>
  <c r="N1225" i="21"/>
  <c r="L1225" i="21"/>
  <c r="J1225" i="21"/>
  <c r="I1225" i="21"/>
  <c r="H1226" i="21"/>
  <c r="Q1224" i="21"/>
  <c r="M1224" i="21"/>
  <c r="O1224" i="21"/>
  <c r="K1224" i="21"/>
  <c r="E1224" i="21"/>
  <c r="D1225" i="21"/>
  <c r="F1224" i="21"/>
  <c r="M1225" i="21"/>
  <c r="O1225" i="21"/>
  <c r="K1225" i="21"/>
  <c r="Q1225" i="21"/>
  <c r="P1226" i="21"/>
  <c r="H1227" i="21"/>
  <c r="I1226" i="21"/>
  <c r="N1226" i="21"/>
  <c r="L1226" i="21"/>
  <c r="J1226" i="21"/>
  <c r="F1225" i="21"/>
  <c r="E1225" i="21"/>
  <c r="D1226" i="21"/>
  <c r="P1227" i="21"/>
  <c r="N1227" i="21"/>
  <c r="H1228" i="21"/>
  <c r="L1227" i="21"/>
  <c r="J1227" i="21"/>
  <c r="I1227" i="21"/>
  <c r="Q1226" i="21"/>
  <c r="M1226" i="21"/>
  <c r="O1226" i="21"/>
  <c r="K1226" i="21"/>
  <c r="F1226" i="21"/>
  <c r="D1227" i="21"/>
  <c r="E1226" i="21"/>
  <c r="P1228" i="21"/>
  <c r="N1228" i="21"/>
  <c r="L1228" i="21"/>
  <c r="J1228" i="21"/>
  <c r="H1229" i="21"/>
  <c r="I1228" i="21"/>
  <c r="K1227" i="21"/>
  <c r="Q1227" i="21"/>
  <c r="M1227" i="21"/>
  <c r="O1227" i="21"/>
  <c r="E1227" i="21"/>
  <c r="D1228" i="21"/>
  <c r="F1227" i="21"/>
  <c r="P1229" i="21"/>
  <c r="N1229" i="21"/>
  <c r="L1229" i="21"/>
  <c r="J1229" i="21"/>
  <c r="H1230" i="21"/>
  <c r="I1229" i="21"/>
  <c r="O1228" i="21"/>
  <c r="K1228" i="21"/>
  <c r="Q1228" i="21"/>
  <c r="M1228" i="21"/>
  <c r="D1229" i="21"/>
  <c r="F1228" i="21"/>
  <c r="E1228" i="21"/>
  <c r="P1230" i="21"/>
  <c r="H1231" i="21"/>
  <c r="I1230" i="21"/>
  <c r="N1230" i="21"/>
  <c r="L1230" i="21"/>
  <c r="J1230" i="21"/>
  <c r="M1229" i="21"/>
  <c r="O1229" i="21"/>
  <c r="K1229" i="21"/>
  <c r="Q1229" i="21"/>
  <c r="E1229" i="21"/>
  <c r="F1229" i="21"/>
  <c r="D1230" i="21"/>
  <c r="N1231" i="21"/>
  <c r="L1231" i="21"/>
  <c r="J1231" i="21"/>
  <c r="H1232" i="21"/>
  <c r="I1231" i="21"/>
  <c r="P1231" i="21"/>
  <c r="Q1230" i="21"/>
  <c r="M1230" i="21"/>
  <c r="O1230" i="21"/>
  <c r="K1230" i="21"/>
  <c r="D1231" i="21"/>
  <c r="E1230" i="21"/>
  <c r="F1230" i="21"/>
  <c r="P1232" i="21"/>
  <c r="N1232" i="21"/>
  <c r="L1232" i="21"/>
  <c r="J1232" i="21"/>
  <c r="H1233" i="21"/>
  <c r="I1232" i="21"/>
  <c r="M1231" i="21"/>
  <c r="O1231" i="21"/>
  <c r="K1231" i="21"/>
  <c r="Q1231" i="21"/>
  <c r="F1231" i="21"/>
  <c r="D1232" i="21"/>
  <c r="E1231" i="21"/>
  <c r="J1233" i="21"/>
  <c r="I1233" i="21"/>
  <c r="H1234" i="21"/>
  <c r="P1233" i="21"/>
  <c r="N1233" i="21"/>
  <c r="L1233" i="21"/>
  <c r="M1232" i="21"/>
  <c r="O1232" i="21"/>
  <c r="K1232" i="21"/>
  <c r="Q1232" i="21"/>
  <c r="E1232" i="21"/>
  <c r="D1233" i="21"/>
  <c r="F1232" i="21"/>
  <c r="O1233" i="21"/>
  <c r="K1233" i="21"/>
  <c r="Q1233" i="21"/>
  <c r="M1233" i="21"/>
  <c r="P1234" i="21"/>
  <c r="H1235" i="21"/>
  <c r="I1234" i="21"/>
  <c r="N1234" i="21"/>
  <c r="L1234" i="21"/>
  <c r="J1234" i="21"/>
  <c r="D1234" i="21"/>
  <c r="E1233" i="21"/>
  <c r="F1233" i="21"/>
  <c r="P1235" i="21"/>
  <c r="N1235" i="21"/>
  <c r="H1236" i="21"/>
  <c r="L1235" i="21"/>
  <c r="J1235" i="21"/>
  <c r="I1235" i="21"/>
  <c r="M1234" i="21"/>
  <c r="O1234" i="21"/>
  <c r="K1234" i="21"/>
  <c r="Q1234" i="21"/>
  <c r="F1234" i="21"/>
  <c r="E1234" i="21"/>
  <c r="D1235" i="21"/>
  <c r="P1236" i="21"/>
  <c r="N1236" i="21"/>
  <c r="L1236" i="21"/>
  <c r="J1236" i="21"/>
  <c r="I1236" i="21"/>
  <c r="H1237" i="21"/>
  <c r="K1235" i="21"/>
  <c r="Q1235" i="21"/>
  <c r="M1235" i="21"/>
  <c r="O1235" i="21"/>
  <c r="E1235" i="21"/>
  <c r="F1235" i="21"/>
  <c r="D1236" i="21"/>
  <c r="M1236" i="21"/>
  <c r="O1236" i="21"/>
  <c r="K1236" i="21"/>
  <c r="Q1236" i="21"/>
  <c r="J1237" i="21"/>
  <c r="H1238" i="21"/>
  <c r="I1237" i="21"/>
  <c r="P1237" i="21"/>
  <c r="N1237" i="21"/>
  <c r="L1237" i="21"/>
  <c r="D1237" i="21"/>
  <c r="F1236" i="21"/>
  <c r="E1236" i="21"/>
  <c r="P1238" i="21"/>
  <c r="I1238" i="21"/>
  <c r="H1239" i="21"/>
  <c r="N1238" i="21"/>
  <c r="L1238" i="21"/>
  <c r="J1238" i="21"/>
  <c r="M1237" i="21"/>
  <c r="O1237" i="21"/>
  <c r="K1237" i="21"/>
  <c r="Q1237" i="21"/>
  <c r="E1237" i="21"/>
  <c r="F1237" i="21"/>
  <c r="D1238" i="21"/>
  <c r="O1238" i="21"/>
  <c r="K1238" i="21"/>
  <c r="Q1238" i="21"/>
  <c r="M1238" i="21"/>
  <c r="P1239" i="21"/>
  <c r="N1239" i="21"/>
  <c r="H1240" i="21"/>
  <c r="L1239" i="21"/>
  <c r="J1239" i="21"/>
  <c r="I1239" i="21"/>
  <c r="D1239" i="21"/>
  <c r="F1238" i="21"/>
  <c r="E1238" i="21"/>
  <c r="L1240" i="21"/>
  <c r="J1240" i="21"/>
  <c r="I1240" i="21"/>
  <c r="H1241" i="21"/>
  <c r="P1240" i="21"/>
  <c r="N1240" i="21"/>
  <c r="M1239" i="21"/>
  <c r="O1239" i="21"/>
  <c r="K1239" i="21"/>
  <c r="Q1239" i="21"/>
  <c r="F1239" i="21"/>
  <c r="D1240" i="21"/>
  <c r="E1239" i="21"/>
  <c r="Q1240" i="21"/>
  <c r="M1240" i="21"/>
  <c r="O1240" i="21"/>
  <c r="K1240" i="21"/>
  <c r="P1241" i="21"/>
  <c r="N1241" i="21"/>
  <c r="L1241" i="21"/>
  <c r="J1241" i="21"/>
  <c r="I1241" i="21"/>
  <c r="H1242" i="21"/>
  <c r="D1241" i="21"/>
  <c r="E1240" i="21"/>
  <c r="F1240" i="21"/>
  <c r="O1241" i="21"/>
  <c r="K1241" i="21"/>
  <c r="Q1241" i="21"/>
  <c r="M1241" i="21"/>
  <c r="P1242" i="21"/>
  <c r="I1242" i="21"/>
  <c r="H1243" i="21"/>
  <c r="N1242" i="21"/>
  <c r="L1242" i="21"/>
  <c r="J1242" i="21"/>
  <c r="E1241" i="21"/>
  <c r="F1241" i="21"/>
  <c r="D1242" i="21"/>
  <c r="M1242" i="21"/>
  <c r="O1242" i="21"/>
  <c r="K1242" i="21"/>
  <c r="Q1242" i="21"/>
  <c r="N1243" i="21"/>
  <c r="L1243" i="21"/>
  <c r="J1243" i="21"/>
  <c r="H1244" i="21"/>
  <c r="I1243" i="21"/>
  <c r="P1243" i="21"/>
  <c r="F1242" i="21"/>
  <c r="D1243" i="21"/>
  <c r="E1242" i="21"/>
  <c r="L1244" i="21"/>
  <c r="J1244" i="21"/>
  <c r="H1245" i="21"/>
  <c r="I1244" i="21"/>
  <c r="P1244" i="21"/>
  <c r="N1244" i="21"/>
  <c r="M1243" i="21"/>
  <c r="O1243" i="21"/>
  <c r="K1243" i="21"/>
  <c r="Q1243" i="21"/>
  <c r="F1243" i="21"/>
  <c r="D1244" i="21"/>
  <c r="E1243" i="21"/>
  <c r="N1245" i="21"/>
  <c r="L1245" i="21"/>
  <c r="J1245" i="21"/>
  <c r="P1245" i="21"/>
  <c r="H1246" i="21"/>
  <c r="I1245" i="21"/>
  <c r="K1244" i="21"/>
  <c r="O1244" i="21"/>
  <c r="Q1244" i="21"/>
  <c r="M1244" i="21"/>
  <c r="F1244" i="21"/>
  <c r="D1245" i="21"/>
  <c r="E1244" i="21"/>
  <c r="I1246" i="21"/>
  <c r="H1247" i="21"/>
  <c r="P1246" i="21"/>
  <c r="N1246" i="21"/>
  <c r="L1246" i="21"/>
  <c r="J1246" i="21"/>
  <c r="M1245" i="21"/>
  <c r="O1245" i="21"/>
  <c r="K1245" i="21"/>
  <c r="Q1245" i="21"/>
  <c r="E1245" i="21"/>
  <c r="F1245" i="21"/>
  <c r="D1246" i="21"/>
  <c r="K1246" i="21"/>
  <c r="Q1246" i="21"/>
  <c r="O1246" i="21"/>
  <c r="M1246" i="21"/>
  <c r="P1247" i="21"/>
  <c r="N1247" i="21"/>
  <c r="H1248" i="21"/>
  <c r="L1247" i="21"/>
  <c r="J1247" i="21"/>
  <c r="I1247" i="21"/>
  <c r="F1246" i="21"/>
  <c r="D1247" i="21"/>
  <c r="E1246" i="21"/>
  <c r="J1248" i="21"/>
  <c r="H1249" i="21"/>
  <c r="L1248" i="21"/>
  <c r="I1248" i="21"/>
  <c r="P1248" i="21"/>
  <c r="N1248" i="21"/>
  <c r="O1247" i="21"/>
  <c r="K1247" i="21"/>
  <c r="M1247" i="21"/>
  <c r="Q1247" i="21"/>
  <c r="F1247" i="21"/>
  <c r="D1248" i="21"/>
  <c r="E1247" i="21"/>
  <c r="J1249" i="21"/>
  <c r="H1250" i="21"/>
  <c r="I1249" i="21"/>
  <c r="P1249" i="21"/>
  <c r="N1249" i="21"/>
  <c r="L1249" i="21"/>
  <c r="M1248" i="21"/>
  <c r="O1248" i="21"/>
  <c r="K1248" i="21"/>
  <c r="Q1248" i="21"/>
  <c r="E1248" i="21"/>
  <c r="D1249" i="21"/>
  <c r="F1248" i="21"/>
  <c r="L1250" i="21"/>
  <c r="J1250" i="21"/>
  <c r="I1250" i="21"/>
  <c r="P1250" i="21"/>
  <c r="N1250" i="21"/>
  <c r="H1251" i="21"/>
  <c r="K1249" i="21"/>
  <c r="Q1249" i="21"/>
  <c r="M1249" i="21"/>
  <c r="O1249" i="21"/>
  <c r="F1249" i="21"/>
  <c r="D1250" i="21"/>
  <c r="E1249" i="21"/>
  <c r="O1250" i="21"/>
  <c r="M1250" i="21"/>
  <c r="K1250" i="21"/>
  <c r="Q1250" i="21"/>
  <c r="L1251" i="21"/>
  <c r="J1251" i="21"/>
  <c r="H1252" i="21"/>
  <c r="N1251" i="21"/>
  <c r="I1251" i="21"/>
  <c r="P1251" i="21"/>
  <c r="F1250" i="21"/>
  <c r="D1251" i="21"/>
  <c r="E1250" i="21"/>
  <c r="J1252" i="21"/>
  <c r="I1252" i="21"/>
  <c r="H1253" i="21"/>
  <c r="L1252" i="21"/>
  <c r="P1252" i="21"/>
  <c r="N1252" i="21"/>
  <c r="M1251" i="21"/>
  <c r="O1251" i="21"/>
  <c r="K1251" i="21"/>
  <c r="Q1251" i="21"/>
  <c r="F1251" i="21"/>
  <c r="D1252" i="21"/>
  <c r="E1251" i="21"/>
  <c r="K1252" i="21"/>
  <c r="Q1252" i="21"/>
  <c r="M1252" i="21"/>
  <c r="O1252" i="21"/>
  <c r="I1253" i="21"/>
  <c r="J1253" i="21"/>
  <c r="H1254" i="21"/>
  <c r="P1253" i="21"/>
  <c r="N1253" i="21"/>
  <c r="L1253" i="21"/>
  <c r="F1252" i="21"/>
  <c r="E1252" i="21"/>
  <c r="D1253" i="21"/>
  <c r="M1253" i="21"/>
  <c r="O1253" i="21"/>
  <c r="K1253" i="21"/>
  <c r="Q1253" i="21"/>
  <c r="H1255" i="21"/>
  <c r="I1254" i="21"/>
  <c r="P1254" i="21"/>
  <c r="N1254" i="21"/>
  <c r="L1254" i="21"/>
  <c r="J1254" i="21"/>
  <c r="D1254" i="21"/>
  <c r="F1253" i="21"/>
  <c r="E1253" i="21"/>
  <c r="P1255" i="21"/>
  <c r="N1255" i="21"/>
  <c r="H1256" i="21"/>
  <c r="L1255" i="21"/>
  <c r="J1255" i="21"/>
  <c r="I1255" i="21"/>
  <c r="Q1254" i="21"/>
  <c r="O1254" i="21"/>
  <c r="K1254" i="21"/>
  <c r="M1254" i="21"/>
  <c r="F1254" i="21"/>
  <c r="D1255" i="21"/>
  <c r="E1254" i="21"/>
  <c r="I1256" i="21"/>
  <c r="H1257" i="21"/>
  <c r="L1256" i="21"/>
  <c r="J1256" i="21"/>
  <c r="P1256" i="21"/>
  <c r="N1256" i="21"/>
  <c r="K1255" i="21"/>
  <c r="M1255" i="21"/>
  <c r="O1255" i="21"/>
  <c r="Q1255" i="21"/>
  <c r="F1255" i="21"/>
  <c r="D1256" i="21"/>
  <c r="E1255" i="21"/>
  <c r="Q1256" i="21"/>
  <c r="M1256" i="21"/>
  <c r="O1256" i="21"/>
  <c r="K1256" i="21"/>
  <c r="P1257" i="21"/>
  <c r="N1257" i="21"/>
  <c r="L1257" i="21"/>
  <c r="J1257" i="21"/>
  <c r="H1258" i="21"/>
  <c r="I1257" i="21"/>
  <c r="D1257" i="21"/>
  <c r="E1256" i="21"/>
  <c r="F1256" i="21"/>
  <c r="J1258" i="21"/>
  <c r="I1258" i="21"/>
  <c r="P1258" i="21"/>
  <c r="N1258" i="21"/>
  <c r="L1258" i="21"/>
  <c r="H1259" i="21"/>
  <c r="K1257" i="21"/>
  <c r="Q1257" i="21"/>
  <c r="M1257" i="21"/>
  <c r="O1257" i="21"/>
  <c r="F1257" i="21"/>
  <c r="D1258" i="21"/>
  <c r="E1257" i="21"/>
  <c r="M1258" i="21"/>
  <c r="O1258" i="21"/>
  <c r="K1258" i="21"/>
  <c r="Q1258" i="21"/>
  <c r="J1259" i="21"/>
  <c r="I1259" i="21"/>
  <c r="H1260" i="21"/>
  <c r="N1259" i="21"/>
  <c r="L1259" i="21"/>
  <c r="P1259" i="21"/>
  <c r="F1258" i="21"/>
  <c r="E1258" i="21"/>
  <c r="D1259" i="21"/>
  <c r="K1259" i="21"/>
  <c r="Q1259" i="21"/>
  <c r="M1259" i="21"/>
  <c r="O1259" i="21"/>
  <c r="P1260" i="21"/>
  <c r="N1260" i="21"/>
  <c r="L1260" i="21"/>
  <c r="J1260" i="21"/>
  <c r="H1261" i="21"/>
  <c r="I1260" i="21"/>
  <c r="F1259" i="21"/>
  <c r="D1260" i="21"/>
  <c r="E1259" i="21"/>
  <c r="J1261" i="21"/>
  <c r="P1261" i="21"/>
  <c r="N1261" i="21"/>
  <c r="L1261" i="21"/>
  <c r="H1262" i="21"/>
  <c r="I1261" i="21"/>
  <c r="O1260" i="21"/>
  <c r="K1260" i="21"/>
  <c r="Q1260" i="21"/>
  <c r="M1260" i="21"/>
  <c r="F1260" i="21"/>
  <c r="E1260" i="21"/>
  <c r="D1261" i="21"/>
  <c r="I1262" i="21"/>
  <c r="P1262" i="21"/>
  <c r="H1263" i="21"/>
  <c r="N1262" i="21"/>
  <c r="L1262" i="21"/>
  <c r="J1262" i="21"/>
  <c r="M1261" i="21"/>
  <c r="O1261" i="21"/>
  <c r="K1261" i="21"/>
  <c r="Q1261" i="21"/>
  <c r="D1262" i="21"/>
  <c r="F1261" i="21"/>
  <c r="E1261" i="21"/>
  <c r="Q1262" i="21"/>
  <c r="M1262" i="21"/>
  <c r="O1262" i="21"/>
  <c r="K1262" i="21"/>
  <c r="H1264" i="21"/>
  <c r="I1263" i="21"/>
  <c r="N1263" i="21"/>
  <c r="L1263" i="21"/>
  <c r="J1263" i="21"/>
  <c r="P1263" i="21"/>
  <c r="F1262" i="21"/>
  <c r="E1262" i="21"/>
  <c r="D1263" i="21"/>
  <c r="P1264" i="21"/>
  <c r="N1264" i="21"/>
  <c r="L1264" i="21"/>
  <c r="J1264" i="21"/>
  <c r="I1264" i="21"/>
  <c r="H1265" i="21"/>
  <c r="Q1263" i="21"/>
  <c r="M1263" i="21"/>
  <c r="O1263" i="21"/>
  <c r="K1263" i="21"/>
  <c r="F1263" i="21"/>
  <c r="D1264" i="21"/>
  <c r="E1263" i="21"/>
  <c r="Q1264" i="21"/>
  <c r="M1264" i="21"/>
  <c r="O1264" i="21"/>
  <c r="K1264" i="21"/>
  <c r="N1265" i="21"/>
  <c r="L1265" i="21"/>
  <c r="J1265" i="21"/>
  <c r="P1265" i="21"/>
  <c r="H1266" i="21"/>
  <c r="I1265" i="21"/>
  <c r="D1265" i="21"/>
  <c r="E1264" i="21"/>
  <c r="F1264" i="21"/>
  <c r="P1266" i="21"/>
  <c r="I1266" i="21"/>
  <c r="N1266" i="21"/>
  <c r="L1266" i="21"/>
  <c r="J1266" i="21"/>
  <c r="H1267" i="21"/>
  <c r="K1265" i="21"/>
  <c r="Q1265" i="21"/>
  <c r="M1265" i="21"/>
  <c r="O1265" i="21"/>
  <c r="F1265" i="21"/>
  <c r="D1266" i="21"/>
  <c r="E1265" i="21"/>
  <c r="M1266" i="21"/>
  <c r="O1266" i="21"/>
  <c r="K1266" i="21"/>
  <c r="Q1266" i="21"/>
  <c r="I1267" i="21"/>
  <c r="H1268" i="21"/>
  <c r="L1267" i="21"/>
  <c r="J1267" i="21"/>
  <c r="N1267" i="21"/>
  <c r="P1267" i="21"/>
  <c r="F1266" i="21"/>
  <c r="E1266" i="21"/>
  <c r="D1267" i="21"/>
  <c r="K1267" i="21"/>
  <c r="Q1267" i="21"/>
  <c r="M1267" i="21"/>
  <c r="O1267" i="21"/>
  <c r="N1268" i="21"/>
  <c r="L1268" i="21"/>
  <c r="P1268" i="21"/>
  <c r="J1268" i="21"/>
  <c r="I1268" i="21"/>
  <c r="H1269" i="21"/>
  <c r="F1267" i="21"/>
  <c r="D1268" i="21"/>
  <c r="E1267" i="21"/>
  <c r="M1268" i="21"/>
  <c r="O1268" i="21"/>
  <c r="K1268" i="21"/>
  <c r="Q1268" i="21"/>
  <c r="J1269" i="21"/>
  <c r="I1269" i="21"/>
  <c r="H1270" i="21"/>
  <c r="P1269" i="21"/>
  <c r="N1269" i="21"/>
  <c r="L1269" i="21"/>
  <c r="D1269" i="21"/>
  <c r="F1268" i="21"/>
  <c r="E1268" i="21"/>
  <c r="M1269" i="21"/>
  <c r="O1269" i="21"/>
  <c r="K1269" i="21"/>
  <c r="Q1269" i="21"/>
  <c r="J1270" i="21"/>
  <c r="I1270" i="21"/>
  <c r="L1270" i="21"/>
  <c r="P1270" i="21"/>
  <c r="N1270" i="21"/>
  <c r="H1271" i="21"/>
  <c r="D1270" i="21"/>
  <c r="F1269" i="21"/>
  <c r="E1269" i="21"/>
  <c r="O1270" i="21"/>
  <c r="K1270" i="21"/>
  <c r="Q1270" i="21"/>
  <c r="M1270" i="21"/>
  <c r="N1271" i="21"/>
  <c r="H1272" i="21"/>
  <c r="P1271" i="21"/>
  <c r="L1271" i="21"/>
  <c r="J1271" i="21"/>
  <c r="I1271" i="21"/>
  <c r="F1270" i="21"/>
  <c r="D1271" i="21"/>
  <c r="E1270" i="21"/>
  <c r="J1272" i="21"/>
  <c r="I1272" i="21"/>
  <c r="H1273" i="21"/>
  <c r="L1272" i="21"/>
  <c r="P1272" i="21"/>
  <c r="N1272" i="21"/>
  <c r="M1271" i="21"/>
  <c r="O1271" i="21"/>
  <c r="K1271" i="21"/>
  <c r="Q1271" i="21"/>
  <c r="F1271" i="21"/>
  <c r="D1272" i="21"/>
  <c r="E1271" i="21"/>
  <c r="Q1272" i="21"/>
  <c r="M1272" i="21"/>
  <c r="O1272" i="21"/>
  <c r="K1272" i="21"/>
  <c r="L1273" i="21"/>
  <c r="J1273" i="21"/>
  <c r="P1273" i="21"/>
  <c r="N1273" i="21"/>
  <c r="I1273" i="21"/>
  <c r="H1274" i="21"/>
  <c r="D1273" i="21"/>
  <c r="E1272" i="21"/>
  <c r="F1272" i="21"/>
  <c r="M1273" i="21"/>
  <c r="O1273" i="21"/>
  <c r="K1273" i="21"/>
  <c r="Q1273" i="21"/>
  <c r="H1275" i="21"/>
  <c r="I1274" i="21"/>
  <c r="P1274" i="21"/>
  <c r="N1274" i="21"/>
  <c r="L1274" i="21"/>
  <c r="J1274" i="21"/>
  <c r="F1273" i="21"/>
  <c r="E1273" i="21"/>
  <c r="D1274" i="21"/>
  <c r="P1275" i="21"/>
  <c r="N1275" i="21"/>
  <c r="H1276" i="21"/>
  <c r="L1275" i="21"/>
  <c r="J1275" i="21"/>
  <c r="I1275" i="21"/>
  <c r="Q1274" i="21"/>
  <c r="O1274" i="21"/>
  <c r="K1274" i="21"/>
  <c r="M1274" i="21"/>
  <c r="F1274" i="21"/>
  <c r="E1274" i="21"/>
  <c r="D1275" i="21"/>
  <c r="L1276" i="21"/>
  <c r="P1276" i="21"/>
  <c r="N1276" i="21"/>
  <c r="J1276" i="21"/>
  <c r="I1276" i="21"/>
  <c r="H1277" i="21"/>
  <c r="K1275" i="21"/>
  <c r="Q1275" i="21"/>
  <c r="M1275" i="21"/>
  <c r="O1275" i="21"/>
  <c r="F1275" i="21"/>
  <c r="E1275" i="21"/>
  <c r="D1276" i="21"/>
  <c r="M1276" i="21"/>
  <c r="O1276" i="21"/>
  <c r="K1276" i="21"/>
  <c r="Q1276" i="21"/>
  <c r="H1278" i="21"/>
  <c r="I1277" i="21"/>
  <c r="N1277" i="21"/>
  <c r="J1277" i="21"/>
  <c r="P1277" i="21"/>
  <c r="L1277" i="21"/>
  <c r="F1276" i="21"/>
  <c r="E1276" i="21"/>
  <c r="D1277" i="21"/>
  <c r="P1278" i="21"/>
  <c r="L1278" i="21"/>
  <c r="H1279" i="21"/>
  <c r="I1278" i="21"/>
  <c r="N1278" i="21"/>
  <c r="J1278" i="21"/>
  <c r="M1277" i="21"/>
  <c r="O1277" i="21"/>
  <c r="K1277" i="21"/>
  <c r="Q1277" i="21"/>
  <c r="D1278" i="21"/>
  <c r="F1277" i="21"/>
  <c r="E1277" i="21"/>
  <c r="J1279" i="21"/>
  <c r="H1280" i="21"/>
  <c r="I1279" i="21"/>
  <c r="N1279" i="21"/>
  <c r="L1279" i="21"/>
  <c r="P1279" i="21"/>
  <c r="M1278" i="21"/>
  <c r="O1278" i="21"/>
  <c r="Q1278" i="21"/>
  <c r="K1278" i="21"/>
  <c r="D1279" i="21"/>
  <c r="F1278" i="21"/>
  <c r="E1278" i="21"/>
  <c r="P1280" i="21"/>
  <c r="N1280" i="21"/>
  <c r="L1280" i="21"/>
  <c r="J1280" i="21"/>
  <c r="I1280" i="21"/>
  <c r="H1281" i="21"/>
  <c r="O1279" i="21"/>
  <c r="K1279" i="21"/>
  <c r="Q1279" i="21"/>
  <c r="M1279" i="21"/>
  <c r="F1279" i="21"/>
  <c r="D1280" i="21"/>
  <c r="E1279" i="21"/>
  <c r="O1280" i="21"/>
  <c r="Q1280" i="21"/>
  <c r="M1280" i="21"/>
  <c r="K1280" i="21"/>
  <c r="P1281" i="21"/>
  <c r="N1281" i="21"/>
  <c r="L1281" i="21"/>
  <c r="J1281" i="21"/>
  <c r="I1281" i="21"/>
  <c r="H1282" i="21"/>
  <c r="D1281" i="21"/>
  <c r="E1280" i="21"/>
  <c r="F1280" i="21"/>
  <c r="O1281" i="21"/>
  <c r="M1281" i="21"/>
  <c r="K1281" i="21"/>
  <c r="Q1281" i="21"/>
  <c r="N1282" i="21"/>
  <c r="L1282" i="21"/>
  <c r="H1283" i="21"/>
  <c r="I1282" i="21"/>
  <c r="P1282" i="21"/>
  <c r="J1282" i="21"/>
  <c r="F1281" i="21"/>
  <c r="D1282" i="21"/>
  <c r="E1281" i="21"/>
  <c r="N1283" i="21"/>
  <c r="L1283" i="21"/>
  <c r="J1283" i="21"/>
  <c r="H1284" i="21"/>
  <c r="P1283" i="21"/>
  <c r="I1283" i="21"/>
  <c r="Q1282" i="21"/>
  <c r="M1282" i="21"/>
  <c r="O1282" i="21"/>
  <c r="K1282" i="21"/>
  <c r="F1282" i="21"/>
  <c r="E1282" i="21"/>
  <c r="D1283" i="21"/>
  <c r="P1284" i="21"/>
  <c r="N1284" i="21"/>
  <c r="L1284" i="21"/>
  <c r="J1284" i="21"/>
  <c r="H1285" i="21"/>
  <c r="I1284" i="21"/>
  <c r="M1283" i="21"/>
  <c r="K1283" i="21"/>
  <c r="Q1283" i="21"/>
  <c r="O1283" i="21"/>
  <c r="F1283" i="21"/>
  <c r="D1284" i="21"/>
  <c r="E1283" i="21"/>
  <c r="P1285" i="21"/>
  <c r="N1285" i="21"/>
  <c r="L1285" i="21"/>
  <c r="J1285" i="21"/>
  <c r="I1285" i="21"/>
  <c r="H1286" i="21"/>
  <c r="K1284" i="21"/>
  <c r="Q1284" i="21"/>
  <c r="O1284" i="21"/>
  <c r="M1284" i="21"/>
  <c r="D1285" i="21"/>
  <c r="E1284" i="21"/>
  <c r="F1284" i="21"/>
  <c r="K1285" i="21"/>
  <c r="M1285" i="21"/>
  <c r="O1285" i="21"/>
  <c r="Q1285" i="21"/>
  <c r="P1286" i="21"/>
  <c r="N1286" i="21"/>
  <c r="L1286" i="21"/>
  <c r="J1286" i="21"/>
  <c r="H1287" i="21"/>
  <c r="I1286" i="21"/>
  <c r="D1286" i="21"/>
  <c r="F1285" i="21"/>
  <c r="E1285" i="21"/>
  <c r="N1287" i="21"/>
  <c r="L1287" i="21"/>
  <c r="J1287" i="21"/>
  <c r="H1288" i="21"/>
  <c r="I1287" i="21"/>
  <c r="P1287" i="21"/>
  <c r="Q1286" i="21"/>
  <c r="M1286" i="21"/>
  <c r="O1286" i="21"/>
  <c r="K1286" i="21"/>
  <c r="F1286" i="21"/>
  <c r="E1286" i="21"/>
  <c r="D1287" i="21"/>
  <c r="N1288" i="21"/>
  <c r="L1288" i="21"/>
  <c r="J1288" i="21"/>
  <c r="I1288" i="21"/>
  <c r="P1288" i="21"/>
  <c r="H1289" i="21"/>
  <c r="M1287" i="21"/>
  <c r="O1287" i="21"/>
  <c r="K1287" i="21"/>
  <c r="Q1287" i="21"/>
  <c r="F1287" i="21"/>
  <c r="D1288" i="21"/>
  <c r="E1287" i="21"/>
  <c r="M1288" i="21"/>
  <c r="O1288" i="21"/>
  <c r="Q1288" i="21"/>
  <c r="K1288" i="21"/>
  <c r="L1289" i="21"/>
  <c r="J1289" i="21"/>
  <c r="H1290" i="21"/>
  <c r="I1289" i="21"/>
  <c r="N1289" i="21"/>
  <c r="P1289" i="21"/>
  <c r="D1289" i="21"/>
  <c r="E1288" i="21"/>
  <c r="F1288" i="21"/>
  <c r="J1290" i="21"/>
  <c r="H1291" i="21"/>
  <c r="P1290" i="21"/>
  <c r="N1290" i="21"/>
  <c r="L1290" i="21"/>
  <c r="I1290" i="21"/>
  <c r="Q1289" i="21"/>
  <c r="M1289" i="21"/>
  <c r="K1289" i="21"/>
  <c r="O1289" i="21"/>
  <c r="F1289" i="21"/>
  <c r="D1290" i="21"/>
  <c r="E1289" i="21"/>
  <c r="J1291" i="21"/>
  <c r="I1291" i="21"/>
  <c r="P1291" i="21"/>
  <c r="N1291" i="21"/>
  <c r="L1291" i="21"/>
  <c r="H1292" i="21"/>
  <c r="M1290" i="21"/>
  <c r="O1290" i="21"/>
  <c r="K1290" i="21"/>
  <c r="Q1290" i="21"/>
  <c r="F1290" i="21"/>
  <c r="D1291" i="21"/>
  <c r="E1290" i="21"/>
  <c r="O1291" i="21"/>
  <c r="K1291" i="21"/>
  <c r="M1291" i="21"/>
  <c r="Q1291" i="21"/>
  <c r="P1292" i="21"/>
  <c r="L1292" i="21"/>
  <c r="J1292" i="21"/>
  <c r="I1292" i="21"/>
  <c r="H1293" i="21"/>
  <c r="N1292" i="21"/>
  <c r="F1291" i="21"/>
  <c r="D1292" i="21"/>
  <c r="E1291" i="21"/>
  <c r="K1292" i="21"/>
  <c r="Q1292" i="21"/>
  <c r="M1292" i="21"/>
  <c r="O1292" i="21"/>
  <c r="P1293" i="21"/>
  <c r="N1293" i="21"/>
  <c r="J1293" i="21"/>
  <c r="H1294" i="21"/>
  <c r="I1293" i="21"/>
  <c r="L1293" i="21"/>
  <c r="D1293" i="21"/>
  <c r="E1292" i="21"/>
  <c r="F1292" i="21"/>
  <c r="P1294" i="21"/>
  <c r="N1294" i="21"/>
  <c r="L1294" i="21"/>
  <c r="H1295" i="21"/>
  <c r="I1294" i="21"/>
  <c r="J1294" i="21"/>
  <c r="M1293" i="21"/>
  <c r="O1293" i="21"/>
  <c r="K1293" i="21"/>
  <c r="Q1293" i="21"/>
  <c r="F1293" i="21"/>
  <c r="E1293" i="21"/>
  <c r="D1294" i="21"/>
  <c r="N1295" i="21"/>
  <c r="L1295" i="21"/>
  <c r="J1295" i="21"/>
  <c r="H1296" i="21"/>
  <c r="I1295" i="21"/>
  <c r="P1295" i="21"/>
  <c r="M1294" i="21"/>
  <c r="O1294" i="21"/>
  <c r="Q1294" i="21"/>
  <c r="K1294" i="21"/>
  <c r="D1295" i="21"/>
  <c r="E1294" i="21"/>
  <c r="F1294" i="21"/>
  <c r="P1296" i="21"/>
  <c r="I1296" i="21"/>
  <c r="N1296" i="21"/>
  <c r="L1296" i="21"/>
  <c r="J1296" i="21"/>
  <c r="H1297" i="21"/>
  <c r="K1295" i="21"/>
  <c r="Q1295" i="21"/>
  <c r="M1295" i="21"/>
  <c r="O1295" i="21"/>
  <c r="F1295" i="21"/>
  <c r="D1296" i="21"/>
  <c r="E1295" i="21"/>
  <c r="M1296" i="21"/>
  <c r="O1296" i="21"/>
  <c r="Q1296" i="21"/>
  <c r="K1296" i="21"/>
  <c r="I1297" i="21"/>
  <c r="H1298" i="21"/>
  <c r="P1297" i="21"/>
  <c r="N1297" i="21"/>
  <c r="L1297" i="21"/>
  <c r="J1297" i="21"/>
  <c r="D1297" i="21"/>
  <c r="E1296" i="21"/>
  <c r="F1296" i="21"/>
  <c r="Q1297" i="21"/>
  <c r="M1297" i="21"/>
  <c r="O1297" i="21"/>
  <c r="K1297" i="21"/>
  <c r="N1298" i="21"/>
  <c r="L1298" i="21"/>
  <c r="H1299" i="21"/>
  <c r="P1298" i="21"/>
  <c r="I1298" i="21"/>
  <c r="J1298" i="21"/>
  <c r="D1298" i="21"/>
  <c r="F1297" i="21"/>
  <c r="E1297" i="21"/>
  <c r="L1299" i="21"/>
  <c r="P1299" i="21"/>
  <c r="N1299" i="21"/>
  <c r="J1299" i="21"/>
  <c r="I1299" i="21"/>
  <c r="H1300" i="21"/>
  <c r="O1298" i="21"/>
  <c r="K1298" i="21"/>
  <c r="Q1298" i="21"/>
  <c r="M1298" i="21"/>
  <c r="F1298" i="21"/>
  <c r="D1299" i="21"/>
  <c r="E1298" i="21"/>
  <c r="M1299" i="21"/>
  <c r="O1299" i="21"/>
  <c r="K1299" i="21"/>
  <c r="Q1299" i="21"/>
  <c r="J1300" i="21"/>
  <c r="I1300" i="21"/>
  <c r="H1301" i="21"/>
  <c r="L1300" i="21"/>
  <c r="P1300" i="21"/>
  <c r="N1300" i="21"/>
  <c r="E1299" i="21"/>
  <c r="D1300" i="21"/>
  <c r="F1299" i="21"/>
  <c r="M1300" i="21"/>
  <c r="O1300" i="21"/>
  <c r="K1300" i="21"/>
  <c r="Q1300" i="21"/>
  <c r="N1301" i="21"/>
  <c r="J1301" i="21"/>
  <c r="H1302" i="21"/>
  <c r="I1301" i="21"/>
  <c r="P1301" i="21"/>
  <c r="L1301" i="21"/>
  <c r="F1300" i="21"/>
  <c r="E1300" i="21"/>
  <c r="D1301" i="21"/>
  <c r="P1302" i="21"/>
  <c r="N1302" i="21"/>
  <c r="L1302" i="21"/>
  <c r="H1303" i="21"/>
  <c r="I1302" i="21"/>
  <c r="J1302" i="21"/>
  <c r="Q1301" i="21"/>
  <c r="M1301" i="21"/>
  <c r="O1301" i="21"/>
  <c r="K1301" i="21"/>
  <c r="F1301" i="21"/>
  <c r="D1302" i="21"/>
  <c r="E1301" i="21"/>
  <c r="H1304" i="21"/>
  <c r="I1303" i="21"/>
  <c r="N1303" i="21"/>
  <c r="L1303" i="21"/>
  <c r="J1303" i="21"/>
  <c r="P1303" i="21"/>
  <c r="M1302" i="21"/>
  <c r="O1302" i="21"/>
  <c r="Q1302" i="21"/>
  <c r="K1302" i="21"/>
  <c r="F1302" i="21"/>
  <c r="E1302" i="21"/>
  <c r="D1303" i="21"/>
  <c r="P1304" i="21"/>
  <c r="N1304" i="21"/>
  <c r="L1304" i="21"/>
  <c r="J1304" i="21"/>
  <c r="H1305" i="21"/>
  <c r="I1304" i="21"/>
  <c r="K1303" i="21"/>
  <c r="Q1303" i="21"/>
  <c r="M1303" i="21"/>
  <c r="O1303" i="21"/>
  <c r="F1303" i="21"/>
  <c r="E1303" i="21"/>
  <c r="D1304" i="21"/>
  <c r="J1305" i="21"/>
  <c r="H1306" i="21"/>
  <c r="I1305" i="21"/>
  <c r="P1305" i="21"/>
  <c r="N1305" i="21"/>
  <c r="L1305" i="21"/>
  <c r="O1304" i="21"/>
  <c r="M1304" i="21"/>
  <c r="K1304" i="21"/>
  <c r="Q1304" i="21"/>
  <c r="E1304" i="21"/>
  <c r="D1305" i="21"/>
  <c r="F1304" i="21"/>
  <c r="P1306" i="21"/>
  <c r="N1306" i="21"/>
  <c r="L1306" i="21"/>
  <c r="J1306" i="21"/>
  <c r="H1307" i="21"/>
  <c r="I1306" i="21"/>
  <c r="K1305" i="21"/>
  <c r="Q1305" i="21"/>
  <c r="M1305" i="21"/>
  <c r="O1305" i="21"/>
  <c r="F1305" i="21"/>
  <c r="D1306" i="21"/>
  <c r="E1305" i="21"/>
  <c r="I1307" i="21"/>
  <c r="N1307" i="21"/>
  <c r="L1307" i="21"/>
  <c r="J1307" i="21"/>
  <c r="P1307" i="21"/>
  <c r="H1308" i="21"/>
  <c r="M1306" i="21"/>
  <c r="O1306" i="21"/>
  <c r="K1306" i="21"/>
  <c r="Q1306" i="21"/>
  <c r="F1306" i="21"/>
  <c r="E1306" i="21"/>
  <c r="D1307" i="21"/>
  <c r="M1307" i="21"/>
  <c r="O1307" i="21"/>
  <c r="K1307" i="21"/>
  <c r="Q1307" i="21"/>
  <c r="H1309" i="21"/>
  <c r="P1308" i="21"/>
  <c r="L1308" i="21"/>
  <c r="J1308" i="21"/>
  <c r="I1308" i="21"/>
  <c r="N1308" i="21"/>
  <c r="F1307" i="21"/>
  <c r="D1308" i="21"/>
  <c r="E1307" i="21"/>
  <c r="P1309" i="21"/>
  <c r="I1309" i="21"/>
  <c r="N1309" i="21"/>
  <c r="J1309" i="21"/>
  <c r="H1310" i="21"/>
  <c r="L1309" i="21"/>
  <c r="K1308" i="21"/>
  <c r="Q1308" i="21"/>
  <c r="M1308" i="21"/>
  <c r="O1308" i="21"/>
  <c r="F1308" i="21"/>
  <c r="D1309" i="21"/>
  <c r="E1308" i="21"/>
  <c r="M1309" i="21"/>
  <c r="O1309" i="21"/>
  <c r="K1309" i="21"/>
  <c r="Q1309" i="21"/>
  <c r="N1310" i="21"/>
  <c r="H1311" i="21"/>
  <c r="P1310" i="21"/>
  <c r="L1310" i="21"/>
  <c r="J1310" i="21"/>
  <c r="I1310" i="21"/>
  <c r="F1309" i="21"/>
  <c r="E1309" i="21"/>
  <c r="D1310" i="21"/>
  <c r="P1311" i="21"/>
  <c r="N1311" i="21"/>
  <c r="L1311" i="21"/>
  <c r="J1311" i="21"/>
  <c r="H1312" i="21"/>
  <c r="I1311" i="21"/>
  <c r="Q1310" i="21"/>
  <c r="K1310" i="21"/>
  <c r="M1310" i="21"/>
  <c r="O1310" i="21"/>
  <c r="F1310" i="21"/>
  <c r="E1310" i="21"/>
  <c r="D1311" i="21"/>
  <c r="L1312" i="21"/>
  <c r="J1312" i="21"/>
  <c r="P1312" i="21"/>
  <c r="N1312" i="21"/>
  <c r="H1313" i="21"/>
  <c r="I1312" i="21"/>
  <c r="O1311" i="21"/>
  <c r="K1311" i="21"/>
  <c r="Q1311" i="21"/>
  <c r="M1311" i="21"/>
  <c r="F1311" i="21"/>
  <c r="D1312" i="21"/>
  <c r="E1311" i="21"/>
  <c r="I1313" i="21"/>
  <c r="H1314" i="21"/>
  <c r="P1313" i="21"/>
  <c r="N1313" i="21"/>
  <c r="L1313" i="21"/>
  <c r="J1313" i="21"/>
  <c r="M1312" i="21"/>
  <c r="O1312" i="21"/>
  <c r="K1312" i="21"/>
  <c r="Q1312" i="21"/>
  <c r="E1312" i="21"/>
  <c r="F1312" i="21"/>
  <c r="D1313" i="21"/>
  <c r="Q1313" i="21"/>
  <c r="O1313" i="21"/>
  <c r="K1313" i="21"/>
  <c r="M1313" i="21"/>
  <c r="P1314" i="21"/>
  <c r="N1314" i="21"/>
  <c r="H1315" i="21"/>
  <c r="L1314" i="21"/>
  <c r="J1314" i="21"/>
  <c r="I1314" i="21"/>
  <c r="F1313" i="21"/>
  <c r="D1314" i="21"/>
  <c r="E1313" i="21"/>
  <c r="L1315" i="21"/>
  <c r="J1315" i="21"/>
  <c r="H1316" i="21"/>
  <c r="I1315" i="21"/>
  <c r="P1315" i="21"/>
  <c r="N1315" i="21"/>
  <c r="K1314" i="21"/>
  <c r="M1314" i="21"/>
  <c r="O1314" i="21"/>
  <c r="Q1314" i="21"/>
  <c r="F1314" i="21"/>
  <c r="D1315" i="21"/>
  <c r="E1314" i="21"/>
  <c r="H1317" i="21"/>
  <c r="I1316" i="21"/>
  <c r="J1316" i="21"/>
  <c r="P1316" i="21"/>
  <c r="N1316" i="21"/>
  <c r="L1316" i="21"/>
  <c r="M1315" i="21"/>
  <c r="O1315" i="21"/>
  <c r="K1315" i="21"/>
  <c r="Q1315" i="21"/>
  <c r="E1315" i="21"/>
  <c r="D1316" i="21"/>
  <c r="F1315" i="21"/>
  <c r="J1317" i="21"/>
  <c r="H1318" i="21"/>
  <c r="P1317" i="21"/>
  <c r="N1317" i="21"/>
  <c r="L1317" i="21"/>
  <c r="I1317" i="21"/>
  <c r="K1316" i="21"/>
  <c r="Q1316" i="21"/>
  <c r="M1316" i="21"/>
  <c r="O1316" i="21"/>
  <c r="F1316" i="21"/>
  <c r="E1316" i="21"/>
  <c r="D1317" i="21"/>
  <c r="H1319" i="21"/>
  <c r="P1318" i="21"/>
  <c r="N1318" i="21"/>
  <c r="L1318" i="21"/>
  <c r="J1318" i="21"/>
  <c r="I1318" i="21"/>
  <c r="M1317" i="21"/>
  <c r="O1317" i="21"/>
  <c r="K1317" i="21"/>
  <c r="Q1317" i="21"/>
  <c r="F1317" i="21"/>
  <c r="E1317" i="21"/>
  <c r="D1318" i="21"/>
  <c r="P1319" i="21"/>
  <c r="N1319" i="21"/>
  <c r="L1319" i="21"/>
  <c r="J1319" i="21"/>
  <c r="H1320" i="21"/>
  <c r="I1319" i="21"/>
  <c r="K1318" i="21"/>
  <c r="Q1318" i="21"/>
  <c r="M1318" i="21"/>
  <c r="O1318" i="21"/>
  <c r="F1318" i="21"/>
  <c r="E1318" i="21"/>
  <c r="D1319" i="21"/>
  <c r="J1320" i="21"/>
  <c r="P1320" i="21"/>
  <c r="N1320" i="21"/>
  <c r="L1320" i="21"/>
  <c r="I1320" i="21"/>
  <c r="H1321" i="21"/>
  <c r="O1319" i="21"/>
  <c r="K1319" i="21"/>
  <c r="Q1319" i="21"/>
  <c r="M1319" i="21"/>
  <c r="F1319" i="21"/>
  <c r="D1320" i="21"/>
  <c r="E1319" i="21"/>
  <c r="M1320" i="21"/>
  <c r="O1320" i="21"/>
  <c r="K1320" i="21"/>
  <c r="Q1320" i="21"/>
  <c r="N1321" i="21"/>
  <c r="L1321" i="21"/>
  <c r="J1321" i="21"/>
  <c r="H1322" i="21"/>
  <c r="P1321" i="21"/>
  <c r="I1321" i="21"/>
  <c r="E1320" i="21"/>
  <c r="F1320" i="21"/>
  <c r="D1321" i="21"/>
  <c r="H1323" i="21"/>
  <c r="I1322" i="21"/>
  <c r="N1322" i="21"/>
  <c r="L1322" i="21"/>
  <c r="J1322" i="21"/>
  <c r="P1322" i="21"/>
  <c r="Q1321" i="21"/>
  <c r="M1321" i="21"/>
  <c r="O1321" i="21"/>
  <c r="K1321" i="21"/>
  <c r="F1321" i="21"/>
  <c r="D1322" i="21"/>
  <c r="E1321" i="21"/>
  <c r="P1323" i="21"/>
  <c r="N1323" i="21"/>
  <c r="L1323" i="21"/>
  <c r="J1323" i="21"/>
  <c r="H1324" i="21"/>
  <c r="I1323" i="21"/>
  <c r="M1322" i="21"/>
  <c r="O1322" i="21"/>
  <c r="K1322" i="21"/>
  <c r="Q1322" i="21"/>
  <c r="F1322" i="21"/>
  <c r="E1322" i="21"/>
  <c r="D1323" i="21"/>
  <c r="I1324" i="21"/>
  <c r="J1324" i="21"/>
  <c r="H1325" i="21"/>
  <c r="P1324" i="21"/>
  <c r="N1324" i="21"/>
  <c r="L1324" i="21"/>
  <c r="M1323" i="21"/>
  <c r="O1323" i="21"/>
  <c r="K1323" i="21"/>
  <c r="Q1323" i="21"/>
  <c r="D1324" i="21"/>
  <c r="E1323" i="21"/>
  <c r="F1323" i="21"/>
  <c r="K1324" i="21"/>
  <c r="Q1324" i="21"/>
  <c r="M1324" i="21"/>
  <c r="O1324" i="21"/>
  <c r="I1325" i="21"/>
  <c r="P1325" i="21"/>
  <c r="N1325" i="21"/>
  <c r="L1325" i="21"/>
  <c r="J1325" i="21"/>
  <c r="H1326" i="21"/>
  <c r="F1324" i="21"/>
  <c r="D1325" i="21"/>
  <c r="E1324" i="21"/>
  <c r="M1325" i="21"/>
  <c r="O1325" i="21"/>
  <c r="K1325" i="21"/>
  <c r="Q1325" i="21"/>
  <c r="L1326" i="21"/>
  <c r="J1326" i="21"/>
  <c r="I1326" i="21"/>
  <c r="H1327" i="21"/>
  <c r="N1326" i="21"/>
  <c r="P1326" i="21"/>
  <c r="F1325" i="21"/>
  <c r="E1325" i="21"/>
  <c r="D1326" i="21"/>
  <c r="K1326" i="21"/>
  <c r="Q1326" i="21"/>
  <c r="M1326" i="21"/>
  <c r="O1326" i="21"/>
  <c r="N1327" i="21"/>
  <c r="L1327" i="21"/>
  <c r="P1327" i="21"/>
  <c r="J1327" i="21"/>
  <c r="H1328" i="21"/>
  <c r="I1327" i="21"/>
  <c r="F1326" i="21"/>
  <c r="E1326" i="21"/>
  <c r="D1327" i="21"/>
  <c r="P1328" i="21"/>
  <c r="N1328" i="21"/>
  <c r="L1328" i="21"/>
  <c r="J1328" i="21"/>
  <c r="H1329" i="21"/>
  <c r="I1328" i="21"/>
  <c r="O1327" i="21"/>
  <c r="K1327" i="21"/>
  <c r="Q1327" i="21"/>
  <c r="M1327" i="21"/>
  <c r="F1327" i="21"/>
  <c r="E1327" i="21"/>
  <c r="D1328" i="21"/>
  <c r="P1329" i="21"/>
  <c r="H1330" i="21"/>
  <c r="I1329" i="21"/>
  <c r="N1329" i="21"/>
  <c r="L1329" i="21"/>
  <c r="J1329" i="21"/>
  <c r="M1328" i="21"/>
  <c r="O1328" i="21"/>
  <c r="K1328" i="21"/>
  <c r="Q1328" i="21"/>
  <c r="E1328" i="21"/>
  <c r="F1328" i="21"/>
  <c r="D1329" i="21"/>
  <c r="I1330" i="21"/>
  <c r="N1330" i="21"/>
  <c r="L1330" i="21"/>
  <c r="J1330" i="21"/>
  <c r="H1331" i="21"/>
  <c r="P1330" i="21"/>
  <c r="Q1329" i="21"/>
  <c r="M1329" i="21"/>
  <c r="O1329" i="21"/>
  <c r="K1329" i="21"/>
  <c r="F1329" i="21"/>
  <c r="D1330" i="21"/>
  <c r="E1329" i="21"/>
  <c r="O1330" i="21"/>
  <c r="K1330" i="21"/>
  <c r="Q1330" i="21"/>
  <c r="M1330" i="21"/>
  <c r="P1331" i="21"/>
  <c r="N1331" i="21"/>
  <c r="L1331" i="21"/>
  <c r="J1331" i="21"/>
  <c r="I1331" i="21"/>
  <c r="H1332" i="21"/>
  <c r="F1330" i="21"/>
  <c r="D1331" i="21"/>
  <c r="E1330" i="21"/>
  <c r="Q1331" i="21"/>
  <c r="M1331" i="21"/>
  <c r="O1331" i="21"/>
  <c r="K1331" i="21"/>
  <c r="L1332" i="21"/>
  <c r="J1332" i="21"/>
  <c r="P1332" i="21"/>
  <c r="N1332" i="21"/>
  <c r="I1332" i="21"/>
  <c r="H1333" i="21"/>
  <c r="D1332" i="21"/>
  <c r="E1331" i="21"/>
  <c r="F1331" i="21"/>
  <c r="M1332" i="21"/>
  <c r="O1332" i="21"/>
  <c r="K1332" i="21"/>
  <c r="Q1332" i="21"/>
  <c r="I1333" i="21"/>
  <c r="H1334" i="21"/>
  <c r="P1333" i="21"/>
  <c r="N1333" i="21"/>
  <c r="L1333" i="21"/>
  <c r="J1333" i="21"/>
  <c r="F1332" i="21"/>
  <c r="D1333" i="21"/>
  <c r="E1332" i="21"/>
  <c r="M1333" i="21"/>
  <c r="O1333" i="21"/>
  <c r="K1333" i="21"/>
  <c r="Q1333" i="21"/>
  <c r="J1334" i="21"/>
  <c r="I1334" i="21"/>
  <c r="H1335" i="21"/>
  <c r="N1334" i="21"/>
  <c r="L1334" i="21"/>
  <c r="P1334" i="21"/>
  <c r="F1333" i="21"/>
  <c r="D1334" i="21"/>
  <c r="E1333" i="21"/>
  <c r="K1334" i="21"/>
  <c r="Q1334" i="21"/>
  <c r="M1334" i="21"/>
  <c r="O1334" i="21"/>
  <c r="L1335" i="21"/>
  <c r="P1335" i="21"/>
  <c r="N1335" i="21"/>
  <c r="J1335" i="21"/>
  <c r="H1336" i="21"/>
  <c r="I1335" i="21"/>
  <c r="F1334" i="21"/>
  <c r="D1335" i="21"/>
  <c r="E1334" i="21"/>
  <c r="P1336" i="21"/>
  <c r="N1336" i="21"/>
  <c r="L1336" i="21"/>
  <c r="J1336" i="21"/>
  <c r="H1337" i="21"/>
  <c r="I1336" i="21"/>
  <c r="K1335" i="21"/>
  <c r="Q1335" i="21"/>
  <c r="O1335" i="21"/>
  <c r="M1335" i="21"/>
  <c r="F1335" i="21"/>
  <c r="E1335" i="21"/>
  <c r="D1336" i="21"/>
  <c r="P1337" i="21"/>
  <c r="H1338" i="21"/>
  <c r="I1337" i="21"/>
  <c r="N1337" i="21"/>
  <c r="L1337" i="21"/>
  <c r="J1337" i="21"/>
  <c r="O1336" i="21"/>
  <c r="K1336" i="21"/>
  <c r="M1336" i="21"/>
  <c r="Q1336" i="21"/>
  <c r="D1337" i="21"/>
  <c r="F1336" i="21"/>
  <c r="E1336" i="21"/>
  <c r="N1338" i="21"/>
  <c r="L1338" i="21"/>
  <c r="J1338" i="21"/>
  <c r="I1338" i="21"/>
  <c r="H1339" i="21"/>
  <c r="P1338" i="21"/>
  <c r="Q1337" i="21"/>
  <c r="M1337" i="21"/>
  <c r="O1337" i="21"/>
  <c r="K1337" i="21"/>
  <c r="F1337" i="21"/>
  <c r="E1337" i="21"/>
  <c r="D1338" i="21"/>
  <c r="M1338" i="21"/>
  <c r="O1338" i="21"/>
  <c r="K1338" i="21"/>
  <c r="Q1338" i="21"/>
  <c r="H1340" i="21"/>
  <c r="I1339" i="21"/>
  <c r="L1339" i="21"/>
  <c r="J1339" i="21"/>
  <c r="P1339" i="21"/>
  <c r="N1339" i="21"/>
  <c r="F1338" i="21"/>
  <c r="E1338" i="21"/>
  <c r="D1339" i="21"/>
  <c r="J1340" i="21"/>
  <c r="H1341" i="21"/>
  <c r="I1340" i="21"/>
  <c r="P1340" i="21"/>
  <c r="N1340" i="21"/>
  <c r="L1340" i="21"/>
  <c r="O1339" i="21"/>
  <c r="M1339" i="21"/>
  <c r="K1339" i="21"/>
  <c r="Q1339" i="21"/>
  <c r="D1340" i="21"/>
  <c r="E1339" i="21"/>
  <c r="F1339" i="21"/>
  <c r="P1341" i="21"/>
  <c r="N1341" i="21"/>
  <c r="L1341" i="21"/>
  <c r="J1341" i="21"/>
  <c r="I1341" i="21"/>
  <c r="H1342" i="21"/>
  <c r="Q1340" i="21"/>
  <c r="K1340" i="21"/>
  <c r="M1340" i="21"/>
  <c r="O1340" i="21"/>
  <c r="F1340" i="21"/>
  <c r="E1340" i="21"/>
  <c r="D1341" i="21"/>
  <c r="M1341" i="21"/>
  <c r="O1341" i="21"/>
  <c r="K1341" i="21"/>
  <c r="Q1341" i="21"/>
  <c r="I1342" i="21"/>
  <c r="H1343" i="21"/>
  <c r="N1342" i="21"/>
  <c r="L1342" i="21"/>
  <c r="J1342" i="21"/>
  <c r="P1342" i="21"/>
  <c r="F1341" i="21"/>
  <c r="D1342" i="21"/>
  <c r="E1341" i="21"/>
  <c r="K1342" i="21"/>
  <c r="Q1342" i="21"/>
  <c r="M1342" i="21"/>
  <c r="O1342" i="21"/>
  <c r="P1343" i="21"/>
  <c r="N1343" i="21"/>
  <c r="L1343" i="21"/>
  <c r="J1343" i="21"/>
  <c r="H1344" i="21"/>
  <c r="I1343" i="21"/>
  <c r="F1342" i="21"/>
  <c r="E1342" i="21"/>
  <c r="D1343" i="21"/>
  <c r="P1344" i="21"/>
  <c r="N1344" i="21"/>
  <c r="L1344" i="21"/>
  <c r="J1344" i="21"/>
  <c r="I1344" i="21"/>
  <c r="H1345" i="21"/>
  <c r="Q1343" i="21"/>
  <c r="O1343" i="21"/>
  <c r="K1343" i="21"/>
  <c r="M1343" i="21"/>
  <c r="F1343" i="21"/>
  <c r="E1343" i="21"/>
  <c r="D1344" i="21"/>
  <c r="M1344" i="21"/>
  <c r="O1344" i="21"/>
  <c r="K1344" i="21"/>
  <c r="Q1344" i="21"/>
  <c r="I1345" i="21"/>
  <c r="P1345" i="21"/>
  <c r="N1345" i="21"/>
  <c r="L1345" i="21"/>
  <c r="J1345" i="21"/>
  <c r="H1346" i="21"/>
  <c r="D1345" i="21"/>
  <c r="F1344" i="21"/>
  <c r="E1344" i="21"/>
  <c r="O1345" i="21"/>
  <c r="K1345" i="21"/>
  <c r="Q1345" i="21"/>
  <c r="M1345" i="21"/>
  <c r="P1346" i="21"/>
  <c r="N1346" i="21"/>
  <c r="I1346" i="21"/>
  <c r="L1346" i="21"/>
  <c r="J1346" i="21"/>
  <c r="H1347" i="21"/>
  <c r="F1345" i="21"/>
  <c r="D1346" i="21"/>
  <c r="E1345" i="21"/>
  <c r="Q1346" i="21"/>
  <c r="M1346" i="21"/>
  <c r="O1346" i="21"/>
  <c r="K1346" i="21"/>
  <c r="P1347" i="21"/>
  <c r="N1347" i="21"/>
  <c r="L1347" i="21"/>
  <c r="J1347" i="21"/>
  <c r="I1347" i="21"/>
  <c r="H1348" i="21"/>
  <c r="F1346" i="21"/>
  <c r="D1347" i="21"/>
  <c r="E1346" i="21"/>
  <c r="Q1347" i="21"/>
  <c r="M1347" i="21"/>
  <c r="O1347" i="21"/>
  <c r="K1347" i="21"/>
  <c r="P1348" i="21"/>
  <c r="N1348" i="21"/>
  <c r="L1348" i="21"/>
  <c r="J1348" i="21"/>
  <c r="H1349" i="21"/>
  <c r="I1348" i="21"/>
  <c r="D1348" i="21"/>
  <c r="E1347" i="21"/>
  <c r="F1347" i="21"/>
  <c r="P1349" i="21"/>
  <c r="N1349" i="21"/>
  <c r="L1349" i="21"/>
  <c r="J1349" i="21"/>
  <c r="I1349" i="21"/>
  <c r="H1350" i="21"/>
  <c r="K1348" i="21"/>
  <c r="Q1348" i="21"/>
  <c r="M1348" i="21"/>
  <c r="O1348" i="21"/>
  <c r="F1348" i="21"/>
  <c r="D1349" i="21"/>
  <c r="E1348" i="21"/>
  <c r="M1349" i="21"/>
  <c r="O1349" i="21"/>
  <c r="K1349" i="21"/>
  <c r="Q1349" i="21"/>
  <c r="I1350" i="21"/>
  <c r="N1350" i="21"/>
  <c r="L1350" i="21"/>
  <c r="J1350" i="21"/>
  <c r="H1351" i="21"/>
  <c r="P1350" i="21"/>
  <c r="F1349" i="21"/>
  <c r="D1350" i="21"/>
  <c r="E1349" i="21"/>
  <c r="M1350" i="21"/>
  <c r="O1350" i="21"/>
  <c r="K1350" i="21"/>
  <c r="Q1350" i="21"/>
  <c r="L1351" i="21"/>
  <c r="J1351" i="21"/>
  <c r="H1352" i="21"/>
  <c r="I1351" i="21"/>
  <c r="P1351" i="21"/>
  <c r="N1351" i="21"/>
  <c r="E1350" i="21"/>
  <c r="D1351" i="21"/>
  <c r="F1350" i="21"/>
  <c r="P1352" i="21"/>
  <c r="N1352" i="21"/>
  <c r="L1352" i="21"/>
  <c r="J1352" i="21"/>
  <c r="I1352" i="21"/>
  <c r="H1353" i="21"/>
  <c r="O1351" i="21"/>
  <c r="K1351" i="21"/>
  <c r="Q1351" i="21"/>
  <c r="M1351" i="21"/>
  <c r="F1351" i="21"/>
  <c r="D1352" i="21"/>
  <c r="E1351" i="21"/>
  <c r="M1352" i="21"/>
  <c r="O1352" i="21"/>
  <c r="K1352" i="21"/>
  <c r="Q1352" i="21"/>
  <c r="P1353" i="21"/>
  <c r="N1353" i="21"/>
  <c r="L1353" i="21"/>
  <c r="J1353" i="21"/>
  <c r="I1353" i="21"/>
  <c r="H1354" i="21"/>
  <c r="E1352" i="21"/>
  <c r="F1352" i="21"/>
  <c r="D1353" i="21"/>
  <c r="O1353" i="21"/>
  <c r="K1353" i="21"/>
  <c r="Q1353" i="21"/>
  <c r="M1353" i="21"/>
  <c r="P1354" i="21"/>
  <c r="N1354" i="21"/>
  <c r="I1354" i="21"/>
  <c r="L1354" i="21"/>
  <c r="J1354" i="21"/>
  <c r="H1355" i="21"/>
  <c r="E1353" i="21"/>
  <c r="D1354" i="21"/>
  <c r="F1353" i="21"/>
  <c r="M1354" i="21"/>
  <c r="O1354" i="21"/>
  <c r="K1354" i="21"/>
  <c r="Q1354" i="21"/>
  <c r="P1355" i="21"/>
  <c r="N1355" i="21"/>
  <c r="L1355" i="21"/>
  <c r="J1355" i="21"/>
  <c r="H1356" i="21"/>
  <c r="I1355" i="21"/>
  <c r="F1354" i="21"/>
  <c r="D1355" i="21"/>
  <c r="E1354" i="21"/>
  <c r="J1356" i="21"/>
  <c r="I1356" i="21"/>
  <c r="H1357" i="21"/>
  <c r="P1356" i="21"/>
  <c r="N1356" i="21"/>
  <c r="L1356" i="21"/>
  <c r="M1355" i="21"/>
  <c r="O1355" i="21"/>
  <c r="K1355" i="21"/>
  <c r="Q1355" i="21"/>
  <c r="E1355" i="21"/>
  <c r="D1356" i="21"/>
  <c r="F1355" i="21"/>
  <c r="M1356" i="21"/>
  <c r="O1356" i="21"/>
  <c r="K1356" i="21"/>
  <c r="Q1356" i="21"/>
  <c r="P1357" i="21"/>
  <c r="H1358" i="21"/>
  <c r="I1357" i="21"/>
  <c r="N1357" i="21"/>
  <c r="L1357" i="21"/>
  <c r="J1357" i="21"/>
  <c r="D1357" i="21"/>
  <c r="E1356" i="21"/>
  <c r="F1356" i="21"/>
  <c r="P1358" i="21"/>
  <c r="N1358" i="21"/>
  <c r="I1358" i="21"/>
  <c r="L1358" i="21"/>
  <c r="J1358" i="21"/>
  <c r="H1359" i="21"/>
  <c r="M1357" i="21"/>
  <c r="O1357" i="21"/>
  <c r="K1357" i="21"/>
  <c r="Q1357" i="21"/>
  <c r="F1357" i="21"/>
  <c r="D1358" i="21"/>
  <c r="E1357" i="21"/>
  <c r="M1358" i="21"/>
  <c r="O1358" i="21"/>
  <c r="K1358" i="21"/>
  <c r="Q1358" i="21"/>
  <c r="H1360" i="21"/>
  <c r="L1359" i="21"/>
  <c r="J1359" i="21"/>
  <c r="I1359" i="21"/>
  <c r="P1359" i="21"/>
  <c r="N1359" i="21"/>
  <c r="D1359" i="21"/>
  <c r="F1358" i="21"/>
  <c r="E1358" i="21"/>
  <c r="J1360" i="21"/>
  <c r="P1360" i="21"/>
  <c r="N1360" i="21"/>
  <c r="L1360" i="21"/>
  <c r="I1360" i="21"/>
  <c r="H1361" i="21"/>
  <c r="O1359" i="21"/>
  <c r="K1359" i="21"/>
  <c r="Q1359" i="21"/>
  <c r="M1359" i="21"/>
  <c r="D1360" i="21"/>
  <c r="F1359" i="21"/>
  <c r="E1359" i="21"/>
  <c r="M1360" i="21"/>
  <c r="O1360" i="21"/>
  <c r="K1360" i="21"/>
  <c r="Q1360" i="21"/>
  <c r="N1361" i="21"/>
  <c r="P1361" i="21"/>
  <c r="L1361" i="21"/>
  <c r="J1361" i="21"/>
  <c r="I1361" i="21"/>
  <c r="H1362" i="21"/>
  <c r="E1360" i="21"/>
  <c r="F1360" i="21"/>
  <c r="D1361" i="21"/>
  <c r="O1361" i="21"/>
  <c r="K1361" i="21"/>
  <c r="Q1361" i="21"/>
  <c r="M1361" i="21"/>
  <c r="P1362" i="21"/>
  <c r="N1362" i="21"/>
  <c r="I1362" i="21"/>
  <c r="L1362" i="21"/>
  <c r="J1362" i="21"/>
  <c r="H1363" i="21"/>
  <c r="D1362" i="21"/>
  <c r="F1361" i="21"/>
  <c r="E1361" i="21"/>
  <c r="M1362" i="21"/>
  <c r="O1362" i="21"/>
  <c r="K1362" i="21"/>
  <c r="Q1362" i="21"/>
  <c r="P1363" i="21"/>
  <c r="N1363" i="21"/>
  <c r="L1363" i="21"/>
  <c r="J1363" i="21"/>
  <c r="I1363" i="21"/>
  <c r="H1364" i="21"/>
  <c r="F1362" i="21"/>
  <c r="D1363" i="21"/>
  <c r="E1362" i="21"/>
  <c r="Q1363" i="21"/>
  <c r="M1363" i="21"/>
  <c r="O1363" i="21"/>
  <c r="K1363" i="21"/>
  <c r="N1364" i="21"/>
  <c r="P1364" i="21"/>
  <c r="L1364" i="21"/>
  <c r="J1364" i="21"/>
  <c r="H1365" i="21"/>
  <c r="I1364" i="21"/>
  <c r="D1364" i="21"/>
  <c r="E1363" i="21"/>
  <c r="F1363" i="21"/>
  <c r="H1366" i="21"/>
  <c r="N1365" i="21"/>
  <c r="L1365" i="21"/>
  <c r="J1365" i="21"/>
  <c r="P1365" i="21"/>
  <c r="I1365" i="21"/>
  <c r="K1364" i="21"/>
  <c r="Q1364" i="21"/>
  <c r="M1364" i="21"/>
  <c r="O1364" i="21"/>
  <c r="E1364" i="21"/>
  <c r="F1364" i="21"/>
  <c r="D1365" i="21"/>
  <c r="P1366" i="21"/>
  <c r="N1366" i="21"/>
  <c r="H1367" i="21"/>
  <c r="L1366" i="21"/>
  <c r="J1366" i="21"/>
  <c r="I1366" i="21"/>
  <c r="M1365" i="21"/>
  <c r="O1365" i="21"/>
  <c r="K1365" i="21"/>
  <c r="Q1365" i="21"/>
  <c r="F1365" i="21"/>
  <c r="D1366" i="21"/>
  <c r="E1365" i="21"/>
  <c r="N1367" i="21"/>
  <c r="P1367" i="21"/>
  <c r="L1367" i="21"/>
  <c r="J1367" i="21"/>
  <c r="I1367" i="21"/>
  <c r="H1368" i="21"/>
  <c r="K1366" i="21"/>
  <c r="Q1366" i="21"/>
  <c r="M1366" i="21"/>
  <c r="O1366" i="21"/>
  <c r="F1366" i="21"/>
  <c r="E1366" i="21"/>
  <c r="D1367" i="21"/>
  <c r="O1367" i="21"/>
  <c r="K1367" i="21"/>
  <c r="Q1367" i="21"/>
  <c r="M1367" i="21"/>
  <c r="J1368" i="21"/>
  <c r="I1368" i="21"/>
  <c r="H1369" i="21"/>
  <c r="P1368" i="21"/>
  <c r="N1368" i="21"/>
  <c r="L1368" i="21"/>
  <c r="F1367" i="21"/>
  <c r="E1367" i="21"/>
  <c r="D1368" i="21"/>
  <c r="M1368" i="21"/>
  <c r="O1368" i="21"/>
  <c r="K1368" i="21"/>
  <c r="Q1368" i="21"/>
  <c r="L1369" i="21"/>
  <c r="P1369" i="21"/>
  <c r="N1369" i="21"/>
  <c r="J1369" i="21"/>
  <c r="I1369" i="21"/>
  <c r="H1370" i="21"/>
  <c r="E1368" i="21"/>
  <c r="F1368" i="21"/>
  <c r="D1369" i="21"/>
  <c r="K1369" i="21"/>
  <c r="Q1369" i="21"/>
  <c r="O1369" i="21"/>
  <c r="M1369" i="21"/>
  <c r="N1370" i="21"/>
  <c r="P1370" i="21"/>
  <c r="I1370" i="21"/>
  <c r="L1370" i="21"/>
  <c r="J1370" i="21"/>
  <c r="H1371" i="21"/>
  <c r="F1369" i="21"/>
  <c r="D1370" i="21"/>
  <c r="E1369" i="21"/>
  <c r="O1370" i="21"/>
  <c r="M1370" i="21"/>
  <c r="K1370" i="21"/>
  <c r="Q1370" i="21"/>
  <c r="N1371" i="21"/>
  <c r="L1371" i="21"/>
  <c r="P1371" i="21"/>
  <c r="J1371" i="21"/>
  <c r="I1371" i="21"/>
  <c r="H1372" i="21"/>
  <c r="F1370" i="21"/>
  <c r="D1371" i="21"/>
  <c r="E1370" i="21"/>
  <c r="Q1371" i="21"/>
  <c r="M1371" i="21"/>
  <c r="O1371" i="21"/>
  <c r="K1371" i="21"/>
  <c r="L1372" i="21"/>
  <c r="P1372" i="21"/>
  <c r="N1372" i="21"/>
  <c r="J1372" i="21"/>
  <c r="I1372" i="21"/>
  <c r="H1373" i="21"/>
  <c r="E1371" i="21"/>
  <c r="D1372" i="21"/>
  <c r="F1371" i="21"/>
  <c r="K1372" i="21"/>
  <c r="Q1372" i="21"/>
  <c r="M1372" i="21"/>
  <c r="O1372" i="21"/>
  <c r="H1374" i="21"/>
  <c r="P1373" i="21"/>
  <c r="I1373" i="21"/>
  <c r="N1373" i="21"/>
  <c r="L1373" i="21"/>
  <c r="J1373" i="21"/>
  <c r="F1372" i="21"/>
  <c r="E1372" i="21"/>
  <c r="D1373" i="21"/>
  <c r="N1374" i="21"/>
  <c r="H1375" i="21"/>
  <c r="P1374" i="21"/>
  <c r="L1374" i="21"/>
  <c r="J1374" i="21"/>
  <c r="I1374" i="21"/>
  <c r="O1373" i="21"/>
  <c r="M1373" i="21"/>
  <c r="K1373" i="21"/>
  <c r="Q1373" i="21"/>
  <c r="F1373" i="21"/>
  <c r="D1374" i="21"/>
  <c r="E1373" i="21"/>
  <c r="L1375" i="21"/>
  <c r="P1375" i="21"/>
  <c r="N1375" i="21"/>
  <c r="J1375" i="21"/>
  <c r="H1376" i="21"/>
  <c r="I1375" i="21"/>
  <c r="Q1374" i="21"/>
  <c r="K1374" i="21"/>
  <c r="M1374" i="21"/>
  <c r="O1374" i="21"/>
  <c r="F1374" i="21"/>
  <c r="D1375" i="21"/>
  <c r="E1374" i="21"/>
  <c r="L1376" i="21"/>
  <c r="J1376" i="21"/>
  <c r="P1376" i="21"/>
  <c r="N1376" i="21"/>
  <c r="I1376" i="21"/>
  <c r="H1377" i="21"/>
  <c r="K1375" i="21"/>
  <c r="O1375" i="21"/>
  <c r="Q1375" i="21"/>
  <c r="M1375" i="21"/>
  <c r="F1375" i="21"/>
  <c r="D1376" i="21"/>
  <c r="E1375" i="21"/>
  <c r="M1376" i="21"/>
  <c r="O1376" i="21"/>
  <c r="K1376" i="21"/>
  <c r="Q1376" i="21"/>
  <c r="J1377" i="21"/>
  <c r="P1377" i="21"/>
  <c r="N1377" i="21"/>
  <c r="L1377" i="21"/>
  <c r="I1377" i="21"/>
  <c r="H1378" i="21"/>
  <c r="E1376" i="21"/>
  <c r="F1376" i="21"/>
  <c r="D1377" i="21"/>
  <c r="Q1377" i="21"/>
  <c r="O1377" i="21"/>
  <c r="K1377" i="21"/>
  <c r="M1377" i="21"/>
  <c r="I1378" i="21"/>
  <c r="P1378" i="21"/>
  <c r="N1378" i="21"/>
  <c r="L1378" i="21"/>
  <c r="J1378" i="21"/>
  <c r="H1379" i="21"/>
  <c r="F1377" i="21"/>
  <c r="D1378" i="21"/>
  <c r="E1377" i="21"/>
  <c r="K1378" i="21"/>
  <c r="M1378" i="21"/>
  <c r="O1378" i="21"/>
  <c r="Q1378" i="21"/>
  <c r="L1379" i="21"/>
  <c r="P1379" i="21"/>
  <c r="N1379" i="21"/>
  <c r="J1379" i="21"/>
  <c r="I1379" i="21"/>
  <c r="H1380" i="21"/>
  <c r="F1378" i="21"/>
  <c r="D1379" i="21"/>
  <c r="E1378" i="21"/>
  <c r="Q1379" i="21"/>
  <c r="M1379" i="21"/>
  <c r="O1379" i="21"/>
  <c r="K1379" i="21"/>
  <c r="J1380" i="21"/>
  <c r="P1380" i="21"/>
  <c r="N1380" i="21"/>
  <c r="L1380" i="21"/>
  <c r="H1381" i="21"/>
  <c r="I1380" i="21"/>
  <c r="D1380" i="21"/>
  <c r="E1379" i="21"/>
  <c r="F1379" i="21"/>
  <c r="J1381" i="21"/>
  <c r="I1381" i="21"/>
  <c r="P1381" i="21"/>
  <c r="N1381" i="21"/>
  <c r="L1381" i="21"/>
  <c r="H1382" i="21"/>
  <c r="Q1380" i="21"/>
  <c r="K1380" i="21"/>
  <c r="M1380" i="21"/>
  <c r="O1380" i="21"/>
  <c r="F1380" i="21"/>
  <c r="D1381" i="21"/>
  <c r="E1380" i="21"/>
  <c r="M1381" i="21"/>
  <c r="O1381" i="21"/>
  <c r="K1381" i="21"/>
  <c r="Q1381" i="21"/>
  <c r="H1383" i="21"/>
  <c r="N1382" i="21"/>
  <c r="L1382" i="21"/>
  <c r="J1382" i="21"/>
  <c r="I1382" i="21"/>
  <c r="P1382" i="21"/>
  <c r="F1381" i="21"/>
  <c r="E1381" i="21"/>
  <c r="D1382" i="21"/>
  <c r="H1384" i="21"/>
  <c r="I1383" i="21"/>
  <c r="L1383" i="21"/>
  <c r="J1383" i="21"/>
  <c r="P1383" i="21"/>
  <c r="N1383" i="21"/>
  <c r="M1382" i="21"/>
  <c r="O1382" i="21"/>
  <c r="K1382" i="21"/>
  <c r="Q1382" i="21"/>
  <c r="F1382" i="21"/>
  <c r="E1382" i="21"/>
  <c r="D1383" i="21"/>
  <c r="J1384" i="21"/>
  <c r="P1384" i="21"/>
  <c r="N1384" i="21"/>
  <c r="L1384" i="21"/>
  <c r="I1384" i="21"/>
  <c r="H1385" i="21"/>
  <c r="Q1383" i="21"/>
  <c r="O1383" i="21"/>
  <c r="K1383" i="21"/>
  <c r="M1383" i="21"/>
  <c r="F1383" i="21"/>
  <c r="D1384" i="21"/>
  <c r="E1383" i="21"/>
  <c r="M1384" i="21"/>
  <c r="O1384" i="21"/>
  <c r="K1384" i="21"/>
  <c r="Q1384" i="21"/>
  <c r="I1385" i="21"/>
  <c r="N1385" i="21"/>
  <c r="L1385" i="21"/>
  <c r="J1385" i="21"/>
  <c r="P1385" i="21"/>
  <c r="H1386" i="21"/>
  <c r="D1385" i="21"/>
  <c r="F1384" i="21"/>
  <c r="E1384" i="21"/>
  <c r="O1385" i="21"/>
  <c r="K1385" i="21"/>
  <c r="Q1385" i="21"/>
  <c r="M1385" i="21"/>
  <c r="P1386" i="21"/>
  <c r="N1386" i="21"/>
  <c r="I1386" i="21"/>
  <c r="L1386" i="21"/>
  <c r="J1386" i="21"/>
  <c r="H1387" i="21"/>
  <c r="F1385" i="21"/>
  <c r="E1385" i="21"/>
  <c r="D1386" i="21"/>
  <c r="Q1386" i="21"/>
  <c r="M1386" i="21"/>
  <c r="O1386" i="21"/>
  <c r="K1386" i="21"/>
  <c r="P1387" i="21"/>
  <c r="N1387" i="21"/>
  <c r="L1387" i="21"/>
  <c r="J1387" i="21"/>
  <c r="H1388" i="21"/>
  <c r="I1387" i="21"/>
  <c r="F1386" i="21"/>
  <c r="D1387" i="21"/>
  <c r="E1386" i="21"/>
  <c r="H1389" i="21"/>
  <c r="J1388" i="21"/>
  <c r="I1388" i="21"/>
  <c r="P1388" i="21"/>
  <c r="N1388" i="21"/>
  <c r="L1388" i="21"/>
  <c r="M1387" i="21"/>
  <c r="O1387" i="21"/>
  <c r="K1387" i="21"/>
  <c r="Q1387" i="21"/>
  <c r="D1388" i="21"/>
  <c r="E1387" i="21"/>
  <c r="F1387" i="21"/>
  <c r="P1389" i="21"/>
  <c r="H1390" i="21"/>
  <c r="I1389" i="21"/>
  <c r="N1389" i="21"/>
  <c r="L1389" i="21"/>
  <c r="J1389" i="21"/>
  <c r="M1388" i="21"/>
  <c r="O1388" i="21"/>
  <c r="K1388" i="21"/>
  <c r="Q1388" i="21"/>
  <c r="F1388" i="21"/>
  <c r="D1389" i="21"/>
  <c r="E1388" i="21"/>
  <c r="P1390" i="21"/>
  <c r="N1390" i="21"/>
  <c r="I1390" i="21"/>
  <c r="L1390" i="21"/>
  <c r="J1390" i="21"/>
  <c r="H1391" i="21"/>
  <c r="Q1389" i="21"/>
  <c r="M1389" i="21"/>
  <c r="O1389" i="21"/>
  <c r="K1389" i="21"/>
  <c r="F1389" i="21"/>
  <c r="D1390" i="21"/>
  <c r="E1389" i="21"/>
  <c r="M1390" i="21"/>
  <c r="O1390" i="21"/>
  <c r="K1390" i="21"/>
  <c r="Q1390" i="21"/>
  <c r="I1391" i="21"/>
  <c r="L1391" i="21"/>
  <c r="J1391" i="21"/>
  <c r="H1392" i="21"/>
  <c r="P1391" i="21"/>
  <c r="N1391" i="21"/>
  <c r="D1391" i="21"/>
  <c r="F1390" i="21"/>
  <c r="E1390" i="21"/>
  <c r="O1391" i="21"/>
  <c r="K1391" i="21"/>
  <c r="Q1391" i="21"/>
  <c r="M1391" i="21"/>
  <c r="P1392" i="21"/>
  <c r="N1392" i="21"/>
  <c r="L1392" i="21"/>
  <c r="J1392" i="21"/>
  <c r="H1393" i="21"/>
  <c r="I1392" i="21"/>
  <c r="F1391" i="21"/>
  <c r="D1392" i="21"/>
  <c r="E1391" i="21"/>
  <c r="P1393" i="21"/>
  <c r="I1393" i="21"/>
  <c r="H1394" i="21"/>
  <c r="N1393" i="21"/>
  <c r="L1393" i="21"/>
  <c r="J1393" i="21"/>
  <c r="M1392" i="21"/>
  <c r="O1392" i="21"/>
  <c r="K1392" i="21"/>
  <c r="Q1392" i="21"/>
  <c r="E1392" i="21"/>
  <c r="F1392" i="21"/>
  <c r="D1393" i="21"/>
  <c r="O1393" i="21"/>
  <c r="K1393" i="21"/>
  <c r="Q1393" i="21"/>
  <c r="M1393" i="21"/>
  <c r="N1394" i="21"/>
  <c r="I1394" i="21"/>
  <c r="P1394" i="21"/>
  <c r="L1394" i="21"/>
  <c r="J1394" i="21"/>
  <c r="H1395" i="21"/>
  <c r="E1393" i="21"/>
  <c r="F1393" i="21"/>
  <c r="D1394" i="21"/>
  <c r="O1394" i="21"/>
  <c r="K1394" i="21"/>
  <c r="Q1394" i="21"/>
  <c r="M1394" i="21"/>
  <c r="P1395" i="21"/>
  <c r="N1395" i="21"/>
  <c r="L1395" i="21"/>
  <c r="J1395" i="21"/>
  <c r="I1395" i="21"/>
  <c r="H1396" i="21"/>
  <c r="F1394" i="21"/>
  <c r="D1395" i="21"/>
  <c r="E1394" i="21"/>
  <c r="Q1395" i="21"/>
  <c r="M1395" i="21"/>
  <c r="O1395" i="21"/>
  <c r="K1395" i="21"/>
  <c r="L1396" i="21"/>
  <c r="J1396" i="21"/>
  <c r="P1396" i="21"/>
  <c r="N1396" i="21"/>
  <c r="H1397" i="21"/>
  <c r="I1396" i="21"/>
  <c r="E1395" i="21"/>
  <c r="D1396" i="21"/>
  <c r="F1395" i="21"/>
  <c r="P1397" i="21"/>
  <c r="N1397" i="21"/>
  <c r="L1397" i="21"/>
  <c r="J1397" i="21"/>
  <c r="H1398" i="21"/>
  <c r="I1397" i="21"/>
  <c r="K1396" i="21"/>
  <c r="Q1396" i="21"/>
  <c r="M1396" i="21"/>
  <c r="O1396" i="21"/>
  <c r="E1396" i="21"/>
  <c r="F1396" i="21"/>
  <c r="D1397" i="21"/>
  <c r="P1398" i="21"/>
  <c r="N1398" i="21"/>
  <c r="H1399" i="21"/>
  <c r="L1398" i="21"/>
  <c r="J1398" i="21"/>
  <c r="I1398" i="21"/>
  <c r="O1397" i="21"/>
  <c r="K1397" i="21"/>
  <c r="Q1397" i="21"/>
  <c r="M1397" i="21"/>
  <c r="F1397" i="21"/>
  <c r="E1397" i="21"/>
  <c r="D1398" i="21"/>
  <c r="L1399" i="21"/>
  <c r="P1399" i="21"/>
  <c r="N1399" i="21"/>
  <c r="J1399" i="21"/>
  <c r="I1399" i="21"/>
  <c r="H1400" i="21"/>
  <c r="K1398" i="21"/>
  <c r="Q1398" i="21"/>
  <c r="M1398" i="21"/>
  <c r="O1398" i="21"/>
  <c r="F1398" i="21"/>
  <c r="E1398" i="21"/>
  <c r="D1399" i="21"/>
  <c r="M1399" i="21"/>
  <c r="O1399" i="21"/>
  <c r="K1399" i="21"/>
  <c r="Q1399" i="21"/>
  <c r="H1401" i="21"/>
  <c r="I1400" i="21"/>
  <c r="J1400" i="21"/>
  <c r="P1400" i="21"/>
  <c r="N1400" i="21"/>
  <c r="L1400" i="21"/>
  <c r="E1399" i="21"/>
  <c r="F1399" i="21"/>
  <c r="D1400" i="21"/>
  <c r="J1401" i="21"/>
  <c r="H1402" i="21"/>
  <c r="P1401" i="21"/>
  <c r="N1401" i="21"/>
  <c r="L1401" i="21"/>
  <c r="I1401" i="21"/>
  <c r="M1400" i="21"/>
  <c r="O1400" i="21"/>
  <c r="K1400" i="21"/>
  <c r="Q1400" i="21"/>
  <c r="E1400" i="21"/>
  <c r="F1400" i="21"/>
  <c r="D1401" i="21"/>
  <c r="N1402" i="21"/>
  <c r="L1402" i="21"/>
  <c r="J1402" i="21"/>
  <c r="I1402" i="21"/>
  <c r="H1403" i="21"/>
  <c r="P1402" i="21"/>
  <c r="Q1401" i="21"/>
  <c r="M1401" i="21"/>
  <c r="O1401" i="21"/>
  <c r="K1401" i="21"/>
  <c r="F1401" i="21"/>
  <c r="E1401" i="21"/>
  <c r="D1402" i="21"/>
  <c r="M1402" i="21"/>
  <c r="O1402" i="21"/>
  <c r="K1402" i="21"/>
  <c r="Q1402" i="21"/>
  <c r="I1403" i="21"/>
  <c r="H1404" i="21"/>
  <c r="L1403" i="21"/>
  <c r="J1403" i="21"/>
  <c r="P1403" i="21"/>
  <c r="N1403" i="21"/>
  <c r="F1402" i="21"/>
  <c r="D1403" i="21"/>
  <c r="E1402" i="21"/>
  <c r="Q1403" i="21"/>
  <c r="M1403" i="21"/>
  <c r="O1403" i="21"/>
  <c r="K1403" i="21"/>
  <c r="J1404" i="21"/>
  <c r="P1404" i="21"/>
  <c r="N1404" i="21"/>
  <c r="L1404" i="21"/>
  <c r="I1404" i="21"/>
  <c r="H1405" i="21"/>
  <c r="D1404" i="21"/>
  <c r="E1403" i="21"/>
  <c r="F1403" i="21"/>
  <c r="O1404" i="21"/>
  <c r="M1404" i="21"/>
  <c r="K1404" i="21"/>
  <c r="Q1404" i="21"/>
  <c r="I1405" i="21"/>
  <c r="P1405" i="21"/>
  <c r="H1406" i="21"/>
  <c r="N1405" i="21"/>
  <c r="L1405" i="21"/>
  <c r="J1405" i="21"/>
  <c r="F1404" i="21"/>
  <c r="D1405" i="21"/>
  <c r="E1404" i="21"/>
  <c r="K1405" i="21"/>
  <c r="Q1405" i="21"/>
  <c r="M1405" i="21"/>
  <c r="O1405" i="21"/>
  <c r="P1406" i="21"/>
  <c r="N1406" i="21"/>
  <c r="H1407" i="21"/>
  <c r="L1406" i="21"/>
  <c r="J1406" i="21"/>
  <c r="I1406" i="21"/>
  <c r="F1405" i="21"/>
  <c r="D1406" i="21"/>
  <c r="E1405" i="21"/>
  <c r="P1407" i="21"/>
  <c r="N1407" i="21"/>
  <c r="L1407" i="21"/>
  <c r="J1407" i="21"/>
  <c r="H1408" i="21"/>
  <c r="I1407" i="21"/>
  <c r="K1406" i="21"/>
  <c r="Q1406" i="21"/>
  <c r="M1406" i="21"/>
  <c r="O1406" i="21"/>
  <c r="F1406" i="21"/>
  <c r="D1407" i="21"/>
  <c r="E1406" i="21"/>
  <c r="N1408" i="21"/>
  <c r="P1408" i="21"/>
  <c r="L1408" i="21"/>
  <c r="J1408" i="21"/>
  <c r="I1408" i="21"/>
  <c r="H1409" i="21"/>
  <c r="Q1407" i="21"/>
  <c r="O1407" i="21"/>
  <c r="K1407" i="21"/>
  <c r="M1407" i="21"/>
  <c r="F1407" i="21"/>
  <c r="D1408" i="21"/>
  <c r="E1407" i="21"/>
  <c r="M1408" i="21"/>
  <c r="O1408" i="21"/>
  <c r="K1408" i="21"/>
  <c r="Q1408" i="21"/>
  <c r="I1409" i="21"/>
  <c r="P1409" i="21"/>
  <c r="N1409" i="21"/>
  <c r="L1409" i="21"/>
  <c r="J1409" i="21"/>
  <c r="H1410" i="21"/>
  <c r="E1408" i="21"/>
  <c r="F1408" i="21"/>
  <c r="D1409" i="21"/>
  <c r="K1409" i="21"/>
  <c r="O1409" i="21"/>
  <c r="Q1409" i="21"/>
  <c r="M1409" i="21"/>
  <c r="P1410" i="21"/>
  <c r="N1410" i="21"/>
  <c r="I1410" i="21"/>
  <c r="L1410" i="21"/>
  <c r="J1410" i="21"/>
  <c r="H1411" i="21"/>
  <c r="F1409" i="21"/>
  <c r="D1410" i="21"/>
  <c r="E1409" i="21"/>
  <c r="Q1410" i="21"/>
  <c r="M1410" i="21"/>
  <c r="O1410" i="21"/>
  <c r="K1410" i="21"/>
  <c r="N1411" i="21"/>
  <c r="P1411" i="21"/>
  <c r="L1411" i="21"/>
  <c r="J1411" i="21"/>
  <c r="I1411" i="21"/>
  <c r="H1412" i="21"/>
  <c r="F1410" i="21"/>
  <c r="E1410" i="21"/>
  <c r="D1411" i="21"/>
  <c r="Q1411" i="21"/>
  <c r="M1411" i="21"/>
  <c r="O1411" i="21"/>
  <c r="K1411" i="21"/>
  <c r="P1412" i="21"/>
  <c r="N1412" i="21"/>
  <c r="L1412" i="21"/>
  <c r="J1412" i="21"/>
  <c r="H1413" i="21"/>
  <c r="I1412" i="21"/>
  <c r="D1412" i="21"/>
  <c r="E1411" i="21"/>
  <c r="F1411" i="21"/>
  <c r="P1413" i="21"/>
  <c r="L1413" i="21"/>
  <c r="N1413" i="21"/>
  <c r="J1413" i="21"/>
  <c r="I1413" i="21"/>
  <c r="H1414" i="21"/>
  <c r="K1412" i="21"/>
  <c r="Q1412" i="21"/>
  <c r="M1412" i="21"/>
  <c r="O1412" i="21"/>
  <c r="F1412" i="21"/>
  <c r="D1413" i="21"/>
  <c r="E1412" i="21"/>
  <c r="M1413" i="21"/>
  <c r="O1413" i="21"/>
  <c r="K1413" i="21"/>
  <c r="Q1413" i="21"/>
  <c r="I1414" i="21"/>
  <c r="N1414" i="21"/>
  <c r="L1414" i="21"/>
  <c r="J1414" i="21"/>
  <c r="H1415" i="21"/>
  <c r="P1414" i="21"/>
  <c r="F1413" i="21"/>
  <c r="E1413" i="21"/>
  <c r="D1414" i="21"/>
  <c r="M1414" i="21"/>
  <c r="O1414" i="21"/>
  <c r="K1414" i="21"/>
  <c r="Q1414" i="21"/>
  <c r="J1415" i="21"/>
  <c r="L1415" i="21"/>
  <c r="H1416" i="21"/>
  <c r="I1415" i="21"/>
  <c r="P1415" i="21"/>
  <c r="N1415" i="21"/>
  <c r="D1415" i="21"/>
  <c r="E1414" i="21"/>
  <c r="F1414" i="21"/>
  <c r="P1416" i="21"/>
  <c r="N1416" i="21"/>
  <c r="L1416" i="21"/>
  <c r="J1416" i="21"/>
  <c r="I1416" i="21"/>
  <c r="H1417" i="21"/>
  <c r="O1415" i="21"/>
  <c r="K1415" i="21"/>
  <c r="Q1415" i="21"/>
  <c r="M1415" i="21"/>
  <c r="F1415" i="21"/>
  <c r="E1415" i="21"/>
  <c r="D1416" i="21"/>
  <c r="M1416" i="21"/>
  <c r="O1416" i="21"/>
  <c r="K1416" i="21"/>
  <c r="Q1416" i="21"/>
  <c r="P1417" i="21"/>
  <c r="N1417" i="21"/>
  <c r="L1417" i="21"/>
  <c r="J1417" i="21"/>
  <c r="H1418" i="21"/>
  <c r="I1417" i="21"/>
  <c r="E1416" i="21"/>
  <c r="F1416" i="21"/>
  <c r="D1417" i="21"/>
  <c r="N1418" i="21"/>
  <c r="L1418" i="21"/>
  <c r="J1418" i="21"/>
  <c r="I1418" i="21"/>
  <c r="H1419" i="21"/>
  <c r="P1418" i="21"/>
  <c r="Q1417" i="21"/>
  <c r="M1417" i="21"/>
  <c r="O1417" i="21"/>
  <c r="K1417" i="21"/>
  <c r="E1417" i="21"/>
  <c r="D1418" i="21"/>
  <c r="F1417" i="21"/>
  <c r="K1418" i="21"/>
  <c r="M1418" i="21"/>
  <c r="O1418" i="21"/>
  <c r="Q1418" i="21"/>
  <c r="L1419" i="21"/>
  <c r="J1419" i="21"/>
  <c r="I1419" i="21"/>
  <c r="H1420" i="21"/>
  <c r="P1419" i="21"/>
  <c r="N1419" i="21"/>
  <c r="F1418" i="21"/>
  <c r="D1419" i="21"/>
  <c r="E1418" i="21"/>
  <c r="Q1419" i="21"/>
  <c r="M1419" i="21"/>
  <c r="O1419" i="21"/>
  <c r="K1419" i="21"/>
  <c r="P1420" i="21"/>
  <c r="N1420" i="21"/>
  <c r="L1420" i="21"/>
  <c r="J1420" i="21"/>
  <c r="I1420" i="21"/>
  <c r="H1421" i="21"/>
  <c r="D1420" i="21"/>
  <c r="E1419" i="21"/>
  <c r="F1419" i="21"/>
  <c r="Q1420" i="21"/>
  <c r="M1420" i="21"/>
  <c r="O1420" i="21"/>
  <c r="K1420" i="21"/>
  <c r="P1421" i="21"/>
  <c r="H1422" i="21"/>
  <c r="I1421" i="21"/>
  <c r="N1421" i="21"/>
  <c r="L1421" i="21"/>
  <c r="J1421" i="21"/>
  <c r="D1421" i="21"/>
  <c r="E1420" i="21"/>
  <c r="F1420" i="21"/>
  <c r="P1422" i="21"/>
  <c r="N1422" i="21"/>
  <c r="I1422" i="21"/>
  <c r="L1422" i="21"/>
  <c r="J1422" i="21"/>
  <c r="H1423" i="21"/>
  <c r="M1421" i="21"/>
  <c r="O1421" i="21"/>
  <c r="K1421" i="21"/>
  <c r="Q1421" i="21"/>
  <c r="F1421" i="21"/>
  <c r="E1421" i="21"/>
  <c r="D1422" i="21"/>
  <c r="M1422" i="21"/>
  <c r="O1422" i="21"/>
  <c r="K1422" i="21"/>
  <c r="Q1422" i="21"/>
  <c r="L1423" i="21"/>
  <c r="J1423" i="21"/>
  <c r="H1424" i="21"/>
  <c r="I1423" i="21"/>
  <c r="P1423" i="21"/>
  <c r="N1423" i="21"/>
  <c r="E1422" i="21"/>
  <c r="F1422" i="21"/>
  <c r="D1423" i="21"/>
  <c r="L1424" i="21"/>
  <c r="J1424" i="21"/>
  <c r="P1424" i="21"/>
  <c r="N1424" i="21"/>
  <c r="H1425" i="21"/>
  <c r="I1424" i="21"/>
  <c r="O1423" i="21"/>
  <c r="K1423" i="21"/>
  <c r="Q1423" i="21"/>
  <c r="M1423" i="21"/>
  <c r="D1424" i="21"/>
  <c r="F1423" i="21"/>
  <c r="E1423" i="21"/>
  <c r="P1425" i="21"/>
  <c r="I1425" i="21"/>
  <c r="H1426" i="21"/>
  <c r="N1425" i="21"/>
  <c r="L1425" i="21"/>
  <c r="J1425" i="21"/>
  <c r="M1424" i="21"/>
  <c r="O1424" i="21"/>
  <c r="K1424" i="21"/>
  <c r="Q1424" i="21"/>
  <c r="E1424" i="21"/>
  <c r="F1424" i="21"/>
  <c r="D1425" i="21"/>
  <c r="O1425" i="21"/>
  <c r="K1425" i="21"/>
  <c r="Q1425" i="21"/>
  <c r="M1425" i="21"/>
  <c r="N1426" i="21"/>
  <c r="P1426" i="21"/>
  <c r="H1427" i="21"/>
  <c r="L1426" i="21"/>
  <c r="J1426" i="21"/>
  <c r="I1426" i="21"/>
  <c r="E1425" i="21"/>
  <c r="F1425" i="21"/>
  <c r="D1426" i="21"/>
  <c r="L1427" i="21"/>
  <c r="J1427" i="21"/>
  <c r="I1427" i="21"/>
  <c r="H1428" i="21"/>
  <c r="P1427" i="21"/>
  <c r="N1427" i="21"/>
  <c r="O1426" i="21"/>
  <c r="K1426" i="21"/>
  <c r="M1426" i="21"/>
  <c r="Q1426" i="21"/>
  <c r="F1426" i="21"/>
  <c r="D1427" i="21"/>
  <c r="E1426" i="21"/>
  <c r="Q1427" i="21"/>
  <c r="M1427" i="21"/>
  <c r="O1427" i="21"/>
  <c r="K1427" i="21"/>
  <c r="P1428" i="21"/>
  <c r="N1428" i="21"/>
  <c r="L1428" i="21"/>
  <c r="J1428" i="21"/>
  <c r="I1428" i="21"/>
  <c r="H1429" i="21"/>
  <c r="D1428" i="21"/>
  <c r="E1427" i="21"/>
  <c r="F1427" i="21"/>
  <c r="O1428" i="21"/>
  <c r="K1428" i="21"/>
  <c r="Q1428" i="21"/>
  <c r="M1428" i="21"/>
  <c r="P1429" i="21"/>
  <c r="H1430" i="21"/>
  <c r="I1429" i="21"/>
  <c r="N1429" i="21"/>
  <c r="L1429" i="21"/>
  <c r="J1429" i="21"/>
  <c r="E1428" i="21"/>
  <c r="F1428" i="21"/>
  <c r="D1429" i="21"/>
  <c r="P1430" i="21"/>
  <c r="N1430" i="21"/>
  <c r="H1431" i="21"/>
  <c r="L1430" i="21"/>
  <c r="J1430" i="21"/>
  <c r="I1430" i="21"/>
  <c r="M1429" i="21"/>
  <c r="O1429" i="21"/>
  <c r="K1429" i="21"/>
  <c r="Q1429" i="21"/>
  <c r="F1429" i="21"/>
  <c r="D1430" i="21"/>
  <c r="E1429" i="21"/>
  <c r="P1431" i="21"/>
  <c r="N1431" i="21"/>
  <c r="L1431" i="21"/>
  <c r="J1431" i="21"/>
  <c r="H1432" i="21"/>
  <c r="I1431" i="21"/>
  <c r="K1430" i="21"/>
  <c r="Q1430" i="21"/>
  <c r="M1430" i="21"/>
  <c r="O1430" i="21"/>
  <c r="F1430" i="21"/>
  <c r="D1431" i="21"/>
  <c r="E1430" i="21"/>
  <c r="J1432" i="21"/>
  <c r="N1432" i="21"/>
  <c r="L1432" i="21"/>
  <c r="P1432" i="21"/>
  <c r="I1432" i="21"/>
  <c r="H1433" i="21"/>
  <c r="O1431" i="21"/>
  <c r="K1431" i="21"/>
  <c r="Q1431" i="21"/>
  <c r="M1431" i="21"/>
  <c r="F1431" i="21"/>
  <c r="D1432" i="21"/>
  <c r="E1431" i="21"/>
  <c r="M1432" i="21"/>
  <c r="O1432" i="21"/>
  <c r="K1432" i="21"/>
  <c r="Q1432" i="21"/>
  <c r="P1433" i="21"/>
  <c r="N1433" i="21"/>
  <c r="L1433" i="21"/>
  <c r="J1433" i="21"/>
  <c r="H1434" i="21"/>
  <c r="I1433" i="21"/>
  <c r="D1433" i="21"/>
  <c r="F1432" i="21"/>
  <c r="E1432" i="21"/>
  <c r="L1434" i="21"/>
  <c r="J1434" i="21"/>
  <c r="I1434" i="21"/>
  <c r="H1435" i="21"/>
  <c r="N1434" i="21"/>
  <c r="P1434" i="21"/>
  <c r="Q1433" i="21"/>
  <c r="M1433" i="21"/>
  <c r="O1433" i="21"/>
  <c r="K1433" i="21"/>
  <c r="F1433" i="21"/>
  <c r="E1433" i="21"/>
  <c r="D1434" i="21"/>
  <c r="K1434" i="21"/>
  <c r="O1434" i="21"/>
  <c r="M1434" i="21"/>
  <c r="Q1434" i="21"/>
  <c r="L1435" i="21"/>
  <c r="J1435" i="21"/>
  <c r="H1436" i="21"/>
  <c r="I1435" i="21"/>
  <c r="P1435" i="21"/>
  <c r="N1435" i="21"/>
  <c r="F1434" i="21"/>
  <c r="E1434" i="21"/>
  <c r="D1435" i="21"/>
  <c r="J1436" i="21"/>
  <c r="I1436" i="21"/>
  <c r="H1437" i="21"/>
  <c r="P1436" i="21"/>
  <c r="N1436" i="21"/>
  <c r="L1436" i="21"/>
  <c r="M1435" i="21"/>
  <c r="O1435" i="21"/>
  <c r="K1435" i="21"/>
  <c r="Q1435" i="21"/>
  <c r="E1435" i="21"/>
  <c r="D1436" i="21"/>
  <c r="F1435" i="21"/>
  <c r="K1436" i="21"/>
  <c r="Q1436" i="21"/>
  <c r="M1436" i="21"/>
  <c r="O1436" i="21"/>
  <c r="I1437" i="21"/>
  <c r="H1438" i="21"/>
  <c r="P1437" i="21"/>
  <c r="N1437" i="21"/>
  <c r="L1437" i="21"/>
  <c r="J1437" i="21"/>
  <c r="F1436" i="21"/>
  <c r="D1437" i="21"/>
  <c r="E1436" i="21"/>
  <c r="O1437" i="21"/>
  <c r="M1437" i="21"/>
  <c r="K1437" i="21"/>
  <c r="Q1437" i="21"/>
  <c r="N1438" i="21"/>
  <c r="L1438" i="21"/>
  <c r="J1438" i="21"/>
  <c r="H1439" i="21"/>
  <c r="I1438" i="21"/>
  <c r="P1438" i="21"/>
  <c r="F1437" i="21"/>
  <c r="D1438" i="21"/>
  <c r="E1437" i="21"/>
  <c r="J1439" i="21"/>
  <c r="H1440" i="21"/>
  <c r="I1439" i="21"/>
  <c r="L1439" i="21"/>
  <c r="P1439" i="21"/>
  <c r="N1439" i="21"/>
  <c r="M1438" i="21"/>
  <c r="O1438" i="21"/>
  <c r="K1438" i="21"/>
  <c r="Q1438" i="21"/>
  <c r="F1438" i="21"/>
  <c r="D1439" i="21"/>
  <c r="E1438" i="21"/>
  <c r="L1440" i="21"/>
  <c r="J1440" i="21"/>
  <c r="P1440" i="21"/>
  <c r="N1440" i="21"/>
  <c r="H1441" i="21"/>
  <c r="I1440" i="21"/>
  <c r="O1439" i="21"/>
  <c r="K1439" i="21"/>
  <c r="Q1439" i="21"/>
  <c r="M1439" i="21"/>
  <c r="F1439" i="21"/>
  <c r="D1440" i="21"/>
  <c r="E1439" i="21"/>
  <c r="I1441" i="21"/>
  <c r="H1442" i="21"/>
  <c r="P1441" i="21"/>
  <c r="N1441" i="21"/>
  <c r="L1441" i="21"/>
  <c r="J1441" i="21"/>
  <c r="M1440" i="21"/>
  <c r="O1440" i="21"/>
  <c r="K1440" i="21"/>
  <c r="Q1440" i="21"/>
  <c r="E1440" i="21"/>
  <c r="F1440" i="21"/>
  <c r="D1441" i="21"/>
  <c r="Q1441" i="21"/>
  <c r="O1441" i="21"/>
  <c r="K1441" i="21"/>
  <c r="M1441" i="21"/>
  <c r="P1442" i="21"/>
  <c r="N1442" i="21"/>
  <c r="I1442" i="21"/>
  <c r="L1442" i="21"/>
  <c r="J1442" i="21"/>
  <c r="H1443" i="21"/>
  <c r="F1441" i="21"/>
  <c r="D1442" i="21"/>
  <c r="E1441" i="21"/>
  <c r="M1442" i="21"/>
  <c r="O1442" i="21"/>
  <c r="K1442" i="21"/>
  <c r="Q1442" i="21"/>
  <c r="L1443" i="21"/>
  <c r="P1443" i="21"/>
  <c r="N1443" i="21"/>
  <c r="J1443" i="21"/>
  <c r="I1443" i="21"/>
  <c r="H1444" i="21"/>
  <c r="F1442" i="21"/>
  <c r="E1442" i="21"/>
  <c r="D1443" i="21"/>
  <c r="Q1443" i="21"/>
  <c r="M1443" i="21"/>
  <c r="O1443" i="21"/>
  <c r="K1443" i="21"/>
  <c r="P1444" i="21"/>
  <c r="N1444" i="21"/>
  <c r="L1444" i="21"/>
  <c r="J1444" i="21"/>
  <c r="I1444" i="21"/>
  <c r="H1445" i="21"/>
  <c r="E1443" i="21"/>
  <c r="D1444" i="21"/>
  <c r="F1443" i="21"/>
  <c r="Q1444" i="21"/>
  <c r="M1444" i="21"/>
  <c r="O1444" i="21"/>
  <c r="K1444" i="21"/>
  <c r="H1446" i="21"/>
  <c r="P1445" i="21"/>
  <c r="I1445" i="21"/>
  <c r="N1445" i="21"/>
  <c r="L1445" i="21"/>
  <c r="J1445" i="21"/>
  <c r="F1444" i="21"/>
  <c r="D1445" i="21"/>
  <c r="E1444" i="21"/>
  <c r="N1446" i="21"/>
  <c r="L1446" i="21"/>
  <c r="J1446" i="21"/>
  <c r="H1447" i="21"/>
  <c r="I1446" i="21"/>
  <c r="P1446" i="21"/>
  <c r="M1445" i="21"/>
  <c r="O1445" i="21"/>
  <c r="K1445" i="21"/>
  <c r="Q1445" i="21"/>
  <c r="F1445" i="21"/>
  <c r="E1445" i="21"/>
  <c r="D1446" i="21"/>
  <c r="H1448" i="21"/>
  <c r="I1447" i="21"/>
  <c r="L1447" i="21"/>
  <c r="J1447" i="21"/>
  <c r="P1447" i="21"/>
  <c r="N1447" i="21"/>
  <c r="M1446" i="21"/>
  <c r="O1446" i="21"/>
  <c r="K1446" i="21"/>
  <c r="Q1446" i="21"/>
  <c r="F1446" i="21"/>
  <c r="D1447" i="21"/>
  <c r="E1446" i="21"/>
  <c r="J1448" i="21"/>
  <c r="P1448" i="21"/>
  <c r="N1448" i="21"/>
  <c r="L1448" i="21"/>
  <c r="H1449" i="21"/>
  <c r="I1448" i="21"/>
  <c r="K1447" i="21"/>
  <c r="Q1447" i="21"/>
  <c r="O1447" i="21"/>
  <c r="M1447" i="21"/>
  <c r="F1447" i="21"/>
  <c r="E1447" i="21"/>
  <c r="D1448" i="21"/>
  <c r="H1450" i="21"/>
  <c r="P1449" i="21"/>
  <c r="I1449" i="21"/>
  <c r="N1449" i="21"/>
  <c r="L1449" i="21"/>
  <c r="J1449" i="21"/>
  <c r="M1448" i="21"/>
  <c r="O1448" i="21"/>
  <c r="K1448" i="21"/>
  <c r="Q1448" i="21"/>
  <c r="D1449" i="21"/>
  <c r="F1448" i="21"/>
  <c r="E1448" i="21"/>
  <c r="P1450" i="21"/>
  <c r="N1450" i="21"/>
  <c r="H1451" i="21"/>
  <c r="L1450" i="21"/>
  <c r="J1450" i="21"/>
  <c r="I1450" i="21"/>
  <c r="O1449" i="21"/>
  <c r="K1449" i="21"/>
  <c r="Q1449" i="21"/>
  <c r="M1449" i="21"/>
  <c r="D1450" i="21"/>
  <c r="F1449" i="21"/>
  <c r="E1449" i="21"/>
  <c r="J1451" i="21"/>
  <c r="H1452" i="21"/>
  <c r="I1451" i="21"/>
  <c r="L1451" i="21"/>
  <c r="P1451" i="21"/>
  <c r="N1451" i="21"/>
  <c r="M1450" i="21"/>
  <c r="O1450" i="21"/>
  <c r="K1450" i="21"/>
  <c r="Q1450" i="21"/>
  <c r="F1450" i="21"/>
  <c r="E1450" i="21"/>
  <c r="D1451" i="21"/>
  <c r="H1453" i="21"/>
  <c r="J1452" i="21"/>
  <c r="I1452" i="21"/>
  <c r="P1452" i="21"/>
  <c r="N1452" i="21"/>
  <c r="L1452" i="21"/>
  <c r="M1451" i="21"/>
  <c r="O1451" i="21"/>
  <c r="K1451" i="21"/>
  <c r="Q1451" i="21"/>
  <c r="D1452" i="21"/>
  <c r="E1451" i="21"/>
  <c r="F1451" i="21"/>
  <c r="P1453" i="21"/>
  <c r="I1453" i="21"/>
  <c r="H1454" i="21"/>
  <c r="N1453" i="21"/>
  <c r="L1453" i="21"/>
  <c r="J1453" i="21"/>
  <c r="M1452" i="21"/>
  <c r="O1452" i="21"/>
  <c r="K1452" i="21"/>
  <c r="Q1452" i="21"/>
  <c r="F1452" i="21"/>
  <c r="D1453" i="21"/>
  <c r="E1452" i="21"/>
  <c r="M1453" i="21"/>
  <c r="O1453" i="21"/>
  <c r="K1453" i="21"/>
  <c r="Q1453" i="21"/>
  <c r="L1454" i="21"/>
  <c r="J1454" i="21"/>
  <c r="I1454" i="21"/>
  <c r="H1455" i="21"/>
  <c r="N1454" i="21"/>
  <c r="P1454" i="21"/>
  <c r="F1453" i="21"/>
  <c r="E1453" i="21"/>
  <c r="D1454" i="21"/>
  <c r="M1454" i="21"/>
  <c r="K1454" i="21"/>
  <c r="Q1454" i="21"/>
  <c r="O1454" i="21"/>
  <c r="N1455" i="21"/>
  <c r="L1455" i="21"/>
  <c r="P1455" i="21"/>
  <c r="J1455" i="21"/>
  <c r="H1456" i="21"/>
  <c r="I1455" i="21"/>
  <c r="F1454" i="21"/>
  <c r="E1454" i="21"/>
  <c r="D1455" i="21"/>
  <c r="P1456" i="21"/>
  <c r="N1456" i="21"/>
  <c r="L1456" i="21"/>
  <c r="J1456" i="21"/>
  <c r="I1456" i="21"/>
  <c r="H1457" i="21"/>
  <c r="K1455" i="21"/>
  <c r="Q1455" i="21"/>
  <c r="O1455" i="21"/>
  <c r="M1455" i="21"/>
  <c r="F1455" i="21"/>
  <c r="D1456" i="21"/>
  <c r="E1455" i="21"/>
  <c r="M1456" i="21"/>
  <c r="O1456" i="21"/>
  <c r="K1456" i="21"/>
  <c r="Q1456" i="21"/>
  <c r="H1458" i="21"/>
  <c r="P1457" i="21"/>
  <c r="L1457" i="21"/>
  <c r="I1457" i="21"/>
  <c r="N1457" i="21"/>
  <c r="J1457" i="21"/>
  <c r="F1456" i="21"/>
  <c r="D1457" i="21"/>
  <c r="E1456" i="21"/>
  <c r="P1458" i="21"/>
  <c r="N1458" i="21"/>
  <c r="J1458" i="21"/>
  <c r="H1459" i="21"/>
  <c r="L1458" i="21"/>
  <c r="I1458" i="21"/>
  <c r="Q1457" i="21"/>
  <c r="K1457" i="21"/>
  <c r="O1457" i="21"/>
  <c r="M1457" i="21"/>
  <c r="D1458" i="21"/>
  <c r="F1457" i="21"/>
  <c r="E1457" i="21"/>
  <c r="P1459" i="21"/>
  <c r="L1459" i="21"/>
  <c r="J1459" i="21"/>
  <c r="I1459" i="21"/>
  <c r="H1460" i="21"/>
  <c r="N1459" i="21"/>
  <c r="M1458" i="21"/>
  <c r="O1458" i="21"/>
  <c r="K1458" i="21"/>
  <c r="Q1458" i="21"/>
  <c r="F1458" i="21"/>
  <c r="D1459" i="21"/>
  <c r="E1458" i="21"/>
  <c r="O1459" i="21"/>
  <c r="Q1459" i="21"/>
  <c r="M1459" i="21"/>
  <c r="K1459" i="21"/>
  <c r="L1460" i="21"/>
  <c r="J1460" i="21"/>
  <c r="I1460" i="21"/>
  <c r="P1460" i="21"/>
  <c r="N1460" i="21"/>
  <c r="H1461" i="21"/>
  <c r="E1459" i="21"/>
  <c r="D1460" i="21"/>
  <c r="F1459" i="21"/>
  <c r="Q1460" i="21"/>
  <c r="M1460" i="21"/>
  <c r="K1460" i="21"/>
  <c r="O1460" i="21"/>
  <c r="P1461" i="21"/>
  <c r="N1461" i="21"/>
  <c r="L1461" i="21"/>
  <c r="J1461" i="21"/>
  <c r="H1462" i="21"/>
  <c r="I1461" i="21"/>
  <c r="F1460" i="21"/>
  <c r="E1460" i="21"/>
  <c r="D1461" i="21"/>
  <c r="J1462" i="21"/>
  <c r="I1462" i="21"/>
  <c r="P1462" i="21"/>
  <c r="N1462" i="21"/>
  <c r="L1462" i="21"/>
  <c r="H1463" i="21"/>
  <c r="M1461" i="21"/>
  <c r="O1461" i="21"/>
  <c r="K1461" i="21"/>
  <c r="Q1461" i="21"/>
  <c r="E1461" i="21"/>
  <c r="F1461" i="21"/>
  <c r="D1462" i="21"/>
  <c r="M1462" i="21"/>
  <c r="K1462" i="21"/>
  <c r="O1462" i="21"/>
  <c r="Q1462" i="21"/>
  <c r="J1463" i="21"/>
  <c r="I1463" i="21"/>
  <c r="H1464" i="21"/>
  <c r="P1463" i="21"/>
  <c r="L1463" i="21"/>
  <c r="N1463" i="21"/>
  <c r="F1462" i="21"/>
  <c r="E1462" i="21"/>
  <c r="D1463" i="21"/>
  <c r="M1463" i="21"/>
  <c r="O1463" i="21"/>
  <c r="K1463" i="21"/>
  <c r="Q1463" i="21"/>
  <c r="J1464" i="21"/>
  <c r="H1465" i="21"/>
  <c r="I1464" i="21"/>
  <c r="P1464" i="21"/>
  <c r="N1464" i="21"/>
  <c r="L1464" i="21"/>
  <c r="D1464" i="21"/>
  <c r="F1463" i="21"/>
  <c r="E1463" i="21"/>
  <c r="N1465" i="21"/>
  <c r="L1465" i="21"/>
  <c r="H1466" i="21"/>
  <c r="I1465" i="21"/>
  <c r="P1465" i="21"/>
  <c r="J1465" i="21"/>
  <c r="M1464" i="21"/>
  <c r="O1464" i="21"/>
  <c r="K1464" i="21"/>
  <c r="Q1464" i="21"/>
  <c r="D1465" i="21"/>
  <c r="F1464" i="21"/>
  <c r="E1464" i="21"/>
  <c r="N1466" i="21"/>
  <c r="H1467" i="21"/>
  <c r="L1466" i="21"/>
  <c r="J1466" i="21"/>
  <c r="I1466" i="21"/>
  <c r="P1466" i="21"/>
  <c r="Q1465" i="21"/>
  <c r="M1465" i="21"/>
  <c r="O1465" i="21"/>
  <c r="K1465" i="21"/>
  <c r="F1465" i="21"/>
  <c r="E1465" i="21"/>
  <c r="D1466" i="21"/>
  <c r="H1468" i="21"/>
  <c r="P1467" i="21"/>
  <c r="L1467" i="21"/>
  <c r="J1467" i="21"/>
  <c r="I1467" i="21"/>
  <c r="N1467" i="21"/>
  <c r="M1466" i="21"/>
  <c r="O1466" i="21"/>
  <c r="K1466" i="21"/>
  <c r="Q1466" i="21"/>
  <c r="F1466" i="21"/>
  <c r="D1467" i="21"/>
  <c r="E1466" i="21"/>
  <c r="L1468" i="21"/>
  <c r="J1468" i="21"/>
  <c r="I1468" i="21"/>
  <c r="P1468" i="21"/>
  <c r="N1468" i="21"/>
  <c r="H1469" i="21"/>
  <c r="M1467" i="21"/>
  <c r="O1467" i="21"/>
  <c r="Q1467" i="21"/>
  <c r="K1467" i="21"/>
  <c r="E1467" i="21"/>
  <c r="D1468" i="21"/>
  <c r="F1467" i="21"/>
  <c r="Q1468" i="21"/>
  <c r="M1468" i="21"/>
  <c r="O1468" i="21"/>
  <c r="K1468" i="21"/>
  <c r="I1469" i="21"/>
  <c r="H1470" i="21"/>
  <c r="P1469" i="21"/>
  <c r="N1469" i="21"/>
  <c r="L1469" i="21"/>
  <c r="J1469" i="21"/>
  <c r="F1468" i="21"/>
  <c r="E1468" i="21"/>
  <c r="D1469" i="21"/>
  <c r="Q1469" i="21"/>
  <c r="K1469" i="21"/>
  <c r="M1469" i="21"/>
  <c r="O1469" i="21"/>
  <c r="N1470" i="21"/>
  <c r="L1470" i="21"/>
  <c r="J1470" i="21"/>
  <c r="H1471" i="21"/>
  <c r="I1470" i="21"/>
  <c r="P1470" i="21"/>
  <c r="E1469" i="21"/>
  <c r="F1469" i="21"/>
  <c r="D1470" i="21"/>
  <c r="P1471" i="21"/>
  <c r="L1471" i="21"/>
  <c r="J1471" i="21"/>
  <c r="I1471" i="21"/>
  <c r="H1472" i="21"/>
  <c r="N1471" i="21"/>
  <c r="M1470" i="21"/>
  <c r="O1470" i="21"/>
  <c r="K1470" i="21"/>
  <c r="Q1470" i="21"/>
  <c r="F1470" i="21"/>
  <c r="E1470" i="21"/>
  <c r="D1471" i="21"/>
  <c r="O1471" i="21"/>
  <c r="K1471" i="21"/>
  <c r="Q1471" i="21"/>
  <c r="M1471" i="21"/>
  <c r="P1472" i="21"/>
  <c r="N1472" i="21"/>
  <c r="J1472" i="21"/>
  <c r="H1473" i="21"/>
  <c r="I1472" i="21"/>
  <c r="L1472" i="21"/>
  <c r="F1471" i="21"/>
  <c r="D1472" i="21"/>
  <c r="E1471" i="21"/>
  <c r="P1473" i="21"/>
  <c r="I1473" i="21"/>
  <c r="N1473" i="21"/>
  <c r="L1473" i="21"/>
  <c r="H1474" i="21"/>
  <c r="J1473" i="21"/>
  <c r="M1472" i="21"/>
  <c r="O1472" i="21"/>
  <c r="K1472" i="21"/>
  <c r="Q1472" i="21"/>
  <c r="F1472" i="21"/>
  <c r="E1472" i="21"/>
  <c r="D1473" i="21"/>
  <c r="Q1473" i="21"/>
  <c r="M1473" i="21"/>
  <c r="O1473" i="21"/>
  <c r="K1473" i="21"/>
  <c r="N1474" i="21"/>
  <c r="L1474" i="21"/>
  <c r="J1474" i="21"/>
  <c r="I1474" i="21"/>
  <c r="H1475" i="21"/>
  <c r="P1474" i="21"/>
  <c r="D1474" i="21"/>
  <c r="E1473" i="21"/>
  <c r="F1473" i="21"/>
  <c r="Q1474" i="21"/>
  <c r="M1474" i="21"/>
  <c r="O1474" i="21"/>
  <c r="K1474" i="21"/>
  <c r="H1476" i="21"/>
  <c r="P1475" i="21"/>
  <c r="L1475" i="21"/>
  <c r="J1475" i="21"/>
  <c r="I1475" i="21"/>
  <c r="N1475" i="21"/>
  <c r="D1475" i="21"/>
  <c r="F1474" i="21"/>
  <c r="E1474" i="21"/>
  <c r="P1476" i="21"/>
  <c r="N1476" i="21"/>
  <c r="J1476" i="21"/>
  <c r="I1476" i="21"/>
  <c r="H1477" i="21"/>
  <c r="L1476" i="21"/>
  <c r="K1475" i="21"/>
  <c r="Q1475" i="21"/>
  <c r="O1475" i="21"/>
  <c r="M1475" i="21"/>
  <c r="D1476" i="21"/>
  <c r="E1475" i="21"/>
  <c r="F1475" i="21"/>
  <c r="K1476" i="21"/>
  <c r="Q1476" i="21"/>
  <c r="M1476" i="21"/>
  <c r="O1476" i="21"/>
  <c r="N1477" i="21"/>
  <c r="L1477" i="21"/>
  <c r="P1477" i="21"/>
  <c r="H1478" i="21"/>
  <c r="I1477" i="21"/>
  <c r="J1477" i="21"/>
  <c r="D1477" i="21"/>
  <c r="E1476" i="21"/>
  <c r="F1476" i="21"/>
  <c r="P1478" i="21"/>
  <c r="N1478" i="21"/>
  <c r="L1478" i="21"/>
  <c r="J1478" i="21"/>
  <c r="H1479" i="21"/>
  <c r="I1478" i="21"/>
  <c r="M1477" i="21"/>
  <c r="O1477" i="21"/>
  <c r="K1477" i="21"/>
  <c r="Q1477" i="21"/>
  <c r="F1477" i="21"/>
  <c r="E1477" i="21"/>
  <c r="D1478" i="21"/>
  <c r="P1479" i="21"/>
  <c r="N1479" i="21"/>
  <c r="L1479" i="21"/>
  <c r="J1479" i="21"/>
  <c r="H1480" i="21"/>
  <c r="I1479" i="21"/>
  <c r="Q1478" i="21"/>
  <c r="M1478" i="21"/>
  <c r="K1478" i="21"/>
  <c r="O1478" i="21"/>
  <c r="F1478" i="21"/>
  <c r="E1478" i="21"/>
  <c r="D1479" i="21"/>
  <c r="P1480" i="21"/>
  <c r="H1481" i="21"/>
  <c r="I1480" i="21"/>
  <c r="N1480" i="21"/>
  <c r="L1480" i="21"/>
  <c r="J1480" i="21"/>
  <c r="O1479" i="21"/>
  <c r="K1479" i="21"/>
  <c r="Q1479" i="21"/>
  <c r="M1479" i="21"/>
  <c r="F1479" i="21"/>
  <c r="E1479" i="21"/>
  <c r="D1480" i="21"/>
  <c r="P1481" i="21"/>
  <c r="N1481" i="21"/>
  <c r="L1481" i="21"/>
  <c r="I1481" i="21"/>
  <c r="H1482" i="21"/>
  <c r="J1481" i="21"/>
  <c r="K1480" i="21"/>
  <c r="Q1480" i="21"/>
  <c r="M1480" i="21"/>
  <c r="O1480" i="21"/>
  <c r="F1480" i="21"/>
  <c r="D1481" i="21"/>
  <c r="E1480" i="21"/>
  <c r="Q1481" i="21"/>
  <c r="O1481" i="21"/>
  <c r="K1481" i="21"/>
  <c r="M1481" i="21"/>
  <c r="P1482" i="21"/>
  <c r="N1482" i="21"/>
  <c r="L1482" i="21"/>
  <c r="J1482" i="21"/>
  <c r="H1483" i="21"/>
  <c r="I1482" i="21"/>
  <c r="D1482" i="21"/>
  <c r="F1481" i="21"/>
  <c r="E1481" i="21"/>
  <c r="J1483" i="21"/>
  <c r="H1484" i="21"/>
  <c r="I1483" i="21"/>
  <c r="P1483" i="21"/>
  <c r="L1483" i="21"/>
  <c r="N1483" i="21"/>
  <c r="M1482" i="21"/>
  <c r="O1482" i="21"/>
  <c r="K1482" i="21"/>
  <c r="Q1482" i="21"/>
  <c r="F1482" i="21"/>
  <c r="E1482" i="21"/>
  <c r="D1483" i="21"/>
  <c r="N1484" i="21"/>
  <c r="J1484" i="21"/>
  <c r="H1485" i="21"/>
  <c r="I1484" i="21"/>
  <c r="P1484" i="21"/>
  <c r="L1484" i="21"/>
  <c r="M1483" i="21"/>
  <c r="O1483" i="21"/>
  <c r="K1483" i="21"/>
  <c r="Q1483" i="21"/>
  <c r="E1483" i="21"/>
  <c r="D1484" i="21"/>
  <c r="F1483" i="21"/>
  <c r="P1485" i="21"/>
  <c r="N1485" i="21"/>
  <c r="I1485" i="21"/>
  <c r="L1485" i="21"/>
  <c r="J1485" i="21"/>
  <c r="H1486" i="21"/>
  <c r="K1484" i="21"/>
  <c r="Q1484" i="21"/>
  <c r="M1484" i="21"/>
  <c r="O1484" i="21"/>
  <c r="F1484" i="21"/>
  <c r="D1485" i="21"/>
  <c r="E1484" i="21"/>
  <c r="Q1485" i="21"/>
  <c r="M1485" i="21"/>
  <c r="O1485" i="21"/>
  <c r="K1485" i="21"/>
  <c r="H1487" i="21"/>
  <c r="P1486" i="21"/>
  <c r="N1486" i="21"/>
  <c r="L1486" i="21"/>
  <c r="J1486" i="21"/>
  <c r="I1486" i="21"/>
  <c r="F1485" i="21"/>
  <c r="E1485" i="21"/>
  <c r="D1486" i="21"/>
  <c r="N1487" i="21"/>
  <c r="L1487" i="21"/>
  <c r="J1487" i="21"/>
  <c r="H1488" i="21"/>
  <c r="P1487" i="21"/>
  <c r="I1487" i="21"/>
  <c r="M1486" i="21"/>
  <c r="K1486" i="21"/>
  <c r="Q1486" i="21"/>
  <c r="O1486" i="21"/>
  <c r="F1486" i="21"/>
  <c r="E1486" i="21"/>
  <c r="D1487" i="21"/>
  <c r="L1488" i="21"/>
  <c r="J1488" i="21"/>
  <c r="P1488" i="21"/>
  <c r="N1488" i="21"/>
  <c r="I1488" i="21"/>
  <c r="H1489" i="21"/>
  <c r="K1487" i="21"/>
  <c r="Q1487" i="21"/>
  <c r="O1487" i="21"/>
  <c r="M1487" i="21"/>
  <c r="F1487" i="21"/>
  <c r="D1488" i="21"/>
  <c r="E1487" i="21"/>
  <c r="K1488" i="21"/>
  <c r="M1488" i="21"/>
  <c r="O1488" i="21"/>
  <c r="Q1488" i="21"/>
  <c r="P1489" i="21"/>
  <c r="N1489" i="21"/>
  <c r="L1489" i="21"/>
  <c r="J1489" i="21"/>
  <c r="H1490" i="21"/>
  <c r="I1489" i="21"/>
  <c r="E1488" i="21"/>
  <c r="F1488" i="21"/>
  <c r="D1489" i="21"/>
  <c r="N1490" i="21"/>
  <c r="L1490" i="21"/>
  <c r="J1490" i="21"/>
  <c r="I1490" i="21"/>
  <c r="H1491" i="21"/>
  <c r="P1490" i="21"/>
  <c r="M1489" i="21"/>
  <c r="O1489" i="21"/>
  <c r="Q1489" i="21"/>
  <c r="K1489" i="21"/>
  <c r="F1489" i="21"/>
  <c r="E1489" i="21"/>
  <c r="D1490" i="21"/>
  <c r="O1490" i="21"/>
  <c r="K1490" i="21"/>
  <c r="Q1490" i="21"/>
  <c r="M1490" i="21"/>
  <c r="P1491" i="21"/>
  <c r="L1491" i="21"/>
  <c r="J1491" i="21"/>
  <c r="H1492" i="21"/>
  <c r="I1491" i="21"/>
  <c r="N1491" i="21"/>
  <c r="E1490" i="21"/>
  <c r="F1490" i="21"/>
  <c r="D1491" i="21"/>
  <c r="P1492" i="21"/>
  <c r="I1492" i="21"/>
  <c r="N1492" i="21"/>
  <c r="J1492" i="21"/>
  <c r="H1493" i="21"/>
  <c r="L1492" i="21"/>
  <c r="Q1491" i="21"/>
  <c r="M1491" i="21"/>
  <c r="O1491" i="21"/>
  <c r="K1491" i="21"/>
  <c r="D1492" i="21"/>
  <c r="E1491" i="21"/>
  <c r="F1491" i="21"/>
  <c r="Q1492" i="21"/>
  <c r="M1492" i="21"/>
  <c r="K1492" i="21"/>
  <c r="O1492" i="21"/>
  <c r="P1493" i="21"/>
  <c r="N1493" i="21"/>
  <c r="L1493" i="21"/>
  <c r="J1493" i="21"/>
  <c r="I1493" i="21"/>
  <c r="H1494" i="21"/>
  <c r="F1492" i="21"/>
  <c r="D1493" i="21"/>
  <c r="E1492" i="21"/>
  <c r="Q1493" i="21"/>
  <c r="M1493" i="21"/>
  <c r="O1493" i="21"/>
  <c r="K1493" i="21"/>
  <c r="J1494" i="21"/>
  <c r="I1494" i="21"/>
  <c r="N1494" i="21"/>
  <c r="L1494" i="21"/>
  <c r="H1495" i="21"/>
  <c r="P1494" i="21"/>
  <c r="F1493" i="21"/>
  <c r="E1493" i="21"/>
  <c r="D1494" i="21"/>
  <c r="M1494" i="21"/>
  <c r="K1494" i="21"/>
  <c r="Q1494" i="21"/>
  <c r="O1494" i="21"/>
  <c r="J1495" i="21"/>
  <c r="H1496" i="21"/>
  <c r="P1495" i="21"/>
  <c r="N1495" i="21"/>
  <c r="L1495" i="21"/>
  <c r="I1495" i="21"/>
  <c r="F1494" i="21"/>
  <c r="E1494" i="21"/>
  <c r="D1495" i="21"/>
  <c r="I1496" i="21"/>
  <c r="H1497" i="21"/>
  <c r="L1496" i="21"/>
  <c r="J1496" i="21"/>
  <c r="P1496" i="21"/>
  <c r="N1496" i="21"/>
  <c r="O1495" i="21"/>
  <c r="K1495" i="21"/>
  <c r="Q1495" i="21"/>
  <c r="M1495" i="21"/>
  <c r="D1496" i="21"/>
  <c r="E1495" i="21"/>
  <c r="F1495" i="21"/>
  <c r="O1496" i="21"/>
  <c r="M1496" i="21"/>
  <c r="K1496" i="21"/>
  <c r="Q1496" i="21"/>
  <c r="L1497" i="21"/>
  <c r="J1497" i="21"/>
  <c r="I1497" i="21"/>
  <c r="H1498" i="21"/>
  <c r="P1497" i="21"/>
  <c r="N1497" i="21"/>
  <c r="F1496" i="21"/>
  <c r="E1496" i="21"/>
  <c r="D1497" i="21"/>
  <c r="K1497" i="21"/>
  <c r="Q1497" i="21"/>
  <c r="O1497" i="21"/>
  <c r="M1497" i="21"/>
  <c r="P1498" i="21"/>
  <c r="N1498" i="21"/>
  <c r="L1498" i="21"/>
  <c r="J1498" i="21"/>
  <c r="H1499" i="21"/>
  <c r="I1498" i="21"/>
  <c r="F1497" i="21"/>
  <c r="E1497" i="21"/>
  <c r="D1498" i="21"/>
  <c r="P1499" i="21"/>
  <c r="L1499" i="21"/>
  <c r="J1499" i="21"/>
  <c r="I1499" i="21"/>
  <c r="H1500" i="21"/>
  <c r="N1499" i="21"/>
  <c r="M1498" i="21"/>
  <c r="O1498" i="21"/>
  <c r="K1498" i="21"/>
  <c r="Q1498" i="21"/>
  <c r="F1498" i="21"/>
  <c r="D1499" i="21"/>
  <c r="E1498" i="21"/>
  <c r="M1499" i="21"/>
  <c r="O1499" i="21"/>
  <c r="Q1499" i="21"/>
  <c r="K1499" i="21"/>
  <c r="P1500" i="21"/>
  <c r="I1500" i="21"/>
  <c r="H1501" i="21"/>
  <c r="N1500" i="21"/>
  <c r="L1500" i="21"/>
  <c r="J1500" i="21"/>
  <c r="E1499" i="21"/>
  <c r="D1500" i="21"/>
  <c r="F1499" i="21"/>
  <c r="Q1500" i="21"/>
  <c r="M1500" i="21"/>
  <c r="O1500" i="21"/>
  <c r="K1500" i="21"/>
  <c r="P1501" i="21"/>
  <c r="N1501" i="21"/>
  <c r="L1501" i="21"/>
  <c r="H1502" i="21"/>
  <c r="I1501" i="21"/>
  <c r="J1501" i="21"/>
  <c r="D1501" i="21"/>
  <c r="F1500" i="21"/>
  <c r="E1500" i="21"/>
  <c r="P1502" i="21"/>
  <c r="N1502" i="21"/>
  <c r="L1502" i="21"/>
  <c r="J1502" i="21"/>
  <c r="I1502" i="21"/>
  <c r="H1503" i="21"/>
  <c r="Q1501" i="21"/>
  <c r="O1501" i="21"/>
  <c r="K1501" i="21"/>
  <c r="M1501" i="21"/>
  <c r="F1501" i="21"/>
  <c r="E1501" i="21"/>
  <c r="D1502" i="21"/>
  <c r="M1502" i="21"/>
  <c r="O1502" i="21"/>
  <c r="K1502" i="21"/>
  <c r="Q1502" i="21"/>
  <c r="L1503" i="21"/>
  <c r="J1503" i="21"/>
  <c r="H1504" i="21"/>
  <c r="I1503" i="21"/>
  <c r="P1503" i="21"/>
  <c r="N1503" i="21"/>
  <c r="E1502" i="21"/>
  <c r="D1503" i="21"/>
  <c r="F1502" i="21"/>
  <c r="P1504" i="21"/>
  <c r="N1504" i="21"/>
  <c r="I1504" i="21"/>
  <c r="L1504" i="21"/>
  <c r="J1504" i="21"/>
  <c r="H1505" i="21"/>
  <c r="O1503" i="21"/>
  <c r="K1503" i="21"/>
  <c r="Q1503" i="21"/>
  <c r="M1503" i="21"/>
  <c r="F1503" i="21"/>
  <c r="D1504" i="21"/>
  <c r="E1503" i="21"/>
  <c r="Q1504" i="21"/>
  <c r="M1504" i="21"/>
  <c r="O1504" i="21"/>
  <c r="K1504" i="21"/>
  <c r="I1505" i="21"/>
  <c r="H1506" i="21"/>
  <c r="P1505" i="21"/>
  <c r="N1505" i="21"/>
  <c r="L1505" i="21"/>
  <c r="J1505" i="21"/>
  <c r="F1504" i="21"/>
  <c r="D1505" i="21"/>
  <c r="E1504" i="21"/>
  <c r="O1505" i="21"/>
  <c r="K1505" i="21"/>
  <c r="Q1505" i="21"/>
  <c r="M1505" i="21"/>
  <c r="P1506" i="21"/>
  <c r="N1506" i="21"/>
  <c r="L1506" i="21"/>
  <c r="J1506" i="21"/>
  <c r="I1506" i="21"/>
  <c r="H1507" i="21"/>
  <c r="F1505" i="21"/>
  <c r="E1505" i="21"/>
  <c r="D1506" i="21"/>
  <c r="K1506" i="21"/>
  <c r="Q1506" i="21"/>
  <c r="M1506" i="21"/>
  <c r="O1506" i="21"/>
  <c r="N1507" i="21"/>
  <c r="L1507" i="21"/>
  <c r="J1507" i="21"/>
  <c r="P1507" i="21"/>
  <c r="I1507" i="21"/>
  <c r="H1508" i="21"/>
  <c r="F1506" i="21"/>
  <c r="E1506" i="21"/>
  <c r="D1507" i="21"/>
  <c r="Q1507" i="21"/>
  <c r="M1507" i="21"/>
  <c r="O1507" i="21"/>
  <c r="K1507" i="21"/>
  <c r="P1508" i="21"/>
  <c r="N1508" i="21"/>
  <c r="L1508" i="21"/>
  <c r="J1508" i="21"/>
  <c r="I1508" i="21"/>
  <c r="H1509" i="21"/>
  <c r="D1508" i="21"/>
  <c r="E1507" i="21"/>
  <c r="F1507" i="21"/>
  <c r="M1508" i="21"/>
  <c r="O1508" i="21"/>
  <c r="K1508" i="21"/>
  <c r="Q1508" i="21"/>
  <c r="L1509" i="21"/>
  <c r="I1509" i="21"/>
  <c r="H1510" i="21"/>
  <c r="P1509" i="21"/>
  <c r="N1509" i="21"/>
  <c r="J1509" i="21"/>
  <c r="E1508" i="21"/>
  <c r="F1508" i="21"/>
  <c r="D1509" i="21"/>
  <c r="O1509" i="21"/>
  <c r="K1509" i="21"/>
  <c r="Q1509" i="21"/>
  <c r="M1509" i="21"/>
  <c r="N1510" i="21"/>
  <c r="L1510" i="21"/>
  <c r="J1510" i="21"/>
  <c r="H1511" i="21"/>
  <c r="I1510" i="21"/>
  <c r="P1510" i="21"/>
  <c r="D1510" i="21"/>
  <c r="F1509" i="21"/>
  <c r="E1509" i="21"/>
  <c r="P1511" i="21"/>
  <c r="H1512" i="21"/>
  <c r="L1511" i="21"/>
  <c r="J1511" i="21"/>
  <c r="I1511" i="21"/>
  <c r="N1511" i="21"/>
  <c r="K1510" i="21"/>
  <c r="M1510" i="21"/>
  <c r="O1510" i="21"/>
  <c r="Q1510" i="21"/>
  <c r="F1510" i="21"/>
  <c r="D1511" i="21"/>
  <c r="E1510" i="21"/>
  <c r="H1513" i="21"/>
  <c r="P1512" i="21"/>
  <c r="N1512" i="21"/>
  <c r="J1512" i="21"/>
  <c r="I1512" i="21"/>
  <c r="L1512" i="21"/>
  <c r="M1511" i="21"/>
  <c r="O1511" i="21"/>
  <c r="K1511" i="21"/>
  <c r="Q1511" i="21"/>
  <c r="F1511" i="21"/>
  <c r="D1512" i="21"/>
  <c r="E1511" i="21"/>
  <c r="L1513" i="21"/>
  <c r="J1513" i="21"/>
  <c r="H1514" i="21"/>
  <c r="P1513" i="21"/>
  <c r="N1513" i="21"/>
  <c r="I1513" i="21"/>
  <c r="M1512" i="21"/>
  <c r="O1512" i="21"/>
  <c r="K1512" i="21"/>
  <c r="Q1512" i="21"/>
  <c r="F1512" i="21"/>
  <c r="E1512" i="21"/>
  <c r="D1513" i="21"/>
  <c r="J1514" i="21"/>
  <c r="N1514" i="21"/>
  <c r="L1514" i="21"/>
  <c r="I1514" i="21"/>
  <c r="H1515" i="21"/>
  <c r="P1514" i="21"/>
  <c r="O1513" i="21"/>
  <c r="Q1513" i="21"/>
  <c r="M1513" i="21"/>
  <c r="K1513" i="21"/>
  <c r="F1513" i="21"/>
  <c r="E1513" i="21"/>
  <c r="D1514" i="21"/>
  <c r="Q1514" i="21"/>
  <c r="K1514" i="21"/>
  <c r="M1514" i="21"/>
  <c r="O1514" i="21"/>
  <c r="P1515" i="21"/>
  <c r="L1515" i="21"/>
  <c r="J1515" i="21"/>
  <c r="H1516" i="21"/>
  <c r="I1515" i="21"/>
  <c r="N1515" i="21"/>
  <c r="D1515" i="21"/>
  <c r="E1514" i="21"/>
  <c r="F1514" i="21"/>
  <c r="P1516" i="21"/>
  <c r="N1516" i="21"/>
  <c r="J1516" i="21"/>
  <c r="H1517" i="21"/>
  <c r="I1516" i="21"/>
  <c r="L1516" i="21"/>
  <c r="M1515" i="21"/>
  <c r="O1515" i="21"/>
  <c r="K1515" i="21"/>
  <c r="Q1515" i="21"/>
  <c r="D1516" i="21"/>
  <c r="E1515" i="21"/>
  <c r="F1515" i="21"/>
  <c r="N1517" i="21"/>
  <c r="L1517" i="21"/>
  <c r="J1517" i="21"/>
  <c r="I1517" i="21"/>
  <c r="H1518" i="21"/>
  <c r="P1517" i="21"/>
  <c r="M1516" i="21"/>
  <c r="K1516" i="21"/>
  <c r="Q1516" i="21"/>
  <c r="O1516" i="21"/>
  <c r="F1516" i="21"/>
  <c r="E1516" i="21"/>
  <c r="D1517" i="21"/>
  <c r="M1517" i="21"/>
  <c r="O1517" i="21"/>
  <c r="K1517" i="21"/>
  <c r="Q1517" i="21"/>
  <c r="N1518" i="21"/>
  <c r="L1518" i="21"/>
  <c r="J1518" i="21"/>
  <c r="H1519" i="21"/>
  <c r="I1518" i="21"/>
  <c r="P1518" i="21"/>
  <c r="F1517" i="21"/>
  <c r="D1518" i="21"/>
  <c r="E1517" i="21"/>
  <c r="P1519" i="21"/>
  <c r="L1519" i="21"/>
  <c r="J1519" i="21"/>
  <c r="H1520" i="21"/>
  <c r="I1519" i="21"/>
  <c r="N1519" i="21"/>
  <c r="K1518" i="21"/>
  <c r="M1518" i="21"/>
  <c r="O1518" i="21"/>
  <c r="Q1518" i="21"/>
  <c r="E1518" i="21"/>
  <c r="D1519" i="21"/>
  <c r="F1518" i="21"/>
  <c r="J1520" i="21"/>
  <c r="H1521" i="21"/>
  <c r="I1520" i="21"/>
  <c r="P1520" i="21"/>
  <c r="N1520" i="21"/>
  <c r="L1520" i="21"/>
  <c r="K1519" i="21"/>
  <c r="O1519" i="21"/>
  <c r="Q1519" i="21"/>
  <c r="M1519" i="21"/>
  <c r="E1519" i="21"/>
  <c r="F1519" i="21"/>
  <c r="D1520" i="21"/>
  <c r="P1521" i="21"/>
  <c r="N1521" i="21"/>
  <c r="L1521" i="21"/>
  <c r="I1521" i="21"/>
  <c r="H1522" i="21"/>
  <c r="J1521" i="21"/>
  <c r="K1520" i="21"/>
  <c r="Q1520" i="21"/>
  <c r="O1520" i="21"/>
  <c r="M1520" i="21"/>
  <c r="F1520" i="21"/>
  <c r="E1520" i="21"/>
  <c r="D1521" i="21"/>
  <c r="K1521" i="21"/>
  <c r="Q1521" i="21"/>
  <c r="O1521" i="21"/>
  <c r="M1521" i="21"/>
  <c r="N1522" i="21"/>
  <c r="L1522" i="21"/>
  <c r="P1522" i="21"/>
  <c r="J1522" i="21"/>
  <c r="I1522" i="21"/>
  <c r="H1523" i="21"/>
  <c r="E1521" i="21"/>
  <c r="D1522" i="21"/>
  <c r="F1521" i="21"/>
  <c r="M1522" i="21"/>
  <c r="O1522" i="21"/>
  <c r="K1522" i="21"/>
  <c r="Q1522" i="21"/>
  <c r="P1523" i="21"/>
  <c r="N1523" i="21"/>
  <c r="L1523" i="21"/>
  <c r="J1523" i="21"/>
  <c r="I1523" i="21"/>
  <c r="H1524" i="21"/>
  <c r="F1522" i="21"/>
  <c r="E1522" i="21"/>
  <c r="D1523" i="21"/>
  <c r="Q1523" i="21"/>
  <c r="M1523" i="21"/>
  <c r="O1523" i="21"/>
  <c r="K1523" i="21"/>
  <c r="P1524" i="21"/>
  <c r="L1524" i="21"/>
  <c r="H1525" i="21"/>
  <c r="N1524" i="21"/>
  <c r="J1524" i="21"/>
  <c r="I1524" i="21"/>
  <c r="E1523" i="21"/>
  <c r="D1524" i="21"/>
  <c r="F1523" i="21"/>
  <c r="P1525" i="21"/>
  <c r="N1525" i="21"/>
  <c r="L1525" i="21"/>
  <c r="I1525" i="21"/>
  <c r="H1526" i="21"/>
  <c r="J1525" i="21"/>
  <c r="M1524" i="21"/>
  <c r="O1524" i="21"/>
  <c r="K1524" i="21"/>
  <c r="Q1524" i="21"/>
  <c r="F1524" i="21"/>
  <c r="E1524" i="21"/>
  <c r="D1525" i="21"/>
  <c r="M1525" i="21"/>
  <c r="O1525" i="21"/>
  <c r="K1525" i="21"/>
  <c r="Q1525" i="21"/>
  <c r="I1526" i="21"/>
  <c r="H1527" i="21"/>
  <c r="N1526" i="21"/>
  <c r="L1526" i="21"/>
  <c r="J1526" i="21"/>
  <c r="P1526" i="21"/>
  <c r="F1525" i="21"/>
  <c r="D1526" i="21"/>
  <c r="E1525" i="21"/>
  <c r="Q1526" i="21"/>
  <c r="M1526" i="21"/>
  <c r="K1526" i="21"/>
  <c r="O1526" i="21"/>
  <c r="P1527" i="21"/>
  <c r="N1527" i="21"/>
  <c r="L1527" i="21"/>
  <c r="J1527" i="21"/>
  <c r="I1527" i="21"/>
  <c r="H1528" i="21"/>
  <c r="E1526" i="21"/>
  <c r="F1526" i="21"/>
  <c r="D1527" i="21"/>
  <c r="M1527" i="21"/>
  <c r="O1527" i="21"/>
  <c r="K1527" i="21"/>
  <c r="Q1527" i="21"/>
  <c r="J1528" i="21"/>
  <c r="H1529" i="21"/>
  <c r="I1528" i="21"/>
  <c r="P1528" i="21"/>
  <c r="N1528" i="21"/>
  <c r="L1528" i="21"/>
  <c r="F1527" i="21"/>
  <c r="D1528" i="21"/>
  <c r="E1527" i="21"/>
  <c r="N1529" i="21"/>
  <c r="L1529" i="21"/>
  <c r="H1530" i="21"/>
  <c r="I1529" i="21"/>
  <c r="P1529" i="21"/>
  <c r="J1529" i="21"/>
  <c r="M1528" i="21"/>
  <c r="O1528" i="21"/>
  <c r="K1528" i="21"/>
  <c r="Q1528" i="21"/>
  <c r="F1528" i="21"/>
  <c r="E1528" i="21"/>
  <c r="D1529" i="21"/>
  <c r="N1530" i="21"/>
  <c r="H1531" i="21"/>
  <c r="L1530" i="21"/>
  <c r="J1530" i="21"/>
  <c r="I1530" i="21"/>
  <c r="P1530" i="21"/>
  <c r="O1529" i="21"/>
  <c r="Q1529" i="21"/>
  <c r="M1529" i="21"/>
  <c r="K1529" i="21"/>
  <c r="F1529" i="21"/>
  <c r="E1529" i="21"/>
  <c r="D1530" i="21"/>
  <c r="P1531" i="21"/>
  <c r="I1531" i="21"/>
  <c r="L1531" i="21"/>
  <c r="J1531" i="21"/>
  <c r="H1532" i="21"/>
  <c r="N1531" i="21"/>
  <c r="M1530" i="21"/>
  <c r="O1530" i="21"/>
  <c r="K1530" i="21"/>
  <c r="Q1530" i="21"/>
  <c r="F1530" i="21"/>
  <c r="D1531" i="21"/>
  <c r="E1530" i="21"/>
  <c r="M1531" i="21"/>
  <c r="O1531" i="21"/>
  <c r="K1531" i="21"/>
  <c r="Q1531" i="21"/>
  <c r="I1532" i="21"/>
  <c r="H1533" i="21"/>
  <c r="P1532" i="21"/>
  <c r="N1532" i="21"/>
  <c r="J1532" i="21"/>
  <c r="L1532" i="21"/>
  <c r="E1531" i="21"/>
  <c r="D1532" i="21"/>
  <c r="F1531" i="21"/>
  <c r="K1532" i="21"/>
  <c r="Q1532" i="21"/>
  <c r="M1532" i="21"/>
  <c r="O1532" i="21"/>
  <c r="L1533" i="21"/>
  <c r="J1533" i="21"/>
  <c r="P1533" i="21"/>
  <c r="N1533" i="21"/>
  <c r="H1534" i="21"/>
  <c r="I1533" i="21"/>
  <c r="F1532" i="21"/>
  <c r="E1532" i="21"/>
  <c r="D1533" i="21"/>
  <c r="L1534" i="21"/>
  <c r="J1534" i="21"/>
  <c r="H1535" i="21"/>
  <c r="P1534" i="21"/>
  <c r="N1534" i="21"/>
  <c r="I1534" i="21"/>
  <c r="M1533" i="21"/>
  <c r="O1533" i="21"/>
  <c r="K1533" i="21"/>
  <c r="Q1533" i="21"/>
  <c r="D1534" i="21"/>
  <c r="F1533" i="21"/>
  <c r="E1533" i="21"/>
  <c r="L1535" i="21"/>
  <c r="J1535" i="21"/>
  <c r="H1536" i="21"/>
  <c r="P1535" i="21"/>
  <c r="N1535" i="21"/>
  <c r="I1535" i="21"/>
  <c r="M1534" i="21"/>
  <c r="O1534" i="21"/>
  <c r="K1534" i="21"/>
  <c r="Q1534" i="21"/>
  <c r="F1534" i="21"/>
  <c r="E1534" i="21"/>
  <c r="D1535" i="21"/>
  <c r="J1536" i="21"/>
  <c r="I1536" i="21"/>
  <c r="H1537" i="21"/>
  <c r="P1536" i="21"/>
  <c r="N1536" i="21"/>
  <c r="L1536" i="21"/>
  <c r="M1535" i="21"/>
  <c r="O1535" i="21"/>
  <c r="K1535" i="21"/>
  <c r="Q1535" i="21"/>
  <c r="D1536" i="21"/>
  <c r="E1535" i="21"/>
  <c r="F1535" i="21"/>
  <c r="O1536" i="21"/>
  <c r="K1536" i="21"/>
  <c r="Q1536" i="21"/>
  <c r="M1536" i="21"/>
  <c r="P1537" i="21"/>
  <c r="I1537" i="21"/>
  <c r="H1538" i="21"/>
  <c r="N1537" i="21"/>
  <c r="L1537" i="21"/>
  <c r="J1537" i="21"/>
  <c r="E1536" i="21"/>
  <c r="F1536" i="21"/>
  <c r="D1537" i="21"/>
  <c r="M1537" i="21"/>
  <c r="O1537" i="21"/>
  <c r="K1537" i="21"/>
  <c r="Q1537" i="21"/>
  <c r="N1538" i="21"/>
  <c r="L1538" i="21"/>
  <c r="J1538" i="21"/>
  <c r="H1539" i="21"/>
  <c r="I1538" i="21"/>
  <c r="P1538" i="21"/>
  <c r="F1537" i="21"/>
  <c r="E1537" i="21"/>
  <c r="D1538" i="21"/>
  <c r="L1539" i="21"/>
  <c r="J1539" i="21"/>
  <c r="I1539" i="21"/>
  <c r="H1540" i="21"/>
  <c r="P1539" i="21"/>
  <c r="N1539" i="21"/>
  <c r="M1538" i="21"/>
  <c r="O1538" i="21"/>
  <c r="K1538" i="21"/>
  <c r="Q1538" i="21"/>
  <c r="F1538" i="21"/>
  <c r="D1539" i="21"/>
  <c r="E1538" i="21"/>
  <c r="O1539" i="21"/>
  <c r="K1539" i="21"/>
  <c r="Q1539" i="21"/>
  <c r="M1539" i="21"/>
  <c r="J1540" i="21"/>
  <c r="H1541" i="21"/>
  <c r="I1540" i="21"/>
  <c r="P1540" i="21"/>
  <c r="N1540" i="21"/>
  <c r="L1540" i="21"/>
  <c r="F1539" i="21"/>
  <c r="E1539" i="21"/>
  <c r="D1540" i="21"/>
  <c r="P1541" i="21"/>
  <c r="H1542" i="21"/>
  <c r="I1541" i="21"/>
  <c r="N1541" i="21"/>
  <c r="L1541" i="21"/>
  <c r="J1541" i="21"/>
  <c r="M1540" i="21"/>
  <c r="O1540" i="21"/>
  <c r="K1540" i="21"/>
  <c r="Q1540" i="21"/>
  <c r="D1541" i="21"/>
  <c r="F1540" i="21"/>
  <c r="E1540" i="21"/>
  <c r="L1542" i="21"/>
  <c r="J1542" i="21"/>
  <c r="H1543" i="21"/>
  <c r="I1542" i="21"/>
  <c r="N1542" i="21"/>
  <c r="P1542" i="21"/>
  <c r="Q1541" i="21"/>
  <c r="M1541" i="21"/>
  <c r="O1541" i="21"/>
  <c r="K1541" i="21"/>
  <c r="F1541" i="21"/>
  <c r="D1542" i="21"/>
  <c r="E1541" i="21"/>
  <c r="N1543" i="21"/>
  <c r="L1543" i="21"/>
  <c r="P1543" i="21"/>
  <c r="J1543" i="21"/>
  <c r="H1544" i="21"/>
  <c r="I1543" i="21"/>
  <c r="M1542" i="21"/>
  <c r="O1542" i="21"/>
  <c r="K1542" i="21"/>
  <c r="Q1542" i="21"/>
  <c r="F1542" i="21"/>
  <c r="D1543" i="21"/>
  <c r="E1542" i="21"/>
  <c r="J1544" i="21"/>
  <c r="H1545" i="21"/>
  <c r="I1544" i="21"/>
  <c r="P1544" i="21"/>
  <c r="N1544" i="21"/>
  <c r="L1544" i="21"/>
  <c r="M1543" i="21"/>
  <c r="O1543" i="21"/>
  <c r="K1543" i="21"/>
  <c r="Q1543" i="21"/>
  <c r="E1543" i="21"/>
  <c r="D1544" i="21"/>
  <c r="F1543" i="21"/>
  <c r="L1545" i="21"/>
  <c r="J1545" i="21"/>
  <c r="I1545" i="21"/>
  <c r="P1545" i="21"/>
  <c r="N1545" i="21"/>
  <c r="H1546" i="21"/>
  <c r="K1544" i="21"/>
  <c r="Q1544" i="21"/>
  <c r="M1544" i="21"/>
  <c r="O1544" i="21"/>
  <c r="F1544" i="21"/>
  <c r="D1545" i="21"/>
  <c r="E1544" i="21"/>
  <c r="O1545" i="21"/>
  <c r="M1545" i="21"/>
  <c r="K1545" i="21"/>
  <c r="Q1545" i="21"/>
  <c r="N1546" i="21"/>
  <c r="L1546" i="21"/>
  <c r="J1546" i="21"/>
  <c r="H1547" i="21"/>
  <c r="I1546" i="21"/>
  <c r="P1546" i="21"/>
  <c r="F1545" i="21"/>
  <c r="D1546" i="21"/>
  <c r="E1545" i="21"/>
  <c r="J1547" i="21"/>
  <c r="H1548" i="21"/>
  <c r="I1547" i="21"/>
  <c r="L1547" i="21"/>
  <c r="P1547" i="21"/>
  <c r="N1547" i="21"/>
  <c r="M1546" i="21"/>
  <c r="O1546" i="21"/>
  <c r="K1546" i="21"/>
  <c r="Q1546" i="21"/>
  <c r="F1546" i="21"/>
  <c r="E1546" i="21"/>
  <c r="D1547" i="21"/>
  <c r="L1548" i="21"/>
  <c r="J1548" i="21"/>
  <c r="P1548" i="21"/>
  <c r="N1548" i="21"/>
  <c r="H1549" i="21"/>
  <c r="I1548" i="21"/>
  <c r="O1547" i="21"/>
  <c r="K1547" i="21"/>
  <c r="Q1547" i="21"/>
  <c r="M1547" i="21"/>
  <c r="F1547" i="21"/>
  <c r="E1547" i="21"/>
  <c r="D1548" i="21"/>
  <c r="H1550" i="21"/>
  <c r="I1549" i="21"/>
  <c r="P1549" i="21"/>
  <c r="N1549" i="21"/>
  <c r="L1549" i="21"/>
  <c r="J1549" i="21"/>
  <c r="M1548" i="21"/>
  <c r="O1548" i="21"/>
  <c r="K1548" i="21"/>
  <c r="Q1548" i="21"/>
  <c r="E1548" i="21"/>
  <c r="F1548" i="21"/>
  <c r="D1549" i="21"/>
  <c r="J1550" i="21"/>
  <c r="I1550" i="21"/>
  <c r="H1551" i="21"/>
  <c r="N1550" i="21"/>
  <c r="L1550" i="21"/>
  <c r="P1550" i="21"/>
  <c r="Q1549" i="21"/>
  <c r="M1549" i="21"/>
  <c r="O1549" i="21"/>
  <c r="K1549" i="21"/>
  <c r="F1549" i="21"/>
  <c r="E1549" i="21"/>
  <c r="D1550" i="21"/>
  <c r="K1550" i="21"/>
  <c r="M1550" i="21"/>
  <c r="O1550" i="21"/>
  <c r="Q1550" i="21"/>
  <c r="L1551" i="21"/>
  <c r="J1551" i="21"/>
  <c r="H1552" i="21"/>
  <c r="I1551" i="21"/>
  <c r="P1551" i="21"/>
  <c r="N1551" i="21"/>
  <c r="F1550" i="21"/>
  <c r="D1551" i="21"/>
  <c r="E1550" i="21"/>
  <c r="H1553" i="21"/>
  <c r="I1552" i="21"/>
  <c r="J1552" i="21"/>
  <c r="P1552" i="21"/>
  <c r="N1552" i="21"/>
  <c r="L1552" i="21"/>
  <c r="M1551" i="21"/>
  <c r="O1551" i="21"/>
  <c r="K1551" i="21"/>
  <c r="Q1551" i="21"/>
  <c r="E1551" i="21"/>
  <c r="D1552" i="21"/>
  <c r="F1551" i="21"/>
  <c r="J1553" i="21"/>
  <c r="H1554" i="21"/>
  <c r="P1553" i="21"/>
  <c r="N1553" i="21"/>
  <c r="L1553" i="21"/>
  <c r="I1553" i="21"/>
  <c r="K1552" i="21"/>
  <c r="Q1552" i="21"/>
  <c r="M1552" i="21"/>
  <c r="O1552" i="21"/>
  <c r="F1552" i="21"/>
  <c r="D1553" i="21"/>
  <c r="E1552" i="21"/>
  <c r="H1555" i="21"/>
  <c r="P1554" i="21"/>
  <c r="N1554" i="21"/>
  <c r="L1554" i="21"/>
  <c r="J1554" i="21"/>
  <c r="I1554" i="21"/>
  <c r="M1553" i="21"/>
  <c r="O1553" i="21"/>
  <c r="K1553" i="21"/>
  <c r="Q1553" i="21"/>
  <c r="F1553" i="21"/>
  <c r="E1553" i="21"/>
  <c r="D1554" i="21"/>
  <c r="P1555" i="21"/>
  <c r="N1555" i="21"/>
  <c r="L1555" i="21"/>
  <c r="J1555" i="21"/>
  <c r="I1555" i="21"/>
  <c r="H1556" i="21"/>
  <c r="K1554" i="21"/>
  <c r="Q1554" i="21"/>
  <c r="M1554" i="21"/>
  <c r="O1554" i="21"/>
  <c r="F1554" i="21"/>
  <c r="D1555" i="21"/>
  <c r="E1554" i="21"/>
  <c r="Q1555" i="21"/>
  <c r="M1555" i="21"/>
  <c r="O1555" i="21"/>
  <c r="K1555" i="21"/>
  <c r="J1556" i="21"/>
  <c r="I1556" i="21"/>
  <c r="H1557" i="21"/>
  <c r="P1556" i="21"/>
  <c r="N1556" i="21"/>
  <c r="L1556" i="21"/>
  <c r="F1555" i="21"/>
  <c r="D1556" i="21"/>
  <c r="E1555" i="21"/>
  <c r="M1556" i="21"/>
  <c r="O1556" i="21"/>
  <c r="K1556" i="21"/>
  <c r="Q1556" i="21"/>
  <c r="N1557" i="21"/>
  <c r="L1557" i="21"/>
  <c r="J1557" i="21"/>
  <c r="I1557" i="21"/>
  <c r="P1557" i="21"/>
  <c r="H1558" i="21"/>
  <c r="D1557" i="21"/>
  <c r="F1556" i="21"/>
  <c r="E1556" i="21"/>
  <c r="O1557" i="21"/>
  <c r="K1557" i="21"/>
  <c r="Q1557" i="21"/>
  <c r="M1557" i="21"/>
  <c r="P1558" i="21"/>
  <c r="N1558" i="21"/>
  <c r="I1558" i="21"/>
  <c r="L1558" i="21"/>
  <c r="J1558" i="21"/>
  <c r="H1559" i="21"/>
  <c r="F1557" i="21"/>
  <c r="E1557" i="21"/>
  <c r="D1558" i="21"/>
  <c r="M1558" i="21"/>
  <c r="O1558" i="21"/>
  <c r="K1558" i="21"/>
  <c r="Q1558" i="21"/>
  <c r="P1559" i="21"/>
  <c r="N1559" i="21"/>
  <c r="L1559" i="21"/>
  <c r="J1559" i="21"/>
  <c r="H1560" i="21"/>
  <c r="I1559" i="21"/>
  <c r="F1558" i="21"/>
  <c r="E1558" i="21"/>
  <c r="D1559" i="21"/>
  <c r="I1560" i="21"/>
  <c r="J1560" i="21"/>
  <c r="H1561" i="21"/>
  <c r="P1560" i="21"/>
  <c r="N1560" i="21"/>
  <c r="L1560" i="21"/>
  <c r="M1559" i="21"/>
  <c r="O1559" i="21"/>
  <c r="K1559" i="21"/>
  <c r="Q1559" i="21"/>
  <c r="D1560" i="21"/>
  <c r="E1559" i="21"/>
  <c r="F1559" i="21"/>
  <c r="K1560" i="21"/>
  <c r="Q1560" i="21"/>
  <c r="M1560" i="21"/>
  <c r="O1560" i="21"/>
  <c r="I1561" i="21"/>
  <c r="P1561" i="21"/>
  <c r="N1561" i="21"/>
  <c r="L1561" i="21"/>
  <c r="J1561" i="21"/>
  <c r="H1562" i="21"/>
  <c r="F1560" i="21"/>
  <c r="D1561" i="21"/>
  <c r="E1560" i="21"/>
  <c r="M1561" i="21"/>
  <c r="O1561" i="21"/>
  <c r="K1561" i="21"/>
  <c r="Q1561" i="21"/>
  <c r="L1562" i="21"/>
  <c r="J1562" i="21"/>
  <c r="H1563" i="21"/>
  <c r="I1562" i="21"/>
  <c r="N1562" i="21"/>
  <c r="P1562" i="21"/>
  <c r="F1561" i="21"/>
  <c r="E1561" i="21"/>
  <c r="D1562" i="21"/>
  <c r="H1564" i="21"/>
  <c r="L1563" i="21"/>
  <c r="J1563" i="21"/>
  <c r="I1563" i="21"/>
  <c r="P1563" i="21"/>
  <c r="N1563" i="21"/>
  <c r="M1562" i="21"/>
  <c r="O1562" i="21"/>
  <c r="K1562" i="21"/>
  <c r="Q1562" i="21"/>
  <c r="F1562" i="21"/>
  <c r="E1562" i="21"/>
  <c r="D1563" i="21"/>
  <c r="J1564" i="21"/>
  <c r="H1565" i="21"/>
  <c r="I1564" i="21"/>
  <c r="P1564" i="21"/>
  <c r="N1564" i="21"/>
  <c r="L1564" i="21"/>
  <c r="M1563" i="21"/>
  <c r="O1563" i="21"/>
  <c r="K1563" i="21"/>
  <c r="Q1563" i="21"/>
  <c r="F1563" i="21"/>
  <c r="D1564" i="21"/>
  <c r="E1563" i="21"/>
  <c r="P1565" i="21"/>
  <c r="I1565" i="21"/>
  <c r="H1566" i="21"/>
  <c r="N1565" i="21"/>
  <c r="L1565" i="21"/>
  <c r="J1565" i="21"/>
  <c r="M1564" i="21"/>
  <c r="O1564" i="21"/>
  <c r="K1564" i="21"/>
  <c r="Q1564" i="21"/>
  <c r="D1565" i="21"/>
  <c r="F1564" i="21"/>
  <c r="E1564" i="21"/>
  <c r="O1565" i="21"/>
  <c r="K1565" i="21"/>
  <c r="Q1565" i="21"/>
  <c r="M1565" i="21"/>
  <c r="N1566" i="21"/>
  <c r="I1566" i="21"/>
  <c r="P1566" i="21"/>
  <c r="L1566" i="21"/>
  <c r="J1566" i="21"/>
  <c r="H1567" i="21"/>
  <c r="F1565" i="21"/>
  <c r="D1566" i="21"/>
  <c r="E1565" i="21"/>
  <c r="O1566" i="21"/>
  <c r="K1566" i="21"/>
  <c r="Q1566" i="21"/>
  <c r="M1566" i="21"/>
  <c r="P1567" i="21"/>
  <c r="N1567" i="21"/>
  <c r="L1567" i="21"/>
  <c r="J1567" i="21"/>
  <c r="I1567" i="21"/>
  <c r="H1568" i="21"/>
  <c r="F1566" i="21"/>
  <c r="E1566" i="21"/>
  <c r="D1567" i="21"/>
  <c r="Q1567" i="21"/>
  <c r="M1567" i="21"/>
  <c r="O1567" i="21"/>
  <c r="K1567" i="21"/>
  <c r="L1568" i="21"/>
  <c r="J1568" i="21"/>
  <c r="P1568" i="21"/>
  <c r="N1568" i="21"/>
  <c r="H1569" i="21"/>
  <c r="I1568" i="21"/>
  <c r="D1568" i="21"/>
  <c r="E1567" i="21"/>
  <c r="F1567" i="21"/>
  <c r="P1569" i="21"/>
  <c r="N1569" i="21"/>
  <c r="L1569" i="21"/>
  <c r="J1569" i="21"/>
  <c r="I1569" i="21"/>
  <c r="H1570" i="21"/>
  <c r="K1568" i="21"/>
  <c r="Q1568" i="21"/>
  <c r="M1568" i="21"/>
  <c r="O1568" i="21"/>
  <c r="F1568" i="21"/>
  <c r="D1569" i="21"/>
  <c r="E1568" i="21"/>
  <c r="M1569" i="21"/>
  <c r="O1569" i="21"/>
  <c r="K1569" i="21"/>
  <c r="Q1569" i="21"/>
  <c r="J1570" i="21"/>
  <c r="I1570" i="21"/>
  <c r="H1571" i="21"/>
  <c r="N1570" i="21"/>
  <c r="L1570" i="21"/>
  <c r="P1570" i="21"/>
  <c r="F1569" i="21"/>
  <c r="E1569" i="21"/>
  <c r="D1570" i="21"/>
  <c r="K1570" i="21"/>
  <c r="Q1570" i="21"/>
  <c r="M1570" i="21"/>
  <c r="O1570" i="21"/>
  <c r="L1571" i="21"/>
  <c r="P1571" i="21"/>
  <c r="N1571" i="21"/>
  <c r="J1571" i="21"/>
  <c r="I1571" i="21"/>
  <c r="H1572" i="21"/>
  <c r="F1570" i="21"/>
  <c r="D1571" i="21"/>
  <c r="E1570" i="21"/>
  <c r="M1571" i="21"/>
  <c r="O1571" i="21"/>
  <c r="K1571" i="21"/>
  <c r="Q1571" i="21"/>
  <c r="H1573" i="21"/>
  <c r="I1572" i="21"/>
  <c r="J1572" i="21"/>
  <c r="P1572" i="21"/>
  <c r="N1572" i="21"/>
  <c r="L1572" i="21"/>
  <c r="F1571" i="21"/>
  <c r="E1571" i="21"/>
  <c r="D1572" i="21"/>
  <c r="P1573" i="21"/>
  <c r="H1574" i="21"/>
  <c r="I1573" i="21"/>
  <c r="N1573" i="21"/>
  <c r="L1573" i="21"/>
  <c r="J1573" i="21"/>
  <c r="O1572" i="21"/>
  <c r="K1572" i="21"/>
  <c r="M1572" i="21"/>
  <c r="Q1572" i="21"/>
  <c r="D1573" i="21"/>
  <c r="F1572" i="21"/>
  <c r="E1572" i="21"/>
  <c r="N1574" i="21"/>
  <c r="L1574" i="21"/>
  <c r="J1574" i="21"/>
  <c r="H1575" i="21"/>
  <c r="I1574" i="21"/>
  <c r="P1574" i="21"/>
  <c r="Q1573" i="21"/>
  <c r="M1573" i="21"/>
  <c r="O1573" i="21"/>
  <c r="K1573" i="21"/>
  <c r="F1573" i="21"/>
  <c r="E1573" i="21"/>
  <c r="D1574" i="21"/>
  <c r="P1575" i="21"/>
  <c r="N1575" i="21"/>
  <c r="L1575" i="21"/>
  <c r="J1575" i="21"/>
  <c r="I1575" i="21"/>
  <c r="H1576" i="21"/>
  <c r="K1574" i="21"/>
  <c r="Q1574" i="21"/>
  <c r="M1574" i="21"/>
  <c r="O1574" i="21"/>
  <c r="F1574" i="21"/>
  <c r="E1574" i="21"/>
  <c r="D1575" i="21"/>
  <c r="Q1575" i="21"/>
  <c r="M1575" i="21"/>
  <c r="O1575" i="21"/>
  <c r="K1575" i="21"/>
  <c r="J1576" i="21"/>
  <c r="P1576" i="21"/>
  <c r="N1576" i="21"/>
  <c r="L1576" i="21"/>
  <c r="I1576" i="21"/>
  <c r="H1577" i="21"/>
  <c r="E1575" i="21"/>
  <c r="D1576" i="21"/>
  <c r="F1575" i="21"/>
  <c r="M1576" i="21"/>
  <c r="O1576" i="21"/>
  <c r="K1576" i="21"/>
  <c r="Q1576" i="21"/>
  <c r="H1578" i="21"/>
  <c r="P1577" i="21"/>
  <c r="I1577" i="21"/>
  <c r="N1577" i="21"/>
  <c r="L1577" i="21"/>
  <c r="J1577" i="21"/>
  <c r="F1576" i="21"/>
  <c r="D1577" i="21"/>
  <c r="E1576" i="21"/>
  <c r="H1579" i="21"/>
  <c r="I1578" i="21"/>
  <c r="N1578" i="21"/>
  <c r="L1578" i="21"/>
  <c r="J1578" i="21"/>
  <c r="P1578" i="21"/>
  <c r="M1577" i="21"/>
  <c r="O1577" i="21"/>
  <c r="K1577" i="21"/>
  <c r="Q1577" i="21"/>
  <c r="F1577" i="21"/>
  <c r="E1577" i="21"/>
  <c r="D1578" i="21"/>
  <c r="L1579" i="21"/>
  <c r="J1579" i="21"/>
  <c r="H1580" i="21"/>
  <c r="I1579" i="21"/>
  <c r="P1579" i="21"/>
  <c r="N1579" i="21"/>
  <c r="M1578" i="21"/>
  <c r="O1578" i="21"/>
  <c r="K1578" i="21"/>
  <c r="Q1578" i="21"/>
  <c r="F1578" i="21"/>
  <c r="E1578" i="21"/>
  <c r="D1579" i="21"/>
  <c r="P1580" i="21"/>
  <c r="N1580" i="21"/>
  <c r="L1580" i="21"/>
  <c r="J1580" i="21"/>
  <c r="H1581" i="21"/>
  <c r="I1580" i="21"/>
  <c r="Q1579" i="21"/>
  <c r="O1579" i="21"/>
  <c r="K1579" i="21"/>
  <c r="M1579" i="21"/>
  <c r="F1579" i="21"/>
  <c r="E1579" i="21"/>
  <c r="D1580" i="21"/>
  <c r="P1581" i="21"/>
  <c r="H1582" i="21"/>
  <c r="I1581" i="21"/>
  <c r="N1581" i="21"/>
  <c r="L1581" i="21"/>
  <c r="J1581" i="21"/>
  <c r="K1580" i="21"/>
  <c r="M1580" i="21"/>
  <c r="O1580" i="21"/>
  <c r="Q1580" i="21"/>
  <c r="D1581" i="21"/>
  <c r="F1580" i="21"/>
  <c r="E1580" i="21"/>
  <c r="N1582" i="21"/>
  <c r="L1582" i="21"/>
  <c r="J1582" i="21"/>
  <c r="I1582" i="21"/>
  <c r="H1583" i="21"/>
  <c r="P1582" i="21"/>
  <c r="Q1581" i="21"/>
  <c r="M1581" i="21"/>
  <c r="O1581" i="21"/>
  <c r="K1581" i="21"/>
  <c r="F1581" i="21"/>
  <c r="E1581" i="21"/>
  <c r="D1582" i="21"/>
  <c r="M1582" i="21"/>
  <c r="O1582" i="21"/>
  <c r="K1582" i="21"/>
  <c r="Q1582" i="21"/>
  <c r="I1583" i="21"/>
  <c r="L1583" i="21"/>
  <c r="J1583" i="21"/>
  <c r="H1584" i="21"/>
  <c r="P1583" i="21"/>
  <c r="N1583" i="21"/>
  <c r="F1582" i="21"/>
  <c r="D1583" i="21"/>
  <c r="E1582" i="21"/>
  <c r="M1583" i="21"/>
  <c r="O1583" i="21"/>
  <c r="K1583" i="21"/>
  <c r="Q1583" i="21"/>
  <c r="J1584" i="21"/>
  <c r="I1584" i="21"/>
  <c r="H1585" i="21"/>
  <c r="P1584" i="21"/>
  <c r="N1584" i="21"/>
  <c r="L1584" i="21"/>
  <c r="E1583" i="21"/>
  <c r="D1584" i="21"/>
  <c r="F1583" i="21"/>
  <c r="M1584" i="21"/>
  <c r="O1584" i="21"/>
  <c r="K1584" i="21"/>
  <c r="Q1584" i="21"/>
  <c r="P1585" i="21"/>
  <c r="H1586" i="21"/>
  <c r="I1585" i="21"/>
  <c r="N1585" i="21"/>
  <c r="L1585" i="21"/>
  <c r="J1585" i="21"/>
  <c r="F1584" i="21"/>
  <c r="D1585" i="21"/>
  <c r="E1584" i="21"/>
  <c r="P1586" i="21"/>
  <c r="N1586" i="21"/>
  <c r="H1587" i="21"/>
  <c r="L1586" i="21"/>
  <c r="J1586" i="21"/>
  <c r="I1586" i="21"/>
  <c r="Q1585" i="21"/>
  <c r="M1585" i="21"/>
  <c r="O1585" i="21"/>
  <c r="K1585" i="21"/>
  <c r="F1585" i="21"/>
  <c r="E1585" i="21"/>
  <c r="D1586" i="21"/>
  <c r="P1587" i="21"/>
  <c r="N1587" i="21"/>
  <c r="L1587" i="21"/>
  <c r="J1587" i="21"/>
  <c r="I1587" i="21"/>
  <c r="H1588" i="21"/>
  <c r="K1586" i="21"/>
  <c r="Q1586" i="21"/>
  <c r="M1586" i="21"/>
  <c r="O1586" i="21"/>
  <c r="D1587" i="21"/>
  <c r="E1586" i="21"/>
  <c r="F1586" i="21"/>
  <c r="M1587" i="21"/>
  <c r="O1587" i="21"/>
  <c r="K1587" i="21"/>
  <c r="Q1587" i="21"/>
  <c r="J1588" i="21"/>
  <c r="I1588" i="21"/>
  <c r="H1589" i="21"/>
  <c r="P1588" i="21"/>
  <c r="N1588" i="21"/>
  <c r="L1588" i="21"/>
  <c r="F1587" i="21"/>
  <c r="E1587" i="21"/>
  <c r="D1588" i="21"/>
  <c r="M1588" i="21"/>
  <c r="O1588" i="21"/>
  <c r="K1588" i="21"/>
  <c r="Q1588" i="21"/>
  <c r="P1589" i="21"/>
  <c r="N1589" i="21"/>
  <c r="L1589" i="21"/>
  <c r="J1589" i="21"/>
  <c r="I1589" i="21"/>
  <c r="H1590" i="21"/>
  <c r="D1589" i="21"/>
  <c r="F1588" i="21"/>
  <c r="E1588" i="21"/>
  <c r="O1589" i="21"/>
  <c r="K1589" i="21"/>
  <c r="Q1589" i="21"/>
  <c r="M1589" i="21"/>
  <c r="P1590" i="21"/>
  <c r="N1590" i="21"/>
  <c r="I1590" i="21"/>
  <c r="L1590" i="21"/>
  <c r="J1590" i="21"/>
  <c r="H1591" i="21"/>
  <c r="D1590" i="21"/>
  <c r="E1589" i="21"/>
  <c r="F1589" i="21"/>
  <c r="M1590" i="21"/>
  <c r="O1590" i="21"/>
  <c r="K1590" i="21"/>
  <c r="Q1590" i="21"/>
  <c r="P1591" i="21"/>
  <c r="N1591" i="21"/>
  <c r="L1591" i="21"/>
  <c r="J1591" i="21"/>
  <c r="I1591" i="21"/>
  <c r="H1592" i="21"/>
  <c r="F1590" i="21"/>
  <c r="D1591" i="21"/>
  <c r="E1590" i="21"/>
  <c r="Q1591" i="21"/>
  <c r="M1591" i="21"/>
  <c r="O1591" i="21"/>
  <c r="K1591" i="21"/>
  <c r="P1592" i="21"/>
  <c r="N1592" i="21"/>
  <c r="L1592" i="21"/>
  <c r="J1592" i="21"/>
  <c r="I1592" i="21"/>
  <c r="H1593" i="21"/>
  <c r="D1592" i="21"/>
  <c r="E1591" i="21"/>
  <c r="F1591" i="21"/>
  <c r="M1592" i="21"/>
  <c r="O1592" i="21"/>
  <c r="K1592" i="21"/>
  <c r="Q1592" i="21"/>
  <c r="P1593" i="21"/>
  <c r="I1593" i="21"/>
  <c r="H1594" i="21"/>
  <c r="L1593" i="21"/>
  <c r="N1593" i="21"/>
  <c r="J1593" i="21"/>
  <c r="D1593" i="21"/>
  <c r="E1592" i="21"/>
  <c r="F1592" i="21"/>
  <c r="M1593" i="21"/>
  <c r="O1593" i="21"/>
  <c r="K1593" i="21"/>
  <c r="Q1593" i="21"/>
  <c r="N1594" i="21"/>
  <c r="L1594" i="21"/>
  <c r="J1594" i="21"/>
  <c r="I1594" i="21"/>
  <c r="H1595" i="21"/>
  <c r="P1594" i="21"/>
  <c r="F1593" i="21"/>
  <c r="E1593" i="21"/>
  <c r="D1594" i="21"/>
  <c r="K1594" i="21"/>
  <c r="Q1594" i="21"/>
  <c r="M1594" i="21"/>
  <c r="O1594" i="21"/>
  <c r="P1595" i="21"/>
  <c r="N1595" i="21"/>
  <c r="L1595" i="21"/>
  <c r="J1595" i="21"/>
  <c r="I1595" i="21"/>
  <c r="H1596" i="21"/>
  <c r="E1594" i="21"/>
  <c r="F1594" i="21"/>
  <c r="D1595" i="21"/>
  <c r="M1595" i="21"/>
  <c r="O1595" i="21"/>
  <c r="K1595" i="21"/>
  <c r="Q1595" i="21"/>
  <c r="J1596" i="21"/>
  <c r="I1596" i="21"/>
  <c r="H1597" i="21"/>
  <c r="P1596" i="21"/>
  <c r="N1596" i="21"/>
  <c r="L1596" i="21"/>
  <c r="D1596" i="21"/>
  <c r="F1595" i="21"/>
  <c r="E1595" i="21"/>
  <c r="M1596" i="21"/>
  <c r="O1596" i="21"/>
  <c r="K1596" i="21"/>
  <c r="Q1596" i="21"/>
  <c r="P1597" i="21"/>
  <c r="N1597" i="21"/>
  <c r="L1597" i="21"/>
  <c r="J1597" i="21"/>
  <c r="I1597" i="21"/>
  <c r="H1598" i="21"/>
  <c r="D1597" i="21"/>
  <c r="F1596" i="21"/>
  <c r="E1596" i="21"/>
  <c r="O1597" i="21"/>
  <c r="K1597" i="21"/>
  <c r="Q1597" i="21"/>
  <c r="M1597" i="21"/>
  <c r="P1598" i="21"/>
  <c r="L1598" i="21"/>
  <c r="I1598" i="21"/>
  <c r="N1598" i="21"/>
  <c r="J1598" i="21"/>
  <c r="H1599" i="21"/>
  <c r="E1597" i="21"/>
  <c r="F1597" i="21"/>
  <c r="D1598" i="21"/>
  <c r="M1598" i="21"/>
  <c r="O1598" i="21"/>
  <c r="K1598" i="21"/>
  <c r="Q1598" i="21"/>
  <c r="P1599" i="21"/>
  <c r="N1599" i="21"/>
  <c r="L1599" i="21"/>
  <c r="J1599" i="21"/>
  <c r="H1600" i="21"/>
  <c r="I1599" i="21"/>
  <c r="F1598" i="21"/>
  <c r="E1598" i="21"/>
  <c r="D1599" i="21"/>
  <c r="H1601" i="21"/>
  <c r="J1600" i="21"/>
  <c r="I1600" i="21"/>
  <c r="P1600" i="21"/>
  <c r="N1600" i="21"/>
  <c r="L1600" i="21"/>
  <c r="M1599" i="21"/>
  <c r="O1599" i="21"/>
  <c r="K1599" i="21"/>
  <c r="Q1599" i="21"/>
  <c r="D1600" i="21"/>
  <c r="E1599" i="21"/>
  <c r="F1599" i="21"/>
  <c r="P1601" i="21"/>
  <c r="H1602" i="21"/>
  <c r="I1601" i="21"/>
  <c r="N1601" i="21"/>
  <c r="L1601" i="21"/>
  <c r="J1601" i="21"/>
  <c r="O1600" i="21"/>
  <c r="K1600" i="21"/>
  <c r="Q1600" i="21"/>
  <c r="M1600" i="21"/>
  <c r="E1600" i="21"/>
  <c r="F1600" i="21"/>
  <c r="D1601" i="21"/>
  <c r="P1602" i="21"/>
  <c r="N1602" i="21"/>
  <c r="I1602" i="21"/>
  <c r="L1602" i="21"/>
  <c r="J1602" i="21"/>
  <c r="H1603" i="21"/>
  <c r="M1601" i="21"/>
  <c r="O1601" i="21"/>
  <c r="K1601" i="21"/>
  <c r="Q1601" i="21"/>
  <c r="F1601" i="21"/>
  <c r="E1601" i="21"/>
  <c r="D1602" i="21"/>
  <c r="M1602" i="21"/>
  <c r="O1602" i="21"/>
  <c r="K1602" i="21"/>
  <c r="Q1602" i="21"/>
  <c r="H1604" i="21"/>
  <c r="L1603" i="21"/>
  <c r="J1603" i="21"/>
  <c r="I1603" i="21"/>
  <c r="P1603" i="21"/>
  <c r="N1603" i="21"/>
  <c r="F1602" i="21"/>
  <c r="D1603" i="21"/>
  <c r="E1602" i="21"/>
  <c r="J1604" i="21"/>
  <c r="H1605" i="21"/>
  <c r="I1604" i="21"/>
  <c r="P1604" i="21"/>
  <c r="N1604" i="21"/>
  <c r="L1604" i="21"/>
  <c r="O1603" i="21"/>
  <c r="K1603" i="21"/>
  <c r="Q1603" i="21"/>
  <c r="M1603" i="21"/>
  <c r="F1603" i="21"/>
  <c r="E1603" i="21"/>
  <c r="D1604" i="21"/>
  <c r="P1605" i="21"/>
  <c r="I1605" i="21"/>
  <c r="H1606" i="21"/>
  <c r="N1605" i="21"/>
  <c r="L1605" i="21"/>
  <c r="J1605" i="21"/>
  <c r="M1604" i="21"/>
  <c r="O1604" i="21"/>
  <c r="K1604" i="21"/>
  <c r="Q1604" i="21"/>
  <c r="E1604" i="21"/>
  <c r="F1604" i="21"/>
  <c r="D1605" i="21"/>
  <c r="K1605" i="21"/>
  <c r="Q1605" i="21"/>
  <c r="O1605" i="21"/>
  <c r="M1605" i="21"/>
  <c r="N1606" i="21"/>
  <c r="P1606" i="21"/>
  <c r="I1606" i="21"/>
  <c r="L1606" i="21"/>
  <c r="J1606" i="21"/>
  <c r="H1607" i="21"/>
  <c r="F1605" i="21"/>
  <c r="D1606" i="21"/>
  <c r="E1605" i="21"/>
  <c r="O1606" i="21"/>
  <c r="M1606" i="21"/>
  <c r="K1606" i="21"/>
  <c r="Q1606" i="21"/>
  <c r="N1607" i="21"/>
  <c r="L1607" i="21"/>
  <c r="P1607" i="21"/>
  <c r="J1607" i="21"/>
  <c r="I1607" i="21"/>
  <c r="H1608" i="21"/>
  <c r="F1606" i="21"/>
  <c r="D1607" i="21"/>
  <c r="E1606" i="21"/>
  <c r="Q1607" i="21"/>
  <c r="M1607" i="21"/>
  <c r="O1607" i="21"/>
  <c r="K1607" i="21"/>
  <c r="L1608" i="21"/>
  <c r="P1608" i="21"/>
  <c r="N1608" i="21"/>
  <c r="J1608" i="21"/>
  <c r="H1609" i="21"/>
  <c r="I1608" i="21"/>
  <c r="D1608" i="21"/>
  <c r="E1607" i="21"/>
  <c r="F1607" i="21"/>
  <c r="L1609" i="21"/>
  <c r="J1609" i="21"/>
  <c r="I1609" i="21"/>
  <c r="P1609" i="21"/>
  <c r="N1609" i="21"/>
  <c r="H1610" i="21"/>
  <c r="K1608" i="21"/>
  <c r="Q1608" i="21"/>
  <c r="M1608" i="21"/>
  <c r="O1608" i="21"/>
  <c r="F1608" i="21"/>
  <c r="E1608" i="21"/>
  <c r="D1609" i="21"/>
  <c r="O1609" i="21"/>
  <c r="M1609" i="21"/>
  <c r="K1609" i="21"/>
  <c r="Q1609" i="21"/>
  <c r="J1610" i="21"/>
  <c r="N1610" i="21"/>
  <c r="L1610" i="21"/>
  <c r="I1610" i="21"/>
  <c r="H1611" i="21"/>
  <c r="P1610" i="21"/>
  <c r="F1609" i="21"/>
  <c r="E1609" i="21"/>
  <c r="D1610" i="21"/>
  <c r="Q1610" i="21"/>
  <c r="K1610" i="21"/>
  <c r="M1610" i="21"/>
  <c r="O1610" i="21"/>
  <c r="L1611" i="21"/>
  <c r="P1611" i="21"/>
  <c r="N1611" i="21"/>
  <c r="J1611" i="21"/>
  <c r="I1611" i="21"/>
  <c r="H1612" i="21"/>
  <c r="F1610" i="21"/>
  <c r="D1611" i="21"/>
  <c r="E1610" i="21"/>
  <c r="K1611" i="21"/>
  <c r="Q1611" i="21"/>
  <c r="M1611" i="21"/>
  <c r="O1611" i="21"/>
  <c r="I1612" i="21"/>
  <c r="J1612" i="21"/>
  <c r="H1613" i="21"/>
  <c r="P1612" i="21"/>
  <c r="N1612" i="21"/>
  <c r="L1612" i="21"/>
  <c r="F1611" i="21"/>
  <c r="E1611" i="21"/>
  <c r="D1612" i="21"/>
  <c r="M1612" i="21"/>
  <c r="O1612" i="21"/>
  <c r="K1612" i="21"/>
  <c r="Q1612" i="21"/>
  <c r="J1613" i="21"/>
  <c r="P1613" i="21"/>
  <c r="N1613" i="21"/>
  <c r="L1613" i="21"/>
  <c r="H1614" i="21"/>
  <c r="I1613" i="21"/>
  <c r="D1613" i="21"/>
  <c r="F1612" i="21"/>
  <c r="E1612" i="21"/>
  <c r="J1614" i="21"/>
  <c r="I1614" i="21"/>
  <c r="H1615" i="21"/>
  <c r="N1614" i="21"/>
  <c r="L1614" i="21"/>
  <c r="P1614" i="21"/>
  <c r="Q1613" i="21"/>
  <c r="M1613" i="21"/>
  <c r="O1613" i="21"/>
  <c r="K1613" i="21"/>
  <c r="F1613" i="21"/>
  <c r="E1613" i="21"/>
  <c r="D1614" i="21"/>
  <c r="K1614" i="21"/>
  <c r="M1614" i="21"/>
  <c r="O1614" i="21"/>
  <c r="Q1614" i="21"/>
  <c r="H1616" i="21"/>
  <c r="L1615" i="21"/>
  <c r="J1615" i="21"/>
  <c r="I1615" i="21"/>
  <c r="P1615" i="21"/>
  <c r="N1615" i="21"/>
  <c r="F1614" i="21"/>
  <c r="D1615" i="21"/>
  <c r="E1614" i="21"/>
  <c r="I1616" i="21"/>
  <c r="H1617" i="21"/>
  <c r="J1616" i="21"/>
  <c r="P1616" i="21"/>
  <c r="N1616" i="21"/>
  <c r="L1616" i="21"/>
  <c r="O1615" i="21"/>
  <c r="M1615" i="21"/>
  <c r="K1615" i="21"/>
  <c r="Q1615" i="21"/>
  <c r="E1615" i="21"/>
  <c r="D1616" i="21"/>
  <c r="F1615" i="21"/>
  <c r="Q1616" i="21"/>
  <c r="M1616" i="21"/>
  <c r="O1616" i="21"/>
  <c r="K1616" i="21"/>
  <c r="I1617" i="21"/>
  <c r="P1617" i="21"/>
  <c r="H1618" i="21"/>
  <c r="N1617" i="21"/>
  <c r="L1617" i="21"/>
  <c r="J1617" i="21"/>
  <c r="F1616" i="21"/>
  <c r="D1617" i="21"/>
  <c r="E1616" i="21"/>
  <c r="K1617" i="21"/>
  <c r="M1617" i="21"/>
  <c r="O1617" i="21"/>
  <c r="Q1617" i="21"/>
  <c r="H1619" i="21"/>
  <c r="P1618" i="21"/>
  <c r="N1618" i="21"/>
  <c r="L1618" i="21"/>
  <c r="J1618" i="21"/>
  <c r="I1618" i="21"/>
  <c r="F1617" i="21"/>
  <c r="E1617" i="21"/>
  <c r="D1618" i="21"/>
  <c r="P1619" i="21"/>
  <c r="N1619" i="21"/>
  <c r="L1619" i="21"/>
  <c r="J1619" i="21"/>
  <c r="H1620" i="21"/>
  <c r="I1619" i="21"/>
  <c r="K1618" i="21"/>
  <c r="Q1618" i="21"/>
  <c r="M1618" i="21"/>
  <c r="O1618" i="21"/>
  <c r="F1618" i="21"/>
  <c r="D1619" i="21"/>
  <c r="E1618" i="21"/>
  <c r="J1620" i="21"/>
  <c r="P1620" i="21"/>
  <c r="N1620" i="21"/>
  <c r="L1620" i="21"/>
  <c r="I1620" i="21"/>
  <c r="H1621" i="21"/>
  <c r="Q1619" i="21"/>
  <c r="O1619" i="21"/>
  <c r="K1619" i="21"/>
  <c r="M1619" i="21"/>
  <c r="F1619" i="21"/>
  <c r="E1619" i="21"/>
  <c r="D1620" i="21"/>
  <c r="M1620" i="21"/>
  <c r="O1620" i="21"/>
  <c r="K1620" i="21"/>
  <c r="Q1620" i="21"/>
  <c r="I1621" i="21"/>
  <c r="N1621" i="21"/>
  <c r="L1621" i="21"/>
  <c r="J1621" i="21"/>
  <c r="P1621" i="21"/>
  <c r="H1622" i="21"/>
  <c r="D1621" i="21"/>
  <c r="F1620" i="21"/>
  <c r="E1620" i="21"/>
  <c r="O1621" i="21"/>
  <c r="K1621" i="21"/>
  <c r="Q1621" i="21"/>
  <c r="M1621" i="21"/>
  <c r="P1622" i="21"/>
  <c r="N1622" i="21"/>
  <c r="H1623" i="21"/>
  <c r="L1622" i="21"/>
  <c r="J1622" i="21"/>
  <c r="I1622" i="21"/>
  <c r="F1621" i="21"/>
  <c r="E1621" i="21"/>
  <c r="D1622" i="21"/>
  <c r="I1623" i="21"/>
  <c r="L1623" i="21"/>
  <c r="J1623" i="21"/>
  <c r="H1624" i="21"/>
  <c r="P1623" i="21"/>
  <c r="N1623" i="21"/>
  <c r="M1622" i="21"/>
  <c r="O1622" i="21"/>
  <c r="K1622" i="21"/>
  <c r="Q1622" i="21"/>
  <c r="F1622" i="21"/>
  <c r="E1622" i="21"/>
  <c r="D1623" i="21"/>
  <c r="M1623" i="21"/>
  <c r="O1623" i="21"/>
  <c r="K1623" i="21"/>
  <c r="Q1623" i="21"/>
  <c r="H1625" i="21"/>
  <c r="J1624" i="21"/>
  <c r="I1624" i="21"/>
  <c r="P1624" i="21"/>
  <c r="N1624" i="21"/>
  <c r="L1624" i="21"/>
  <c r="E1623" i="21"/>
  <c r="D1624" i="21"/>
  <c r="F1623" i="21"/>
  <c r="P1625" i="21"/>
  <c r="I1625" i="21"/>
  <c r="H1626" i="21"/>
  <c r="N1625" i="21"/>
  <c r="L1625" i="21"/>
  <c r="J1625" i="21"/>
  <c r="M1624" i="21"/>
  <c r="O1624" i="21"/>
  <c r="K1624" i="21"/>
  <c r="Q1624" i="21"/>
  <c r="F1624" i="21"/>
  <c r="E1624" i="21"/>
  <c r="D1625" i="21"/>
  <c r="M1625" i="21"/>
  <c r="O1625" i="21"/>
  <c r="K1625" i="21"/>
  <c r="Q1625" i="21"/>
  <c r="H1627" i="21"/>
  <c r="L1626" i="21"/>
  <c r="J1626" i="21"/>
  <c r="I1626" i="21"/>
  <c r="N1626" i="21"/>
  <c r="P1626" i="21"/>
  <c r="F1625" i="21"/>
  <c r="E1625" i="21"/>
  <c r="D1626" i="21"/>
  <c r="N1627" i="21"/>
  <c r="L1627" i="21"/>
  <c r="P1627" i="21"/>
  <c r="J1627" i="21"/>
  <c r="I1627" i="21"/>
  <c r="H1628" i="21"/>
  <c r="K1626" i="21"/>
  <c r="Q1626" i="21"/>
  <c r="M1626" i="21"/>
  <c r="O1626" i="21"/>
  <c r="D1627" i="21"/>
  <c r="F1626" i="21"/>
  <c r="E1626" i="21"/>
  <c r="M1627" i="21"/>
  <c r="O1627" i="21"/>
  <c r="K1627" i="21"/>
  <c r="Q1627" i="21"/>
  <c r="J1628" i="21"/>
  <c r="I1628" i="21"/>
  <c r="H1629" i="21"/>
  <c r="P1628" i="21"/>
  <c r="N1628" i="21"/>
  <c r="L1628" i="21"/>
  <c r="F1627" i="21"/>
  <c r="D1628" i="21"/>
  <c r="E1627" i="21"/>
  <c r="M1628" i="21"/>
  <c r="O1628" i="21"/>
  <c r="K1628" i="21"/>
  <c r="Q1628" i="21"/>
  <c r="L1629" i="21"/>
  <c r="J1629" i="21"/>
  <c r="H1630" i="21"/>
  <c r="P1629" i="21"/>
  <c r="N1629" i="21"/>
  <c r="I1629" i="21"/>
  <c r="E1628" i="21"/>
  <c r="F1628" i="21"/>
  <c r="D1629" i="21"/>
  <c r="I1630" i="21"/>
  <c r="N1630" i="21"/>
  <c r="L1630" i="21"/>
  <c r="J1630" i="21"/>
  <c r="H1631" i="21"/>
  <c r="P1630" i="21"/>
  <c r="Q1629" i="21"/>
  <c r="M1629" i="21"/>
  <c r="O1629" i="21"/>
  <c r="K1629" i="21"/>
  <c r="D1630" i="21"/>
  <c r="F1629" i="21"/>
  <c r="E1629" i="21"/>
  <c r="O1630" i="21"/>
  <c r="K1630" i="21"/>
  <c r="Q1630" i="21"/>
  <c r="M1630" i="21"/>
  <c r="P1631" i="21"/>
  <c r="N1631" i="21"/>
  <c r="L1631" i="21"/>
  <c r="J1631" i="21"/>
  <c r="H1632" i="21"/>
  <c r="I1631" i="21"/>
  <c r="F1630" i="21"/>
  <c r="D1631" i="21"/>
  <c r="E1630" i="21"/>
  <c r="J1632" i="21"/>
  <c r="H1633" i="21"/>
  <c r="I1632" i="21"/>
  <c r="P1632" i="21"/>
  <c r="N1632" i="21"/>
  <c r="L1632" i="21"/>
  <c r="M1631" i="21"/>
  <c r="O1631" i="21"/>
  <c r="K1631" i="21"/>
  <c r="Q1631" i="21"/>
  <c r="D1632" i="21"/>
  <c r="E1631" i="21"/>
  <c r="F1631" i="21"/>
  <c r="P1633" i="21"/>
  <c r="N1633" i="21"/>
  <c r="L1633" i="21"/>
  <c r="J1633" i="21"/>
  <c r="H1634" i="21"/>
  <c r="I1633" i="21"/>
  <c r="K1632" i="21"/>
  <c r="Q1632" i="21"/>
  <c r="M1632" i="21"/>
  <c r="O1632" i="21"/>
  <c r="E1632" i="21"/>
  <c r="F1632" i="21"/>
  <c r="D1633" i="21"/>
  <c r="P1634" i="21"/>
  <c r="N1634" i="21"/>
  <c r="H1635" i="21"/>
  <c r="L1634" i="21"/>
  <c r="J1634" i="21"/>
  <c r="I1634" i="21"/>
  <c r="O1633" i="21"/>
  <c r="K1633" i="21"/>
  <c r="Q1633" i="21"/>
  <c r="M1633" i="21"/>
  <c r="F1633" i="21"/>
  <c r="E1633" i="21"/>
  <c r="D1634" i="21"/>
  <c r="L1635" i="21"/>
  <c r="P1635" i="21"/>
  <c r="N1635" i="21"/>
  <c r="J1635" i="21"/>
  <c r="H1636" i="21"/>
  <c r="I1635" i="21"/>
  <c r="K1634" i="21"/>
  <c r="Q1634" i="21"/>
  <c r="M1634" i="21"/>
  <c r="O1634" i="21"/>
  <c r="E1634" i="21"/>
  <c r="F1634" i="21"/>
  <c r="D1635" i="21"/>
  <c r="P1636" i="21"/>
  <c r="N1636" i="21"/>
  <c r="L1636" i="21"/>
  <c r="J1636" i="21"/>
  <c r="I1636" i="21"/>
  <c r="H1637" i="21"/>
  <c r="K1635" i="21"/>
  <c r="Q1635" i="21"/>
  <c r="O1635" i="21"/>
  <c r="M1635" i="21"/>
  <c r="D1636" i="21"/>
  <c r="F1635" i="21"/>
  <c r="E1635" i="21"/>
  <c r="M1636" i="21"/>
  <c r="O1636" i="21"/>
  <c r="K1636" i="21"/>
  <c r="Q1636" i="21"/>
  <c r="J1637" i="21"/>
  <c r="I1637" i="21"/>
  <c r="P1637" i="21"/>
  <c r="N1637" i="21"/>
  <c r="L1637" i="21"/>
  <c r="H1638" i="21"/>
  <c r="D1637" i="21"/>
  <c r="F1636" i="21"/>
  <c r="E1636" i="21"/>
  <c r="O1637" i="21"/>
  <c r="K1637" i="21"/>
  <c r="Q1637" i="21"/>
  <c r="M1637" i="21"/>
  <c r="H1639" i="21"/>
  <c r="P1638" i="21"/>
  <c r="N1638" i="21"/>
  <c r="L1638" i="21"/>
  <c r="J1638" i="21"/>
  <c r="I1638" i="21"/>
  <c r="E1637" i="21"/>
  <c r="F1637" i="21"/>
  <c r="D1638" i="21"/>
  <c r="H1640" i="21"/>
  <c r="I1639" i="21"/>
  <c r="L1639" i="21"/>
  <c r="J1639" i="21"/>
  <c r="P1639" i="21"/>
  <c r="N1639" i="21"/>
  <c r="M1638" i="21"/>
  <c r="O1638" i="21"/>
  <c r="K1638" i="21"/>
  <c r="Q1638" i="21"/>
  <c r="F1638" i="21"/>
  <c r="D1639" i="21"/>
  <c r="E1638" i="21"/>
  <c r="J1640" i="21"/>
  <c r="I1640" i="21"/>
  <c r="H1641" i="21"/>
  <c r="P1640" i="21"/>
  <c r="N1640" i="21"/>
  <c r="L1640" i="21"/>
  <c r="O1639" i="21"/>
  <c r="M1639" i="21"/>
  <c r="K1639" i="21"/>
  <c r="Q1639" i="21"/>
  <c r="D1640" i="21"/>
  <c r="E1639" i="21"/>
  <c r="F1639" i="21"/>
  <c r="O1640" i="21"/>
  <c r="M1640" i="21"/>
  <c r="K1640" i="21"/>
  <c r="Q1640" i="21"/>
  <c r="I1641" i="21"/>
  <c r="P1641" i="21"/>
  <c r="H1642" i="21"/>
  <c r="N1641" i="21"/>
  <c r="L1641" i="21"/>
  <c r="J1641" i="21"/>
  <c r="E1640" i="21"/>
  <c r="F1640" i="21"/>
  <c r="D1641" i="21"/>
  <c r="K1641" i="21"/>
  <c r="Q1641" i="21"/>
  <c r="M1641" i="21"/>
  <c r="O1641" i="21"/>
  <c r="P1642" i="21"/>
  <c r="N1642" i="21"/>
  <c r="I1642" i="21"/>
  <c r="L1642" i="21"/>
  <c r="J1642" i="21"/>
  <c r="H1643" i="21"/>
  <c r="F1641" i="21"/>
  <c r="E1641" i="21"/>
  <c r="D1642" i="21"/>
  <c r="M1642" i="21"/>
  <c r="O1642" i="21"/>
  <c r="K1642" i="21"/>
  <c r="Q1642" i="21"/>
  <c r="L1643" i="21"/>
  <c r="J1643" i="21"/>
  <c r="H1644" i="21"/>
  <c r="I1643" i="21"/>
  <c r="P1643" i="21"/>
  <c r="N1643" i="21"/>
  <c r="F1642" i="21"/>
  <c r="E1642" i="21"/>
  <c r="D1643" i="21"/>
  <c r="N1644" i="21"/>
  <c r="P1644" i="21"/>
  <c r="L1644" i="21"/>
  <c r="J1644" i="21"/>
  <c r="I1644" i="21"/>
  <c r="H1645" i="21"/>
  <c r="Q1643" i="21"/>
  <c r="O1643" i="21"/>
  <c r="K1643" i="21"/>
  <c r="M1643" i="21"/>
  <c r="F1643" i="21"/>
  <c r="D1644" i="21"/>
  <c r="E1643" i="21"/>
  <c r="M1644" i="21"/>
  <c r="O1644" i="21"/>
  <c r="K1644" i="21"/>
  <c r="Q1644" i="21"/>
  <c r="H1646" i="21"/>
  <c r="P1645" i="21"/>
  <c r="N1645" i="21"/>
  <c r="L1645" i="21"/>
  <c r="J1645" i="21"/>
  <c r="I1645" i="21"/>
  <c r="D1645" i="21"/>
  <c r="F1644" i="21"/>
  <c r="E1644" i="21"/>
  <c r="L1646" i="21"/>
  <c r="N1646" i="21"/>
  <c r="J1646" i="21"/>
  <c r="H1647" i="21"/>
  <c r="I1646" i="21"/>
  <c r="P1646" i="21"/>
  <c r="Q1645" i="21"/>
  <c r="M1645" i="21"/>
  <c r="O1645" i="21"/>
  <c r="K1645" i="21"/>
  <c r="F1645" i="21"/>
  <c r="D1646" i="21"/>
  <c r="E1645" i="21"/>
  <c r="N1647" i="21"/>
  <c r="P1647" i="21"/>
  <c r="L1647" i="21"/>
  <c r="J1647" i="21"/>
  <c r="H1648" i="21"/>
  <c r="I1647" i="21"/>
  <c r="Q1646" i="21"/>
  <c r="M1646" i="21"/>
  <c r="O1646" i="21"/>
  <c r="K1646" i="21"/>
  <c r="F1646" i="21"/>
  <c r="D1647" i="21"/>
  <c r="E1646" i="21"/>
  <c r="J1648" i="21"/>
  <c r="H1649" i="21"/>
  <c r="I1648" i="21"/>
  <c r="P1648" i="21"/>
  <c r="N1648" i="21"/>
  <c r="L1648" i="21"/>
  <c r="M1647" i="21"/>
  <c r="O1647" i="21"/>
  <c r="K1647" i="21"/>
  <c r="Q1647" i="21"/>
  <c r="E1647" i="21"/>
  <c r="D1648" i="21"/>
  <c r="F1647" i="21"/>
  <c r="P1649" i="21"/>
  <c r="L1649" i="21"/>
  <c r="N1649" i="21"/>
  <c r="J1649" i="21"/>
  <c r="H1650" i="21"/>
  <c r="I1649" i="21"/>
  <c r="K1648" i="21"/>
  <c r="Q1648" i="21"/>
  <c r="M1648" i="21"/>
  <c r="O1648" i="21"/>
  <c r="F1648" i="21"/>
  <c r="D1649" i="21"/>
  <c r="E1648" i="21"/>
  <c r="N1650" i="21"/>
  <c r="P1650" i="21"/>
  <c r="H1651" i="21"/>
  <c r="L1650" i="21"/>
  <c r="J1650" i="21"/>
  <c r="I1650" i="21"/>
  <c r="Q1649" i="21"/>
  <c r="M1649" i="21"/>
  <c r="O1649" i="21"/>
  <c r="K1649" i="21"/>
  <c r="F1649" i="21"/>
  <c r="D1650" i="21"/>
  <c r="E1649" i="21"/>
  <c r="P1651" i="21"/>
  <c r="N1651" i="21"/>
  <c r="L1651" i="21"/>
  <c r="J1651" i="21"/>
  <c r="H1652" i="21"/>
  <c r="I1651" i="21"/>
  <c r="Q1650" i="21"/>
  <c r="K1650" i="21"/>
  <c r="M1650" i="21"/>
  <c r="O1650" i="21"/>
  <c r="D1651" i="21"/>
  <c r="E1650" i="21"/>
  <c r="F1650" i="21"/>
  <c r="P1652" i="21"/>
  <c r="L1652" i="21"/>
  <c r="N1652" i="21"/>
  <c r="J1652" i="21"/>
  <c r="H1653" i="21"/>
  <c r="I1652" i="21"/>
  <c r="O1651" i="21"/>
  <c r="K1651" i="21"/>
  <c r="Q1651" i="21"/>
  <c r="M1651" i="21"/>
  <c r="F1651" i="21"/>
  <c r="E1651" i="21"/>
  <c r="D1652" i="21"/>
  <c r="I1653" i="21"/>
  <c r="P1653" i="21"/>
  <c r="H1654" i="21"/>
  <c r="N1653" i="21"/>
  <c r="L1653" i="21"/>
  <c r="J1653" i="21"/>
  <c r="M1652" i="21"/>
  <c r="O1652" i="21"/>
  <c r="K1652" i="21"/>
  <c r="Q1652" i="21"/>
  <c r="D1653" i="21"/>
  <c r="F1652" i="21"/>
  <c r="E1652" i="21"/>
  <c r="O1653" i="21"/>
  <c r="Q1653" i="21"/>
  <c r="K1653" i="21"/>
  <c r="M1653" i="21"/>
  <c r="P1654" i="21"/>
  <c r="N1654" i="21"/>
  <c r="I1654" i="21"/>
  <c r="L1654" i="21"/>
  <c r="J1654" i="21"/>
  <c r="H1655" i="21"/>
  <c r="D1654" i="21"/>
  <c r="E1653" i="21"/>
  <c r="F1653" i="21"/>
  <c r="M1654" i="21"/>
  <c r="O1654" i="21"/>
  <c r="K1654" i="21"/>
  <c r="Q1654" i="21"/>
  <c r="P1655" i="21"/>
  <c r="L1655" i="21"/>
  <c r="N1655" i="21"/>
  <c r="J1655" i="21"/>
  <c r="H1656" i="21"/>
  <c r="I1655" i="21"/>
  <c r="F1654" i="21"/>
  <c r="D1655" i="21"/>
  <c r="E1654" i="21"/>
  <c r="H1657" i="21"/>
  <c r="J1656" i="21"/>
  <c r="I1656" i="21"/>
  <c r="P1656" i="21"/>
  <c r="N1656" i="21"/>
  <c r="L1656" i="21"/>
  <c r="M1655" i="21"/>
  <c r="O1655" i="21"/>
  <c r="K1655" i="21"/>
  <c r="Q1655" i="21"/>
  <c r="D1656" i="21"/>
  <c r="E1655" i="21"/>
  <c r="F1655" i="21"/>
  <c r="P1657" i="21"/>
  <c r="N1657" i="21"/>
  <c r="J1657" i="21"/>
  <c r="L1657" i="21"/>
  <c r="H1658" i="21"/>
  <c r="I1657" i="21"/>
  <c r="K1656" i="21"/>
  <c r="Q1656" i="21"/>
  <c r="M1656" i="21"/>
  <c r="O1656" i="21"/>
  <c r="D1657" i="21"/>
  <c r="E1656" i="21"/>
  <c r="F1656" i="21"/>
  <c r="I1658" i="21"/>
  <c r="P1658" i="21"/>
  <c r="N1658" i="21"/>
  <c r="L1658" i="21"/>
  <c r="J1658" i="21"/>
  <c r="H1659" i="21"/>
  <c r="M1657" i="21"/>
  <c r="O1657" i="21"/>
  <c r="K1657" i="21"/>
  <c r="Q1657" i="21"/>
  <c r="F1657" i="21"/>
  <c r="E1657" i="21"/>
  <c r="D1658" i="21"/>
  <c r="M1658" i="21"/>
  <c r="O1658" i="21"/>
  <c r="K1658" i="21"/>
  <c r="Q1658" i="21"/>
  <c r="L1659" i="21"/>
  <c r="H1660" i="21"/>
  <c r="J1659" i="21"/>
  <c r="I1659" i="21"/>
  <c r="P1659" i="21"/>
  <c r="N1659" i="21"/>
  <c r="E1658" i="21"/>
  <c r="F1658" i="21"/>
  <c r="D1659" i="21"/>
  <c r="P1660" i="21"/>
  <c r="N1660" i="21"/>
  <c r="J1660" i="21"/>
  <c r="L1660" i="21"/>
  <c r="I1660" i="21"/>
  <c r="H1661" i="21"/>
  <c r="O1659" i="21"/>
  <c r="K1659" i="21"/>
  <c r="Q1659" i="21"/>
  <c r="M1659" i="21"/>
  <c r="E1659" i="21"/>
  <c r="F1659" i="21"/>
  <c r="D1660" i="21"/>
  <c r="K1660" i="21"/>
  <c r="M1660" i="21"/>
  <c r="O1660" i="21"/>
  <c r="Q1660" i="21"/>
  <c r="P1661" i="21"/>
  <c r="L1661" i="21"/>
  <c r="N1661" i="21"/>
  <c r="J1661" i="21"/>
  <c r="I1661" i="21"/>
  <c r="H1662" i="21"/>
  <c r="F1660" i="21"/>
  <c r="D1661" i="21"/>
  <c r="E1660" i="21"/>
  <c r="O1661" i="21"/>
  <c r="K1661" i="21"/>
  <c r="Q1661" i="21"/>
  <c r="M1661" i="21"/>
  <c r="P1662" i="21"/>
  <c r="N1662" i="21"/>
  <c r="J1662" i="21"/>
  <c r="H1663" i="21"/>
  <c r="L1662" i="21"/>
  <c r="I1662" i="21"/>
  <c r="F1661" i="21"/>
  <c r="D1662" i="21"/>
  <c r="E1661" i="21"/>
  <c r="J1663" i="21"/>
  <c r="I1663" i="21"/>
  <c r="H1664" i="21"/>
  <c r="P1663" i="21"/>
  <c r="L1663" i="21"/>
  <c r="N1663" i="21"/>
  <c r="M1662" i="21"/>
  <c r="O1662" i="21"/>
  <c r="K1662" i="21"/>
  <c r="Q1662" i="21"/>
  <c r="F1662" i="21"/>
  <c r="D1663" i="21"/>
  <c r="E1662" i="21"/>
  <c r="Q1663" i="21"/>
  <c r="O1663" i="21"/>
  <c r="M1663" i="21"/>
  <c r="K1663" i="21"/>
  <c r="H1665" i="21"/>
  <c r="P1664" i="21"/>
  <c r="N1664" i="21"/>
  <c r="L1664" i="21"/>
  <c r="J1664" i="21"/>
  <c r="I1664" i="21"/>
  <c r="E1663" i="21"/>
  <c r="D1664" i="21"/>
  <c r="F1663" i="21"/>
  <c r="P1665" i="21"/>
  <c r="L1665" i="21"/>
  <c r="I1665" i="21"/>
  <c r="H1666" i="21"/>
  <c r="N1665" i="21"/>
  <c r="J1665" i="21"/>
  <c r="O1664" i="21"/>
  <c r="K1664" i="21"/>
  <c r="Q1664" i="21"/>
  <c r="M1664" i="21"/>
  <c r="D1665" i="21"/>
  <c r="E1664" i="21"/>
  <c r="F1664" i="21"/>
  <c r="Q1665" i="21"/>
  <c r="M1665" i="21"/>
  <c r="O1665" i="21"/>
  <c r="K1665" i="21"/>
  <c r="J1666" i="21"/>
  <c r="N1666" i="21"/>
  <c r="L1666" i="21"/>
  <c r="I1666" i="21"/>
  <c r="H1667" i="21"/>
  <c r="P1666" i="21"/>
  <c r="E1665" i="21"/>
  <c r="F1665" i="21"/>
  <c r="D1666" i="21"/>
  <c r="M1666" i="21"/>
  <c r="K1666" i="21"/>
  <c r="Q1666" i="21"/>
  <c r="O1666" i="21"/>
  <c r="N1667" i="21"/>
  <c r="L1667" i="21"/>
  <c r="I1667" i="21"/>
  <c r="P1667" i="21"/>
  <c r="J1667" i="21"/>
  <c r="H1668" i="21"/>
  <c r="F1666" i="21"/>
  <c r="D1667" i="21"/>
  <c r="E1666" i="21"/>
  <c r="M1667" i="21"/>
  <c r="O1667" i="21"/>
  <c r="K1667" i="21"/>
  <c r="Q1667" i="21"/>
  <c r="I1668" i="21"/>
  <c r="H1669" i="21"/>
  <c r="N1668" i="21"/>
  <c r="J1668" i="21"/>
  <c r="P1668" i="21"/>
  <c r="L1668" i="21"/>
  <c r="E1667" i="21"/>
  <c r="F1667" i="21"/>
  <c r="D1668" i="21"/>
  <c r="M1668" i="21"/>
  <c r="K1668" i="21"/>
  <c r="O1668" i="21"/>
  <c r="Q1668" i="21"/>
  <c r="P1669" i="21"/>
  <c r="N1669" i="21"/>
  <c r="L1669" i="21"/>
  <c r="J1669" i="21"/>
  <c r="H1670" i="21"/>
  <c r="I1669" i="21"/>
  <c r="F1668" i="21"/>
  <c r="E1668" i="21"/>
  <c r="D1669" i="21"/>
  <c r="L1670" i="21"/>
  <c r="J1670" i="21"/>
  <c r="I1670" i="21"/>
  <c r="H1671" i="21"/>
  <c r="N1670" i="21"/>
  <c r="P1670" i="21"/>
  <c r="O1669" i="21"/>
  <c r="Q1669" i="21"/>
  <c r="M1669" i="21"/>
  <c r="K1669" i="21"/>
  <c r="E1669" i="21"/>
  <c r="F1669" i="21"/>
  <c r="D1670" i="21"/>
  <c r="M1670" i="21"/>
  <c r="O1670" i="21"/>
  <c r="K1670" i="21"/>
  <c r="Q1670" i="21"/>
  <c r="H1672" i="21"/>
  <c r="P1671" i="21"/>
  <c r="L1671" i="21"/>
  <c r="J1671" i="21"/>
  <c r="I1671" i="21"/>
  <c r="N1671" i="21"/>
  <c r="F1670" i="21"/>
  <c r="E1670" i="21"/>
  <c r="D1671" i="21"/>
  <c r="N1672" i="21"/>
  <c r="J1672" i="21"/>
  <c r="H1673" i="21"/>
  <c r="I1672" i="21"/>
  <c r="P1672" i="21"/>
  <c r="L1672" i="21"/>
  <c r="M1671" i="21"/>
  <c r="O1671" i="21"/>
  <c r="Q1671" i="21"/>
  <c r="K1671" i="21"/>
  <c r="D1672" i="21"/>
  <c r="E1671" i="21"/>
  <c r="F1671" i="21"/>
  <c r="P1673" i="21"/>
  <c r="N1673" i="21"/>
  <c r="L1673" i="21"/>
  <c r="J1673" i="21"/>
  <c r="I1673" i="21"/>
  <c r="H1674" i="21"/>
  <c r="Q1672" i="21"/>
  <c r="M1672" i="21"/>
  <c r="K1672" i="21"/>
  <c r="O1672" i="21"/>
  <c r="E1672" i="21"/>
  <c r="F1672" i="21"/>
  <c r="D1673" i="21"/>
  <c r="M1673" i="21"/>
  <c r="O1673" i="21"/>
  <c r="Q1673" i="21"/>
  <c r="K1673" i="21"/>
  <c r="N1674" i="21"/>
  <c r="L1674" i="21"/>
  <c r="J1674" i="21"/>
  <c r="I1674" i="21"/>
  <c r="H1675" i="21"/>
  <c r="P1674" i="21"/>
  <c r="D1674" i="21"/>
  <c r="F1673" i="21"/>
  <c r="E1673" i="21"/>
  <c r="Q1674" i="21"/>
  <c r="M1674" i="21"/>
  <c r="K1674" i="21"/>
  <c r="O1674" i="21"/>
  <c r="P1675" i="21"/>
  <c r="N1675" i="21"/>
  <c r="L1675" i="21"/>
  <c r="I1675" i="21"/>
  <c r="J1675" i="21"/>
  <c r="H1676" i="21"/>
  <c r="F1674" i="21"/>
  <c r="D1675" i="21"/>
  <c r="E1674" i="21"/>
  <c r="M1675" i="21"/>
  <c r="O1675" i="21"/>
  <c r="K1675" i="21"/>
  <c r="Q1675" i="21"/>
  <c r="I1676" i="21"/>
  <c r="N1676" i="21"/>
  <c r="J1676" i="21"/>
  <c r="H1677" i="21"/>
  <c r="P1676" i="21"/>
  <c r="L1676" i="21"/>
  <c r="F1675" i="21"/>
  <c r="E1675" i="21"/>
  <c r="D1676" i="21"/>
  <c r="O1676" i="21"/>
  <c r="K1676" i="21"/>
  <c r="M1676" i="21"/>
  <c r="Q1676" i="21"/>
  <c r="L1677" i="21"/>
  <c r="P1677" i="21"/>
  <c r="N1677" i="21"/>
  <c r="H1678" i="21"/>
  <c r="I1677" i="21"/>
  <c r="J1677" i="21"/>
  <c r="F1676" i="21"/>
  <c r="D1677" i="21"/>
  <c r="E1676" i="21"/>
  <c r="J1678" i="21"/>
  <c r="H1679" i="21"/>
  <c r="I1678" i="21"/>
  <c r="L1678" i="21"/>
  <c r="N1678" i="21"/>
  <c r="P1678" i="21"/>
  <c r="M1677" i="21"/>
  <c r="O1677" i="21"/>
  <c r="Q1677" i="21"/>
  <c r="K1677" i="21"/>
  <c r="D1678" i="21"/>
  <c r="E1677" i="21"/>
  <c r="F1677" i="21"/>
  <c r="P1679" i="21"/>
  <c r="N1679" i="21"/>
  <c r="L1679" i="21"/>
  <c r="J1679" i="21"/>
  <c r="I1679" i="21"/>
  <c r="H1680" i="21"/>
  <c r="M1678" i="21"/>
  <c r="O1678" i="21"/>
  <c r="K1678" i="21"/>
  <c r="Q1678" i="21"/>
  <c r="F1678" i="21"/>
  <c r="D1679" i="21"/>
  <c r="E1678" i="21"/>
  <c r="M1679" i="21"/>
  <c r="O1679" i="21"/>
  <c r="Q1679" i="21"/>
  <c r="K1679" i="21"/>
  <c r="P1680" i="21"/>
  <c r="N1680" i="21"/>
  <c r="H1681" i="21"/>
  <c r="L1680" i="21"/>
  <c r="J1680" i="21"/>
  <c r="I1680" i="21"/>
  <c r="E1679" i="21"/>
  <c r="D1680" i="21"/>
  <c r="F1679" i="21"/>
  <c r="P1681" i="21"/>
  <c r="N1681" i="21"/>
  <c r="L1681" i="21"/>
  <c r="H1682" i="21"/>
  <c r="I1681" i="21"/>
  <c r="J1681" i="21"/>
  <c r="M1680" i="21"/>
  <c r="O1680" i="21"/>
  <c r="K1680" i="21"/>
  <c r="Q1680" i="21"/>
  <c r="F1680" i="21"/>
  <c r="D1681" i="21"/>
  <c r="E1680" i="21"/>
  <c r="P1682" i="21"/>
  <c r="N1682" i="21"/>
  <c r="L1682" i="21"/>
  <c r="J1682" i="21"/>
  <c r="H1683" i="21"/>
  <c r="I1682" i="21"/>
  <c r="K1681" i="21"/>
  <c r="Q1681" i="21"/>
  <c r="M1681" i="21"/>
  <c r="O1681" i="21"/>
  <c r="F1681" i="21"/>
  <c r="E1681" i="21"/>
  <c r="D1682" i="21"/>
  <c r="J1683" i="21"/>
  <c r="P1683" i="21"/>
  <c r="N1683" i="21"/>
  <c r="L1683" i="21"/>
  <c r="I1683" i="21"/>
  <c r="H1684" i="21"/>
  <c r="Q1682" i="21"/>
  <c r="M1682" i="21"/>
  <c r="K1682" i="21"/>
  <c r="O1682" i="21"/>
  <c r="D1683" i="21"/>
  <c r="F1682" i="21"/>
  <c r="E1682" i="21"/>
  <c r="M1683" i="21"/>
  <c r="O1683" i="21"/>
  <c r="K1683" i="21"/>
  <c r="Q1683" i="21"/>
  <c r="H1685" i="21"/>
  <c r="I1684" i="21"/>
  <c r="J1684" i="21"/>
  <c r="P1684" i="21"/>
  <c r="N1684" i="21"/>
  <c r="L1684" i="21"/>
  <c r="F1683" i="21"/>
  <c r="E1683" i="21"/>
  <c r="D1684" i="21"/>
  <c r="I1685" i="21"/>
  <c r="N1685" i="21"/>
  <c r="L1685" i="21"/>
  <c r="H1686" i="21"/>
  <c r="P1685" i="21"/>
  <c r="J1685" i="21"/>
  <c r="M1684" i="21"/>
  <c r="O1684" i="21"/>
  <c r="K1684" i="21"/>
  <c r="Q1684" i="21"/>
  <c r="F1684" i="21"/>
  <c r="D1685" i="21"/>
  <c r="E1684" i="21"/>
  <c r="M1685" i="21"/>
  <c r="O1685" i="21"/>
  <c r="Q1685" i="21"/>
  <c r="K1685" i="21"/>
  <c r="H1687" i="21"/>
  <c r="N1686" i="21"/>
  <c r="L1686" i="21"/>
  <c r="J1686" i="21"/>
  <c r="I1686" i="21"/>
  <c r="P1686" i="21"/>
  <c r="F1685" i="21"/>
  <c r="E1685" i="21"/>
  <c r="D1686" i="21"/>
  <c r="P1687" i="21"/>
  <c r="H1688" i="21"/>
  <c r="L1687" i="21"/>
  <c r="J1687" i="21"/>
  <c r="I1687" i="21"/>
  <c r="N1687" i="21"/>
  <c r="K1686" i="21"/>
  <c r="Q1686" i="21"/>
  <c r="M1686" i="21"/>
  <c r="O1686" i="21"/>
  <c r="F1686" i="21"/>
  <c r="E1686" i="21"/>
  <c r="D1687" i="21"/>
  <c r="P1688" i="21"/>
  <c r="N1688" i="21"/>
  <c r="L1688" i="21"/>
  <c r="J1688" i="21"/>
  <c r="I1688" i="21"/>
  <c r="H1689" i="21"/>
  <c r="M1687" i="21"/>
  <c r="O1687" i="21"/>
  <c r="Q1687" i="21"/>
  <c r="K1687" i="21"/>
  <c r="E1687" i="21"/>
  <c r="D1688" i="21"/>
  <c r="F1687" i="21"/>
  <c r="M1688" i="21"/>
  <c r="O1688" i="21"/>
  <c r="K1688" i="21"/>
  <c r="Q1688" i="21"/>
  <c r="I1689" i="21"/>
  <c r="H1690" i="21"/>
  <c r="P1689" i="21"/>
  <c r="N1689" i="21"/>
  <c r="L1689" i="21"/>
  <c r="J1689" i="21"/>
  <c r="D1689" i="21"/>
  <c r="F1688" i="21"/>
  <c r="E1688" i="21"/>
  <c r="K1689" i="21"/>
  <c r="Q1689" i="21"/>
  <c r="M1689" i="21"/>
  <c r="O1689" i="21"/>
  <c r="N1690" i="21"/>
  <c r="L1690" i="21"/>
  <c r="J1690" i="21"/>
  <c r="I1690" i="21"/>
  <c r="H1691" i="21"/>
  <c r="P1690" i="21"/>
  <c r="E1689" i="21"/>
  <c r="F1689" i="21"/>
  <c r="D1690" i="21"/>
  <c r="M1690" i="21"/>
  <c r="K1690" i="21"/>
  <c r="Q1690" i="21"/>
  <c r="O1690" i="21"/>
  <c r="L1691" i="21"/>
  <c r="J1691" i="21"/>
  <c r="H1692" i="21"/>
  <c r="P1691" i="21"/>
  <c r="N1691" i="21"/>
  <c r="I1691" i="21"/>
  <c r="F1690" i="21"/>
  <c r="E1690" i="21"/>
  <c r="D1691" i="21"/>
  <c r="N1692" i="21"/>
  <c r="L1692" i="21"/>
  <c r="J1692" i="21"/>
  <c r="I1692" i="21"/>
  <c r="H1693" i="21"/>
  <c r="P1692" i="21"/>
  <c r="O1691" i="21"/>
  <c r="K1691" i="21"/>
  <c r="Q1691" i="21"/>
  <c r="M1691" i="21"/>
  <c r="F1691" i="21"/>
  <c r="D1692" i="21"/>
  <c r="E1691" i="21"/>
  <c r="M1692" i="21"/>
  <c r="O1692" i="21"/>
  <c r="K1692" i="21"/>
  <c r="Q1692" i="21"/>
  <c r="J1693" i="21"/>
  <c r="H1694" i="21"/>
  <c r="I1693" i="21"/>
  <c r="N1693" i="21"/>
  <c r="L1693" i="21"/>
  <c r="P1693" i="21"/>
  <c r="F1692" i="21"/>
  <c r="D1693" i="21"/>
  <c r="E1692" i="21"/>
  <c r="H1695" i="21"/>
  <c r="N1694" i="21"/>
  <c r="L1694" i="21"/>
  <c r="J1694" i="21"/>
  <c r="I1694" i="21"/>
  <c r="P1694" i="21"/>
  <c r="Q1693" i="21"/>
  <c r="M1693" i="21"/>
  <c r="O1693" i="21"/>
  <c r="K1693" i="21"/>
  <c r="F1693" i="21"/>
  <c r="D1694" i="21"/>
  <c r="E1693" i="21"/>
  <c r="H1696" i="21"/>
  <c r="J1695" i="21"/>
  <c r="P1695" i="21"/>
  <c r="N1695" i="21"/>
  <c r="L1695" i="21"/>
  <c r="I1695" i="21"/>
  <c r="M1694" i="21"/>
  <c r="O1694" i="21"/>
  <c r="K1694" i="21"/>
  <c r="Q1694" i="21"/>
  <c r="E1694" i="21"/>
  <c r="F1694" i="21"/>
  <c r="D1695" i="21"/>
  <c r="N1696" i="21"/>
  <c r="J1696" i="21"/>
  <c r="P1696" i="21"/>
  <c r="I1696" i="21"/>
  <c r="H1697" i="21"/>
  <c r="L1696" i="21"/>
  <c r="O1695" i="21"/>
  <c r="K1695" i="21"/>
  <c r="Q1695" i="21"/>
  <c r="M1695" i="21"/>
  <c r="D1696" i="21"/>
  <c r="E1695" i="21"/>
  <c r="F1695" i="21"/>
  <c r="K1696" i="21"/>
  <c r="Q1696" i="21"/>
  <c r="M1696" i="21"/>
  <c r="O1696" i="21"/>
  <c r="P1697" i="21"/>
  <c r="N1697" i="21"/>
  <c r="L1697" i="21"/>
  <c r="I1697" i="21"/>
  <c r="H1698" i="21"/>
  <c r="J1697" i="21"/>
  <c r="E1696" i="21"/>
  <c r="D1697" i="21"/>
  <c r="F1696" i="21"/>
  <c r="M1697" i="21"/>
  <c r="O1697" i="21"/>
  <c r="K1697" i="21"/>
  <c r="Q1697" i="21"/>
  <c r="L1698" i="21"/>
  <c r="J1698" i="21"/>
  <c r="H1699" i="21"/>
  <c r="I1698" i="21"/>
  <c r="N1698" i="21"/>
  <c r="P1698" i="21"/>
  <c r="F1697" i="21"/>
  <c r="D1698" i="21"/>
  <c r="E1697" i="21"/>
  <c r="P1699" i="21"/>
  <c r="L1699" i="21"/>
  <c r="J1699" i="21"/>
  <c r="H1700" i="21"/>
  <c r="I1699" i="21"/>
  <c r="N1699" i="21"/>
  <c r="M1698" i="21"/>
  <c r="O1698" i="21"/>
  <c r="K1698" i="21"/>
  <c r="Q1698" i="21"/>
  <c r="D1699" i="21"/>
  <c r="F1698" i="21"/>
  <c r="E1698" i="21"/>
  <c r="P1700" i="21"/>
  <c r="I1700" i="21"/>
  <c r="H1701" i="21"/>
  <c r="N1700" i="21"/>
  <c r="L1700" i="21"/>
  <c r="J1700" i="21"/>
  <c r="Q1699" i="21"/>
  <c r="O1699" i="21"/>
  <c r="K1699" i="21"/>
  <c r="M1699" i="21"/>
  <c r="F1699" i="21"/>
  <c r="D1700" i="21"/>
  <c r="E1699" i="21"/>
  <c r="M1700" i="21"/>
  <c r="O1700" i="21"/>
  <c r="K1700" i="21"/>
  <c r="Q1700" i="21"/>
  <c r="H1702" i="21"/>
  <c r="P1701" i="21"/>
  <c r="I1701" i="21"/>
  <c r="N1701" i="21"/>
  <c r="L1701" i="21"/>
  <c r="J1701" i="21"/>
  <c r="F1700" i="21"/>
  <c r="D1701" i="21"/>
  <c r="E1700" i="21"/>
  <c r="L1702" i="21"/>
  <c r="J1702" i="21"/>
  <c r="P1702" i="21"/>
  <c r="N1702" i="21"/>
  <c r="I1702" i="21"/>
  <c r="H1703" i="21"/>
  <c r="Q1701" i="21"/>
  <c r="O1701" i="21"/>
  <c r="K1701" i="21"/>
  <c r="M1701" i="21"/>
  <c r="D1702" i="21"/>
  <c r="F1701" i="21"/>
  <c r="E1701" i="21"/>
  <c r="O1702" i="21"/>
  <c r="K1702" i="21"/>
  <c r="Q1702" i="21"/>
  <c r="M1702" i="21"/>
  <c r="P1703" i="21"/>
  <c r="N1703" i="21"/>
  <c r="L1703" i="21"/>
  <c r="J1703" i="21"/>
  <c r="H1704" i="21"/>
  <c r="I1703" i="21"/>
  <c r="F1702" i="21"/>
  <c r="D1703" i="21"/>
  <c r="E1702" i="21"/>
  <c r="I1704" i="21"/>
  <c r="H1705" i="21"/>
  <c r="N1704" i="21"/>
  <c r="J1704" i="21"/>
  <c r="P1704" i="21"/>
  <c r="L1704" i="21"/>
  <c r="M1703" i="21"/>
  <c r="O1703" i="21"/>
  <c r="K1703" i="21"/>
  <c r="Q1703" i="21"/>
  <c r="E1703" i="21"/>
  <c r="D1704" i="21"/>
  <c r="F1703" i="21"/>
  <c r="O1704" i="21"/>
  <c r="M1704" i="21"/>
  <c r="K1704" i="21"/>
  <c r="Q1704" i="21"/>
  <c r="N1705" i="21"/>
  <c r="L1705" i="21"/>
  <c r="I1705" i="21"/>
  <c r="H1706" i="21"/>
  <c r="P1705" i="21"/>
  <c r="J1705" i="21"/>
  <c r="F1704" i="21"/>
  <c r="E1704" i="21"/>
  <c r="D1705" i="21"/>
  <c r="O1705" i="21"/>
  <c r="K1705" i="21"/>
  <c r="Q1705" i="21"/>
  <c r="M1705" i="21"/>
  <c r="N1706" i="21"/>
  <c r="H1707" i="21"/>
  <c r="L1706" i="21"/>
  <c r="J1706" i="21"/>
  <c r="I1706" i="21"/>
  <c r="P1706" i="21"/>
  <c r="F1705" i="21"/>
  <c r="E1705" i="21"/>
  <c r="D1706" i="21"/>
  <c r="P1707" i="21"/>
  <c r="N1707" i="21"/>
  <c r="L1707" i="21"/>
  <c r="J1707" i="21"/>
  <c r="I1707" i="21"/>
  <c r="H1708" i="21"/>
  <c r="M1706" i="21"/>
  <c r="K1706" i="21"/>
  <c r="Q1706" i="21"/>
  <c r="O1706" i="21"/>
  <c r="F1706" i="21"/>
  <c r="D1707" i="21"/>
  <c r="E1706" i="21"/>
  <c r="M1707" i="21"/>
  <c r="O1707" i="21"/>
  <c r="K1707" i="21"/>
  <c r="Q1707" i="21"/>
  <c r="H1709" i="21"/>
  <c r="I1708" i="21"/>
  <c r="P1708" i="21"/>
  <c r="N1708" i="21"/>
  <c r="J1708" i="21"/>
  <c r="L1708" i="21"/>
  <c r="E1707" i="21"/>
  <c r="D1708" i="21"/>
  <c r="F1707" i="21"/>
  <c r="L1709" i="21"/>
  <c r="H1710" i="21"/>
  <c r="I1709" i="21"/>
  <c r="P1709" i="21"/>
  <c r="N1709" i="21"/>
  <c r="J1709" i="21"/>
  <c r="M1708" i="21"/>
  <c r="O1708" i="21"/>
  <c r="K1708" i="21"/>
  <c r="Q1708" i="21"/>
  <c r="E1708" i="21"/>
  <c r="F1708" i="21"/>
  <c r="D1709" i="21"/>
  <c r="N1710" i="21"/>
  <c r="L1710" i="21"/>
  <c r="J1710" i="21"/>
  <c r="H1711" i="21"/>
  <c r="I1710" i="21"/>
  <c r="P1710" i="21"/>
  <c r="Q1709" i="21"/>
  <c r="M1709" i="21"/>
  <c r="O1709" i="21"/>
  <c r="K1709" i="21"/>
  <c r="F1709" i="21"/>
  <c r="D1710" i="21"/>
  <c r="E1709" i="21"/>
  <c r="N1711" i="21"/>
  <c r="L1711" i="21"/>
  <c r="J1711" i="21"/>
  <c r="H1712" i="21"/>
  <c r="P1711" i="21"/>
  <c r="I1711" i="21"/>
  <c r="M1710" i="21"/>
  <c r="O1710" i="21"/>
  <c r="K1710" i="21"/>
  <c r="Q1710" i="21"/>
  <c r="F1710" i="21"/>
  <c r="E1710" i="21"/>
  <c r="D1711" i="21"/>
  <c r="P1712" i="21"/>
  <c r="I1712" i="21"/>
  <c r="N1712" i="21"/>
  <c r="J1712" i="21"/>
  <c r="H1713" i="21"/>
  <c r="L1712" i="21"/>
  <c r="M1711" i="21"/>
  <c r="O1711" i="21"/>
  <c r="K1711" i="21"/>
  <c r="Q1711" i="21"/>
  <c r="E1711" i="21"/>
  <c r="D1712" i="21"/>
  <c r="F1711" i="21"/>
  <c r="Q1712" i="21"/>
  <c r="M1712" i="21"/>
  <c r="K1712" i="21"/>
  <c r="O1712" i="21"/>
  <c r="J1713" i="21"/>
  <c r="H1714" i="21"/>
  <c r="P1713" i="21"/>
  <c r="N1713" i="21"/>
  <c r="L1713" i="21"/>
  <c r="I1713" i="21"/>
  <c r="F1712" i="21"/>
  <c r="E1712" i="21"/>
  <c r="D1713" i="21"/>
  <c r="J1714" i="21"/>
  <c r="H1715" i="21"/>
  <c r="P1714" i="21"/>
  <c r="N1714" i="21"/>
  <c r="L1714" i="21"/>
  <c r="I1714" i="21"/>
  <c r="M1713" i="21"/>
  <c r="O1713" i="21"/>
  <c r="K1713" i="21"/>
  <c r="Q1713" i="21"/>
  <c r="F1713" i="21"/>
  <c r="E1713" i="21"/>
  <c r="D1714" i="21"/>
  <c r="J1715" i="21"/>
  <c r="I1715" i="21"/>
  <c r="P1715" i="21"/>
  <c r="N1715" i="21"/>
  <c r="L1715" i="21"/>
  <c r="H1716" i="21"/>
  <c r="M1714" i="21"/>
  <c r="K1714" i="21"/>
  <c r="Q1714" i="21"/>
  <c r="O1714" i="21"/>
  <c r="F1714" i="21"/>
  <c r="D1715" i="21"/>
  <c r="E1714" i="21"/>
  <c r="K1715" i="21"/>
  <c r="Q1715" i="21"/>
  <c r="M1715" i="21"/>
  <c r="O1715" i="21"/>
  <c r="P1716" i="21"/>
  <c r="N1716" i="21"/>
  <c r="J1716" i="21"/>
  <c r="H1717" i="21"/>
  <c r="I1716" i="21"/>
  <c r="L1716" i="21"/>
  <c r="E1715" i="21"/>
  <c r="D1716" i="21"/>
  <c r="F1715" i="21"/>
  <c r="P1717" i="21"/>
  <c r="N1717" i="21"/>
  <c r="L1717" i="21"/>
  <c r="H1718" i="21"/>
  <c r="I1717" i="21"/>
  <c r="J1717" i="21"/>
  <c r="M1716" i="21"/>
  <c r="O1716" i="21"/>
  <c r="K1716" i="21"/>
  <c r="Q1716" i="21"/>
  <c r="F1716" i="21"/>
  <c r="E1716" i="21"/>
  <c r="D1717" i="21"/>
  <c r="N1718" i="21"/>
  <c r="L1718" i="21"/>
  <c r="J1718" i="21"/>
  <c r="H1719" i="21"/>
  <c r="I1718" i="21"/>
  <c r="P1718" i="21"/>
  <c r="M1717" i="21"/>
  <c r="O1717" i="21"/>
  <c r="Q1717" i="21"/>
  <c r="K1717" i="21"/>
  <c r="E1717" i="21"/>
  <c r="D1718" i="21"/>
  <c r="F1717" i="21"/>
  <c r="P1719" i="21"/>
  <c r="H1720" i="21"/>
  <c r="N1719" i="21"/>
  <c r="L1719" i="21"/>
  <c r="J1719" i="21"/>
  <c r="I1719" i="21"/>
  <c r="K1718" i="21"/>
  <c r="Q1718" i="21"/>
  <c r="M1718" i="21"/>
  <c r="O1718" i="21"/>
  <c r="F1718" i="21"/>
  <c r="E1718" i="21"/>
  <c r="D1719" i="21"/>
  <c r="P1720" i="21"/>
  <c r="N1720" i="21"/>
  <c r="J1720" i="21"/>
  <c r="I1720" i="21"/>
  <c r="H1721" i="21"/>
  <c r="L1720" i="21"/>
  <c r="K1719" i="21"/>
  <c r="Q1719" i="21"/>
  <c r="M1719" i="21"/>
  <c r="O1719" i="21"/>
  <c r="E1719" i="21"/>
  <c r="D1720" i="21"/>
  <c r="F1719" i="21"/>
  <c r="Q1720" i="21"/>
  <c r="M1720" i="21"/>
  <c r="O1720" i="21"/>
  <c r="K1720" i="21"/>
  <c r="N1721" i="21"/>
  <c r="L1721" i="21"/>
  <c r="I1721" i="21"/>
  <c r="P1721" i="21"/>
  <c r="H1722" i="21"/>
  <c r="J1721" i="21"/>
  <c r="E1720" i="21"/>
  <c r="F1720" i="21"/>
  <c r="D1721" i="21"/>
  <c r="K1721" i="21"/>
  <c r="M1721" i="21"/>
  <c r="O1721" i="21"/>
  <c r="Q1721" i="21"/>
  <c r="J1722" i="21"/>
  <c r="H1723" i="21"/>
  <c r="I1722" i="21"/>
  <c r="N1722" i="21"/>
  <c r="L1722" i="21"/>
  <c r="P1722" i="21"/>
  <c r="F1721" i="21"/>
  <c r="D1722" i="21"/>
  <c r="E1721" i="21"/>
  <c r="J1723" i="21"/>
  <c r="I1723" i="21"/>
  <c r="H1724" i="21"/>
  <c r="L1723" i="21"/>
  <c r="P1723" i="21"/>
  <c r="N1723" i="21"/>
  <c r="M1722" i="21"/>
  <c r="O1722" i="21"/>
  <c r="K1722" i="21"/>
  <c r="Q1722" i="21"/>
  <c r="E1722" i="21"/>
  <c r="D1723" i="21"/>
  <c r="F1722" i="21"/>
  <c r="M1723" i="21"/>
  <c r="O1723" i="21"/>
  <c r="K1723" i="21"/>
  <c r="Q1723" i="21"/>
  <c r="N1724" i="21"/>
  <c r="J1724" i="21"/>
  <c r="I1724" i="21"/>
  <c r="H1725" i="21"/>
  <c r="P1724" i="21"/>
  <c r="L1724" i="21"/>
  <c r="F1723" i="21"/>
  <c r="E1723" i="21"/>
  <c r="D1724" i="21"/>
  <c r="M1724" i="21"/>
  <c r="O1724" i="21"/>
  <c r="K1724" i="21"/>
  <c r="Q1724" i="21"/>
  <c r="P1725" i="21"/>
  <c r="N1725" i="21"/>
  <c r="H1726" i="21"/>
  <c r="L1725" i="21"/>
  <c r="J1725" i="21"/>
  <c r="I1725" i="21"/>
  <c r="F1724" i="21"/>
  <c r="D1725" i="21"/>
  <c r="E1724" i="21"/>
  <c r="P1726" i="21"/>
  <c r="N1726" i="21"/>
  <c r="L1726" i="21"/>
  <c r="J1726" i="21"/>
  <c r="H1727" i="21"/>
  <c r="I1726" i="21"/>
  <c r="O1725" i="21"/>
  <c r="K1725" i="21"/>
  <c r="Q1725" i="21"/>
  <c r="M1725" i="21"/>
  <c r="F1725" i="21"/>
  <c r="E1725" i="21"/>
  <c r="D1726" i="21"/>
  <c r="I1727" i="21"/>
  <c r="H1728" i="21"/>
  <c r="P1727" i="21"/>
  <c r="L1727" i="21"/>
  <c r="J1727" i="21"/>
  <c r="N1727" i="21"/>
  <c r="M1726" i="21"/>
  <c r="O1726" i="21"/>
  <c r="K1726" i="21"/>
  <c r="Q1726" i="21"/>
  <c r="F1726" i="21"/>
  <c r="D1727" i="21"/>
  <c r="E1726" i="21"/>
  <c r="Q1727" i="21"/>
  <c r="M1727" i="21"/>
  <c r="O1727" i="21"/>
  <c r="K1727" i="21"/>
  <c r="J1728" i="21"/>
  <c r="P1728" i="21"/>
  <c r="N1728" i="21"/>
  <c r="L1728" i="21"/>
  <c r="I1728" i="21"/>
  <c r="H1729" i="21"/>
  <c r="E1727" i="21"/>
  <c r="D1728" i="21"/>
  <c r="F1727" i="21"/>
  <c r="M1728" i="21"/>
  <c r="O1728" i="21"/>
  <c r="K1728" i="21"/>
  <c r="Q1728" i="21"/>
  <c r="H1730" i="21"/>
  <c r="I1729" i="21"/>
  <c r="L1729" i="21"/>
  <c r="P1729" i="21"/>
  <c r="N1729" i="21"/>
  <c r="J1729" i="21"/>
  <c r="F1728" i="21"/>
  <c r="E1728" i="21"/>
  <c r="D1729" i="21"/>
  <c r="H1731" i="21"/>
  <c r="N1730" i="21"/>
  <c r="L1730" i="21"/>
  <c r="J1730" i="21"/>
  <c r="P1730" i="21"/>
  <c r="I1730" i="21"/>
  <c r="M1729" i="21"/>
  <c r="O1729" i="21"/>
  <c r="K1729" i="21"/>
  <c r="Q1729" i="21"/>
  <c r="F1729" i="21"/>
  <c r="D1730" i="21"/>
  <c r="E1729" i="21"/>
  <c r="N1731" i="21"/>
  <c r="L1731" i="21"/>
  <c r="J1731" i="21"/>
  <c r="I1731" i="21"/>
  <c r="P1731" i="21"/>
  <c r="H1732" i="21"/>
  <c r="M1730" i="21"/>
  <c r="K1730" i="21"/>
  <c r="Q1730" i="21"/>
  <c r="O1730" i="21"/>
  <c r="F1730" i="21"/>
  <c r="D1731" i="21"/>
  <c r="E1730" i="21"/>
  <c r="K1731" i="21"/>
  <c r="Q1731" i="21"/>
  <c r="M1731" i="21"/>
  <c r="O1731" i="21"/>
  <c r="P1732" i="21"/>
  <c r="H1733" i="21"/>
  <c r="N1732" i="21"/>
  <c r="J1732" i="21"/>
  <c r="I1732" i="21"/>
  <c r="L1732" i="21"/>
  <c r="F1731" i="21"/>
  <c r="E1731" i="21"/>
  <c r="D1732" i="21"/>
  <c r="P1733" i="21"/>
  <c r="N1733" i="21"/>
  <c r="L1733" i="21"/>
  <c r="J1733" i="21"/>
  <c r="I1733" i="21"/>
  <c r="H1734" i="21"/>
  <c r="M1732" i="21"/>
  <c r="O1732" i="21"/>
  <c r="K1732" i="21"/>
  <c r="Q1732" i="21"/>
  <c r="F1732" i="21"/>
  <c r="D1733" i="21"/>
  <c r="E1732" i="21"/>
  <c r="O1733" i="21"/>
  <c r="K1733" i="21"/>
  <c r="Q1733" i="21"/>
  <c r="M1733" i="21"/>
  <c r="J1734" i="21"/>
  <c r="H1735" i="21"/>
  <c r="P1734" i="21"/>
  <c r="N1734" i="21"/>
  <c r="L1734" i="21"/>
  <c r="I1734" i="21"/>
  <c r="E1733" i="21"/>
  <c r="F1733" i="21"/>
  <c r="D1734" i="21"/>
  <c r="P1735" i="21"/>
  <c r="L1735" i="21"/>
  <c r="J1735" i="21"/>
  <c r="H1736" i="21"/>
  <c r="I1735" i="21"/>
  <c r="N1735" i="21"/>
  <c r="K1734" i="21"/>
  <c r="Q1734" i="21"/>
  <c r="M1734" i="21"/>
  <c r="O1734" i="21"/>
  <c r="E1734" i="21"/>
  <c r="D1735" i="21"/>
  <c r="F1734" i="21"/>
  <c r="P1736" i="21"/>
  <c r="N1736" i="21"/>
  <c r="J1736" i="21"/>
  <c r="H1737" i="21"/>
  <c r="I1736" i="21"/>
  <c r="L1736" i="21"/>
  <c r="Q1735" i="21"/>
  <c r="M1735" i="21"/>
  <c r="O1735" i="21"/>
  <c r="K1735" i="21"/>
  <c r="E1735" i="21"/>
  <c r="D1736" i="21"/>
  <c r="F1735" i="21"/>
  <c r="N1737" i="21"/>
  <c r="L1737" i="21"/>
  <c r="J1737" i="21"/>
  <c r="I1737" i="21"/>
  <c r="H1738" i="21"/>
  <c r="P1737" i="21"/>
  <c r="M1736" i="21"/>
  <c r="K1736" i="21"/>
  <c r="Q1736" i="21"/>
  <c r="O1736" i="21"/>
  <c r="F1736" i="21"/>
  <c r="E1736" i="21"/>
  <c r="D1737" i="21"/>
  <c r="M1737" i="21"/>
  <c r="O1737" i="21"/>
  <c r="K1737" i="21"/>
  <c r="Q1737" i="21"/>
  <c r="J1738" i="21"/>
  <c r="I1738" i="21"/>
  <c r="H1739" i="21"/>
  <c r="N1738" i="21"/>
  <c r="L1738" i="21"/>
  <c r="P1738" i="21"/>
  <c r="F1737" i="21"/>
  <c r="E1737" i="21"/>
  <c r="D1738" i="21"/>
  <c r="M1738" i="21"/>
  <c r="K1738" i="21"/>
  <c r="Q1738" i="21"/>
  <c r="O1738" i="21"/>
  <c r="P1739" i="21"/>
  <c r="H1740" i="21"/>
  <c r="N1739" i="21"/>
  <c r="L1739" i="21"/>
  <c r="J1739" i="21"/>
  <c r="I1739" i="21"/>
  <c r="F1738" i="21"/>
  <c r="E1738" i="21"/>
  <c r="D1739" i="21"/>
  <c r="I1740" i="21"/>
  <c r="H1741" i="21"/>
  <c r="J1740" i="21"/>
  <c r="P1740" i="21"/>
  <c r="N1740" i="21"/>
  <c r="L1740" i="21"/>
  <c r="O1739" i="21"/>
  <c r="K1739" i="21"/>
  <c r="Q1739" i="21"/>
  <c r="M1739" i="21"/>
  <c r="E1739" i="21"/>
  <c r="F1739" i="21"/>
  <c r="D1740" i="21"/>
  <c r="O1740" i="21"/>
  <c r="K1740" i="21"/>
  <c r="M1740" i="21"/>
  <c r="Q1740" i="21"/>
  <c r="J1741" i="21"/>
  <c r="I1741" i="21"/>
  <c r="H1742" i="21"/>
  <c r="P1741" i="21"/>
  <c r="N1741" i="21"/>
  <c r="L1741" i="21"/>
  <c r="F1740" i="21"/>
  <c r="D1741" i="21"/>
  <c r="E1740" i="21"/>
  <c r="K1741" i="21"/>
  <c r="Q1741" i="21"/>
  <c r="O1741" i="21"/>
  <c r="M1741" i="21"/>
  <c r="P1742" i="21"/>
  <c r="N1742" i="21"/>
  <c r="L1742" i="21"/>
  <c r="J1742" i="21"/>
  <c r="I1742" i="21"/>
  <c r="H1743" i="21"/>
  <c r="D1742" i="21"/>
  <c r="E1741" i="21"/>
  <c r="F1741" i="21"/>
  <c r="M1742" i="21"/>
  <c r="O1742" i="21"/>
  <c r="K1742" i="21"/>
  <c r="Q1742" i="21"/>
  <c r="P1743" i="21"/>
  <c r="N1743" i="21"/>
  <c r="L1743" i="21"/>
  <c r="J1743" i="21"/>
  <c r="H1744" i="21"/>
  <c r="I1743" i="21"/>
  <c r="F1742" i="21"/>
  <c r="E1742" i="21"/>
  <c r="D1743" i="21"/>
  <c r="P1744" i="21"/>
  <c r="N1744" i="21"/>
  <c r="J1744" i="21"/>
  <c r="I1744" i="21"/>
  <c r="H1745" i="21"/>
  <c r="L1744" i="21"/>
  <c r="Q1743" i="21"/>
  <c r="M1743" i="21"/>
  <c r="O1743" i="21"/>
  <c r="K1743" i="21"/>
  <c r="D1744" i="21"/>
  <c r="E1743" i="21"/>
  <c r="F1743" i="21"/>
  <c r="M1744" i="21"/>
  <c r="O1744" i="21"/>
  <c r="K1744" i="21"/>
  <c r="Q1744" i="21"/>
  <c r="H1746" i="21"/>
  <c r="P1745" i="21"/>
  <c r="N1745" i="21"/>
  <c r="L1745" i="21"/>
  <c r="I1745" i="21"/>
  <c r="J1745" i="21"/>
  <c r="F1744" i="21"/>
  <c r="D1745" i="21"/>
  <c r="E1744" i="21"/>
  <c r="H1747" i="21"/>
  <c r="I1746" i="21"/>
  <c r="N1746" i="21"/>
  <c r="L1746" i="21"/>
  <c r="J1746" i="21"/>
  <c r="P1746" i="21"/>
  <c r="M1745" i="21"/>
  <c r="O1745" i="21"/>
  <c r="K1745" i="21"/>
  <c r="Q1745" i="21"/>
  <c r="F1745" i="21"/>
  <c r="E1745" i="21"/>
  <c r="D1746" i="21"/>
  <c r="L1747" i="21"/>
  <c r="J1747" i="21"/>
  <c r="P1747" i="21"/>
  <c r="N1747" i="21"/>
  <c r="H1748" i="21"/>
  <c r="I1747" i="21"/>
  <c r="Q1746" i="21"/>
  <c r="M1746" i="21"/>
  <c r="K1746" i="21"/>
  <c r="O1746" i="21"/>
  <c r="D1747" i="21"/>
  <c r="F1746" i="21"/>
  <c r="E1746" i="21"/>
  <c r="P1748" i="21"/>
  <c r="N1748" i="21"/>
  <c r="L1748" i="21"/>
  <c r="J1748" i="21"/>
  <c r="I1748" i="21"/>
  <c r="H1749" i="21"/>
  <c r="O1747" i="21"/>
  <c r="K1747" i="21"/>
  <c r="Q1747" i="21"/>
  <c r="M1747" i="21"/>
  <c r="F1747" i="21"/>
  <c r="D1748" i="21"/>
  <c r="E1747" i="21"/>
  <c r="O1748" i="21"/>
  <c r="K1748" i="21"/>
  <c r="M1748" i="21"/>
  <c r="Q1748" i="21"/>
  <c r="P1749" i="21"/>
  <c r="N1749" i="21"/>
  <c r="L1749" i="21"/>
  <c r="J1749" i="21"/>
  <c r="I1749" i="21"/>
  <c r="H1750" i="21"/>
  <c r="F1748" i="21"/>
  <c r="D1749" i="21"/>
  <c r="E1748" i="21"/>
  <c r="O1749" i="21"/>
  <c r="K1749" i="21"/>
  <c r="Q1749" i="21"/>
  <c r="M1749" i="21"/>
  <c r="N1750" i="21"/>
  <c r="L1750" i="21"/>
  <c r="J1750" i="21"/>
  <c r="I1750" i="21"/>
  <c r="P1750" i="21"/>
  <c r="H1751" i="21"/>
  <c r="F1749" i="21"/>
  <c r="E1749" i="21"/>
  <c r="D1750" i="21"/>
  <c r="Q1750" i="21"/>
  <c r="M1750" i="21"/>
  <c r="O1750" i="21"/>
  <c r="K1750" i="21"/>
  <c r="N1751" i="21"/>
  <c r="L1751" i="21"/>
  <c r="J1751" i="21"/>
  <c r="I1751" i="21"/>
  <c r="P1751" i="21"/>
  <c r="H1752" i="21"/>
  <c r="F1750" i="21"/>
  <c r="D1751" i="21"/>
  <c r="E1750" i="21"/>
  <c r="M1751" i="21"/>
  <c r="O1751" i="21"/>
  <c r="Q1751" i="21"/>
  <c r="K1751" i="21"/>
  <c r="P1752" i="21"/>
  <c r="N1752" i="21"/>
  <c r="L1752" i="21"/>
  <c r="J1752" i="21"/>
  <c r="H1753" i="21"/>
  <c r="I1752" i="21"/>
  <c r="E1751" i="21"/>
  <c r="D1752" i="21"/>
  <c r="F1751" i="21"/>
  <c r="P1753" i="21"/>
  <c r="N1753" i="21"/>
  <c r="L1753" i="21"/>
  <c r="J1753" i="21"/>
  <c r="H1754" i="21"/>
  <c r="I1753" i="21"/>
  <c r="K1752" i="21"/>
  <c r="Q1752" i="21"/>
  <c r="M1752" i="21"/>
  <c r="O1752" i="21"/>
  <c r="D1753" i="21"/>
  <c r="E1752" i="21"/>
  <c r="F1752" i="21"/>
  <c r="P1754" i="21"/>
  <c r="N1754" i="21"/>
  <c r="H1755" i="21"/>
  <c r="L1754" i="21"/>
  <c r="J1754" i="21"/>
  <c r="I1754" i="21"/>
  <c r="M1753" i="21"/>
  <c r="O1753" i="21"/>
  <c r="K1753" i="21"/>
  <c r="Q1753" i="21"/>
  <c r="F1753" i="21"/>
  <c r="D1754" i="21"/>
  <c r="E1753" i="21"/>
  <c r="P1755" i="21"/>
  <c r="N1755" i="21"/>
  <c r="L1755" i="21"/>
  <c r="J1755" i="21"/>
  <c r="I1755" i="21"/>
  <c r="H1756" i="21"/>
  <c r="K1754" i="21"/>
  <c r="Q1754" i="21"/>
  <c r="M1754" i="21"/>
  <c r="O1754" i="21"/>
  <c r="E1754" i="21"/>
  <c r="F1754" i="21"/>
  <c r="D1755" i="21"/>
  <c r="M1755" i="21"/>
  <c r="O1755" i="21"/>
  <c r="K1755" i="21"/>
  <c r="Q1755" i="21"/>
  <c r="J1756" i="21"/>
  <c r="I1756" i="21"/>
  <c r="H1757" i="21"/>
  <c r="P1756" i="21"/>
  <c r="N1756" i="21"/>
  <c r="L1756" i="21"/>
  <c r="D1756" i="21"/>
  <c r="F1755" i="21"/>
  <c r="E1755" i="21"/>
  <c r="M1756" i="21"/>
  <c r="O1756" i="21"/>
  <c r="K1756" i="21"/>
  <c r="Q1756" i="21"/>
  <c r="P1757" i="21"/>
  <c r="N1757" i="21"/>
  <c r="L1757" i="21"/>
  <c r="J1757" i="21"/>
  <c r="I1757" i="21"/>
  <c r="H1758" i="21"/>
  <c r="D1757" i="21"/>
  <c r="F1756" i="21"/>
  <c r="E1756" i="21"/>
  <c r="O1757" i="21"/>
  <c r="K1757" i="21"/>
  <c r="Q1757" i="21"/>
  <c r="M1757" i="21"/>
  <c r="P1758" i="21"/>
  <c r="N1758" i="21"/>
  <c r="I1758" i="21"/>
  <c r="L1758" i="21"/>
  <c r="J1758" i="21"/>
  <c r="H1759" i="21"/>
  <c r="E1757" i="21"/>
  <c r="F1757" i="21"/>
  <c r="D1758" i="21"/>
  <c r="M1758" i="21"/>
  <c r="O1758" i="21"/>
  <c r="K1758" i="21"/>
  <c r="Q1758" i="21"/>
  <c r="P1759" i="21"/>
  <c r="N1759" i="21"/>
  <c r="L1759" i="21"/>
  <c r="J1759" i="21"/>
  <c r="I1759" i="21"/>
  <c r="H1760" i="21"/>
  <c r="F1758" i="21"/>
  <c r="D1759" i="21"/>
  <c r="E1758" i="21"/>
  <c r="Q1759" i="21"/>
  <c r="M1759" i="21"/>
  <c r="O1759" i="21"/>
  <c r="K1759" i="21"/>
  <c r="P1760" i="21"/>
  <c r="N1760" i="21"/>
  <c r="L1760" i="21"/>
  <c r="J1760" i="21"/>
  <c r="I1760" i="21"/>
  <c r="H1761" i="21"/>
  <c r="D1760" i="21"/>
  <c r="E1759" i="21"/>
  <c r="F1759" i="21"/>
  <c r="O1760" i="21"/>
  <c r="K1760" i="21"/>
  <c r="Q1760" i="21"/>
  <c r="M1760" i="21"/>
  <c r="P1761" i="21"/>
  <c r="I1761" i="21"/>
  <c r="H1762" i="21"/>
  <c r="N1761" i="21"/>
  <c r="L1761" i="21"/>
  <c r="J1761" i="21"/>
  <c r="D1761" i="21"/>
  <c r="F1760" i="21"/>
  <c r="E1760" i="21"/>
  <c r="M1761" i="21"/>
  <c r="O1761" i="21"/>
  <c r="K1761" i="21"/>
  <c r="Q1761" i="21"/>
  <c r="N1762" i="21"/>
  <c r="L1762" i="21"/>
  <c r="J1762" i="21"/>
  <c r="H1763" i="21"/>
  <c r="I1762" i="21"/>
  <c r="P1762" i="21"/>
  <c r="F1761" i="21"/>
  <c r="E1761" i="21"/>
  <c r="D1762" i="21"/>
  <c r="L1763" i="21"/>
  <c r="J1763" i="21"/>
  <c r="H1764" i="21"/>
  <c r="I1763" i="21"/>
  <c r="P1763" i="21"/>
  <c r="N1763" i="21"/>
  <c r="M1762" i="21"/>
  <c r="O1762" i="21"/>
  <c r="K1762" i="21"/>
  <c r="Q1762" i="21"/>
  <c r="F1762" i="21"/>
  <c r="E1762" i="21"/>
  <c r="D1763" i="21"/>
  <c r="N1764" i="21"/>
  <c r="L1764" i="21"/>
  <c r="J1764" i="21"/>
  <c r="P1764" i="21"/>
  <c r="H1765" i="21"/>
  <c r="I1764" i="21"/>
  <c r="O1763" i="21"/>
  <c r="K1763" i="21"/>
  <c r="Q1763" i="21"/>
  <c r="M1763" i="21"/>
  <c r="F1763" i="21"/>
  <c r="D1764" i="21"/>
  <c r="E1763" i="21"/>
  <c r="P1765" i="21"/>
  <c r="I1765" i="21"/>
  <c r="H1766" i="21"/>
  <c r="N1765" i="21"/>
  <c r="L1765" i="21"/>
  <c r="J1765" i="21"/>
  <c r="M1764" i="21"/>
  <c r="O1764" i="21"/>
  <c r="K1764" i="21"/>
  <c r="Q1764" i="21"/>
  <c r="D1765" i="21"/>
  <c r="F1764" i="21"/>
  <c r="E1764" i="21"/>
  <c r="K1765" i="21"/>
  <c r="Q1765" i="21"/>
  <c r="O1765" i="21"/>
  <c r="M1765" i="21"/>
  <c r="P1766" i="21"/>
  <c r="N1766" i="21"/>
  <c r="I1766" i="21"/>
  <c r="L1766" i="21"/>
  <c r="J1766" i="21"/>
  <c r="H1767" i="21"/>
  <c r="F1765" i="21"/>
  <c r="D1766" i="21"/>
  <c r="E1765" i="21"/>
  <c r="M1766" i="21"/>
  <c r="O1766" i="21"/>
  <c r="K1766" i="21"/>
  <c r="Q1766" i="21"/>
  <c r="N1767" i="21"/>
  <c r="L1767" i="21"/>
  <c r="P1767" i="21"/>
  <c r="J1767" i="21"/>
  <c r="I1767" i="21"/>
  <c r="H1768" i="21"/>
  <c r="F1766" i="21"/>
  <c r="D1767" i="21"/>
  <c r="E1766" i="21"/>
  <c r="Q1767" i="21"/>
  <c r="M1767" i="21"/>
  <c r="O1767" i="21"/>
  <c r="K1767" i="21"/>
  <c r="P1768" i="21"/>
  <c r="N1768" i="21"/>
  <c r="L1768" i="21"/>
  <c r="J1768" i="21"/>
  <c r="H1769" i="21"/>
  <c r="I1768" i="21"/>
  <c r="E1767" i="21"/>
  <c r="D1768" i="21"/>
  <c r="F1767" i="21"/>
  <c r="L1769" i="21"/>
  <c r="J1769" i="21"/>
  <c r="H1770" i="21"/>
  <c r="P1769" i="21"/>
  <c r="N1769" i="21"/>
  <c r="I1769" i="21"/>
  <c r="K1768" i="21"/>
  <c r="Q1768" i="21"/>
  <c r="M1768" i="21"/>
  <c r="O1768" i="21"/>
  <c r="F1768" i="21"/>
  <c r="E1768" i="21"/>
  <c r="D1769" i="21"/>
  <c r="P1770" i="21"/>
  <c r="I1770" i="21"/>
  <c r="N1770" i="21"/>
  <c r="L1770" i="21"/>
  <c r="J1770" i="21"/>
  <c r="M1769" i="21"/>
  <c r="O1769" i="21"/>
  <c r="K1769" i="21"/>
  <c r="Q1769" i="21"/>
  <c r="F1769" i="21"/>
  <c r="E1769" i="21"/>
  <c r="D1770" i="21"/>
  <c r="I4" i="29"/>
  <c r="I3" i="27"/>
  <c r="I6" i="26"/>
  <c r="G3" i="13"/>
  <c r="G13" i="13"/>
  <c r="G4" i="13"/>
  <c r="I13" i="13"/>
  <c r="G3" i="28"/>
  <c r="I7" i="27"/>
  <c r="G11" i="27"/>
  <c r="G7" i="29"/>
  <c r="G5" i="27"/>
  <c r="I7" i="13"/>
  <c r="I5" i="13"/>
  <c r="I6" i="13"/>
  <c r="G4" i="27"/>
  <c r="I3" i="29"/>
  <c r="I4" i="13"/>
  <c r="G7" i="28"/>
  <c r="I4" i="28"/>
  <c r="I10" i="27"/>
  <c r="I13" i="27"/>
  <c r="G4" i="26"/>
  <c r="I7" i="28"/>
  <c r="I5" i="28"/>
  <c r="I5" i="26"/>
  <c r="G11" i="26"/>
  <c r="I5" i="29"/>
  <c r="I11" i="13"/>
  <c r="G6" i="29"/>
  <c r="G12" i="13"/>
  <c r="G5" i="26"/>
  <c r="I7" i="29"/>
  <c r="I12" i="27"/>
  <c r="G3" i="26"/>
  <c r="G6" i="26"/>
  <c r="I4" i="27"/>
  <c r="G5" i="29"/>
  <c r="I12" i="13"/>
  <c r="G7" i="27"/>
  <c r="G14" i="27"/>
  <c r="G5" i="13"/>
  <c r="I3" i="26"/>
  <c r="I7" i="26"/>
  <c r="G10" i="13"/>
  <c r="I5" i="27"/>
  <c r="I10" i="13"/>
  <c r="G7" i="26"/>
  <c r="I11" i="26"/>
  <c r="I6" i="27"/>
  <c r="G6" i="27"/>
  <c r="I6" i="28"/>
  <c r="G12" i="27"/>
  <c r="G12" i="26"/>
  <c r="G11" i="13"/>
  <c r="G5" i="28"/>
  <c r="I14" i="26"/>
  <c r="G13" i="27"/>
  <c r="G13" i="26"/>
  <c r="I10" i="26"/>
  <c r="I6" i="29"/>
  <c r="I13" i="26"/>
  <c r="I14" i="13"/>
  <c r="G14" i="26"/>
  <c r="G4" i="28"/>
  <c r="G3" i="27"/>
  <c r="G10" i="26"/>
  <c r="I11" i="27"/>
  <c r="I3" i="13"/>
  <c r="G14" i="13"/>
  <c r="G7" i="13"/>
  <c r="I4" i="26"/>
  <c r="G4" i="29"/>
  <c r="G6" i="13"/>
  <c r="I12" i="26"/>
  <c r="G6" i="28"/>
  <c r="G10" i="27"/>
  <c r="G3" i="29"/>
  <c r="I14" i="27"/>
  <c r="I3" i="28"/>
  <c r="Q1770" i="21"/>
  <c r="M1770" i="21"/>
  <c r="O1770" i="21"/>
  <c r="K1770" i="21"/>
  <c r="F1770" i="21"/>
  <c r="D1771" i="21"/>
  <c r="E1770" i="21"/>
  <c r="F1771" i="21"/>
  <c r="D1772" i="21"/>
  <c r="E1771" i="21"/>
  <c r="E1772" i="21"/>
  <c r="D1773" i="21"/>
  <c r="F1772" i="21"/>
  <c r="F1773" i="21"/>
  <c r="E1773" i="21"/>
  <c r="D1774" i="21"/>
  <c r="F1774" i="21"/>
  <c r="D1775" i="21"/>
  <c r="E1774" i="21"/>
  <c r="E1775" i="21"/>
  <c r="F1775" i="21"/>
  <c r="D1776" i="21"/>
  <c r="F1776" i="21"/>
  <c r="D1777" i="21"/>
  <c r="E1776" i="21"/>
  <c r="F1777" i="21"/>
  <c r="D1778" i="21"/>
  <c r="E1777" i="21"/>
  <c r="F1778" i="21"/>
  <c r="E1778" i="21"/>
  <c r="D1779" i="21"/>
  <c r="F1779" i="21"/>
  <c r="D1780" i="21"/>
  <c r="E1779" i="21"/>
  <c r="D1781" i="21"/>
  <c r="E1780" i="21"/>
  <c r="F1780" i="21"/>
  <c r="F1781" i="21"/>
  <c r="E1781" i="21"/>
  <c r="D1782" i="21"/>
  <c r="F1782" i="21"/>
  <c r="D1783" i="21"/>
  <c r="E1782" i="21"/>
  <c r="D1784" i="21"/>
  <c r="F1783" i="21"/>
  <c r="E1783" i="21"/>
  <c r="F1784" i="21"/>
  <c r="D1785" i="21"/>
  <c r="E1784" i="21"/>
  <c r="E1785" i="21"/>
  <c r="F1785" i="21"/>
  <c r="D1786" i="21"/>
  <c r="F1786" i="21"/>
  <c r="E1786" i="21"/>
  <c r="D1787" i="21"/>
  <c r="F1787" i="21"/>
  <c r="E1787" i="21"/>
  <c r="D1788" i="21"/>
  <c r="E1788" i="21"/>
  <c r="D1789" i="21"/>
  <c r="F1788" i="21"/>
  <c r="F1789" i="21"/>
  <c r="E1789" i="21"/>
  <c r="D1790" i="21"/>
  <c r="F1790" i="21"/>
  <c r="E1790" i="21"/>
  <c r="D1791" i="21"/>
  <c r="E1791" i="21"/>
  <c r="F1791" i="21"/>
  <c r="D1792" i="21"/>
  <c r="F1792" i="21"/>
  <c r="D1793" i="21"/>
  <c r="E1792" i="21"/>
  <c r="D1794" i="21"/>
  <c r="E1793" i="21"/>
  <c r="F1793" i="21"/>
  <c r="F1794" i="21"/>
  <c r="D1795" i="21"/>
  <c r="E1794" i="21"/>
  <c r="F1795" i="21"/>
  <c r="D1796" i="21"/>
  <c r="E1795" i="21"/>
  <c r="E1796" i="21"/>
  <c r="D1797" i="21"/>
  <c r="F1796" i="21"/>
  <c r="F1797" i="21"/>
  <c r="D1798" i="21"/>
  <c r="E1797" i="21"/>
  <c r="E1798" i="21"/>
  <c r="F1798" i="21"/>
  <c r="D1799" i="21"/>
  <c r="E1799" i="21"/>
  <c r="F1799" i="21"/>
  <c r="D1800" i="21"/>
  <c r="F1800" i="21"/>
  <c r="D1801" i="21"/>
  <c r="E1800" i="21"/>
  <c r="F1801" i="21"/>
  <c r="E1801" i="21"/>
  <c r="D1802" i="21"/>
  <c r="F1802" i="21"/>
  <c r="D1803" i="21"/>
  <c r="E1802" i="21"/>
  <c r="F1803" i="21"/>
  <c r="E1803" i="21"/>
  <c r="D1804" i="21"/>
  <c r="E1804" i="21"/>
  <c r="D1805" i="21"/>
  <c r="F1804" i="21"/>
  <c r="F1805" i="21"/>
  <c r="E1805" i="21"/>
  <c r="D1806" i="21"/>
  <c r="E1806" i="21"/>
  <c r="D1807" i="21"/>
  <c r="F1806" i="21"/>
  <c r="E1807" i="21"/>
  <c r="F1807" i="21"/>
  <c r="D1808" i="21"/>
  <c r="F1808" i="21"/>
  <c r="E1808" i="21"/>
  <c r="D1809" i="21"/>
  <c r="F1809" i="21"/>
  <c r="D1810" i="21"/>
  <c r="E1809" i="21"/>
  <c r="F1810" i="21"/>
  <c r="E1810" i="21"/>
  <c r="D1811" i="21"/>
  <c r="E1811" i="21"/>
  <c r="F1811" i="21"/>
  <c r="D1812" i="21"/>
  <c r="E1812" i="21"/>
  <c r="D1813" i="21"/>
  <c r="F1812" i="21"/>
  <c r="F1813" i="21"/>
  <c r="E1813" i="21"/>
  <c r="D1814" i="21"/>
  <c r="F1814" i="21"/>
  <c r="D1815" i="21"/>
  <c r="E1814" i="21"/>
  <c r="E1815" i="21"/>
  <c r="F1815" i="21"/>
  <c r="D1816" i="21"/>
  <c r="F1816" i="21"/>
  <c r="D1817" i="21"/>
  <c r="E1816" i="21"/>
  <c r="F1817" i="21"/>
  <c r="D1818" i="21"/>
  <c r="E1817" i="21"/>
  <c r="F1818" i="21"/>
  <c r="E1818" i="21"/>
  <c r="D1819" i="21"/>
  <c r="E1819" i="21"/>
  <c r="D1820" i="21"/>
  <c r="F1819" i="21"/>
  <c r="E1820" i="21"/>
  <c r="D1821" i="21"/>
  <c r="F1820" i="21"/>
  <c r="F1821" i="21"/>
  <c r="E1821" i="21"/>
  <c r="D1822" i="21"/>
  <c r="F1822" i="21"/>
  <c r="D1823" i="21"/>
  <c r="E1822" i="21"/>
  <c r="D1824" i="21"/>
  <c r="F1823" i="21"/>
  <c r="E1823" i="21"/>
  <c r="F1824" i="21"/>
  <c r="D1825" i="21"/>
  <c r="E1824" i="21"/>
  <c r="F1825" i="21"/>
  <c r="E1825" i="21"/>
  <c r="D1826" i="21"/>
  <c r="F1826" i="21"/>
  <c r="E1826" i="21"/>
  <c r="D1827" i="21"/>
  <c r="F1827" i="21"/>
  <c r="E1827" i="21"/>
  <c r="D1828" i="21"/>
  <c r="E1828" i="21"/>
  <c r="D1829" i="21"/>
  <c r="F1828" i="21"/>
  <c r="F1829" i="21"/>
  <c r="D1830" i="21"/>
  <c r="E1829" i="21"/>
  <c r="F1830" i="21"/>
  <c r="E1830" i="21"/>
  <c r="D1831" i="21"/>
  <c r="D1832" i="21"/>
  <c r="F1831" i="21"/>
  <c r="E1831" i="21"/>
  <c r="E1832" i="21"/>
  <c r="F1832" i="21"/>
  <c r="D1833" i="21"/>
  <c r="F1833" i="21"/>
  <c r="D1834" i="21"/>
  <c r="E1833" i="21"/>
  <c r="F1834" i="21"/>
  <c r="E1834" i="21"/>
  <c r="D1835" i="21"/>
  <c r="F1835" i="21"/>
  <c r="E1835" i="21"/>
  <c r="D1836" i="21"/>
  <c r="E1836" i="21"/>
  <c r="D1837" i="21"/>
  <c r="F1836" i="21"/>
  <c r="F1837" i="21"/>
  <c r="D1838" i="21"/>
  <c r="E1837" i="21"/>
  <c r="F1838" i="21"/>
  <c r="E1838" i="21"/>
  <c r="D1839" i="21"/>
  <c r="D1840" i="21"/>
  <c r="F1839" i="21"/>
  <c r="E1839" i="21"/>
  <c r="F1840" i="21"/>
  <c r="E1840" i="21"/>
  <c r="D1841" i="21"/>
  <c r="F1841" i="21"/>
  <c r="E1841" i="21"/>
  <c r="D1842" i="21"/>
  <c r="F1842" i="21"/>
  <c r="D1843" i="21"/>
  <c r="E1842" i="21"/>
  <c r="F1843" i="21"/>
  <c r="E1843" i="21"/>
  <c r="D1844" i="21"/>
  <c r="D1845" i="21"/>
  <c r="E1844" i="21"/>
  <c r="F1844" i="21"/>
  <c r="F1845" i="21"/>
  <c r="D1846" i="21"/>
  <c r="E1845" i="21"/>
  <c r="F1846" i="21"/>
  <c r="E1846" i="21"/>
  <c r="D1847" i="21"/>
  <c r="D1848" i="21"/>
  <c r="F1847" i="21"/>
  <c r="E1847" i="21"/>
  <c r="F1848" i="21"/>
  <c r="D1849" i="21"/>
  <c r="E1848" i="21"/>
  <c r="D1850" i="21"/>
  <c r="F1849" i="21"/>
  <c r="E1849" i="21"/>
  <c r="F1850" i="21"/>
  <c r="E1850" i="21"/>
  <c r="D1851" i="21"/>
  <c r="F1851" i="21"/>
  <c r="D1852" i="21"/>
  <c r="E1851" i="21"/>
  <c r="D1853" i="21"/>
  <c r="E1852" i="21"/>
  <c r="F1852" i="21"/>
  <c r="F1853" i="21"/>
  <c r="E1853" i="21"/>
  <c r="D1854" i="21"/>
  <c r="F1854" i="21"/>
  <c r="E1854" i="21"/>
  <c r="D1855" i="21"/>
  <c r="E1855" i="21"/>
  <c r="F1855" i="21"/>
  <c r="D1856" i="21"/>
  <c r="F1856" i="21"/>
  <c r="D1857" i="21"/>
  <c r="E1856" i="21"/>
  <c r="E1857" i="21"/>
  <c r="D1858" i="21"/>
  <c r="F1857" i="21"/>
  <c r="F1858" i="21"/>
  <c r="D1859" i="21"/>
  <c r="E1858" i="21"/>
  <c r="F1859" i="21"/>
  <c r="D1860" i="21"/>
  <c r="E1859" i="21"/>
  <c r="E1860" i="21"/>
  <c r="D1861" i="21"/>
  <c r="F1860" i="21"/>
  <c r="F1861" i="21"/>
  <c r="D1862" i="21"/>
  <c r="E1861" i="21"/>
  <c r="E1862" i="21"/>
  <c r="F1862" i="21"/>
  <c r="D1863" i="21"/>
  <c r="E1863" i="21"/>
  <c r="F1863" i="21"/>
  <c r="D1864" i="21"/>
  <c r="F1864" i="21"/>
  <c r="E1864" i="21"/>
  <c r="D1865" i="21"/>
  <c r="F1865" i="21"/>
  <c r="E1865" i="21"/>
  <c r="D1866" i="21"/>
  <c r="F1866" i="21"/>
  <c r="D1867" i="21"/>
  <c r="E1866" i="21"/>
  <c r="F1867" i="21"/>
  <c r="D1868" i="21"/>
  <c r="E1867" i="21"/>
  <c r="D1869" i="21"/>
  <c r="E1868" i="21"/>
  <c r="F1868" i="21"/>
  <c r="F1869" i="21"/>
  <c r="D1870" i="21"/>
  <c r="E1869" i="21"/>
  <c r="E1870" i="21"/>
  <c r="D1871" i="21"/>
  <c r="F1870" i="21"/>
  <c r="E1871" i="21"/>
  <c r="F1871" i="21"/>
  <c r="D1872" i="21"/>
  <c r="F1872" i="21"/>
  <c r="E1872" i="21"/>
  <c r="D1873" i="21"/>
  <c r="F1873" i="21"/>
  <c r="E1873" i="21"/>
  <c r="D1874" i="21"/>
  <c r="F1874" i="21"/>
  <c r="D1875" i="21"/>
  <c r="E1874" i="21"/>
  <c r="D1876" i="21"/>
  <c r="F1875" i="21"/>
  <c r="E1875" i="21"/>
  <c r="D1877" i="21"/>
  <c r="E1876" i="21"/>
  <c r="F1876" i="21"/>
  <c r="F1877" i="21"/>
  <c r="E1877" i="21"/>
  <c r="D1878" i="21"/>
  <c r="F1878" i="21"/>
  <c r="D1879" i="21"/>
  <c r="E1878" i="21"/>
  <c r="E1879" i="21"/>
  <c r="F1879" i="21"/>
  <c r="D1880" i="21"/>
  <c r="F1880" i="21"/>
  <c r="D1881" i="21"/>
  <c r="E1880" i="21"/>
  <c r="F1881" i="21"/>
  <c r="E1881" i="21"/>
  <c r="D1882" i="21"/>
  <c r="F1882" i="21"/>
  <c r="E1882" i="21"/>
  <c r="D1883" i="21"/>
  <c r="E1883" i="21"/>
  <c r="D1884" i="21"/>
  <c r="F1883" i="21"/>
  <c r="D1885" i="21"/>
  <c r="E1884" i="21"/>
  <c r="F1884" i="21"/>
  <c r="F1885" i="21"/>
  <c r="D1886" i="21"/>
  <c r="E1885" i="21"/>
  <c r="F1886" i="21"/>
  <c r="D1887" i="21"/>
  <c r="E1886" i="21"/>
  <c r="D1888" i="21"/>
  <c r="F1887" i="21"/>
  <c r="E1887" i="21"/>
  <c r="F1888" i="21"/>
  <c r="D1889" i="21"/>
  <c r="E1888" i="21"/>
  <c r="F1889" i="21"/>
  <c r="E1889" i="21"/>
  <c r="D1890" i="21"/>
  <c r="F1890" i="21"/>
  <c r="E1890" i="21"/>
  <c r="D1891" i="21"/>
  <c r="F1891" i="21"/>
  <c r="E1891" i="21"/>
  <c r="D1892" i="21"/>
  <c r="D1893" i="21"/>
  <c r="E1892" i="21"/>
  <c r="F1892" i="21"/>
  <c r="F1893" i="21"/>
  <c r="E1893" i="21"/>
  <c r="D1894" i="21"/>
  <c r="F1894" i="21"/>
  <c r="E1894" i="21"/>
  <c r="D1895" i="21"/>
  <c r="D1896" i="21"/>
  <c r="F1895" i="21"/>
  <c r="E1895" i="21"/>
  <c r="E1896" i="21"/>
  <c r="F1896" i="21"/>
  <c r="D1897" i="21"/>
  <c r="F1897" i="21"/>
  <c r="E1897" i="21"/>
  <c r="D1898" i="21"/>
  <c r="F1898" i="21"/>
  <c r="D1899" i="21"/>
  <c r="E1898" i="21"/>
  <c r="F1899" i="21"/>
  <c r="E1899" i="21"/>
  <c r="D1900" i="21"/>
  <c r="E1900" i="21"/>
  <c r="D1901" i="21"/>
  <c r="F1900" i="21"/>
  <c r="F1901" i="21"/>
  <c r="D1902" i="21"/>
  <c r="E1901" i="21"/>
  <c r="F1902" i="21"/>
  <c r="E1902" i="21"/>
  <c r="D1903" i="21"/>
  <c r="E1903" i="21"/>
  <c r="F1903" i="21"/>
  <c r="D1904" i="21"/>
  <c r="F1904" i="21"/>
  <c r="E1904" i="21"/>
  <c r="D1905" i="21"/>
  <c r="F1905" i="21"/>
  <c r="E1905" i="21"/>
  <c r="D1906" i="21"/>
  <c r="F1906" i="21"/>
  <c r="E1906" i="21"/>
  <c r="D1907" i="21"/>
  <c r="F1907" i="21"/>
  <c r="E1907" i="21"/>
  <c r="D1908" i="21"/>
  <c r="D1909" i="21"/>
  <c r="E1908" i="21"/>
  <c r="F1908" i="21"/>
  <c r="F1909" i="21"/>
  <c r="D1910" i="21"/>
  <c r="E1909" i="21"/>
  <c r="F1910" i="21"/>
  <c r="E1910" i="21"/>
  <c r="D1911" i="21"/>
  <c r="E1911" i="21"/>
  <c r="F1911" i="21"/>
  <c r="D1912" i="21"/>
  <c r="F1912" i="21"/>
  <c r="E1912" i="21"/>
  <c r="D1913" i="21"/>
  <c r="D1914" i="21"/>
  <c r="F1913" i="21"/>
  <c r="E1913" i="21"/>
  <c r="F1914" i="21"/>
  <c r="D1915" i="21"/>
  <c r="E1914" i="21"/>
  <c r="F1915" i="21"/>
  <c r="D1916" i="21"/>
  <c r="E1915" i="21"/>
  <c r="E1916" i="21"/>
  <c r="D1917" i="21"/>
  <c r="F1916" i="21"/>
  <c r="F1917" i="21"/>
  <c r="E1917" i="21"/>
  <c r="D1918" i="21"/>
  <c r="F1918" i="21"/>
  <c r="E1918" i="21"/>
  <c r="D1919" i="21"/>
  <c r="E1919" i="21"/>
  <c r="F1919" i="21"/>
  <c r="D1920" i="21"/>
  <c r="F1920" i="21"/>
  <c r="D1921" i="21"/>
  <c r="E1920" i="21"/>
  <c r="E1921" i="21"/>
  <c r="D1922" i="21"/>
  <c r="F1921" i="21"/>
  <c r="F1922" i="21"/>
  <c r="D1923" i="21"/>
  <c r="E1922" i="21"/>
  <c r="F1923" i="21"/>
  <c r="D1924" i="21"/>
  <c r="E1923" i="21"/>
  <c r="D1925" i="21"/>
  <c r="E1924" i="21"/>
  <c r="F1924" i="21"/>
  <c r="F1925" i="21"/>
  <c r="D1926" i="21"/>
  <c r="E1925" i="21"/>
  <c r="E1926" i="21"/>
  <c r="F1926" i="21"/>
  <c r="D1927" i="21"/>
  <c r="E1927" i="21"/>
  <c r="F1927" i="21"/>
  <c r="D1928" i="21"/>
  <c r="F1928" i="21"/>
  <c r="E1928" i="21"/>
  <c r="D1929" i="21"/>
  <c r="F1929" i="21"/>
  <c r="E1929" i="21"/>
  <c r="D1930" i="21"/>
  <c r="F1930" i="21"/>
  <c r="D1931" i="21"/>
  <c r="E1930" i="21"/>
  <c r="F1931" i="21"/>
  <c r="E1931" i="21"/>
  <c r="D1932" i="21"/>
  <c r="D1933" i="21"/>
  <c r="E1932" i="21"/>
  <c r="F1932" i="21"/>
  <c r="F1933" i="21"/>
  <c r="D1934" i="21"/>
  <c r="E1933" i="21"/>
  <c r="D1935" i="21"/>
  <c r="E1934" i="21"/>
  <c r="F1934" i="21"/>
  <c r="E1935" i="21"/>
  <c r="F1935" i="21"/>
  <c r="D1936" i="21"/>
  <c r="F1936" i="21"/>
  <c r="E1936" i="21"/>
  <c r="D1937" i="21"/>
  <c r="F1937" i="21"/>
  <c r="E1937" i="21"/>
  <c r="D1938" i="21"/>
  <c r="F1938" i="21"/>
  <c r="D1939" i="21"/>
  <c r="E1938" i="21"/>
  <c r="D1940" i="21"/>
  <c r="F1939" i="21"/>
  <c r="E1939" i="21"/>
  <c r="D1941" i="21"/>
  <c r="E1940" i="21"/>
  <c r="F1940" i="21"/>
  <c r="F1941" i="21"/>
  <c r="E1941" i="21"/>
  <c r="D1942" i="21"/>
  <c r="F1942" i="21"/>
  <c r="D1943" i="21"/>
  <c r="E1942" i="21"/>
  <c r="E1943" i="21"/>
  <c r="F1943" i="21"/>
  <c r="D1944" i="21"/>
  <c r="F1944" i="21"/>
  <c r="D1945" i="21"/>
  <c r="E1944" i="21"/>
  <c r="F1945" i="21"/>
  <c r="D1946" i="21"/>
  <c r="E1945" i="21"/>
  <c r="F1946" i="21"/>
  <c r="E1946" i="21"/>
  <c r="D1947" i="21"/>
  <c r="E1947" i="21"/>
  <c r="D1948" i="21"/>
  <c r="F1947" i="21"/>
  <c r="D1949" i="21"/>
  <c r="E1948" i="21"/>
  <c r="F1948" i="21"/>
  <c r="F1949" i="21"/>
  <c r="E1949" i="21"/>
  <c r="D1950" i="21"/>
  <c r="F1950" i="21"/>
  <c r="D1951" i="21"/>
  <c r="E1950" i="21"/>
  <c r="D1952" i="21"/>
  <c r="F1951" i="21"/>
  <c r="E1951" i="21"/>
  <c r="F1952" i="21"/>
  <c r="E1952" i="21"/>
  <c r="D1953" i="21"/>
  <c r="F1953" i="21"/>
  <c r="E1953" i="21"/>
  <c r="D1954" i="21"/>
  <c r="F1954" i="21"/>
  <c r="D1955" i="21"/>
  <c r="E1954" i="21"/>
  <c r="F1955" i="21"/>
  <c r="E1955" i="21"/>
  <c r="D1956" i="21"/>
  <c r="D1957" i="21"/>
  <c r="E1956" i="21"/>
  <c r="F1956" i="21"/>
  <c r="F1957" i="21"/>
  <c r="E1957" i="21"/>
  <c r="D1958" i="21"/>
  <c r="F1958" i="21"/>
  <c r="E1958" i="21"/>
  <c r="D1959" i="21"/>
  <c r="E1959" i="21"/>
  <c r="F1959" i="21"/>
  <c r="D1960" i="21"/>
  <c r="E1960" i="21"/>
  <c r="F1960" i="21"/>
  <c r="D1961" i="21"/>
  <c r="F1961" i="21"/>
  <c r="E1961" i="21"/>
  <c r="D1962" i="21"/>
  <c r="F1962" i="21"/>
  <c r="D1963" i="21"/>
  <c r="E1962" i="21"/>
  <c r="F1963" i="21"/>
  <c r="D1964" i="21"/>
  <c r="E1963" i="21"/>
  <c r="E1964" i="21"/>
  <c r="D1965" i="21"/>
  <c r="F1964" i="21"/>
  <c r="F1965" i="21"/>
  <c r="D1966" i="21"/>
  <c r="E1965" i="21"/>
  <c r="F1966" i="21"/>
  <c r="E1966" i="21"/>
  <c r="D1967" i="21"/>
  <c r="E1967" i="21"/>
  <c r="F1967" i="21"/>
  <c r="D1968" i="21"/>
  <c r="F1968" i="21"/>
  <c r="D1969" i="21"/>
  <c r="E1968" i="21"/>
  <c r="F1969" i="21"/>
  <c r="D1970" i="21"/>
  <c r="E1969" i="21"/>
  <c r="F1970" i="21"/>
  <c r="E1970" i="21"/>
  <c r="D1971" i="21"/>
  <c r="F1971" i="21"/>
  <c r="E1971" i="21"/>
  <c r="D1972" i="21"/>
  <c r="D1973" i="21"/>
  <c r="E1972" i="21"/>
  <c r="F1972" i="21"/>
  <c r="F1973" i="21"/>
  <c r="D1974" i="21"/>
  <c r="E1973" i="21"/>
  <c r="F1974" i="21"/>
  <c r="E1974" i="21"/>
  <c r="D1975" i="21"/>
  <c r="E1975" i="21"/>
  <c r="F1975" i="21"/>
  <c r="D1976" i="21"/>
  <c r="F1976" i="21"/>
  <c r="E1976" i="21"/>
  <c r="D1977" i="21"/>
  <c r="D1978" i="21"/>
  <c r="F1977" i="21"/>
  <c r="E1977" i="21"/>
  <c r="F1978" i="21"/>
  <c r="D1979" i="21"/>
  <c r="E1978" i="21"/>
  <c r="F1979" i="21"/>
  <c r="E1979" i="21"/>
  <c r="D1980" i="21"/>
  <c r="E1980" i="21"/>
  <c r="D1981" i="21"/>
  <c r="F1980" i="21"/>
  <c r="F1981" i="21"/>
  <c r="E1981" i="21"/>
  <c r="D1982" i="21"/>
  <c r="F1982" i="21"/>
  <c r="E1982" i="21"/>
  <c r="D1983" i="21"/>
  <c r="E1983" i="21"/>
  <c r="F1983" i="21"/>
  <c r="D1984" i="21"/>
  <c r="F1984" i="21"/>
  <c r="E1984" i="21"/>
  <c r="D1985" i="21"/>
  <c r="E1985" i="21"/>
  <c r="D1986" i="21"/>
  <c r="F1985" i="21"/>
  <c r="F1986" i="21"/>
  <c r="D1987" i="21"/>
  <c r="E1986" i="21"/>
  <c r="F1987" i="21"/>
  <c r="D1988" i="21"/>
  <c r="E1987" i="21"/>
  <c r="D1989" i="21"/>
  <c r="E1988" i="21"/>
  <c r="F1988" i="21"/>
  <c r="F1989" i="21"/>
  <c r="D1990" i="21"/>
  <c r="E1989" i="21"/>
  <c r="E1990" i="21"/>
  <c r="F1990" i="21"/>
  <c r="D1991" i="21"/>
  <c r="E1991" i="21"/>
  <c r="F1991" i="21"/>
  <c r="D1992" i="21"/>
  <c r="F1992" i="21"/>
  <c r="E1992" i="21"/>
  <c r="D1993" i="21"/>
  <c r="F1993" i="21"/>
  <c r="D1994" i="21"/>
  <c r="E1993" i="21"/>
  <c r="F1994" i="21"/>
  <c r="D1995" i="21"/>
  <c r="E1994" i="21"/>
  <c r="F1995" i="21"/>
  <c r="E1995" i="21"/>
  <c r="D1996" i="21"/>
  <c r="D1997" i="21"/>
  <c r="E1996" i="21"/>
  <c r="F1996" i="21"/>
  <c r="F1997" i="21"/>
  <c r="E1997" i="21"/>
  <c r="D1998" i="21"/>
  <c r="D1999" i="21"/>
  <c r="E1998" i="21"/>
  <c r="F1998" i="21"/>
  <c r="E1999" i="21"/>
  <c r="F1999" i="21"/>
  <c r="D2000" i="21"/>
  <c r="F2000" i="21"/>
  <c r="E2000" i="21"/>
  <c r="D2001" i="21"/>
  <c r="F2001" i="21"/>
  <c r="D2002" i="21"/>
  <c r="E2001" i="21"/>
  <c r="F2002" i="21"/>
  <c r="E2002" i="21"/>
  <c r="D2003" i="21"/>
  <c r="E2003" i="21"/>
  <c r="F2003" i="21"/>
  <c r="D2004" i="21"/>
  <c r="D2005" i="21"/>
  <c r="E2004" i="21"/>
  <c r="F2004" i="21"/>
  <c r="F2005" i="21"/>
  <c r="D2006" i="21"/>
  <c r="E2005" i="21"/>
  <c r="F2006" i="21"/>
  <c r="E2006" i="21"/>
  <c r="D2007" i="21"/>
  <c r="E2007" i="21"/>
  <c r="F2007" i="21"/>
  <c r="D2008" i="21"/>
  <c r="F2008" i="21"/>
  <c r="D2009" i="21"/>
  <c r="E2008" i="21"/>
  <c r="F2009" i="21"/>
  <c r="D2010" i="21"/>
  <c r="E2009" i="21"/>
  <c r="F2010" i="21"/>
  <c r="D2011" i="21"/>
  <c r="E2010" i="21"/>
  <c r="E2011" i="21"/>
  <c r="D2012" i="21"/>
  <c r="F2011" i="21"/>
  <c r="D2013" i="21"/>
  <c r="E2012" i="21"/>
  <c r="F2012" i="21"/>
  <c r="F2013" i="21"/>
  <c r="E2013" i="21"/>
  <c r="D2014" i="21"/>
  <c r="F2014" i="21"/>
  <c r="E2014" i="21"/>
  <c r="D2015" i="21"/>
  <c r="E2015" i="21"/>
  <c r="F2015" i="21"/>
  <c r="D2016" i="21"/>
  <c r="F2016" i="21"/>
  <c r="E2016" i="21"/>
  <c r="D2017" i="21"/>
  <c r="F2017" i="21"/>
  <c r="D2018" i="21"/>
  <c r="E2017" i="21"/>
  <c r="F2018" i="21"/>
  <c r="E2018" i="21"/>
  <c r="D2019" i="21"/>
  <c r="F2019" i="21"/>
  <c r="D2020" i="21"/>
  <c r="E2019" i="21"/>
  <c r="D2021" i="21"/>
  <c r="E2020" i="21"/>
  <c r="F2020" i="21"/>
  <c r="F2021" i="21"/>
  <c r="E2021" i="21"/>
  <c r="D2022" i="21"/>
  <c r="F2022" i="21"/>
  <c r="D2023" i="21"/>
  <c r="E2022" i="21"/>
  <c r="D2024" i="21"/>
  <c r="F2023" i="21"/>
  <c r="E2023" i="21"/>
  <c r="E2024" i="21"/>
  <c r="F2024" i="21"/>
  <c r="D2025" i="21"/>
  <c r="F2025" i="21"/>
  <c r="D2026" i="21"/>
  <c r="E2025" i="21"/>
  <c r="F2026" i="21"/>
  <c r="E2026" i="21"/>
  <c r="D2027" i="21"/>
  <c r="F2027" i="21"/>
  <c r="E2027" i="21"/>
  <c r="D2028" i="21"/>
  <c r="E2028" i="21"/>
  <c r="D2029" i="21"/>
  <c r="F2028" i="21"/>
  <c r="F2029" i="21"/>
  <c r="D2030" i="21"/>
  <c r="E2029" i="21"/>
  <c r="F2030" i="21"/>
  <c r="D2031" i="21"/>
  <c r="E2030" i="21"/>
  <c r="E2031" i="21"/>
  <c r="F2031" i="21"/>
  <c r="D2032" i="21"/>
  <c r="F2032" i="21"/>
  <c r="E2032" i="21"/>
  <c r="D2033" i="21"/>
  <c r="F2033" i="21"/>
  <c r="E2033" i="21"/>
  <c r="D2034" i="21"/>
  <c r="F2034" i="21"/>
  <c r="D2035" i="21"/>
  <c r="E2034" i="21"/>
  <c r="F2035" i="21"/>
  <c r="E2035" i="21"/>
  <c r="D2036" i="21"/>
  <c r="E2036" i="21"/>
  <c r="D2037" i="21"/>
  <c r="F2036" i="21"/>
  <c r="F2037" i="21"/>
  <c r="E2037" i="21"/>
  <c r="D2038" i="21"/>
  <c r="F2038" i="21"/>
  <c r="D2039" i="21"/>
  <c r="E2038" i="21"/>
  <c r="E2039" i="21"/>
  <c r="F2039" i="21"/>
  <c r="D2040" i="21"/>
  <c r="F2040" i="21"/>
  <c r="E2040" i="21"/>
  <c r="D2041" i="21"/>
  <c r="E2041" i="21"/>
  <c r="F2041" i="21"/>
  <c r="D2042" i="21"/>
  <c r="F2042" i="21"/>
  <c r="D2043" i="21"/>
  <c r="E2042" i="21"/>
  <c r="F2043" i="21"/>
  <c r="E2043" i="21"/>
  <c r="D2044" i="21"/>
  <c r="E2044" i="21"/>
  <c r="D2045" i="21"/>
  <c r="F2044" i="21"/>
  <c r="F2045" i="21"/>
  <c r="E2045" i="21"/>
  <c r="D2046" i="21"/>
  <c r="F2046" i="21"/>
  <c r="D2047" i="21"/>
  <c r="E2046" i="21"/>
  <c r="E2047" i="21"/>
  <c r="F2047" i="21"/>
  <c r="D2048" i="21"/>
  <c r="F2048" i="21"/>
  <c r="D2049" i="21"/>
  <c r="E2048" i="21"/>
  <c r="E2049" i="21"/>
  <c r="D2050" i="21"/>
  <c r="F2049" i="21"/>
  <c r="F2050" i="21"/>
  <c r="E2050" i="21"/>
  <c r="D2051" i="21"/>
  <c r="F2051" i="21"/>
  <c r="D2052" i="21"/>
  <c r="E2051" i="21"/>
  <c r="D2053" i="21"/>
  <c r="E2052" i="21"/>
  <c r="F2052" i="21"/>
  <c r="F2053" i="21"/>
  <c r="D2054" i="21"/>
  <c r="E2053" i="21"/>
  <c r="D2055" i="21"/>
  <c r="F2054" i="21"/>
  <c r="E2054" i="21"/>
  <c r="E2055" i="21"/>
  <c r="F2055" i="21"/>
  <c r="D2056" i="21"/>
  <c r="F2056" i="21"/>
  <c r="E2056" i="21"/>
  <c r="D2057" i="21"/>
  <c r="F2057" i="21"/>
  <c r="D2058" i="21"/>
  <c r="E2057" i="21"/>
  <c r="F2058" i="21"/>
  <c r="E2058" i="21"/>
  <c r="D2059" i="21"/>
  <c r="F2059" i="21"/>
  <c r="E2059" i="21"/>
  <c r="D2060" i="21"/>
  <c r="D2061" i="21"/>
  <c r="E2060" i="21"/>
  <c r="F2060" i="21"/>
  <c r="F2061" i="21"/>
  <c r="D2062" i="21"/>
  <c r="E2061" i="21"/>
  <c r="E2062" i="21"/>
  <c r="D2063" i="21"/>
  <c r="F2062" i="21"/>
  <c r="E2063" i="21"/>
  <c r="F2063" i="21"/>
  <c r="D2064" i="21"/>
  <c r="F2064" i="21"/>
  <c r="D2065" i="21"/>
  <c r="E2064" i="21"/>
  <c r="F2065" i="21"/>
  <c r="D2066" i="21"/>
  <c r="E2065" i="21"/>
  <c r="F2066" i="21"/>
  <c r="E2066" i="21"/>
  <c r="D2067" i="21"/>
  <c r="E2067" i="21"/>
  <c r="F2067" i="21"/>
  <c r="D2068" i="21"/>
  <c r="E2068" i="21"/>
  <c r="D2069" i="21"/>
  <c r="F2068" i="21"/>
  <c r="F2069" i="21"/>
  <c r="D2070" i="21"/>
  <c r="E2069" i="21"/>
  <c r="F2070" i="21"/>
  <c r="D2071" i="21"/>
  <c r="E2070" i="21"/>
  <c r="E2071" i="21"/>
  <c r="F2071" i="21"/>
  <c r="D2072" i="21"/>
  <c r="F2072" i="21"/>
  <c r="D2073" i="21"/>
  <c r="E2072" i="21"/>
  <c r="F2073" i="21"/>
  <c r="D2074" i="21"/>
  <c r="E2073" i="21"/>
  <c r="F2074" i="21"/>
  <c r="D2075" i="21"/>
  <c r="E2074" i="21"/>
  <c r="D2076" i="21"/>
  <c r="E2075" i="21"/>
  <c r="F2075" i="21"/>
  <c r="D2077" i="21"/>
  <c r="E2076" i="21"/>
  <c r="F2076" i="21"/>
  <c r="F2077" i="21"/>
  <c r="D2078" i="21"/>
  <c r="E2077" i="21"/>
  <c r="F2078" i="21"/>
  <c r="E2078" i="21"/>
  <c r="D2079" i="21"/>
  <c r="E2079" i="21"/>
  <c r="F2079" i="21"/>
  <c r="D2080" i="21"/>
  <c r="F2080" i="21"/>
  <c r="E2080" i="21"/>
  <c r="D2081" i="21"/>
  <c r="F2081" i="21"/>
  <c r="D2082" i="21"/>
  <c r="E2081" i="21"/>
  <c r="F2082" i="21"/>
  <c r="D2083" i="21"/>
  <c r="E2082" i="21"/>
  <c r="F2083" i="21"/>
  <c r="E2083" i="21"/>
  <c r="D2084" i="21"/>
  <c r="D2085" i="21"/>
  <c r="E2084" i="21"/>
  <c r="F2084" i="21"/>
  <c r="F2085" i="21"/>
  <c r="D2086" i="21"/>
  <c r="E2085" i="21"/>
  <c r="F2086" i="21"/>
  <c r="E2086" i="21"/>
  <c r="D2087" i="21"/>
  <c r="D2088" i="21"/>
  <c r="F2087" i="21"/>
  <c r="E2087" i="21"/>
  <c r="D2089" i="21"/>
  <c r="F2088" i="21"/>
  <c r="E2088" i="21"/>
  <c r="F2089" i="21"/>
  <c r="E2089" i="21"/>
  <c r="D2090" i="21"/>
  <c r="F2090" i="21"/>
  <c r="E2090" i="21"/>
  <c r="D2091" i="21"/>
  <c r="F2091" i="21"/>
  <c r="D2092" i="21"/>
  <c r="E2091" i="21"/>
  <c r="E2092" i="21"/>
  <c r="D2093" i="21"/>
  <c r="F2092" i="21"/>
  <c r="F2093" i="21"/>
  <c r="E2093" i="21"/>
  <c r="D2094" i="21"/>
  <c r="F2094" i="21"/>
  <c r="E2094" i="21"/>
  <c r="D2095" i="21"/>
  <c r="E2095" i="21"/>
  <c r="F2095" i="21"/>
  <c r="D2096" i="21"/>
  <c r="F2096" i="21"/>
  <c r="D2097" i="21"/>
  <c r="E2096" i="21"/>
  <c r="F2097" i="21"/>
  <c r="D2098" i="21"/>
  <c r="E2097" i="21"/>
  <c r="F2098" i="21"/>
  <c r="E2098" i="21"/>
  <c r="D2099" i="21"/>
  <c r="F2099" i="21"/>
  <c r="D2100" i="21"/>
  <c r="E2099" i="21"/>
  <c r="E2100" i="21"/>
  <c r="D2101" i="21"/>
  <c r="F2100" i="21"/>
  <c r="F2101" i="21"/>
  <c r="E2101" i="21"/>
  <c r="D2102" i="21"/>
  <c r="F2102" i="21"/>
  <c r="E2102" i="21"/>
  <c r="D2103" i="21"/>
  <c r="E2103" i="21"/>
  <c r="F2103" i="21"/>
  <c r="D2104" i="21"/>
  <c r="F2104" i="21"/>
  <c r="E2104" i="21"/>
  <c r="D2105" i="21"/>
  <c r="E2105" i="21"/>
  <c r="F2105" i="21"/>
  <c r="D2106" i="21"/>
  <c r="F2106" i="21"/>
  <c r="E2106" i="21"/>
  <c r="D2107" i="21"/>
  <c r="F2107" i="21"/>
  <c r="E2107" i="21"/>
  <c r="D2108" i="21"/>
  <c r="E2108" i="21"/>
  <c r="D2109" i="21"/>
  <c r="F2108" i="21"/>
  <c r="F2109" i="21"/>
  <c r="E2109" i="21"/>
  <c r="D2110" i="21"/>
  <c r="F2110" i="21"/>
  <c r="D2111" i="21"/>
  <c r="E2110" i="21"/>
  <c r="D2112" i="21"/>
  <c r="F2111" i="21"/>
  <c r="E2111" i="21"/>
  <c r="F2112" i="21"/>
  <c r="D2113" i="21"/>
  <c r="E2112" i="21"/>
  <c r="D2114" i="21"/>
  <c r="E2113" i="21"/>
  <c r="F2113" i="21"/>
  <c r="F2114" i="21"/>
  <c r="E2114" i="21"/>
  <c r="D2115" i="21"/>
  <c r="F2115" i="21"/>
  <c r="D2116" i="21"/>
  <c r="E2115" i="21"/>
  <c r="D2117" i="21"/>
  <c r="E2116" i="21"/>
  <c r="F2116" i="21"/>
  <c r="F2117" i="21"/>
  <c r="D2118" i="21"/>
  <c r="E2117" i="21"/>
  <c r="D2119" i="21"/>
  <c r="F2118" i="21"/>
  <c r="E2118" i="21"/>
  <c r="E2119" i="21"/>
  <c r="F2119" i="21"/>
  <c r="D2120" i="21"/>
  <c r="F2120" i="21"/>
  <c r="E2120" i="21"/>
  <c r="D2121" i="21"/>
  <c r="F2121" i="21"/>
  <c r="D2122" i="21"/>
  <c r="E2121" i="21"/>
  <c r="F2122" i="21"/>
  <c r="D2123" i="21"/>
  <c r="E2122" i="21"/>
  <c r="F2123" i="21"/>
  <c r="D2124" i="21"/>
  <c r="E2123" i="21"/>
  <c r="D2125" i="21"/>
  <c r="E2124" i="21"/>
  <c r="F2124" i="21"/>
  <c r="F2125" i="21"/>
  <c r="E2125" i="21"/>
  <c r="D2126" i="21"/>
  <c r="D2127" i="21"/>
  <c r="E2126" i="21"/>
  <c r="F2126" i="21"/>
  <c r="E2127" i="21"/>
  <c r="F2127" i="21"/>
  <c r="D2128" i="21"/>
  <c r="F2128" i="21"/>
  <c r="E2128" i="21"/>
  <c r="D2129" i="21"/>
  <c r="F2129" i="21"/>
  <c r="E2129" i="21"/>
  <c r="D2130" i="21"/>
  <c r="F2130" i="21"/>
  <c r="D2131" i="21"/>
  <c r="E2130" i="21"/>
  <c r="D2132" i="21"/>
  <c r="F2131" i="21"/>
  <c r="E2131" i="21"/>
  <c r="E2132" i="21"/>
  <c r="D2133" i="21"/>
  <c r="F2132" i="21"/>
  <c r="F2133" i="21"/>
  <c r="D2134" i="21"/>
  <c r="E2133" i="21"/>
  <c r="F2134" i="21"/>
  <c r="E2134" i="21"/>
  <c r="D2135" i="21"/>
  <c r="E2135" i="21"/>
  <c r="F2135" i="21"/>
  <c r="D2136" i="21"/>
  <c r="F2136" i="21"/>
  <c r="E2136" i="21"/>
  <c r="D2137" i="21"/>
  <c r="F2137" i="21"/>
  <c r="E2137" i="21"/>
  <c r="D2138" i="21"/>
  <c r="F2138" i="21"/>
  <c r="D2139" i="21"/>
  <c r="E2138" i="21"/>
  <c r="D2140" i="21"/>
  <c r="E2139" i="21"/>
  <c r="F2139" i="21"/>
  <c r="D2141" i="21"/>
  <c r="E2140" i="21"/>
  <c r="F2140" i="21"/>
  <c r="F2141" i="21"/>
  <c r="E2141" i="21"/>
  <c r="D2142" i="21"/>
  <c r="F2142" i="21"/>
  <c r="E2142" i="21"/>
  <c r="D2143" i="21"/>
  <c r="E2143" i="21"/>
  <c r="F2143" i="21"/>
  <c r="D2144" i="21"/>
  <c r="F2144" i="21"/>
  <c r="D2145" i="21"/>
  <c r="E2144" i="21"/>
  <c r="F2145" i="21"/>
  <c r="E2145" i="21"/>
  <c r="D2146" i="21"/>
  <c r="F2146" i="21"/>
  <c r="D2147" i="21"/>
  <c r="E2146" i="21"/>
  <c r="F2147" i="21"/>
  <c r="E2147" i="21"/>
  <c r="D2148" i="21"/>
  <c r="E2148" i="21"/>
  <c r="D2149" i="21"/>
  <c r="F2148" i="21"/>
  <c r="F2149" i="21"/>
  <c r="E2149" i="21"/>
  <c r="D2150" i="21"/>
  <c r="F2150" i="21"/>
  <c r="E2150" i="21"/>
  <c r="D2151" i="21"/>
  <c r="E2151" i="21"/>
  <c r="F2151" i="21"/>
  <c r="D2152" i="21"/>
  <c r="E2152" i="21"/>
  <c r="F2152" i="21"/>
  <c r="D2153" i="21"/>
  <c r="F2153" i="21"/>
  <c r="E2153" i="21"/>
  <c r="D2154" i="21"/>
  <c r="F2154" i="21"/>
  <c r="D2155" i="21"/>
  <c r="E2154" i="21"/>
  <c r="F2155" i="21"/>
  <c r="D2156" i="21"/>
  <c r="E2155" i="21"/>
  <c r="D2157" i="21"/>
  <c r="E2156" i="21"/>
  <c r="F2156" i="21"/>
  <c r="F2157" i="21"/>
  <c r="E2157" i="21"/>
  <c r="D2158" i="21"/>
  <c r="F2158" i="21"/>
  <c r="D2159" i="21"/>
  <c r="E2158" i="21"/>
  <c r="E2159" i="21"/>
  <c r="F2159" i="21"/>
  <c r="D2160" i="21"/>
  <c r="F2160" i="21"/>
  <c r="E2160" i="21"/>
  <c r="D2161" i="21"/>
  <c r="F2161" i="21"/>
  <c r="D2162" i="21"/>
  <c r="E2161" i="21"/>
  <c r="F2162" i="21"/>
  <c r="D2163" i="21"/>
  <c r="E2162" i="21"/>
  <c r="F2163" i="21"/>
  <c r="E2163" i="21"/>
  <c r="D2164" i="21"/>
  <c r="D2165" i="21"/>
  <c r="E2164" i="21"/>
  <c r="F2164" i="21"/>
  <c r="F2165" i="21"/>
  <c r="E2165" i="21"/>
  <c r="D2166" i="21"/>
  <c r="F2166" i="21"/>
  <c r="D2167" i="21"/>
  <c r="E2166" i="21"/>
  <c r="D2168" i="21"/>
  <c r="F2167" i="21"/>
  <c r="E2167" i="21"/>
  <c r="F2168" i="21"/>
  <c r="E2168" i="21"/>
  <c r="D2169" i="21"/>
  <c r="D2170" i="21"/>
  <c r="F2169" i="21"/>
  <c r="E2169" i="21"/>
  <c r="F2170" i="21"/>
  <c r="E2170" i="21"/>
  <c r="D2171" i="21"/>
  <c r="F2171" i="21"/>
  <c r="E2171" i="21"/>
  <c r="D2172" i="21"/>
  <c r="D2173" i="21"/>
  <c r="E2172" i="21"/>
  <c r="F2172" i="21"/>
  <c r="F2173" i="21"/>
  <c r="D2174" i="21"/>
  <c r="E2173" i="21"/>
  <c r="F2174" i="21"/>
  <c r="E2174" i="21"/>
  <c r="D2175" i="21"/>
  <c r="E2175" i="21"/>
  <c r="F2175" i="21"/>
  <c r="D2176" i="21"/>
  <c r="F2176" i="21"/>
  <c r="E2176" i="21"/>
  <c r="D2177" i="21"/>
  <c r="D2178" i="21"/>
  <c r="E2177" i="21"/>
  <c r="F2177" i="21"/>
  <c r="F2178" i="21"/>
  <c r="D2179" i="21"/>
  <c r="E2178" i="21"/>
  <c r="F2179" i="21"/>
  <c r="D2180" i="21"/>
  <c r="E2179" i="21"/>
  <c r="D2181" i="21"/>
  <c r="E2180" i="21"/>
  <c r="F2180" i="21"/>
  <c r="F2181" i="21"/>
  <c r="E2181" i="21"/>
  <c r="D2182" i="21"/>
  <c r="D2183" i="21"/>
  <c r="F2182" i="21"/>
  <c r="E2182" i="21"/>
  <c r="E2183" i="21"/>
  <c r="F2183" i="21"/>
  <c r="D2184" i="21"/>
  <c r="F2184" i="21"/>
  <c r="D2185" i="21"/>
  <c r="E2184" i="21"/>
  <c r="F2185" i="21"/>
  <c r="D2186" i="21"/>
  <c r="E2185" i="21"/>
  <c r="F2186" i="21"/>
  <c r="E2186" i="21"/>
  <c r="D2187" i="21"/>
  <c r="F2187" i="21"/>
  <c r="D2188" i="21"/>
  <c r="E2187" i="21"/>
  <c r="D2189" i="21"/>
  <c r="E2188" i="21"/>
  <c r="F2188" i="21"/>
  <c r="F2189" i="21"/>
  <c r="E2189" i="21"/>
  <c r="D2190" i="21"/>
  <c r="E2190" i="21"/>
  <c r="D2191" i="21"/>
  <c r="F2190" i="21"/>
  <c r="E2191" i="21"/>
  <c r="F2191" i="21"/>
  <c r="D2192" i="21"/>
  <c r="F2192" i="21"/>
  <c r="D2193" i="21"/>
  <c r="E2192" i="21"/>
  <c r="F2193" i="21"/>
  <c r="E2193" i="21"/>
  <c r="D2194" i="21"/>
  <c r="F2194" i="21"/>
  <c r="E2194" i="21"/>
  <c r="D2195" i="21"/>
  <c r="D2196" i="21"/>
  <c r="F2195" i="21"/>
  <c r="E2195" i="21"/>
  <c r="D2197" i="21"/>
  <c r="E2196" i="21"/>
  <c r="F2196" i="21"/>
  <c r="F2197" i="21"/>
  <c r="D2198" i="21"/>
  <c r="E2197" i="21"/>
  <c r="F2198" i="21"/>
  <c r="E2198" i="21"/>
  <c r="D2199" i="21"/>
  <c r="E2199" i="21"/>
  <c r="F2199" i="21"/>
  <c r="D2200" i="21"/>
  <c r="F2200" i="21"/>
  <c r="D2201" i="21"/>
  <c r="E2200" i="21"/>
  <c r="F2201" i="21"/>
  <c r="D2202" i="21"/>
  <c r="E2201" i="21"/>
  <c r="F2202" i="21"/>
  <c r="E2202" i="21"/>
  <c r="D2203" i="21"/>
  <c r="D2204" i="21"/>
  <c r="E2203" i="21"/>
  <c r="F2203" i="21"/>
  <c r="D2205" i="21"/>
  <c r="E2204" i="21"/>
  <c r="F2204" i="21"/>
  <c r="F2205" i="21"/>
  <c r="D2206" i="21"/>
  <c r="E2205" i="21"/>
  <c r="F2206" i="21"/>
  <c r="E2206" i="21"/>
  <c r="D2207" i="21"/>
  <c r="E2207" i="21"/>
  <c r="F2207" i="21"/>
  <c r="D2208" i="21"/>
  <c r="F2208" i="21"/>
  <c r="E2208" i="21"/>
  <c r="D2209" i="21"/>
  <c r="F2209" i="21"/>
  <c r="D2210" i="21"/>
  <c r="E2209" i="21"/>
  <c r="F2210" i="21"/>
  <c r="E2210" i="21"/>
  <c r="D2211" i="21"/>
  <c r="F2211" i="21"/>
  <c r="E2211" i="21"/>
  <c r="D2212" i="21"/>
  <c r="D2213" i="21"/>
  <c r="E2212" i="21"/>
  <c r="F2212" i="21"/>
  <c r="F2213" i="21"/>
  <c r="D2214" i="21"/>
  <c r="E2213" i="21"/>
  <c r="F2214" i="21"/>
  <c r="E2214" i="21"/>
  <c r="D2215" i="21"/>
  <c r="E2215" i="21"/>
  <c r="F2215" i="21"/>
  <c r="D2216" i="21"/>
  <c r="E2216" i="21"/>
  <c r="F2216" i="21"/>
  <c r="D2217" i="21"/>
  <c r="F2217" i="21"/>
  <c r="D2218" i="21"/>
  <c r="E2217" i="21"/>
  <c r="F2218" i="21"/>
  <c r="E2218" i="21"/>
  <c r="D2219" i="21"/>
  <c r="F2219" i="21"/>
  <c r="D2220" i="21"/>
  <c r="E2219" i="21"/>
  <c r="E2220" i="21"/>
  <c r="D2221" i="21"/>
  <c r="F2220" i="21"/>
  <c r="F2221" i="21"/>
  <c r="D2222" i="21"/>
  <c r="E2221" i="21"/>
  <c r="F2222" i="21"/>
  <c r="D2223" i="21"/>
  <c r="E2222" i="21"/>
  <c r="E2223" i="21"/>
  <c r="F2223" i="21"/>
  <c r="D2224" i="21"/>
  <c r="F2224" i="21"/>
  <c r="D2225" i="21"/>
  <c r="E2224" i="21"/>
  <c r="F2225" i="21"/>
  <c r="E2225" i="21"/>
  <c r="D2226" i="21"/>
  <c r="F2226" i="21"/>
  <c r="E2226" i="21"/>
  <c r="D2227" i="21"/>
  <c r="F2227" i="21"/>
  <c r="D2228" i="21"/>
  <c r="E2227" i="21"/>
  <c r="E2228" i="21"/>
  <c r="D2229" i="21"/>
  <c r="F2228" i="21"/>
  <c r="F2229" i="21"/>
  <c r="D2230" i="21"/>
  <c r="E2229" i="21"/>
  <c r="F2230" i="21"/>
  <c r="E2230" i="21"/>
  <c r="D2231" i="21"/>
  <c r="D2232" i="21"/>
  <c r="F2231" i="21"/>
  <c r="E2231" i="21"/>
  <c r="F2232" i="21"/>
  <c r="D2233" i="21"/>
  <c r="E2232" i="21"/>
  <c r="E2233" i="21"/>
  <c r="F2233" i="21"/>
  <c r="D2234" i="21"/>
  <c r="F2234" i="21"/>
  <c r="E2234" i="21"/>
  <c r="D2235" i="21"/>
  <c r="F2235" i="21"/>
  <c r="E2235" i="21"/>
  <c r="D2236" i="21"/>
  <c r="D2237" i="21"/>
  <c r="E2236" i="21"/>
  <c r="F2236" i="21"/>
  <c r="F2237" i="21"/>
  <c r="E2237" i="21"/>
  <c r="D2238" i="21"/>
  <c r="F2238" i="21"/>
  <c r="E2238" i="21"/>
  <c r="D2239" i="21"/>
  <c r="D2240" i="21"/>
  <c r="F2239" i="21"/>
  <c r="E2239" i="21"/>
  <c r="D2241" i="21"/>
  <c r="F2240" i="21"/>
  <c r="E2240" i="21"/>
  <c r="D2242" i="21"/>
  <c r="E2241" i="21"/>
  <c r="F2241" i="21"/>
  <c r="F2242" i="21"/>
  <c r="E2242" i="21"/>
  <c r="D2243" i="21"/>
  <c r="F2243" i="21"/>
  <c r="D2244" i="21"/>
  <c r="E2243" i="21"/>
  <c r="D2245" i="21"/>
  <c r="E2244" i="21"/>
  <c r="F2244" i="21"/>
  <c r="F2245" i="21"/>
  <c r="E2245" i="21"/>
  <c r="D2246" i="21"/>
  <c r="E2246" i="21"/>
  <c r="F2246" i="21"/>
  <c r="D2247" i="21"/>
  <c r="D2248" i="21"/>
  <c r="F2247" i="21"/>
  <c r="E2247" i="21"/>
  <c r="F2248" i="21"/>
  <c r="D2249" i="21"/>
  <c r="E2248" i="21"/>
  <c r="F2249" i="21"/>
  <c r="D2250" i="21"/>
  <c r="E2249" i="21"/>
  <c r="F2250" i="21"/>
  <c r="D2251" i="21"/>
  <c r="E2250" i="21"/>
  <c r="F2251" i="21"/>
  <c r="E2251" i="21"/>
  <c r="D2252" i="21"/>
  <c r="D2253" i="21"/>
  <c r="E2252" i="21"/>
  <c r="F2252" i="21"/>
  <c r="F2253" i="21"/>
  <c r="E2253" i="21"/>
  <c r="D2254" i="21"/>
  <c r="E2254" i="21"/>
  <c r="D2255" i="21"/>
  <c r="F2254" i="21"/>
  <c r="D2256" i="21"/>
  <c r="F2255" i="21"/>
  <c r="E2255" i="21"/>
  <c r="F2256" i="21"/>
  <c r="E2256" i="21"/>
  <c r="D2257" i="21"/>
  <c r="E2257" i="21"/>
  <c r="F2257" i="21"/>
  <c r="D2258" i="21"/>
  <c r="F2258" i="21"/>
  <c r="E2258" i="21"/>
  <c r="D2259" i="21"/>
  <c r="E2259" i="21"/>
  <c r="F2259" i="21"/>
  <c r="D2260" i="21"/>
  <c r="E2260" i="21"/>
  <c r="D2261" i="21"/>
  <c r="F2260" i="21"/>
  <c r="F2261" i="21"/>
  <c r="E2261" i="21"/>
  <c r="D2262" i="21"/>
  <c r="F2262" i="21"/>
  <c r="E2262" i="21"/>
  <c r="D2263" i="21"/>
  <c r="D2264" i="21"/>
  <c r="F2263" i="21"/>
  <c r="E2263" i="21"/>
  <c r="F2264" i="21"/>
  <c r="D2265" i="21"/>
  <c r="E2264" i="21"/>
  <c r="E2265" i="21"/>
  <c r="F2265" i="21"/>
  <c r="D2266" i="21"/>
  <c r="F2266" i="21"/>
  <c r="E2266" i="21"/>
  <c r="D2267" i="21"/>
  <c r="D2268" i="21"/>
  <c r="E2267" i="21"/>
  <c r="F2267" i="21"/>
  <c r="D2269" i="21"/>
  <c r="E2268" i="21"/>
  <c r="F2268" i="21"/>
  <c r="F2269" i="21"/>
  <c r="E2269" i="21"/>
  <c r="D2270" i="21"/>
  <c r="E2270" i="21"/>
  <c r="F2270" i="21"/>
  <c r="D2271" i="21"/>
  <c r="E2271" i="21"/>
  <c r="F2271" i="21"/>
  <c r="D2272" i="21"/>
  <c r="F2272" i="21"/>
  <c r="E2272" i="21"/>
  <c r="D2273" i="21"/>
  <c r="F2273" i="21"/>
  <c r="D2274" i="21"/>
  <c r="E2273" i="21"/>
  <c r="F2274" i="21"/>
  <c r="E2274" i="21"/>
  <c r="D2275" i="21"/>
  <c r="F2275" i="21"/>
  <c r="E2275" i="21"/>
  <c r="D2276" i="21"/>
  <c r="E2276" i="21"/>
  <c r="D2277" i="21"/>
  <c r="F2276" i="21"/>
  <c r="F2277" i="21"/>
  <c r="D2278" i="21"/>
  <c r="E2277" i="21"/>
  <c r="E2278" i="21"/>
  <c r="F2278" i="21"/>
  <c r="D2279" i="21"/>
  <c r="E2279" i="21"/>
  <c r="F2279" i="21"/>
  <c r="D2280" i="21"/>
  <c r="D2281" i="21"/>
  <c r="F2280" i="21"/>
  <c r="E2280" i="21"/>
  <c r="F2281" i="21"/>
  <c r="D2282" i="21"/>
  <c r="E2281" i="21"/>
  <c r="F2282" i="21"/>
  <c r="E2282" i="21"/>
  <c r="D2283" i="21"/>
  <c r="D2284" i="21"/>
  <c r="F2283" i="21"/>
  <c r="E2283" i="21"/>
  <c r="D2285" i="21"/>
  <c r="E2284" i="21"/>
  <c r="F2284" i="21"/>
  <c r="F2285" i="21"/>
  <c r="D2286" i="21"/>
  <c r="E2285" i="21"/>
  <c r="F2286" i="21"/>
  <c r="D2287" i="21"/>
  <c r="E2286" i="21"/>
  <c r="D2288" i="21"/>
  <c r="F2287" i="21"/>
  <c r="E2287" i="21"/>
  <c r="F2288" i="21"/>
  <c r="E2288" i="21"/>
  <c r="D2289" i="21"/>
  <c r="F2289" i="21"/>
  <c r="D2290" i="21"/>
  <c r="E2289" i="21"/>
  <c r="F2290" i="21"/>
  <c r="E2290" i="21"/>
  <c r="D2291" i="21"/>
  <c r="D2292" i="21"/>
  <c r="F2291" i="21"/>
  <c r="E2291" i="21"/>
  <c r="E2292" i="21"/>
  <c r="D2293" i="21"/>
  <c r="F2292" i="21"/>
  <c r="F2293" i="21"/>
  <c r="E2293" i="21"/>
  <c r="D2294" i="21"/>
  <c r="F2294" i="21"/>
  <c r="D2295" i="21"/>
  <c r="E2294" i="21"/>
  <c r="D2296" i="21"/>
  <c r="F2295" i="21"/>
  <c r="E2295" i="21"/>
  <c r="F2296" i="21"/>
  <c r="D2297" i="21"/>
  <c r="E2296" i="21"/>
  <c r="E2297" i="21"/>
  <c r="F2297" i="21"/>
  <c r="D2298" i="21"/>
  <c r="F2298" i="21"/>
  <c r="E2298" i="21"/>
  <c r="D2299" i="21"/>
  <c r="F2299" i="21"/>
  <c r="E2299" i="21"/>
  <c r="D2300" i="21"/>
  <c r="D2301" i="21"/>
  <c r="E2300" i="21"/>
  <c r="F2300" i="21"/>
  <c r="F2301" i="21"/>
  <c r="E2301" i="21"/>
  <c r="D2302" i="21"/>
  <c r="F2302" i="21"/>
  <c r="D2303" i="21"/>
  <c r="E2302" i="21"/>
  <c r="E2303" i="21"/>
  <c r="F2303" i="21"/>
  <c r="D2304" i="21"/>
  <c r="E2304" i="21"/>
  <c r="F2304" i="21"/>
  <c r="D2305" i="21"/>
  <c r="D2306" i="21"/>
  <c r="E2305" i="21"/>
  <c r="F2305" i="21"/>
  <c r="F2306" i="21"/>
  <c r="D2307" i="21"/>
  <c r="E2306" i="21"/>
  <c r="F2307" i="21"/>
  <c r="D2308" i="21"/>
  <c r="E2307" i="21"/>
  <c r="D2309" i="21"/>
  <c r="E2308" i="21"/>
  <c r="F2308" i="21"/>
  <c r="F2309" i="21"/>
  <c r="E2309" i="21"/>
  <c r="D2310" i="21"/>
  <c r="E2310" i="21"/>
  <c r="F2310" i="21"/>
  <c r="D2311" i="21"/>
  <c r="D2312" i="21"/>
  <c r="F2311" i="21"/>
  <c r="E2311" i="21"/>
  <c r="F2312" i="21"/>
  <c r="D2313" i="21"/>
  <c r="E2312" i="21"/>
  <c r="F2313" i="21"/>
  <c r="E2313" i="21"/>
  <c r="D2314" i="21"/>
  <c r="F2314" i="21"/>
  <c r="D2315" i="21"/>
  <c r="E2314" i="21"/>
  <c r="F2315" i="21"/>
  <c r="D2316" i="21"/>
  <c r="E2315" i="21"/>
  <c r="E2316" i="21"/>
  <c r="D2317" i="21"/>
  <c r="F2316" i="21"/>
  <c r="F2317" i="21"/>
  <c r="D2318" i="21"/>
  <c r="E2317" i="21"/>
  <c r="D2319" i="21"/>
  <c r="E2318" i="21"/>
  <c r="F2318" i="21"/>
  <c r="E2319" i="21"/>
  <c r="F2319" i="21"/>
  <c r="D2320" i="21"/>
  <c r="F2320" i="21"/>
  <c r="D2321" i="21"/>
  <c r="E2320" i="21"/>
  <c r="E2321" i="21"/>
  <c r="F2321" i="21"/>
  <c r="D2322" i="21"/>
  <c r="F2322" i="21"/>
  <c r="E2322" i="21"/>
  <c r="D2323" i="21"/>
  <c r="D2324" i="21"/>
  <c r="F2323" i="21"/>
  <c r="E2323" i="21"/>
  <c r="D2325" i="21"/>
  <c r="E2324" i="21"/>
  <c r="F2324" i="21"/>
  <c r="F2325" i="21"/>
  <c r="D2326" i="21"/>
  <c r="E2325" i="21"/>
  <c r="F2326" i="21"/>
  <c r="D2327" i="21"/>
  <c r="E2326" i="21"/>
  <c r="E2327" i="21"/>
  <c r="F2327" i="21"/>
  <c r="D2328" i="21"/>
  <c r="F2328" i="21"/>
  <c r="D2329" i="21"/>
  <c r="E2328" i="21"/>
  <c r="E2329" i="21"/>
  <c r="F2329" i="21"/>
  <c r="D2330" i="21"/>
  <c r="F2330" i="21"/>
  <c r="E2330" i="21"/>
  <c r="D2331" i="21"/>
  <c r="D2332" i="21"/>
  <c r="E2331" i="21"/>
  <c r="F2331" i="21"/>
  <c r="E2332" i="21"/>
  <c r="D2333" i="21"/>
  <c r="F2332" i="21"/>
  <c r="F2333" i="21"/>
  <c r="E2333" i="21"/>
  <c r="D2334" i="21"/>
  <c r="F2334" i="21"/>
  <c r="E2334" i="21"/>
  <c r="D2335" i="21"/>
  <c r="D2336" i="21"/>
  <c r="F2335" i="21"/>
  <c r="E2335" i="21"/>
  <c r="F2336" i="21"/>
  <c r="E2336" i="21"/>
  <c r="D2337" i="21"/>
  <c r="F2337" i="21"/>
  <c r="E2337" i="21"/>
  <c r="D2338" i="21"/>
  <c r="F2338" i="21"/>
  <c r="E2338" i="21"/>
  <c r="D2339" i="21"/>
  <c r="F2339" i="21"/>
  <c r="D2340" i="21"/>
  <c r="E2339" i="21"/>
  <c r="D2341" i="21"/>
  <c r="E2340" i="21"/>
  <c r="F2340" i="21"/>
  <c r="F2341" i="21"/>
  <c r="E2341" i="21"/>
  <c r="D2342" i="21"/>
  <c r="D2343" i="21"/>
  <c r="F2342" i="21"/>
  <c r="E2342" i="21"/>
  <c r="D2344" i="21"/>
  <c r="F2343" i="21"/>
  <c r="E2343" i="21"/>
  <c r="D2345" i="21"/>
  <c r="F2344" i="21"/>
  <c r="E2344" i="21"/>
  <c r="F2345" i="21"/>
  <c r="E2345" i="21"/>
  <c r="D2346" i="21"/>
  <c r="F2346" i="21"/>
  <c r="E2346" i="21"/>
  <c r="D2347" i="21"/>
  <c r="F2347" i="21"/>
  <c r="D2348" i="21"/>
  <c r="E2347" i="21"/>
  <c r="E2348" i="21"/>
  <c r="D2349" i="21"/>
  <c r="F2348" i="21"/>
  <c r="F2349" i="21"/>
  <c r="D2350" i="21"/>
  <c r="E2349" i="21"/>
  <c r="F2350" i="21"/>
  <c r="E2350" i="21"/>
  <c r="D2351" i="21"/>
  <c r="D2352" i="21"/>
  <c r="F2351" i="21"/>
  <c r="E2351" i="21"/>
  <c r="F2352" i="21"/>
  <c r="D2353" i="21"/>
  <c r="E2352" i="21"/>
  <c r="F2353" i="21"/>
  <c r="E2353" i="21"/>
  <c r="D2354" i="21"/>
  <c r="F2354" i="21"/>
  <c r="E2354" i="21"/>
  <c r="D2355" i="21"/>
  <c r="D2356" i="21"/>
  <c r="F2355" i="21"/>
  <c r="E2355" i="21"/>
  <c r="D2357" i="21"/>
  <c r="E2356" i="21"/>
  <c r="F2356" i="21"/>
  <c r="F2357" i="21"/>
  <c r="D2358" i="21"/>
  <c r="E2357" i="21"/>
  <c r="F2358" i="21"/>
  <c r="D2359" i="21"/>
  <c r="E2358" i="21"/>
  <c r="D2360" i="21"/>
  <c r="F2359" i="21"/>
  <c r="E2359" i="21"/>
  <c r="F2360" i="21"/>
  <c r="D2361" i="21"/>
  <c r="E2360" i="21"/>
  <c r="E2361" i="21"/>
  <c r="F2361" i="21"/>
  <c r="D2362" i="21"/>
  <c r="F2362" i="21"/>
  <c r="D2363" i="21"/>
  <c r="E2362" i="21"/>
  <c r="F2363" i="21"/>
  <c r="D2364" i="21"/>
  <c r="E2363" i="21"/>
  <c r="E2364" i="21"/>
  <c r="D2365" i="21"/>
  <c r="F2364" i="21"/>
  <c r="F2365" i="21"/>
  <c r="E2365" i="21"/>
  <c r="D2366" i="21"/>
  <c r="F2366" i="21"/>
  <c r="D2367" i="21"/>
  <c r="E2366" i="21"/>
  <c r="D2368" i="21"/>
  <c r="F2367" i="21"/>
  <c r="E2367" i="21"/>
  <c r="E2368" i="21"/>
  <c r="F2368" i="21"/>
  <c r="D2369" i="21"/>
  <c r="D2370" i="21"/>
  <c r="E2369" i="21"/>
  <c r="F2369" i="21"/>
  <c r="F2370" i="21"/>
  <c r="D2371" i="21"/>
  <c r="E2370" i="21"/>
  <c r="F2371" i="21"/>
  <c r="D2372" i="21"/>
  <c r="E2371" i="21"/>
  <c r="D2373" i="21"/>
  <c r="E2372" i="21"/>
  <c r="F2372" i="21"/>
  <c r="F2373" i="21"/>
  <c r="E2373" i="21"/>
  <c r="D2374" i="21"/>
  <c r="D2375" i="21"/>
  <c r="F2374" i="21"/>
  <c r="E2374" i="21"/>
  <c r="D2376" i="21"/>
  <c r="F2375" i="21"/>
  <c r="E2375" i="21"/>
  <c r="F2376" i="21"/>
  <c r="D2377" i="21"/>
  <c r="E2376" i="21"/>
  <c r="F2377" i="21"/>
  <c r="D2378" i="21"/>
  <c r="E2377" i="21"/>
  <c r="F2378" i="21"/>
  <c r="D2379" i="21"/>
  <c r="E2378" i="21"/>
  <c r="F2379" i="21"/>
  <c r="D2380" i="21"/>
  <c r="E2379" i="21"/>
  <c r="E2380" i="21"/>
  <c r="D2381" i="21"/>
  <c r="F2380" i="21"/>
  <c r="F2381" i="21"/>
  <c r="D2382" i="21"/>
  <c r="E2381" i="21"/>
  <c r="D2383" i="21"/>
  <c r="E2382" i="21"/>
  <c r="F2382" i="21"/>
  <c r="E2383" i="21"/>
  <c r="F2383" i="21"/>
  <c r="D2384" i="21"/>
  <c r="F2384" i="21"/>
  <c r="E2384" i="21"/>
  <c r="D2385" i="21"/>
  <c r="F2385" i="21"/>
  <c r="E2385" i="21"/>
  <c r="D2386" i="21"/>
  <c r="F2386" i="21"/>
  <c r="E2386" i="21"/>
  <c r="D2387" i="21"/>
  <c r="E2387" i="21"/>
  <c r="F2387" i="21"/>
  <c r="D2388" i="21"/>
  <c r="D2389" i="21"/>
  <c r="E2388" i="21"/>
  <c r="F2388" i="21"/>
  <c r="F2389" i="21"/>
  <c r="E2389" i="21"/>
  <c r="D2390" i="21"/>
  <c r="D2391" i="21"/>
  <c r="F2390" i="21"/>
  <c r="E2390" i="21"/>
  <c r="E2391" i="21"/>
  <c r="F2391" i="21"/>
  <c r="D2392" i="21"/>
  <c r="F2392" i="21"/>
  <c r="D2393" i="21"/>
  <c r="E2392" i="21"/>
  <c r="F2393" i="21"/>
  <c r="D2394" i="21"/>
  <c r="E2393" i="21"/>
  <c r="F2394" i="21"/>
  <c r="E2394" i="21"/>
  <c r="D2395" i="21"/>
  <c r="D2396" i="21"/>
  <c r="E2395" i="21"/>
  <c r="F2395" i="21"/>
  <c r="D2397" i="21"/>
  <c r="E2396" i="21"/>
  <c r="F2396" i="21"/>
  <c r="F2397" i="21"/>
  <c r="E2397" i="21"/>
  <c r="D2398" i="21"/>
  <c r="F2398" i="21"/>
  <c r="D2399" i="21"/>
  <c r="E2398" i="21"/>
  <c r="E2399" i="21"/>
  <c r="F2399" i="21"/>
  <c r="D2400" i="21"/>
  <c r="F2400" i="21"/>
  <c r="E2400" i="21"/>
  <c r="D2401" i="21"/>
  <c r="F2401" i="21"/>
  <c r="D2402" i="21"/>
  <c r="E2401" i="21"/>
  <c r="F2402" i="21"/>
  <c r="D2403" i="21"/>
  <c r="E2402" i="21"/>
  <c r="F2403" i="21"/>
  <c r="E2403" i="21"/>
  <c r="D2404" i="21"/>
  <c r="E2404" i="21"/>
  <c r="D2405" i="21"/>
  <c r="F2404" i="21"/>
  <c r="F2405" i="21"/>
  <c r="D2406" i="21"/>
  <c r="E2405" i="21"/>
  <c r="F2406" i="21"/>
  <c r="D2407" i="21"/>
  <c r="E2406" i="21"/>
  <c r="D2408" i="21"/>
  <c r="F2407" i="21"/>
  <c r="E2407" i="21"/>
  <c r="D2409" i="21"/>
  <c r="F2408" i="21"/>
  <c r="E2408" i="21"/>
  <c r="F2409" i="21"/>
  <c r="E2409" i="21"/>
  <c r="D2410" i="21"/>
  <c r="F2410" i="21"/>
  <c r="D2411" i="21"/>
  <c r="E2410" i="21"/>
  <c r="F2411" i="21"/>
  <c r="D2412" i="21"/>
  <c r="E2411" i="21"/>
  <c r="E2412" i="21"/>
  <c r="D2413" i="21"/>
  <c r="F2412" i="21"/>
  <c r="F2413" i="21"/>
  <c r="E2413" i="21"/>
  <c r="D2414" i="21"/>
  <c r="F2414" i="21"/>
  <c r="E2414" i="21"/>
  <c r="D2415" i="21"/>
  <c r="E2415" i="21"/>
  <c r="F2415" i="21"/>
  <c r="D2416" i="21"/>
  <c r="D2417" i="21"/>
  <c r="F2416" i="21"/>
  <c r="E2416" i="21"/>
  <c r="F2417" i="21"/>
  <c r="E2417" i="21"/>
  <c r="D2418" i="21"/>
  <c r="F2418" i="21"/>
  <c r="D2419" i="21"/>
  <c r="E2418" i="21"/>
  <c r="F2419" i="21"/>
  <c r="D2420" i="21"/>
  <c r="E2419" i="21"/>
  <c r="D2421" i="21"/>
  <c r="E2420" i="21"/>
  <c r="F2420" i="21"/>
  <c r="F2421" i="21"/>
  <c r="D2422" i="21"/>
  <c r="E2421" i="21"/>
  <c r="F2422" i="21"/>
  <c r="D2423" i="21"/>
  <c r="E2422" i="21"/>
  <c r="E2423" i="21"/>
  <c r="F2423" i="21"/>
  <c r="D2424" i="21"/>
  <c r="F2424" i="21"/>
  <c r="D2425" i="21"/>
  <c r="E2424" i="21"/>
  <c r="E2425" i="21"/>
  <c r="F2425" i="21"/>
  <c r="D2426" i="21"/>
  <c r="F2426" i="21"/>
  <c r="E2426" i="21"/>
  <c r="D2427" i="21"/>
  <c r="F2427" i="21"/>
  <c r="D2428" i="21"/>
  <c r="E2427" i="21"/>
  <c r="E2428" i="21"/>
  <c r="D2429" i="21"/>
  <c r="F2428" i="21"/>
  <c r="F2429" i="21"/>
  <c r="D2430" i="21"/>
  <c r="E2429" i="21"/>
  <c r="F2430" i="21"/>
  <c r="D2431" i="21"/>
  <c r="E2430" i="21"/>
  <c r="D2432" i="21"/>
  <c r="F2431" i="21"/>
  <c r="E2431" i="21"/>
  <c r="F2432" i="21"/>
  <c r="E2432" i="21"/>
  <c r="D2433" i="21"/>
  <c r="E2433" i="21"/>
  <c r="D2434" i="21"/>
  <c r="F2433" i="21"/>
  <c r="F2434" i="21"/>
  <c r="E2434" i="21"/>
  <c r="D2435" i="21"/>
  <c r="F2435" i="21"/>
  <c r="E2435" i="21"/>
  <c r="D2436" i="21"/>
  <c r="E2436" i="21"/>
  <c r="D2437" i="21"/>
  <c r="F2436" i="21"/>
  <c r="F2437" i="21"/>
  <c r="E2437" i="21"/>
  <c r="D2438" i="21"/>
  <c r="D2439" i="21"/>
  <c r="F2438" i="21"/>
  <c r="E2438" i="21"/>
  <c r="D2440" i="21"/>
  <c r="F2439" i="21"/>
  <c r="E2439" i="21"/>
  <c r="F2440" i="21"/>
  <c r="D2441" i="21"/>
  <c r="E2440" i="21"/>
  <c r="D2442" i="21"/>
  <c r="E2441" i="21"/>
  <c r="F2441" i="21"/>
  <c r="F2442" i="21"/>
  <c r="E2442" i="21"/>
  <c r="D2443" i="21"/>
  <c r="F2443" i="21"/>
  <c r="D2444" i="21"/>
  <c r="E2443" i="21"/>
  <c r="E2444" i="21"/>
  <c r="D2445" i="21"/>
  <c r="F2444" i="21"/>
  <c r="F2445" i="21"/>
  <c r="D2446" i="21"/>
  <c r="E2445" i="21"/>
  <c r="D2447" i="21"/>
  <c r="E2446" i="21"/>
  <c r="F2446" i="21"/>
  <c r="E2447" i="21"/>
  <c r="F2447" i="21"/>
  <c r="D2448" i="21"/>
  <c r="F2448" i="21"/>
  <c r="E2448" i="21"/>
  <c r="D2449" i="21"/>
  <c r="E2449" i="21"/>
  <c r="F2449" i="21"/>
  <c r="D2450" i="21"/>
  <c r="F2450" i="21"/>
  <c r="D2451" i="21"/>
  <c r="E2450" i="21"/>
  <c r="E2451" i="21"/>
  <c r="F2451" i="21"/>
  <c r="D2452" i="21"/>
  <c r="D2453" i="21"/>
  <c r="E2452" i="21"/>
  <c r="F2452" i="21"/>
  <c r="F2453" i="21"/>
  <c r="E2453" i="21"/>
  <c r="D2454" i="21"/>
  <c r="F2454" i="21"/>
  <c r="D2455" i="21"/>
  <c r="E2454" i="21"/>
  <c r="E2455" i="21"/>
  <c r="F2455" i="21"/>
  <c r="D2456" i="21"/>
  <c r="F2456" i="21"/>
  <c r="D2457" i="21"/>
  <c r="E2456" i="21"/>
  <c r="F2457" i="21"/>
  <c r="D2458" i="21"/>
  <c r="E2457" i="21"/>
  <c r="F2458" i="21"/>
  <c r="D2459" i="21"/>
  <c r="E2458" i="21"/>
  <c r="D2460" i="21"/>
  <c r="E2459" i="21"/>
  <c r="F2459" i="21"/>
  <c r="D2461" i="21"/>
  <c r="E2460" i="21"/>
  <c r="F2460" i="21"/>
  <c r="F2461" i="21"/>
  <c r="E2461" i="21"/>
  <c r="D2462" i="21"/>
  <c r="E2462" i="21"/>
  <c r="D2463" i="21"/>
  <c r="F2462" i="21"/>
  <c r="E2463" i="21"/>
  <c r="F2463" i="21"/>
  <c r="D2464" i="21"/>
  <c r="F2464" i="21"/>
  <c r="E2464" i="21"/>
  <c r="D2465" i="21"/>
  <c r="F2465" i="21"/>
  <c r="D2466" i="21"/>
  <c r="E2465" i="21"/>
  <c r="F2466" i="21"/>
  <c r="D2467" i="21"/>
  <c r="E2466" i="21"/>
  <c r="F2467" i="21"/>
  <c r="E2467" i="21"/>
  <c r="D2468" i="21"/>
  <c r="E2468" i="21"/>
  <c r="D2469" i="21"/>
  <c r="F2468" i="21"/>
  <c r="F2469" i="21"/>
  <c r="D2470" i="21"/>
  <c r="E2469" i="21"/>
  <c r="E2470" i="21"/>
  <c r="F2470" i="21"/>
  <c r="D2471" i="21"/>
  <c r="D2472" i="21"/>
  <c r="F2471" i="21"/>
  <c r="E2471" i="21"/>
  <c r="D2473" i="21"/>
  <c r="F2472" i="21"/>
  <c r="E2472" i="21"/>
  <c r="F2473" i="21"/>
  <c r="E2473" i="21"/>
  <c r="D2474" i="21"/>
  <c r="F2474" i="21"/>
  <c r="E2474" i="21"/>
  <c r="D2475" i="21"/>
  <c r="F2475" i="21"/>
  <c r="E2475" i="21"/>
  <c r="D2476" i="21"/>
  <c r="D2477" i="21"/>
  <c r="E2476" i="21"/>
  <c r="F2476" i="21"/>
  <c r="F2477" i="21"/>
  <c r="D2478" i="21"/>
  <c r="E2477" i="21"/>
  <c r="F2478" i="21"/>
  <c r="D2479" i="21"/>
  <c r="E2478" i="21"/>
  <c r="D2480" i="21"/>
  <c r="F2479" i="21"/>
  <c r="E2479" i="21"/>
  <c r="F2480" i="21"/>
  <c r="D2481" i="21"/>
  <c r="E2480" i="21"/>
  <c r="F2481" i="21"/>
  <c r="E2481" i="21"/>
  <c r="D2482" i="21"/>
  <c r="F2482" i="21"/>
  <c r="E2482" i="21"/>
  <c r="D2483" i="21"/>
  <c r="D2484" i="21"/>
  <c r="E2483" i="21"/>
  <c r="F2483" i="21"/>
  <c r="D2485" i="21"/>
  <c r="E2484" i="21"/>
  <c r="F2484" i="21"/>
  <c r="F2485" i="21"/>
  <c r="E2485" i="21"/>
  <c r="D2486" i="21"/>
  <c r="F2486" i="21"/>
  <c r="D2487" i="21"/>
  <c r="E2486" i="21"/>
  <c r="E2487" i="21"/>
  <c r="F2487" i="21"/>
  <c r="D2488" i="21"/>
  <c r="F2488" i="21"/>
  <c r="D2489" i="21"/>
  <c r="E2488" i="21"/>
  <c r="D2490" i="21"/>
  <c r="F2489" i="21"/>
  <c r="E2489" i="21"/>
  <c r="F2490" i="21"/>
  <c r="E2490" i="21"/>
  <c r="D2491" i="21"/>
  <c r="F2491" i="21"/>
  <c r="D2492" i="21"/>
  <c r="E2491" i="21"/>
  <c r="E2492" i="21"/>
  <c r="D2493" i="21"/>
  <c r="F2492" i="21"/>
  <c r="F2493" i="21"/>
  <c r="D2494" i="21"/>
  <c r="E2493" i="21"/>
  <c r="F2494" i="21"/>
  <c r="E2494" i="21"/>
  <c r="D2495" i="21"/>
  <c r="D2496" i="21"/>
  <c r="F2495" i="21"/>
  <c r="E2495" i="21"/>
  <c r="F2496" i="21"/>
  <c r="D2497" i="21"/>
  <c r="E2496" i="21"/>
  <c r="D2498" i="21"/>
  <c r="E2497" i="21"/>
  <c r="F2497" i="21"/>
  <c r="F2498" i="21"/>
  <c r="D2499" i="21"/>
  <c r="E2498" i="21"/>
  <c r="F2499" i="21"/>
  <c r="E2499" i="21"/>
  <c r="D2500" i="21"/>
  <c r="E2500" i="21"/>
  <c r="D2501" i="21"/>
  <c r="F2500" i="21"/>
  <c r="F2501" i="21"/>
  <c r="D2502" i="21"/>
  <c r="E2501" i="21"/>
  <c r="D2503" i="21"/>
  <c r="F2502" i="21"/>
  <c r="E2502" i="21"/>
  <c r="D2504" i="21"/>
  <c r="F2503" i="21"/>
  <c r="E2503" i="21"/>
  <c r="D2505" i="21"/>
  <c r="F2504" i="21"/>
  <c r="E2504" i="21"/>
  <c r="F2505" i="21"/>
  <c r="E2505" i="21"/>
  <c r="D2506" i="21"/>
  <c r="F2506" i="21"/>
  <c r="D2507" i="21"/>
  <c r="E2506" i="21"/>
  <c r="F2507" i="21"/>
  <c r="E2507" i="21"/>
  <c r="D2508" i="21"/>
  <c r="D2509" i="21"/>
  <c r="E2508" i="21"/>
  <c r="F2508" i="21"/>
  <c r="F2509" i="21"/>
  <c r="D2510" i="21"/>
  <c r="E2509" i="21"/>
  <c r="D2511" i="21"/>
  <c r="E2510" i="21"/>
  <c r="F2510" i="21"/>
  <c r="E2511" i="21"/>
  <c r="F2511" i="21"/>
  <c r="D2512" i="21"/>
  <c r="F2512" i="21"/>
  <c r="D2513" i="21"/>
  <c r="E2512" i="21"/>
  <c r="F2513" i="21"/>
  <c r="D2514" i="21"/>
  <c r="E2513" i="21"/>
  <c r="F2514" i="21"/>
  <c r="D2515" i="21"/>
  <c r="E2514" i="21"/>
  <c r="D2516" i="21"/>
  <c r="F2515" i="21"/>
  <c r="E2515" i="21"/>
  <c r="D2517" i="21"/>
  <c r="E2516" i="21"/>
  <c r="F2516" i="21"/>
  <c r="F2517" i="21"/>
  <c r="E2517" i="21"/>
  <c r="D2518" i="21"/>
  <c r="F2518" i="21"/>
  <c r="D2519" i="21"/>
  <c r="E2518" i="21"/>
  <c r="E2519" i="21"/>
  <c r="F2519" i="21"/>
  <c r="D2520" i="21"/>
  <c r="F2520" i="21"/>
  <c r="D2521" i="21"/>
  <c r="E2520" i="21"/>
  <c r="F2521" i="21"/>
  <c r="D2522" i="21"/>
  <c r="E2521" i="21"/>
  <c r="F2522" i="21"/>
  <c r="D2523" i="21"/>
  <c r="E2522" i="21"/>
  <c r="E2523" i="21"/>
  <c r="D2524" i="21"/>
  <c r="F2523" i="21"/>
  <c r="D2525" i="21"/>
  <c r="E2524" i="21"/>
  <c r="F2524" i="21"/>
  <c r="F2525" i="21"/>
  <c r="D2526" i="21"/>
  <c r="E2525" i="21"/>
  <c r="F2526" i="21"/>
  <c r="D2527" i="21"/>
  <c r="E2526" i="21"/>
  <c r="D2528" i="21"/>
  <c r="F2527" i="21"/>
  <c r="E2527" i="21"/>
  <c r="F2528" i="21"/>
  <c r="E2528" i="21"/>
  <c r="D2529" i="21"/>
  <c r="F2529" i="21"/>
  <c r="E2529" i="21"/>
  <c r="D2530" i="21"/>
  <c r="F2530" i="21"/>
  <c r="E2530" i="21"/>
  <c r="D2531" i="21"/>
  <c r="D2532" i="21"/>
  <c r="F2531" i="21"/>
  <c r="E2531" i="21"/>
  <c r="E2532" i="21"/>
  <c r="D2533" i="21"/>
  <c r="F2532" i="21"/>
  <c r="F2533" i="21"/>
  <c r="D2534" i="21"/>
  <c r="E2533" i="21"/>
  <c r="F2534" i="21"/>
  <c r="D2535" i="21"/>
  <c r="E2534" i="21"/>
  <c r="E2535" i="21"/>
  <c r="F2535" i="21"/>
  <c r="D2536" i="21"/>
  <c r="D2537" i="21"/>
  <c r="F2536" i="21"/>
  <c r="E2536" i="21"/>
  <c r="F2537" i="21"/>
  <c r="D2538" i="21"/>
  <c r="E2537" i="21"/>
  <c r="E2538" i="21"/>
  <c r="D2539" i="21"/>
  <c r="F2538" i="21"/>
  <c r="E2539" i="21"/>
  <c r="D2540" i="21"/>
  <c r="F2539" i="21"/>
  <c r="F2540" i="21"/>
  <c r="D2541" i="21"/>
  <c r="E2540" i="21"/>
  <c r="F2541" i="21"/>
  <c r="E2541" i="21"/>
  <c r="D2542" i="21"/>
  <c r="E2542" i="21"/>
  <c r="F2542" i="21"/>
  <c r="D2543" i="21"/>
  <c r="F2543" i="21"/>
  <c r="E2543" i="21"/>
  <c r="D2544" i="21"/>
  <c r="F2544" i="21"/>
  <c r="D2545" i="21"/>
  <c r="E2544" i="21"/>
  <c r="F2545" i="21"/>
  <c r="E2545" i="21"/>
  <c r="D2546" i="21"/>
  <c r="E2546" i="21"/>
  <c r="D2547" i="21"/>
  <c r="F2546" i="21"/>
  <c r="E2547" i="21"/>
  <c r="D2548" i="21"/>
  <c r="F2547" i="21"/>
  <c r="F2548" i="21"/>
  <c r="D2549" i="21"/>
  <c r="E2548" i="21"/>
  <c r="F2549" i="21"/>
  <c r="D2550" i="21"/>
  <c r="E2549" i="21"/>
  <c r="E2550" i="21"/>
  <c r="F2550" i="21"/>
  <c r="D2551" i="21"/>
  <c r="F2551" i="21"/>
  <c r="D2552" i="21"/>
  <c r="E2551" i="21"/>
  <c r="F2552" i="21"/>
  <c r="D2553" i="21"/>
  <c r="E2552" i="21"/>
  <c r="F2553" i="21"/>
  <c r="D2554" i="21"/>
  <c r="E2553" i="21"/>
  <c r="F2554" i="21"/>
  <c r="E2554" i="21"/>
  <c r="D2555" i="21"/>
  <c r="D2556" i="21"/>
  <c r="E2555" i="21"/>
  <c r="F2555" i="21"/>
  <c r="F2556" i="21"/>
  <c r="E2556" i="21"/>
  <c r="D2557" i="21"/>
  <c r="F2557" i="21"/>
  <c r="D2558" i="21"/>
  <c r="E2557" i="21"/>
  <c r="E2558" i="21"/>
  <c r="F2558" i="21"/>
  <c r="D2559" i="21"/>
  <c r="E2559" i="21"/>
  <c r="F2559" i="21"/>
  <c r="D2560" i="21"/>
  <c r="F2560" i="21"/>
  <c r="D2561" i="21"/>
  <c r="E2560" i="21"/>
  <c r="F2561" i="21"/>
  <c r="E2561" i="21"/>
  <c r="D2562" i="21"/>
  <c r="F2562" i="21"/>
  <c r="D2563" i="21"/>
  <c r="E2562" i="21"/>
  <c r="D2564" i="21"/>
  <c r="E2563" i="21"/>
  <c r="F2563" i="21"/>
  <c r="F2564" i="21"/>
  <c r="D2565" i="21"/>
  <c r="E2564" i="21"/>
  <c r="F2565" i="21"/>
  <c r="E2565" i="21"/>
  <c r="D2566" i="21"/>
  <c r="D2567" i="21"/>
  <c r="F2566" i="21"/>
  <c r="E2566" i="21"/>
  <c r="F2567" i="21"/>
  <c r="E2567" i="21"/>
  <c r="D2568" i="21"/>
  <c r="F2568" i="21"/>
  <c r="D2569" i="21"/>
  <c r="E2568" i="21"/>
  <c r="F2569" i="21"/>
  <c r="D2570" i="21"/>
  <c r="E2569" i="21"/>
  <c r="F2570" i="21"/>
  <c r="D2571" i="21"/>
  <c r="E2570" i="21"/>
  <c r="E2571" i="21"/>
  <c r="D2572" i="21"/>
  <c r="F2571" i="21"/>
  <c r="F2572" i="21"/>
  <c r="D2573" i="21"/>
  <c r="E2572" i="21"/>
  <c r="F2573" i="21"/>
  <c r="D2574" i="21"/>
  <c r="E2573" i="21"/>
  <c r="D2575" i="21"/>
  <c r="F2574" i="21"/>
  <c r="E2574" i="21"/>
  <c r="F2575" i="21"/>
  <c r="E2575" i="21"/>
  <c r="D2576" i="21"/>
  <c r="E2576" i="21"/>
  <c r="F2576" i="21"/>
  <c r="D2577" i="21"/>
  <c r="F2577" i="21"/>
  <c r="D2578" i="21"/>
  <c r="E2577" i="21"/>
  <c r="F2578" i="21"/>
  <c r="D2579" i="21"/>
  <c r="E2578" i="21"/>
  <c r="E2579" i="21"/>
  <c r="D2580" i="21"/>
  <c r="F2579" i="21"/>
  <c r="F2580" i="21"/>
  <c r="D2581" i="21"/>
  <c r="E2580" i="21"/>
  <c r="F2581" i="21"/>
  <c r="D2582" i="21"/>
  <c r="E2581" i="21"/>
  <c r="D2583" i="21"/>
  <c r="F2582" i="21"/>
  <c r="E2582" i="21"/>
  <c r="F2583" i="21"/>
  <c r="D2584" i="21"/>
  <c r="E2583" i="21"/>
  <c r="D2585" i="21"/>
  <c r="E2584" i="21"/>
  <c r="F2584" i="21"/>
  <c r="F2585" i="21"/>
  <c r="D2586" i="21"/>
  <c r="E2585" i="21"/>
  <c r="F2586" i="21"/>
  <c r="D2587" i="21"/>
  <c r="E2586" i="21"/>
  <c r="E2587" i="21"/>
  <c r="D2588" i="21"/>
  <c r="F2587" i="21"/>
  <c r="F2588" i="21"/>
  <c r="D2589" i="21"/>
  <c r="E2588" i="21"/>
  <c r="D2590" i="21"/>
  <c r="F2589" i="21"/>
  <c r="E2589" i="21"/>
  <c r="E2590" i="21"/>
  <c r="F2590" i="21"/>
  <c r="D2591" i="21"/>
  <c r="F2591" i="21"/>
  <c r="D2592" i="21"/>
  <c r="E2591" i="21"/>
  <c r="F2592" i="21"/>
  <c r="E2592" i="21"/>
  <c r="D2593" i="21"/>
  <c r="F2593" i="21"/>
  <c r="E2593" i="21"/>
  <c r="D2594" i="21"/>
  <c r="F2594" i="21"/>
  <c r="E2594" i="21"/>
  <c r="D2595" i="21"/>
  <c r="E2595" i="21"/>
  <c r="D2596" i="21"/>
  <c r="F2595" i="21"/>
  <c r="F2596" i="21"/>
  <c r="D2597" i="21"/>
  <c r="E2596" i="21"/>
  <c r="D2598" i="21"/>
  <c r="E2597" i="21"/>
  <c r="F2597" i="21"/>
  <c r="E2598" i="21"/>
  <c r="F2598" i="21"/>
  <c r="D2599" i="21"/>
  <c r="F2599" i="21"/>
  <c r="E2599" i="21"/>
  <c r="D2600" i="21"/>
  <c r="F2600" i="21"/>
  <c r="D2601" i="21"/>
  <c r="E2600" i="21"/>
  <c r="F2601" i="21"/>
  <c r="E2601" i="21"/>
  <c r="D2602" i="21"/>
  <c r="D2603" i="21"/>
  <c r="F2602" i="21"/>
  <c r="E2602" i="21"/>
  <c r="E2603" i="21"/>
  <c r="D2604" i="21"/>
  <c r="F2603" i="21"/>
  <c r="F2604" i="21"/>
  <c r="D2605" i="21"/>
  <c r="E2604" i="21"/>
  <c r="F2605" i="21"/>
  <c r="E2605" i="21"/>
  <c r="D2606" i="21"/>
  <c r="D2607" i="21"/>
  <c r="F2606" i="21"/>
  <c r="E2606" i="21"/>
  <c r="F2607" i="21"/>
  <c r="D2608" i="21"/>
  <c r="E2607" i="21"/>
  <c r="F2608" i="21"/>
  <c r="E2608" i="21"/>
  <c r="D2609" i="21"/>
  <c r="F2609" i="21"/>
  <c r="D2610" i="21"/>
  <c r="E2609" i="21"/>
  <c r="E2610" i="21"/>
  <c r="D2611" i="21"/>
  <c r="F2610" i="21"/>
  <c r="E2611" i="21"/>
  <c r="D2612" i="21"/>
  <c r="F2611" i="21"/>
  <c r="F2612" i="21"/>
  <c r="D2613" i="21"/>
  <c r="E2612" i="21"/>
  <c r="F2613" i="21"/>
  <c r="E2613" i="21"/>
  <c r="D2614" i="21"/>
  <c r="E2614" i="21"/>
  <c r="F2614" i="21"/>
  <c r="D2615" i="21"/>
  <c r="F2615" i="21"/>
  <c r="D2616" i="21"/>
  <c r="E2615" i="21"/>
  <c r="F2616" i="21"/>
  <c r="D2617" i="21"/>
  <c r="E2616" i="21"/>
  <c r="F2617" i="21"/>
  <c r="D2618" i="21"/>
  <c r="E2617" i="21"/>
  <c r="F2618" i="21"/>
  <c r="E2618" i="21"/>
  <c r="D2619" i="21"/>
  <c r="E2619" i="21"/>
  <c r="D2620" i="21"/>
  <c r="F2619" i="21"/>
  <c r="F2620" i="21"/>
  <c r="E2620" i="21"/>
  <c r="D2621" i="21"/>
  <c r="F2621" i="21"/>
  <c r="D2622" i="21"/>
  <c r="E2621" i="21"/>
  <c r="E2622" i="21"/>
  <c r="F2622" i="21"/>
  <c r="D2623" i="21"/>
  <c r="E2623" i="21"/>
  <c r="F2623" i="21"/>
  <c r="D2624" i="21"/>
  <c r="F2624" i="21"/>
  <c r="D2625" i="21"/>
  <c r="E2624" i="21"/>
  <c r="F2625" i="21"/>
  <c r="E2625" i="21"/>
  <c r="D2626" i="21"/>
  <c r="F2626" i="21"/>
  <c r="D2627" i="21"/>
  <c r="E2626" i="21"/>
  <c r="D2628" i="21"/>
  <c r="E2627" i="21"/>
  <c r="F2627" i="21"/>
  <c r="F2628" i="21"/>
  <c r="D2629" i="21"/>
  <c r="E2628" i="21"/>
  <c r="F2629" i="21"/>
  <c r="D2630" i="21"/>
  <c r="E2629" i="21"/>
  <c r="E2630" i="21"/>
  <c r="F2630" i="21"/>
  <c r="D2631" i="21"/>
  <c r="F2631" i="21"/>
  <c r="D2632" i="21"/>
  <c r="E2631" i="21"/>
  <c r="F2632" i="21"/>
  <c r="D2633" i="21"/>
  <c r="E2632" i="21"/>
  <c r="F2633" i="21"/>
  <c r="D2634" i="21"/>
  <c r="E2633" i="21"/>
  <c r="F2634" i="21"/>
  <c r="D2635" i="21"/>
  <c r="E2634" i="21"/>
  <c r="E2635" i="21"/>
  <c r="D2636" i="21"/>
  <c r="F2635" i="21"/>
  <c r="F2636" i="21"/>
  <c r="D2637" i="21"/>
  <c r="E2636" i="21"/>
  <c r="F2637" i="21"/>
  <c r="D2638" i="21"/>
  <c r="E2637" i="21"/>
  <c r="E2638" i="21"/>
  <c r="F2638" i="21"/>
  <c r="D2639" i="21"/>
  <c r="F2639" i="21"/>
  <c r="D2640" i="21"/>
  <c r="E2639" i="21"/>
  <c r="E2640" i="21"/>
  <c r="F2640" i="21"/>
  <c r="D2641" i="21"/>
  <c r="F2641" i="21"/>
  <c r="D2642" i="21"/>
  <c r="E2641" i="21"/>
  <c r="F2642" i="21"/>
  <c r="D2643" i="21"/>
  <c r="E2642" i="21"/>
  <c r="E2643" i="21"/>
  <c r="D2644" i="21"/>
  <c r="F2643" i="21"/>
  <c r="F2644" i="21"/>
  <c r="E2644" i="21"/>
  <c r="D2645" i="21"/>
  <c r="F2645" i="21"/>
  <c r="D2646" i="21"/>
  <c r="E2645" i="21"/>
  <c r="D2647" i="21"/>
  <c r="F2646" i="21"/>
  <c r="E2646" i="21"/>
  <c r="F2647" i="21"/>
  <c r="E2647" i="21"/>
  <c r="D2648" i="21"/>
  <c r="D2649" i="21"/>
  <c r="E2648" i="21"/>
  <c r="F2648" i="21"/>
  <c r="F2649" i="21"/>
  <c r="E2649" i="21"/>
  <c r="D2650" i="21"/>
  <c r="F2650" i="21"/>
  <c r="D2651" i="21"/>
  <c r="E2650" i="21"/>
  <c r="D2652" i="21"/>
  <c r="E2651" i="21"/>
  <c r="F2651" i="21"/>
  <c r="F2652" i="21"/>
  <c r="E2652" i="21"/>
  <c r="D2653" i="21"/>
  <c r="E2653" i="21"/>
  <c r="F2653" i="21"/>
  <c r="D2654" i="21"/>
  <c r="D2655" i="21"/>
  <c r="F2654" i="21"/>
  <c r="E2654" i="21"/>
  <c r="F2655" i="21"/>
  <c r="D2656" i="21"/>
  <c r="E2655" i="21"/>
  <c r="F2656" i="21"/>
  <c r="E2656" i="21"/>
  <c r="D2657" i="21"/>
  <c r="F2657" i="21"/>
  <c r="E2657" i="21"/>
  <c r="D2658" i="21"/>
  <c r="F2658" i="21"/>
  <c r="E2658" i="21"/>
  <c r="D2659" i="21"/>
  <c r="D2660" i="21"/>
  <c r="E2659" i="21"/>
  <c r="F2659" i="21"/>
  <c r="F2660" i="21"/>
  <c r="D2661" i="21"/>
  <c r="E2660" i="21"/>
  <c r="E2661" i="21"/>
  <c r="D2662" i="21"/>
  <c r="F2661" i="21"/>
  <c r="E2662" i="21"/>
  <c r="F2662" i="21"/>
  <c r="D2663" i="21"/>
  <c r="F2663" i="21"/>
  <c r="D2664" i="21"/>
  <c r="E2663" i="21"/>
  <c r="F2664" i="21"/>
  <c r="D2665" i="21"/>
  <c r="E2664" i="21"/>
  <c r="F2665" i="21"/>
  <c r="D2666" i="21"/>
  <c r="E2665" i="21"/>
  <c r="D2667" i="21"/>
  <c r="F2666" i="21"/>
  <c r="E2666" i="21"/>
  <c r="E2667" i="21"/>
  <c r="D2668" i="21"/>
  <c r="F2667" i="21"/>
  <c r="F2668" i="21"/>
  <c r="D2669" i="21"/>
  <c r="E2668" i="21"/>
  <c r="F2669" i="21"/>
  <c r="E2669" i="21"/>
  <c r="D2670" i="21"/>
  <c r="D2671" i="21"/>
  <c r="F2670" i="21"/>
  <c r="E2670" i="21"/>
  <c r="F2671" i="21"/>
  <c r="E2671" i="21"/>
  <c r="D2672" i="21"/>
  <c r="F2672" i="21"/>
  <c r="D2673" i="21"/>
  <c r="E2672" i="21"/>
  <c r="F2673" i="21"/>
  <c r="D2674" i="21"/>
  <c r="E2673" i="21"/>
  <c r="E2674" i="21"/>
  <c r="D2675" i="21"/>
  <c r="F2674" i="21"/>
  <c r="E2675" i="21"/>
  <c r="D2676" i="21"/>
  <c r="F2675" i="21"/>
  <c r="F2676" i="21"/>
  <c r="E2676" i="21"/>
  <c r="D2677" i="21"/>
  <c r="F2677" i="21"/>
  <c r="D2678" i="21"/>
  <c r="E2677" i="21"/>
  <c r="E2678" i="21"/>
  <c r="F2678" i="21"/>
  <c r="D2679" i="21"/>
  <c r="F2679" i="21"/>
  <c r="D2680" i="21"/>
  <c r="E2679" i="21"/>
  <c r="F2680" i="21"/>
  <c r="E2680" i="21"/>
  <c r="D2681" i="21"/>
  <c r="F2681" i="21"/>
  <c r="E2681" i="21"/>
  <c r="D2682" i="21"/>
  <c r="F2682" i="21"/>
  <c r="E2682" i="21"/>
  <c r="D2683" i="21"/>
  <c r="E2683" i="21"/>
  <c r="D2684" i="21"/>
  <c r="F2683" i="21"/>
  <c r="F2684" i="21"/>
  <c r="E2684" i="21"/>
  <c r="D2685" i="21"/>
  <c r="F2685" i="21"/>
  <c r="E2685" i="21"/>
  <c r="D2686" i="21"/>
  <c r="E2686" i="21"/>
  <c r="F2686" i="21"/>
  <c r="D2687" i="21"/>
  <c r="E2687" i="21"/>
  <c r="F2687" i="21"/>
  <c r="D2688" i="21"/>
  <c r="F2688" i="21"/>
  <c r="D2689" i="21"/>
  <c r="E2688" i="21"/>
  <c r="F2689" i="21"/>
  <c r="D2690" i="21"/>
  <c r="E2689" i="21"/>
  <c r="F2690" i="21"/>
  <c r="D2691" i="21"/>
  <c r="E2690" i="21"/>
  <c r="E2691" i="21"/>
  <c r="D2692" i="21"/>
  <c r="F2691" i="21"/>
  <c r="F2692" i="21"/>
  <c r="D2693" i="21"/>
  <c r="E2692" i="21"/>
  <c r="F2693" i="21"/>
  <c r="D2694" i="21"/>
  <c r="E2693" i="21"/>
  <c r="E2694" i="21"/>
  <c r="F2694" i="21"/>
  <c r="D2695" i="21"/>
  <c r="F2695" i="21"/>
  <c r="E2695" i="21"/>
  <c r="D2696" i="21"/>
  <c r="F2696" i="21"/>
  <c r="D2697" i="21"/>
  <c r="E2696" i="21"/>
  <c r="F2697" i="21"/>
  <c r="D2698" i="21"/>
  <c r="E2697" i="21"/>
  <c r="F2698" i="21"/>
  <c r="E2698" i="21"/>
  <c r="D2699" i="21"/>
  <c r="D2700" i="21"/>
  <c r="E2699" i="21"/>
  <c r="F2699" i="21"/>
  <c r="F2700" i="21"/>
  <c r="D2701" i="21"/>
  <c r="E2700" i="21"/>
  <c r="F2701" i="21"/>
  <c r="E2701" i="21"/>
  <c r="D2702" i="21"/>
  <c r="D2703" i="21"/>
  <c r="F2702" i="21"/>
  <c r="E2702" i="21"/>
  <c r="F2703" i="21"/>
  <c r="D2704" i="21"/>
  <c r="E2703" i="21"/>
  <c r="E2704" i="21"/>
  <c r="F2704" i="21"/>
  <c r="D2705" i="21"/>
  <c r="F2705" i="21"/>
  <c r="D2706" i="21"/>
  <c r="E2705" i="21"/>
  <c r="F2706" i="21"/>
  <c r="D2707" i="21"/>
  <c r="E2706" i="21"/>
  <c r="E2707" i="21"/>
  <c r="D2708" i="21"/>
  <c r="F2707" i="21"/>
  <c r="F2708" i="21"/>
  <c r="D2709" i="21"/>
  <c r="E2708" i="21"/>
  <c r="F2709" i="21"/>
  <c r="E2709" i="21"/>
  <c r="D2710" i="21"/>
  <c r="E2710" i="21"/>
  <c r="F2710" i="21"/>
  <c r="D2711" i="21"/>
  <c r="F2711" i="21"/>
  <c r="D2712" i="21"/>
  <c r="E2711" i="21"/>
  <c r="D2713" i="21"/>
  <c r="E2712" i="21"/>
  <c r="F2712" i="21"/>
  <c r="F2713" i="21"/>
  <c r="D2714" i="21"/>
  <c r="E2713" i="21"/>
  <c r="F2714" i="21"/>
  <c r="E2714" i="21"/>
  <c r="D2715" i="21"/>
  <c r="D2716" i="21"/>
  <c r="E2715" i="21"/>
  <c r="F2715" i="21"/>
  <c r="F2716" i="21"/>
  <c r="E2716" i="21"/>
  <c r="D2717" i="21"/>
  <c r="D2718" i="21"/>
  <c r="F2717" i="21"/>
  <c r="E2717" i="21"/>
  <c r="E2718" i="21"/>
  <c r="F2718" i="21"/>
  <c r="D2719" i="21"/>
  <c r="F2719" i="21"/>
  <c r="D2720" i="21"/>
  <c r="E2719" i="21"/>
  <c r="F2720" i="21"/>
  <c r="E2720" i="21"/>
  <c r="D2721" i="21"/>
  <c r="F2721" i="21"/>
  <c r="E2721" i="21"/>
  <c r="D2722" i="21"/>
  <c r="F2722" i="21"/>
  <c r="E2722" i="21"/>
  <c r="D2723" i="21"/>
  <c r="D2724" i="21"/>
  <c r="E2723" i="21"/>
  <c r="F2723" i="21"/>
  <c r="F2724" i="21"/>
  <c r="D2725" i="21"/>
  <c r="E2724" i="21"/>
  <c r="D2726" i="21"/>
  <c r="E2725" i="21"/>
  <c r="F2725" i="21"/>
  <c r="E2726" i="21"/>
  <c r="F2726" i="21"/>
  <c r="D2727" i="21"/>
  <c r="F2727" i="21"/>
  <c r="E2727" i="21"/>
  <c r="D2728" i="21"/>
  <c r="F2728" i="21"/>
  <c r="D2729" i="21"/>
  <c r="E2728" i="21"/>
  <c r="F2729" i="21"/>
  <c r="E2729" i="21"/>
  <c r="D2730" i="21"/>
  <c r="D2731" i="21"/>
  <c r="F2730" i="21"/>
  <c r="E2730" i="21"/>
  <c r="D2732" i="21"/>
  <c r="E2731" i="21"/>
  <c r="F2731" i="21"/>
  <c r="F2732" i="21"/>
  <c r="D2733" i="21"/>
  <c r="E2732" i="21"/>
  <c r="F2733" i="21"/>
  <c r="E2733" i="21"/>
  <c r="D2734" i="21"/>
  <c r="E2734" i="21"/>
  <c r="F2734" i="21"/>
  <c r="D2735" i="21"/>
  <c r="F2735" i="21"/>
  <c r="E2735" i="21"/>
  <c r="D2736" i="21"/>
  <c r="F2736" i="21"/>
  <c r="E2736" i="21"/>
  <c r="D2737" i="21"/>
  <c r="F2737" i="21"/>
  <c r="E2737" i="21"/>
  <c r="D2738" i="21"/>
  <c r="D2739" i="21"/>
  <c r="E2738" i="21"/>
  <c r="F2738" i="21"/>
  <c r="E2739" i="21"/>
  <c r="D2740" i="21"/>
  <c r="F2739" i="21"/>
  <c r="F2740" i="21"/>
  <c r="E2740" i="21"/>
  <c r="D2741" i="21"/>
  <c r="F2741" i="21"/>
  <c r="E2741" i="21"/>
  <c r="D2742" i="21"/>
  <c r="D2743" i="21"/>
  <c r="F2742" i="21"/>
  <c r="E2742" i="21"/>
  <c r="F2743" i="21"/>
  <c r="E2743" i="21"/>
  <c r="D2744" i="21"/>
  <c r="F2744" i="21"/>
  <c r="D2745" i="21"/>
  <c r="E2744" i="21"/>
  <c r="F2745" i="21"/>
  <c r="E2745" i="21"/>
  <c r="D2746" i="21"/>
  <c r="F2746" i="21"/>
  <c r="E2746" i="21"/>
  <c r="D2747" i="21"/>
  <c r="D2748" i="21"/>
  <c r="E2747" i="21"/>
  <c r="F2747" i="21"/>
  <c r="F2748" i="21"/>
  <c r="E2748" i="21"/>
  <c r="D2749" i="21"/>
  <c r="F2749" i="21"/>
  <c r="D2750" i="21"/>
  <c r="E2749" i="21"/>
  <c r="D2751" i="21"/>
  <c r="F2750" i="21"/>
  <c r="E2750" i="21"/>
  <c r="D2752" i="21"/>
  <c r="F2751" i="21"/>
  <c r="E2751" i="21"/>
  <c r="E2752" i="21"/>
  <c r="D2753" i="21"/>
  <c r="F2752" i="21"/>
  <c r="F2753" i="21"/>
  <c r="D2754" i="21"/>
  <c r="E2753" i="21"/>
  <c r="F2754" i="21"/>
  <c r="D2755" i="21"/>
  <c r="E2754" i="21"/>
  <c r="E2755" i="21"/>
  <c r="D2756" i="21"/>
  <c r="F2755" i="21"/>
  <c r="F2756" i="21"/>
  <c r="D2757" i="21"/>
  <c r="E2756" i="21"/>
  <c r="F2757" i="21"/>
  <c r="E2757" i="21"/>
  <c r="D2758" i="21"/>
  <c r="E2758" i="21"/>
  <c r="F2758" i="21"/>
  <c r="D2759" i="21"/>
  <c r="F2759" i="21"/>
  <c r="E2759" i="21"/>
  <c r="D2760" i="21"/>
  <c r="F2760" i="21"/>
  <c r="D2761" i="21"/>
  <c r="E2760" i="21"/>
  <c r="F2761" i="21"/>
  <c r="E2761" i="21"/>
  <c r="D2762" i="21"/>
  <c r="F2762" i="21"/>
  <c r="E2762" i="21"/>
  <c r="D2763" i="21"/>
  <c r="E2763" i="21"/>
  <c r="D2764" i="21"/>
  <c r="F2763" i="21"/>
  <c r="F2764" i="21"/>
  <c r="D2765" i="21"/>
  <c r="E2764" i="21"/>
  <c r="E2765" i="21"/>
  <c r="F2765" i="21"/>
  <c r="D2766" i="21"/>
  <c r="E2766" i="21"/>
  <c r="F2766" i="21"/>
  <c r="D2767" i="21"/>
  <c r="F2767" i="21"/>
  <c r="E2767" i="21"/>
  <c r="D2768" i="21"/>
  <c r="D2769" i="21"/>
  <c r="F2768" i="21"/>
  <c r="E2768" i="21"/>
  <c r="F2769" i="21"/>
  <c r="D2770" i="21"/>
  <c r="E2769" i="21"/>
  <c r="F2770" i="21"/>
  <c r="D2771" i="21"/>
  <c r="E2770" i="21"/>
  <c r="E2771" i="21"/>
  <c r="D2772" i="21"/>
  <c r="F2771" i="21"/>
  <c r="F2772" i="21"/>
  <c r="D2773" i="21"/>
  <c r="E2772" i="21"/>
  <c r="F2773" i="21"/>
  <c r="D2774" i="21"/>
  <c r="E2773" i="21"/>
  <c r="E2774" i="21"/>
  <c r="F2774" i="21"/>
  <c r="D2775" i="21"/>
  <c r="F2775" i="21"/>
  <c r="D2776" i="21"/>
  <c r="E2775" i="21"/>
  <c r="D2777" i="21"/>
  <c r="E2776" i="21"/>
  <c r="F2776" i="21"/>
  <c r="F2777" i="21"/>
  <c r="D2778" i="21"/>
  <c r="E2777" i="21"/>
  <c r="F2778" i="21"/>
  <c r="D2779" i="21"/>
  <c r="E2778" i="21"/>
  <c r="D2780" i="21"/>
  <c r="E2779" i="21"/>
  <c r="F2779" i="21"/>
  <c r="F2780" i="21"/>
  <c r="E2780" i="21"/>
  <c r="D2781" i="21"/>
  <c r="D2782" i="21"/>
  <c r="F2781" i="21"/>
  <c r="E2781" i="21"/>
  <c r="D2783" i="21"/>
  <c r="F2782" i="21"/>
  <c r="E2782" i="21"/>
  <c r="F2783" i="21"/>
  <c r="D2784" i="21"/>
  <c r="E2783" i="21"/>
  <c r="F2784" i="21"/>
  <c r="D2785" i="21"/>
  <c r="E2784" i="21"/>
  <c r="F2785" i="21"/>
  <c r="E2785" i="21"/>
  <c r="D2786" i="21"/>
  <c r="F2786" i="21"/>
  <c r="D2787" i="21"/>
  <c r="E2786" i="21"/>
  <c r="D2788" i="21"/>
  <c r="E2787" i="21"/>
  <c r="F2787" i="21"/>
  <c r="F2788" i="21"/>
  <c r="D2789" i="21"/>
  <c r="E2788" i="21"/>
  <c r="D2790" i="21"/>
  <c r="E2789" i="21"/>
  <c r="F2789" i="21"/>
  <c r="E2790" i="21"/>
  <c r="F2790" i="21"/>
  <c r="D2791" i="21"/>
  <c r="F2791" i="21"/>
  <c r="E2791" i="21"/>
  <c r="D2792" i="21"/>
  <c r="F2792" i="21"/>
  <c r="E2792" i="21"/>
  <c r="D2793" i="21"/>
  <c r="F2793" i="21"/>
  <c r="E2793" i="21"/>
  <c r="D2794" i="21"/>
  <c r="E2794" i="21"/>
  <c r="F2794" i="21"/>
  <c r="D2795" i="21"/>
  <c r="D2796" i="21"/>
  <c r="E2795" i="21"/>
  <c r="F2795" i="21"/>
  <c r="F2796" i="21"/>
  <c r="E2796" i="21"/>
  <c r="D2797" i="21"/>
  <c r="F2797" i="21"/>
  <c r="D2798" i="21"/>
  <c r="E2797" i="21"/>
  <c r="D2799" i="21"/>
  <c r="F2798" i="21"/>
  <c r="E2798" i="21"/>
  <c r="F2799" i="21"/>
  <c r="E2799" i="21"/>
  <c r="D2800" i="21"/>
  <c r="F2800" i="21"/>
  <c r="E2800" i="21"/>
  <c r="D2801" i="21"/>
  <c r="F2801" i="21"/>
  <c r="D2802" i="21"/>
  <c r="E2801" i="21"/>
  <c r="E2802" i="21"/>
  <c r="D2803" i="21"/>
  <c r="F2802" i="21"/>
  <c r="D2804" i="21"/>
  <c r="E2803" i="21"/>
  <c r="F2803" i="21"/>
  <c r="F2804" i="21"/>
  <c r="E2804" i="21"/>
  <c r="D2805" i="21"/>
  <c r="F2805" i="21"/>
  <c r="E2805" i="21"/>
  <c r="D2806" i="21"/>
  <c r="E2806" i="21"/>
  <c r="F2806" i="21"/>
  <c r="D2807" i="21"/>
  <c r="F2807" i="21"/>
  <c r="E2807" i="21"/>
  <c r="D2808" i="21"/>
  <c r="F2808" i="21"/>
  <c r="E2808" i="21"/>
  <c r="D2809" i="21"/>
  <c r="F2809" i="21"/>
  <c r="E2809" i="21"/>
  <c r="D2810" i="21"/>
  <c r="F2810" i="21"/>
  <c r="D2811" i="21"/>
  <c r="E2810" i="21"/>
  <c r="D2812" i="21"/>
  <c r="E2811" i="21"/>
  <c r="F2811" i="21"/>
  <c r="F2812" i="21"/>
  <c r="E2812" i="21"/>
  <c r="D2813" i="21"/>
  <c r="F2813" i="21"/>
  <c r="E2813" i="21"/>
  <c r="D2814" i="21"/>
  <c r="D2815" i="21"/>
  <c r="F2814" i="21"/>
  <c r="E2814" i="21"/>
  <c r="E2815" i="21"/>
  <c r="F2815" i="21"/>
  <c r="D2816" i="21"/>
  <c r="F2816" i="21"/>
  <c r="D2817" i="21"/>
  <c r="E2816" i="21"/>
  <c r="F2817" i="21"/>
  <c r="D2818" i="21"/>
  <c r="E2817" i="21"/>
  <c r="F2818" i="21"/>
  <c r="D2819" i="21"/>
  <c r="E2818" i="21"/>
  <c r="E2819" i="21"/>
  <c r="D2820" i="21"/>
  <c r="F2819" i="21"/>
  <c r="F2820" i="21"/>
  <c r="E2820" i="21"/>
  <c r="D2821" i="21"/>
  <c r="F2821" i="21"/>
  <c r="E2821" i="21"/>
  <c r="D2822" i="21"/>
  <c r="D2823" i="21"/>
  <c r="F2822" i="21"/>
  <c r="E2822" i="21"/>
  <c r="F2823" i="21"/>
  <c r="E2823" i="21"/>
  <c r="D2824" i="21"/>
  <c r="F2824" i="21"/>
  <c r="E2824" i="21"/>
  <c r="D2825" i="21"/>
  <c r="F2825" i="21"/>
  <c r="E2825" i="21"/>
  <c r="D2826" i="21"/>
  <c r="F2826" i="21"/>
  <c r="D2827" i="21"/>
  <c r="E2826" i="21"/>
  <c r="D2828" i="21"/>
  <c r="E2827" i="21"/>
  <c r="F2827" i="21"/>
  <c r="F2828" i="21"/>
  <c r="E2828" i="21"/>
  <c r="D2829" i="21"/>
  <c r="E2829" i="21"/>
  <c r="F2829" i="21"/>
  <c r="D2830" i="21"/>
  <c r="E2830" i="21"/>
  <c r="F2830" i="21"/>
  <c r="D2831" i="21"/>
  <c r="F2831" i="21"/>
  <c r="E2831" i="21"/>
  <c r="D2832" i="21"/>
  <c r="E2832" i="21"/>
  <c r="F2832" i="21"/>
  <c r="D2833" i="21"/>
  <c r="F2833" i="21"/>
  <c r="E2833" i="21"/>
  <c r="D2834" i="21"/>
  <c r="F2834" i="21"/>
  <c r="E2834" i="21"/>
  <c r="D2835" i="21"/>
  <c r="D2836" i="21"/>
  <c r="E2835" i="21"/>
  <c r="F2835" i="21"/>
  <c r="F2836" i="21"/>
  <c r="D2837" i="21"/>
  <c r="E2836" i="21"/>
  <c r="F2837" i="21"/>
  <c r="E2837" i="21"/>
  <c r="D2838" i="21"/>
  <c r="D2839" i="21"/>
  <c r="F2838" i="21"/>
  <c r="E2838" i="21"/>
  <c r="F2839" i="21"/>
  <c r="D2840" i="21"/>
  <c r="E2839" i="21"/>
  <c r="E2840" i="21"/>
  <c r="D2841" i="21"/>
  <c r="F2840" i="21"/>
  <c r="F2841" i="21"/>
  <c r="D2842" i="21"/>
  <c r="E2841" i="21"/>
  <c r="F2842" i="21"/>
  <c r="E2842" i="21"/>
  <c r="D2843" i="21"/>
  <c r="E2843" i="21"/>
  <c r="D2844" i="21"/>
  <c r="F2843" i="21"/>
  <c r="F2844" i="21"/>
  <c r="D2845" i="21"/>
  <c r="E2844" i="21"/>
  <c r="D2846" i="21"/>
  <c r="F2845" i="21"/>
  <c r="E2845" i="21"/>
  <c r="E2846" i="21"/>
  <c r="F2846" i="21"/>
  <c r="D2847" i="21"/>
  <c r="F2847" i="21"/>
  <c r="E2847" i="21"/>
  <c r="D2848" i="21"/>
  <c r="F2848" i="21"/>
  <c r="D2849" i="21"/>
  <c r="E2848" i="21"/>
  <c r="F2849" i="21"/>
  <c r="D2850" i="21"/>
  <c r="E2849" i="21"/>
  <c r="F2850" i="21"/>
  <c r="D2851" i="21"/>
  <c r="E2850" i="21"/>
  <c r="D2852" i="21"/>
  <c r="E2851" i="21"/>
  <c r="F2851" i="21"/>
  <c r="F2852" i="21"/>
  <c r="D2853" i="21"/>
  <c r="E2852" i="21"/>
  <c r="E2853" i="21"/>
  <c r="D2854" i="21"/>
  <c r="F2853" i="21"/>
  <c r="D2855" i="21"/>
  <c r="F2854" i="21"/>
  <c r="E2854" i="21"/>
  <c r="F2855" i="21"/>
  <c r="D2856" i="21"/>
  <c r="E2855" i="21"/>
  <c r="F2856" i="21"/>
  <c r="E2856" i="21"/>
  <c r="D2857" i="21"/>
  <c r="F2857" i="21"/>
  <c r="E2857" i="21"/>
  <c r="D2858" i="21"/>
  <c r="E2858" i="21"/>
  <c r="F2858" i="21"/>
  <c r="D2859" i="21"/>
  <c r="D2860" i="21"/>
  <c r="E2859" i="21"/>
  <c r="F2859" i="21"/>
  <c r="F2860" i="21"/>
  <c r="E2860" i="21"/>
  <c r="D2861" i="21"/>
  <c r="F2861" i="21"/>
  <c r="D2862" i="21"/>
  <c r="E2861" i="21"/>
  <c r="D2863" i="21"/>
  <c r="F2862" i="21"/>
  <c r="E2862" i="21"/>
  <c r="F2863" i="21"/>
  <c r="D2864" i="21"/>
  <c r="E2863" i="21"/>
  <c r="F2864" i="21"/>
  <c r="D2865" i="21"/>
  <c r="E2864" i="21"/>
  <c r="F2865" i="21"/>
  <c r="E2865" i="21"/>
  <c r="D2866" i="21"/>
  <c r="D2867" i="21"/>
  <c r="E2866" i="21"/>
  <c r="F2866" i="21"/>
  <c r="D2868" i="21"/>
  <c r="E2867" i="21"/>
  <c r="F2867" i="21"/>
  <c r="F2868" i="21"/>
  <c r="D2869" i="21"/>
  <c r="E2868" i="21"/>
  <c r="F2869" i="21"/>
  <c r="E2869" i="21"/>
  <c r="D2870" i="21"/>
  <c r="D2871" i="21"/>
  <c r="F2870" i="21"/>
  <c r="E2870" i="21"/>
  <c r="F2871" i="21"/>
  <c r="E2871" i="21"/>
  <c r="D2872" i="21"/>
  <c r="F2872" i="21"/>
  <c r="D2873" i="21"/>
  <c r="E2872" i="21"/>
  <c r="F2873" i="21"/>
  <c r="D2874" i="21"/>
  <c r="E2873" i="21"/>
  <c r="F2874" i="21"/>
  <c r="E2874" i="21"/>
  <c r="D2875" i="21"/>
  <c r="E2875" i="21"/>
  <c r="D2876" i="21"/>
  <c r="F2875" i="21"/>
  <c r="F2876" i="21"/>
  <c r="D2877" i="21"/>
  <c r="E2876" i="21"/>
  <c r="F2877" i="21"/>
  <c r="D2878" i="21"/>
  <c r="E2877" i="21"/>
  <c r="E2878" i="21"/>
  <c r="F2878" i="21"/>
  <c r="D2879" i="21"/>
  <c r="E2879" i="21"/>
  <c r="F2879" i="21"/>
  <c r="D2880" i="21"/>
  <c r="D2881" i="21"/>
  <c r="E2880" i="21"/>
  <c r="F2880" i="21"/>
  <c r="F2881" i="21"/>
  <c r="D2882" i="21"/>
  <c r="E2881" i="21"/>
  <c r="F2882" i="21"/>
  <c r="D2883" i="21"/>
  <c r="E2882" i="21"/>
  <c r="E2883" i="21"/>
  <c r="D2884" i="21"/>
  <c r="F2883" i="21"/>
  <c r="F2884" i="21"/>
  <c r="D2885" i="21"/>
  <c r="E2884" i="21"/>
  <c r="E2885" i="21"/>
  <c r="F2885" i="21"/>
  <c r="D2886" i="21"/>
  <c r="D2887" i="21"/>
  <c r="F2886" i="21"/>
  <c r="E2886" i="21"/>
  <c r="F2887" i="21"/>
  <c r="D2888" i="21"/>
  <c r="E2887" i="21"/>
  <c r="F2888" i="21"/>
  <c r="E2888" i="21"/>
  <c r="D2889" i="21"/>
  <c r="F2889" i="21"/>
  <c r="E2889" i="21"/>
  <c r="D2890" i="21"/>
  <c r="F2890" i="21"/>
  <c r="D2891" i="21"/>
  <c r="E2890" i="21"/>
  <c r="D2892" i="21"/>
  <c r="E2891" i="21"/>
  <c r="F2891" i="21"/>
  <c r="F2892" i="21"/>
  <c r="D2893" i="21"/>
  <c r="E2892" i="21"/>
  <c r="E2893" i="21"/>
  <c r="D2894" i="21"/>
  <c r="F2893" i="21"/>
  <c r="D2895" i="21"/>
  <c r="F2894" i="21"/>
  <c r="E2894" i="21"/>
  <c r="F2895" i="21"/>
  <c r="E2895" i="21"/>
  <c r="D2896" i="21"/>
  <c r="E2896" i="21"/>
  <c r="F2896" i="21"/>
  <c r="D2897" i="21"/>
  <c r="F2897" i="21"/>
  <c r="E2897" i="21"/>
  <c r="D2898" i="21"/>
  <c r="F2898" i="21"/>
  <c r="E2898" i="21"/>
  <c r="D2899" i="21"/>
  <c r="E2899" i="21"/>
  <c r="D2900" i="21"/>
  <c r="F2899" i="21"/>
  <c r="F2900" i="21"/>
  <c r="E2900" i="21"/>
  <c r="D2901" i="21"/>
  <c r="F2901" i="21"/>
  <c r="D2902" i="21"/>
  <c r="E2901" i="21"/>
  <c r="D2903" i="21"/>
  <c r="F2902" i="21"/>
  <c r="E2902" i="21"/>
  <c r="F2903" i="21"/>
  <c r="D2904" i="21"/>
  <c r="E2903" i="21"/>
  <c r="D2905" i="21"/>
  <c r="E2904" i="21"/>
  <c r="F2904" i="21"/>
  <c r="F2905" i="21"/>
  <c r="D2906" i="21"/>
  <c r="E2905" i="21"/>
  <c r="F2906" i="21"/>
  <c r="D2907" i="21"/>
  <c r="E2906" i="21"/>
  <c r="E2907" i="21"/>
  <c r="D2908" i="21"/>
  <c r="F2907" i="21"/>
  <c r="F2908" i="21"/>
  <c r="E2908" i="21"/>
  <c r="D2909" i="21"/>
  <c r="D2910" i="21"/>
  <c r="F2909" i="21"/>
  <c r="E2909" i="21"/>
  <c r="E2910" i="21"/>
  <c r="F2910" i="21"/>
  <c r="D2911" i="21"/>
  <c r="F2911" i="21"/>
  <c r="D2912" i="21"/>
  <c r="E2911" i="21"/>
  <c r="F2912" i="21"/>
  <c r="D2913" i="21"/>
  <c r="E2912" i="21"/>
  <c r="F2913" i="21"/>
  <c r="D2914" i="21"/>
  <c r="E2913" i="21"/>
  <c r="F2914" i="21"/>
  <c r="E2914" i="21"/>
  <c r="D2915" i="21"/>
  <c r="D2916" i="21"/>
  <c r="E2915" i="21"/>
  <c r="F2915" i="21"/>
  <c r="F2916" i="21"/>
  <c r="E2916" i="21"/>
  <c r="D2917" i="21"/>
  <c r="D2918" i="21"/>
  <c r="E2917" i="21"/>
  <c r="F2917" i="21"/>
  <c r="D2919" i="21"/>
  <c r="F2918" i="21"/>
  <c r="E2918" i="21"/>
  <c r="D2920" i="21"/>
  <c r="F2919" i="21"/>
  <c r="E2919" i="21"/>
  <c r="F2920" i="21"/>
  <c r="D2921" i="21"/>
  <c r="E2920" i="21"/>
  <c r="F2921" i="21"/>
  <c r="E2921" i="21"/>
  <c r="D2922" i="21"/>
  <c r="D2923" i="21"/>
  <c r="F2922" i="21"/>
  <c r="E2922" i="21"/>
  <c r="D2924" i="21"/>
  <c r="E2923" i="21"/>
  <c r="F2923" i="21"/>
  <c r="F2924" i="21"/>
  <c r="E2924" i="21"/>
  <c r="D2925" i="21"/>
  <c r="F2925" i="21"/>
  <c r="E2925" i="21"/>
  <c r="D2926" i="21"/>
  <c r="D2927" i="21"/>
  <c r="F2926" i="21"/>
  <c r="E2926" i="21"/>
  <c r="F2927" i="21"/>
  <c r="E2927" i="21"/>
  <c r="D2928" i="21"/>
  <c r="F2928" i="21"/>
  <c r="D2929" i="21"/>
  <c r="E2928" i="21"/>
  <c r="F2929" i="21"/>
  <c r="D2930" i="21"/>
  <c r="E2929" i="21"/>
  <c r="D2931" i="21"/>
  <c r="E2930" i="21"/>
  <c r="F2930" i="21"/>
  <c r="D2932" i="21"/>
  <c r="E2931" i="21"/>
  <c r="F2931" i="21"/>
  <c r="F2932" i="21"/>
  <c r="D2933" i="21"/>
  <c r="E2932" i="21"/>
  <c r="F2933" i="21"/>
  <c r="E2933" i="21"/>
  <c r="D2934" i="21"/>
  <c r="D2935" i="21"/>
  <c r="F2934" i="21"/>
  <c r="E2934" i="21"/>
  <c r="F2935" i="21"/>
  <c r="D2936" i="21"/>
  <c r="E2935" i="21"/>
  <c r="F2936" i="21"/>
  <c r="E2936" i="21"/>
  <c r="D2937" i="21"/>
  <c r="F2937" i="21"/>
  <c r="E2937" i="21"/>
  <c r="D2938" i="21"/>
  <c r="F2938" i="21"/>
  <c r="D2939" i="21"/>
  <c r="E2938" i="21"/>
  <c r="D2940" i="21"/>
  <c r="E2939" i="21"/>
  <c r="F2939" i="21"/>
  <c r="F2940" i="21"/>
  <c r="D2941" i="21"/>
  <c r="E2940" i="21"/>
  <c r="F2941" i="21"/>
  <c r="E2941" i="21"/>
  <c r="D2942" i="21"/>
  <c r="D2943" i="21"/>
  <c r="F2942" i="21"/>
  <c r="E2942" i="21"/>
  <c r="E2943" i="21"/>
  <c r="F2943" i="21"/>
  <c r="D2944" i="21"/>
  <c r="F2944" i="21"/>
  <c r="D2945" i="21"/>
  <c r="E2944" i="21"/>
  <c r="F2945" i="21"/>
  <c r="E2945" i="21"/>
  <c r="D2946" i="21"/>
  <c r="F2946" i="21"/>
  <c r="D2947" i="21"/>
  <c r="E2946" i="21"/>
  <c r="E2947" i="21"/>
  <c r="D2948" i="21"/>
  <c r="F2947" i="21"/>
  <c r="F2948" i="21"/>
  <c r="D2949" i="21"/>
  <c r="E2948" i="21"/>
  <c r="F2949" i="21"/>
  <c r="D2950" i="21"/>
  <c r="E2949" i="21"/>
  <c r="E2950" i="21"/>
  <c r="F2950" i="21"/>
  <c r="D2951" i="21"/>
  <c r="F2951" i="21"/>
  <c r="D2952" i="21"/>
  <c r="E2951" i="21"/>
  <c r="F2952" i="21"/>
  <c r="D2953" i="21"/>
  <c r="E2952" i="21"/>
  <c r="F2953" i="21"/>
  <c r="D2954" i="21"/>
  <c r="E2953" i="21"/>
  <c r="F2954" i="21"/>
  <c r="D2955" i="21"/>
  <c r="E2954" i="21"/>
  <c r="D2956" i="21"/>
  <c r="E2955" i="21"/>
  <c r="F2955" i="21"/>
  <c r="F2956" i="21"/>
  <c r="E2956" i="21"/>
  <c r="D2957" i="21"/>
  <c r="E2957" i="21"/>
  <c r="D2958" i="21"/>
  <c r="F2957" i="21"/>
  <c r="D2959" i="21"/>
  <c r="F2958" i="21"/>
  <c r="E2958" i="21"/>
  <c r="E2959" i="21"/>
  <c r="F2959" i="21"/>
  <c r="D2960" i="21"/>
  <c r="E2960" i="21"/>
  <c r="F2960" i="21"/>
  <c r="D2961" i="21"/>
  <c r="F2961" i="21"/>
  <c r="D2962" i="21"/>
  <c r="E2961" i="21"/>
  <c r="D2963" i="21"/>
  <c r="E2962" i="21"/>
  <c r="F2962" i="21"/>
  <c r="D2964" i="21"/>
  <c r="E2963" i="21"/>
  <c r="F2963" i="21"/>
  <c r="F2964" i="21"/>
  <c r="E2964" i="21"/>
  <c r="D2965" i="21"/>
  <c r="F2965" i="21"/>
  <c r="D2966" i="21"/>
  <c r="E2965" i="21"/>
  <c r="D2967" i="21"/>
  <c r="F2966" i="21"/>
  <c r="E2966" i="21"/>
  <c r="F2967" i="21"/>
  <c r="E2967" i="21"/>
  <c r="D2968" i="21"/>
  <c r="E2968" i="21"/>
  <c r="D2969" i="21"/>
  <c r="F2968" i="21"/>
  <c r="F2969" i="21"/>
  <c r="D2970" i="21"/>
  <c r="E2969" i="21"/>
  <c r="D2971" i="21"/>
  <c r="E2970" i="21"/>
  <c r="F2970" i="21"/>
  <c r="E2971" i="21"/>
  <c r="D2972" i="21"/>
  <c r="F2971" i="21"/>
  <c r="F2972" i="21"/>
  <c r="E2972" i="21"/>
  <c r="D2973" i="21"/>
  <c r="D2974" i="21"/>
  <c r="F2973" i="21"/>
  <c r="E2973" i="21"/>
  <c r="D2975" i="21"/>
  <c r="F2974" i="21"/>
  <c r="E2974" i="21"/>
  <c r="D2976" i="21"/>
  <c r="F2975" i="21"/>
  <c r="E2975" i="21"/>
  <c r="F2976" i="21"/>
  <c r="E2976" i="21"/>
  <c r="D2977" i="21"/>
  <c r="F2977" i="21"/>
  <c r="D2978" i="21"/>
  <c r="E2977" i="21"/>
  <c r="F2978" i="21"/>
  <c r="E2978" i="21"/>
  <c r="D2979" i="21"/>
  <c r="E2979" i="21"/>
  <c r="D2980" i="21"/>
  <c r="F2979" i="21"/>
  <c r="F2980" i="21"/>
  <c r="E2980" i="21"/>
  <c r="D2981" i="21"/>
  <c r="E2981" i="21"/>
  <c r="D2982" i="21"/>
  <c r="F2981" i="21"/>
  <c r="E2982" i="21"/>
  <c r="F2982" i="21"/>
  <c r="D2983" i="21"/>
  <c r="F2983" i="21"/>
  <c r="E2983" i="21"/>
  <c r="D2984" i="21"/>
  <c r="F2984" i="21"/>
  <c r="E2984" i="21"/>
  <c r="D2985" i="21"/>
  <c r="F2985" i="21"/>
  <c r="D2986" i="21"/>
  <c r="E2985" i="21"/>
  <c r="D2987" i="21"/>
  <c r="F2986" i="21"/>
  <c r="E2986" i="21"/>
  <c r="E2987" i="21"/>
  <c r="D2988" i="21"/>
  <c r="F2987" i="21"/>
  <c r="F2988" i="21"/>
  <c r="D2989" i="21"/>
  <c r="E2988" i="21"/>
  <c r="F2989" i="21"/>
  <c r="E2989" i="21"/>
  <c r="D2990" i="21"/>
  <c r="E2990" i="21"/>
  <c r="F2990" i="21"/>
  <c r="D2991" i="21"/>
  <c r="F2991" i="21"/>
  <c r="D2992" i="21"/>
  <c r="E2991" i="21"/>
  <c r="F2992" i="21"/>
  <c r="E2992" i="21"/>
  <c r="D2993" i="21"/>
  <c r="F2993" i="21"/>
  <c r="E2993" i="21"/>
  <c r="D2994" i="21"/>
  <c r="D2995" i="21"/>
  <c r="E2994" i="21"/>
  <c r="F2994" i="21"/>
  <c r="D2996" i="21"/>
  <c r="E2995" i="21"/>
  <c r="F2995" i="21"/>
  <c r="F2996" i="21"/>
  <c r="D2997" i="21"/>
  <c r="E2996" i="21"/>
  <c r="E2997" i="21"/>
  <c r="F2997" i="21"/>
  <c r="D2998" i="21"/>
  <c r="D2999" i="21"/>
  <c r="F2998" i="21"/>
  <c r="E2998" i="21"/>
  <c r="F2999" i="21"/>
  <c r="D3000" i="21"/>
  <c r="E2999" i="21"/>
  <c r="D3001" i="21"/>
  <c r="F3000" i="21"/>
  <c r="E3000" i="21"/>
  <c r="F3001" i="21"/>
  <c r="E3001" i="21"/>
  <c r="D3002" i="21"/>
  <c r="F3002" i="21"/>
  <c r="D3003" i="21"/>
  <c r="E3002" i="21"/>
  <c r="D3004" i="21"/>
  <c r="E3003" i="21"/>
  <c r="F3003" i="21"/>
  <c r="F3004" i="21"/>
  <c r="E3004" i="21"/>
  <c r="D3005" i="21"/>
  <c r="F3005" i="21"/>
  <c r="D3006" i="21"/>
  <c r="E3005" i="21"/>
  <c r="E3006" i="21"/>
  <c r="F3006" i="21"/>
  <c r="D3007" i="21"/>
  <c r="D3008" i="21"/>
  <c r="F3007" i="21"/>
  <c r="E3007" i="21"/>
  <c r="E3008" i="21"/>
  <c r="D3009" i="21"/>
  <c r="F3008" i="21"/>
  <c r="F3009" i="21"/>
  <c r="E3009" i="21"/>
  <c r="D3010" i="21"/>
  <c r="D3011" i="21"/>
  <c r="F3010" i="21"/>
  <c r="E3010" i="21"/>
  <c r="D3012" i="21"/>
  <c r="E3011" i="21"/>
  <c r="F3011" i="21"/>
  <c r="F3012" i="21"/>
  <c r="D3013" i="21"/>
  <c r="E3012" i="21"/>
  <c r="D3014" i="21"/>
  <c r="E3013" i="21"/>
  <c r="F3013" i="21"/>
  <c r="E3014" i="21"/>
  <c r="F3014" i="21"/>
  <c r="D3015" i="21"/>
  <c r="D3016" i="21"/>
  <c r="F3015" i="21"/>
  <c r="E3015" i="21"/>
  <c r="F3016" i="21"/>
  <c r="E3016" i="21"/>
  <c r="D3017" i="21"/>
  <c r="F3017" i="21"/>
  <c r="E3017" i="21"/>
  <c r="D3018" i="21"/>
  <c r="F3018" i="21"/>
  <c r="E3018" i="21"/>
  <c r="D3019" i="21"/>
  <c r="D3020" i="21"/>
  <c r="E3019" i="21"/>
  <c r="F3019" i="21"/>
  <c r="F3020" i="21"/>
  <c r="D3021" i="21"/>
  <c r="E3020" i="21"/>
  <c r="D3022" i="21"/>
  <c r="E3021" i="21"/>
  <c r="F3021" i="21"/>
  <c r="D3023" i="21"/>
  <c r="F3022" i="21"/>
  <c r="E3022" i="21"/>
  <c r="F3023" i="21"/>
  <c r="E3023" i="21"/>
  <c r="D3024" i="21"/>
  <c r="D3025" i="21"/>
  <c r="F3024" i="21"/>
  <c r="E3024" i="21"/>
  <c r="F3025" i="21"/>
  <c r="E3025" i="21"/>
  <c r="D3026" i="21"/>
  <c r="E3026" i="21"/>
  <c r="F3026" i="21"/>
  <c r="D3027" i="21"/>
  <c r="D3028" i="21"/>
  <c r="E3027" i="21"/>
  <c r="F3027" i="21"/>
  <c r="F3028" i="21"/>
  <c r="E3028" i="21"/>
  <c r="D3029" i="21"/>
  <c r="F3029" i="21"/>
  <c r="D3030" i="21"/>
  <c r="E3029" i="21"/>
  <c r="E3030" i="21"/>
  <c r="F3030" i="21"/>
  <c r="D3031" i="21"/>
  <c r="F3031" i="21"/>
  <c r="E3031" i="21"/>
  <c r="D3032" i="21"/>
  <c r="D3033" i="21"/>
  <c r="E3032" i="21"/>
  <c r="F3032" i="21"/>
  <c r="F3033" i="21"/>
  <c r="D3034" i="21"/>
  <c r="E3033" i="21"/>
  <c r="E3034" i="21"/>
  <c r="D3035" i="21"/>
  <c r="F3034" i="21"/>
  <c r="E3035" i="21"/>
  <c r="D3036" i="21"/>
  <c r="F3035" i="21"/>
  <c r="F3036" i="21"/>
  <c r="D3037" i="21"/>
  <c r="E3036" i="21"/>
  <c r="D3038" i="21"/>
  <c r="F3037" i="21"/>
  <c r="E3037" i="21"/>
  <c r="D3039" i="21"/>
  <c r="F3038" i="21"/>
  <c r="E3038" i="21"/>
  <c r="E3039" i="21"/>
  <c r="F3039" i="21"/>
  <c r="D3040" i="21"/>
  <c r="F3040" i="21"/>
  <c r="E3040" i="21"/>
  <c r="D3041" i="21"/>
  <c r="F3041" i="21"/>
  <c r="D3042" i="21"/>
  <c r="E3041" i="21"/>
  <c r="F3042" i="21"/>
  <c r="D3043" i="21"/>
  <c r="E3042" i="21"/>
  <c r="D3044" i="21"/>
  <c r="E3043" i="21"/>
  <c r="F3043" i="21"/>
  <c r="F3044" i="21"/>
  <c r="E3044" i="21"/>
  <c r="D3045" i="21"/>
  <c r="D3046" i="21"/>
  <c r="E3045" i="21"/>
  <c r="F3045" i="21"/>
  <c r="D3047" i="21"/>
  <c r="F3046" i="21"/>
  <c r="E3046" i="21"/>
  <c r="F3047" i="21"/>
  <c r="D3048" i="21"/>
  <c r="E3047" i="21"/>
  <c r="E3048" i="21"/>
  <c r="F3048" i="21"/>
  <c r="D3049" i="21"/>
  <c r="F3049" i="21"/>
  <c r="D3050" i="21"/>
  <c r="E3049" i="21"/>
  <c r="D3051" i="21"/>
  <c r="F3050" i="21"/>
  <c r="E3050" i="21"/>
  <c r="E3051" i="21"/>
  <c r="D3052" i="21"/>
  <c r="F3051" i="21"/>
  <c r="F3052" i="21"/>
  <c r="D3053" i="21"/>
  <c r="E3052" i="21"/>
  <c r="F3053" i="21"/>
  <c r="D3054" i="21"/>
  <c r="E3053" i="21"/>
  <c r="D3055" i="21"/>
  <c r="F3054" i="21"/>
  <c r="E3054" i="21"/>
  <c r="F3055" i="21"/>
  <c r="D3056" i="21"/>
  <c r="E3055" i="21"/>
  <c r="F3056" i="21"/>
  <c r="D3057" i="21"/>
  <c r="E3056" i="21"/>
  <c r="F3057" i="21"/>
  <c r="E3057" i="21"/>
  <c r="D3058" i="21"/>
  <c r="D3059" i="21"/>
  <c r="E3058" i="21"/>
  <c r="F3058" i="21"/>
  <c r="D3060" i="21"/>
  <c r="E3059" i="21"/>
  <c r="F3059" i="21"/>
  <c r="F3060" i="21"/>
  <c r="D3061" i="21"/>
  <c r="E3060" i="21"/>
  <c r="F3061" i="21"/>
  <c r="D3062" i="21"/>
  <c r="E3061" i="21"/>
  <c r="D3063" i="21"/>
  <c r="F3062" i="21"/>
  <c r="E3062" i="21"/>
  <c r="F3063" i="21"/>
  <c r="E3063" i="21"/>
  <c r="D3064" i="21"/>
  <c r="F3064" i="21"/>
  <c r="E3064" i="21"/>
  <c r="D3065" i="21"/>
  <c r="F3065" i="21"/>
  <c r="D3066" i="21"/>
  <c r="E3065" i="21"/>
  <c r="F3066" i="21"/>
  <c r="D3067" i="21"/>
  <c r="E3066" i="21"/>
  <c r="D3068" i="21"/>
  <c r="E3067" i="21"/>
  <c r="F3067" i="21"/>
  <c r="F3068" i="21"/>
  <c r="E3068" i="21"/>
  <c r="D3069" i="21"/>
  <c r="E3069" i="21"/>
  <c r="F3069" i="21"/>
  <c r="D3070" i="21"/>
  <c r="D3071" i="21"/>
  <c r="F3070" i="21"/>
  <c r="E3070" i="21"/>
  <c r="E3071" i="21"/>
  <c r="F3071" i="21"/>
  <c r="D3072" i="21"/>
  <c r="E3072" i="21"/>
  <c r="D3073" i="21"/>
  <c r="F3072" i="21"/>
  <c r="F3073" i="21"/>
  <c r="D3074" i="21"/>
  <c r="E3073" i="21"/>
  <c r="D3075" i="21"/>
  <c r="F3074" i="21"/>
  <c r="E3074" i="21"/>
  <c r="D3076" i="21"/>
  <c r="E3075" i="21"/>
  <c r="F3075" i="21"/>
  <c r="F3076" i="21"/>
  <c r="D3077" i="21"/>
  <c r="E3076" i="21"/>
  <c r="F3077" i="21"/>
  <c r="E3077" i="21"/>
  <c r="D3078" i="21"/>
  <c r="E3078" i="21"/>
  <c r="F3078" i="21"/>
  <c r="D3079" i="21"/>
  <c r="F3079" i="21"/>
  <c r="D3080" i="21"/>
  <c r="E3079" i="21"/>
  <c r="F3080" i="21"/>
  <c r="E3080" i="21"/>
  <c r="D3081" i="21"/>
  <c r="F3081" i="21"/>
  <c r="D3082" i="21"/>
  <c r="E3081" i="21"/>
  <c r="F3082" i="21"/>
  <c r="D3083" i="21"/>
  <c r="E3082" i="21"/>
  <c r="D3084" i="21"/>
  <c r="E3083" i="21"/>
  <c r="F3083" i="21"/>
  <c r="F3084" i="21"/>
  <c r="E3084" i="21"/>
  <c r="D3085" i="21"/>
  <c r="F3085" i="21"/>
  <c r="E3085" i="21"/>
  <c r="D3086" i="21"/>
  <c r="D3087" i="21"/>
  <c r="F3086" i="21"/>
  <c r="E3086" i="21"/>
  <c r="D3088" i="21"/>
  <c r="F3087" i="21"/>
  <c r="E3087" i="21"/>
  <c r="D3089" i="21"/>
  <c r="F3088" i="21"/>
  <c r="E3088" i="21"/>
  <c r="F3089" i="21"/>
  <c r="D3090" i="21"/>
  <c r="E3089" i="21"/>
  <c r="D3091" i="21"/>
  <c r="F3090" i="21"/>
  <c r="E3090" i="21"/>
  <c r="D3092" i="21"/>
  <c r="E3091" i="21"/>
  <c r="F3091" i="21"/>
  <c r="F3092" i="21"/>
  <c r="E3092" i="21"/>
  <c r="D3093" i="21"/>
  <c r="F3093" i="21"/>
  <c r="D3094" i="21"/>
  <c r="E3093" i="21"/>
  <c r="E3094" i="21"/>
  <c r="F3094" i="21"/>
  <c r="D3095" i="21"/>
  <c r="F3095" i="21"/>
  <c r="E3095" i="21"/>
  <c r="D3096" i="21"/>
  <c r="D3097" i="21"/>
  <c r="E3096" i="21"/>
  <c r="F3096" i="21"/>
  <c r="F3097" i="21"/>
  <c r="D3098" i="21"/>
  <c r="E3097" i="21"/>
  <c r="D3099" i="21"/>
  <c r="E3098" i="21"/>
  <c r="F3098" i="21"/>
  <c r="E3099" i="21"/>
  <c r="D3100" i="21"/>
  <c r="F3099" i="21"/>
  <c r="F3100" i="21"/>
  <c r="D3101" i="21"/>
  <c r="E3100" i="21"/>
  <c r="D3102" i="21"/>
  <c r="F3101" i="21"/>
  <c r="E3101" i="21"/>
  <c r="E3102" i="21"/>
  <c r="F3102" i="21"/>
  <c r="D3103" i="21"/>
  <c r="E3103" i="21"/>
  <c r="F3103" i="21"/>
  <c r="D3104" i="21"/>
  <c r="F3104" i="21"/>
  <c r="E3104" i="21"/>
  <c r="D3105" i="21"/>
  <c r="F3105" i="21"/>
  <c r="E3105" i="21"/>
  <c r="D3106" i="21"/>
  <c r="F3106" i="21"/>
  <c r="D3107" i="21"/>
  <c r="E3106" i="21"/>
  <c r="E3107" i="21"/>
  <c r="D3108" i="21"/>
  <c r="F3107" i="21"/>
  <c r="F3108" i="21"/>
  <c r="D3109" i="21"/>
  <c r="E3108" i="21"/>
  <c r="E3109" i="21"/>
  <c r="D3110" i="21"/>
  <c r="F3109" i="21"/>
  <c r="E3110" i="21"/>
  <c r="F3110" i="21"/>
  <c r="D3111" i="21"/>
  <c r="E3111" i="21"/>
  <c r="F3111" i="21"/>
  <c r="D3112" i="21"/>
  <c r="E3112" i="21"/>
  <c r="F3112" i="21"/>
  <c r="D3113" i="21"/>
  <c r="F3113" i="21"/>
  <c r="E3113" i="21"/>
  <c r="D3114" i="21"/>
  <c r="D3115" i="21"/>
  <c r="F3114" i="21"/>
  <c r="E3114" i="21"/>
  <c r="E3115" i="21"/>
  <c r="D3116" i="21"/>
  <c r="F3115" i="21"/>
  <c r="F3116" i="21"/>
  <c r="D3117" i="21"/>
  <c r="E3116" i="21"/>
  <c r="E3117" i="21"/>
  <c r="F3117" i="21"/>
  <c r="D3118" i="21"/>
  <c r="D3119" i="21"/>
  <c r="F3118" i="21"/>
  <c r="E3118" i="21"/>
  <c r="F3119" i="21"/>
  <c r="D3120" i="21"/>
  <c r="E3119" i="21"/>
  <c r="F3120" i="21"/>
  <c r="D3121" i="21"/>
  <c r="E3120" i="21"/>
  <c r="F3121" i="21"/>
  <c r="E3121" i="21"/>
  <c r="D3122" i="21"/>
  <c r="E3122" i="21"/>
  <c r="D3123" i="21"/>
  <c r="F3122" i="21"/>
  <c r="D3124" i="21"/>
  <c r="E3123" i="21"/>
  <c r="F3123" i="21"/>
  <c r="F3124" i="21"/>
  <c r="E3124" i="21"/>
  <c r="D3125" i="21"/>
  <c r="E3125" i="21"/>
  <c r="F3125" i="21"/>
  <c r="D3126" i="21"/>
  <c r="E3126" i="21"/>
  <c r="F3126" i="21"/>
  <c r="D3127" i="21"/>
  <c r="F3127" i="21"/>
  <c r="D3128" i="21"/>
  <c r="E3127" i="21"/>
  <c r="F3128" i="21"/>
  <c r="D3129" i="21"/>
  <c r="E3128" i="21"/>
  <c r="F3129" i="21"/>
  <c r="E3129" i="21"/>
  <c r="D3130" i="21"/>
  <c r="F3130" i="21"/>
  <c r="D3131" i="21"/>
  <c r="E3130" i="21"/>
  <c r="E3131" i="21"/>
  <c r="D3132" i="21"/>
  <c r="F3131" i="21"/>
  <c r="F3132" i="21"/>
  <c r="E3132" i="21"/>
  <c r="D3133" i="21"/>
  <c r="F3133" i="21"/>
  <c r="E3133" i="21"/>
  <c r="D3134" i="21"/>
  <c r="D3135" i="21"/>
  <c r="F3134" i="21"/>
  <c r="E3134" i="21"/>
  <c r="D3136" i="21"/>
  <c r="F3135" i="21"/>
  <c r="E3135" i="21"/>
  <c r="E3136" i="21"/>
  <c r="D3137" i="21"/>
  <c r="F3136" i="21"/>
  <c r="F3137" i="21"/>
  <c r="D3138" i="21"/>
  <c r="E3137" i="21"/>
  <c r="F3138" i="21"/>
  <c r="E3138" i="21"/>
  <c r="D3139" i="21"/>
  <c r="E3139" i="21"/>
  <c r="D3140" i="21"/>
  <c r="F3139" i="21"/>
  <c r="F3140" i="21"/>
  <c r="E3140" i="21"/>
  <c r="D3141" i="21"/>
  <c r="F3141" i="21"/>
  <c r="D3142" i="21"/>
  <c r="E3141" i="21"/>
  <c r="D3143" i="21"/>
  <c r="F3142" i="21"/>
  <c r="E3142" i="21"/>
  <c r="E3143" i="21"/>
  <c r="F3143" i="21"/>
  <c r="D3144" i="21"/>
  <c r="F3144" i="21"/>
  <c r="D3145" i="21"/>
  <c r="E3144" i="21"/>
  <c r="F3145" i="21"/>
  <c r="D3146" i="21"/>
  <c r="E3145" i="21"/>
  <c r="E3146" i="21"/>
  <c r="F3146" i="21"/>
  <c r="D3147" i="21"/>
  <c r="D3148" i="21"/>
  <c r="E3147" i="21"/>
  <c r="F3147" i="21"/>
  <c r="F3148" i="21"/>
  <c r="D3149" i="21"/>
  <c r="E3148" i="21"/>
  <c r="D3150" i="21"/>
  <c r="F3149" i="21"/>
  <c r="E3149" i="21"/>
  <c r="D3151" i="21"/>
  <c r="F3150" i="21"/>
  <c r="E3150" i="21"/>
  <c r="E3151" i="21"/>
  <c r="F3151" i="21"/>
  <c r="D3152" i="21"/>
  <c r="F3152" i="21"/>
  <c r="E3152" i="21"/>
  <c r="D3153" i="21"/>
  <c r="F3153" i="21"/>
  <c r="D3154" i="21"/>
  <c r="E3153" i="21"/>
  <c r="F3154" i="21"/>
  <c r="D3155" i="21"/>
  <c r="E3154" i="21"/>
  <c r="D3156" i="21"/>
  <c r="E3155" i="21"/>
  <c r="F3155" i="21"/>
  <c r="F3156" i="21"/>
  <c r="D3157" i="21"/>
  <c r="E3156" i="21"/>
  <c r="F3157" i="21"/>
  <c r="E3157" i="21"/>
  <c r="D3158" i="21"/>
  <c r="E3158" i="21"/>
  <c r="F3158" i="21"/>
  <c r="D3159" i="21"/>
  <c r="F3159" i="21"/>
  <c r="E3159" i="21"/>
  <c r="D3160" i="21"/>
  <c r="E3160" i="21"/>
  <c r="D3161" i="21"/>
  <c r="F3160" i="21"/>
  <c r="F3161" i="21"/>
  <c r="E3161" i="21"/>
  <c r="D3162" i="21"/>
  <c r="F3162" i="21"/>
  <c r="D3163" i="21"/>
  <c r="E3162" i="21"/>
  <c r="D3164" i="21"/>
  <c r="E3163" i="21"/>
  <c r="F3163" i="21"/>
  <c r="F3164" i="21"/>
  <c r="E3164" i="21"/>
  <c r="D3165" i="21"/>
  <c r="D3166" i="21"/>
  <c r="F3165" i="21"/>
  <c r="E3165" i="21"/>
  <c r="E3166" i="21"/>
  <c r="F3166" i="21"/>
  <c r="D3167" i="21"/>
  <c r="F3167" i="21"/>
  <c r="D3168" i="21"/>
  <c r="E3167" i="21"/>
  <c r="D3169" i="21"/>
  <c r="E3168" i="21"/>
  <c r="F3168" i="21"/>
  <c r="F3169" i="21"/>
  <c r="E3169" i="21"/>
  <c r="D3170" i="21"/>
  <c r="F3170" i="21"/>
  <c r="E3170" i="21"/>
  <c r="D3171" i="21"/>
  <c r="D3172" i="21"/>
  <c r="E3171" i="21"/>
  <c r="F3171" i="21"/>
  <c r="F3172" i="21"/>
  <c r="E3172" i="21"/>
  <c r="D3173" i="21"/>
  <c r="D3174" i="21"/>
  <c r="E3173" i="21"/>
  <c r="F3173" i="21"/>
  <c r="D3175" i="21"/>
  <c r="F3174" i="21"/>
  <c r="E3174" i="21"/>
  <c r="F3175" i="21"/>
  <c r="E3175" i="21"/>
  <c r="D3176" i="21"/>
  <c r="D3177" i="21"/>
  <c r="F3176" i="21"/>
  <c r="E3176" i="21"/>
  <c r="F3177" i="21"/>
  <c r="D3178" i="21"/>
  <c r="E3177" i="21"/>
  <c r="D3179" i="21"/>
  <c r="F3178" i="21"/>
  <c r="E3178" i="21"/>
  <c r="E3179" i="21"/>
  <c r="D3180" i="21"/>
  <c r="F3179" i="21"/>
  <c r="F3180" i="21"/>
  <c r="D3181" i="21"/>
  <c r="E3180" i="21"/>
  <c r="F3181" i="21"/>
  <c r="E3181" i="21"/>
  <c r="D3182" i="21"/>
  <c r="D3183" i="21"/>
  <c r="F3182" i="21"/>
  <c r="E3182" i="21"/>
  <c r="F3183" i="21"/>
  <c r="E3183" i="21"/>
  <c r="D3184" i="21"/>
  <c r="D3185" i="21"/>
  <c r="F3184" i="21"/>
  <c r="E3184" i="21"/>
  <c r="F3185" i="21"/>
  <c r="D3186" i="21"/>
  <c r="E3185" i="21"/>
  <c r="E3186" i="21"/>
  <c r="D3187" i="21"/>
  <c r="F3186" i="21"/>
  <c r="D3188" i="21"/>
  <c r="E3187" i="21"/>
  <c r="F3187" i="21"/>
  <c r="F3188" i="21"/>
  <c r="E3188" i="21"/>
  <c r="D3189" i="21"/>
  <c r="F3189" i="21"/>
  <c r="D3190" i="21"/>
  <c r="E3189" i="21"/>
  <c r="E3190" i="21"/>
  <c r="F3190" i="21"/>
  <c r="D3191" i="21"/>
  <c r="F3191" i="21"/>
  <c r="E3191" i="21"/>
  <c r="D3192" i="21"/>
  <c r="D3193" i="21"/>
  <c r="F3192" i="21"/>
  <c r="E3192" i="21"/>
  <c r="F3193" i="21"/>
  <c r="D3194" i="21"/>
  <c r="E3193" i="21"/>
  <c r="F3194" i="21"/>
  <c r="D3195" i="21"/>
  <c r="E3194" i="21"/>
  <c r="D3196" i="21"/>
  <c r="E3195" i="21"/>
  <c r="F3195" i="21"/>
  <c r="F3196" i="21"/>
  <c r="E3196" i="21"/>
  <c r="D3197" i="21"/>
  <c r="F3197" i="21"/>
  <c r="D3198" i="21"/>
  <c r="E3197" i="21"/>
  <c r="D3199" i="21"/>
  <c r="F3198" i="21"/>
  <c r="E3198" i="21"/>
  <c r="D3200" i="21"/>
  <c r="F3199" i="21"/>
  <c r="E3199" i="21"/>
  <c r="D3201" i="21"/>
  <c r="F3200" i="21"/>
  <c r="E3200" i="21"/>
  <c r="F3201" i="21"/>
  <c r="D3202" i="21"/>
  <c r="E3201" i="21"/>
  <c r="F3202" i="21"/>
  <c r="D3203" i="21"/>
  <c r="E3202" i="21"/>
  <c r="E3203" i="21"/>
  <c r="D3204" i="21"/>
  <c r="F3203" i="21"/>
  <c r="F3204" i="21"/>
  <c r="D3205" i="21"/>
  <c r="E3204" i="21"/>
  <c r="F3205" i="21"/>
  <c r="D3206" i="21"/>
  <c r="E3205" i="21"/>
  <c r="E3206" i="21"/>
  <c r="F3206" i="21"/>
  <c r="D3207" i="21"/>
  <c r="E3207" i="21"/>
  <c r="F3207" i="21"/>
  <c r="D3208" i="21"/>
  <c r="F3208" i="21"/>
  <c r="D3209" i="21"/>
  <c r="E3208" i="21"/>
  <c r="F3209" i="21"/>
  <c r="E3209" i="21"/>
  <c r="D3210" i="21"/>
  <c r="E3210" i="21"/>
  <c r="F3210" i="21"/>
  <c r="D3211" i="21"/>
  <c r="E3211" i="21"/>
  <c r="D3212" i="21"/>
  <c r="F3211" i="21"/>
  <c r="F3212" i="21"/>
  <c r="E3212" i="21"/>
  <c r="D3213" i="21"/>
  <c r="D3214" i="21"/>
  <c r="F3213" i="21"/>
  <c r="E3213" i="21"/>
  <c r="E3214" i="21"/>
  <c r="F3214" i="21"/>
  <c r="D3215" i="21"/>
  <c r="F3215" i="21"/>
  <c r="D3216" i="21"/>
  <c r="E3215" i="21"/>
  <c r="E3216" i="21"/>
  <c r="F3216" i="21"/>
  <c r="D3217" i="21"/>
  <c r="F3217" i="21"/>
  <c r="D3218" i="21"/>
  <c r="E3217" i="21"/>
  <c r="D3219" i="21"/>
  <c r="E3218" i="21"/>
  <c r="F3218" i="21"/>
  <c r="E3219" i="21"/>
  <c r="D3220" i="21"/>
  <c r="F3219" i="21"/>
  <c r="F3220" i="21"/>
  <c r="D3221" i="21"/>
  <c r="E3220" i="21"/>
  <c r="F3221" i="21"/>
  <c r="D3222" i="21"/>
  <c r="E3221" i="21"/>
  <c r="E3222" i="21"/>
  <c r="F3222" i="21"/>
  <c r="D3223" i="21"/>
  <c r="F3223" i="21"/>
  <c r="D3224" i="21"/>
  <c r="E3223" i="21"/>
  <c r="E3224" i="21"/>
  <c r="D3225" i="21"/>
  <c r="F3224" i="21"/>
  <c r="F3225" i="21"/>
  <c r="D3226" i="21"/>
  <c r="E3225" i="21"/>
  <c r="F3226" i="21"/>
  <c r="D3227" i="21"/>
  <c r="E3226" i="21"/>
  <c r="E3227" i="21"/>
  <c r="D3228" i="21"/>
  <c r="F3227" i="21"/>
  <c r="F3228" i="21"/>
  <c r="E3228" i="21"/>
  <c r="D3229" i="21"/>
  <c r="F3229" i="21"/>
  <c r="D3230" i="21"/>
  <c r="E3229" i="21"/>
  <c r="D3231" i="21"/>
  <c r="F3230" i="21"/>
  <c r="E3230" i="21"/>
  <c r="F3231" i="21"/>
  <c r="E3231" i="21"/>
  <c r="D3232" i="21"/>
  <c r="F3232" i="21"/>
  <c r="D3233" i="21"/>
  <c r="E3232" i="21"/>
  <c r="F3233" i="21"/>
  <c r="E3233" i="21"/>
  <c r="D3234" i="21"/>
  <c r="F3234" i="21"/>
  <c r="E3234" i="21"/>
  <c r="D3235" i="21"/>
  <c r="E3235" i="21"/>
  <c r="D3236" i="21"/>
  <c r="F3235" i="21"/>
  <c r="F3236" i="21"/>
  <c r="E3236" i="21"/>
  <c r="D3237" i="21"/>
  <c r="D3238" i="21"/>
  <c r="E3237" i="21"/>
  <c r="F3237" i="21"/>
  <c r="D3239" i="21"/>
  <c r="F3238" i="21"/>
  <c r="E3238" i="21"/>
  <c r="F3239" i="21"/>
  <c r="E3239" i="21"/>
  <c r="D3240" i="21"/>
  <c r="E3240" i="21"/>
  <c r="F3240" i="21"/>
  <c r="D3241" i="21"/>
  <c r="F3241" i="21"/>
  <c r="E3241" i="21"/>
  <c r="D3242" i="21"/>
  <c r="D3243" i="21"/>
  <c r="F3242" i="21"/>
  <c r="E3242" i="21"/>
  <c r="D3244" i="21"/>
  <c r="E3243" i="21"/>
  <c r="F3243" i="21"/>
  <c r="F3244" i="21"/>
  <c r="E3244" i="21"/>
  <c r="D3245" i="21"/>
  <c r="F3245" i="21"/>
  <c r="D3246" i="21"/>
  <c r="E3245" i="21"/>
  <c r="E3246" i="21"/>
  <c r="F3246" i="21"/>
  <c r="D3247" i="21"/>
  <c r="E3247" i="21"/>
  <c r="F3247" i="21"/>
  <c r="D3248" i="21"/>
  <c r="F3248" i="21"/>
  <c r="D3249" i="21"/>
  <c r="E3248" i="21"/>
  <c r="F3249" i="21"/>
  <c r="D3250" i="21"/>
  <c r="E3249" i="21"/>
  <c r="E3250" i="21"/>
  <c r="D3251" i="21"/>
  <c r="F3250" i="21"/>
  <c r="D3252" i="21"/>
  <c r="E3251" i="21"/>
  <c r="F3251" i="21"/>
  <c r="F3252" i="21"/>
  <c r="E3252" i="21"/>
  <c r="D3253" i="21"/>
  <c r="F3253" i="21"/>
  <c r="E3253" i="21"/>
  <c r="D3254" i="21"/>
  <c r="E3254" i="21"/>
  <c r="F3254" i="21"/>
  <c r="D3255" i="21"/>
  <c r="F3255" i="21"/>
  <c r="D3256" i="21"/>
  <c r="E3255" i="21"/>
  <c r="F3256" i="21"/>
  <c r="D3257" i="21"/>
  <c r="E3256" i="21"/>
  <c r="F3257" i="21"/>
  <c r="D3258" i="21"/>
  <c r="E3257" i="21"/>
  <c r="D3259" i="21"/>
  <c r="F3258" i="21"/>
  <c r="E3258" i="21"/>
  <c r="E3259" i="21"/>
  <c r="D3260" i="21"/>
  <c r="F3259" i="21"/>
  <c r="F3260" i="21"/>
  <c r="D3261" i="21"/>
  <c r="E3260" i="21"/>
  <c r="E3261" i="21"/>
  <c r="F3261" i="21"/>
  <c r="D3262" i="21"/>
  <c r="D3263" i="21"/>
  <c r="F3262" i="21"/>
  <c r="E3262" i="21"/>
  <c r="D3264" i="21"/>
  <c r="F3263" i="21"/>
  <c r="E3263" i="21"/>
  <c r="E3264" i="21"/>
  <c r="F3264" i="21"/>
  <c r="D3265" i="21"/>
  <c r="F3265" i="21"/>
  <c r="E3265" i="21"/>
  <c r="D3266" i="21"/>
  <c r="E3266" i="21"/>
  <c r="F3266" i="21"/>
  <c r="D3267" i="21"/>
  <c r="E3267" i="21"/>
  <c r="D3268" i="21"/>
  <c r="F3267" i="21"/>
  <c r="F3268" i="21"/>
  <c r="D3269" i="21"/>
  <c r="E3268" i="21"/>
  <c r="F3269" i="21"/>
  <c r="D3270" i="21"/>
  <c r="E3269" i="21"/>
  <c r="D3271" i="21"/>
  <c r="F3270" i="21"/>
  <c r="E3270" i="21"/>
  <c r="E3271" i="21"/>
  <c r="F3271" i="21"/>
  <c r="D3272" i="21"/>
  <c r="F3272" i="21"/>
  <c r="E3272" i="21"/>
  <c r="D3273" i="21"/>
  <c r="F3273" i="21"/>
  <c r="D3274" i="21"/>
  <c r="E3273" i="21"/>
  <c r="E3274" i="21"/>
  <c r="F3274" i="21"/>
  <c r="D3275" i="21"/>
  <c r="D3276" i="21"/>
  <c r="E3275" i="21"/>
  <c r="F3275" i="21"/>
  <c r="F3276" i="21"/>
  <c r="D3277" i="21"/>
  <c r="E3276" i="21"/>
  <c r="F3277" i="21"/>
  <c r="E3277" i="21"/>
  <c r="D3278" i="21"/>
  <c r="D3279" i="21"/>
  <c r="F3278" i="21"/>
  <c r="E3278" i="21"/>
  <c r="D3280" i="21"/>
  <c r="F3279" i="21"/>
  <c r="E3279" i="21"/>
  <c r="D3281" i="21"/>
  <c r="F3280" i="21"/>
  <c r="E3280" i="21"/>
  <c r="F3281" i="21"/>
  <c r="D3282" i="21"/>
  <c r="E3281" i="21"/>
  <c r="F3282" i="21"/>
  <c r="D3283" i="21"/>
  <c r="E3282" i="21"/>
  <c r="D3284" i="21"/>
  <c r="E3283" i="21"/>
  <c r="F3283" i="21"/>
  <c r="F3284" i="21"/>
  <c r="E3284" i="21"/>
  <c r="D3285" i="21"/>
  <c r="F3285" i="21"/>
  <c r="E3285" i="21"/>
  <c r="D3286" i="21"/>
  <c r="D3287" i="21"/>
  <c r="F3286" i="21"/>
  <c r="E3286" i="21"/>
  <c r="D3288" i="21"/>
  <c r="F3287" i="21"/>
  <c r="E3287" i="21"/>
  <c r="E3288" i="21"/>
  <c r="D3289" i="21"/>
  <c r="F3288" i="21"/>
  <c r="F3289" i="21"/>
  <c r="E3289" i="21"/>
  <c r="D3290" i="21"/>
  <c r="F3290" i="21"/>
  <c r="D3291" i="21"/>
  <c r="E3290" i="21"/>
  <c r="D3292" i="21"/>
  <c r="E3291" i="21"/>
  <c r="F3291" i="21"/>
  <c r="F3292" i="21"/>
  <c r="D3293" i="21"/>
  <c r="E3292" i="21"/>
  <c r="E3293" i="21"/>
  <c r="F3293" i="21"/>
  <c r="D3294" i="21"/>
  <c r="E3294" i="21"/>
  <c r="F3294" i="21"/>
  <c r="D3295" i="21"/>
  <c r="F3295" i="21"/>
  <c r="D3296" i="21"/>
  <c r="E3295" i="21"/>
  <c r="F3296" i="21"/>
  <c r="E3296" i="21"/>
  <c r="D3297" i="21"/>
  <c r="F3297" i="21"/>
  <c r="D3298" i="21"/>
  <c r="E3297" i="21"/>
  <c r="E3298" i="21"/>
  <c r="F3298" i="21"/>
  <c r="D3299" i="21"/>
  <c r="D3300" i="21"/>
  <c r="E3299" i="21"/>
  <c r="F3299" i="21"/>
  <c r="F3300" i="21"/>
  <c r="E3300" i="21"/>
  <c r="D3301" i="21"/>
  <c r="E3301" i="21"/>
  <c r="D3302" i="21"/>
  <c r="F3301" i="21"/>
  <c r="E3302" i="21"/>
  <c r="F3302" i="21"/>
  <c r="D3303" i="21"/>
  <c r="D3304" i="21"/>
  <c r="F3303" i="21"/>
  <c r="E3303" i="21"/>
  <c r="F3304" i="21"/>
  <c r="D3305" i="21"/>
  <c r="E3304" i="21"/>
  <c r="F3305" i="21"/>
  <c r="D3306" i="21"/>
  <c r="E3305" i="21"/>
  <c r="E3306" i="21"/>
  <c r="F3306" i="21"/>
  <c r="D3307" i="21"/>
  <c r="D3308" i="21"/>
  <c r="E3307" i="21"/>
  <c r="F3307" i="21"/>
  <c r="F3308" i="21"/>
  <c r="E3308" i="21"/>
  <c r="D3309" i="21"/>
  <c r="F3309" i="21"/>
  <c r="E3309" i="21"/>
  <c r="D3310" i="21"/>
  <c r="E3310" i="21"/>
  <c r="F3310" i="21"/>
  <c r="D3311" i="21"/>
  <c r="F3311" i="21"/>
  <c r="E3311" i="21"/>
  <c r="D3312" i="21"/>
  <c r="F3312" i="21"/>
  <c r="D3313" i="21"/>
  <c r="E3312" i="21"/>
  <c r="F3313" i="21"/>
  <c r="D3314" i="21"/>
  <c r="E3313" i="21"/>
  <c r="E3314" i="21"/>
  <c r="D3315" i="21"/>
  <c r="F3314" i="21"/>
  <c r="E3315" i="21"/>
  <c r="D3316" i="21"/>
  <c r="F3315" i="21"/>
  <c r="F3316" i="21"/>
  <c r="D3317" i="21"/>
  <c r="E3316" i="21"/>
  <c r="F3317" i="21"/>
  <c r="E3317" i="21"/>
  <c r="D3318" i="21"/>
  <c r="E3318" i="21"/>
  <c r="F3318" i="21"/>
  <c r="D3319" i="21"/>
  <c r="F3319" i="21"/>
  <c r="D3320" i="21"/>
  <c r="E3319" i="21"/>
  <c r="D3321" i="21"/>
  <c r="F3320" i="21"/>
  <c r="E3320" i="21"/>
  <c r="F3321" i="21"/>
  <c r="D3322" i="21"/>
  <c r="E3321" i="21"/>
  <c r="D3323" i="21"/>
  <c r="F3322" i="21"/>
  <c r="E3322" i="21"/>
  <c r="E3323" i="21"/>
  <c r="D3324" i="21"/>
  <c r="F3323" i="21"/>
  <c r="F3324" i="21"/>
  <c r="D3325" i="21"/>
  <c r="E3324" i="21"/>
  <c r="F3325" i="21"/>
  <c r="D3326" i="21"/>
  <c r="E3325" i="21"/>
  <c r="D3327" i="21"/>
  <c r="F3326" i="21"/>
  <c r="E3326" i="21"/>
  <c r="E3327" i="21"/>
  <c r="F3327" i="21"/>
  <c r="D3328" i="21"/>
  <c r="D3329" i="21"/>
  <c r="F3328" i="21"/>
  <c r="E3328" i="21"/>
  <c r="F3329" i="21"/>
  <c r="D3330" i="21"/>
  <c r="E3329" i="21"/>
  <c r="E3330" i="21"/>
  <c r="D3331" i="21"/>
  <c r="F3330" i="21"/>
  <c r="D3332" i="21"/>
  <c r="E3331" i="21"/>
  <c r="F3331" i="21"/>
  <c r="F3332" i="21"/>
  <c r="D3333" i="21"/>
  <c r="E3332" i="21"/>
  <c r="D3334" i="21"/>
  <c r="E3333" i="21"/>
  <c r="F3333" i="21"/>
  <c r="D3335" i="21"/>
  <c r="F3334" i="21"/>
  <c r="E3334" i="21"/>
  <c r="D3336" i="21"/>
  <c r="F3335" i="21"/>
  <c r="E3335" i="21"/>
  <c r="F3336" i="21"/>
  <c r="E3336" i="21"/>
  <c r="D3337" i="21"/>
  <c r="F3337" i="21"/>
  <c r="D3338" i="21"/>
  <c r="E3337" i="21"/>
  <c r="E3338" i="21"/>
  <c r="D3339" i="21"/>
  <c r="F3338" i="21"/>
  <c r="D3340" i="21"/>
  <c r="E3339" i="21"/>
  <c r="F3339" i="21"/>
  <c r="F3340" i="21"/>
  <c r="D3341" i="21"/>
  <c r="E3340" i="21"/>
  <c r="F3341" i="21"/>
  <c r="D3342" i="21"/>
  <c r="E3341" i="21"/>
  <c r="D3343" i="21"/>
  <c r="F3342" i="21"/>
  <c r="E3342" i="21"/>
  <c r="F3343" i="21"/>
  <c r="D3344" i="21"/>
  <c r="E3343" i="21"/>
  <c r="D3345" i="21"/>
  <c r="F3344" i="21"/>
  <c r="E3344" i="21"/>
  <c r="F3345" i="21"/>
  <c r="D3346" i="21"/>
  <c r="E3345" i="21"/>
  <c r="F3346" i="21"/>
  <c r="D3347" i="21"/>
  <c r="E3346" i="21"/>
  <c r="E3347" i="21"/>
  <c r="D3348" i="21"/>
  <c r="F3347" i="21"/>
  <c r="F3348" i="21"/>
  <c r="D3349" i="21"/>
  <c r="E3348" i="21"/>
  <c r="F3349" i="21"/>
  <c r="E3349" i="21"/>
  <c r="D3350" i="21"/>
  <c r="D3351" i="21"/>
  <c r="F3350" i="21"/>
  <c r="E3350" i="21"/>
  <c r="F3351" i="21"/>
  <c r="D3352" i="21"/>
  <c r="E3351" i="21"/>
  <c r="D3353" i="21"/>
  <c r="E3352" i="21"/>
  <c r="F3352" i="21"/>
  <c r="F3353" i="21"/>
  <c r="E3353" i="21"/>
  <c r="D3354" i="21"/>
  <c r="F3354" i="21"/>
  <c r="D3355" i="21"/>
  <c r="E3354" i="21"/>
  <c r="D3356" i="21"/>
  <c r="E3355" i="21"/>
  <c r="F3355" i="21"/>
  <c r="F3356" i="21"/>
  <c r="D3357" i="21"/>
  <c r="E3356" i="21"/>
  <c r="D3358" i="21"/>
  <c r="F3357" i="21"/>
  <c r="E3357" i="21"/>
  <c r="D3359" i="21"/>
  <c r="F3358" i="21"/>
  <c r="E3358" i="21"/>
  <c r="F3359" i="21"/>
  <c r="D3360" i="21"/>
  <c r="E3359" i="21"/>
  <c r="F3360" i="21"/>
  <c r="E3360" i="21"/>
  <c r="D3361" i="21"/>
  <c r="F3361" i="21"/>
  <c r="D3362" i="21"/>
  <c r="E3361" i="21"/>
  <c r="F3362" i="21"/>
  <c r="E3362" i="21"/>
  <c r="D3363" i="21"/>
  <c r="D3364" i="21"/>
  <c r="E3363" i="21"/>
  <c r="F3363" i="21"/>
  <c r="F3364" i="21"/>
  <c r="D3365" i="21"/>
  <c r="E3364" i="21"/>
  <c r="E3365" i="21"/>
  <c r="D3366" i="21"/>
  <c r="F3365" i="21"/>
  <c r="E3366" i="21"/>
  <c r="F3366" i="21"/>
  <c r="D3367" i="21"/>
  <c r="F3367" i="21"/>
  <c r="D3368" i="21"/>
  <c r="E3367" i="21"/>
  <c r="F3368" i="21"/>
  <c r="E3368" i="21"/>
  <c r="D3369" i="21"/>
  <c r="F3369" i="21"/>
  <c r="D3370" i="21"/>
  <c r="E3369" i="21"/>
  <c r="D3371" i="21"/>
  <c r="F3370" i="21"/>
  <c r="E3370" i="21"/>
  <c r="D3372" i="21"/>
  <c r="E3371" i="21"/>
  <c r="F3371" i="21"/>
  <c r="F3372" i="21"/>
  <c r="D3373" i="21"/>
  <c r="E3372" i="21"/>
  <c r="E3373" i="21"/>
  <c r="F3373" i="21"/>
  <c r="D3374" i="21"/>
  <c r="D3375" i="21"/>
  <c r="F3374" i="21"/>
  <c r="E3374" i="21"/>
  <c r="E3375" i="21"/>
  <c r="F3375" i="21"/>
  <c r="D3376" i="21"/>
  <c r="E3376" i="21"/>
  <c r="F3376" i="21"/>
  <c r="D3377" i="21"/>
  <c r="F3377" i="21"/>
  <c r="E3377" i="21"/>
  <c r="D3378" i="21"/>
  <c r="E3378" i="21"/>
  <c r="D3379" i="21"/>
  <c r="F3378" i="21"/>
  <c r="D3380" i="21"/>
  <c r="E3379" i="21"/>
  <c r="F3379" i="21"/>
  <c r="F3380" i="21"/>
  <c r="D3381" i="21"/>
  <c r="E3380" i="21"/>
  <c r="F3381" i="21"/>
  <c r="D3382" i="21"/>
  <c r="E3381" i="21"/>
  <c r="E3382" i="21"/>
  <c r="F3382" i="21"/>
  <c r="D3383" i="21"/>
  <c r="F3383" i="21"/>
  <c r="D3384" i="21"/>
  <c r="E3383" i="21"/>
  <c r="D3385" i="21"/>
  <c r="E3384" i="21"/>
  <c r="F3384" i="21"/>
  <c r="F3385" i="21"/>
  <c r="E3385" i="21"/>
  <c r="D3386" i="21"/>
  <c r="F3386" i="21"/>
  <c r="D3387" i="21"/>
  <c r="E3386" i="21"/>
  <c r="D3388" i="21"/>
  <c r="E3387" i="21"/>
  <c r="F3387" i="21"/>
  <c r="F3388" i="21"/>
  <c r="E3388" i="21"/>
  <c r="D3389" i="21"/>
  <c r="F3389" i="21"/>
  <c r="E3389" i="21"/>
  <c r="D3390" i="21"/>
  <c r="D3391" i="21"/>
  <c r="F3390" i="21"/>
  <c r="E3390" i="21"/>
  <c r="E3391" i="21"/>
  <c r="F3391" i="21"/>
  <c r="D3392" i="21"/>
  <c r="F3392" i="21"/>
  <c r="E3392" i="21"/>
  <c r="D3393" i="21"/>
  <c r="F3393" i="21"/>
  <c r="D3394" i="21"/>
  <c r="E3393" i="21"/>
  <c r="F3394" i="21"/>
  <c r="E3394" i="21"/>
  <c r="D3395" i="21"/>
  <c r="D3396" i="21"/>
  <c r="E3395" i="21"/>
  <c r="F3395" i="21"/>
  <c r="F3396" i="21"/>
  <c r="D3397" i="21"/>
  <c r="E3396" i="21"/>
  <c r="F3397" i="21"/>
  <c r="D3398" i="21"/>
  <c r="E3397" i="21"/>
  <c r="D3399" i="21"/>
  <c r="F3398" i="21"/>
  <c r="E3398" i="21"/>
  <c r="F3399" i="21"/>
  <c r="E3399" i="21"/>
  <c r="D3400" i="21"/>
  <c r="F3400" i="21"/>
  <c r="D3401" i="21"/>
  <c r="E3400" i="21"/>
  <c r="F3401" i="21"/>
  <c r="D3402" i="21"/>
  <c r="E3401" i="21"/>
  <c r="F3402" i="21"/>
  <c r="E3402" i="21"/>
  <c r="D3403" i="21"/>
  <c r="E3403" i="21"/>
  <c r="D3404" i="21"/>
  <c r="F3403" i="21"/>
  <c r="F3404" i="21"/>
  <c r="D3405" i="21"/>
  <c r="E3404" i="21"/>
  <c r="F3405" i="21"/>
  <c r="E3405" i="21"/>
  <c r="D3406" i="21"/>
  <c r="D3407" i="21"/>
  <c r="F3406" i="21"/>
  <c r="E3406" i="21"/>
  <c r="F3407" i="21"/>
  <c r="D3408" i="21"/>
  <c r="E3407" i="21"/>
  <c r="E3408" i="21"/>
  <c r="F3408" i="21"/>
  <c r="D3409" i="21"/>
  <c r="F3409" i="21"/>
  <c r="D3410" i="21"/>
  <c r="E3409" i="21"/>
  <c r="F3410" i="21"/>
  <c r="E3410" i="21"/>
  <c r="D3411" i="21"/>
  <c r="E3411" i="21"/>
  <c r="D3412" i="21"/>
  <c r="F3411" i="21"/>
  <c r="F3412" i="21"/>
  <c r="E3412" i="21"/>
  <c r="D3413" i="21"/>
  <c r="F3413" i="21"/>
  <c r="E3413" i="21"/>
  <c r="D3414" i="21"/>
  <c r="E3414" i="21"/>
  <c r="F3414" i="21"/>
  <c r="D3415" i="21"/>
  <c r="E3415" i="21"/>
  <c r="F3415" i="21"/>
  <c r="D3416" i="21"/>
  <c r="E3416" i="21"/>
  <c r="D3417" i="21"/>
  <c r="F3416" i="21"/>
  <c r="F3417" i="21"/>
  <c r="D3418" i="21"/>
  <c r="E3417" i="21"/>
  <c r="D3419" i="21"/>
  <c r="F3418" i="21"/>
  <c r="E3418" i="21"/>
  <c r="E3419" i="21"/>
  <c r="D3420" i="21"/>
  <c r="F3419" i="21"/>
  <c r="F3420" i="21"/>
  <c r="D3421" i="21"/>
  <c r="E3420" i="21"/>
  <c r="F3421" i="21"/>
  <c r="E3421" i="21"/>
  <c r="D3422" i="21"/>
  <c r="D3423" i="21"/>
  <c r="F3422" i="21"/>
  <c r="E3422" i="21"/>
  <c r="F3423" i="21"/>
  <c r="D3424" i="21"/>
  <c r="E3423" i="21"/>
  <c r="E3424" i="21"/>
  <c r="D3425" i="21"/>
  <c r="F3424" i="21"/>
  <c r="F3425" i="21"/>
  <c r="E3425" i="21"/>
  <c r="D3426" i="21"/>
  <c r="F3426" i="21"/>
  <c r="E3426" i="21"/>
  <c r="D3427" i="21"/>
  <c r="D3428" i="21"/>
  <c r="E3427" i="21"/>
  <c r="F3427" i="21"/>
  <c r="F3428" i="21"/>
  <c r="D3429" i="21"/>
  <c r="E3428" i="21"/>
  <c r="D3430" i="21"/>
  <c r="E3429" i="21"/>
  <c r="F3429" i="21"/>
  <c r="E3430" i="21"/>
  <c r="F3430" i="21"/>
  <c r="D3431" i="21"/>
  <c r="E3431" i="21"/>
  <c r="F3431" i="21"/>
  <c r="D3432" i="21"/>
  <c r="E3432" i="21"/>
  <c r="F3432" i="21"/>
  <c r="D3433" i="21"/>
  <c r="F3433" i="21"/>
  <c r="E3433" i="21"/>
  <c r="D3434" i="21"/>
  <c r="E3434" i="21"/>
  <c r="F3434" i="21"/>
  <c r="D3435" i="21"/>
  <c r="E3435" i="21"/>
  <c r="D3436" i="21"/>
  <c r="F3435" i="21"/>
  <c r="F3436" i="21"/>
  <c r="E3436" i="21"/>
  <c r="D3437" i="21"/>
  <c r="F3437" i="21"/>
  <c r="D3438" i="21"/>
  <c r="E3437" i="21"/>
  <c r="E3438" i="21"/>
  <c r="F3438" i="21"/>
  <c r="D3439" i="21"/>
  <c r="F3439" i="21"/>
  <c r="E3439" i="21"/>
  <c r="D3440" i="21"/>
  <c r="D3441" i="21"/>
  <c r="E3440" i="21"/>
  <c r="F3440" i="21"/>
  <c r="F3441" i="21"/>
  <c r="E3441" i="21"/>
  <c r="D3442" i="21"/>
  <c r="E3442" i="21"/>
  <c r="D3443" i="21"/>
  <c r="F3442" i="21"/>
  <c r="E3443" i="21"/>
  <c r="D3444" i="21"/>
  <c r="F3443" i="21"/>
  <c r="F3444" i="21"/>
  <c r="D3445" i="21"/>
  <c r="E3444" i="21"/>
  <c r="E3445" i="21"/>
  <c r="F3445" i="21"/>
  <c r="D3446" i="21"/>
  <c r="E3446" i="21"/>
  <c r="F3446" i="21"/>
  <c r="D3447" i="21"/>
  <c r="F3447" i="21"/>
  <c r="E3447" i="21"/>
  <c r="D3448" i="21"/>
  <c r="D3449" i="21"/>
  <c r="F3448" i="21"/>
  <c r="E3448" i="21"/>
  <c r="F3449" i="21"/>
  <c r="D3450" i="21"/>
  <c r="E3449" i="21"/>
  <c r="E3450" i="21"/>
  <c r="F3450" i="21"/>
  <c r="D3451" i="21"/>
  <c r="E3451" i="21"/>
  <c r="D3452" i="21"/>
  <c r="F3451" i="21"/>
  <c r="F3452" i="21"/>
  <c r="D3453" i="21"/>
  <c r="E3452" i="21"/>
  <c r="F3453" i="21"/>
  <c r="E3453" i="21"/>
  <c r="D3454" i="21"/>
  <c r="E3454" i="21"/>
  <c r="F3454" i="21"/>
  <c r="D3455" i="21"/>
  <c r="D3456" i="21"/>
  <c r="F3455" i="21"/>
  <c r="E3455" i="21"/>
  <c r="F3456" i="21"/>
  <c r="D3457" i="21"/>
  <c r="E3456" i="21"/>
  <c r="F3457" i="21"/>
  <c r="E3457" i="21"/>
  <c r="D3458" i="21"/>
  <c r="F3458" i="21"/>
  <c r="E3458" i="21"/>
  <c r="D3459" i="21"/>
  <c r="D3460" i="21"/>
  <c r="E3459" i="21"/>
  <c r="F3459" i="21"/>
  <c r="F3460" i="21"/>
  <c r="D3461" i="21"/>
  <c r="E3460" i="21"/>
  <c r="F3461" i="21"/>
  <c r="D3462" i="21"/>
  <c r="E3461" i="21"/>
  <c r="E3462" i="21"/>
  <c r="F3462" i="21"/>
  <c r="D3463" i="21"/>
  <c r="F3463" i="21"/>
  <c r="E3463" i="21"/>
  <c r="D3464" i="21"/>
  <c r="F3464" i="21"/>
  <c r="D3465" i="21"/>
  <c r="E3464" i="21"/>
  <c r="F3465" i="21"/>
  <c r="E3465" i="21"/>
  <c r="D3466" i="21"/>
  <c r="E3466" i="21"/>
  <c r="F3466" i="21"/>
  <c r="D3467" i="21"/>
  <c r="E3467" i="21"/>
  <c r="D3468" i="21"/>
  <c r="F3467" i="21"/>
  <c r="F3468" i="21"/>
  <c r="E3468" i="21"/>
  <c r="D3469" i="21"/>
  <c r="F3469" i="21"/>
  <c r="D3470" i="21"/>
  <c r="E3469" i="21"/>
  <c r="E3470" i="21"/>
  <c r="F3470" i="21"/>
  <c r="D3471" i="21"/>
  <c r="D3472" i="21"/>
  <c r="F3471" i="21"/>
  <c r="E3471" i="21"/>
  <c r="F3472" i="21"/>
  <c r="D3473" i="21"/>
  <c r="E3472" i="21"/>
  <c r="F3473" i="21"/>
  <c r="E3473" i="21"/>
  <c r="D3474" i="21"/>
  <c r="F3474" i="21"/>
  <c r="D3475" i="21"/>
  <c r="E3474" i="21"/>
  <c r="D3476" i="21"/>
  <c r="E3475" i="21"/>
  <c r="F3475" i="21"/>
  <c r="F3476" i="21"/>
  <c r="E3476" i="21"/>
  <c r="D3477" i="21"/>
  <c r="F3477" i="21"/>
  <c r="E3477" i="21"/>
  <c r="D3478" i="21"/>
  <c r="E3478" i="21"/>
  <c r="F3478" i="21"/>
  <c r="D3479" i="21"/>
  <c r="D3480" i="21"/>
  <c r="F3479" i="21"/>
  <c r="E3479" i="21"/>
  <c r="D3481" i="21"/>
  <c r="E3480" i="21"/>
  <c r="F3480" i="21"/>
  <c r="F3481" i="21"/>
  <c r="D3482" i="21"/>
  <c r="E3481" i="21"/>
  <c r="F3482" i="21"/>
  <c r="D3483" i="21"/>
  <c r="E3482" i="21"/>
  <c r="E3483" i="21"/>
  <c r="D3484" i="21"/>
  <c r="F3483" i="21"/>
  <c r="F3484" i="21"/>
  <c r="D3485" i="21"/>
  <c r="E3484" i="21"/>
  <c r="E3485" i="21"/>
  <c r="F3485" i="21"/>
  <c r="D3486" i="21"/>
  <c r="D3487" i="21"/>
  <c r="F3486" i="21"/>
  <c r="E3486" i="21"/>
  <c r="F3487" i="21"/>
  <c r="D3488" i="21"/>
  <c r="E3487" i="21"/>
  <c r="F3488" i="21"/>
  <c r="D3489" i="21"/>
  <c r="E3488" i="21"/>
  <c r="F3489" i="21"/>
  <c r="E3489" i="21"/>
  <c r="D3490" i="21"/>
  <c r="F3490" i="21"/>
  <c r="E3490" i="21"/>
  <c r="D3491" i="21"/>
  <c r="D3492" i="21"/>
  <c r="E3491" i="21"/>
  <c r="F3491" i="21"/>
  <c r="F3492" i="21"/>
  <c r="D3493" i="21"/>
  <c r="E3492" i="21"/>
  <c r="E3493" i="21"/>
  <c r="D3494" i="21"/>
  <c r="F3493" i="21"/>
  <c r="D3495" i="21"/>
  <c r="F3494" i="21"/>
  <c r="E3494" i="21"/>
  <c r="F3495" i="21"/>
  <c r="E3495" i="21"/>
  <c r="D3496" i="21"/>
  <c r="F3496" i="21"/>
  <c r="D3497" i="21"/>
  <c r="E3496" i="21"/>
  <c r="F3497" i="21"/>
  <c r="E3497" i="21"/>
  <c r="D3498" i="21"/>
  <c r="F3498" i="21"/>
  <c r="E3498" i="21"/>
  <c r="D3499" i="21"/>
  <c r="D3500" i="21"/>
  <c r="E3499" i="21"/>
  <c r="F3499" i="21"/>
  <c r="F3500" i="21"/>
  <c r="D3501" i="21"/>
  <c r="E3500" i="21"/>
  <c r="D3502" i="21"/>
  <c r="F3501" i="21"/>
  <c r="E3501" i="21"/>
  <c r="E3502" i="21"/>
  <c r="F3502" i="21"/>
  <c r="D3503" i="21"/>
  <c r="F3503" i="21"/>
  <c r="E3503" i="21"/>
  <c r="D3504" i="21"/>
  <c r="F3504" i="21"/>
  <c r="E3504" i="21"/>
  <c r="D3505" i="21"/>
  <c r="F3505" i="21"/>
  <c r="D3506" i="21"/>
  <c r="E3505" i="21"/>
  <c r="E3506" i="21"/>
  <c r="D3507" i="21"/>
  <c r="F3506" i="21"/>
  <c r="D3508" i="21"/>
  <c r="E3507" i="21"/>
  <c r="F3507" i="21"/>
  <c r="F3508" i="21"/>
  <c r="E3508" i="21"/>
  <c r="D3509" i="21"/>
  <c r="E3509" i="21"/>
  <c r="F3509" i="21"/>
  <c r="D3510" i="21"/>
  <c r="D3511" i="21"/>
  <c r="F3510" i="21"/>
  <c r="E3510" i="21"/>
  <c r="F3511" i="21"/>
  <c r="E3511" i="21"/>
  <c r="D3512" i="21"/>
  <c r="F3512" i="21"/>
  <c r="E3512" i="21"/>
  <c r="D3513" i="21"/>
  <c r="F3513" i="21"/>
  <c r="E3513" i="21"/>
  <c r="D3514" i="21"/>
  <c r="E3514" i="21"/>
  <c r="F3514" i="21"/>
  <c r="D3515" i="21"/>
  <c r="D3516" i="21"/>
  <c r="E3515" i="21"/>
  <c r="F3515" i="21"/>
  <c r="F3516" i="21"/>
  <c r="E3516" i="21"/>
  <c r="D3517" i="21"/>
  <c r="E3517" i="21"/>
  <c r="F3517" i="21"/>
  <c r="D3518" i="21"/>
  <c r="D3519" i="21"/>
  <c r="F3518" i="21"/>
  <c r="E3518" i="21"/>
  <c r="E3519" i="21"/>
  <c r="F3519" i="21"/>
  <c r="D3520" i="21"/>
  <c r="D3521" i="21"/>
  <c r="F3520" i="21"/>
  <c r="E3520" i="21"/>
  <c r="F3521" i="21"/>
  <c r="E3521" i="21"/>
  <c r="D3522" i="21"/>
  <c r="E3522" i="21"/>
  <c r="F3522" i="21"/>
  <c r="D3523" i="21"/>
  <c r="E3523" i="21"/>
  <c r="D3524" i="21"/>
  <c r="F3523" i="21"/>
  <c r="F3524" i="21"/>
  <c r="D3525" i="21"/>
  <c r="E3524" i="21"/>
  <c r="F3525" i="21"/>
  <c r="D3526" i="21"/>
  <c r="E3525" i="21"/>
  <c r="D3527" i="21"/>
  <c r="F3526" i="21"/>
  <c r="E3526" i="21"/>
  <c r="F3527" i="21"/>
  <c r="D3528" i="21"/>
  <c r="E3527" i="21"/>
  <c r="F3528" i="21"/>
  <c r="E3528" i="21"/>
  <c r="D3529" i="21"/>
  <c r="F3529" i="21"/>
  <c r="E3529" i="21"/>
  <c r="D3530" i="21"/>
  <c r="E3530" i="21"/>
  <c r="D3531" i="21"/>
  <c r="F3530" i="21"/>
  <c r="E3531" i="21"/>
  <c r="D3532" i="21"/>
  <c r="F3531" i="21"/>
  <c r="F3532" i="21"/>
  <c r="E3532" i="21"/>
  <c r="D3533" i="21"/>
  <c r="F3533" i="21"/>
  <c r="D3534" i="21"/>
  <c r="E3533" i="21"/>
  <c r="D3535" i="21"/>
  <c r="F3534" i="21"/>
  <c r="E3534" i="21"/>
  <c r="D3536" i="21"/>
  <c r="F3535" i="21"/>
  <c r="E3535" i="21"/>
  <c r="D3537" i="21"/>
  <c r="F3536" i="21"/>
  <c r="E3536" i="21"/>
  <c r="F3537" i="21"/>
  <c r="E3537" i="21"/>
  <c r="AI34" i="13" l="1"/>
  <c r="AJ34" i="13" s="1"/>
  <c r="AI33" i="13"/>
  <c r="AJ33" i="13" s="1"/>
  <c r="D9" i="13"/>
  <c r="D16" i="13" s="1"/>
  <c r="AI35" i="13"/>
  <c r="AJ35" i="13" s="1"/>
  <c r="J4" i="26"/>
  <c r="H4" i="26"/>
  <c r="J10" i="26"/>
  <c r="H10" i="26"/>
  <c r="J6" i="26"/>
  <c r="H6" i="26"/>
  <c r="H4" i="13"/>
  <c r="H6" i="13"/>
  <c r="H12" i="26"/>
  <c r="J12" i="26"/>
  <c r="H5" i="13"/>
  <c r="J3" i="26"/>
  <c r="H3" i="26"/>
  <c r="H14" i="26"/>
  <c r="J14" i="26"/>
  <c r="J7" i="26"/>
  <c r="H7" i="26"/>
  <c r="J11" i="26"/>
  <c r="H11" i="26"/>
  <c r="K11" i="26" s="1"/>
  <c r="H7" i="13"/>
  <c r="J13" i="26"/>
  <c r="H13" i="26"/>
  <c r="J5" i="26"/>
  <c r="H5" i="26"/>
  <c r="H3" i="13"/>
  <c r="J11" i="13"/>
  <c r="J5" i="13"/>
  <c r="H13" i="13"/>
  <c r="H10" i="13"/>
  <c r="H11" i="13"/>
  <c r="J12" i="13"/>
  <c r="J6" i="13"/>
  <c r="H14" i="13"/>
  <c r="J14" i="13"/>
  <c r="J10" i="13"/>
  <c r="H12" i="13"/>
  <c r="J13" i="13"/>
  <c r="J7" i="13"/>
  <c r="J3" i="13"/>
  <c r="J4" i="13"/>
  <c r="H1771" i="21"/>
  <c r="I1771" i="21"/>
  <c r="N1771" i="21"/>
  <c r="AH36" i="13"/>
  <c r="O1771" i="21"/>
  <c r="M1771" i="21"/>
  <c r="J1771" i="21"/>
  <c r="G14" i="28"/>
  <c r="I13" i="28"/>
  <c r="G10" i="28"/>
  <c r="I14" i="28"/>
  <c r="I12" i="28"/>
  <c r="I11" i="28"/>
  <c r="G11" i="28"/>
  <c r="G12" i="28"/>
  <c r="G13" i="28"/>
  <c r="I10" i="28"/>
  <c r="P1771" i="21"/>
  <c r="L1771" i="21"/>
  <c r="K1771" i="21"/>
  <c r="Q1771" i="21"/>
  <c r="K6" i="13" l="1"/>
  <c r="K13" i="26"/>
  <c r="K6" i="26"/>
  <c r="K10" i="26"/>
  <c r="K5" i="26"/>
  <c r="AI36" i="13"/>
  <c r="AJ36" i="13" s="1"/>
  <c r="K4" i="13"/>
  <c r="K5" i="13"/>
  <c r="K14" i="13"/>
  <c r="K4" i="26"/>
  <c r="J3" i="29"/>
  <c r="J7" i="29"/>
  <c r="H5" i="29"/>
  <c r="H7" i="29"/>
  <c r="H4" i="29"/>
  <c r="H3" i="29"/>
  <c r="H6" i="29"/>
  <c r="J5" i="29"/>
  <c r="J6" i="29"/>
  <c r="J4" i="29"/>
  <c r="H7" i="28"/>
  <c r="H5" i="28"/>
  <c r="J4" i="28"/>
  <c r="J13" i="28"/>
  <c r="J6" i="28"/>
  <c r="J11" i="28"/>
  <c r="H13" i="28"/>
  <c r="J10" i="28"/>
  <c r="H6" i="28"/>
  <c r="H3" i="28"/>
  <c r="H12" i="28"/>
  <c r="J14" i="28"/>
  <c r="H11" i="28"/>
  <c r="H10" i="28"/>
  <c r="J7" i="28"/>
  <c r="J3" i="28"/>
  <c r="J5" i="28"/>
  <c r="H14" i="28"/>
  <c r="J12" i="28"/>
  <c r="H4" i="28"/>
  <c r="J14" i="27"/>
  <c r="J7" i="27"/>
  <c r="J3" i="27"/>
  <c r="H6" i="27"/>
  <c r="J10" i="27"/>
  <c r="J13" i="27"/>
  <c r="H10" i="27"/>
  <c r="H13" i="27"/>
  <c r="H12" i="27"/>
  <c r="H5" i="27"/>
  <c r="H14" i="27"/>
  <c r="J12" i="27"/>
  <c r="H4" i="27"/>
  <c r="J11" i="27"/>
  <c r="H7" i="27"/>
  <c r="J5" i="27"/>
  <c r="J4" i="27"/>
  <c r="J6" i="27"/>
  <c r="H3" i="27"/>
  <c r="H11" i="27"/>
  <c r="K7" i="13"/>
  <c r="K3" i="13"/>
  <c r="K13" i="13"/>
  <c r="K3" i="26"/>
  <c r="K14" i="26"/>
  <c r="K12" i="13"/>
  <c r="K10" i="13"/>
  <c r="K11" i="13"/>
  <c r="K7" i="26"/>
  <c r="K12" i="26"/>
  <c r="AH37" i="13"/>
  <c r="H1772" i="21"/>
  <c r="P1772" i="21"/>
  <c r="N1772" i="21"/>
  <c r="L1772" i="21"/>
  <c r="J1772" i="21"/>
  <c r="I1772" i="21"/>
  <c r="H1773" i="21"/>
  <c r="M1772" i="21"/>
  <c r="O1772" i="21"/>
  <c r="K1772" i="21"/>
  <c r="Q1772" i="21"/>
  <c r="I1773" i="21"/>
  <c r="H1774" i="21"/>
  <c r="P1773" i="21"/>
  <c r="N1773" i="21"/>
  <c r="L1773" i="21"/>
  <c r="J1773" i="21"/>
  <c r="K1773" i="21"/>
  <c r="Q1773" i="21"/>
  <c r="M1773" i="21"/>
  <c r="O1773" i="21"/>
  <c r="P1774" i="21"/>
  <c r="N1774" i="21"/>
  <c r="L1774" i="21"/>
  <c r="J1774" i="21"/>
  <c r="I1774" i="21"/>
  <c r="H1775" i="21"/>
  <c r="M1774" i="21"/>
  <c r="O1774" i="21"/>
  <c r="K1774" i="21"/>
  <c r="Q1774" i="21"/>
  <c r="P1775" i="21"/>
  <c r="N1775" i="21"/>
  <c r="L1775" i="21"/>
  <c r="J1775" i="21"/>
  <c r="I1775" i="21"/>
  <c r="H1776" i="21"/>
  <c r="M1775" i="21"/>
  <c r="O1775" i="21"/>
  <c r="K1775" i="21"/>
  <c r="Q1775" i="21"/>
  <c r="L1776" i="21"/>
  <c r="J1776" i="21"/>
  <c r="H1777" i="21"/>
  <c r="I1776" i="21"/>
  <c r="P1776" i="21"/>
  <c r="N1776" i="21"/>
  <c r="P1777" i="21"/>
  <c r="N1777" i="21"/>
  <c r="L1777" i="21"/>
  <c r="J1777" i="21"/>
  <c r="H1778" i="21"/>
  <c r="I1777" i="21"/>
  <c r="K1776" i="21"/>
  <c r="Q1776" i="21"/>
  <c r="M1776" i="21"/>
  <c r="O1776" i="21"/>
  <c r="L1778" i="21"/>
  <c r="J1778" i="21"/>
  <c r="H1779" i="21"/>
  <c r="I1778" i="21"/>
  <c r="P1778" i="21"/>
  <c r="N1778" i="21"/>
  <c r="M1777" i="21"/>
  <c r="O1777" i="21"/>
  <c r="K1777" i="21"/>
  <c r="Q1777" i="21"/>
  <c r="I1779" i="21"/>
  <c r="H1780" i="21"/>
  <c r="P1779" i="21"/>
  <c r="N1779" i="21"/>
  <c r="L1779" i="21"/>
  <c r="J1779" i="21"/>
  <c r="M1778" i="21"/>
  <c r="O1778" i="21"/>
  <c r="K1778" i="21"/>
  <c r="Q1778" i="21"/>
  <c r="M1779" i="21"/>
  <c r="O1779" i="21"/>
  <c r="K1779" i="21"/>
  <c r="Q1779" i="21"/>
  <c r="L1780" i="21"/>
  <c r="J1780" i="21"/>
  <c r="H1781" i="21"/>
  <c r="I1780" i="21"/>
  <c r="P1780" i="21"/>
  <c r="N1780" i="21"/>
  <c r="P1781" i="21"/>
  <c r="N1781" i="21"/>
  <c r="L1781" i="21"/>
  <c r="J1781" i="21"/>
  <c r="H1782" i="21"/>
  <c r="I1781" i="21"/>
  <c r="K1780" i="21"/>
  <c r="Q1780" i="21"/>
  <c r="M1780" i="21"/>
  <c r="O1780" i="21"/>
  <c r="L1782" i="21"/>
  <c r="J1782" i="21"/>
  <c r="H1783" i="21"/>
  <c r="I1782" i="21"/>
  <c r="P1782" i="21"/>
  <c r="N1782" i="21"/>
  <c r="M1781" i="21"/>
  <c r="O1781" i="21"/>
  <c r="K1781" i="21"/>
  <c r="Q1781" i="21"/>
  <c r="I1783" i="21"/>
  <c r="H1784" i="21"/>
  <c r="P1783" i="21"/>
  <c r="N1783" i="21"/>
  <c r="L1783" i="21"/>
  <c r="J1783" i="21"/>
  <c r="M1782" i="21"/>
  <c r="O1782" i="21"/>
  <c r="K1782" i="21"/>
  <c r="Q1782" i="21"/>
  <c r="M1783" i="21"/>
  <c r="O1783" i="21"/>
  <c r="K1783" i="21"/>
  <c r="Q1783" i="21"/>
  <c r="L1784" i="21"/>
  <c r="J1784" i="21"/>
  <c r="H1785" i="21"/>
  <c r="I1784" i="21"/>
  <c r="P1784" i="21"/>
  <c r="N1784" i="21"/>
  <c r="P1785" i="21"/>
  <c r="N1785" i="21"/>
  <c r="L1785" i="21"/>
  <c r="J1785" i="21"/>
  <c r="H1786" i="21"/>
  <c r="I1785" i="21"/>
  <c r="K1784" i="21"/>
  <c r="Q1784" i="21"/>
  <c r="M1784" i="21"/>
  <c r="O1784" i="21"/>
  <c r="L1786" i="21"/>
  <c r="J1786" i="21"/>
  <c r="H1787" i="21"/>
  <c r="I1786" i="21"/>
  <c r="P1786" i="21"/>
  <c r="N1786" i="21"/>
  <c r="M1785" i="21"/>
  <c r="O1785" i="21"/>
  <c r="K1785" i="21"/>
  <c r="Q1785" i="21"/>
  <c r="I1787" i="21"/>
  <c r="H1788" i="21"/>
  <c r="P1787" i="21"/>
  <c r="N1787" i="21"/>
  <c r="L1787" i="21"/>
  <c r="J1787" i="21"/>
  <c r="M1786" i="21"/>
  <c r="O1786" i="21"/>
  <c r="K1786" i="21"/>
  <c r="Q1786" i="21"/>
  <c r="M1787" i="21"/>
  <c r="O1787" i="21"/>
  <c r="K1787" i="21"/>
  <c r="Q1787" i="21"/>
  <c r="L1788" i="21"/>
  <c r="J1788" i="21"/>
  <c r="H1789" i="21"/>
  <c r="I1788" i="21"/>
  <c r="P1788" i="21"/>
  <c r="N1788" i="21"/>
  <c r="P1789" i="21"/>
  <c r="N1789" i="21"/>
  <c r="L1789" i="21"/>
  <c r="J1789" i="21"/>
  <c r="H1790" i="21"/>
  <c r="I1789" i="21"/>
  <c r="K1788" i="21"/>
  <c r="Q1788" i="21"/>
  <c r="M1788" i="21"/>
  <c r="O1788" i="21"/>
  <c r="L1790" i="21"/>
  <c r="J1790" i="21"/>
  <c r="H1791" i="21"/>
  <c r="I1790" i="21"/>
  <c r="P1790" i="21"/>
  <c r="N1790" i="21"/>
  <c r="M1789" i="21"/>
  <c r="O1789" i="21"/>
  <c r="K1789" i="21"/>
  <c r="Q1789" i="21"/>
  <c r="I1791" i="21"/>
  <c r="H1792" i="21"/>
  <c r="P1791" i="21"/>
  <c r="N1791" i="21"/>
  <c r="L1791" i="21"/>
  <c r="J1791" i="21"/>
  <c r="M1790" i="21"/>
  <c r="O1790" i="21"/>
  <c r="K1790" i="21"/>
  <c r="Q1790" i="21"/>
  <c r="M1791" i="21"/>
  <c r="O1791" i="21"/>
  <c r="K1791" i="21"/>
  <c r="Q1791" i="21"/>
  <c r="L1792" i="21"/>
  <c r="J1792" i="21"/>
  <c r="H1793" i="21"/>
  <c r="I1792" i="21"/>
  <c r="P1792" i="21"/>
  <c r="N1792" i="21"/>
  <c r="P1793" i="21"/>
  <c r="N1793" i="21"/>
  <c r="L1793" i="21"/>
  <c r="J1793" i="21"/>
  <c r="H1794" i="21"/>
  <c r="I1793" i="21"/>
  <c r="K1792" i="21"/>
  <c r="Q1792" i="21"/>
  <c r="M1792" i="21"/>
  <c r="O1792" i="21"/>
  <c r="L1794" i="21"/>
  <c r="J1794" i="21"/>
  <c r="H1795" i="21"/>
  <c r="I1794" i="21"/>
  <c r="P1794" i="21"/>
  <c r="N1794" i="21"/>
  <c r="M1793" i="21"/>
  <c r="O1793" i="21"/>
  <c r="K1793" i="21"/>
  <c r="Q1793" i="21"/>
  <c r="I1795" i="21"/>
  <c r="H1796" i="21"/>
  <c r="P1795" i="21"/>
  <c r="N1795" i="21"/>
  <c r="L1795" i="21"/>
  <c r="J1795" i="21"/>
  <c r="M1794" i="21"/>
  <c r="O1794" i="21"/>
  <c r="K1794" i="21"/>
  <c r="Q1794" i="21"/>
  <c r="M1795" i="21"/>
  <c r="O1795" i="21"/>
  <c r="K1795" i="21"/>
  <c r="Q1795" i="21"/>
  <c r="L1796" i="21"/>
  <c r="J1796" i="21"/>
  <c r="H1797" i="21"/>
  <c r="I1796" i="21"/>
  <c r="P1796" i="21"/>
  <c r="N1796" i="21"/>
  <c r="P1797" i="21"/>
  <c r="N1797" i="21"/>
  <c r="L1797" i="21"/>
  <c r="J1797" i="21"/>
  <c r="H1798" i="21"/>
  <c r="I1797" i="21"/>
  <c r="K1796" i="21"/>
  <c r="Q1796" i="21"/>
  <c r="M1796" i="21"/>
  <c r="O1796" i="21"/>
  <c r="L1798" i="21"/>
  <c r="J1798" i="21"/>
  <c r="H1799" i="21"/>
  <c r="I1798" i="21"/>
  <c r="P1798" i="21"/>
  <c r="N1798" i="21"/>
  <c r="M1797" i="21"/>
  <c r="O1797" i="21"/>
  <c r="K1797" i="21"/>
  <c r="Q1797" i="21"/>
  <c r="I1799" i="21"/>
  <c r="H1800" i="21"/>
  <c r="P1799" i="21"/>
  <c r="N1799" i="21"/>
  <c r="L1799" i="21"/>
  <c r="J1799" i="21"/>
  <c r="M1798" i="21"/>
  <c r="O1798" i="21"/>
  <c r="K1798" i="21"/>
  <c r="Q1798" i="21"/>
  <c r="M1799" i="21"/>
  <c r="O1799" i="21"/>
  <c r="K1799" i="21"/>
  <c r="Q1799" i="21"/>
  <c r="L1800" i="21"/>
  <c r="J1800" i="21"/>
  <c r="H1801" i="21"/>
  <c r="I1800" i="21"/>
  <c r="P1800" i="21"/>
  <c r="N1800" i="21"/>
  <c r="P1801" i="21"/>
  <c r="N1801" i="21"/>
  <c r="L1801" i="21"/>
  <c r="J1801" i="21"/>
  <c r="H1802" i="21"/>
  <c r="I1801" i="21"/>
  <c r="K1800" i="21"/>
  <c r="Q1800" i="21"/>
  <c r="M1800" i="21"/>
  <c r="O1800" i="21"/>
  <c r="L1802" i="21"/>
  <c r="J1802" i="21"/>
  <c r="H1803" i="21"/>
  <c r="I1802" i="21"/>
  <c r="P1802" i="21"/>
  <c r="N1802" i="21"/>
  <c r="M1801" i="21"/>
  <c r="O1801" i="21"/>
  <c r="K1801" i="21"/>
  <c r="Q1801" i="21"/>
  <c r="I1803" i="21"/>
  <c r="H1804" i="21"/>
  <c r="P1803" i="21"/>
  <c r="N1803" i="21"/>
  <c r="L1803" i="21"/>
  <c r="J1803" i="21"/>
  <c r="M1802" i="21"/>
  <c r="O1802" i="21"/>
  <c r="K1802" i="21"/>
  <c r="Q1802" i="21"/>
  <c r="M1803" i="21"/>
  <c r="O1803" i="21"/>
  <c r="K1803" i="21"/>
  <c r="Q1803" i="21"/>
  <c r="L1804" i="21"/>
  <c r="J1804" i="21"/>
  <c r="H1805" i="21"/>
  <c r="I1804" i="21"/>
  <c r="P1804" i="21"/>
  <c r="N1804" i="21"/>
  <c r="P1805" i="21"/>
  <c r="N1805" i="21"/>
  <c r="L1805" i="21"/>
  <c r="J1805" i="21"/>
  <c r="H1806" i="21"/>
  <c r="I1805" i="21"/>
  <c r="K1804" i="21"/>
  <c r="Q1804" i="21"/>
  <c r="M1804" i="21"/>
  <c r="O1804" i="21"/>
  <c r="L1806" i="21"/>
  <c r="J1806" i="21"/>
  <c r="H1807" i="21"/>
  <c r="I1806" i="21"/>
  <c r="P1806" i="21"/>
  <c r="N1806" i="21"/>
  <c r="M1805" i="21"/>
  <c r="O1805" i="21"/>
  <c r="K1805" i="21"/>
  <c r="Q1805" i="21"/>
  <c r="I1807" i="21"/>
  <c r="H1808" i="21"/>
  <c r="P1807" i="21"/>
  <c r="N1807" i="21"/>
  <c r="L1807" i="21"/>
  <c r="J1807" i="21"/>
  <c r="M1806" i="21"/>
  <c r="O1806" i="21"/>
  <c r="K1806" i="21"/>
  <c r="Q1806" i="21"/>
  <c r="M1807" i="21"/>
  <c r="O1807" i="21"/>
  <c r="K1807" i="21"/>
  <c r="Q1807" i="21"/>
  <c r="L1808" i="21"/>
  <c r="J1808" i="21"/>
  <c r="H1809" i="21"/>
  <c r="I1808" i="21"/>
  <c r="P1808" i="21"/>
  <c r="N1808" i="21"/>
  <c r="P1809" i="21"/>
  <c r="N1809" i="21"/>
  <c r="L1809" i="21"/>
  <c r="J1809" i="21"/>
  <c r="H1810" i="21"/>
  <c r="I1809" i="21"/>
  <c r="K1808" i="21"/>
  <c r="Q1808" i="21"/>
  <c r="M1808" i="21"/>
  <c r="O1808" i="21"/>
  <c r="L1810" i="21"/>
  <c r="J1810" i="21"/>
  <c r="H1811" i="21"/>
  <c r="I1810" i="21"/>
  <c r="P1810" i="21"/>
  <c r="N1810" i="21"/>
  <c r="M1809" i="21"/>
  <c r="O1809" i="21"/>
  <c r="K1809" i="21"/>
  <c r="Q1809" i="21"/>
  <c r="I1811" i="21"/>
  <c r="H1812" i="21"/>
  <c r="P1811" i="21"/>
  <c r="N1811" i="21"/>
  <c r="L1811" i="21"/>
  <c r="J1811" i="21"/>
  <c r="M1810" i="21"/>
  <c r="O1810" i="21"/>
  <c r="K1810" i="21"/>
  <c r="Q1810" i="21"/>
  <c r="M1811" i="21"/>
  <c r="O1811" i="21"/>
  <c r="K1811" i="21"/>
  <c r="Q1811" i="21"/>
  <c r="L1812" i="21"/>
  <c r="J1812" i="21"/>
  <c r="H1813" i="21"/>
  <c r="I1812" i="21"/>
  <c r="P1812" i="21"/>
  <c r="N1812" i="21"/>
  <c r="P1813" i="21"/>
  <c r="N1813" i="21"/>
  <c r="L1813" i="21"/>
  <c r="J1813" i="21"/>
  <c r="H1814" i="21"/>
  <c r="I1813" i="21"/>
  <c r="K1812" i="21"/>
  <c r="Q1812" i="21"/>
  <c r="M1812" i="21"/>
  <c r="O1812" i="21"/>
  <c r="L1814" i="21"/>
  <c r="J1814" i="21"/>
  <c r="H1815" i="21"/>
  <c r="I1814" i="21"/>
  <c r="P1814" i="21"/>
  <c r="N1814" i="21"/>
  <c r="M1813" i="21"/>
  <c r="O1813" i="21"/>
  <c r="K1813" i="21"/>
  <c r="Q1813" i="21"/>
  <c r="I1815" i="21"/>
  <c r="H1816" i="21"/>
  <c r="P1815" i="21"/>
  <c r="N1815" i="21"/>
  <c r="L1815" i="21"/>
  <c r="J1815" i="21"/>
  <c r="M1814" i="21"/>
  <c r="O1814" i="21"/>
  <c r="K1814" i="21"/>
  <c r="Q1814" i="21"/>
  <c r="M1815" i="21"/>
  <c r="O1815" i="21"/>
  <c r="K1815" i="21"/>
  <c r="Q1815" i="21"/>
  <c r="L1816" i="21"/>
  <c r="J1816" i="21"/>
  <c r="H1817" i="21"/>
  <c r="I1816" i="21"/>
  <c r="P1816" i="21"/>
  <c r="N1816" i="21"/>
  <c r="P1817" i="21"/>
  <c r="N1817" i="21"/>
  <c r="L1817" i="21"/>
  <c r="J1817" i="21"/>
  <c r="H1818" i="21"/>
  <c r="I1817" i="21"/>
  <c r="K1816" i="21"/>
  <c r="Q1816" i="21"/>
  <c r="M1816" i="21"/>
  <c r="O1816" i="21"/>
  <c r="L1818" i="21"/>
  <c r="J1818" i="21"/>
  <c r="H1819" i="21"/>
  <c r="I1818" i="21"/>
  <c r="P1818" i="21"/>
  <c r="N1818" i="21"/>
  <c r="M1817" i="21"/>
  <c r="O1817" i="21"/>
  <c r="K1817" i="21"/>
  <c r="Q1817" i="21"/>
  <c r="I1819" i="21"/>
  <c r="H1820" i="21"/>
  <c r="P1819" i="21"/>
  <c r="N1819" i="21"/>
  <c r="L1819" i="21"/>
  <c r="J1819" i="21"/>
  <c r="M1818" i="21"/>
  <c r="O1818" i="21"/>
  <c r="K1818" i="21"/>
  <c r="Q1818" i="21"/>
  <c r="M1819" i="21"/>
  <c r="O1819" i="21"/>
  <c r="K1819" i="21"/>
  <c r="Q1819" i="21"/>
  <c r="L1820" i="21"/>
  <c r="J1820" i="21"/>
  <c r="H1821" i="21"/>
  <c r="I1820" i="21"/>
  <c r="P1820" i="21"/>
  <c r="N1820" i="21"/>
  <c r="P1821" i="21"/>
  <c r="N1821" i="21"/>
  <c r="L1821" i="21"/>
  <c r="J1821" i="21"/>
  <c r="H1822" i="21"/>
  <c r="I1821" i="21"/>
  <c r="K1820" i="21"/>
  <c r="Q1820" i="21"/>
  <c r="M1820" i="21"/>
  <c r="O1820" i="21"/>
  <c r="L1822" i="21"/>
  <c r="J1822" i="21"/>
  <c r="H1823" i="21"/>
  <c r="I1822" i="21"/>
  <c r="P1822" i="21"/>
  <c r="N1822" i="21"/>
  <c r="M1821" i="21"/>
  <c r="O1821" i="21"/>
  <c r="K1821" i="21"/>
  <c r="Q1821" i="21"/>
  <c r="I1823" i="21"/>
  <c r="H1824" i="21"/>
  <c r="P1823" i="21"/>
  <c r="N1823" i="21"/>
  <c r="L1823" i="21"/>
  <c r="J1823" i="21"/>
  <c r="M1822" i="21"/>
  <c r="O1822" i="21"/>
  <c r="K1822" i="21"/>
  <c r="Q1822" i="21"/>
  <c r="M1823" i="21"/>
  <c r="O1823" i="21"/>
  <c r="K1823" i="21"/>
  <c r="Q1823" i="21"/>
  <c r="L1824" i="21"/>
  <c r="J1824" i="21"/>
  <c r="H1825" i="21"/>
  <c r="I1824" i="21"/>
  <c r="P1824" i="21"/>
  <c r="N1824" i="21"/>
  <c r="P1825" i="21"/>
  <c r="N1825" i="21"/>
  <c r="L1825" i="21"/>
  <c r="J1825" i="21"/>
  <c r="H1826" i="21"/>
  <c r="I1825" i="21"/>
  <c r="K1824" i="21"/>
  <c r="Q1824" i="21"/>
  <c r="M1824" i="21"/>
  <c r="O1824" i="21"/>
  <c r="L1826" i="21"/>
  <c r="J1826" i="21"/>
  <c r="H1827" i="21"/>
  <c r="I1826" i="21"/>
  <c r="P1826" i="21"/>
  <c r="N1826" i="21"/>
  <c r="M1825" i="21"/>
  <c r="O1825" i="21"/>
  <c r="K1825" i="21"/>
  <c r="Q1825" i="21"/>
  <c r="I1827" i="21"/>
  <c r="H1828" i="21"/>
  <c r="P1827" i="21"/>
  <c r="N1827" i="21"/>
  <c r="L1827" i="21"/>
  <c r="J1827" i="21"/>
  <c r="M1826" i="21"/>
  <c r="O1826" i="21"/>
  <c r="K1826" i="21"/>
  <c r="Q1826" i="21"/>
  <c r="M1827" i="21"/>
  <c r="O1827" i="21"/>
  <c r="K1827" i="21"/>
  <c r="Q1827" i="21"/>
  <c r="L1828" i="21"/>
  <c r="J1828" i="21"/>
  <c r="H1829" i="21"/>
  <c r="I1828" i="21"/>
  <c r="P1828" i="21"/>
  <c r="N1828" i="21"/>
  <c r="P1829" i="21"/>
  <c r="N1829" i="21"/>
  <c r="L1829" i="21"/>
  <c r="J1829" i="21"/>
  <c r="H1830" i="21"/>
  <c r="I1829" i="21"/>
  <c r="K1828" i="21"/>
  <c r="Q1828" i="21"/>
  <c r="M1828" i="21"/>
  <c r="O1828" i="21"/>
  <c r="L1830" i="21"/>
  <c r="J1830" i="21"/>
  <c r="H1831" i="21"/>
  <c r="I1830" i="21"/>
  <c r="P1830" i="21"/>
  <c r="N1830" i="21"/>
  <c r="M1829" i="21"/>
  <c r="O1829" i="21"/>
  <c r="K1829" i="21"/>
  <c r="Q1829" i="21"/>
  <c r="I1831" i="21"/>
  <c r="H1832" i="21"/>
  <c r="P1831" i="21"/>
  <c r="N1831" i="21"/>
  <c r="L1831" i="21"/>
  <c r="J1831" i="21"/>
  <c r="M1830" i="21"/>
  <c r="O1830" i="21"/>
  <c r="K1830" i="21"/>
  <c r="Q1830" i="21"/>
  <c r="M1831" i="21"/>
  <c r="O1831" i="21"/>
  <c r="K1831" i="21"/>
  <c r="Q1831" i="21"/>
  <c r="L1832" i="21"/>
  <c r="J1832" i="21"/>
  <c r="H1833" i="21"/>
  <c r="I1832" i="21"/>
  <c r="P1832" i="21"/>
  <c r="N1832" i="21"/>
  <c r="P1833" i="21"/>
  <c r="N1833" i="21"/>
  <c r="L1833" i="21"/>
  <c r="J1833" i="21"/>
  <c r="H1834" i="21"/>
  <c r="I1833" i="21"/>
  <c r="K1832" i="21"/>
  <c r="Q1832" i="21"/>
  <c r="M1832" i="21"/>
  <c r="O1832" i="21"/>
  <c r="L1834" i="21"/>
  <c r="J1834" i="21"/>
  <c r="H1835" i="21"/>
  <c r="I1834" i="21"/>
  <c r="P1834" i="21"/>
  <c r="N1834" i="21"/>
  <c r="M1833" i="21"/>
  <c r="O1833" i="21"/>
  <c r="K1833" i="21"/>
  <c r="Q1833" i="21"/>
  <c r="I1835" i="21"/>
  <c r="H1836" i="21"/>
  <c r="P1835" i="21"/>
  <c r="N1835" i="21"/>
  <c r="L1835" i="21"/>
  <c r="J1835" i="21"/>
  <c r="M1834" i="21"/>
  <c r="O1834" i="21"/>
  <c r="K1834" i="21"/>
  <c r="Q1834" i="21"/>
  <c r="M1835" i="21"/>
  <c r="O1835" i="21"/>
  <c r="K1835" i="21"/>
  <c r="Q1835" i="21"/>
  <c r="L1836" i="21"/>
  <c r="J1836" i="21"/>
  <c r="H1837" i="21"/>
  <c r="I1836" i="21"/>
  <c r="P1836" i="21"/>
  <c r="N1836" i="21"/>
  <c r="P1837" i="21"/>
  <c r="N1837" i="21"/>
  <c r="L1837" i="21"/>
  <c r="J1837" i="21"/>
  <c r="H1838" i="21"/>
  <c r="I1837" i="21"/>
  <c r="K1836" i="21"/>
  <c r="Q1836" i="21"/>
  <c r="M1836" i="21"/>
  <c r="O1836" i="21"/>
  <c r="L1838" i="21"/>
  <c r="J1838" i="21"/>
  <c r="H1839" i="21"/>
  <c r="I1838" i="21"/>
  <c r="P1838" i="21"/>
  <c r="N1838" i="21"/>
  <c r="M1837" i="21"/>
  <c r="O1837" i="21"/>
  <c r="K1837" i="21"/>
  <c r="Q1837" i="21"/>
  <c r="I1839" i="21"/>
  <c r="H1840" i="21"/>
  <c r="P1839" i="21"/>
  <c r="N1839" i="21"/>
  <c r="L1839" i="21"/>
  <c r="J1839" i="21"/>
  <c r="M1838" i="21"/>
  <c r="O1838" i="21"/>
  <c r="K1838" i="21"/>
  <c r="Q1838" i="21"/>
  <c r="M1839" i="21"/>
  <c r="O1839" i="21"/>
  <c r="K1839" i="21"/>
  <c r="Q1839" i="21"/>
  <c r="L1840" i="21"/>
  <c r="J1840" i="21"/>
  <c r="H1841" i="21"/>
  <c r="I1840" i="21"/>
  <c r="P1840" i="21"/>
  <c r="N1840" i="21"/>
  <c r="P1841" i="21"/>
  <c r="N1841" i="21"/>
  <c r="L1841" i="21"/>
  <c r="J1841" i="21"/>
  <c r="H1842" i="21"/>
  <c r="I1841" i="21"/>
  <c r="K1840" i="21"/>
  <c r="Q1840" i="21"/>
  <c r="M1840" i="21"/>
  <c r="O1840" i="21"/>
  <c r="L1842" i="21"/>
  <c r="J1842" i="21"/>
  <c r="H1843" i="21"/>
  <c r="I1842" i="21"/>
  <c r="P1842" i="21"/>
  <c r="N1842" i="21"/>
  <c r="M1841" i="21"/>
  <c r="O1841" i="21"/>
  <c r="K1841" i="21"/>
  <c r="Q1841" i="21"/>
  <c r="I1843" i="21"/>
  <c r="H1844" i="21"/>
  <c r="P1843" i="21"/>
  <c r="N1843" i="21"/>
  <c r="L1843" i="21"/>
  <c r="J1843" i="21"/>
  <c r="M1842" i="21"/>
  <c r="O1842" i="21"/>
  <c r="K1842" i="21"/>
  <c r="Q1842" i="21"/>
  <c r="M1843" i="21"/>
  <c r="O1843" i="21"/>
  <c r="K1843" i="21"/>
  <c r="Q1843" i="21"/>
  <c r="L1844" i="21"/>
  <c r="J1844" i="21"/>
  <c r="H1845" i="21"/>
  <c r="I1844" i="21"/>
  <c r="P1844" i="21"/>
  <c r="N1844" i="21"/>
  <c r="P1845" i="21"/>
  <c r="N1845" i="21"/>
  <c r="L1845" i="21"/>
  <c r="J1845" i="21"/>
  <c r="H1846" i="21"/>
  <c r="I1845" i="21"/>
  <c r="K1844" i="21"/>
  <c r="Q1844" i="21"/>
  <c r="M1844" i="21"/>
  <c r="O1844" i="21"/>
  <c r="L1846" i="21"/>
  <c r="J1846" i="21"/>
  <c r="H1847" i="21"/>
  <c r="I1846" i="21"/>
  <c r="P1846" i="21"/>
  <c r="N1846" i="21"/>
  <c r="M1845" i="21"/>
  <c r="O1845" i="21"/>
  <c r="K1845" i="21"/>
  <c r="Q1845" i="21"/>
  <c r="I1847" i="21"/>
  <c r="H1848" i="21"/>
  <c r="P1847" i="21"/>
  <c r="N1847" i="21"/>
  <c r="L1847" i="21"/>
  <c r="J1847" i="21"/>
  <c r="M1846" i="21"/>
  <c r="O1846" i="21"/>
  <c r="K1846" i="21"/>
  <c r="Q1846" i="21"/>
  <c r="M1847" i="21"/>
  <c r="O1847" i="21"/>
  <c r="K1847" i="21"/>
  <c r="Q1847" i="21"/>
  <c r="L1848" i="21"/>
  <c r="J1848" i="21"/>
  <c r="H1849" i="21"/>
  <c r="I1848" i="21"/>
  <c r="P1848" i="21"/>
  <c r="N1848" i="21"/>
  <c r="P1849" i="21"/>
  <c r="N1849" i="21"/>
  <c r="L1849" i="21"/>
  <c r="J1849" i="21"/>
  <c r="H1850" i="21"/>
  <c r="I1849" i="21"/>
  <c r="K1848" i="21"/>
  <c r="Q1848" i="21"/>
  <c r="M1848" i="21"/>
  <c r="O1848" i="21"/>
  <c r="L1850" i="21"/>
  <c r="J1850" i="21"/>
  <c r="H1851" i="21"/>
  <c r="I1850" i="21"/>
  <c r="P1850" i="21"/>
  <c r="N1850" i="21"/>
  <c r="M1849" i="21"/>
  <c r="O1849" i="21"/>
  <c r="K1849" i="21"/>
  <c r="Q1849" i="21"/>
  <c r="I1851" i="21"/>
  <c r="H1852" i="21"/>
  <c r="P1851" i="21"/>
  <c r="N1851" i="21"/>
  <c r="L1851" i="21"/>
  <c r="J1851" i="21"/>
  <c r="M1850" i="21"/>
  <c r="O1850" i="21"/>
  <c r="K1850" i="21"/>
  <c r="Q1850" i="21"/>
  <c r="M1851" i="21"/>
  <c r="O1851" i="21"/>
  <c r="K1851" i="21"/>
  <c r="Q1851" i="21"/>
  <c r="L1852" i="21"/>
  <c r="J1852" i="21"/>
  <c r="H1853" i="21"/>
  <c r="I1852" i="21"/>
  <c r="P1852" i="21"/>
  <c r="N1852" i="21"/>
  <c r="P1853" i="21"/>
  <c r="N1853" i="21"/>
  <c r="L1853" i="21"/>
  <c r="J1853" i="21"/>
  <c r="H1854" i="21"/>
  <c r="I1853" i="21"/>
  <c r="K1852" i="21"/>
  <c r="Q1852" i="21"/>
  <c r="M1852" i="21"/>
  <c r="O1852" i="21"/>
  <c r="L1854" i="21"/>
  <c r="J1854" i="21"/>
  <c r="H1855" i="21"/>
  <c r="I1854" i="21"/>
  <c r="P1854" i="21"/>
  <c r="N1854" i="21"/>
  <c r="M1853" i="21"/>
  <c r="O1853" i="21"/>
  <c r="K1853" i="21"/>
  <c r="Q1853" i="21"/>
  <c r="I1855" i="21"/>
  <c r="H1856" i="21"/>
  <c r="P1855" i="21"/>
  <c r="N1855" i="21"/>
  <c r="L1855" i="21"/>
  <c r="J1855" i="21"/>
  <c r="M1854" i="21"/>
  <c r="O1854" i="21"/>
  <c r="K1854" i="21"/>
  <c r="Q1854" i="21"/>
  <c r="M1855" i="21"/>
  <c r="O1855" i="21"/>
  <c r="K1855" i="21"/>
  <c r="Q1855" i="21"/>
  <c r="L1856" i="21"/>
  <c r="J1856" i="21"/>
  <c r="H1857" i="21"/>
  <c r="I1856" i="21"/>
  <c r="P1856" i="21"/>
  <c r="N1856" i="21"/>
  <c r="P1857" i="21"/>
  <c r="N1857" i="21"/>
  <c r="L1857" i="21"/>
  <c r="J1857" i="21"/>
  <c r="H1858" i="21"/>
  <c r="I1857" i="21"/>
  <c r="K1856" i="21"/>
  <c r="Q1856" i="21"/>
  <c r="M1856" i="21"/>
  <c r="O1856" i="21"/>
  <c r="L1858" i="21"/>
  <c r="J1858" i="21"/>
  <c r="H1859" i="21"/>
  <c r="I1858" i="21"/>
  <c r="P1858" i="21"/>
  <c r="N1858" i="21"/>
  <c r="M1857" i="21"/>
  <c r="O1857" i="21"/>
  <c r="K1857" i="21"/>
  <c r="Q1857" i="21"/>
  <c r="I1859" i="21"/>
  <c r="H1860" i="21"/>
  <c r="P1859" i="21"/>
  <c r="N1859" i="21"/>
  <c r="L1859" i="21"/>
  <c r="J1859" i="21"/>
  <c r="M1858" i="21"/>
  <c r="O1858" i="21"/>
  <c r="K1858" i="21"/>
  <c r="Q1858" i="21"/>
  <c r="M1859" i="21"/>
  <c r="O1859" i="21"/>
  <c r="K1859" i="21"/>
  <c r="Q1859" i="21"/>
  <c r="L1860" i="21"/>
  <c r="J1860" i="21"/>
  <c r="H1861" i="21"/>
  <c r="I1860" i="21"/>
  <c r="P1860" i="21"/>
  <c r="N1860" i="21"/>
  <c r="P1861" i="21"/>
  <c r="N1861" i="21"/>
  <c r="L1861" i="21"/>
  <c r="J1861" i="21"/>
  <c r="H1862" i="21"/>
  <c r="I1861" i="21"/>
  <c r="K1860" i="21"/>
  <c r="Q1860" i="21"/>
  <c r="M1860" i="21"/>
  <c r="O1860" i="21"/>
  <c r="L1862" i="21"/>
  <c r="J1862" i="21"/>
  <c r="H1863" i="21"/>
  <c r="I1862" i="21"/>
  <c r="P1862" i="21"/>
  <c r="N1862" i="21"/>
  <c r="M1861" i="21"/>
  <c r="O1861" i="21"/>
  <c r="K1861" i="21"/>
  <c r="Q1861" i="21"/>
  <c r="I1863" i="21"/>
  <c r="H1864" i="21"/>
  <c r="P1863" i="21"/>
  <c r="N1863" i="21"/>
  <c r="L1863" i="21"/>
  <c r="J1863" i="21"/>
  <c r="M1862" i="21"/>
  <c r="O1862" i="21"/>
  <c r="K1862" i="21"/>
  <c r="Q1862" i="21"/>
  <c r="M1863" i="21"/>
  <c r="O1863" i="21"/>
  <c r="K1863" i="21"/>
  <c r="Q1863" i="21"/>
  <c r="L1864" i="21"/>
  <c r="J1864" i="21"/>
  <c r="H1865" i="21"/>
  <c r="I1864" i="21"/>
  <c r="P1864" i="21"/>
  <c r="N1864" i="21"/>
  <c r="P1865" i="21"/>
  <c r="N1865" i="21"/>
  <c r="L1865" i="21"/>
  <c r="J1865" i="21"/>
  <c r="H1866" i="21"/>
  <c r="I1865" i="21"/>
  <c r="K1864" i="21"/>
  <c r="Q1864" i="21"/>
  <c r="M1864" i="21"/>
  <c r="O1864" i="21"/>
  <c r="L1866" i="21"/>
  <c r="J1866" i="21"/>
  <c r="H1867" i="21"/>
  <c r="I1866" i="21"/>
  <c r="P1866" i="21"/>
  <c r="N1866" i="21"/>
  <c r="M1865" i="21"/>
  <c r="O1865" i="21"/>
  <c r="K1865" i="21"/>
  <c r="Q1865" i="21"/>
  <c r="I1867" i="21"/>
  <c r="H1868" i="21"/>
  <c r="P1867" i="21"/>
  <c r="N1867" i="21"/>
  <c r="L1867" i="21"/>
  <c r="J1867" i="21"/>
  <c r="M1866" i="21"/>
  <c r="O1866" i="21"/>
  <c r="K1866" i="21"/>
  <c r="Q1866" i="21"/>
  <c r="M1867" i="21"/>
  <c r="O1867" i="21"/>
  <c r="K1867" i="21"/>
  <c r="Q1867" i="21"/>
  <c r="L1868" i="21"/>
  <c r="J1868" i="21"/>
  <c r="H1869" i="21"/>
  <c r="I1868" i="21"/>
  <c r="P1868" i="21"/>
  <c r="N1868" i="21"/>
  <c r="P1869" i="21"/>
  <c r="N1869" i="21"/>
  <c r="L1869" i="21"/>
  <c r="J1869" i="21"/>
  <c r="H1870" i="21"/>
  <c r="I1869" i="21"/>
  <c r="K1868" i="21"/>
  <c r="Q1868" i="21"/>
  <c r="M1868" i="21"/>
  <c r="O1868" i="21"/>
  <c r="L1870" i="21"/>
  <c r="J1870" i="21"/>
  <c r="H1871" i="21"/>
  <c r="I1870" i="21"/>
  <c r="P1870" i="21"/>
  <c r="N1870" i="21"/>
  <c r="M1869" i="21"/>
  <c r="O1869" i="21"/>
  <c r="K1869" i="21"/>
  <c r="Q1869" i="21"/>
  <c r="I1871" i="21"/>
  <c r="H1872" i="21"/>
  <c r="P1871" i="21"/>
  <c r="N1871" i="21"/>
  <c r="L1871" i="21"/>
  <c r="J1871" i="21"/>
  <c r="M1870" i="21"/>
  <c r="O1870" i="21"/>
  <c r="K1870" i="21"/>
  <c r="Q1870" i="21"/>
  <c r="M1871" i="21"/>
  <c r="O1871" i="21"/>
  <c r="K1871" i="21"/>
  <c r="Q1871" i="21"/>
  <c r="L1872" i="21"/>
  <c r="J1872" i="21"/>
  <c r="H1873" i="21"/>
  <c r="I1872" i="21"/>
  <c r="P1872" i="21"/>
  <c r="N1872" i="21"/>
  <c r="P1873" i="21"/>
  <c r="N1873" i="21"/>
  <c r="L1873" i="21"/>
  <c r="J1873" i="21"/>
  <c r="H1874" i="21"/>
  <c r="I1873" i="21"/>
  <c r="K1872" i="21"/>
  <c r="Q1872" i="21"/>
  <c r="M1872" i="21"/>
  <c r="O1872" i="21"/>
  <c r="L1874" i="21"/>
  <c r="J1874" i="21"/>
  <c r="H1875" i="21"/>
  <c r="I1874" i="21"/>
  <c r="P1874" i="21"/>
  <c r="N1874" i="21"/>
  <c r="M1873" i="21"/>
  <c r="O1873" i="21"/>
  <c r="K1873" i="21"/>
  <c r="Q1873" i="21"/>
  <c r="I1875" i="21"/>
  <c r="H1876" i="21"/>
  <c r="P1875" i="21"/>
  <c r="N1875" i="21"/>
  <c r="L1875" i="21"/>
  <c r="J1875" i="21"/>
  <c r="M1874" i="21"/>
  <c r="O1874" i="21"/>
  <c r="K1874" i="21"/>
  <c r="Q1874" i="21"/>
  <c r="M1875" i="21"/>
  <c r="O1875" i="21"/>
  <c r="K1875" i="21"/>
  <c r="Q1875" i="21"/>
  <c r="L1876" i="21"/>
  <c r="J1876" i="21"/>
  <c r="H1877" i="21"/>
  <c r="I1876" i="21"/>
  <c r="P1876" i="21"/>
  <c r="N1876" i="21"/>
  <c r="P1877" i="21"/>
  <c r="N1877" i="21"/>
  <c r="L1877" i="21"/>
  <c r="J1877" i="21"/>
  <c r="H1878" i="21"/>
  <c r="I1877" i="21"/>
  <c r="K1876" i="21"/>
  <c r="Q1876" i="21"/>
  <c r="M1876" i="21"/>
  <c r="O1876" i="21"/>
  <c r="L1878" i="21"/>
  <c r="J1878" i="21"/>
  <c r="H1879" i="21"/>
  <c r="I1878" i="21"/>
  <c r="P1878" i="21"/>
  <c r="N1878" i="21"/>
  <c r="M1877" i="21"/>
  <c r="O1877" i="21"/>
  <c r="K1877" i="21"/>
  <c r="Q1877" i="21"/>
  <c r="I1879" i="21"/>
  <c r="H1880" i="21"/>
  <c r="P1879" i="21"/>
  <c r="N1879" i="21"/>
  <c r="L1879" i="21"/>
  <c r="J1879" i="21"/>
  <c r="M1878" i="21"/>
  <c r="O1878" i="21"/>
  <c r="K1878" i="21"/>
  <c r="Q1878" i="21"/>
  <c r="M1879" i="21"/>
  <c r="O1879" i="21"/>
  <c r="K1879" i="21"/>
  <c r="Q1879" i="21"/>
  <c r="L1880" i="21"/>
  <c r="J1880" i="21"/>
  <c r="H1881" i="21"/>
  <c r="I1880" i="21"/>
  <c r="P1880" i="21"/>
  <c r="N1880" i="21"/>
  <c r="P1881" i="21"/>
  <c r="N1881" i="21"/>
  <c r="L1881" i="21"/>
  <c r="J1881" i="21"/>
  <c r="H1882" i="21"/>
  <c r="I1881" i="21"/>
  <c r="K1880" i="21"/>
  <c r="Q1880" i="21"/>
  <c r="M1880" i="21"/>
  <c r="O1880" i="21"/>
  <c r="L1882" i="21"/>
  <c r="J1882" i="21"/>
  <c r="H1883" i="21"/>
  <c r="I1882" i="21"/>
  <c r="P1882" i="21"/>
  <c r="N1882" i="21"/>
  <c r="M1881" i="21"/>
  <c r="O1881" i="21"/>
  <c r="K1881" i="21"/>
  <c r="Q1881" i="21"/>
  <c r="I1883" i="21"/>
  <c r="H1884" i="21"/>
  <c r="P1883" i="21"/>
  <c r="N1883" i="21"/>
  <c r="L1883" i="21"/>
  <c r="J1883" i="21"/>
  <c r="M1882" i="21"/>
  <c r="O1882" i="21"/>
  <c r="K1882" i="21"/>
  <c r="Q1882" i="21"/>
  <c r="M1883" i="21"/>
  <c r="O1883" i="21"/>
  <c r="K1883" i="21"/>
  <c r="Q1883" i="21"/>
  <c r="L1884" i="21"/>
  <c r="J1884" i="21"/>
  <c r="H1885" i="21"/>
  <c r="I1884" i="21"/>
  <c r="P1884" i="21"/>
  <c r="N1884" i="21"/>
  <c r="P1885" i="21"/>
  <c r="N1885" i="21"/>
  <c r="L1885" i="21"/>
  <c r="J1885" i="21"/>
  <c r="H1886" i="21"/>
  <c r="I1885" i="21"/>
  <c r="K1884" i="21"/>
  <c r="Q1884" i="21"/>
  <c r="M1884" i="21"/>
  <c r="O1884" i="21"/>
  <c r="L1886" i="21"/>
  <c r="J1886" i="21"/>
  <c r="H1887" i="21"/>
  <c r="I1886" i="21"/>
  <c r="P1886" i="21"/>
  <c r="N1886" i="21"/>
  <c r="M1885" i="21"/>
  <c r="O1885" i="21"/>
  <c r="K1885" i="21"/>
  <c r="Q1885" i="21"/>
  <c r="I1887" i="21"/>
  <c r="H1888" i="21"/>
  <c r="P1887" i="21"/>
  <c r="N1887" i="21"/>
  <c r="L1887" i="21"/>
  <c r="J1887" i="21"/>
  <c r="M1886" i="21"/>
  <c r="O1886" i="21"/>
  <c r="K1886" i="21"/>
  <c r="Q1886" i="21"/>
  <c r="M1887" i="21"/>
  <c r="O1887" i="21"/>
  <c r="K1887" i="21"/>
  <c r="Q1887" i="21"/>
  <c r="L1888" i="21"/>
  <c r="J1888" i="21"/>
  <c r="H1889" i="21"/>
  <c r="I1888" i="21"/>
  <c r="P1888" i="21"/>
  <c r="N1888" i="21"/>
  <c r="P1889" i="21"/>
  <c r="N1889" i="21"/>
  <c r="L1889" i="21"/>
  <c r="J1889" i="21"/>
  <c r="H1890" i="21"/>
  <c r="I1889" i="21"/>
  <c r="K1888" i="21"/>
  <c r="Q1888" i="21"/>
  <c r="M1888" i="21"/>
  <c r="O1888" i="21"/>
  <c r="L1890" i="21"/>
  <c r="J1890" i="21"/>
  <c r="H1891" i="21"/>
  <c r="I1890" i="21"/>
  <c r="P1890" i="21"/>
  <c r="N1890" i="21"/>
  <c r="M1889" i="21"/>
  <c r="O1889" i="21"/>
  <c r="K1889" i="21"/>
  <c r="Q1889" i="21"/>
  <c r="I1891" i="21"/>
  <c r="H1892" i="21"/>
  <c r="P1891" i="21"/>
  <c r="N1891" i="21"/>
  <c r="L1891" i="21"/>
  <c r="J1891" i="21"/>
  <c r="M1890" i="21"/>
  <c r="O1890" i="21"/>
  <c r="K1890" i="21"/>
  <c r="Q1890" i="21"/>
  <c r="M1891" i="21"/>
  <c r="O1891" i="21"/>
  <c r="K1891" i="21"/>
  <c r="Q1891" i="21"/>
  <c r="L1892" i="21"/>
  <c r="J1892" i="21"/>
  <c r="H1893" i="21"/>
  <c r="I1892" i="21"/>
  <c r="P1892" i="21"/>
  <c r="N1892" i="21"/>
  <c r="P1893" i="21"/>
  <c r="N1893" i="21"/>
  <c r="L1893" i="21"/>
  <c r="J1893" i="21"/>
  <c r="H1894" i="21"/>
  <c r="I1893" i="21"/>
  <c r="K1892" i="21"/>
  <c r="Q1892" i="21"/>
  <c r="M1892" i="21"/>
  <c r="O1892" i="21"/>
  <c r="L1894" i="21"/>
  <c r="J1894" i="21"/>
  <c r="H1895" i="21"/>
  <c r="I1894" i="21"/>
  <c r="P1894" i="21"/>
  <c r="N1894" i="21"/>
  <c r="M1893" i="21"/>
  <c r="O1893" i="21"/>
  <c r="K1893" i="21"/>
  <c r="Q1893" i="21"/>
  <c r="I1895" i="21"/>
  <c r="H1896" i="21"/>
  <c r="P1895" i="21"/>
  <c r="N1895" i="21"/>
  <c r="L1895" i="21"/>
  <c r="J1895" i="21"/>
  <c r="M1894" i="21"/>
  <c r="O1894" i="21"/>
  <c r="K1894" i="21"/>
  <c r="Q1894" i="21"/>
  <c r="M1895" i="21"/>
  <c r="O1895" i="21"/>
  <c r="K1895" i="21"/>
  <c r="Q1895" i="21"/>
  <c r="L1896" i="21"/>
  <c r="J1896" i="21"/>
  <c r="H1897" i="21"/>
  <c r="I1896" i="21"/>
  <c r="P1896" i="21"/>
  <c r="N1896" i="21"/>
  <c r="P1897" i="21"/>
  <c r="N1897" i="21"/>
  <c r="L1897" i="21"/>
  <c r="J1897" i="21"/>
  <c r="H1898" i="21"/>
  <c r="I1897" i="21"/>
  <c r="K1896" i="21"/>
  <c r="Q1896" i="21"/>
  <c r="M1896" i="21"/>
  <c r="O1896" i="21"/>
  <c r="L1898" i="21"/>
  <c r="J1898" i="21"/>
  <c r="H1899" i="21"/>
  <c r="I1898" i="21"/>
  <c r="P1898" i="21"/>
  <c r="N1898" i="21"/>
  <c r="M1897" i="21"/>
  <c r="O1897" i="21"/>
  <c r="K1897" i="21"/>
  <c r="Q1897" i="21"/>
  <c r="I1899" i="21"/>
  <c r="H1900" i="21"/>
  <c r="P1899" i="21"/>
  <c r="N1899" i="21"/>
  <c r="L1899" i="21"/>
  <c r="J1899" i="21"/>
  <c r="M1898" i="21"/>
  <c r="O1898" i="21"/>
  <c r="K1898" i="21"/>
  <c r="Q1898" i="21"/>
  <c r="M1899" i="21"/>
  <c r="O1899" i="21"/>
  <c r="K1899" i="21"/>
  <c r="Q1899" i="21"/>
  <c r="L1900" i="21"/>
  <c r="J1900" i="21"/>
  <c r="H1901" i="21"/>
  <c r="I1900" i="21"/>
  <c r="P1900" i="21"/>
  <c r="N1900" i="21"/>
  <c r="P1901" i="21"/>
  <c r="N1901" i="21"/>
  <c r="L1901" i="21"/>
  <c r="J1901" i="21"/>
  <c r="H1902" i="21"/>
  <c r="I1901" i="21"/>
  <c r="K1900" i="21"/>
  <c r="Q1900" i="21"/>
  <c r="M1900" i="21"/>
  <c r="O1900" i="21"/>
  <c r="L1902" i="21"/>
  <c r="J1902" i="21"/>
  <c r="H1903" i="21"/>
  <c r="I1902" i="21"/>
  <c r="P1902" i="21"/>
  <c r="N1902" i="21"/>
  <c r="M1901" i="21"/>
  <c r="O1901" i="21"/>
  <c r="K1901" i="21"/>
  <c r="Q1901" i="21"/>
  <c r="I1903" i="21"/>
  <c r="H1904" i="21"/>
  <c r="P1903" i="21"/>
  <c r="N1903" i="21"/>
  <c r="L1903" i="21"/>
  <c r="J1903" i="21"/>
  <c r="M1902" i="21"/>
  <c r="O1902" i="21"/>
  <c r="K1902" i="21"/>
  <c r="Q1902" i="21"/>
  <c r="M1903" i="21"/>
  <c r="O1903" i="21"/>
  <c r="K1903" i="21"/>
  <c r="Q1903" i="21"/>
  <c r="L1904" i="21"/>
  <c r="J1904" i="21"/>
  <c r="H1905" i="21"/>
  <c r="I1904" i="21"/>
  <c r="P1904" i="21"/>
  <c r="N1904" i="21"/>
  <c r="P1905" i="21"/>
  <c r="N1905" i="21"/>
  <c r="L1905" i="21"/>
  <c r="J1905" i="21"/>
  <c r="H1906" i="21"/>
  <c r="I1905" i="21"/>
  <c r="K1904" i="21"/>
  <c r="Q1904" i="21"/>
  <c r="M1904" i="21"/>
  <c r="O1904" i="21"/>
  <c r="L1906" i="21"/>
  <c r="J1906" i="21"/>
  <c r="H1907" i="21"/>
  <c r="I1906" i="21"/>
  <c r="P1906" i="21"/>
  <c r="N1906" i="21"/>
  <c r="M1905" i="21"/>
  <c r="O1905" i="21"/>
  <c r="K1905" i="21"/>
  <c r="Q1905" i="21"/>
  <c r="I1907" i="21"/>
  <c r="H1908" i="21"/>
  <c r="P1907" i="21"/>
  <c r="N1907" i="21"/>
  <c r="L1907" i="21"/>
  <c r="J1907" i="21"/>
  <c r="M1906" i="21"/>
  <c r="O1906" i="21"/>
  <c r="K1906" i="21"/>
  <c r="Q1906" i="21"/>
  <c r="M1907" i="21"/>
  <c r="O1907" i="21"/>
  <c r="K1907" i="21"/>
  <c r="Q1907" i="21"/>
  <c r="L1908" i="21"/>
  <c r="J1908" i="21"/>
  <c r="H1909" i="21"/>
  <c r="I1908" i="21"/>
  <c r="P1908" i="21"/>
  <c r="N1908" i="21"/>
  <c r="P1909" i="21"/>
  <c r="N1909" i="21"/>
  <c r="L1909" i="21"/>
  <c r="J1909" i="21"/>
  <c r="H1910" i="21"/>
  <c r="I1909" i="21"/>
  <c r="K1908" i="21"/>
  <c r="Q1908" i="21"/>
  <c r="M1908" i="21"/>
  <c r="O1908" i="21"/>
  <c r="L1910" i="21"/>
  <c r="J1910" i="21"/>
  <c r="H1911" i="21"/>
  <c r="I1910" i="21"/>
  <c r="P1910" i="21"/>
  <c r="N1910" i="21"/>
  <c r="M1909" i="21"/>
  <c r="O1909" i="21"/>
  <c r="K1909" i="21"/>
  <c r="Q1909" i="21"/>
  <c r="I1911" i="21"/>
  <c r="H1912" i="21"/>
  <c r="P1911" i="21"/>
  <c r="N1911" i="21"/>
  <c r="L1911" i="21"/>
  <c r="J1911" i="21"/>
  <c r="M1910" i="21"/>
  <c r="O1910" i="21"/>
  <c r="K1910" i="21"/>
  <c r="Q1910" i="21"/>
  <c r="M1911" i="21"/>
  <c r="O1911" i="21"/>
  <c r="K1911" i="21"/>
  <c r="Q1911" i="21"/>
  <c r="L1912" i="21"/>
  <c r="J1912" i="21"/>
  <c r="H1913" i="21"/>
  <c r="I1912" i="21"/>
  <c r="P1912" i="21"/>
  <c r="N1912" i="21"/>
  <c r="P1913" i="21"/>
  <c r="N1913" i="21"/>
  <c r="L1913" i="21"/>
  <c r="J1913" i="21"/>
  <c r="H1914" i="21"/>
  <c r="I1913" i="21"/>
  <c r="K1912" i="21"/>
  <c r="Q1912" i="21"/>
  <c r="M1912" i="21"/>
  <c r="O1912" i="21"/>
  <c r="L1914" i="21"/>
  <c r="J1914" i="21"/>
  <c r="H1915" i="21"/>
  <c r="I1914" i="21"/>
  <c r="P1914" i="21"/>
  <c r="N1914" i="21"/>
  <c r="M1913" i="21"/>
  <c r="O1913" i="21"/>
  <c r="K1913" i="21"/>
  <c r="Q1913" i="21"/>
  <c r="I1915" i="21"/>
  <c r="H1916" i="21"/>
  <c r="P1915" i="21"/>
  <c r="N1915" i="21"/>
  <c r="L1915" i="21"/>
  <c r="J1915" i="21"/>
  <c r="M1914" i="21"/>
  <c r="O1914" i="21"/>
  <c r="K1914" i="21"/>
  <c r="Q1914" i="21"/>
  <c r="M1915" i="21"/>
  <c r="O1915" i="21"/>
  <c r="K1915" i="21"/>
  <c r="Q1915" i="21"/>
  <c r="L1916" i="21"/>
  <c r="J1916" i="21"/>
  <c r="H1917" i="21"/>
  <c r="I1916" i="21"/>
  <c r="P1916" i="21"/>
  <c r="N1916" i="21"/>
  <c r="P1917" i="21"/>
  <c r="N1917" i="21"/>
  <c r="L1917" i="21"/>
  <c r="J1917" i="21"/>
  <c r="H1918" i="21"/>
  <c r="I1917" i="21"/>
  <c r="K1916" i="21"/>
  <c r="Q1916" i="21"/>
  <c r="M1916" i="21"/>
  <c r="O1916" i="21"/>
  <c r="L1918" i="21"/>
  <c r="J1918" i="21"/>
  <c r="H1919" i="21"/>
  <c r="I1918" i="21"/>
  <c r="P1918" i="21"/>
  <c r="N1918" i="21"/>
  <c r="M1917" i="21"/>
  <c r="O1917" i="21"/>
  <c r="K1917" i="21"/>
  <c r="Q1917" i="21"/>
  <c r="I1919" i="21"/>
  <c r="H1920" i="21"/>
  <c r="P1919" i="21"/>
  <c r="N1919" i="21"/>
  <c r="L1919" i="21"/>
  <c r="J1919" i="21"/>
  <c r="M1918" i="21"/>
  <c r="O1918" i="21"/>
  <c r="K1918" i="21"/>
  <c r="Q1918" i="21"/>
  <c r="M1919" i="21"/>
  <c r="O1919" i="21"/>
  <c r="K1919" i="21"/>
  <c r="Q1919" i="21"/>
  <c r="L1920" i="21"/>
  <c r="J1920" i="21"/>
  <c r="H1921" i="21"/>
  <c r="I1920" i="21"/>
  <c r="P1920" i="21"/>
  <c r="N1920" i="21"/>
  <c r="P1921" i="21"/>
  <c r="N1921" i="21"/>
  <c r="L1921" i="21"/>
  <c r="J1921" i="21"/>
  <c r="H1922" i="21"/>
  <c r="I1921" i="21"/>
  <c r="K1920" i="21"/>
  <c r="Q1920" i="21"/>
  <c r="M1920" i="21"/>
  <c r="O1920" i="21"/>
  <c r="L1922" i="21"/>
  <c r="J1922" i="21"/>
  <c r="H1923" i="21"/>
  <c r="I1922" i="21"/>
  <c r="P1922" i="21"/>
  <c r="N1922" i="21"/>
  <c r="M1921" i="21"/>
  <c r="O1921" i="21"/>
  <c r="K1921" i="21"/>
  <c r="Q1921" i="21"/>
  <c r="I1923" i="21"/>
  <c r="H1924" i="21"/>
  <c r="P1923" i="21"/>
  <c r="N1923" i="21"/>
  <c r="L1923" i="21"/>
  <c r="J1923" i="21"/>
  <c r="M1922" i="21"/>
  <c r="O1922" i="21"/>
  <c r="K1922" i="21"/>
  <c r="Q1922" i="21"/>
  <c r="M1923" i="21"/>
  <c r="O1923" i="21"/>
  <c r="K1923" i="21"/>
  <c r="Q1923" i="21"/>
  <c r="L1924" i="21"/>
  <c r="J1924" i="21"/>
  <c r="H1925" i="21"/>
  <c r="I1924" i="21"/>
  <c r="P1924" i="21"/>
  <c r="N1924" i="21"/>
  <c r="P1925" i="21"/>
  <c r="N1925" i="21"/>
  <c r="L1925" i="21"/>
  <c r="J1925" i="21"/>
  <c r="H1926" i="21"/>
  <c r="I1925" i="21"/>
  <c r="K1924" i="21"/>
  <c r="Q1924" i="21"/>
  <c r="M1924" i="21"/>
  <c r="O1924" i="21"/>
  <c r="L1926" i="21"/>
  <c r="J1926" i="21"/>
  <c r="H1927" i="21"/>
  <c r="I1926" i="21"/>
  <c r="P1926" i="21"/>
  <c r="N1926" i="21"/>
  <c r="M1925" i="21"/>
  <c r="O1925" i="21"/>
  <c r="K1925" i="21"/>
  <c r="Q1925" i="21"/>
  <c r="I1927" i="21"/>
  <c r="H1928" i="21"/>
  <c r="P1927" i="21"/>
  <c r="N1927" i="21"/>
  <c r="L1927" i="21"/>
  <c r="J1927" i="21"/>
  <c r="M1926" i="21"/>
  <c r="O1926" i="21"/>
  <c r="K1926" i="21"/>
  <c r="Q1926" i="21"/>
  <c r="M1927" i="21"/>
  <c r="O1927" i="21"/>
  <c r="K1927" i="21"/>
  <c r="Q1927" i="21"/>
  <c r="L1928" i="21"/>
  <c r="J1928" i="21"/>
  <c r="H1929" i="21"/>
  <c r="I1928" i="21"/>
  <c r="P1928" i="21"/>
  <c r="N1928" i="21"/>
  <c r="P1929" i="21"/>
  <c r="N1929" i="21"/>
  <c r="L1929" i="21"/>
  <c r="J1929" i="21"/>
  <c r="H1930" i="21"/>
  <c r="I1929" i="21"/>
  <c r="K1928" i="21"/>
  <c r="Q1928" i="21"/>
  <c r="M1928" i="21"/>
  <c r="O1928" i="21"/>
  <c r="I1930" i="21"/>
  <c r="L1930" i="21"/>
  <c r="J1930" i="21"/>
  <c r="H1931" i="21"/>
  <c r="P1930" i="21"/>
  <c r="N1930" i="21"/>
  <c r="M1929" i="21"/>
  <c r="O1929" i="21"/>
  <c r="K1929" i="21"/>
  <c r="Q1929" i="21"/>
  <c r="O1930" i="21"/>
  <c r="M1930" i="21"/>
  <c r="K1930" i="21"/>
  <c r="Q1930" i="21"/>
  <c r="I1931" i="21"/>
  <c r="H1932" i="21"/>
  <c r="P1931" i="21"/>
  <c r="N1931" i="21"/>
  <c r="L1931" i="21"/>
  <c r="J1931" i="21"/>
  <c r="O1931" i="21"/>
  <c r="M1931" i="21"/>
  <c r="K1931" i="21"/>
  <c r="Q1931" i="21"/>
  <c r="I1932" i="21"/>
  <c r="L1932" i="21"/>
  <c r="J1932" i="21"/>
  <c r="H1933" i="21"/>
  <c r="P1932" i="21"/>
  <c r="N1932" i="21"/>
  <c r="K1932" i="21"/>
  <c r="Q1932" i="21"/>
  <c r="M1932" i="21"/>
  <c r="O1932" i="21"/>
  <c r="J1933" i="21"/>
  <c r="P1933" i="21"/>
  <c r="N1933" i="21"/>
  <c r="L1933" i="21"/>
  <c r="H1934" i="21"/>
  <c r="I1933" i="21"/>
  <c r="I1934" i="21"/>
  <c r="L1934" i="21"/>
  <c r="J1934" i="21"/>
  <c r="H1935" i="21"/>
  <c r="P1934" i="21"/>
  <c r="N1934" i="21"/>
  <c r="M1933" i="21"/>
  <c r="O1933" i="21"/>
  <c r="K1933" i="21"/>
  <c r="Q1933" i="21"/>
  <c r="O1934" i="21"/>
  <c r="M1934" i="21"/>
  <c r="K1934" i="21"/>
  <c r="Q1934" i="21"/>
  <c r="I1935" i="21"/>
  <c r="H1936" i="21"/>
  <c r="P1935" i="21"/>
  <c r="N1935" i="21"/>
  <c r="L1935" i="21"/>
  <c r="J1935" i="21"/>
  <c r="O1935" i="21"/>
  <c r="M1935" i="21"/>
  <c r="K1935" i="21"/>
  <c r="Q1935" i="21"/>
  <c r="I1936" i="21"/>
  <c r="L1936" i="21"/>
  <c r="J1936" i="21"/>
  <c r="H1937" i="21"/>
  <c r="P1936" i="21"/>
  <c r="N1936" i="21"/>
  <c r="K1936" i="21"/>
  <c r="Q1936" i="21"/>
  <c r="M1936" i="21"/>
  <c r="O1936" i="21"/>
  <c r="J1937" i="21"/>
  <c r="P1937" i="21"/>
  <c r="N1937" i="21"/>
  <c r="L1937" i="21"/>
  <c r="H1938" i="21"/>
  <c r="I1937" i="21"/>
  <c r="I1938" i="21"/>
  <c r="L1938" i="21"/>
  <c r="J1938" i="21"/>
  <c r="H1939" i="21"/>
  <c r="P1938" i="21"/>
  <c r="N1938" i="21"/>
  <c r="M1937" i="21"/>
  <c r="O1937" i="21"/>
  <c r="K1937" i="21"/>
  <c r="Q1937" i="21"/>
  <c r="O1938" i="21"/>
  <c r="M1938" i="21"/>
  <c r="K1938" i="21"/>
  <c r="Q1938" i="21"/>
  <c r="H1940" i="21"/>
  <c r="I1939" i="21"/>
  <c r="P1939" i="21"/>
  <c r="N1939" i="21"/>
  <c r="L1939" i="21"/>
  <c r="J1939" i="21"/>
  <c r="N1940" i="21"/>
  <c r="P1940" i="21"/>
  <c r="L1940" i="21"/>
  <c r="J1940" i="21"/>
  <c r="I1940" i="21"/>
  <c r="H1941" i="21"/>
  <c r="Q1939" i="21"/>
  <c r="M1939" i="21"/>
  <c r="O1939" i="21"/>
  <c r="K1939" i="21"/>
  <c r="Q1940" i="21"/>
  <c r="M1940" i="21"/>
  <c r="O1940" i="21"/>
  <c r="K1940" i="21"/>
  <c r="H1942" i="21"/>
  <c r="I1941" i="21"/>
  <c r="P1941" i="21"/>
  <c r="N1941" i="21"/>
  <c r="L1941" i="21"/>
  <c r="J1941" i="21"/>
  <c r="H1943" i="21"/>
  <c r="L1942" i="21"/>
  <c r="J1942" i="21"/>
  <c r="I1942" i="21"/>
  <c r="P1942" i="21"/>
  <c r="N1942" i="21"/>
  <c r="M1941" i="21"/>
  <c r="O1941" i="21"/>
  <c r="K1941" i="21"/>
  <c r="Q1941" i="21"/>
  <c r="J1943" i="21"/>
  <c r="P1943" i="21"/>
  <c r="N1943" i="21"/>
  <c r="L1943" i="21"/>
  <c r="I1943" i="21"/>
  <c r="H1944" i="21"/>
  <c r="M1942" i="21"/>
  <c r="O1942" i="21"/>
  <c r="K1942" i="21"/>
  <c r="Q1942" i="21"/>
  <c r="O1943" i="21"/>
  <c r="M1943" i="21"/>
  <c r="K1943" i="21"/>
  <c r="Q1943" i="21"/>
  <c r="H1945" i="21"/>
  <c r="L1944" i="21"/>
  <c r="J1944" i="21"/>
  <c r="I1944" i="21"/>
  <c r="P1944" i="21"/>
  <c r="N1944" i="21"/>
  <c r="H1946" i="21"/>
  <c r="I1945" i="21"/>
  <c r="P1945" i="21"/>
  <c r="N1945" i="21"/>
  <c r="L1945" i="21"/>
  <c r="J1945" i="21"/>
  <c r="Q1944" i="21"/>
  <c r="M1944" i="21"/>
  <c r="O1944" i="21"/>
  <c r="K1944" i="21"/>
  <c r="H1947" i="21"/>
  <c r="L1946" i="21"/>
  <c r="J1946" i="21"/>
  <c r="I1946" i="21"/>
  <c r="P1946" i="21"/>
  <c r="N1946" i="21"/>
  <c r="M1945" i="21"/>
  <c r="O1945" i="21"/>
  <c r="K1945" i="21"/>
  <c r="Q1945" i="21"/>
  <c r="J1947" i="21"/>
  <c r="P1947" i="21"/>
  <c r="N1947" i="21"/>
  <c r="L1947" i="21"/>
  <c r="I1947" i="21"/>
  <c r="H1948" i="21"/>
  <c r="M1946" i="21"/>
  <c r="O1946" i="21"/>
  <c r="K1946" i="21"/>
  <c r="Q1946" i="21"/>
  <c r="O1947" i="21"/>
  <c r="M1947" i="21"/>
  <c r="K1947" i="21"/>
  <c r="Q1947" i="21"/>
  <c r="I1948" i="21"/>
  <c r="L1948" i="21"/>
  <c r="J1948" i="21"/>
  <c r="H1949" i="21"/>
  <c r="P1948" i="21"/>
  <c r="N1948" i="21"/>
  <c r="K1948" i="21"/>
  <c r="Q1948" i="21"/>
  <c r="M1948" i="21"/>
  <c r="O1948" i="21"/>
  <c r="J1949" i="21"/>
  <c r="P1949" i="21"/>
  <c r="N1949" i="21"/>
  <c r="L1949" i="21"/>
  <c r="I1949" i="21"/>
  <c r="H1950" i="21"/>
  <c r="K1949" i="21"/>
  <c r="Q1949" i="21"/>
  <c r="M1949" i="21"/>
  <c r="O1949" i="21"/>
  <c r="N1950" i="21"/>
  <c r="P1950" i="21"/>
  <c r="L1950" i="21"/>
  <c r="J1950" i="21"/>
  <c r="H1951" i="21"/>
  <c r="I1950" i="21"/>
  <c r="I1951" i="21"/>
  <c r="H1952" i="21"/>
  <c r="P1951" i="21"/>
  <c r="N1951" i="21"/>
  <c r="L1951" i="21"/>
  <c r="J1951" i="21"/>
  <c r="O1950" i="21"/>
  <c r="M1950" i="21"/>
  <c r="K1950" i="21"/>
  <c r="Q1950" i="21"/>
  <c r="O1951" i="21"/>
  <c r="M1951" i="21"/>
  <c r="K1951" i="21"/>
  <c r="Q1951" i="21"/>
  <c r="I1952" i="21"/>
  <c r="L1952" i="21"/>
  <c r="J1952" i="21"/>
  <c r="H1953" i="21"/>
  <c r="P1952" i="21"/>
  <c r="N1952" i="21"/>
  <c r="K1952" i="21"/>
  <c r="Q1952" i="21"/>
  <c r="M1952" i="21"/>
  <c r="O1952" i="21"/>
  <c r="J1953" i="21"/>
  <c r="P1953" i="21"/>
  <c r="N1953" i="21"/>
  <c r="L1953" i="21"/>
  <c r="I1953" i="21"/>
  <c r="H1954" i="21"/>
  <c r="K1953" i="21"/>
  <c r="Q1953" i="21"/>
  <c r="M1953" i="21"/>
  <c r="O1953" i="21"/>
  <c r="N1954" i="21"/>
  <c r="P1954" i="21"/>
  <c r="L1954" i="21"/>
  <c r="J1954" i="21"/>
  <c r="I1954" i="21"/>
  <c r="H1955" i="21"/>
  <c r="M1954" i="21"/>
  <c r="O1954" i="21"/>
  <c r="K1954" i="21"/>
  <c r="Q1954" i="21"/>
  <c r="J1955" i="21"/>
  <c r="P1955" i="21"/>
  <c r="N1955" i="21"/>
  <c r="L1955" i="21"/>
  <c r="I1955" i="21"/>
  <c r="H1956" i="21"/>
  <c r="O1955" i="21"/>
  <c r="M1955" i="21"/>
  <c r="K1955" i="21"/>
  <c r="Q1955" i="21"/>
  <c r="I1956" i="21"/>
  <c r="L1956" i="21"/>
  <c r="J1956" i="21"/>
  <c r="H1957" i="21"/>
  <c r="P1956" i="21"/>
  <c r="N1956" i="21"/>
  <c r="K1956" i="21"/>
  <c r="Q1956" i="21"/>
  <c r="M1956" i="21"/>
  <c r="O1956" i="21"/>
  <c r="J1957" i="21"/>
  <c r="P1957" i="21"/>
  <c r="N1957" i="21"/>
  <c r="L1957" i="21"/>
  <c r="I1957" i="21"/>
  <c r="H1958" i="21"/>
  <c r="K1957" i="21"/>
  <c r="Q1957" i="21"/>
  <c r="M1957" i="21"/>
  <c r="O1957" i="21"/>
  <c r="N1958" i="21"/>
  <c r="P1958" i="21"/>
  <c r="L1958" i="21"/>
  <c r="J1958" i="21"/>
  <c r="I1958" i="21"/>
  <c r="H1959" i="21"/>
  <c r="M1958" i="21"/>
  <c r="O1958" i="21"/>
  <c r="K1958" i="21"/>
  <c r="Q1958" i="21"/>
  <c r="J1959" i="21"/>
  <c r="P1959" i="21"/>
  <c r="N1959" i="21"/>
  <c r="L1959" i="21"/>
  <c r="I1959" i="21"/>
  <c r="H1960" i="21"/>
  <c r="O1959" i="21"/>
  <c r="M1959" i="21"/>
  <c r="K1959" i="21"/>
  <c r="Q1959" i="21"/>
  <c r="I1960" i="21"/>
  <c r="L1960" i="21"/>
  <c r="J1960" i="21"/>
  <c r="H1961" i="21"/>
  <c r="P1960" i="21"/>
  <c r="N1960" i="21"/>
  <c r="K1960" i="21"/>
  <c r="Q1960" i="21"/>
  <c r="M1960" i="21"/>
  <c r="O1960" i="21"/>
  <c r="J1961" i="21"/>
  <c r="P1961" i="21"/>
  <c r="N1961" i="21"/>
  <c r="L1961" i="21"/>
  <c r="I1961" i="21"/>
  <c r="H1962" i="21"/>
  <c r="K1961" i="21"/>
  <c r="Q1961" i="21"/>
  <c r="M1961" i="21"/>
  <c r="O1961" i="21"/>
  <c r="N1962" i="21"/>
  <c r="P1962" i="21"/>
  <c r="L1962" i="21"/>
  <c r="J1962" i="21"/>
  <c r="H1963" i="21"/>
  <c r="I1962" i="21"/>
  <c r="I1963" i="21"/>
  <c r="H1964" i="21"/>
  <c r="P1963" i="21"/>
  <c r="N1963" i="21"/>
  <c r="L1963" i="21"/>
  <c r="J1963" i="21"/>
  <c r="O1962" i="21"/>
  <c r="M1962" i="21"/>
  <c r="K1962" i="21"/>
  <c r="Q1962" i="21"/>
  <c r="O1963" i="21"/>
  <c r="M1963" i="21"/>
  <c r="K1963" i="21"/>
  <c r="Q1963" i="21"/>
  <c r="I1964" i="21"/>
  <c r="L1964" i="21"/>
  <c r="J1964" i="21"/>
  <c r="H1965" i="21"/>
  <c r="P1964" i="21"/>
  <c r="N1964" i="21"/>
  <c r="K1964" i="21"/>
  <c r="Q1964" i="21"/>
  <c r="M1964" i="21"/>
  <c r="O1964" i="21"/>
  <c r="J1965" i="21"/>
  <c r="P1965" i="21"/>
  <c r="N1965" i="21"/>
  <c r="L1965" i="21"/>
  <c r="I1965" i="21"/>
  <c r="H1966" i="21"/>
  <c r="K1965" i="21"/>
  <c r="Q1965" i="21"/>
  <c r="M1965" i="21"/>
  <c r="O1965" i="21"/>
  <c r="N1966" i="21"/>
  <c r="P1966" i="21"/>
  <c r="L1966" i="21"/>
  <c r="J1966" i="21"/>
  <c r="I1966" i="21"/>
  <c r="H1967" i="21"/>
  <c r="M1966" i="21"/>
  <c r="O1966" i="21"/>
  <c r="K1966" i="21"/>
  <c r="Q1966" i="21"/>
  <c r="J1967" i="21"/>
  <c r="P1967" i="21"/>
  <c r="N1967" i="21"/>
  <c r="L1967" i="21"/>
  <c r="H1968" i="21"/>
  <c r="I1967" i="21"/>
  <c r="N1968" i="21"/>
  <c r="P1968" i="21"/>
  <c r="L1968" i="21"/>
  <c r="J1968" i="21"/>
  <c r="I1968" i="21"/>
  <c r="H1969" i="21"/>
  <c r="Q1967" i="21"/>
  <c r="M1967" i="21"/>
  <c r="O1967" i="21"/>
  <c r="K1967" i="21"/>
  <c r="Q1968" i="21"/>
  <c r="M1968" i="21"/>
  <c r="O1968" i="21"/>
  <c r="K1968" i="21"/>
  <c r="I1969" i="21"/>
  <c r="H1970" i="21"/>
  <c r="P1969" i="21"/>
  <c r="N1969" i="21"/>
  <c r="L1969" i="21"/>
  <c r="J1969" i="21"/>
  <c r="K1969" i="21"/>
  <c r="Q1969" i="21"/>
  <c r="M1969" i="21"/>
  <c r="O1969" i="21"/>
  <c r="N1970" i="21"/>
  <c r="P1970" i="21"/>
  <c r="L1970" i="21"/>
  <c r="J1970" i="21"/>
  <c r="I1970" i="21"/>
  <c r="H1971" i="21"/>
  <c r="M1970" i="21"/>
  <c r="O1970" i="21"/>
  <c r="K1970" i="21"/>
  <c r="Q1970" i="21"/>
  <c r="P1971" i="21"/>
  <c r="J1971" i="21"/>
  <c r="N1971" i="21"/>
  <c r="L1971" i="21"/>
  <c r="I1971" i="21"/>
  <c r="H1972" i="21"/>
  <c r="O1971" i="21"/>
  <c r="M1971" i="21"/>
  <c r="K1971" i="21"/>
  <c r="Q1971" i="21"/>
  <c r="L1972" i="21"/>
  <c r="I1972" i="21"/>
  <c r="J1972" i="21"/>
  <c r="H1973" i="21"/>
  <c r="P1972" i="21"/>
  <c r="N1972" i="21"/>
  <c r="K1972" i="21"/>
  <c r="Q1972" i="21"/>
  <c r="M1972" i="21"/>
  <c r="O1972" i="21"/>
  <c r="P1973" i="21"/>
  <c r="J1973" i="21"/>
  <c r="N1973" i="21"/>
  <c r="L1973" i="21"/>
  <c r="I1973" i="21"/>
  <c r="H1974" i="21"/>
  <c r="K1973" i="21"/>
  <c r="Q1973" i="21"/>
  <c r="M1973" i="21"/>
  <c r="O1973" i="21"/>
  <c r="N1974" i="21"/>
  <c r="P1974" i="21"/>
  <c r="L1974" i="21"/>
  <c r="J1974" i="21"/>
  <c r="I1974" i="21"/>
  <c r="H1975" i="21"/>
  <c r="M1974" i="21"/>
  <c r="O1974" i="21"/>
  <c r="K1974" i="21"/>
  <c r="Q1974" i="21"/>
  <c r="P1975" i="21"/>
  <c r="J1975" i="21"/>
  <c r="N1975" i="21"/>
  <c r="L1975" i="21"/>
  <c r="I1975" i="21"/>
  <c r="H1976" i="21"/>
  <c r="O1975" i="21"/>
  <c r="M1975" i="21"/>
  <c r="K1975" i="21"/>
  <c r="Q1975" i="21"/>
  <c r="I1976" i="21"/>
  <c r="L1976" i="21"/>
  <c r="J1976" i="21"/>
  <c r="H1977" i="21"/>
  <c r="P1976" i="21"/>
  <c r="N1976" i="21"/>
  <c r="K1976" i="21"/>
  <c r="Q1976" i="21"/>
  <c r="M1976" i="21"/>
  <c r="O1976" i="21"/>
  <c r="P1977" i="21"/>
  <c r="N1977" i="21"/>
  <c r="J1977" i="21"/>
  <c r="L1977" i="21"/>
  <c r="I1977" i="21"/>
  <c r="H1978" i="21"/>
  <c r="K1977" i="21"/>
  <c r="Q1977" i="21"/>
  <c r="M1977" i="21"/>
  <c r="O1977" i="21"/>
  <c r="P1978" i="21"/>
  <c r="N1978" i="21"/>
  <c r="L1978" i="21"/>
  <c r="J1978" i="21"/>
  <c r="I1978" i="21"/>
  <c r="H1979" i="21"/>
  <c r="M1978" i="21"/>
  <c r="O1978" i="21"/>
  <c r="K1978" i="21"/>
  <c r="Q1978" i="21"/>
  <c r="P1979" i="21"/>
  <c r="N1979" i="21"/>
  <c r="L1979" i="21"/>
  <c r="J1979" i="21"/>
  <c r="H1980" i="21"/>
  <c r="I1979" i="21"/>
  <c r="P1980" i="21"/>
  <c r="N1980" i="21"/>
  <c r="L1980" i="21"/>
  <c r="J1980" i="21"/>
  <c r="H1981" i="21"/>
  <c r="I1980" i="21"/>
  <c r="M1979" i="21"/>
  <c r="O1979" i="21"/>
  <c r="K1979" i="21"/>
  <c r="Q1979" i="21"/>
  <c r="P1981" i="21"/>
  <c r="N1981" i="21"/>
  <c r="L1981" i="21"/>
  <c r="J1981" i="21"/>
  <c r="I1981" i="21"/>
  <c r="H1982" i="21"/>
  <c r="K1980" i="21"/>
  <c r="Q1980" i="21"/>
  <c r="M1980" i="21"/>
  <c r="O1980" i="21"/>
  <c r="K1981" i="21"/>
  <c r="Q1981" i="21"/>
  <c r="M1981" i="21"/>
  <c r="O1981" i="21"/>
  <c r="P1982" i="21"/>
  <c r="N1982" i="21"/>
  <c r="L1982" i="21"/>
  <c r="J1982" i="21"/>
  <c r="H1983" i="21"/>
  <c r="I1982" i="21"/>
  <c r="I1983" i="21"/>
  <c r="H1984" i="21"/>
  <c r="P1983" i="21"/>
  <c r="N1983" i="21"/>
  <c r="L1983" i="21"/>
  <c r="J1983" i="21"/>
  <c r="M1982" i="21"/>
  <c r="O1982" i="21"/>
  <c r="K1982" i="21"/>
  <c r="Q1982" i="21"/>
  <c r="M1983" i="21"/>
  <c r="O1983" i="21"/>
  <c r="K1983" i="21"/>
  <c r="Q1983" i="21"/>
  <c r="L1984" i="21"/>
  <c r="J1984" i="21"/>
  <c r="H1985" i="21"/>
  <c r="I1984" i="21"/>
  <c r="P1984" i="21"/>
  <c r="N1984" i="21"/>
  <c r="P1985" i="21"/>
  <c r="N1985" i="21"/>
  <c r="L1985" i="21"/>
  <c r="J1985" i="21"/>
  <c r="I1985" i="21"/>
  <c r="H1986" i="21"/>
  <c r="K1984" i="21"/>
  <c r="Q1984" i="21"/>
  <c r="M1984" i="21"/>
  <c r="O1984" i="21"/>
  <c r="K1985" i="21"/>
  <c r="Q1985" i="21"/>
  <c r="M1985" i="21"/>
  <c r="O1985" i="21"/>
  <c r="P1986" i="21"/>
  <c r="N1986" i="21"/>
  <c r="L1986" i="21"/>
  <c r="J1986" i="21"/>
  <c r="H1987" i="21"/>
  <c r="I1986" i="21"/>
  <c r="I1987" i="21"/>
  <c r="H1988" i="21"/>
  <c r="P1987" i="21"/>
  <c r="N1987" i="21"/>
  <c r="L1987" i="21"/>
  <c r="J1987" i="21"/>
  <c r="M1986" i="21"/>
  <c r="O1986" i="21"/>
  <c r="K1986" i="21"/>
  <c r="Q1986" i="21"/>
  <c r="M1987" i="21"/>
  <c r="O1987" i="21"/>
  <c r="K1987" i="21"/>
  <c r="Q1987" i="21"/>
  <c r="L1988" i="21"/>
  <c r="J1988" i="21"/>
  <c r="H1989" i="21"/>
  <c r="I1988" i="21"/>
  <c r="P1988" i="21"/>
  <c r="N1988" i="21"/>
  <c r="P1989" i="21"/>
  <c r="N1989" i="21"/>
  <c r="L1989" i="21"/>
  <c r="J1989" i="21"/>
  <c r="H1990" i="21"/>
  <c r="I1989" i="21"/>
  <c r="K1988" i="21"/>
  <c r="Q1988" i="21"/>
  <c r="M1988" i="21"/>
  <c r="O1988" i="21"/>
  <c r="L1990" i="21"/>
  <c r="J1990" i="21"/>
  <c r="H1991" i="21"/>
  <c r="I1990" i="21"/>
  <c r="P1990" i="21"/>
  <c r="N1990" i="21"/>
  <c r="M1989" i="21"/>
  <c r="O1989" i="21"/>
  <c r="K1989" i="21"/>
  <c r="Q1989" i="21"/>
  <c r="I1991" i="21"/>
  <c r="H1992" i="21"/>
  <c r="P1991" i="21"/>
  <c r="N1991" i="21"/>
  <c r="L1991" i="21"/>
  <c r="J1991" i="21"/>
  <c r="M1990" i="21"/>
  <c r="O1990" i="21"/>
  <c r="K1990" i="21"/>
  <c r="Q1990" i="21"/>
  <c r="M1991" i="21"/>
  <c r="O1991" i="21"/>
  <c r="K1991" i="21"/>
  <c r="Q1991" i="21"/>
  <c r="L1992" i="21"/>
  <c r="J1992" i="21"/>
  <c r="H1993" i="21"/>
  <c r="I1992" i="21"/>
  <c r="P1992" i="21"/>
  <c r="N1992" i="21"/>
  <c r="P1993" i="21"/>
  <c r="N1993" i="21"/>
  <c r="L1993" i="21"/>
  <c r="J1993" i="21"/>
  <c r="I1993" i="21"/>
  <c r="H1994" i="21"/>
  <c r="K1992" i="21"/>
  <c r="Q1992" i="21"/>
  <c r="M1992" i="21"/>
  <c r="O1992" i="21"/>
  <c r="K1993" i="21"/>
  <c r="Q1993" i="21"/>
  <c r="M1993" i="21"/>
  <c r="O1993" i="21"/>
  <c r="P1994" i="21"/>
  <c r="N1994" i="21"/>
  <c r="L1994" i="21"/>
  <c r="J1994" i="21"/>
  <c r="H1995" i="21"/>
  <c r="I1994" i="21"/>
  <c r="I1995" i="21"/>
  <c r="H1996" i="21"/>
  <c r="P1995" i="21"/>
  <c r="N1995" i="21"/>
  <c r="L1995" i="21"/>
  <c r="J1995" i="21"/>
  <c r="M1994" i="21"/>
  <c r="O1994" i="21"/>
  <c r="K1994" i="21"/>
  <c r="Q1994" i="21"/>
  <c r="M1995" i="21"/>
  <c r="O1995" i="21"/>
  <c r="K1995" i="21"/>
  <c r="Q1995" i="21"/>
  <c r="L1996" i="21"/>
  <c r="J1996" i="21"/>
  <c r="H1997" i="21"/>
  <c r="I1996" i="21"/>
  <c r="P1996" i="21"/>
  <c r="N1996" i="21"/>
  <c r="P1997" i="21"/>
  <c r="N1997" i="21"/>
  <c r="L1997" i="21"/>
  <c r="J1997" i="21"/>
  <c r="I1997" i="21"/>
  <c r="H1998" i="21"/>
  <c r="K1996" i="21"/>
  <c r="Q1996" i="21"/>
  <c r="M1996" i="21"/>
  <c r="O1996" i="21"/>
  <c r="K1997" i="21"/>
  <c r="Q1997" i="21"/>
  <c r="M1997" i="21"/>
  <c r="O1997" i="21"/>
  <c r="P1998" i="21"/>
  <c r="N1998" i="21"/>
  <c r="L1998" i="21"/>
  <c r="J1998" i="21"/>
  <c r="I1998" i="21"/>
  <c r="H1999" i="21"/>
  <c r="M1998" i="21"/>
  <c r="O1998" i="21"/>
  <c r="K1998" i="21"/>
  <c r="Q1998" i="21"/>
  <c r="P1999" i="21"/>
  <c r="N1999" i="21"/>
  <c r="L1999" i="21"/>
  <c r="J1999" i="21"/>
  <c r="H2000" i="21"/>
  <c r="I1999" i="21"/>
  <c r="P2000" i="21"/>
  <c r="N2000" i="21"/>
  <c r="L2000" i="21"/>
  <c r="J2000" i="21"/>
  <c r="H2001" i="21"/>
  <c r="I2000" i="21"/>
  <c r="M1999" i="21"/>
  <c r="O1999" i="21"/>
  <c r="K1999" i="21"/>
  <c r="Q1999" i="21"/>
  <c r="P2001" i="21"/>
  <c r="N2001" i="21"/>
  <c r="L2001" i="21"/>
  <c r="J2001" i="21"/>
  <c r="I2001" i="21"/>
  <c r="H2002" i="21"/>
  <c r="Q2000" i="21"/>
  <c r="K2000" i="21"/>
  <c r="M2000" i="21"/>
  <c r="O2000" i="21"/>
  <c r="K2001" i="21"/>
  <c r="Q2001" i="21"/>
  <c r="M2001" i="21"/>
  <c r="O2001" i="21"/>
  <c r="N2002" i="21"/>
  <c r="L2002" i="21"/>
  <c r="P2002" i="21"/>
  <c r="J2002" i="21"/>
  <c r="I2002" i="21"/>
  <c r="H2003" i="21"/>
  <c r="M2002" i="21"/>
  <c r="O2002" i="21"/>
  <c r="K2002" i="21"/>
  <c r="Q2002" i="21"/>
  <c r="P2003" i="21"/>
  <c r="N2003" i="21"/>
  <c r="L2003" i="21"/>
  <c r="J2003" i="21"/>
  <c r="H2004" i="21"/>
  <c r="I2003" i="21"/>
  <c r="P2004" i="21"/>
  <c r="N2004" i="21"/>
  <c r="L2004" i="21"/>
  <c r="J2004" i="21"/>
  <c r="I2004" i="21"/>
  <c r="H2005" i="21"/>
  <c r="M2003" i="21"/>
  <c r="O2003" i="21"/>
  <c r="K2003" i="21"/>
  <c r="Q2003" i="21"/>
  <c r="M2004" i="21"/>
  <c r="O2004" i="21"/>
  <c r="K2004" i="21"/>
  <c r="Q2004" i="21"/>
  <c r="P2005" i="21"/>
  <c r="H2006" i="21"/>
  <c r="I2005" i="21"/>
  <c r="N2005" i="21"/>
  <c r="L2005" i="21"/>
  <c r="J2005" i="21"/>
  <c r="L2006" i="21"/>
  <c r="J2006" i="21"/>
  <c r="H2007" i="21"/>
  <c r="I2006" i="21"/>
  <c r="P2006" i="21"/>
  <c r="N2006" i="21"/>
  <c r="M2005" i="21"/>
  <c r="O2005" i="21"/>
  <c r="K2005" i="21"/>
  <c r="Q2005" i="21"/>
  <c r="H2008" i="21"/>
  <c r="P2007" i="21"/>
  <c r="I2007" i="21"/>
  <c r="N2007" i="21"/>
  <c r="L2007" i="21"/>
  <c r="J2007" i="21"/>
  <c r="M2006" i="21"/>
  <c r="O2006" i="21"/>
  <c r="K2006" i="21"/>
  <c r="Q2006" i="21"/>
  <c r="L2008" i="21"/>
  <c r="J2008" i="21"/>
  <c r="I2008" i="21"/>
  <c r="H2009" i="21"/>
  <c r="P2008" i="21"/>
  <c r="N2008" i="21"/>
  <c r="O2007" i="21"/>
  <c r="K2007" i="21"/>
  <c r="M2007" i="21"/>
  <c r="Q2007" i="21"/>
  <c r="M2008" i="21"/>
  <c r="O2008" i="21"/>
  <c r="K2008" i="21"/>
  <c r="Q2008" i="21"/>
  <c r="P2009" i="21"/>
  <c r="I2009" i="21"/>
  <c r="H2010" i="21"/>
  <c r="N2009" i="21"/>
  <c r="L2009" i="21"/>
  <c r="J2009" i="21"/>
  <c r="K2009" i="21"/>
  <c r="Q2009" i="21"/>
  <c r="M2009" i="21"/>
  <c r="O2009" i="21"/>
  <c r="P2010" i="21"/>
  <c r="N2010" i="21"/>
  <c r="L2010" i="21"/>
  <c r="J2010" i="21"/>
  <c r="H2011" i="21"/>
  <c r="I2010" i="21"/>
  <c r="P2011" i="21"/>
  <c r="H2012" i="21"/>
  <c r="I2011" i="21"/>
  <c r="N2011" i="21"/>
  <c r="L2011" i="21"/>
  <c r="J2011" i="21"/>
  <c r="M2010" i="21"/>
  <c r="O2010" i="21"/>
  <c r="K2010" i="21"/>
  <c r="Q2010" i="21"/>
  <c r="L2012" i="21"/>
  <c r="P2012" i="21"/>
  <c r="N2012" i="21"/>
  <c r="J2012" i="21"/>
  <c r="I2012" i="21"/>
  <c r="H2013" i="21"/>
  <c r="M2011" i="21"/>
  <c r="O2011" i="21"/>
  <c r="K2011" i="21"/>
  <c r="Q2011" i="21"/>
  <c r="O2012" i="21"/>
  <c r="K2012" i="21"/>
  <c r="Q2012" i="21"/>
  <c r="M2012" i="21"/>
  <c r="P2013" i="21"/>
  <c r="I2013" i="21"/>
  <c r="H2014" i="21"/>
  <c r="N2013" i="21"/>
  <c r="L2013" i="21"/>
  <c r="J2013" i="21"/>
  <c r="K2013" i="21"/>
  <c r="Q2013" i="21"/>
  <c r="M2013" i="21"/>
  <c r="O2013" i="21"/>
  <c r="P2014" i="21"/>
  <c r="N2014" i="21"/>
  <c r="L2014" i="21"/>
  <c r="J2014" i="21"/>
  <c r="H2015" i="21"/>
  <c r="I2014" i="21"/>
  <c r="P2015" i="21"/>
  <c r="I2015" i="21"/>
  <c r="H2016" i="21"/>
  <c r="N2015" i="21"/>
  <c r="L2015" i="21"/>
  <c r="J2015" i="21"/>
  <c r="O2014" i="21"/>
  <c r="K2014" i="21"/>
  <c r="M2014" i="21"/>
  <c r="Q2014" i="21"/>
  <c r="M2015" i="21"/>
  <c r="O2015" i="21"/>
  <c r="K2015" i="21"/>
  <c r="Q2015" i="21"/>
  <c r="L2016" i="21"/>
  <c r="J2016" i="21"/>
  <c r="H2017" i="21"/>
  <c r="I2016" i="21"/>
  <c r="P2016" i="21"/>
  <c r="N2016" i="21"/>
  <c r="L2017" i="21"/>
  <c r="J2017" i="21"/>
  <c r="H2018" i="21"/>
  <c r="P2017" i="21"/>
  <c r="N2017" i="21"/>
  <c r="I2017" i="21"/>
  <c r="K2016" i="21"/>
  <c r="Q2016" i="21"/>
  <c r="M2016" i="21"/>
  <c r="O2016" i="21"/>
  <c r="L2018" i="21"/>
  <c r="J2018" i="21"/>
  <c r="H2019" i="21"/>
  <c r="I2018" i="21"/>
  <c r="P2018" i="21"/>
  <c r="N2018" i="21"/>
  <c r="M2017" i="21"/>
  <c r="O2017" i="21"/>
  <c r="K2017" i="21"/>
  <c r="Q2017" i="21"/>
  <c r="P2019" i="21"/>
  <c r="I2019" i="21"/>
  <c r="H2020" i="21"/>
  <c r="N2019" i="21"/>
  <c r="L2019" i="21"/>
  <c r="J2019" i="21"/>
  <c r="K2018" i="21"/>
  <c r="M2018" i="21"/>
  <c r="O2018" i="21"/>
  <c r="Q2018" i="21"/>
  <c r="M2019" i="21"/>
  <c r="O2019" i="21"/>
  <c r="K2019" i="21"/>
  <c r="Q2019" i="21"/>
  <c r="J2020" i="21"/>
  <c r="H2021" i="21"/>
  <c r="I2020" i="21"/>
  <c r="L2020" i="21"/>
  <c r="P2020" i="21"/>
  <c r="N2020" i="21"/>
  <c r="J2021" i="21"/>
  <c r="I2021" i="21"/>
  <c r="P2021" i="21"/>
  <c r="N2021" i="21"/>
  <c r="L2021" i="21"/>
  <c r="H2022" i="21"/>
  <c r="K2020" i="21"/>
  <c r="Q2020" i="21"/>
  <c r="M2020" i="21"/>
  <c r="O2020" i="21"/>
  <c r="K2021" i="21"/>
  <c r="Q2021" i="21"/>
  <c r="M2021" i="21"/>
  <c r="O2021" i="21"/>
  <c r="P2022" i="21"/>
  <c r="N2022" i="21"/>
  <c r="L2022" i="21"/>
  <c r="J2022" i="21"/>
  <c r="H2023" i="21"/>
  <c r="I2022" i="21"/>
  <c r="P2023" i="21"/>
  <c r="I2023" i="21"/>
  <c r="H2024" i="21"/>
  <c r="N2023" i="21"/>
  <c r="L2023" i="21"/>
  <c r="J2023" i="21"/>
  <c r="M2022" i="21"/>
  <c r="O2022" i="21"/>
  <c r="K2022" i="21"/>
  <c r="Q2022" i="21"/>
  <c r="M2023" i="21"/>
  <c r="O2023" i="21"/>
  <c r="K2023" i="21"/>
  <c r="Q2023" i="21"/>
  <c r="H2025" i="21"/>
  <c r="I2024" i="21"/>
  <c r="L2024" i="21"/>
  <c r="J2024" i="21"/>
  <c r="P2024" i="21"/>
  <c r="N2024" i="21"/>
  <c r="I2025" i="21"/>
  <c r="P2025" i="21"/>
  <c r="N2025" i="21"/>
  <c r="L2025" i="21"/>
  <c r="J2025" i="21"/>
  <c r="H2026" i="21"/>
  <c r="K2024" i="21"/>
  <c r="Q2024" i="21"/>
  <c r="M2024" i="21"/>
  <c r="O2024" i="21"/>
  <c r="Q2025" i="21"/>
  <c r="K2025" i="21"/>
  <c r="M2025" i="21"/>
  <c r="O2025" i="21"/>
  <c r="P2026" i="21"/>
  <c r="N2026" i="21"/>
  <c r="L2026" i="21"/>
  <c r="J2026" i="21"/>
  <c r="H2027" i="21"/>
  <c r="I2026" i="21"/>
  <c r="P2027" i="21"/>
  <c r="I2027" i="21"/>
  <c r="H2028" i="21"/>
  <c r="N2027" i="21"/>
  <c r="L2027" i="21"/>
  <c r="J2027" i="21"/>
  <c r="M2026" i="21"/>
  <c r="O2026" i="21"/>
  <c r="K2026" i="21"/>
  <c r="Q2026" i="21"/>
  <c r="M2027" i="21"/>
  <c r="O2027" i="21"/>
  <c r="K2027" i="21"/>
  <c r="Q2027" i="21"/>
  <c r="I2028" i="21"/>
  <c r="L2028" i="21"/>
  <c r="J2028" i="21"/>
  <c r="H2029" i="21"/>
  <c r="P2028" i="21"/>
  <c r="N2028" i="21"/>
  <c r="K2028" i="21"/>
  <c r="Q2028" i="21"/>
  <c r="M2028" i="21"/>
  <c r="O2028" i="21"/>
  <c r="P2029" i="21"/>
  <c r="N2029" i="21"/>
  <c r="L2029" i="21"/>
  <c r="J2029" i="21"/>
  <c r="I2029" i="21"/>
  <c r="H2030" i="21"/>
  <c r="K2029" i="21"/>
  <c r="Q2029" i="21"/>
  <c r="M2029" i="21"/>
  <c r="O2029" i="21"/>
  <c r="P2030" i="21"/>
  <c r="N2030" i="21"/>
  <c r="L2030" i="21"/>
  <c r="J2030" i="21"/>
  <c r="I2030" i="21"/>
  <c r="H2031" i="21"/>
  <c r="M2030" i="21"/>
  <c r="O2030" i="21"/>
  <c r="K2030" i="21"/>
  <c r="Q2030" i="21"/>
  <c r="P2031" i="21"/>
  <c r="N2031" i="21"/>
  <c r="L2031" i="21"/>
  <c r="J2031" i="21"/>
  <c r="H2032" i="21"/>
  <c r="I2031" i="21"/>
  <c r="P2032" i="21"/>
  <c r="N2032" i="21"/>
  <c r="L2032" i="21"/>
  <c r="J2032" i="21"/>
  <c r="H2033" i="21"/>
  <c r="I2032" i="21"/>
  <c r="M2031" i="21"/>
  <c r="O2031" i="21"/>
  <c r="K2031" i="21"/>
  <c r="Q2031" i="21"/>
  <c r="P2033" i="21"/>
  <c r="N2033" i="21"/>
  <c r="L2033" i="21"/>
  <c r="J2033" i="21"/>
  <c r="I2033" i="21"/>
  <c r="H2034" i="21"/>
  <c r="Q2032" i="21"/>
  <c r="K2032" i="21"/>
  <c r="M2032" i="21"/>
  <c r="O2032" i="21"/>
  <c r="K2033" i="21"/>
  <c r="Q2033" i="21"/>
  <c r="M2033" i="21"/>
  <c r="O2033" i="21"/>
  <c r="N2034" i="21"/>
  <c r="L2034" i="21"/>
  <c r="P2034" i="21"/>
  <c r="J2034" i="21"/>
  <c r="I2034" i="21"/>
  <c r="H2035" i="21"/>
  <c r="M2034" i="21"/>
  <c r="O2034" i="21"/>
  <c r="K2034" i="21"/>
  <c r="Q2034" i="21"/>
  <c r="P2035" i="21"/>
  <c r="N2035" i="21"/>
  <c r="L2035" i="21"/>
  <c r="J2035" i="21"/>
  <c r="H2036" i="21"/>
  <c r="I2035" i="21"/>
  <c r="P2036" i="21"/>
  <c r="N2036" i="21"/>
  <c r="L2036" i="21"/>
  <c r="J2036" i="21"/>
  <c r="I2036" i="21"/>
  <c r="H2037" i="21"/>
  <c r="M2035" i="21"/>
  <c r="O2035" i="21"/>
  <c r="K2035" i="21"/>
  <c r="Q2035" i="21"/>
  <c r="M2036" i="21"/>
  <c r="O2036" i="21"/>
  <c r="K2036" i="21"/>
  <c r="Q2036" i="21"/>
  <c r="P2037" i="21"/>
  <c r="H2038" i="21"/>
  <c r="I2037" i="21"/>
  <c r="N2037" i="21"/>
  <c r="L2037" i="21"/>
  <c r="J2037" i="21"/>
  <c r="L2038" i="21"/>
  <c r="J2038" i="21"/>
  <c r="H2039" i="21"/>
  <c r="I2038" i="21"/>
  <c r="P2038" i="21"/>
  <c r="N2038" i="21"/>
  <c r="M2037" i="21"/>
  <c r="O2037" i="21"/>
  <c r="K2037" i="21"/>
  <c r="Q2037" i="21"/>
  <c r="H2040" i="21"/>
  <c r="P2039" i="21"/>
  <c r="I2039" i="21"/>
  <c r="N2039" i="21"/>
  <c r="L2039" i="21"/>
  <c r="J2039" i="21"/>
  <c r="M2038" i="21"/>
  <c r="O2038" i="21"/>
  <c r="K2038" i="21"/>
  <c r="Q2038" i="21"/>
  <c r="L2040" i="21"/>
  <c r="J2040" i="21"/>
  <c r="I2040" i="21"/>
  <c r="H2041" i="21"/>
  <c r="P2040" i="21"/>
  <c r="N2040" i="21"/>
  <c r="O2039" i="21"/>
  <c r="K2039" i="21"/>
  <c r="M2039" i="21"/>
  <c r="Q2039" i="21"/>
  <c r="M2040" i="21"/>
  <c r="O2040" i="21"/>
  <c r="K2040" i="21"/>
  <c r="Q2040" i="21"/>
  <c r="P2041" i="21"/>
  <c r="I2041" i="21"/>
  <c r="H2042" i="21"/>
  <c r="N2041" i="21"/>
  <c r="L2041" i="21"/>
  <c r="J2041" i="21"/>
  <c r="K2041" i="21"/>
  <c r="Q2041" i="21"/>
  <c r="M2041" i="21"/>
  <c r="O2041" i="21"/>
  <c r="P2042" i="21"/>
  <c r="N2042" i="21"/>
  <c r="L2042" i="21"/>
  <c r="J2042" i="21"/>
  <c r="H2043" i="21"/>
  <c r="I2042" i="21"/>
  <c r="P2043" i="21"/>
  <c r="H2044" i="21"/>
  <c r="I2043" i="21"/>
  <c r="N2043" i="21"/>
  <c r="L2043" i="21"/>
  <c r="J2043" i="21"/>
  <c r="M2042" i="21"/>
  <c r="O2042" i="21"/>
  <c r="K2042" i="21"/>
  <c r="Q2042" i="21"/>
  <c r="L2044" i="21"/>
  <c r="P2044" i="21"/>
  <c r="N2044" i="21"/>
  <c r="J2044" i="21"/>
  <c r="I2044" i="21"/>
  <c r="H2045" i="21"/>
  <c r="M2043" i="21"/>
  <c r="O2043" i="21"/>
  <c r="K2043" i="21"/>
  <c r="Q2043" i="21"/>
  <c r="O2044" i="21"/>
  <c r="K2044" i="21"/>
  <c r="Q2044" i="21"/>
  <c r="M2044" i="21"/>
  <c r="P2045" i="21"/>
  <c r="I2045" i="21"/>
  <c r="H2046" i="21"/>
  <c r="N2045" i="21"/>
  <c r="L2045" i="21"/>
  <c r="J2045" i="21"/>
  <c r="K2045" i="21"/>
  <c r="Q2045" i="21"/>
  <c r="M2045" i="21"/>
  <c r="O2045" i="21"/>
  <c r="P2046" i="21"/>
  <c r="N2046" i="21"/>
  <c r="L2046" i="21"/>
  <c r="J2046" i="21"/>
  <c r="H2047" i="21"/>
  <c r="I2046" i="21"/>
  <c r="P2047" i="21"/>
  <c r="I2047" i="21"/>
  <c r="H2048" i="21"/>
  <c r="N2047" i="21"/>
  <c r="L2047" i="21"/>
  <c r="J2047" i="21"/>
  <c r="O2046" i="21"/>
  <c r="K2046" i="21"/>
  <c r="M2046" i="21"/>
  <c r="Q2046" i="21"/>
  <c r="M2047" i="21"/>
  <c r="O2047" i="21"/>
  <c r="K2047" i="21"/>
  <c r="Q2047" i="21"/>
  <c r="L2048" i="21"/>
  <c r="J2048" i="21"/>
  <c r="H2049" i="21"/>
  <c r="I2048" i="21"/>
  <c r="P2048" i="21"/>
  <c r="N2048" i="21"/>
  <c r="L2049" i="21"/>
  <c r="J2049" i="21"/>
  <c r="H2050" i="21"/>
  <c r="P2049" i="21"/>
  <c r="N2049" i="21"/>
  <c r="I2049" i="21"/>
  <c r="K2048" i="21"/>
  <c r="Q2048" i="21"/>
  <c r="M2048" i="21"/>
  <c r="O2048" i="21"/>
  <c r="L2050" i="21"/>
  <c r="J2050" i="21"/>
  <c r="H2051" i="21"/>
  <c r="I2050" i="21"/>
  <c r="P2050" i="21"/>
  <c r="N2050" i="21"/>
  <c r="M2049" i="21"/>
  <c r="O2049" i="21"/>
  <c r="K2049" i="21"/>
  <c r="Q2049" i="21"/>
  <c r="P2051" i="21"/>
  <c r="I2051" i="21"/>
  <c r="H2052" i="21"/>
  <c r="N2051" i="21"/>
  <c r="L2051" i="21"/>
  <c r="J2051" i="21"/>
  <c r="K2050" i="21"/>
  <c r="M2050" i="21"/>
  <c r="O2050" i="21"/>
  <c r="Q2050" i="21"/>
  <c r="M2051" i="21"/>
  <c r="O2051" i="21"/>
  <c r="K2051" i="21"/>
  <c r="Q2051" i="21"/>
  <c r="J2052" i="21"/>
  <c r="H2053" i="21"/>
  <c r="I2052" i="21"/>
  <c r="L2052" i="21"/>
  <c r="P2052" i="21"/>
  <c r="N2052" i="21"/>
  <c r="J2053" i="21"/>
  <c r="I2053" i="21"/>
  <c r="P2053" i="21"/>
  <c r="N2053" i="21"/>
  <c r="L2053" i="21"/>
  <c r="H2054" i="21"/>
  <c r="K2052" i="21"/>
  <c r="Q2052" i="21"/>
  <c r="M2052" i="21"/>
  <c r="O2052" i="21"/>
  <c r="K2053" i="21"/>
  <c r="Q2053" i="21"/>
  <c r="M2053" i="21"/>
  <c r="O2053" i="21"/>
  <c r="P2054" i="21"/>
  <c r="N2054" i="21"/>
  <c r="L2054" i="21"/>
  <c r="J2054" i="21"/>
  <c r="H2055" i="21"/>
  <c r="I2054" i="21"/>
  <c r="P2055" i="21"/>
  <c r="I2055" i="21"/>
  <c r="H2056" i="21"/>
  <c r="N2055" i="21"/>
  <c r="L2055" i="21"/>
  <c r="J2055" i="21"/>
  <c r="M2054" i="21"/>
  <c r="O2054" i="21"/>
  <c r="K2054" i="21"/>
  <c r="Q2054" i="21"/>
  <c r="M2055" i="21"/>
  <c r="O2055" i="21"/>
  <c r="K2055" i="21"/>
  <c r="Q2055" i="21"/>
  <c r="H2057" i="21"/>
  <c r="I2056" i="21"/>
  <c r="L2056" i="21"/>
  <c r="J2056" i="21"/>
  <c r="P2056" i="21"/>
  <c r="N2056" i="21"/>
  <c r="H2058" i="21"/>
  <c r="P2057" i="21"/>
  <c r="N2057" i="21"/>
  <c r="L2057" i="21"/>
  <c r="J2057" i="21"/>
  <c r="I2057" i="21"/>
  <c r="K2056" i="21"/>
  <c r="Q2056" i="21"/>
  <c r="M2056" i="21"/>
  <c r="O2056" i="21"/>
  <c r="J2058" i="21"/>
  <c r="I2058" i="21"/>
  <c r="H2059" i="21"/>
  <c r="L2058" i="21"/>
  <c r="P2058" i="21"/>
  <c r="N2058" i="21"/>
  <c r="M2057" i="21"/>
  <c r="O2057" i="21"/>
  <c r="K2057" i="21"/>
  <c r="Q2057" i="21"/>
  <c r="M2058" i="21"/>
  <c r="O2058" i="21"/>
  <c r="K2058" i="21"/>
  <c r="Q2058" i="21"/>
  <c r="P2059" i="21"/>
  <c r="N2059" i="21"/>
  <c r="L2059" i="21"/>
  <c r="J2059" i="21"/>
  <c r="H2060" i="21"/>
  <c r="I2059" i="21"/>
  <c r="P2060" i="21"/>
  <c r="N2060" i="21"/>
  <c r="L2060" i="21"/>
  <c r="J2060" i="21"/>
  <c r="H2061" i="21"/>
  <c r="I2060" i="21"/>
  <c r="Q2059" i="21"/>
  <c r="M2059" i="21"/>
  <c r="O2059" i="21"/>
  <c r="K2059" i="21"/>
  <c r="P2061" i="21"/>
  <c r="N2061" i="21"/>
  <c r="L2061" i="21"/>
  <c r="J2061" i="21"/>
  <c r="H2062" i="21"/>
  <c r="I2061" i="21"/>
  <c r="K2060" i="21"/>
  <c r="Q2060" i="21"/>
  <c r="M2060" i="21"/>
  <c r="O2060" i="21"/>
  <c r="H2063" i="21"/>
  <c r="I2062" i="21"/>
  <c r="L2062" i="21"/>
  <c r="J2062" i="21"/>
  <c r="P2062" i="21"/>
  <c r="N2062" i="21"/>
  <c r="M2061" i="21"/>
  <c r="O2061" i="21"/>
  <c r="K2061" i="21"/>
  <c r="Q2061" i="21"/>
  <c r="P2063" i="21"/>
  <c r="I2063" i="21"/>
  <c r="H2064" i="21"/>
  <c r="N2063" i="21"/>
  <c r="L2063" i="21"/>
  <c r="J2063" i="21"/>
  <c r="M2062" i="21"/>
  <c r="O2062" i="21"/>
  <c r="K2062" i="21"/>
  <c r="Q2062" i="21"/>
  <c r="M2063" i="21"/>
  <c r="O2063" i="21"/>
  <c r="K2063" i="21"/>
  <c r="Q2063" i="21"/>
  <c r="L2064" i="21"/>
  <c r="J2064" i="21"/>
  <c r="I2064" i="21"/>
  <c r="H2065" i="21"/>
  <c r="P2064" i="21"/>
  <c r="N2064" i="21"/>
  <c r="M2064" i="21"/>
  <c r="O2064" i="21"/>
  <c r="K2064" i="21"/>
  <c r="Q2064" i="21"/>
  <c r="H2066" i="21"/>
  <c r="P2065" i="21"/>
  <c r="I2065" i="21"/>
  <c r="N2065" i="21"/>
  <c r="L2065" i="21"/>
  <c r="J2065" i="21"/>
  <c r="N2066" i="21"/>
  <c r="L2066" i="21"/>
  <c r="P2066" i="21"/>
  <c r="J2066" i="21"/>
  <c r="H2067" i="21"/>
  <c r="I2066" i="21"/>
  <c r="K2065" i="21"/>
  <c r="Q2065" i="21"/>
  <c r="M2065" i="21"/>
  <c r="O2065" i="21"/>
  <c r="I2067" i="21"/>
  <c r="H2068" i="21"/>
  <c r="P2067" i="21"/>
  <c r="N2067" i="21"/>
  <c r="L2067" i="21"/>
  <c r="J2067" i="21"/>
  <c r="M2066" i="21"/>
  <c r="O2066" i="21"/>
  <c r="K2066" i="21"/>
  <c r="Q2066" i="21"/>
  <c r="M2067" i="21"/>
  <c r="O2067" i="21"/>
  <c r="K2067" i="21"/>
  <c r="Q2067" i="21"/>
  <c r="L2068" i="21"/>
  <c r="J2068" i="21"/>
  <c r="H2069" i="21"/>
  <c r="I2068" i="21"/>
  <c r="P2068" i="21"/>
  <c r="N2068" i="21"/>
  <c r="P2069" i="21"/>
  <c r="N2069" i="21"/>
  <c r="L2069" i="21"/>
  <c r="J2069" i="21"/>
  <c r="H2070" i="21"/>
  <c r="I2069" i="21"/>
  <c r="K2068" i="21"/>
  <c r="Q2068" i="21"/>
  <c r="M2068" i="21"/>
  <c r="O2068" i="21"/>
  <c r="L2070" i="21"/>
  <c r="J2070" i="21"/>
  <c r="I2070" i="21"/>
  <c r="H2071" i="21"/>
  <c r="P2070" i="21"/>
  <c r="N2070" i="21"/>
  <c r="M2069" i="21"/>
  <c r="O2069" i="21"/>
  <c r="K2069" i="21"/>
  <c r="Q2069" i="21"/>
  <c r="M2070" i="21"/>
  <c r="O2070" i="21"/>
  <c r="K2070" i="21"/>
  <c r="Q2070" i="21"/>
  <c r="N2071" i="21"/>
  <c r="L2071" i="21"/>
  <c r="J2071" i="21"/>
  <c r="H2072" i="21"/>
  <c r="P2071" i="21"/>
  <c r="I2071" i="21"/>
  <c r="N2072" i="21"/>
  <c r="L2072" i="21"/>
  <c r="P2072" i="21"/>
  <c r="J2072" i="21"/>
  <c r="H2073" i="21"/>
  <c r="I2072" i="21"/>
  <c r="M2071" i="21"/>
  <c r="O2071" i="21"/>
  <c r="K2071" i="21"/>
  <c r="Q2071" i="21"/>
  <c r="P2073" i="21"/>
  <c r="N2073" i="21"/>
  <c r="L2073" i="21"/>
  <c r="J2073" i="21"/>
  <c r="I2073" i="21"/>
  <c r="H2074" i="21"/>
  <c r="K2072" i="21"/>
  <c r="Q2072" i="21"/>
  <c r="M2072" i="21"/>
  <c r="O2072" i="21"/>
  <c r="K2073" i="21"/>
  <c r="Q2073" i="21"/>
  <c r="M2073" i="21"/>
  <c r="O2073" i="21"/>
  <c r="P2074" i="21"/>
  <c r="N2074" i="21"/>
  <c r="L2074" i="21"/>
  <c r="J2074" i="21"/>
  <c r="H2075" i="21"/>
  <c r="I2074" i="21"/>
  <c r="P2075" i="21"/>
  <c r="H2076" i="21"/>
  <c r="I2075" i="21"/>
  <c r="N2075" i="21"/>
  <c r="L2075" i="21"/>
  <c r="J2075" i="21"/>
  <c r="M2074" i="21"/>
  <c r="O2074" i="21"/>
  <c r="K2074" i="21"/>
  <c r="Q2074" i="21"/>
  <c r="L2076" i="21"/>
  <c r="P2076" i="21"/>
  <c r="N2076" i="21"/>
  <c r="J2076" i="21"/>
  <c r="H2077" i="21"/>
  <c r="I2076" i="21"/>
  <c r="M2075" i="21"/>
  <c r="O2075" i="21"/>
  <c r="K2075" i="21"/>
  <c r="Q2075" i="21"/>
  <c r="N2077" i="21"/>
  <c r="L2077" i="21"/>
  <c r="J2077" i="21"/>
  <c r="I2077" i="21"/>
  <c r="P2077" i="21"/>
  <c r="H2078" i="21"/>
  <c r="K2076" i="21"/>
  <c r="Q2076" i="21"/>
  <c r="M2076" i="21"/>
  <c r="O2076" i="21"/>
  <c r="K2077" i="21"/>
  <c r="Q2077" i="21"/>
  <c r="M2077" i="21"/>
  <c r="O2077" i="21"/>
  <c r="P2078" i="21"/>
  <c r="N2078" i="21"/>
  <c r="L2078" i="21"/>
  <c r="J2078" i="21"/>
  <c r="I2078" i="21"/>
  <c r="H2079" i="21"/>
  <c r="M2078" i="21"/>
  <c r="O2078" i="21"/>
  <c r="K2078" i="21"/>
  <c r="Q2078" i="21"/>
  <c r="J2079" i="21"/>
  <c r="H2080" i="21"/>
  <c r="P2079" i="21"/>
  <c r="N2079" i="21"/>
  <c r="L2079" i="21"/>
  <c r="I2079" i="21"/>
  <c r="P2080" i="21"/>
  <c r="N2080" i="21"/>
  <c r="L2080" i="21"/>
  <c r="J2080" i="21"/>
  <c r="I2080" i="21"/>
  <c r="H2081" i="21"/>
  <c r="M2079" i="21"/>
  <c r="O2079" i="21"/>
  <c r="K2079" i="21"/>
  <c r="Q2079" i="21"/>
  <c r="K2080" i="21"/>
  <c r="Q2080" i="21"/>
  <c r="M2080" i="21"/>
  <c r="O2080" i="21"/>
  <c r="P2081" i="21"/>
  <c r="I2081" i="21"/>
  <c r="H2082" i="21"/>
  <c r="N2081" i="21"/>
  <c r="L2081" i="21"/>
  <c r="J2081" i="21"/>
  <c r="K2081" i="21"/>
  <c r="Q2081" i="21"/>
  <c r="M2081" i="21"/>
  <c r="O2081" i="21"/>
  <c r="P2082" i="21"/>
  <c r="N2082" i="21"/>
  <c r="L2082" i="21"/>
  <c r="J2082" i="21"/>
  <c r="I2082" i="21"/>
  <c r="H2083" i="21"/>
  <c r="M2082" i="21"/>
  <c r="O2082" i="21"/>
  <c r="K2082" i="21"/>
  <c r="Q2082" i="21"/>
  <c r="H2084" i="21"/>
  <c r="P2083" i="21"/>
  <c r="N2083" i="21"/>
  <c r="L2083" i="21"/>
  <c r="J2083" i="21"/>
  <c r="I2083" i="21"/>
  <c r="P2084" i="21"/>
  <c r="N2084" i="21"/>
  <c r="L2084" i="21"/>
  <c r="J2084" i="21"/>
  <c r="H2085" i="21"/>
  <c r="I2084" i="21"/>
  <c r="O2083" i="21"/>
  <c r="K2083" i="21"/>
  <c r="Q2083" i="21"/>
  <c r="M2083" i="21"/>
  <c r="J2085" i="21"/>
  <c r="I2085" i="21"/>
  <c r="P2085" i="21"/>
  <c r="N2085" i="21"/>
  <c r="L2085" i="21"/>
  <c r="H2086" i="21"/>
  <c r="K2084" i="21"/>
  <c r="Q2084" i="21"/>
  <c r="M2084" i="21"/>
  <c r="O2084" i="21"/>
  <c r="K2085" i="21"/>
  <c r="Q2085" i="21"/>
  <c r="M2085" i="21"/>
  <c r="O2085" i="21"/>
  <c r="P2086" i="21"/>
  <c r="N2086" i="21"/>
  <c r="L2086" i="21"/>
  <c r="J2086" i="21"/>
  <c r="I2086" i="21"/>
  <c r="H2087" i="21"/>
  <c r="M2086" i="21"/>
  <c r="O2086" i="21"/>
  <c r="K2086" i="21"/>
  <c r="Q2086" i="21"/>
  <c r="P2087" i="21"/>
  <c r="N2087" i="21"/>
  <c r="L2087" i="21"/>
  <c r="J2087" i="21"/>
  <c r="I2087" i="21"/>
  <c r="H2088" i="21"/>
  <c r="M2087" i="21"/>
  <c r="O2087" i="21"/>
  <c r="K2087" i="21"/>
  <c r="Q2087" i="21"/>
  <c r="H2089" i="21"/>
  <c r="I2088" i="21"/>
  <c r="L2088" i="21"/>
  <c r="J2088" i="21"/>
  <c r="P2088" i="21"/>
  <c r="N2088" i="21"/>
  <c r="I2089" i="21"/>
  <c r="P2089" i="21"/>
  <c r="N2089" i="21"/>
  <c r="L2089" i="21"/>
  <c r="J2089" i="21"/>
  <c r="H2090" i="21"/>
  <c r="K2088" i="21"/>
  <c r="Q2088" i="21"/>
  <c r="M2088" i="21"/>
  <c r="O2088" i="21"/>
  <c r="Q2089" i="21"/>
  <c r="K2089" i="21"/>
  <c r="M2089" i="21"/>
  <c r="O2089" i="21"/>
  <c r="P2090" i="21"/>
  <c r="N2090" i="21"/>
  <c r="L2090" i="21"/>
  <c r="J2090" i="21"/>
  <c r="H2091" i="21"/>
  <c r="I2090" i="21"/>
  <c r="P2091" i="21"/>
  <c r="H2092" i="21"/>
  <c r="I2091" i="21"/>
  <c r="N2091" i="21"/>
  <c r="L2091" i="21"/>
  <c r="J2091" i="21"/>
  <c r="M2090" i="21"/>
  <c r="O2090" i="21"/>
  <c r="K2090" i="21"/>
  <c r="Q2090" i="21"/>
  <c r="P2092" i="21"/>
  <c r="N2092" i="21"/>
  <c r="L2092" i="21"/>
  <c r="J2092" i="21"/>
  <c r="H2093" i="21"/>
  <c r="I2092" i="21"/>
  <c r="Q2091" i="21"/>
  <c r="M2091" i="21"/>
  <c r="O2091" i="21"/>
  <c r="K2091" i="21"/>
  <c r="P2093" i="21"/>
  <c r="N2093" i="21"/>
  <c r="L2093" i="21"/>
  <c r="J2093" i="21"/>
  <c r="I2093" i="21"/>
  <c r="H2094" i="21"/>
  <c r="K2092" i="21"/>
  <c r="Q2092" i="21"/>
  <c r="M2092" i="21"/>
  <c r="O2092" i="21"/>
  <c r="K2093" i="21"/>
  <c r="Q2093" i="21"/>
  <c r="M2093" i="21"/>
  <c r="O2093" i="21"/>
  <c r="P2094" i="21"/>
  <c r="N2094" i="21"/>
  <c r="L2094" i="21"/>
  <c r="J2094" i="21"/>
  <c r="I2094" i="21"/>
  <c r="H2095" i="21"/>
  <c r="M2094" i="21"/>
  <c r="O2094" i="21"/>
  <c r="K2094" i="21"/>
  <c r="Q2094" i="21"/>
  <c r="P2095" i="21"/>
  <c r="N2095" i="21"/>
  <c r="L2095" i="21"/>
  <c r="J2095" i="21"/>
  <c r="I2095" i="21"/>
  <c r="H2096" i="21"/>
  <c r="M2095" i="21"/>
  <c r="O2095" i="21"/>
  <c r="K2095" i="21"/>
  <c r="Q2095" i="21"/>
  <c r="L2096" i="21"/>
  <c r="J2096" i="21"/>
  <c r="I2096" i="21"/>
  <c r="H2097" i="21"/>
  <c r="P2096" i="21"/>
  <c r="N2096" i="21"/>
  <c r="M2096" i="21"/>
  <c r="O2096" i="21"/>
  <c r="K2096" i="21"/>
  <c r="Q2096" i="21"/>
  <c r="H2098" i="21"/>
  <c r="P2097" i="21"/>
  <c r="I2097" i="21"/>
  <c r="N2097" i="21"/>
  <c r="L2097" i="21"/>
  <c r="J2097" i="21"/>
  <c r="N2098" i="21"/>
  <c r="L2098" i="21"/>
  <c r="P2098" i="21"/>
  <c r="J2098" i="21"/>
  <c r="I2098" i="21"/>
  <c r="H2099" i="21"/>
  <c r="K2097" i="21"/>
  <c r="Q2097" i="21"/>
  <c r="M2097" i="21"/>
  <c r="O2097" i="21"/>
  <c r="M2098" i="21"/>
  <c r="O2098" i="21"/>
  <c r="K2098" i="21"/>
  <c r="Q2098" i="21"/>
  <c r="P2099" i="21"/>
  <c r="N2099" i="21"/>
  <c r="L2099" i="21"/>
  <c r="J2099" i="21"/>
  <c r="I2099" i="21"/>
  <c r="H2100" i="21"/>
  <c r="M2099" i="21"/>
  <c r="O2099" i="21"/>
  <c r="K2099" i="21"/>
  <c r="Q2099" i="21"/>
  <c r="L2100" i="21"/>
  <c r="J2100" i="21"/>
  <c r="H2101" i="21"/>
  <c r="I2100" i="21"/>
  <c r="P2100" i="21"/>
  <c r="N2100" i="21"/>
  <c r="P2101" i="21"/>
  <c r="N2101" i="21"/>
  <c r="L2101" i="21"/>
  <c r="J2101" i="21"/>
  <c r="H2102" i="21"/>
  <c r="I2101" i="21"/>
  <c r="K2100" i="21"/>
  <c r="Q2100" i="21"/>
  <c r="M2100" i="21"/>
  <c r="O2100" i="21"/>
  <c r="L2102" i="21"/>
  <c r="J2102" i="21"/>
  <c r="I2102" i="21"/>
  <c r="H2103" i="21"/>
  <c r="P2102" i="21"/>
  <c r="N2102" i="21"/>
  <c r="M2101" i="21"/>
  <c r="O2101" i="21"/>
  <c r="K2101" i="21"/>
  <c r="Q2101" i="21"/>
  <c r="M2102" i="21"/>
  <c r="O2102" i="21"/>
  <c r="K2102" i="21"/>
  <c r="Q2102" i="21"/>
  <c r="N2103" i="21"/>
  <c r="L2103" i="21"/>
  <c r="J2103" i="21"/>
  <c r="I2103" i="21"/>
  <c r="P2103" i="21"/>
  <c r="H2104" i="21"/>
  <c r="O2103" i="21"/>
  <c r="K2103" i="21"/>
  <c r="M2103" i="21"/>
  <c r="Q2103" i="21"/>
  <c r="L2104" i="21"/>
  <c r="J2104" i="21"/>
  <c r="H2105" i="21"/>
  <c r="I2104" i="21"/>
  <c r="P2104" i="21"/>
  <c r="N2104" i="21"/>
  <c r="P2105" i="21"/>
  <c r="N2105" i="21"/>
  <c r="L2105" i="21"/>
  <c r="J2105" i="21"/>
  <c r="I2105" i="21"/>
  <c r="H2106" i="21"/>
  <c r="K2104" i="21"/>
  <c r="Q2104" i="21"/>
  <c r="M2104" i="21"/>
  <c r="O2104" i="21"/>
  <c r="K2105" i="21"/>
  <c r="Q2105" i="21"/>
  <c r="M2105" i="21"/>
  <c r="O2105" i="21"/>
  <c r="P2106" i="21"/>
  <c r="N2106" i="21"/>
  <c r="L2106" i="21"/>
  <c r="J2106" i="21"/>
  <c r="I2106" i="21"/>
  <c r="H2107" i="21"/>
  <c r="M2106" i="21"/>
  <c r="O2106" i="21"/>
  <c r="K2106" i="21"/>
  <c r="Q2106" i="21"/>
  <c r="L2107" i="21"/>
  <c r="J2107" i="21"/>
  <c r="I2107" i="21"/>
  <c r="P2107" i="21"/>
  <c r="N2107" i="21"/>
  <c r="H2108" i="21"/>
  <c r="K2107" i="21"/>
  <c r="M2107" i="21"/>
  <c r="O2107" i="21"/>
  <c r="Q2107" i="21"/>
  <c r="L2108" i="21"/>
  <c r="J2108" i="21"/>
  <c r="H2109" i="21"/>
  <c r="I2108" i="21"/>
  <c r="P2108" i="21"/>
  <c r="N2108" i="21"/>
  <c r="N2109" i="21"/>
  <c r="L2109" i="21"/>
  <c r="J2109" i="21"/>
  <c r="I2109" i="21"/>
  <c r="P2109" i="21"/>
  <c r="H2110" i="21"/>
  <c r="K2108" i="21"/>
  <c r="Q2108" i="21"/>
  <c r="M2108" i="21"/>
  <c r="O2108" i="21"/>
  <c r="K2109" i="21"/>
  <c r="Q2109" i="21"/>
  <c r="M2109" i="21"/>
  <c r="O2109" i="21"/>
  <c r="P2110" i="21"/>
  <c r="N2110" i="21"/>
  <c r="L2110" i="21"/>
  <c r="J2110" i="21"/>
  <c r="I2110" i="21"/>
  <c r="H2111" i="21"/>
  <c r="M2110" i="21"/>
  <c r="O2110" i="21"/>
  <c r="K2110" i="21"/>
  <c r="Q2110" i="21"/>
  <c r="J2111" i="21"/>
  <c r="I2111" i="21"/>
  <c r="P2111" i="21"/>
  <c r="N2111" i="21"/>
  <c r="L2111" i="21"/>
  <c r="H2112" i="21"/>
  <c r="M2111" i="21"/>
  <c r="O2111" i="21"/>
  <c r="K2111" i="21"/>
  <c r="Q2111" i="21"/>
  <c r="L2112" i="21"/>
  <c r="J2112" i="21"/>
  <c r="H2113" i="21"/>
  <c r="I2112" i="21"/>
  <c r="P2112" i="21"/>
  <c r="N2112" i="21"/>
  <c r="L2113" i="21"/>
  <c r="J2113" i="21"/>
  <c r="I2113" i="21"/>
  <c r="P2113" i="21"/>
  <c r="N2113" i="21"/>
  <c r="H2114" i="21"/>
  <c r="K2112" i="21"/>
  <c r="Q2112" i="21"/>
  <c r="M2112" i="21"/>
  <c r="O2112" i="21"/>
  <c r="K2113" i="21"/>
  <c r="Q2113" i="21"/>
  <c r="M2113" i="21"/>
  <c r="O2113" i="21"/>
  <c r="P2114" i="21"/>
  <c r="N2114" i="21"/>
  <c r="L2114" i="21"/>
  <c r="J2114" i="21"/>
  <c r="H2115" i="21"/>
  <c r="I2114" i="21"/>
  <c r="P2115" i="21"/>
  <c r="I2115" i="21"/>
  <c r="H2116" i="21"/>
  <c r="N2115" i="21"/>
  <c r="L2115" i="21"/>
  <c r="J2115" i="21"/>
  <c r="K2114" i="21"/>
  <c r="M2114" i="21"/>
  <c r="O2114" i="21"/>
  <c r="Q2114" i="21"/>
  <c r="M2115" i="21"/>
  <c r="O2115" i="21"/>
  <c r="K2115" i="21"/>
  <c r="Q2115" i="21"/>
  <c r="J2116" i="21"/>
  <c r="H2117" i="21"/>
  <c r="I2116" i="21"/>
  <c r="L2116" i="21"/>
  <c r="P2116" i="21"/>
  <c r="N2116" i="21"/>
  <c r="J2117" i="21"/>
  <c r="I2117" i="21"/>
  <c r="P2117" i="21"/>
  <c r="N2117" i="21"/>
  <c r="L2117" i="21"/>
  <c r="H2118" i="21"/>
  <c r="K2116" i="21"/>
  <c r="Q2116" i="21"/>
  <c r="M2116" i="21"/>
  <c r="O2116" i="21"/>
  <c r="K2117" i="21"/>
  <c r="Q2117" i="21"/>
  <c r="M2117" i="21"/>
  <c r="O2117" i="21"/>
  <c r="P2118" i="21"/>
  <c r="N2118" i="21"/>
  <c r="L2118" i="21"/>
  <c r="J2118" i="21"/>
  <c r="I2118" i="21"/>
  <c r="H2119" i="21"/>
  <c r="M2118" i="21"/>
  <c r="O2118" i="21"/>
  <c r="K2118" i="21"/>
  <c r="Q2118" i="21"/>
  <c r="P2119" i="21"/>
  <c r="N2119" i="21"/>
  <c r="L2119" i="21"/>
  <c r="J2119" i="21"/>
  <c r="H2120" i="21"/>
  <c r="I2119" i="21"/>
  <c r="P2120" i="21"/>
  <c r="N2120" i="21"/>
  <c r="L2120" i="21"/>
  <c r="J2120" i="21"/>
  <c r="H2121" i="21"/>
  <c r="I2120" i="21"/>
  <c r="K2119" i="21"/>
  <c r="Q2119" i="21"/>
  <c r="M2119" i="21"/>
  <c r="O2119" i="21"/>
  <c r="I2121" i="21"/>
  <c r="P2121" i="21"/>
  <c r="N2121" i="21"/>
  <c r="L2121" i="21"/>
  <c r="J2121" i="21"/>
  <c r="H2122" i="21"/>
  <c r="K2120" i="21"/>
  <c r="Q2120" i="21"/>
  <c r="M2120" i="21"/>
  <c r="O2120" i="21"/>
  <c r="Q2121" i="21"/>
  <c r="K2121" i="21"/>
  <c r="M2121" i="21"/>
  <c r="O2121" i="21"/>
  <c r="P2122" i="21"/>
  <c r="N2122" i="21"/>
  <c r="L2122" i="21"/>
  <c r="J2122" i="21"/>
  <c r="H2123" i="21"/>
  <c r="I2122" i="21"/>
  <c r="P2123" i="21"/>
  <c r="H2124" i="21"/>
  <c r="I2123" i="21"/>
  <c r="N2123" i="21"/>
  <c r="L2123" i="21"/>
  <c r="J2123" i="21"/>
  <c r="M2122" i="21"/>
  <c r="O2122" i="21"/>
  <c r="K2122" i="21"/>
  <c r="Q2122" i="21"/>
  <c r="P2124" i="21"/>
  <c r="N2124" i="21"/>
  <c r="L2124" i="21"/>
  <c r="J2124" i="21"/>
  <c r="H2125" i="21"/>
  <c r="I2124" i="21"/>
  <c r="Q2123" i="21"/>
  <c r="M2123" i="21"/>
  <c r="O2123" i="21"/>
  <c r="K2123" i="21"/>
  <c r="P2125" i="21"/>
  <c r="N2125" i="21"/>
  <c r="L2125" i="21"/>
  <c r="J2125" i="21"/>
  <c r="I2125" i="21"/>
  <c r="H2126" i="21"/>
  <c r="K2124" i="21"/>
  <c r="Q2124" i="21"/>
  <c r="M2124" i="21"/>
  <c r="O2124" i="21"/>
  <c r="K2125" i="21"/>
  <c r="Q2125" i="21"/>
  <c r="M2125" i="21"/>
  <c r="O2125" i="21"/>
  <c r="P2126" i="21"/>
  <c r="N2126" i="21"/>
  <c r="L2126" i="21"/>
  <c r="J2126" i="21"/>
  <c r="H2127" i="21"/>
  <c r="I2126" i="21"/>
  <c r="P2127" i="21"/>
  <c r="I2127" i="21"/>
  <c r="H2128" i="21"/>
  <c r="N2127" i="21"/>
  <c r="L2127" i="21"/>
  <c r="J2127" i="21"/>
  <c r="M2126" i="21"/>
  <c r="O2126" i="21"/>
  <c r="K2126" i="21"/>
  <c r="Q2126" i="21"/>
  <c r="M2127" i="21"/>
  <c r="O2127" i="21"/>
  <c r="K2127" i="21"/>
  <c r="Q2127" i="21"/>
  <c r="L2128" i="21"/>
  <c r="J2128" i="21"/>
  <c r="I2128" i="21"/>
  <c r="H2129" i="21"/>
  <c r="P2128" i="21"/>
  <c r="N2128" i="21"/>
  <c r="M2128" i="21"/>
  <c r="O2128" i="21"/>
  <c r="K2128" i="21"/>
  <c r="Q2128" i="21"/>
  <c r="H2130" i="21"/>
  <c r="P2129" i="21"/>
  <c r="I2129" i="21"/>
  <c r="N2129" i="21"/>
  <c r="L2129" i="21"/>
  <c r="J2129" i="21"/>
  <c r="N2130" i="21"/>
  <c r="L2130" i="21"/>
  <c r="P2130" i="21"/>
  <c r="J2130" i="21"/>
  <c r="I2130" i="21"/>
  <c r="H2131" i="21"/>
  <c r="K2129" i="21"/>
  <c r="Q2129" i="21"/>
  <c r="M2129" i="21"/>
  <c r="O2129" i="21"/>
  <c r="M2130" i="21"/>
  <c r="O2130" i="21"/>
  <c r="K2130" i="21"/>
  <c r="Q2130" i="21"/>
  <c r="P2131" i="21"/>
  <c r="N2131" i="21"/>
  <c r="L2131" i="21"/>
  <c r="J2131" i="21"/>
  <c r="H2132" i="21"/>
  <c r="I2131" i="21"/>
  <c r="P2132" i="21"/>
  <c r="N2132" i="21"/>
  <c r="L2132" i="21"/>
  <c r="J2132" i="21"/>
  <c r="H2133" i="21"/>
  <c r="I2132" i="21"/>
  <c r="M2131" i="21"/>
  <c r="O2131" i="21"/>
  <c r="K2131" i="21"/>
  <c r="Q2131" i="21"/>
  <c r="P2133" i="21"/>
  <c r="N2133" i="21"/>
  <c r="L2133" i="21"/>
  <c r="J2133" i="21"/>
  <c r="I2133" i="21"/>
  <c r="H2134" i="21"/>
  <c r="K2132" i="21"/>
  <c r="Q2132" i="21"/>
  <c r="M2132" i="21"/>
  <c r="O2132" i="21"/>
  <c r="K2133" i="21"/>
  <c r="Q2133" i="21"/>
  <c r="M2133" i="21"/>
  <c r="O2133" i="21"/>
  <c r="L2134" i="21"/>
  <c r="P2134" i="21"/>
  <c r="N2134" i="21"/>
  <c r="J2134" i="21"/>
  <c r="I2134" i="21"/>
  <c r="H2135" i="21"/>
  <c r="M2134" i="21"/>
  <c r="O2134" i="21"/>
  <c r="K2134" i="21"/>
  <c r="Q2134" i="21"/>
  <c r="N2135" i="21"/>
  <c r="L2135" i="21"/>
  <c r="J2135" i="21"/>
  <c r="I2135" i="21"/>
  <c r="P2135" i="21"/>
  <c r="H2136" i="21"/>
  <c r="O2135" i="21"/>
  <c r="K2135" i="21"/>
  <c r="M2135" i="21"/>
  <c r="Q2135" i="21"/>
  <c r="L2136" i="21"/>
  <c r="J2136" i="21"/>
  <c r="H2137" i="21"/>
  <c r="I2136" i="21"/>
  <c r="P2136" i="21"/>
  <c r="N2136" i="21"/>
  <c r="P2137" i="21"/>
  <c r="N2137" i="21"/>
  <c r="L2137" i="21"/>
  <c r="J2137" i="21"/>
  <c r="I2137" i="21"/>
  <c r="H2138" i="21"/>
  <c r="K2136" i="21"/>
  <c r="Q2136" i="21"/>
  <c r="M2136" i="21"/>
  <c r="O2136" i="21"/>
  <c r="K2137" i="21"/>
  <c r="Q2137" i="21"/>
  <c r="M2137" i="21"/>
  <c r="O2137" i="21"/>
  <c r="P2138" i="21"/>
  <c r="N2138" i="21"/>
  <c r="L2138" i="21"/>
  <c r="J2138" i="21"/>
  <c r="I2138" i="21"/>
  <c r="H2139" i="21"/>
  <c r="M2138" i="21"/>
  <c r="O2138" i="21"/>
  <c r="K2138" i="21"/>
  <c r="Q2138" i="21"/>
  <c r="L2139" i="21"/>
  <c r="J2139" i="21"/>
  <c r="I2139" i="21"/>
  <c r="P2139" i="21"/>
  <c r="N2139" i="21"/>
  <c r="H2140" i="21"/>
  <c r="K2139" i="21"/>
  <c r="M2139" i="21"/>
  <c r="O2139" i="21"/>
  <c r="Q2139" i="21"/>
  <c r="L2140" i="21"/>
  <c r="J2140" i="21"/>
  <c r="H2141" i="21"/>
  <c r="I2140" i="21"/>
  <c r="P2140" i="21"/>
  <c r="N2140" i="21"/>
  <c r="N2141" i="21"/>
  <c r="L2141" i="21"/>
  <c r="J2141" i="21"/>
  <c r="I2141" i="21"/>
  <c r="P2141" i="21"/>
  <c r="H2142" i="21"/>
  <c r="K2140" i="21"/>
  <c r="Q2140" i="21"/>
  <c r="M2140" i="21"/>
  <c r="O2140" i="21"/>
  <c r="K2141" i="21"/>
  <c r="Q2141" i="21"/>
  <c r="M2141" i="21"/>
  <c r="O2141" i="21"/>
  <c r="P2142" i="21"/>
  <c r="N2142" i="21"/>
  <c r="L2142" i="21"/>
  <c r="J2142" i="21"/>
  <c r="H2143" i="21"/>
  <c r="I2142" i="21"/>
  <c r="P2143" i="21"/>
  <c r="I2143" i="21"/>
  <c r="H2144" i="21"/>
  <c r="N2143" i="21"/>
  <c r="L2143" i="21"/>
  <c r="J2143" i="21"/>
  <c r="O2142" i="21"/>
  <c r="K2142" i="21"/>
  <c r="M2142" i="21"/>
  <c r="Q2142" i="21"/>
  <c r="M2143" i="21"/>
  <c r="O2143" i="21"/>
  <c r="K2143" i="21"/>
  <c r="Q2143" i="21"/>
  <c r="L2144" i="21"/>
  <c r="J2144" i="21"/>
  <c r="H2145" i="21"/>
  <c r="I2144" i="21"/>
  <c r="P2144" i="21"/>
  <c r="N2144" i="21"/>
  <c r="L2145" i="21"/>
  <c r="J2145" i="21"/>
  <c r="I2145" i="21"/>
  <c r="P2145" i="21"/>
  <c r="N2145" i="21"/>
  <c r="H2146" i="21"/>
  <c r="K2144" i="21"/>
  <c r="Q2144" i="21"/>
  <c r="M2144" i="21"/>
  <c r="O2144" i="21"/>
  <c r="K2145" i="21"/>
  <c r="Q2145" i="21"/>
  <c r="M2145" i="21"/>
  <c r="O2145" i="21"/>
  <c r="P2146" i="21"/>
  <c r="N2146" i="21"/>
  <c r="L2146" i="21"/>
  <c r="J2146" i="21"/>
  <c r="H2147" i="21"/>
  <c r="I2146" i="21"/>
  <c r="P2147" i="21"/>
  <c r="I2147" i="21"/>
  <c r="H2148" i="21"/>
  <c r="N2147" i="21"/>
  <c r="L2147" i="21"/>
  <c r="J2147" i="21"/>
  <c r="K2146" i="21"/>
  <c r="M2146" i="21"/>
  <c r="O2146" i="21"/>
  <c r="Q2146" i="21"/>
  <c r="M2147" i="21"/>
  <c r="O2147" i="21"/>
  <c r="K2147" i="21"/>
  <c r="Q2147" i="21"/>
  <c r="J2148" i="21"/>
  <c r="H2149" i="21"/>
  <c r="I2148" i="21"/>
  <c r="L2148" i="21"/>
  <c r="P2148" i="21"/>
  <c r="N2148" i="21"/>
  <c r="J2149" i="21"/>
  <c r="I2149" i="21"/>
  <c r="P2149" i="21"/>
  <c r="N2149" i="21"/>
  <c r="L2149" i="21"/>
  <c r="H2150" i="21"/>
  <c r="K2148" i="21"/>
  <c r="Q2148" i="21"/>
  <c r="M2148" i="21"/>
  <c r="O2148" i="21"/>
  <c r="K2149" i="21"/>
  <c r="Q2149" i="21"/>
  <c r="M2149" i="21"/>
  <c r="O2149" i="21"/>
  <c r="P2150" i="21"/>
  <c r="N2150" i="21"/>
  <c r="L2150" i="21"/>
  <c r="J2150" i="21"/>
  <c r="I2150" i="21"/>
  <c r="H2151" i="21"/>
  <c r="M2150" i="21"/>
  <c r="O2150" i="21"/>
  <c r="K2150" i="21"/>
  <c r="Q2150" i="21"/>
  <c r="P2151" i="21"/>
  <c r="N2151" i="21"/>
  <c r="L2151" i="21"/>
  <c r="J2151" i="21"/>
  <c r="H2152" i="21"/>
  <c r="I2151" i="21"/>
  <c r="P2152" i="21"/>
  <c r="N2152" i="21"/>
  <c r="L2152" i="21"/>
  <c r="J2152" i="21"/>
  <c r="H2153" i="21"/>
  <c r="I2152" i="21"/>
  <c r="K2151" i="21"/>
  <c r="Q2151" i="21"/>
  <c r="M2151" i="21"/>
  <c r="O2151" i="21"/>
  <c r="I2153" i="21"/>
  <c r="P2153" i="21"/>
  <c r="N2153" i="21"/>
  <c r="L2153" i="21"/>
  <c r="J2153" i="21"/>
  <c r="H2154" i="21"/>
  <c r="K2152" i="21"/>
  <c r="Q2152" i="21"/>
  <c r="M2152" i="21"/>
  <c r="O2152" i="21"/>
  <c r="Q2153" i="21"/>
  <c r="K2153" i="21"/>
  <c r="M2153" i="21"/>
  <c r="O2153" i="21"/>
  <c r="P2154" i="21"/>
  <c r="N2154" i="21"/>
  <c r="L2154" i="21"/>
  <c r="J2154" i="21"/>
  <c r="I2154" i="21"/>
  <c r="H2155" i="21"/>
  <c r="M2154" i="21"/>
  <c r="O2154" i="21"/>
  <c r="K2154" i="21"/>
  <c r="Q2154" i="21"/>
  <c r="P2155" i="21"/>
  <c r="N2155" i="21"/>
  <c r="L2155" i="21"/>
  <c r="J2155" i="21"/>
  <c r="H2156" i="21"/>
  <c r="I2155" i="21"/>
  <c r="P2156" i="21"/>
  <c r="N2156" i="21"/>
  <c r="L2156" i="21"/>
  <c r="J2156" i="21"/>
  <c r="H2157" i="21"/>
  <c r="I2156" i="21"/>
  <c r="Q2155" i="21"/>
  <c r="M2155" i="21"/>
  <c r="O2155" i="21"/>
  <c r="K2155" i="21"/>
  <c r="P2157" i="21"/>
  <c r="N2157" i="21"/>
  <c r="L2157" i="21"/>
  <c r="J2157" i="21"/>
  <c r="I2157" i="21"/>
  <c r="H2158" i="21"/>
  <c r="K2156" i="21"/>
  <c r="Q2156" i="21"/>
  <c r="M2156" i="21"/>
  <c r="O2156" i="21"/>
  <c r="K2157" i="21"/>
  <c r="Q2157" i="21"/>
  <c r="M2157" i="21"/>
  <c r="O2157" i="21"/>
  <c r="P2158" i="21"/>
  <c r="N2158" i="21"/>
  <c r="L2158" i="21"/>
  <c r="J2158" i="21"/>
  <c r="H2159" i="21"/>
  <c r="I2158" i="21"/>
  <c r="P2159" i="21"/>
  <c r="I2159" i="21"/>
  <c r="H2160" i="21"/>
  <c r="N2159" i="21"/>
  <c r="L2159" i="21"/>
  <c r="J2159" i="21"/>
  <c r="M2158" i="21"/>
  <c r="O2158" i="21"/>
  <c r="K2158" i="21"/>
  <c r="Q2158" i="21"/>
  <c r="M2159" i="21"/>
  <c r="O2159" i="21"/>
  <c r="K2159" i="21"/>
  <c r="Q2159" i="21"/>
  <c r="L2160" i="21"/>
  <c r="J2160" i="21"/>
  <c r="I2160" i="21"/>
  <c r="H2161" i="21"/>
  <c r="P2160" i="21"/>
  <c r="N2160" i="21"/>
  <c r="M2160" i="21"/>
  <c r="O2160" i="21"/>
  <c r="K2160" i="21"/>
  <c r="Q2160" i="21"/>
  <c r="H2162" i="21"/>
  <c r="P2161" i="21"/>
  <c r="I2161" i="21"/>
  <c r="N2161" i="21"/>
  <c r="L2161" i="21"/>
  <c r="J2161" i="21"/>
  <c r="N2162" i="21"/>
  <c r="L2162" i="21"/>
  <c r="P2162" i="21"/>
  <c r="J2162" i="21"/>
  <c r="I2162" i="21"/>
  <c r="H2163" i="21"/>
  <c r="K2161" i="21"/>
  <c r="Q2161" i="21"/>
  <c r="M2161" i="21"/>
  <c r="O2161" i="21"/>
  <c r="M2162" i="21"/>
  <c r="O2162" i="21"/>
  <c r="K2162" i="21"/>
  <c r="Q2162" i="21"/>
  <c r="P2163" i="21"/>
  <c r="N2163" i="21"/>
  <c r="L2163" i="21"/>
  <c r="J2163" i="21"/>
  <c r="I2163" i="21"/>
  <c r="H2164" i="21"/>
  <c r="M2163" i="21"/>
  <c r="O2163" i="21"/>
  <c r="K2163" i="21"/>
  <c r="Q2163" i="21"/>
  <c r="L2164" i="21"/>
  <c r="J2164" i="21"/>
  <c r="H2165" i="21"/>
  <c r="I2164" i="21"/>
  <c r="P2164" i="21"/>
  <c r="N2164" i="21"/>
  <c r="P2165" i="21"/>
  <c r="N2165" i="21"/>
  <c r="L2165" i="21"/>
  <c r="J2165" i="21"/>
  <c r="I2165" i="21"/>
  <c r="H2166" i="21"/>
  <c r="K2164" i="21"/>
  <c r="Q2164" i="21"/>
  <c r="M2164" i="21"/>
  <c r="O2164" i="21"/>
  <c r="K2165" i="21"/>
  <c r="Q2165" i="21"/>
  <c r="M2165" i="21"/>
  <c r="O2165" i="21"/>
  <c r="L2166" i="21"/>
  <c r="P2166" i="21"/>
  <c r="N2166" i="21"/>
  <c r="J2166" i="21"/>
  <c r="I2166" i="21"/>
  <c r="H2167" i="21"/>
  <c r="M2166" i="21"/>
  <c r="O2166" i="21"/>
  <c r="K2166" i="21"/>
  <c r="Q2166" i="21"/>
  <c r="N2167" i="21"/>
  <c r="L2167" i="21"/>
  <c r="J2167" i="21"/>
  <c r="I2167" i="21"/>
  <c r="P2167" i="21"/>
  <c r="H2168" i="21"/>
  <c r="O2167" i="21"/>
  <c r="K2167" i="21"/>
  <c r="M2167" i="21"/>
  <c r="Q2167" i="21"/>
  <c r="L2168" i="21"/>
  <c r="J2168" i="21"/>
  <c r="H2169" i="21"/>
  <c r="I2168" i="21"/>
  <c r="P2168" i="21"/>
  <c r="N2168" i="21"/>
  <c r="P2169" i="21"/>
  <c r="N2169" i="21"/>
  <c r="L2169" i="21"/>
  <c r="J2169" i="21"/>
  <c r="I2169" i="21"/>
  <c r="H2170" i="21"/>
  <c r="K2168" i="21"/>
  <c r="Q2168" i="21"/>
  <c r="M2168" i="21"/>
  <c r="O2168" i="21"/>
  <c r="K2169" i="21"/>
  <c r="Q2169" i="21"/>
  <c r="M2169" i="21"/>
  <c r="O2169" i="21"/>
  <c r="P2170" i="21"/>
  <c r="N2170" i="21"/>
  <c r="L2170" i="21"/>
  <c r="J2170" i="21"/>
  <c r="I2170" i="21"/>
  <c r="H2171" i="21"/>
  <c r="M2170" i="21"/>
  <c r="O2170" i="21"/>
  <c r="K2170" i="21"/>
  <c r="Q2170" i="21"/>
  <c r="L2171" i="21"/>
  <c r="J2171" i="21"/>
  <c r="H2172" i="21"/>
  <c r="P2171" i="21"/>
  <c r="N2171" i="21"/>
  <c r="I2171" i="21"/>
  <c r="L2172" i="21"/>
  <c r="P2172" i="21"/>
  <c r="N2172" i="21"/>
  <c r="J2172" i="21"/>
  <c r="H2173" i="21"/>
  <c r="I2172" i="21"/>
  <c r="M2171" i="21"/>
  <c r="O2171" i="21"/>
  <c r="K2171" i="21"/>
  <c r="Q2171" i="21"/>
  <c r="N2173" i="21"/>
  <c r="L2173" i="21"/>
  <c r="J2173" i="21"/>
  <c r="H2174" i="21"/>
  <c r="P2173" i="21"/>
  <c r="I2173" i="21"/>
  <c r="K2172" i="21"/>
  <c r="Q2172" i="21"/>
  <c r="M2172" i="21"/>
  <c r="O2172" i="21"/>
  <c r="L2174" i="21"/>
  <c r="J2174" i="21"/>
  <c r="I2174" i="21"/>
  <c r="H2175" i="21"/>
  <c r="P2174" i="21"/>
  <c r="N2174" i="21"/>
  <c r="M2173" i="21"/>
  <c r="O2173" i="21"/>
  <c r="K2173" i="21"/>
  <c r="Q2173" i="21"/>
  <c r="M2174" i="21"/>
  <c r="O2174" i="21"/>
  <c r="K2174" i="21"/>
  <c r="Q2174" i="21"/>
  <c r="J2175" i="21"/>
  <c r="H2176" i="21"/>
  <c r="P2175" i="21"/>
  <c r="N2175" i="21"/>
  <c r="L2175" i="21"/>
  <c r="I2175" i="21"/>
  <c r="P2176" i="21"/>
  <c r="N2176" i="21"/>
  <c r="L2176" i="21"/>
  <c r="J2176" i="21"/>
  <c r="H2177" i="21"/>
  <c r="I2176" i="21"/>
  <c r="M2175" i="21"/>
  <c r="O2175" i="21"/>
  <c r="K2175" i="21"/>
  <c r="Q2175" i="21"/>
  <c r="L2177" i="21"/>
  <c r="J2177" i="21"/>
  <c r="H2178" i="21"/>
  <c r="P2177" i="21"/>
  <c r="N2177" i="21"/>
  <c r="I2177" i="21"/>
  <c r="K2176" i="21"/>
  <c r="Q2176" i="21"/>
  <c r="M2176" i="21"/>
  <c r="O2176" i="21"/>
  <c r="L2178" i="21"/>
  <c r="J2178" i="21"/>
  <c r="I2178" i="21"/>
  <c r="H2179" i="21"/>
  <c r="P2178" i="21"/>
  <c r="N2178" i="21"/>
  <c r="M2177" i="21"/>
  <c r="O2177" i="21"/>
  <c r="K2177" i="21"/>
  <c r="Q2177" i="21"/>
  <c r="M2178" i="21"/>
  <c r="O2178" i="21"/>
  <c r="K2178" i="21"/>
  <c r="Q2178" i="21"/>
  <c r="I2179" i="21"/>
  <c r="P2179" i="21"/>
  <c r="N2179" i="21"/>
  <c r="L2179" i="21"/>
  <c r="J2179" i="21"/>
  <c r="H2180" i="21"/>
  <c r="M2179" i="21"/>
  <c r="O2179" i="21"/>
  <c r="K2179" i="21"/>
  <c r="Q2179" i="21"/>
  <c r="J2180" i="21"/>
  <c r="I2180" i="21"/>
  <c r="H2181" i="21"/>
  <c r="L2180" i="21"/>
  <c r="P2180" i="21"/>
  <c r="N2180" i="21"/>
  <c r="Q2180" i="21"/>
  <c r="M2180" i="21"/>
  <c r="O2180" i="21"/>
  <c r="K2180" i="21"/>
  <c r="P2181" i="21"/>
  <c r="I2181" i="21"/>
  <c r="H2182" i="21"/>
  <c r="N2181" i="21"/>
  <c r="L2181" i="21"/>
  <c r="J2181" i="21"/>
  <c r="K2181" i="21"/>
  <c r="Q2181" i="21"/>
  <c r="M2181" i="21"/>
  <c r="O2181" i="21"/>
  <c r="P2182" i="21"/>
  <c r="N2182" i="21"/>
  <c r="L2182" i="21"/>
  <c r="J2182" i="21"/>
  <c r="H2183" i="21"/>
  <c r="I2182" i="21"/>
  <c r="P2183" i="21"/>
  <c r="H2184" i="21"/>
  <c r="I2183" i="21"/>
  <c r="N2183" i="21"/>
  <c r="L2183" i="21"/>
  <c r="J2183" i="21"/>
  <c r="M2182" i="21"/>
  <c r="O2182" i="21"/>
  <c r="K2182" i="21"/>
  <c r="Q2182" i="21"/>
  <c r="P2184" i="21"/>
  <c r="N2184" i="21"/>
  <c r="L2184" i="21"/>
  <c r="J2184" i="21"/>
  <c r="I2184" i="21"/>
  <c r="H2185" i="21"/>
  <c r="K2183" i="21"/>
  <c r="Q2183" i="21"/>
  <c r="M2183" i="21"/>
  <c r="O2183" i="21"/>
  <c r="M2184" i="21"/>
  <c r="O2184" i="21"/>
  <c r="K2184" i="21"/>
  <c r="Q2184" i="21"/>
  <c r="P2185" i="21"/>
  <c r="H2186" i="21"/>
  <c r="I2185" i="21"/>
  <c r="N2185" i="21"/>
  <c r="L2185" i="21"/>
  <c r="J2185" i="21"/>
  <c r="J2186" i="21"/>
  <c r="I2186" i="21"/>
  <c r="H2187" i="21"/>
  <c r="L2186" i="21"/>
  <c r="P2186" i="21"/>
  <c r="N2186" i="21"/>
  <c r="M2185" i="21"/>
  <c r="O2185" i="21"/>
  <c r="K2185" i="21"/>
  <c r="Q2185" i="21"/>
  <c r="M2186" i="21"/>
  <c r="O2186" i="21"/>
  <c r="K2186" i="21"/>
  <c r="Q2186" i="21"/>
  <c r="P2187" i="21"/>
  <c r="N2187" i="21"/>
  <c r="L2187" i="21"/>
  <c r="J2187" i="21"/>
  <c r="H2188" i="21"/>
  <c r="I2187" i="21"/>
  <c r="P2188" i="21"/>
  <c r="N2188" i="21"/>
  <c r="L2188" i="21"/>
  <c r="J2188" i="21"/>
  <c r="H2189" i="21"/>
  <c r="I2188" i="21"/>
  <c r="Q2187" i="21"/>
  <c r="M2187" i="21"/>
  <c r="O2187" i="21"/>
  <c r="K2187" i="21"/>
  <c r="P2189" i="21"/>
  <c r="N2189" i="21"/>
  <c r="L2189" i="21"/>
  <c r="J2189" i="21"/>
  <c r="I2189" i="21"/>
  <c r="H2190" i="21"/>
  <c r="K2188" i="21"/>
  <c r="Q2188" i="21"/>
  <c r="M2188" i="21"/>
  <c r="O2188" i="21"/>
  <c r="K2189" i="21"/>
  <c r="Q2189" i="21"/>
  <c r="M2189" i="21"/>
  <c r="O2189" i="21"/>
  <c r="P2190" i="21"/>
  <c r="N2190" i="21"/>
  <c r="L2190" i="21"/>
  <c r="J2190" i="21"/>
  <c r="H2191" i="21"/>
  <c r="I2190" i="21"/>
  <c r="P2191" i="21"/>
  <c r="H2192" i="21"/>
  <c r="I2191" i="21"/>
  <c r="N2191" i="21"/>
  <c r="L2191" i="21"/>
  <c r="J2191" i="21"/>
  <c r="M2190" i="21"/>
  <c r="O2190" i="21"/>
  <c r="K2190" i="21"/>
  <c r="Q2190" i="21"/>
  <c r="P2192" i="21"/>
  <c r="N2192" i="21"/>
  <c r="L2192" i="21"/>
  <c r="J2192" i="21"/>
  <c r="H2193" i="21"/>
  <c r="I2192" i="21"/>
  <c r="M2191" i="21"/>
  <c r="O2191" i="21"/>
  <c r="K2191" i="21"/>
  <c r="Q2191" i="21"/>
  <c r="P2193" i="21"/>
  <c r="N2193" i="21"/>
  <c r="L2193" i="21"/>
  <c r="J2193" i="21"/>
  <c r="H2194" i="21"/>
  <c r="I2193" i="21"/>
  <c r="Q2192" i="21"/>
  <c r="K2192" i="21"/>
  <c r="M2192" i="21"/>
  <c r="O2192" i="21"/>
  <c r="H2195" i="21"/>
  <c r="L2194" i="21"/>
  <c r="J2194" i="21"/>
  <c r="I2194" i="21"/>
  <c r="P2194" i="21"/>
  <c r="N2194" i="21"/>
  <c r="M2193" i="21"/>
  <c r="O2193" i="21"/>
  <c r="K2193" i="21"/>
  <c r="Q2193" i="21"/>
  <c r="P2195" i="21"/>
  <c r="N2195" i="21"/>
  <c r="L2195" i="21"/>
  <c r="J2195" i="21"/>
  <c r="H2196" i="21"/>
  <c r="I2195" i="21"/>
  <c r="M2194" i="21"/>
  <c r="O2194" i="21"/>
  <c r="K2194" i="21"/>
  <c r="Q2194" i="21"/>
  <c r="P2196" i="21"/>
  <c r="N2196" i="21"/>
  <c r="L2196" i="21"/>
  <c r="J2196" i="21"/>
  <c r="I2196" i="21"/>
  <c r="H2197" i="21"/>
  <c r="M2195" i="21"/>
  <c r="O2195" i="21"/>
  <c r="K2195" i="21"/>
  <c r="Q2195" i="21"/>
  <c r="M2196" i="21"/>
  <c r="O2196" i="21"/>
  <c r="K2196" i="21"/>
  <c r="Q2196" i="21"/>
  <c r="P2197" i="21"/>
  <c r="H2198" i="21"/>
  <c r="I2197" i="21"/>
  <c r="N2197" i="21"/>
  <c r="L2197" i="21"/>
  <c r="J2197" i="21"/>
  <c r="L2198" i="21"/>
  <c r="J2198" i="21"/>
  <c r="H2199" i="21"/>
  <c r="I2198" i="21"/>
  <c r="P2198" i="21"/>
  <c r="N2198" i="21"/>
  <c r="M2197" i="21"/>
  <c r="O2197" i="21"/>
  <c r="K2197" i="21"/>
  <c r="Q2197" i="21"/>
  <c r="I2199" i="21"/>
  <c r="P2199" i="21"/>
  <c r="H2200" i="21"/>
  <c r="N2199" i="21"/>
  <c r="L2199" i="21"/>
  <c r="J2199" i="21"/>
  <c r="M2198" i="21"/>
  <c r="O2198" i="21"/>
  <c r="K2198" i="21"/>
  <c r="Q2198" i="21"/>
  <c r="M2199" i="21"/>
  <c r="O2199" i="21"/>
  <c r="K2199" i="21"/>
  <c r="Q2199" i="21"/>
  <c r="N2200" i="21"/>
  <c r="L2200" i="21"/>
  <c r="P2200" i="21"/>
  <c r="J2200" i="21"/>
  <c r="H2201" i="21"/>
  <c r="I2200" i="21"/>
  <c r="P2201" i="21"/>
  <c r="N2201" i="21"/>
  <c r="L2201" i="21"/>
  <c r="J2201" i="21"/>
  <c r="H2202" i="21"/>
  <c r="I2201" i="21"/>
  <c r="K2200" i="21"/>
  <c r="Q2200" i="21"/>
  <c r="M2200" i="21"/>
  <c r="O2200" i="21"/>
  <c r="L2202" i="21"/>
  <c r="J2202" i="21"/>
  <c r="H2203" i="21"/>
  <c r="I2202" i="21"/>
  <c r="P2202" i="21"/>
  <c r="N2202" i="21"/>
  <c r="M2201" i="21"/>
  <c r="O2201" i="21"/>
  <c r="K2201" i="21"/>
  <c r="Q2201" i="21"/>
  <c r="P2203" i="21"/>
  <c r="H2204" i="21"/>
  <c r="I2203" i="21"/>
  <c r="N2203" i="21"/>
  <c r="L2203" i="21"/>
  <c r="J2203" i="21"/>
  <c r="M2202" i="21"/>
  <c r="O2202" i="21"/>
  <c r="K2202" i="21"/>
  <c r="Q2202" i="21"/>
  <c r="L2204" i="21"/>
  <c r="P2204" i="21"/>
  <c r="N2204" i="21"/>
  <c r="J2204" i="21"/>
  <c r="I2204" i="21"/>
  <c r="H2205" i="21"/>
  <c r="M2203" i="21"/>
  <c r="O2203" i="21"/>
  <c r="K2203" i="21"/>
  <c r="Q2203" i="21"/>
  <c r="O2204" i="21"/>
  <c r="K2204" i="21"/>
  <c r="Q2204" i="21"/>
  <c r="M2204" i="21"/>
  <c r="P2205" i="21"/>
  <c r="I2205" i="21"/>
  <c r="H2206" i="21"/>
  <c r="N2205" i="21"/>
  <c r="L2205" i="21"/>
  <c r="J2205" i="21"/>
  <c r="K2205" i="21"/>
  <c r="Q2205" i="21"/>
  <c r="M2205" i="21"/>
  <c r="O2205" i="21"/>
  <c r="P2206" i="21"/>
  <c r="N2206" i="21"/>
  <c r="L2206" i="21"/>
  <c r="J2206" i="21"/>
  <c r="H2207" i="21"/>
  <c r="I2206" i="21"/>
  <c r="P2207" i="21"/>
  <c r="H2208" i="21"/>
  <c r="I2207" i="21"/>
  <c r="N2207" i="21"/>
  <c r="L2207" i="21"/>
  <c r="J2207" i="21"/>
  <c r="O2206" i="21"/>
  <c r="K2206" i="21"/>
  <c r="M2206" i="21"/>
  <c r="Q2206" i="21"/>
  <c r="P2208" i="21"/>
  <c r="N2208" i="21"/>
  <c r="L2208" i="21"/>
  <c r="J2208" i="21"/>
  <c r="I2208" i="21"/>
  <c r="H2209" i="21"/>
  <c r="M2207" i="21"/>
  <c r="O2207" i="21"/>
  <c r="K2207" i="21"/>
  <c r="Q2207" i="21"/>
  <c r="K2208" i="21"/>
  <c r="Q2208" i="21"/>
  <c r="M2208" i="21"/>
  <c r="O2208" i="21"/>
  <c r="P2209" i="21"/>
  <c r="I2209" i="21"/>
  <c r="H2210" i="21"/>
  <c r="N2209" i="21"/>
  <c r="L2209" i="21"/>
  <c r="J2209" i="21"/>
  <c r="K2209" i="21"/>
  <c r="Q2209" i="21"/>
  <c r="M2209" i="21"/>
  <c r="O2209" i="21"/>
  <c r="P2210" i="21"/>
  <c r="N2210" i="21"/>
  <c r="L2210" i="21"/>
  <c r="J2210" i="21"/>
  <c r="I2210" i="21"/>
  <c r="H2211" i="21"/>
  <c r="M2210" i="21"/>
  <c r="O2210" i="21"/>
  <c r="K2210" i="21"/>
  <c r="Q2210" i="21"/>
  <c r="I2211" i="21"/>
  <c r="P2211" i="21"/>
  <c r="N2211" i="21"/>
  <c r="L2211" i="21"/>
  <c r="J2211" i="21"/>
  <c r="H2212" i="21"/>
  <c r="M2211" i="21"/>
  <c r="O2211" i="21"/>
  <c r="K2211" i="21"/>
  <c r="Q2211" i="21"/>
  <c r="J2212" i="21"/>
  <c r="I2212" i="21"/>
  <c r="H2213" i="21"/>
  <c r="L2212" i="21"/>
  <c r="P2212" i="21"/>
  <c r="N2212" i="21"/>
  <c r="Q2212" i="21"/>
  <c r="M2212" i="21"/>
  <c r="O2212" i="21"/>
  <c r="K2212" i="21"/>
  <c r="P2213" i="21"/>
  <c r="H2214" i="21"/>
  <c r="I2213" i="21"/>
  <c r="N2213" i="21"/>
  <c r="L2213" i="21"/>
  <c r="J2213" i="21"/>
  <c r="L2214" i="21"/>
  <c r="J2214" i="21"/>
  <c r="H2215" i="21"/>
  <c r="I2214" i="21"/>
  <c r="P2214" i="21"/>
  <c r="N2214" i="21"/>
  <c r="M2213" i="21"/>
  <c r="O2213" i="21"/>
  <c r="K2213" i="21"/>
  <c r="Q2213" i="21"/>
  <c r="P2215" i="21"/>
  <c r="H2216" i="21"/>
  <c r="I2215" i="21"/>
  <c r="N2215" i="21"/>
  <c r="L2215" i="21"/>
  <c r="J2215" i="21"/>
  <c r="M2214" i="21"/>
  <c r="O2214" i="21"/>
  <c r="K2214" i="21"/>
  <c r="Q2214" i="21"/>
  <c r="P2216" i="21"/>
  <c r="N2216" i="21"/>
  <c r="L2216" i="21"/>
  <c r="J2216" i="21"/>
  <c r="I2216" i="21"/>
  <c r="H2217" i="21"/>
  <c r="K2215" i="21"/>
  <c r="Q2215" i="21"/>
  <c r="M2215" i="21"/>
  <c r="O2215" i="21"/>
  <c r="M2216" i="21"/>
  <c r="O2216" i="21"/>
  <c r="K2216" i="21"/>
  <c r="Q2216" i="21"/>
  <c r="P2217" i="21"/>
  <c r="H2218" i="21"/>
  <c r="I2217" i="21"/>
  <c r="N2217" i="21"/>
  <c r="L2217" i="21"/>
  <c r="J2217" i="21"/>
  <c r="J2218" i="21"/>
  <c r="H2219" i="21"/>
  <c r="I2218" i="21"/>
  <c r="L2218" i="21"/>
  <c r="P2218" i="21"/>
  <c r="N2218" i="21"/>
  <c r="M2217" i="21"/>
  <c r="O2217" i="21"/>
  <c r="K2217" i="21"/>
  <c r="Q2217" i="21"/>
  <c r="P2219" i="21"/>
  <c r="H2220" i="21"/>
  <c r="I2219" i="21"/>
  <c r="N2219" i="21"/>
  <c r="L2219" i="21"/>
  <c r="J2219" i="21"/>
  <c r="M2218" i="21"/>
  <c r="O2218" i="21"/>
  <c r="K2218" i="21"/>
  <c r="Q2218" i="21"/>
  <c r="P2220" i="21"/>
  <c r="N2220" i="21"/>
  <c r="L2220" i="21"/>
  <c r="J2220" i="21"/>
  <c r="I2220" i="21"/>
  <c r="H2221" i="21"/>
  <c r="Q2219" i="21"/>
  <c r="M2219" i="21"/>
  <c r="O2219" i="21"/>
  <c r="K2219" i="21"/>
  <c r="M2220" i="21"/>
  <c r="O2220" i="21"/>
  <c r="K2220" i="21"/>
  <c r="Q2220" i="21"/>
  <c r="I2221" i="21"/>
  <c r="H2222" i="21"/>
  <c r="P2221" i="21"/>
  <c r="N2221" i="21"/>
  <c r="L2221" i="21"/>
  <c r="J2221" i="21"/>
  <c r="K2221" i="21"/>
  <c r="Q2221" i="21"/>
  <c r="M2221" i="21"/>
  <c r="O2221" i="21"/>
  <c r="P2222" i="21"/>
  <c r="N2222" i="21"/>
  <c r="L2222" i="21"/>
  <c r="J2222" i="21"/>
  <c r="I2222" i="21"/>
  <c r="H2223" i="21"/>
  <c r="M2222" i="21"/>
  <c r="O2222" i="21"/>
  <c r="K2222" i="21"/>
  <c r="Q2222" i="21"/>
  <c r="P2223" i="21"/>
  <c r="N2223" i="21"/>
  <c r="L2223" i="21"/>
  <c r="J2223" i="21"/>
  <c r="H2224" i="21"/>
  <c r="I2223" i="21"/>
  <c r="P2224" i="21"/>
  <c r="N2224" i="21"/>
  <c r="L2224" i="21"/>
  <c r="J2224" i="21"/>
  <c r="H2225" i="21"/>
  <c r="I2224" i="21"/>
  <c r="M2223" i="21"/>
  <c r="O2223" i="21"/>
  <c r="K2223" i="21"/>
  <c r="Q2223" i="21"/>
  <c r="P2225" i="21"/>
  <c r="N2225" i="21"/>
  <c r="L2225" i="21"/>
  <c r="J2225" i="21"/>
  <c r="H2226" i="21"/>
  <c r="I2225" i="21"/>
  <c r="Q2224" i="21"/>
  <c r="K2224" i="21"/>
  <c r="M2224" i="21"/>
  <c r="O2224" i="21"/>
  <c r="I2226" i="21"/>
  <c r="L2226" i="21"/>
  <c r="J2226" i="21"/>
  <c r="H2227" i="21"/>
  <c r="P2226" i="21"/>
  <c r="N2226" i="21"/>
  <c r="M2225" i="21"/>
  <c r="O2225" i="21"/>
  <c r="K2225" i="21"/>
  <c r="Q2225" i="21"/>
  <c r="M2226" i="21"/>
  <c r="O2226" i="21"/>
  <c r="K2226" i="21"/>
  <c r="Q2226" i="21"/>
  <c r="H2228" i="21"/>
  <c r="I2227" i="21"/>
  <c r="P2227" i="21"/>
  <c r="N2227" i="21"/>
  <c r="L2227" i="21"/>
  <c r="J2227" i="21"/>
  <c r="P2228" i="21"/>
  <c r="N2228" i="21"/>
  <c r="L2228" i="21"/>
  <c r="J2228" i="21"/>
  <c r="H2229" i="21"/>
  <c r="I2228" i="21"/>
  <c r="M2227" i="21"/>
  <c r="O2227" i="21"/>
  <c r="K2227" i="21"/>
  <c r="Q2227" i="21"/>
  <c r="P2229" i="21"/>
  <c r="N2229" i="21"/>
  <c r="L2229" i="21"/>
  <c r="J2229" i="21"/>
  <c r="I2229" i="21"/>
  <c r="H2230" i="21"/>
  <c r="K2228" i="21"/>
  <c r="Q2228" i="21"/>
  <c r="M2228" i="21"/>
  <c r="O2228" i="21"/>
  <c r="K2229" i="21"/>
  <c r="Q2229" i="21"/>
  <c r="M2229" i="21"/>
  <c r="O2229" i="21"/>
  <c r="L2230" i="21"/>
  <c r="P2230" i="21"/>
  <c r="N2230" i="21"/>
  <c r="J2230" i="21"/>
  <c r="H2231" i="21"/>
  <c r="I2230" i="21"/>
  <c r="I2231" i="21"/>
  <c r="P2231" i="21"/>
  <c r="H2232" i="21"/>
  <c r="N2231" i="21"/>
  <c r="L2231" i="21"/>
  <c r="J2231" i="21"/>
  <c r="M2230" i="21"/>
  <c r="O2230" i="21"/>
  <c r="K2230" i="21"/>
  <c r="Q2230" i="21"/>
  <c r="M2231" i="21"/>
  <c r="O2231" i="21"/>
  <c r="K2231" i="21"/>
  <c r="Q2231" i="21"/>
  <c r="N2232" i="21"/>
  <c r="L2232" i="21"/>
  <c r="P2232" i="21"/>
  <c r="J2232" i="21"/>
  <c r="H2233" i="21"/>
  <c r="I2232" i="21"/>
  <c r="P2233" i="21"/>
  <c r="N2233" i="21"/>
  <c r="L2233" i="21"/>
  <c r="J2233" i="21"/>
  <c r="H2234" i="21"/>
  <c r="I2233" i="21"/>
  <c r="K2232" i="21"/>
  <c r="Q2232" i="21"/>
  <c r="M2232" i="21"/>
  <c r="O2232" i="21"/>
  <c r="L2234" i="21"/>
  <c r="J2234" i="21"/>
  <c r="H2235" i="21"/>
  <c r="I2234" i="21"/>
  <c r="P2234" i="21"/>
  <c r="N2234" i="21"/>
  <c r="M2233" i="21"/>
  <c r="O2233" i="21"/>
  <c r="K2233" i="21"/>
  <c r="Q2233" i="21"/>
  <c r="P2235" i="21"/>
  <c r="H2236" i="21"/>
  <c r="I2235" i="21"/>
  <c r="N2235" i="21"/>
  <c r="L2235" i="21"/>
  <c r="J2235" i="21"/>
  <c r="M2234" i="21"/>
  <c r="O2234" i="21"/>
  <c r="K2234" i="21"/>
  <c r="Q2234" i="21"/>
  <c r="L2236" i="21"/>
  <c r="P2236" i="21"/>
  <c r="N2236" i="21"/>
  <c r="J2236" i="21"/>
  <c r="I2236" i="21"/>
  <c r="H2237" i="21"/>
  <c r="M2235" i="21"/>
  <c r="O2235" i="21"/>
  <c r="K2235" i="21"/>
  <c r="Q2235" i="21"/>
  <c r="O2236" i="21"/>
  <c r="K2236" i="21"/>
  <c r="Q2236" i="21"/>
  <c r="M2236" i="21"/>
  <c r="P2237" i="21"/>
  <c r="I2237" i="21"/>
  <c r="H2238" i="21"/>
  <c r="N2237" i="21"/>
  <c r="L2237" i="21"/>
  <c r="J2237" i="21"/>
  <c r="K2237" i="21"/>
  <c r="Q2237" i="21"/>
  <c r="M2237" i="21"/>
  <c r="O2237" i="21"/>
  <c r="P2238" i="21"/>
  <c r="N2238" i="21"/>
  <c r="L2238" i="21"/>
  <c r="J2238" i="21"/>
  <c r="H2239" i="21"/>
  <c r="I2238" i="21"/>
  <c r="P2239" i="21"/>
  <c r="H2240" i="21"/>
  <c r="I2239" i="21"/>
  <c r="N2239" i="21"/>
  <c r="L2239" i="21"/>
  <c r="J2239" i="21"/>
  <c r="O2238" i="21"/>
  <c r="K2238" i="21"/>
  <c r="M2238" i="21"/>
  <c r="Q2238" i="21"/>
  <c r="P2240" i="21"/>
  <c r="N2240" i="21"/>
  <c r="L2240" i="21"/>
  <c r="J2240" i="21"/>
  <c r="I2240" i="21"/>
  <c r="H2241" i="21"/>
  <c r="M2239" i="21"/>
  <c r="O2239" i="21"/>
  <c r="K2239" i="21"/>
  <c r="Q2239" i="21"/>
  <c r="K2240" i="21"/>
  <c r="Q2240" i="21"/>
  <c r="M2240" i="21"/>
  <c r="O2240" i="21"/>
  <c r="P2241" i="21"/>
  <c r="I2241" i="21"/>
  <c r="H2242" i="21"/>
  <c r="N2241" i="21"/>
  <c r="L2241" i="21"/>
  <c r="J2241" i="21"/>
  <c r="K2241" i="21"/>
  <c r="Q2241" i="21"/>
  <c r="M2241" i="21"/>
  <c r="O2241" i="21"/>
  <c r="P2242" i="21"/>
  <c r="N2242" i="21"/>
  <c r="L2242" i="21"/>
  <c r="J2242" i="21"/>
  <c r="I2242" i="21"/>
  <c r="H2243" i="21"/>
  <c r="M2242" i="21"/>
  <c r="O2242" i="21"/>
  <c r="K2242" i="21"/>
  <c r="Q2242" i="21"/>
  <c r="I2243" i="21"/>
  <c r="P2243" i="21"/>
  <c r="N2243" i="21"/>
  <c r="L2243" i="21"/>
  <c r="J2243" i="21"/>
  <c r="H2244" i="21"/>
  <c r="M2243" i="21"/>
  <c r="O2243" i="21"/>
  <c r="K2243" i="21"/>
  <c r="Q2243" i="21"/>
  <c r="J2244" i="21"/>
  <c r="I2244" i="21"/>
  <c r="H2245" i="21"/>
  <c r="L2244" i="21"/>
  <c r="P2244" i="21"/>
  <c r="N2244" i="21"/>
  <c r="Q2244" i="21"/>
  <c r="M2244" i="21"/>
  <c r="O2244" i="21"/>
  <c r="K2244" i="21"/>
  <c r="P2245" i="21"/>
  <c r="H2246" i="21"/>
  <c r="I2245" i="21"/>
  <c r="N2245" i="21"/>
  <c r="L2245" i="21"/>
  <c r="J2245" i="21"/>
  <c r="L2246" i="21"/>
  <c r="J2246" i="21"/>
  <c r="I2246" i="21"/>
  <c r="H2247" i="21"/>
  <c r="P2246" i="21"/>
  <c r="N2246" i="21"/>
  <c r="M2245" i="21"/>
  <c r="O2245" i="21"/>
  <c r="K2245" i="21"/>
  <c r="Q2245" i="21"/>
  <c r="M2246" i="21"/>
  <c r="O2246" i="21"/>
  <c r="K2246" i="21"/>
  <c r="Q2246" i="21"/>
  <c r="P2247" i="21"/>
  <c r="N2247" i="21"/>
  <c r="L2247" i="21"/>
  <c r="J2247" i="21"/>
  <c r="H2248" i="21"/>
  <c r="I2247" i="21"/>
  <c r="P2248" i="21"/>
  <c r="N2248" i="21"/>
  <c r="L2248" i="21"/>
  <c r="J2248" i="21"/>
  <c r="I2248" i="21"/>
  <c r="H2249" i="21"/>
  <c r="K2247" i="21"/>
  <c r="Q2247" i="21"/>
  <c r="M2247" i="21"/>
  <c r="O2247" i="21"/>
  <c r="M2248" i="21"/>
  <c r="O2248" i="21"/>
  <c r="K2248" i="21"/>
  <c r="Q2248" i="21"/>
  <c r="P2249" i="21"/>
  <c r="I2249" i="21"/>
  <c r="H2250" i="21"/>
  <c r="N2249" i="21"/>
  <c r="L2249" i="21"/>
  <c r="J2249" i="21"/>
  <c r="Q2249" i="21"/>
  <c r="K2249" i="21"/>
  <c r="M2249" i="21"/>
  <c r="O2249" i="21"/>
  <c r="P2250" i="21"/>
  <c r="N2250" i="21"/>
  <c r="L2250" i="21"/>
  <c r="J2250" i="21"/>
  <c r="I2250" i="21"/>
  <c r="H2251" i="21"/>
  <c r="M2250" i="21"/>
  <c r="O2250" i="21"/>
  <c r="K2250" i="21"/>
  <c r="Q2250" i="21"/>
  <c r="P2251" i="21"/>
  <c r="N2251" i="21"/>
  <c r="L2251" i="21"/>
  <c r="J2251" i="21"/>
  <c r="I2251" i="21"/>
  <c r="H2252" i="21"/>
  <c r="M2251" i="21"/>
  <c r="O2251" i="21"/>
  <c r="K2251" i="21"/>
  <c r="Q2251" i="21"/>
  <c r="H2253" i="21"/>
  <c r="L2252" i="21"/>
  <c r="J2252" i="21"/>
  <c r="I2252" i="21"/>
  <c r="P2252" i="21"/>
  <c r="N2252" i="21"/>
  <c r="H2254" i="21"/>
  <c r="I2253" i="21"/>
  <c r="P2253" i="21"/>
  <c r="N2253" i="21"/>
  <c r="L2253" i="21"/>
  <c r="J2253" i="21"/>
  <c r="M2252" i="21"/>
  <c r="O2252" i="21"/>
  <c r="K2252" i="21"/>
  <c r="Q2252" i="21"/>
  <c r="H2255" i="21"/>
  <c r="I2254" i="21"/>
  <c r="L2254" i="21"/>
  <c r="J2254" i="21"/>
  <c r="P2254" i="21"/>
  <c r="N2254" i="21"/>
  <c r="M2253" i="21"/>
  <c r="O2253" i="21"/>
  <c r="K2253" i="21"/>
  <c r="Q2253" i="21"/>
  <c r="P2255" i="21"/>
  <c r="I2255" i="21"/>
  <c r="H2256" i="21"/>
  <c r="N2255" i="21"/>
  <c r="L2255" i="21"/>
  <c r="J2255" i="21"/>
  <c r="M2254" i="21"/>
  <c r="O2254" i="21"/>
  <c r="K2254" i="21"/>
  <c r="Q2254" i="21"/>
  <c r="M2255" i="21"/>
  <c r="O2255" i="21"/>
  <c r="K2255" i="21"/>
  <c r="Q2255" i="21"/>
  <c r="L2256" i="21"/>
  <c r="J2256" i="21"/>
  <c r="H2257" i="21"/>
  <c r="I2256" i="21"/>
  <c r="P2256" i="21"/>
  <c r="N2256" i="21"/>
  <c r="P2257" i="21"/>
  <c r="N2257" i="21"/>
  <c r="L2257" i="21"/>
  <c r="J2257" i="21"/>
  <c r="H2258" i="21"/>
  <c r="I2257" i="21"/>
  <c r="Q2256" i="21"/>
  <c r="K2256" i="21"/>
  <c r="M2256" i="21"/>
  <c r="O2256" i="21"/>
  <c r="I2258" i="21"/>
  <c r="L2258" i="21"/>
  <c r="J2258" i="21"/>
  <c r="H2259" i="21"/>
  <c r="P2258" i="21"/>
  <c r="N2258" i="21"/>
  <c r="M2257" i="21"/>
  <c r="O2257" i="21"/>
  <c r="K2257" i="21"/>
  <c r="Q2257" i="21"/>
  <c r="M2258" i="21"/>
  <c r="O2258" i="21"/>
  <c r="K2258" i="21"/>
  <c r="Q2258" i="21"/>
  <c r="I2259" i="21"/>
  <c r="H2260" i="21"/>
  <c r="P2259" i="21"/>
  <c r="N2259" i="21"/>
  <c r="L2259" i="21"/>
  <c r="J2259" i="21"/>
  <c r="M2259" i="21"/>
  <c r="O2259" i="21"/>
  <c r="K2259" i="21"/>
  <c r="Q2259" i="21"/>
  <c r="L2260" i="21"/>
  <c r="J2260" i="21"/>
  <c r="H2261" i="21"/>
  <c r="I2260" i="21"/>
  <c r="P2260" i="21"/>
  <c r="N2260" i="21"/>
  <c r="P2261" i="21"/>
  <c r="N2261" i="21"/>
  <c r="L2261" i="21"/>
  <c r="J2261" i="21"/>
  <c r="H2262" i="21"/>
  <c r="I2261" i="21"/>
  <c r="K2260" i="21"/>
  <c r="Q2260" i="21"/>
  <c r="M2260" i="21"/>
  <c r="O2260" i="21"/>
  <c r="L2262" i="21"/>
  <c r="J2262" i="21"/>
  <c r="I2262" i="21"/>
  <c r="H2263" i="21"/>
  <c r="P2262" i="21"/>
  <c r="N2262" i="21"/>
  <c r="M2261" i="21"/>
  <c r="O2261" i="21"/>
  <c r="K2261" i="21"/>
  <c r="Q2261" i="21"/>
  <c r="M2262" i="21"/>
  <c r="O2262" i="21"/>
  <c r="K2262" i="21"/>
  <c r="Q2262" i="21"/>
  <c r="N2263" i="21"/>
  <c r="L2263" i="21"/>
  <c r="J2263" i="21"/>
  <c r="I2263" i="21"/>
  <c r="P2263" i="21"/>
  <c r="H2264" i="21"/>
  <c r="O2263" i="21"/>
  <c r="K2263" i="21"/>
  <c r="M2263" i="21"/>
  <c r="Q2263" i="21"/>
  <c r="L2264" i="21"/>
  <c r="J2264" i="21"/>
  <c r="I2264" i="21"/>
  <c r="H2265" i="21"/>
  <c r="P2264" i="21"/>
  <c r="N2264" i="21"/>
  <c r="M2264" i="21"/>
  <c r="O2264" i="21"/>
  <c r="K2264" i="21"/>
  <c r="Q2264" i="21"/>
  <c r="P2265" i="21"/>
  <c r="H2266" i="21"/>
  <c r="I2265" i="21"/>
  <c r="N2265" i="21"/>
  <c r="L2265" i="21"/>
  <c r="J2265" i="21"/>
  <c r="L2266" i="21"/>
  <c r="J2266" i="21"/>
  <c r="H2267" i="21"/>
  <c r="I2266" i="21"/>
  <c r="P2266" i="21"/>
  <c r="N2266" i="21"/>
  <c r="M2265" i="21"/>
  <c r="O2265" i="21"/>
  <c r="K2265" i="21"/>
  <c r="Q2265" i="21"/>
  <c r="P2267" i="21"/>
  <c r="I2267" i="21"/>
  <c r="H2268" i="21"/>
  <c r="N2267" i="21"/>
  <c r="L2267" i="21"/>
  <c r="J2267" i="21"/>
  <c r="M2266" i="21"/>
  <c r="O2266" i="21"/>
  <c r="K2266" i="21"/>
  <c r="Q2266" i="21"/>
  <c r="K2267" i="21"/>
  <c r="M2267" i="21"/>
  <c r="O2267" i="21"/>
  <c r="Q2267" i="21"/>
  <c r="I2268" i="21"/>
  <c r="L2268" i="21"/>
  <c r="J2268" i="21"/>
  <c r="H2269" i="21"/>
  <c r="P2268" i="21"/>
  <c r="N2268" i="21"/>
  <c r="O2268" i="21"/>
  <c r="K2268" i="21"/>
  <c r="Q2268" i="21"/>
  <c r="M2268" i="21"/>
  <c r="P2269" i="21"/>
  <c r="H2270" i="21"/>
  <c r="I2269" i="21"/>
  <c r="N2269" i="21"/>
  <c r="L2269" i="21"/>
  <c r="J2269" i="21"/>
  <c r="L2270" i="21"/>
  <c r="J2270" i="21"/>
  <c r="H2271" i="21"/>
  <c r="I2270" i="21"/>
  <c r="P2270" i="21"/>
  <c r="N2270" i="21"/>
  <c r="M2269" i="21"/>
  <c r="O2269" i="21"/>
  <c r="K2269" i="21"/>
  <c r="Q2269" i="21"/>
  <c r="P2271" i="21"/>
  <c r="H2272" i="21"/>
  <c r="I2271" i="21"/>
  <c r="N2271" i="21"/>
  <c r="L2271" i="21"/>
  <c r="J2271" i="21"/>
  <c r="O2270" i="21"/>
  <c r="K2270" i="21"/>
  <c r="M2270" i="21"/>
  <c r="Q2270" i="21"/>
  <c r="P2272" i="21"/>
  <c r="N2272" i="21"/>
  <c r="L2272" i="21"/>
  <c r="J2272" i="21"/>
  <c r="I2272" i="21"/>
  <c r="H2273" i="21"/>
  <c r="Q2271" i="21"/>
  <c r="M2271" i="21"/>
  <c r="O2271" i="21"/>
  <c r="K2271" i="21"/>
  <c r="K2272" i="21"/>
  <c r="Q2272" i="21"/>
  <c r="M2272" i="21"/>
  <c r="O2272" i="21"/>
  <c r="P2273" i="21"/>
  <c r="H2274" i="21"/>
  <c r="I2273" i="21"/>
  <c r="N2273" i="21"/>
  <c r="L2273" i="21"/>
  <c r="J2273" i="21"/>
  <c r="H2275" i="21"/>
  <c r="L2274" i="21"/>
  <c r="J2274" i="21"/>
  <c r="I2274" i="21"/>
  <c r="P2274" i="21"/>
  <c r="N2274" i="21"/>
  <c r="M2273" i="21"/>
  <c r="O2273" i="21"/>
  <c r="K2273" i="21"/>
  <c r="Q2273" i="21"/>
  <c r="P2275" i="21"/>
  <c r="H2276" i="21"/>
  <c r="I2275" i="21"/>
  <c r="N2275" i="21"/>
  <c r="L2275" i="21"/>
  <c r="J2275" i="21"/>
  <c r="K2274" i="21"/>
  <c r="M2274" i="21"/>
  <c r="O2274" i="21"/>
  <c r="Q2274" i="21"/>
  <c r="P2276" i="21"/>
  <c r="N2276" i="21"/>
  <c r="L2276" i="21"/>
  <c r="J2276" i="21"/>
  <c r="I2276" i="21"/>
  <c r="H2277" i="21"/>
  <c r="O2275" i="21"/>
  <c r="K2275" i="21"/>
  <c r="Q2275" i="21"/>
  <c r="M2275" i="21"/>
  <c r="Q2276" i="21"/>
  <c r="M2276" i="21"/>
  <c r="O2276" i="21"/>
  <c r="K2276" i="21"/>
  <c r="P2277" i="21"/>
  <c r="I2277" i="21"/>
  <c r="H2278" i="21"/>
  <c r="N2277" i="21"/>
  <c r="L2277" i="21"/>
  <c r="J2277" i="21"/>
  <c r="K2277" i="21"/>
  <c r="Q2277" i="21"/>
  <c r="M2277" i="21"/>
  <c r="O2277" i="21"/>
  <c r="P2278" i="21"/>
  <c r="N2278" i="21"/>
  <c r="L2278" i="21"/>
  <c r="J2278" i="21"/>
  <c r="H2279" i="21"/>
  <c r="I2278" i="21"/>
  <c r="P2279" i="21"/>
  <c r="H2280" i="21"/>
  <c r="I2279" i="21"/>
  <c r="N2279" i="21"/>
  <c r="L2279" i="21"/>
  <c r="J2279" i="21"/>
  <c r="M2278" i="21"/>
  <c r="O2278" i="21"/>
  <c r="K2278" i="21"/>
  <c r="Q2278" i="21"/>
  <c r="P2280" i="21"/>
  <c r="N2280" i="21"/>
  <c r="L2280" i="21"/>
  <c r="J2280" i="21"/>
  <c r="I2280" i="21"/>
  <c r="H2281" i="21"/>
  <c r="K2279" i="21"/>
  <c r="Q2279" i="21"/>
  <c r="M2279" i="21"/>
  <c r="O2279" i="21"/>
  <c r="M2280" i="21"/>
  <c r="O2280" i="21"/>
  <c r="K2280" i="21"/>
  <c r="Q2280" i="21"/>
  <c r="P2281" i="21"/>
  <c r="H2282" i="21"/>
  <c r="I2281" i="21"/>
  <c r="N2281" i="21"/>
  <c r="L2281" i="21"/>
  <c r="J2281" i="21"/>
  <c r="J2282" i="21"/>
  <c r="I2282" i="21"/>
  <c r="H2283" i="21"/>
  <c r="L2282" i="21"/>
  <c r="P2282" i="21"/>
  <c r="N2282" i="21"/>
  <c r="M2281" i="21"/>
  <c r="O2281" i="21"/>
  <c r="K2281" i="21"/>
  <c r="Q2281" i="21"/>
  <c r="M2282" i="21"/>
  <c r="O2282" i="21"/>
  <c r="K2282" i="21"/>
  <c r="Q2282" i="21"/>
  <c r="P2283" i="21"/>
  <c r="N2283" i="21"/>
  <c r="L2283" i="21"/>
  <c r="J2283" i="21"/>
  <c r="I2283" i="21"/>
  <c r="H2284" i="21"/>
  <c r="M2283" i="21"/>
  <c r="O2283" i="21"/>
  <c r="K2283" i="21"/>
  <c r="Q2283" i="21"/>
  <c r="H2285" i="21"/>
  <c r="L2284" i="21"/>
  <c r="J2284" i="21"/>
  <c r="I2284" i="21"/>
  <c r="P2284" i="21"/>
  <c r="N2284" i="21"/>
  <c r="I2285" i="21"/>
  <c r="H2286" i="21"/>
  <c r="P2285" i="21"/>
  <c r="N2285" i="21"/>
  <c r="L2285" i="21"/>
  <c r="J2285" i="21"/>
  <c r="M2284" i="21"/>
  <c r="O2284" i="21"/>
  <c r="K2284" i="21"/>
  <c r="Q2284" i="21"/>
  <c r="K2285" i="21"/>
  <c r="Q2285" i="21"/>
  <c r="M2285" i="21"/>
  <c r="O2285" i="21"/>
  <c r="P2286" i="21"/>
  <c r="N2286" i="21"/>
  <c r="L2286" i="21"/>
  <c r="J2286" i="21"/>
  <c r="H2287" i="21"/>
  <c r="I2286" i="21"/>
  <c r="P2287" i="21"/>
  <c r="I2287" i="21"/>
  <c r="H2288" i="21"/>
  <c r="N2287" i="21"/>
  <c r="L2287" i="21"/>
  <c r="J2287" i="21"/>
  <c r="M2286" i="21"/>
  <c r="K2286" i="21"/>
  <c r="O2286" i="21"/>
  <c r="Q2286" i="21"/>
  <c r="M2287" i="21"/>
  <c r="O2287" i="21"/>
  <c r="K2287" i="21"/>
  <c r="Q2287" i="21"/>
  <c r="J2288" i="21"/>
  <c r="I2288" i="21"/>
  <c r="L2288" i="21"/>
  <c r="H2289" i="21"/>
  <c r="P2288" i="21"/>
  <c r="N2288" i="21"/>
  <c r="M2288" i="21"/>
  <c r="O2288" i="21"/>
  <c r="K2288" i="21"/>
  <c r="Q2288" i="21"/>
  <c r="I2289" i="21"/>
  <c r="P2289" i="21"/>
  <c r="H2290" i="21"/>
  <c r="N2289" i="21"/>
  <c r="L2289" i="21"/>
  <c r="J2289" i="21"/>
  <c r="M2289" i="21"/>
  <c r="O2289" i="21"/>
  <c r="K2289" i="21"/>
  <c r="Q2289" i="21"/>
  <c r="I2290" i="21"/>
  <c r="L2290" i="21"/>
  <c r="J2290" i="21"/>
  <c r="H2291" i="21"/>
  <c r="P2290" i="21"/>
  <c r="N2290" i="21"/>
  <c r="M2290" i="21"/>
  <c r="O2290" i="21"/>
  <c r="K2290" i="21"/>
  <c r="Q2290" i="21"/>
  <c r="H2292" i="21"/>
  <c r="I2291" i="21"/>
  <c r="P2291" i="21"/>
  <c r="N2291" i="21"/>
  <c r="L2291" i="21"/>
  <c r="J2291" i="21"/>
  <c r="P2292" i="21"/>
  <c r="N2292" i="21"/>
  <c r="L2292" i="21"/>
  <c r="J2292" i="21"/>
  <c r="H2293" i="21"/>
  <c r="I2292" i="21"/>
  <c r="M2291" i="21"/>
  <c r="O2291" i="21"/>
  <c r="K2291" i="21"/>
  <c r="Q2291" i="21"/>
  <c r="P2293" i="21"/>
  <c r="N2293" i="21"/>
  <c r="L2293" i="21"/>
  <c r="J2293" i="21"/>
  <c r="H2294" i="21"/>
  <c r="I2293" i="21"/>
  <c r="K2292" i="21"/>
  <c r="Q2292" i="21"/>
  <c r="M2292" i="21"/>
  <c r="O2292" i="21"/>
  <c r="L2294" i="21"/>
  <c r="J2294" i="21"/>
  <c r="I2294" i="21"/>
  <c r="H2295" i="21"/>
  <c r="P2294" i="21"/>
  <c r="N2294" i="21"/>
  <c r="M2293" i="21"/>
  <c r="O2293" i="21"/>
  <c r="K2293" i="21"/>
  <c r="Q2293" i="21"/>
  <c r="M2294" i="21"/>
  <c r="O2294" i="21"/>
  <c r="K2294" i="21"/>
  <c r="Q2294" i="21"/>
  <c r="N2295" i="21"/>
  <c r="L2295" i="21"/>
  <c r="J2295" i="21"/>
  <c r="I2295" i="21"/>
  <c r="P2295" i="21"/>
  <c r="H2296" i="21"/>
  <c r="O2295" i="21"/>
  <c r="K2295" i="21"/>
  <c r="M2295" i="21"/>
  <c r="Q2295" i="21"/>
  <c r="L2296" i="21"/>
  <c r="J2296" i="21"/>
  <c r="I2296" i="21"/>
  <c r="H2297" i="21"/>
  <c r="P2296" i="21"/>
  <c r="N2296" i="21"/>
  <c r="M2296" i="21"/>
  <c r="O2296" i="21"/>
  <c r="K2296" i="21"/>
  <c r="Q2296" i="21"/>
  <c r="P2297" i="21"/>
  <c r="H2298" i="21"/>
  <c r="I2297" i="21"/>
  <c r="N2297" i="21"/>
  <c r="L2297" i="21"/>
  <c r="J2297" i="21"/>
  <c r="L2298" i="21"/>
  <c r="J2298" i="21"/>
  <c r="H2299" i="21"/>
  <c r="I2298" i="21"/>
  <c r="P2298" i="21"/>
  <c r="N2298" i="21"/>
  <c r="M2297" i="21"/>
  <c r="O2297" i="21"/>
  <c r="K2297" i="21"/>
  <c r="Q2297" i="21"/>
  <c r="P2299" i="21"/>
  <c r="I2299" i="21"/>
  <c r="H2300" i="21"/>
  <c r="N2299" i="21"/>
  <c r="L2299" i="21"/>
  <c r="J2299" i="21"/>
  <c r="M2298" i="21"/>
  <c r="O2298" i="21"/>
  <c r="K2298" i="21"/>
  <c r="Q2298" i="21"/>
  <c r="K2299" i="21"/>
  <c r="M2299" i="21"/>
  <c r="O2299" i="21"/>
  <c r="Q2299" i="21"/>
  <c r="L2300" i="21"/>
  <c r="J2300" i="21"/>
  <c r="I2300" i="21"/>
  <c r="H2301" i="21"/>
  <c r="P2300" i="21"/>
  <c r="N2300" i="21"/>
  <c r="O2300" i="21"/>
  <c r="K2300" i="21"/>
  <c r="Q2300" i="21"/>
  <c r="M2300" i="21"/>
  <c r="P2301" i="21"/>
  <c r="H2302" i="21"/>
  <c r="I2301" i="21"/>
  <c r="N2301" i="21"/>
  <c r="L2301" i="21"/>
  <c r="J2301" i="21"/>
  <c r="J2302" i="21"/>
  <c r="L2302" i="21"/>
  <c r="H2303" i="21"/>
  <c r="I2302" i="21"/>
  <c r="P2302" i="21"/>
  <c r="N2302" i="21"/>
  <c r="M2301" i="21"/>
  <c r="O2301" i="21"/>
  <c r="K2301" i="21"/>
  <c r="Q2301" i="21"/>
  <c r="P2303" i="21"/>
  <c r="H2304" i="21"/>
  <c r="I2303" i="21"/>
  <c r="N2303" i="21"/>
  <c r="L2303" i="21"/>
  <c r="J2303" i="21"/>
  <c r="O2302" i="21"/>
  <c r="K2302" i="21"/>
  <c r="M2302" i="21"/>
  <c r="Q2302" i="21"/>
  <c r="P2304" i="21"/>
  <c r="N2304" i="21"/>
  <c r="L2304" i="21"/>
  <c r="J2304" i="21"/>
  <c r="I2304" i="21"/>
  <c r="H2305" i="21"/>
  <c r="Q2303" i="21"/>
  <c r="M2303" i="21"/>
  <c r="O2303" i="21"/>
  <c r="K2303" i="21"/>
  <c r="K2304" i="21"/>
  <c r="Q2304" i="21"/>
  <c r="M2304" i="21"/>
  <c r="O2304" i="21"/>
  <c r="H2306" i="21"/>
  <c r="P2305" i="21"/>
  <c r="I2305" i="21"/>
  <c r="N2305" i="21"/>
  <c r="L2305" i="21"/>
  <c r="J2305" i="21"/>
  <c r="H2307" i="21"/>
  <c r="L2306" i="21"/>
  <c r="J2306" i="21"/>
  <c r="I2306" i="21"/>
  <c r="P2306" i="21"/>
  <c r="N2306" i="21"/>
  <c r="M2305" i="21"/>
  <c r="O2305" i="21"/>
  <c r="K2305" i="21"/>
  <c r="Q2305" i="21"/>
  <c r="P2307" i="21"/>
  <c r="H2308" i="21"/>
  <c r="I2307" i="21"/>
  <c r="N2307" i="21"/>
  <c r="L2307" i="21"/>
  <c r="J2307" i="21"/>
  <c r="K2306" i="21"/>
  <c r="M2306" i="21"/>
  <c r="O2306" i="21"/>
  <c r="Q2306" i="21"/>
  <c r="P2308" i="21"/>
  <c r="N2308" i="21"/>
  <c r="L2308" i="21"/>
  <c r="J2308" i="21"/>
  <c r="I2308" i="21"/>
  <c r="H2309" i="21"/>
  <c r="O2307" i="21"/>
  <c r="K2307" i="21"/>
  <c r="Q2307" i="21"/>
  <c r="M2307" i="21"/>
  <c r="Q2308" i="21"/>
  <c r="M2308" i="21"/>
  <c r="O2308" i="21"/>
  <c r="K2308" i="21"/>
  <c r="H2310" i="21"/>
  <c r="P2309" i="21"/>
  <c r="I2309" i="21"/>
  <c r="N2309" i="21"/>
  <c r="L2309" i="21"/>
  <c r="J2309" i="21"/>
  <c r="N2310" i="21"/>
  <c r="P2310" i="21"/>
  <c r="L2310" i="21"/>
  <c r="J2310" i="21"/>
  <c r="H2311" i="21"/>
  <c r="I2310" i="21"/>
  <c r="K2309" i="21"/>
  <c r="Q2309" i="21"/>
  <c r="M2309" i="21"/>
  <c r="O2309" i="21"/>
  <c r="H2312" i="21"/>
  <c r="P2311" i="21"/>
  <c r="I2311" i="21"/>
  <c r="N2311" i="21"/>
  <c r="L2311" i="21"/>
  <c r="J2311" i="21"/>
  <c r="M2310" i="21"/>
  <c r="O2310" i="21"/>
  <c r="K2310" i="21"/>
  <c r="Q2310" i="21"/>
  <c r="P2312" i="21"/>
  <c r="N2312" i="21"/>
  <c r="L2312" i="21"/>
  <c r="J2312" i="21"/>
  <c r="I2312" i="21"/>
  <c r="H2313" i="21"/>
  <c r="K2311" i="21"/>
  <c r="Q2311" i="21"/>
  <c r="M2311" i="21"/>
  <c r="O2311" i="21"/>
  <c r="O2312" i="21"/>
  <c r="M2312" i="21"/>
  <c r="K2312" i="21"/>
  <c r="Q2312" i="21"/>
  <c r="P2313" i="21"/>
  <c r="H2314" i="21"/>
  <c r="I2313" i="21"/>
  <c r="N2313" i="21"/>
  <c r="L2313" i="21"/>
  <c r="J2313" i="21"/>
  <c r="J2314" i="21"/>
  <c r="I2314" i="21"/>
  <c r="H2315" i="21"/>
  <c r="L2314" i="21"/>
  <c r="P2314" i="21"/>
  <c r="N2314" i="21"/>
  <c r="M2313" i="21"/>
  <c r="O2313" i="21"/>
  <c r="K2313" i="21"/>
  <c r="Q2313" i="21"/>
  <c r="M2314" i="21"/>
  <c r="O2314" i="21"/>
  <c r="K2314" i="21"/>
  <c r="Q2314" i="21"/>
  <c r="N2315" i="21"/>
  <c r="P2315" i="21"/>
  <c r="L2315" i="21"/>
  <c r="J2315" i="21"/>
  <c r="H2316" i="21"/>
  <c r="I2315" i="21"/>
  <c r="N2316" i="21"/>
  <c r="P2316" i="21"/>
  <c r="L2316" i="21"/>
  <c r="J2316" i="21"/>
  <c r="I2316" i="21"/>
  <c r="H2317" i="21"/>
  <c r="Q2315" i="21"/>
  <c r="M2315" i="21"/>
  <c r="O2315" i="21"/>
  <c r="K2315" i="21"/>
  <c r="M2316" i="21"/>
  <c r="O2316" i="21"/>
  <c r="K2316" i="21"/>
  <c r="Q2316" i="21"/>
  <c r="I2317" i="21"/>
  <c r="H2318" i="21"/>
  <c r="P2317" i="21"/>
  <c r="N2317" i="21"/>
  <c r="L2317" i="21"/>
  <c r="J2317" i="21"/>
  <c r="K2317" i="21"/>
  <c r="Q2317" i="21"/>
  <c r="M2317" i="21"/>
  <c r="O2317" i="21"/>
  <c r="P2318" i="21"/>
  <c r="N2318" i="21"/>
  <c r="L2318" i="21"/>
  <c r="J2318" i="21"/>
  <c r="H2319" i="21"/>
  <c r="I2318" i="21"/>
  <c r="P2319" i="21"/>
  <c r="I2319" i="21"/>
  <c r="H2320" i="21"/>
  <c r="N2319" i="21"/>
  <c r="L2319" i="21"/>
  <c r="J2319" i="21"/>
  <c r="M2318" i="21"/>
  <c r="K2318" i="21"/>
  <c r="O2318" i="21"/>
  <c r="Q2318" i="21"/>
  <c r="K2319" i="21"/>
  <c r="M2319" i="21"/>
  <c r="O2319" i="21"/>
  <c r="Q2319" i="21"/>
  <c r="J2320" i="21"/>
  <c r="I2320" i="21"/>
  <c r="L2320" i="21"/>
  <c r="H2321" i="21"/>
  <c r="P2320" i="21"/>
  <c r="N2320" i="21"/>
  <c r="O2320" i="21"/>
  <c r="M2320" i="21"/>
  <c r="K2320" i="21"/>
  <c r="Q2320" i="21"/>
  <c r="H2322" i="21"/>
  <c r="P2321" i="21"/>
  <c r="I2321" i="21"/>
  <c r="N2321" i="21"/>
  <c r="L2321" i="21"/>
  <c r="J2321" i="21"/>
  <c r="N2322" i="21"/>
  <c r="L2322" i="21"/>
  <c r="P2322" i="21"/>
  <c r="J2322" i="21"/>
  <c r="H2323" i="21"/>
  <c r="I2322" i="21"/>
  <c r="K2321" i="21"/>
  <c r="Q2321" i="21"/>
  <c r="M2321" i="21"/>
  <c r="O2321" i="21"/>
  <c r="H2324" i="21"/>
  <c r="I2323" i="21"/>
  <c r="P2323" i="21"/>
  <c r="N2323" i="21"/>
  <c r="L2323" i="21"/>
  <c r="J2323" i="21"/>
  <c r="O2322" i="21"/>
  <c r="M2322" i="21"/>
  <c r="K2322" i="21"/>
  <c r="Q2322" i="21"/>
  <c r="P2324" i="21"/>
  <c r="N2324" i="21"/>
  <c r="L2324" i="21"/>
  <c r="J2324" i="21"/>
  <c r="H2325" i="21"/>
  <c r="I2324" i="21"/>
  <c r="M2323" i="21"/>
  <c r="O2323" i="21"/>
  <c r="K2323" i="21"/>
  <c r="Q2323" i="21"/>
  <c r="L2325" i="21"/>
  <c r="P2325" i="21"/>
  <c r="N2325" i="21"/>
  <c r="J2325" i="21"/>
  <c r="H2326" i="21"/>
  <c r="I2325" i="21"/>
  <c r="K2324" i="21"/>
  <c r="Q2324" i="21"/>
  <c r="M2324" i="21"/>
  <c r="O2324" i="21"/>
  <c r="J2326" i="21"/>
  <c r="I2326" i="21"/>
  <c r="L2326" i="21"/>
  <c r="H2327" i="21"/>
  <c r="P2326" i="21"/>
  <c r="N2326" i="21"/>
  <c r="M2325" i="21"/>
  <c r="O2325" i="21"/>
  <c r="K2325" i="21"/>
  <c r="Q2325" i="21"/>
  <c r="M2326" i="21"/>
  <c r="O2326" i="21"/>
  <c r="K2326" i="21"/>
  <c r="Q2326" i="21"/>
  <c r="N2327" i="21"/>
  <c r="I2327" i="21"/>
  <c r="L2327" i="21"/>
  <c r="J2327" i="21"/>
  <c r="P2327" i="21"/>
  <c r="H2328" i="21"/>
  <c r="O2327" i="21"/>
  <c r="K2327" i="21"/>
  <c r="M2327" i="21"/>
  <c r="Q2327" i="21"/>
  <c r="J2328" i="21"/>
  <c r="L2328" i="21"/>
  <c r="I2328" i="21"/>
  <c r="H2329" i="21"/>
  <c r="P2328" i="21"/>
  <c r="N2328" i="21"/>
  <c r="K2328" i="21"/>
  <c r="Q2328" i="21"/>
  <c r="M2328" i="21"/>
  <c r="O2328" i="21"/>
  <c r="J2329" i="21"/>
  <c r="P2329" i="21"/>
  <c r="N2329" i="21"/>
  <c r="L2329" i="21"/>
  <c r="H2330" i="21"/>
  <c r="I2329" i="21"/>
  <c r="L2330" i="21"/>
  <c r="I2330" i="21"/>
  <c r="H2331" i="21"/>
  <c r="J2330" i="21"/>
  <c r="P2330" i="21"/>
  <c r="N2330" i="21"/>
  <c r="M2329" i="21"/>
  <c r="O2329" i="21"/>
  <c r="K2329" i="21"/>
  <c r="Q2329" i="21"/>
  <c r="M2330" i="21"/>
  <c r="O2330" i="21"/>
  <c r="K2330" i="21"/>
  <c r="Q2330" i="21"/>
  <c r="L2331" i="21"/>
  <c r="J2331" i="21"/>
  <c r="H2332" i="21"/>
  <c r="P2331" i="21"/>
  <c r="N2331" i="21"/>
  <c r="I2331" i="21"/>
  <c r="L2332" i="21"/>
  <c r="P2332" i="21"/>
  <c r="N2332" i="21"/>
  <c r="J2332" i="21"/>
  <c r="I2332" i="21"/>
  <c r="H2333" i="21"/>
  <c r="K2331" i="21"/>
  <c r="M2331" i="21"/>
  <c r="O2331" i="21"/>
  <c r="Q2331" i="21"/>
  <c r="O2332" i="21"/>
  <c r="K2332" i="21"/>
  <c r="Q2332" i="21"/>
  <c r="M2332" i="21"/>
  <c r="P2333" i="21"/>
  <c r="H2334" i="21"/>
  <c r="I2333" i="21"/>
  <c r="N2333" i="21"/>
  <c r="L2333" i="21"/>
  <c r="J2333" i="21"/>
  <c r="J2334" i="21"/>
  <c r="L2334" i="21"/>
  <c r="I2334" i="21"/>
  <c r="H2335" i="21"/>
  <c r="P2334" i="21"/>
  <c r="N2334" i="21"/>
  <c r="M2333" i="21"/>
  <c r="O2333" i="21"/>
  <c r="K2333" i="21"/>
  <c r="Q2333" i="21"/>
  <c r="O2334" i="21"/>
  <c r="K2334" i="21"/>
  <c r="M2334" i="21"/>
  <c r="Q2334" i="21"/>
  <c r="I2335" i="21"/>
  <c r="P2335" i="21"/>
  <c r="H2336" i="21"/>
  <c r="N2335" i="21"/>
  <c r="L2335" i="21"/>
  <c r="J2335" i="21"/>
  <c r="M2335" i="21"/>
  <c r="O2335" i="21"/>
  <c r="K2335" i="21"/>
  <c r="Q2335" i="21"/>
  <c r="L2336" i="21"/>
  <c r="H2337" i="21"/>
  <c r="J2336" i="21"/>
  <c r="I2336" i="21"/>
  <c r="P2336" i="21"/>
  <c r="N2336" i="21"/>
  <c r="P2337" i="21"/>
  <c r="H2338" i="21"/>
  <c r="L2337" i="21"/>
  <c r="I2337" i="21"/>
  <c r="N2337" i="21"/>
  <c r="J2337" i="21"/>
  <c r="O2336" i="21"/>
  <c r="K2336" i="21"/>
  <c r="M2336" i="21"/>
  <c r="Q2336" i="21"/>
  <c r="P2338" i="21"/>
  <c r="H2339" i="21"/>
  <c r="N2338" i="21"/>
  <c r="L2338" i="21"/>
  <c r="J2338" i="21"/>
  <c r="I2338" i="21"/>
  <c r="M2337" i="21"/>
  <c r="K2337" i="21"/>
  <c r="Q2337" i="21"/>
  <c r="O2337" i="21"/>
  <c r="H2340" i="21"/>
  <c r="I2339" i="21"/>
  <c r="P2339" i="21"/>
  <c r="L2339" i="21"/>
  <c r="N2339" i="21"/>
  <c r="J2339" i="21"/>
  <c r="O2338" i="21"/>
  <c r="M2338" i="21"/>
  <c r="K2338" i="21"/>
  <c r="Q2338" i="21"/>
  <c r="L2340" i="21"/>
  <c r="I2340" i="21"/>
  <c r="P2340" i="21"/>
  <c r="N2340" i="21"/>
  <c r="J2340" i="21"/>
  <c r="H2341" i="21"/>
  <c r="O2339" i="21"/>
  <c r="M2339" i="21"/>
  <c r="Q2339" i="21"/>
  <c r="K2339" i="21"/>
  <c r="K2340" i="21"/>
  <c r="Q2340" i="21"/>
  <c r="M2340" i="21"/>
  <c r="O2340" i="21"/>
  <c r="L2341" i="21"/>
  <c r="P2341" i="21"/>
  <c r="H2342" i="21"/>
  <c r="I2341" i="21"/>
  <c r="N2341" i="21"/>
  <c r="J2341" i="21"/>
  <c r="N2342" i="21"/>
  <c r="P2342" i="21"/>
  <c r="L2342" i="21"/>
  <c r="H2343" i="21"/>
  <c r="J2342" i="21"/>
  <c r="I2342" i="21"/>
  <c r="K2341" i="21"/>
  <c r="Q2341" i="21"/>
  <c r="M2341" i="21"/>
  <c r="O2341" i="21"/>
  <c r="I2343" i="21"/>
  <c r="P2343" i="21"/>
  <c r="L2343" i="21"/>
  <c r="H2344" i="21"/>
  <c r="N2343" i="21"/>
  <c r="J2343" i="21"/>
  <c r="O2342" i="21"/>
  <c r="M2342" i="21"/>
  <c r="K2342" i="21"/>
  <c r="Q2342" i="21"/>
  <c r="O2343" i="21"/>
  <c r="K2343" i="21"/>
  <c r="M2343" i="21"/>
  <c r="Q2343" i="21"/>
  <c r="P2344" i="21"/>
  <c r="I2344" i="21"/>
  <c r="N2344" i="21"/>
  <c r="L2344" i="21"/>
  <c r="J2344" i="21"/>
  <c r="H2345" i="21"/>
  <c r="M2344" i="21"/>
  <c r="Q2344" i="21"/>
  <c r="O2344" i="21"/>
  <c r="K2344" i="21"/>
  <c r="P2345" i="21"/>
  <c r="L2345" i="21"/>
  <c r="H2346" i="21"/>
  <c r="I2345" i="21"/>
  <c r="N2345" i="21"/>
  <c r="J2345" i="21"/>
  <c r="J2346" i="21"/>
  <c r="P2346" i="21"/>
  <c r="L2346" i="21"/>
  <c r="I2346" i="21"/>
  <c r="H2347" i="21"/>
  <c r="N2346" i="21"/>
  <c r="M2345" i="21"/>
  <c r="K2345" i="21"/>
  <c r="O2345" i="21"/>
  <c r="Q2345" i="21"/>
  <c r="K2346" i="21"/>
  <c r="M2346" i="21"/>
  <c r="O2346" i="21"/>
  <c r="Q2346" i="21"/>
  <c r="H2348" i="21"/>
  <c r="N2347" i="21"/>
  <c r="P2347" i="21"/>
  <c r="L2347" i="21"/>
  <c r="J2347" i="21"/>
  <c r="I2347" i="21"/>
  <c r="N2348" i="21"/>
  <c r="P2348" i="21"/>
  <c r="I2348" i="21"/>
  <c r="L2348" i="21"/>
  <c r="J2348" i="21"/>
  <c r="H2349" i="21"/>
  <c r="K2347" i="21"/>
  <c r="Q2347" i="21"/>
  <c r="M2347" i="21"/>
  <c r="O2347" i="21"/>
  <c r="O2348" i="21"/>
  <c r="M2348" i="21"/>
  <c r="K2348" i="21"/>
  <c r="Q2348" i="21"/>
  <c r="H2350" i="21"/>
  <c r="I2349" i="21"/>
  <c r="P2349" i="21"/>
  <c r="L2349" i="21"/>
  <c r="N2349" i="21"/>
  <c r="J2349" i="21"/>
  <c r="P2350" i="21"/>
  <c r="J2350" i="21"/>
  <c r="L2350" i="21"/>
  <c r="I2350" i="21"/>
  <c r="H2351" i="21"/>
  <c r="N2350" i="21"/>
  <c r="M2349" i="21"/>
  <c r="K2349" i="21"/>
  <c r="O2349" i="21"/>
  <c r="Q2349" i="21"/>
  <c r="K2350" i="21"/>
  <c r="M2350" i="21"/>
  <c r="O2350" i="21"/>
  <c r="Q2350" i="21"/>
  <c r="L2351" i="21"/>
  <c r="J2351" i="21"/>
  <c r="I2351" i="21"/>
  <c r="P2351" i="21"/>
  <c r="N2351" i="21"/>
  <c r="H2352" i="21"/>
  <c r="M2351" i="21"/>
  <c r="O2351" i="21"/>
  <c r="K2351" i="21"/>
  <c r="Q2351" i="21"/>
  <c r="I2352" i="21"/>
  <c r="L2352" i="21"/>
  <c r="J2352" i="21"/>
  <c r="H2353" i="21"/>
  <c r="P2352" i="21"/>
  <c r="N2352" i="21"/>
  <c r="Q2352" i="21"/>
  <c r="M2352" i="21"/>
  <c r="K2352" i="21"/>
  <c r="O2352" i="21"/>
  <c r="I2353" i="21"/>
  <c r="N2353" i="21"/>
  <c r="P2353" i="21"/>
  <c r="L2353" i="21"/>
  <c r="J2353" i="21"/>
  <c r="H2354" i="21"/>
  <c r="M2353" i="21"/>
  <c r="K2353" i="21"/>
  <c r="Q2353" i="21"/>
  <c r="O2353" i="21"/>
  <c r="P2354" i="21"/>
  <c r="I2354" i="21"/>
  <c r="N2354" i="21"/>
  <c r="L2354" i="21"/>
  <c r="J2354" i="21"/>
  <c r="H2355" i="21"/>
  <c r="M2354" i="21"/>
  <c r="K2354" i="21"/>
  <c r="O2354" i="21"/>
  <c r="Q2354" i="21"/>
  <c r="P2355" i="21"/>
  <c r="J2355" i="21"/>
  <c r="N2355" i="21"/>
  <c r="L2355" i="21"/>
  <c r="H2356" i="21"/>
  <c r="I2355" i="21"/>
  <c r="L2356" i="21"/>
  <c r="H2357" i="21"/>
  <c r="P2356" i="21"/>
  <c r="N2356" i="21"/>
  <c r="J2356" i="21"/>
  <c r="I2356" i="21"/>
  <c r="O2355" i="21"/>
  <c r="M2355" i="21"/>
  <c r="K2355" i="21"/>
  <c r="Q2355" i="21"/>
  <c r="L2357" i="21"/>
  <c r="J2357" i="21"/>
  <c r="I2357" i="21"/>
  <c r="P2357" i="21"/>
  <c r="N2357" i="21"/>
  <c r="H2358" i="21"/>
  <c r="M2356" i="21"/>
  <c r="Q2356" i="21"/>
  <c r="K2356" i="21"/>
  <c r="O2356" i="21"/>
  <c r="K2357" i="21"/>
  <c r="Q2357" i="21"/>
  <c r="M2357" i="21"/>
  <c r="O2357" i="21"/>
  <c r="N2358" i="21"/>
  <c r="P2358" i="21"/>
  <c r="I2358" i="21"/>
  <c r="L2358" i="21"/>
  <c r="J2358" i="21"/>
  <c r="H2359" i="21"/>
  <c r="M2358" i="21"/>
  <c r="K2358" i="21"/>
  <c r="O2358" i="21"/>
  <c r="Q2358" i="21"/>
  <c r="N2359" i="21"/>
  <c r="P2359" i="21"/>
  <c r="L2359" i="21"/>
  <c r="J2359" i="21"/>
  <c r="I2359" i="21"/>
  <c r="H2360" i="21"/>
  <c r="M2359" i="21"/>
  <c r="O2359" i="21"/>
  <c r="K2359" i="21"/>
  <c r="Q2359" i="21"/>
  <c r="P2360" i="21"/>
  <c r="L2360" i="21"/>
  <c r="J2360" i="21"/>
  <c r="I2360" i="21"/>
  <c r="H2361" i="21"/>
  <c r="N2360" i="21"/>
  <c r="M2360" i="21"/>
  <c r="Q2360" i="21"/>
  <c r="O2360" i="21"/>
  <c r="K2360" i="21"/>
  <c r="L2361" i="21"/>
  <c r="I2361" i="21"/>
  <c r="P2361" i="21"/>
  <c r="H2362" i="21"/>
  <c r="N2361" i="21"/>
  <c r="J2361" i="21"/>
  <c r="M2361" i="21"/>
  <c r="K2361" i="21"/>
  <c r="Q2361" i="21"/>
  <c r="O2361" i="21"/>
  <c r="P2362" i="21"/>
  <c r="L2362" i="21"/>
  <c r="N2362" i="21"/>
  <c r="J2362" i="21"/>
  <c r="H2363" i="21"/>
  <c r="I2362" i="21"/>
  <c r="N2363" i="21"/>
  <c r="H2364" i="21"/>
  <c r="L2363" i="21"/>
  <c r="I2363" i="21"/>
  <c r="P2363" i="21"/>
  <c r="J2363" i="21"/>
  <c r="M2362" i="21"/>
  <c r="O2362" i="21"/>
  <c r="K2362" i="21"/>
  <c r="Q2362" i="21"/>
  <c r="L2364" i="21"/>
  <c r="P2364" i="21"/>
  <c r="H2365" i="21"/>
  <c r="I2364" i="21"/>
  <c r="J2364" i="21"/>
  <c r="N2364" i="21"/>
  <c r="K2363" i="21"/>
  <c r="Q2363" i="21"/>
  <c r="M2363" i="21"/>
  <c r="O2363" i="21"/>
  <c r="J2365" i="21"/>
  <c r="H2366" i="21"/>
  <c r="I2365" i="21"/>
  <c r="P2365" i="21"/>
  <c r="N2365" i="21"/>
  <c r="L2365" i="21"/>
  <c r="M2364" i="21"/>
  <c r="Q2364" i="21"/>
  <c r="K2364" i="21"/>
  <c r="O2364" i="21"/>
  <c r="I2366" i="21"/>
  <c r="H2367" i="21"/>
  <c r="P2366" i="21"/>
  <c r="L2366" i="21"/>
  <c r="J2366" i="21"/>
  <c r="N2366" i="21"/>
  <c r="O2365" i="21"/>
  <c r="M2365" i="21"/>
  <c r="K2365" i="21"/>
  <c r="Q2365" i="21"/>
  <c r="O2366" i="21"/>
  <c r="M2366" i="21"/>
  <c r="K2366" i="21"/>
  <c r="Q2366" i="21"/>
  <c r="N2367" i="21"/>
  <c r="I2367" i="21"/>
  <c r="L2367" i="21"/>
  <c r="J2367" i="21"/>
  <c r="H2368" i="21"/>
  <c r="P2367" i="21"/>
  <c r="M2367" i="21"/>
  <c r="O2367" i="21"/>
  <c r="K2367" i="21"/>
  <c r="Q2367" i="21"/>
  <c r="H2369" i="21"/>
  <c r="L2368" i="21"/>
  <c r="J2368" i="21"/>
  <c r="I2368" i="21"/>
  <c r="P2368" i="21"/>
  <c r="N2368" i="21"/>
  <c r="L2369" i="21"/>
  <c r="H2370" i="21"/>
  <c r="I2369" i="21"/>
  <c r="P2369" i="21"/>
  <c r="N2369" i="21"/>
  <c r="J2369" i="21"/>
  <c r="O2368" i="21"/>
  <c r="M2368" i="21"/>
  <c r="Q2368" i="21"/>
  <c r="K2368" i="21"/>
  <c r="L2370" i="21"/>
  <c r="P2370" i="21"/>
  <c r="I2370" i="21"/>
  <c r="J2370" i="21"/>
  <c r="H2371" i="21"/>
  <c r="N2370" i="21"/>
  <c r="O2369" i="21"/>
  <c r="K2369" i="21"/>
  <c r="M2369" i="21"/>
  <c r="Q2369" i="21"/>
  <c r="K2370" i="21"/>
  <c r="M2370" i="21"/>
  <c r="O2370" i="21"/>
  <c r="Q2370" i="21"/>
  <c r="I2371" i="21"/>
  <c r="H2372" i="21"/>
  <c r="P2371" i="21"/>
  <c r="N2371" i="21"/>
  <c r="L2371" i="21"/>
  <c r="J2371" i="21"/>
  <c r="M2371" i="21"/>
  <c r="Q2371" i="21"/>
  <c r="O2371" i="21"/>
  <c r="K2371" i="21"/>
  <c r="H2373" i="21"/>
  <c r="P2372" i="21"/>
  <c r="L2372" i="21"/>
  <c r="J2372" i="21"/>
  <c r="I2372" i="21"/>
  <c r="N2372" i="21"/>
  <c r="P2373" i="21"/>
  <c r="L2373" i="21"/>
  <c r="I2373" i="21"/>
  <c r="N2373" i="21"/>
  <c r="H2374" i="21"/>
  <c r="J2373" i="21"/>
  <c r="O2372" i="21"/>
  <c r="K2372" i="21"/>
  <c r="Q2372" i="21"/>
  <c r="M2372" i="21"/>
  <c r="K2373" i="21"/>
  <c r="Q2373" i="21"/>
  <c r="M2373" i="21"/>
  <c r="O2373" i="21"/>
  <c r="N2374" i="21"/>
  <c r="P2374" i="21"/>
  <c r="J2374" i="21"/>
  <c r="L2374" i="21"/>
  <c r="I2374" i="21"/>
  <c r="H2375" i="21"/>
  <c r="K2374" i="21"/>
  <c r="M2374" i="21"/>
  <c r="O2374" i="21"/>
  <c r="Q2374" i="21"/>
  <c r="L2375" i="21"/>
  <c r="P2375" i="21"/>
  <c r="N2375" i="21"/>
  <c r="J2375" i="21"/>
  <c r="H2376" i="21"/>
  <c r="I2375" i="21"/>
  <c r="J2376" i="21"/>
  <c r="I2376" i="21"/>
  <c r="P2376" i="21"/>
  <c r="N2376" i="21"/>
  <c r="L2376" i="21"/>
  <c r="H2377" i="21"/>
  <c r="O2375" i="21"/>
  <c r="M2375" i="21"/>
  <c r="Q2375" i="21"/>
  <c r="K2375" i="21"/>
  <c r="M2376" i="21"/>
  <c r="K2376" i="21"/>
  <c r="O2376" i="21"/>
  <c r="Q2376" i="21"/>
  <c r="N2377" i="21"/>
  <c r="I2377" i="21"/>
  <c r="L2377" i="21"/>
  <c r="J2377" i="21"/>
  <c r="H2378" i="21"/>
  <c r="P2377" i="21"/>
  <c r="K2377" i="21"/>
  <c r="M2377" i="21"/>
  <c r="O2377" i="21"/>
  <c r="Q2377" i="21"/>
  <c r="J2378" i="21"/>
  <c r="H2379" i="21"/>
  <c r="I2378" i="21"/>
  <c r="P2378" i="21"/>
  <c r="N2378" i="21"/>
  <c r="L2378" i="21"/>
  <c r="N2379" i="21"/>
  <c r="I2379" i="21"/>
  <c r="L2379" i="21"/>
  <c r="J2379" i="21"/>
  <c r="H2380" i="21"/>
  <c r="P2379" i="21"/>
  <c r="Q2378" i="21"/>
  <c r="M2378" i="21"/>
  <c r="O2378" i="21"/>
  <c r="K2378" i="21"/>
  <c r="Q2379" i="21"/>
  <c r="M2379" i="21"/>
  <c r="O2379" i="21"/>
  <c r="K2379" i="21"/>
  <c r="L2380" i="21"/>
  <c r="P2380" i="21"/>
  <c r="N2380" i="21"/>
  <c r="I2380" i="21"/>
  <c r="J2380" i="21"/>
  <c r="H2381" i="21"/>
  <c r="M2380" i="21"/>
  <c r="O2380" i="21"/>
  <c r="K2380" i="21"/>
  <c r="Q2380" i="21"/>
  <c r="N2381" i="21"/>
  <c r="H2382" i="21"/>
  <c r="L2381" i="21"/>
  <c r="J2381" i="21"/>
  <c r="I2381" i="21"/>
  <c r="P2381" i="21"/>
  <c r="L2382" i="21"/>
  <c r="P2382" i="21"/>
  <c r="N2382" i="21"/>
  <c r="H2383" i="21"/>
  <c r="I2382" i="21"/>
  <c r="J2382" i="21"/>
  <c r="O2381" i="21"/>
  <c r="K2381" i="21"/>
  <c r="Q2381" i="21"/>
  <c r="M2381" i="21"/>
  <c r="N2383" i="21"/>
  <c r="H2384" i="21"/>
  <c r="L2383" i="21"/>
  <c r="J2383" i="21"/>
  <c r="I2383" i="21"/>
  <c r="P2383" i="21"/>
  <c r="Q2382" i="21"/>
  <c r="M2382" i="21"/>
  <c r="O2382" i="21"/>
  <c r="K2382" i="21"/>
  <c r="J2384" i="21"/>
  <c r="I2384" i="21"/>
  <c r="H2385" i="21"/>
  <c r="P2384" i="21"/>
  <c r="N2384" i="21"/>
  <c r="L2384" i="21"/>
  <c r="M2383" i="21"/>
  <c r="O2383" i="21"/>
  <c r="K2383" i="21"/>
  <c r="Q2383" i="21"/>
  <c r="M2384" i="21"/>
  <c r="K2384" i="21"/>
  <c r="O2384" i="21"/>
  <c r="Q2384" i="21"/>
  <c r="H2386" i="21"/>
  <c r="N2385" i="21"/>
  <c r="L2385" i="21"/>
  <c r="J2385" i="21"/>
  <c r="I2385" i="21"/>
  <c r="P2385" i="21"/>
  <c r="P2386" i="21"/>
  <c r="L2386" i="21"/>
  <c r="N2386" i="21"/>
  <c r="J2386" i="21"/>
  <c r="H2387" i="21"/>
  <c r="I2386" i="21"/>
  <c r="O2385" i="21"/>
  <c r="K2385" i="21"/>
  <c r="Q2385" i="21"/>
  <c r="M2385" i="21"/>
  <c r="L2387" i="21"/>
  <c r="I2387" i="21"/>
  <c r="N2387" i="21"/>
  <c r="J2387" i="21"/>
  <c r="H2388" i="21"/>
  <c r="P2387" i="21"/>
  <c r="Q2386" i="21"/>
  <c r="M2386" i="21"/>
  <c r="O2386" i="21"/>
  <c r="K2386" i="21"/>
  <c r="Q2387" i="21"/>
  <c r="M2387" i="21"/>
  <c r="O2387" i="21"/>
  <c r="K2387" i="21"/>
  <c r="P2388" i="21"/>
  <c r="L2388" i="21"/>
  <c r="N2388" i="21"/>
  <c r="H2389" i="21"/>
  <c r="J2388" i="21"/>
  <c r="I2388" i="21"/>
  <c r="I2389" i="21"/>
  <c r="P2389" i="21"/>
  <c r="L2389" i="21"/>
  <c r="J2389" i="21"/>
  <c r="N2389" i="21"/>
  <c r="H2390" i="21"/>
  <c r="M2388" i="21"/>
  <c r="O2388" i="21"/>
  <c r="K2388" i="21"/>
  <c r="Q2388" i="21"/>
  <c r="O2389" i="21"/>
  <c r="K2389" i="21"/>
  <c r="Q2389" i="21"/>
  <c r="M2389" i="21"/>
  <c r="P2390" i="21"/>
  <c r="N2390" i="21"/>
  <c r="L2390" i="21"/>
  <c r="I2390" i="21"/>
  <c r="J2390" i="21"/>
  <c r="H2391" i="21"/>
  <c r="O2390" i="21"/>
  <c r="K2390" i="21"/>
  <c r="Q2390" i="21"/>
  <c r="M2390" i="21"/>
  <c r="I2391" i="21"/>
  <c r="P2391" i="21"/>
  <c r="N2391" i="21"/>
  <c r="L2391" i="21"/>
  <c r="J2391" i="21"/>
  <c r="H2392" i="21"/>
  <c r="M2391" i="21"/>
  <c r="K2391" i="21"/>
  <c r="Q2391" i="21"/>
  <c r="O2391" i="21"/>
  <c r="J2392" i="21"/>
  <c r="I2392" i="21"/>
  <c r="H2393" i="21"/>
  <c r="P2392" i="21"/>
  <c r="N2392" i="21"/>
  <c r="L2392" i="21"/>
  <c r="M2392" i="21"/>
  <c r="O2392" i="21"/>
  <c r="K2392" i="21"/>
  <c r="Q2392" i="21"/>
  <c r="N2393" i="21"/>
  <c r="L2393" i="21"/>
  <c r="J2393" i="21"/>
  <c r="I2393" i="21"/>
  <c r="H2394" i="21"/>
  <c r="P2393" i="21"/>
  <c r="M2393" i="21"/>
  <c r="O2393" i="21"/>
  <c r="K2393" i="21"/>
  <c r="Q2393" i="21"/>
  <c r="J2394" i="21"/>
  <c r="I2394" i="21"/>
  <c r="H2395" i="21"/>
  <c r="P2394" i="21"/>
  <c r="N2394" i="21"/>
  <c r="L2394" i="21"/>
  <c r="O2394" i="21"/>
  <c r="K2394" i="21"/>
  <c r="Q2394" i="21"/>
  <c r="M2394" i="21"/>
  <c r="P2395" i="21"/>
  <c r="H2396" i="21"/>
  <c r="L2395" i="21"/>
  <c r="J2395" i="21"/>
  <c r="N2395" i="21"/>
  <c r="I2395" i="21"/>
  <c r="P2396" i="21"/>
  <c r="N2396" i="21"/>
  <c r="L2396" i="21"/>
  <c r="I2396" i="21"/>
  <c r="J2396" i="21"/>
  <c r="H2397" i="21"/>
  <c r="Q2395" i="21"/>
  <c r="M2395" i="21"/>
  <c r="O2395" i="21"/>
  <c r="K2395" i="21"/>
  <c r="M2396" i="21"/>
  <c r="K2396" i="21"/>
  <c r="O2396" i="21"/>
  <c r="Q2396" i="21"/>
  <c r="N2397" i="21"/>
  <c r="L2397" i="21"/>
  <c r="J2397" i="21"/>
  <c r="I2397" i="21"/>
  <c r="H2398" i="21"/>
  <c r="P2397" i="21"/>
  <c r="M2397" i="21"/>
  <c r="O2397" i="21"/>
  <c r="K2397" i="21"/>
  <c r="Q2397" i="21"/>
  <c r="J2398" i="21"/>
  <c r="I2398" i="21"/>
  <c r="H2399" i="21"/>
  <c r="P2398" i="21"/>
  <c r="N2398" i="21"/>
  <c r="L2398" i="21"/>
  <c r="O2398" i="21"/>
  <c r="K2398" i="21"/>
  <c r="Q2398" i="21"/>
  <c r="M2398" i="21"/>
  <c r="H2400" i="21"/>
  <c r="P2399" i="21"/>
  <c r="N2399" i="21"/>
  <c r="L2399" i="21"/>
  <c r="J2399" i="21"/>
  <c r="I2399" i="21"/>
  <c r="P2400" i="21"/>
  <c r="N2400" i="21"/>
  <c r="L2400" i="21"/>
  <c r="I2400" i="21"/>
  <c r="J2400" i="21"/>
  <c r="H2401" i="21"/>
  <c r="Q2399" i="21"/>
  <c r="M2399" i="21"/>
  <c r="O2399" i="21"/>
  <c r="K2399" i="21"/>
  <c r="M2400" i="21"/>
  <c r="O2400" i="21"/>
  <c r="K2400" i="21"/>
  <c r="Q2400" i="21"/>
  <c r="N2401" i="21"/>
  <c r="L2401" i="21"/>
  <c r="J2401" i="21"/>
  <c r="H2402" i="21"/>
  <c r="I2401" i="21"/>
  <c r="P2401" i="21"/>
  <c r="P2402" i="21"/>
  <c r="N2402" i="21"/>
  <c r="L2402" i="21"/>
  <c r="I2402" i="21"/>
  <c r="H2403" i="21"/>
  <c r="J2402" i="21"/>
  <c r="O2401" i="21"/>
  <c r="K2401" i="21"/>
  <c r="Q2401" i="21"/>
  <c r="M2401" i="21"/>
  <c r="O2402" i="21"/>
  <c r="K2402" i="21"/>
  <c r="Q2402" i="21"/>
  <c r="M2402" i="21"/>
  <c r="P2403" i="21"/>
  <c r="I2403" i="21"/>
  <c r="L2403" i="21"/>
  <c r="N2403" i="21"/>
  <c r="J2403" i="21"/>
  <c r="H2404" i="21"/>
  <c r="M2403" i="21"/>
  <c r="O2403" i="21"/>
  <c r="K2403" i="21"/>
  <c r="Q2403" i="21"/>
  <c r="J2404" i="21"/>
  <c r="I2404" i="21"/>
  <c r="H2405" i="21"/>
  <c r="P2404" i="21"/>
  <c r="N2404" i="21"/>
  <c r="L2404" i="21"/>
  <c r="M2404" i="21"/>
  <c r="O2404" i="21"/>
  <c r="K2404" i="21"/>
  <c r="Q2404" i="21"/>
  <c r="N2405" i="21"/>
  <c r="L2405" i="21"/>
  <c r="J2405" i="21"/>
  <c r="H2406" i="21"/>
  <c r="I2405" i="21"/>
  <c r="P2405" i="21"/>
  <c r="P2406" i="21"/>
  <c r="N2406" i="21"/>
  <c r="L2406" i="21"/>
  <c r="I2406" i="21"/>
  <c r="H2407" i="21"/>
  <c r="J2406" i="21"/>
  <c r="O2405" i="21"/>
  <c r="K2405" i="21"/>
  <c r="Q2405" i="21"/>
  <c r="M2405" i="21"/>
  <c r="O2406" i="21"/>
  <c r="K2406" i="21"/>
  <c r="Q2406" i="21"/>
  <c r="M2406" i="21"/>
  <c r="H2408" i="21"/>
  <c r="P2407" i="21"/>
  <c r="L2407" i="21"/>
  <c r="N2407" i="21"/>
  <c r="J2407" i="21"/>
  <c r="I2407" i="21"/>
  <c r="P2408" i="21"/>
  <c r="N2408" i="21"/>
  <c r="L2408" i="21"/>
  <c r="J2408" i="21"/>
  <c r="H2409" i="21"/>
  <c r="I2408" i="21"/>
  <c r="Q2407" i="21"/>
  <c r="M2407" i="21"/>
  <c r="O2407" i="21"/>
  <c r="K2407" i="21"/>
  <c r="P2409" i="21"/>
  <c r="H2410" i="21"/>
  <c r="L2409" i="21"/>
  <c r="J2409" i="21"/>
  <c r="N2409" i="21"/>
  <c r="I2409" i="21"/>
  <c r="M2408" i="21"/>
  <c r="O2408" i="21"/>
  <c r="K2408" i="21"/>
  <c r="Q2408" i="21"/>
  <c r="J2410" i="21"/>
  <c r="I2410" i="21"/>
  <c r="H2411" i="21"/>
  <c r="P2410" i="21"/>
  <c r="N2410" i="21"/>
  <c r="L2410" i="21"/>
  <c r="M2409" i="21"/>
  <c r="O2409" i="21"/>
  <c r="K2409" i="21"/>
  <c r="Q2409" i="21"/>
  <c r="O2410" i="21"/>
  <c r="K2410" i="21"/>
  <c r="Q2410" i="21"/>
  <c r="M2410" i="21"/>
  <c r="P2411" i="21"/>
  <c r="I2411" i="21"/>
  <c r="N2411" i="21"/>
  <c r="L2411" i="21"/>
  <c r="J2411" i="21"/>
  <c r="H2412" i="21"/>
  <c r="M2411" i="21"/>
  <c r="K2411" i="21"/>
  <c r="Q2411" i="21"/>
  <c r="O2411" i="21"/>
  <c r="I2412" i="21"/>
  <c r="H2413" i="21"/>
  <c r="J2412" i="21"/>
  <c r="P2412" i="21"/>
  <c r="N2412" i="21"/>
  <c r="L2412" i="21"/>
  <c r="M2412" i="21"/>
  <c r="K2412" i="21"/>
  <c r="Q2412" i="21"/>
  <c r="O2412" i="21"/>
  <c r="N2413" i="21"/>
  <c r="L2413" i="21"/>
  <c r="J2413" i="21"/>
  <c r="H2414" i="21"/>
  <c r="I2413" i="21"/>
  <c r="P2413" i="21"/>
  <c r="P2414" i="21"/>
  <c r="N2414" i="21"/>
  <c r="L2414" i="21"/>
  <c r="J2414" i="21"/>
  <c r="I2414" i="21"/>
  <c r="H2415" i="21"/>
  <c r="O2413" i="21"/>
  <c r="K2413" i="21"/>
  <c r="Q2413" i="21"/>
  <c r="M2413" i="21"/>
  <c r="O2414" i="21"/>
  <c r="K2414" i="21"/>
  <c r="Q2414" i="21"/>
  <c r="M2414" i="21"/>
  <c r="H2416" i="21"/>
  <c r="P2415" i="21"/>
  <c r="L2415" i="21"/>
  <c r="N2415" i="21"/>
  <c r="J2415" i="21"/>
  <c r="I2415" i="21"/>
  <c r="P2416" i="21"/>
  <c r="N2416" i="21"/>
  <c r="L2416" i="21"/>
  <c r="H2417" i="21"/>
  <c r="I2416" i="21"/>
  <c r="J2416" i="21"/>
  <c r="Q2415" i="21"/>
  <c r="M2415" i="21"/>
  <c r="O2415" i="21"/>
  <c r="K2415" i="21"/>
  <c r="H2418" i="21"/>
  <c r="P2417" i="21"/>
  <c r="L2417" i="21"/>
  <c r="N2417" i="21"/>
  <c r="J2417" i="21"/>
  <c r="I2417" i="21"/>
  <c r="M2416" i="21"/>
  <c r="O2416" i="21"/>
  <c r="K2416" i="21"/>
  <c r="Q2416" i="21"/>
  <c r="J2418" i="21"/>
  <c r="H2419" i="21"/>
  <c r="I2418" i="21"/>
  <c r="P2418" i="21"/>
  <c r="N2418" i="21"/>
  <c r="L2418" i="21"/>
  <c r="M2417" i="21"/>
  <c r="O2417" i="21"/>
  <c r="K2417" i="21"/>
  <c r="Q2417" i="21"/>
  <c r="N2419" i="21"/>
  <c r="L2419" i="21"/>
  <c r="J2419" i="21"/>
  <c r="H2420" i="21"/>
  <c r="I2419" i="21"/>
  <c r="P2419" i="21"/>
  <c r="Q2418" i="21"/>
  <c r="M2418" i="21"/>
  <c r="O2418" i="21"/>
  <c r="K2418" i="21"/>
  <c r="J2420" i="21"/>
  <c r="I2420" i="21"/>
  <c r="H2421" i="21"/>
  <c r="P2420" i="21"/>
  <c r="N2420" i="21"/>
  <c r="L2420" i="21"/>
  <c r="M2419" i="21"/>
  <c r="O2419" i="21"/>
  <c r="K2419" i="21"/>
  <c r="Q2419" i="21"/>
  <c r="M2420" i="21"/>
  <c r="K2420" i="21"/>
  <c r="Q2420" i="21"/>
  <c r="O2420" i="21"/>
  <c r="N2421" i="21"/>
  <c r="L2421" i="21"/>
  <c r="J2421" i="21"/>
  <c r="H2422" i="21"/>
  <c r="I2421" i="21"/>
  <c r="P2421" i="21"/>
  <c r="P2422" i="21"/>
  <c r="N2422" i="21"/>
  <c r="L2422" i="21"/>
  <c r="J2422" i="21"/>
  <c r="H2423" i="21"/>
  <c r="I2422" i="21"/>
  <c r="K2421" i="21"/>
  <c r="Q2421" i="21"/>
  <c r="O2421" i="21"/>
  <c r="M2421" i="21"/>
  <c r="L2423" i="21"/>
  <c r="N2423" i="21"/>
  <c r="J2423" i="21"/>
  <c r="H2424" i="21"/>
  <c r="I2423" i="21"/>
  <c r="P2423" i="21"/>
  <c r="Q2422" i="21"/>
  <c r="M2422" i="21"/>
  <c r="O2422" i="21"/>
  <c r="K2422" i="21"/>
  <c r="J2424" i="21"/>
  <c r="I2424" i="21"/>
  <c r="H2425" i="21"/>
  <c r="P2424" i="21"/>
  <c r="N2424" i="21"/>
  <c r="L2424" i="21"/>
  <c r="M2423" i="21"/>
  <c r="K2423" i="21"/>
  <c r="Q2423" i="21"/>
  <c r="O2423" i="21"/>
  <c r="M2424" i="21"/>
  <c r="O2424" i="21"/>
  <c r="K2424" i="21"/>
  <c r="Q2424" i="21"/>
  <c r="N2425" i="21"/>
  <c r="L2425" i="21"/>
  <c r="J2425" i="21"/>
  <c r="I2425" i="21"/>
  <c r="H2426" i="21"/>
  <c r="P2425" i="21"/>
  <c r="M2425" i="21"/>
  <c r="O2425" i="21"/>
  <c r="K2425" i="21"/>
  <c r="Q2425" i="21"/>
  <c r="J2426" i="21"/>
  <c r="H2427" i="21"/>
  <c r="I2426" i="21"/>
  <c r="P2426" i="21"/>
  <c r="N2426" i="21"/>
  <c r="L2426" i="21"/>
  <c r="N2427" i="21"/>
  <c r="L2427" i="21"/>
  <c r="J2427" i="21"/>
  <c r="H2428" i="21"/>
  <c r="I2427" i="21"/>
  <c r="P2427" i="21"/>
  <c r="Q2426" i="21"/>
  <c r="M2426" i="21"/>
  <c r="O2426" i="21"/>
  <c r="K2426" i="21"/>
  <c r="H2429" i="21"/>
  <c r="I2428" i="21"/>
  <c r="J2428" i="21"/>
  <c r="P2428" i="21"/>
  <c r="N2428" i="21"/>
  <c r="L2428" i="21"/>
  <c r="M2427" i="21"/>
  <c r="O2427" i="21"/>
  <c r="K2427" i="21"/>
  <c r="Q2427" i="21"/>
  <c r="H2430" i="21"/>
  <c r="P2429" i="21"/>
  <c r="L2429" i="21"/>
  <c r="J2429" i="21"/>
  <c r="N2429" i="21"/>
  <c r="I2429" i="21"/>
  <c r="M2428" i="21"/>
  <c r="O2428" i="21"/>
  <c r="K2428" i="21"/>
  <c r="Q2428" i="21"/>
  <c r="J2430" i="21"/>
  <c r="H2431" i="21"/>
  <c r="I2430" i="21"/>
  <c r="P2430" i="21"/>
  <c r="N2430" i="21"/>
  <c r="L2430" i="21"/>
  <c r="M2429" i="21"/>
  <c r="O2429" i="21"/>
  <c r="K2429" i="21"/>
  <c r="Q2429" i="21"/>
  <c r="L2431" i="21"/>
  <c r="N2431" i="21"/>
  <c r="J2431" i="21"/>
  <c r="H2432" i="21"/>
  <c r="I2431" i="21"/>
  <c r="P2431" i="21"/>
  <c r="Q2430" i="21"/>
  <c r="M2430" i="21"/>
  <c r="O2430" i="21"/>
  <c r="K2430" i="21"/>
  <c r="J2432" i="21"/>
  <c r="H2433" i="21"/>
  <c r="I2432" i="21"/>
  <c r="P2432" i="21"/>
  <c r="N2432" i="21"/>
  <c r="L2432" i="21"/>
  <c r="M2431" i="21"/>
  <c r="K2431" i="21"/>
  <c r="Q2431" i="21"/>
  <c r="O2431" i="21"/>
  <c r="P2433" i="21"/>
  <c r="H2434" i="21"/>
  <c r="L2433" i="21"/>
  <c r="N2433" i="21"/>
  <c r="J2433" i="21"/>
  <c r="I2433" i="21"/>
  <c r="M2432" i="21"/>
  <c r="O2432" i="21"/>
  <c r="K2432" i="21"/>
  <c r="Q2432" i="21"/>
  <c r="J2434" i="21"/>
  <c r="I2434" i="21"/>
  <c r="H2435" i="21"/>
  <c r="P2434" i="21"/>
  <c r="N2434" i="21"/>
  <c r="L2434" i="21"/>
  <c r="M2433" i="21"/>
  <c r="O2433" i="21"/>
  <c r="K2433" i="21"/>
  <c r="Q2433" i="21"/>
  <c r="O2434" i="21"/>
  <c r="K2434" i="21"/>
  <c r="Q2434" i="21"/>
  <c r="M2434" i="21"/>
  <c r="P2435" i="21"/>
  <c r="I2435" i="21"/>
  <c r="N2435" i="21"/>
  <c r="L2435" i="21"/>
  <c r="J2435" i="21"/>
  <c r="H2436" i="21"/>
  <c r="M2435" i="21"/>
  <c r="K2435" i="21"/>
  <c r="Q2435" i="21"/>
  <c r="O2435" i="21"/>
  <c r="J2436" i="21"/>
  <c r="H2437" i="21"/>
  <c r="I2436" i="21"/>
  <c r="P2436" i="21"/>
  <c r="N2436" i="21"/>
  <c r="L2436" i="21"/>
  <c r="H2438" i="21"/>
  <c r="P2437" i="21"/>
  <c r="L2437" i="21"/>
  <c r="J2437" i="21"/>
  <c r="N2437" i="21"/>
  <c r="I2437" i="21"/>
  <c r="M2436" i="21"/>
  <c r="O2436" i="21"/>
  <c r="K2436" i="21"/>
  <c r="Q2436" i="21"/>
  <c r="I2438" i="21"/>
  <c r="J2438" i="21"/>
  <c r="H2439" i="21"/>
  <c r="P2438" i="21"/>
  <c r="N2438" i="21"/>
  <c r="L2438" i="21"/>
  <c r="M2437" i="21"/>
  <c r="O2437" i="21"/>
  <c r="K2437" i="21"/>
  <c r="Q2437" i="21"/>
  <c r="O2438" i="21"/>
  <c r="K2438" i="21"/>
  <c r="Q2438" i="21"/>
  <c r="M2438" i="21"/>
  <c r="I2439" i="21"/>
  <c r="P2439" i="21"/>
  <c r="L2439" i="21"/>
  <c r="N2439" i="21"/>
  <c r="J2439" i="21"/>
  <c r="H2440" i="21"/>
  <c r="M2439" i="21"/>
  <c r="K2439" i="21"/>
  <c r="Q2439" i="21"/>
  <c r="O2439" i="21"/>
  <c r="J2440" i="21"/>
  <c r="H2441" i="21"/>
  <c r="I2440" i="21"/>
  <c r="P2440" i="21"/>
  <c r="N2440" i="21"/>
  <c r="L2440" i="21"/>
  <c r="P2441" i="21"/>
  <c r="H2442" i="21"/>
  <c r="L2441" i="21"/>
  <c r="N2441" i="21"/>
  <c r="J2441" i="21"/>
  <c r="I2441" i="21"/>
  <c r="M2440" i="21"/>
  <c r="O2440" i="21"/>
  <c r="K2440" i="21"/>
  <c r="Q2440" i="21"/>
  <c r="J2442" i="21"/>
  <c r="H2443" i="21"/>
  <c r="I2442" i="21"/>
  <c r="P2442" i="21"/>
  <c r="N2442" i="21"/>
  <c r="L2442" i="21"/>
  <c r="M2441" i="21"/>
  <c r="O2441" i="21"/>
  <c r="K2441" i="21"/>
  <c r="Q2441" i="21"/>
  <c r="P2443" i="21"/>
  <c r="I2443" i="21"/>
  <c r="L2443" i="21"/>
  <c r="J2443" i="21"/>
  <c r="N2443" i="21"/>
  <c r="H2444" i="21"/>
  <c r="O2442" i="21"/>
  <c r="Q2442" i="21"/>
  <c r="K2442" i="21"/>
  <c r="M2442" i="21"/>
  <c r="M2443" i="21"/>
  <c r="O2443" i="21"/>
  <c r="K2443" i="21"/>
  <c r="Q2443" i="21"/>
  <c r="J2444" i="21"/>
  <c r="I2444" i="21"/>
  <c r="H2445" i="21"/>
  <c r="P2444" i="21"/>
  <c r="N2444" i="21"/>
  <c r="L2444" i="21"/>
  <c r="M2444" i="21"/>
  <c r="K2444" i="21"/>
  <c r="Q2444" i="21"/>
  <c r="O2444" i="21"/>
  <c r="N2445" i="21"/>
  <c r="J2445" i="21"/>
  <c r="H2446" i="21"/>
  <c r="L2445" i="21"/>
  <c r="I2445" i="21"/>
  <c r="P2445" i="21"/>
  <c r="P2446" i="21"/>
  <c r="N2446" i="21"/>
  <c r="L2446" i="21"/>
  <c r="H2447" i="21"/>
  <c r="J2446" i="21"/>
  <c r="I2446" i="21"/>
  <c r="K2445" i="21"/>
  <c r="Q2445" i="21"/>
  <c r="O2445" i="21"/>
  <c r="M2445" i="21"/>
  <c r="N2447" i="21"/>
  <c r="L2447" i="21"/>
  <c r="J2447" i="21"/>
  <c r="I2447" i="21"/>
  <c r="H2448" i="21"/>
  <c r="P2447" i="21"/>
  <c r="Q2446" i="21"/>
  <c r="M2446" i="21"/>
  <c r="O2446" i="21"/>
  <c r="K2446" i="21"/>
  <c r="Q2447" i="21"/>
  <c r="M2447" i="21"/>
  <c r="O2447" i="21"/>
  <c r="K2447" i="21"/>
  <c r="N2448" i="21"/>
  <c r="L2448" i="21"/>
  <c r="P2448" i="21"/>
  <c r="H2449" i="21"/>
  <c r="I2448" i="21"/>
  <c r="J2448" i="21"/>
  <c r="P2449" i="21"/>
  <c r="H2450" i="21"/>
  <c r="N2449" i="21"/>
  <c r="L2449" i="21"/>
  <c r="J2449" i="21"/>
  <c r="I2449" i="21"/>
  <c r="M2448" i="21"/>
  <c r="O2448" i="21"/>
  <c r="K2448" i="21"/>
  <c r="Q2448" i="21"/>
  <c r="J2450" i="21"/>
  <c r="H2451" i="21"/>
  <c r="I2450" i="21"/>
  <c r="P2450" i="21"/>
  <c r="N2450" i="21"/>
  <c r="L2450" i="21"/>
  <c r="M2449" i="21"/>
  <c r="O2449" i="21"/>
  <c r="K2449" i="21"/>
  <c r="Q2449" i="21"/>
  <c r="P2451" i="21"/>
  <c r="H2452" i="21"/>
  <c r="L2451" i="21"/>
  <c r="N2451" i="21"/>
  <c r="J2451" i="21"/>
  <c r="I2451" i="21"/>
  <c r="O2450" i="21"/>
  <c r="K2450" i="21"/>
  <c r="Q2450" i="21"/>
  <c r="M2450" i="21"/>
  <c r="P2452" i="21"/>
  <c r="N2452" i="21"/>
  <c r="L2452" i="21"/>
  <c r="H2453" i="21"/>
  <c r="I2452" i="21"/>
  <c r="J2452" i="21"/>
  <c r="Q2451" i="21"/>
  <c r="M2451" i="21"/>
  <c r="O2451" i="21"/>
  <c r="K2451" i="21"/>
  <c r="I2453" i="21"/>
  <c r="P2453" i="21"/>
  <c r="L2453" i="21"/>
  <c r="J2453" i="21"/>
  <c r="N2453" i="21"/>
  <c r="H2454" i="21"/>
  <c r="M2452" i="21"/>
  <c r="O2452" i="21"/>
  <c r="K2452" i="21"/>
  <c r="Q2452" i="21"/>
  <c r="K2453" i="21"/>
  <c r="O2453" i="21"/>
  <c r="Q2453" i="21"/>
  <c r="M2453" i="21"/>
  <c r="P2454" i="21"/>
  <c r="N2454" i="21"/>
  <c r="L2454" i="21"/>
  <c r="H2455" i="21"/>
  <c r="J2454" i="21"/>
  <c r="I2454" i="21"/>
  <c r="N2455" i="21"/>
  <c r="L2455" i="21"/>
  <c r="J2455" i="21"/>
  <c r="I2455" i="21"/>
  <c r="H2456" i="21"/>
  <c r="P2455" i="21"/>
  <c r="Q2454" i="21"/>
  <c r="M2454" i="21"/>
  <c r="O2454" i="21"/>
  <c r="K2454" i="21"/>
  <c r="Q2455" i="21"/>
  <c r="M2455" i="21"/>
  <c r="O2455" i="21"/>
  <c r="K2455" i="21"/>
  <c r="P2456" i="21"/>
  <c r="L2456" i="21"/>
  <c r="N2456" i="21"/>
  <c r="J2456" i="21"/>
  <c r="I2456" i="21"/>
  <c r="H2457" i="21"/>
  <c r="M2456" i="21"/>
  <c r="O2456" i="21"/>
  <c r="K2456" i="21"/>
  <c r="Q2456" i="21"/>
  <c r="L2457" i="21"/>
  <c r="J2457" i="21"/>
  <c r="N2457" i="21"/>
  <c r="H2458" i="21"/>
  <c r="I2457" i="21"/>
  <c r="P2457" i="21"/>
  <c r="P2458" i="21"/>
  <c r="N2458" i="21"/>
  <c r="L2458" i="21"/>
  <c r="I2458" i="21"/>
  <c r="J2458" i="21"/>
  <c r="H2459" i="21"/>
  <c r="O2457" i="21"/>
  <c r="K2457" i="21"/>
  <c r="Q2457" i="21"/>
  <c r="M2457" i="21"/>
  <c r="O2458" i="21"/>
  <c r="K2458" i="21"/>
  <c r="Q2458" i="21"/>
  <c r="M2458" i="21"/>
  <c r="P2459" i="21"/>
  <c r="H2460" i="21"/>
  <c r="N2459" i="21"/>
  <c r="L2459" i="21"/>
  <c r="J2459" i="21"/>
  <c r="I2459" i="21"/>
  <c r="P2460" i="21"/>
  <c r="N2460" i="21"/>
  <c r="L2460" i="21"/>
  <c r="I2460" i="21"/>
  <c r="H2461" i="21"/>
  <c r="J2460" i="21"/>
  <c r="Q2459" i="21"/>
  <c r="M2459" i="21"/>
  <c r="O2459" i="21"/>
  <c r="K2459" i="21"/>
  <c r="M2460" i="21"/>
  <c r="O2460" i="21"/>
  <c r="K2460" i="21"/>
  <c r="Q2460" i="21"/>
  <c r="N2461" i="21"/>
  <c r="L2461" i="21"/>
  <c r="J2461" i="21"/>
  <c r="H2462" i="21"/>
  <c r="I2461" i="21"/>
  <c r="P2461" i="21"/>
  <c r="P2462" i="21"/>
  <c r="N2462" i="21"/>
  <c r="L2462" i="21"/>
  <c r="I2462" i="21"/>
  <c r="J2462" i="21"/>
  <c r="H2463" i="21"/>
  <c r="K2461" i="21"/>
  <c r="Q2461" i="21"/>
  <c r="O2461" i="21"/>
  <c r="M2461" i="21"/>
  <c r="K2462" i="21"/>
  <c r="O2462" i="21"/>
  <c r="Q2462" i="21"/>
  <c r="M2462" i="21"/>
  <c r="H2464" i="21"/>
  <c r="P2463" i="21"/>
  <c r="L2463" i="21"/>
  <c r="J2463" i="21"/>
  <c r="N2463" i="21"/>
  <c r="I2463" i="21"/>
  <c r="P2464" i="21"/>
  <c r="N2464" i="21"/>
  <c r="L2464" i="21"/>
  <c r="J2464" i="21"/>
  <c r="H2465" i="21"/>
  <c r="I2464" i="21"/>
  <c r="Q2463" i="21"/>
  <c r="M2463" i="21"/>
  <c r="O2463" i="21"/>
  <c r="K2463" i="21"/>
  <c r="P2465" i="21"/>
  <c r="I2465" i="21"/>
  <c r="L2465" i="21"/>
  <c r="N2465" i="21"/>
  <c r="J2465" i="21"/>
  <c r="H2466" i="21"/>
  <c r="M2464" i="21"/>
  <c r="O2464" i="21"/>
  <c r="K2464" i="21"/>
  <c r="Q2464" i="21"/>
  <c r="O2465" i="21"/>
  <c r="K2465" i="21"/>
  <c r="Q2465" i="21"/>
  <c r="M2465" i="21"/>
  <c r="P2466" i="21"/>
  <c r="N2466" i="21"/>
  <c r="L2466" i="21"/>
  <c r="H2467" i="21"/>
  <c r="I2466" i="21"/>
  <c r="J2466" i="21"/>
  <c r="N2467" i="21"/>
  <c r="J2467" i="21"/>
  <c r="H2468" i="21"/>
  <c r="L2467" i="21"/>
  <c r="I2467" i="21"/>
  <c r="P2467" i="21"/>
  <c r="Q2466" i="21"/>
  <c r="M2466" i="21"/>
  <c r="O2466" i="21"/>
  <c r="K2466" i="21"/>
  <c r="I2468" i="21"/>
  <c r="J2468" i="21"/>
  <c r="H2469" i="21"/>
  <c r="P2468" i="21"/>
  <c r="N2468" i="21"/>
  <c r="L2468" i="21"/>
  <c r="M2467" i="21"/>
  <c r="K2467" i="21"/>
  <c r="O2467" i="21"/>
  <c r="Q2467" i="21"/>
  <c r="M2468" i="21"/>
  <c r="O2468" i="21"/>
  <c r="K2468" i="21"/>
  <c r="Q2468" i="21"/>
  <c r="N2469" i="21"/>
  <c r="L2469" i="21"/>
  <c r="J2469" i="21"/>
  <c r="H2470" i="21"/>
  <c r="I2469" i="21"/>
  <c r="P2469" i="21"/>
  <c r="N2470" i="21"/>
  <c r="P2470" i="21"/>
  <c r="L2470" i="21"/>
  <c r="H2471" i="21"/>
  <c r="I2470" i="21"/>
  <c r="J2470" i="21"/>
  <c r="O2469" i="21"/>
  <c r="K2469" i="21"/>
  <c r="Q2469" i="21"/>
  <c r="M2469" i="21"/>
  <c r="L2471" i="21"/>
  <c r="J2471" i="21"/>
  <c r="N2471" i="21"/>
  <c r="I2471" i="21"/>
  <c r="H2472" i="21"/>
  <c r="P2471" i="21"/>
  <c r="Q2470" i="21"/>
  <c r="M2470" i="21"/>
  <c r="O2470" i="21"/>
  <c r="K2470" i="21"/>
  <c r="Q2471" i="21"/>
  <c r="M2471" i="21"/>
  <c r="O2471" i="21"/>
  <c r="K2471" i="21"/>
  <c r="N2472" i="21"/>
  <c r="L2472" i="21"/>
  <c r="P2472" i="21"/>
  <c r="J2472" i="21"/>
  <c r="I2472" i="21"/>
  <c r="H2473" i="21"/>
  <c r="M2472" i="21"/>
  <c r="K2472" i="21"/>
  <c r="O2472" i="21"/>
  <c r="Q2472" i="21"/>
  <c r="L2473" i="21"/>
  <c r="N2473" i="21"/>
  <c r="J2473" i="21"/>
  <c r="I2473" i="21"/>
  <c r="H2474" i="21"/>
  <c r="P2473" i="21"/>
  <c r="M2473" i="21"/>
  <c r="O2473" i="21"/>
  <c r="K2473" i="21"/>
  <c r="Q2473" i="21"/>
  <c r="J2474" i="21"/>
  <c r="I2474" i="21"/>
  <c r="H2475" i="21"/>
  <c r="P2474" i="21"/>
  <c r="N2474" i="21"/>
  <c r="L2474" i="21"/>
  <c r="Q2474" i="21"/>
  <c r="M2474" i="21"/>
  <c r="O2474" i="21"/>
  <c r="K2474" i="21"/>
  <c r="N2475" i="21"/>
  <c r="J2475" i="21"/>
  <c r="L2475" i="21"/>
  <c r="H2476" i="21"/>
  <c r="I2475" i="21"/>
  <c r="P2475" i="21"/>
  <c r="H2477" i="21"/>
  <c r="I2476" i="21"/>
  <c r="J2476" i="21"/>
  <c r="P2476" i="21"/>
  <c r="N2476" i="21"/>
  <c r="L2476" i="21"/>
  <c r="M2475" i="21"/>
  <c r="K2475" i="21"/>
  <c r="Q2475" i="21"/>
  <c r="O2475" i="21"/>
  <c r="H2478" i="21"/>
  <c r="P2477" i="21"/>
  <c r="N2477" i="21"/>
  <c r="L2477" i="21"/>
  <c r="J2477" i="21"/>
  <c r="I2477" i="21"/>
  <c r="M2476" i="21"/>
  <c r="O2476" i="21"/>
  <c r="K2476" i="21"/>
  <c r="Q2476" i="21"/>
  <c r="I2478" i="21"/>
  <c r="J2478" i="21"/>
  <c r="H2479" i="21"/>
  <c r="P2478" i="21"/>
  <c r="N2478" i="21"/>
  <c r="L2478" i="21"/>
  <c r="M2477" i="21"/>
  <c r="K2477" i="21"/>
  <c r="O2477" i="21"/>
  <c r="Q2477" i="21"/>
  <c r="O2478" i="21"/>
  <c r="K2478" i="21"/>
  <c r="Q2478" i="21"/>
  <c r="M2478" i="21"/>
  <c r="H2480" i="21"/>
  <c r="P2479" i="21"/>
  <c r="N2479" i="21"/>
  <c r="L2479" i="21"/>
  <c r="J2479" i="21"/>
  <c r="I2479" i="21"/>
  <c r="N2480" i="21"/>
  <c r="P2480" i="21"/>
  <c r="L2480" i="21"/>
  <c r="J2480" i="21"/>
  <c r="I2480" i="21"/>
  <c r="H2481" i="21"/>
  <c r="Q2479" i="21"/>
  <c r="M2479" i="21"/>
  <c r="O2479" i="21"/>
  <c r="K2479" i="21"/>
  <c r="M2480" i="21"/>
  <c r="K2480" i="21"/>
  <c r="Q2480" i="21"/>
  <c r="O2480" i="21"/>
  <c r="L2481" i="21"/>
  <c r="J2481" i="21"/>
  <c r="N2481" i="21"/>
  <c r="H2482" i="21"/>
  <c r="I2481" i="21"/>
  <c r="P2481" i="21"/>
  <c r="P2482" i="21"/>
  <c r="N2482" i="21"/>
  <c r="L2482" i="21"/>
  <c r="J2482" i="21"/>
  <c r="I2482" i="21"/>
  <c r="H2483" i="21"/>
  <c r="O2481" i="21"/>
  <c r="K2481" i="21"/>
  <c r="Q2481" i="21"/>
  <c r="M2481" i="21"/>
  <c r="O2482" i="21"/>
  <c r="Q2482" i="21"/>
  <c r="K2482" i="21"/>
  <c r="M2482" i="21"/>
  <c r="P2483" i="21"/>
  <c r="H2484" i="21"/>
  <c r="L2483" i="21"/>
  <c r="N2483" i="21"/>
  <c r="J2483" i="21"/>
  <c r="I2483" i="21"/>
  <c r="P2484" i="21"/>
  <c r="N2484" i="21"/>
  <c r="L2484" i="21"/>
  <c r="I2484" i="21"/>
  <c r="H2485" i="21"/>
  <c r="J2484" i="21"/>
  <c r="Q2483" i="21"/>
  <c r="M2483" i="21"/>
  <c r="O2483" i="21"/>
  <c r="K2483" i="21"/>
  <c r="M2484" i="21"/>
  <c r="O2484" i="21"/>
  <c r="K2484" i="21"/>
  <c r="Q2484" i="21"/>
  <c r="N2485" i="21"/>
  <c r="L2485" i="21"/>
  <c r="H2486" i="21"/>
  <c r="J2485" i="21"/>
  <c r="I2485" i="21"/>
  <c r="P2485" i="21"/>
  <c r="P2486" i="21"/>
  <c r="N2486" i="21"/>
  <c r="L2486" i="21"/>
  <c r="H2487" i="21"/>
  <c r="J2486" i="21"/>
  <c r="I2486" i="21"/>
  <c r="O2485" i="21"/>
  <c r="K2485" i="21"/>
  <c r="Q2485" i="21"/>
  <c r="M2485" i="21"/>
  <c r="L2487" i="21"/>
  <c r="J2487" i="21"/>
  <c r="N2487" i="21"/>
  <c r="I2487" i="21"/>
  <c r="H2488" i="21"/>
  <c r="P2487" i="21"/>
  <c r="Q2486" i="21"/>
  <c r="M2486" i="21"/>
  <c r="O2486" i="21"/>
  <c r="K2486" i="21"/>
  <c r="Q2487" i="21"/>
  <c r="M2487" i="21"/>
  <c r="O2487" i="21"/>
  <c r="K2487" i="21"/>
  <c r="N2488" i="21"/>
  <c r="P2488" i="21"/>
  <c r="L2488" i="21"/>
  <c r="J2488" i="21"/>
  <c r="I2488" i="21"/>
  <c r="H2489" i="21"/>
  <c r="M2488" i="21"/>
  <c r="O2488" i="21"/>
  <c r="K2488" i="21"/>
  <c r="Q2488" i="21"/>
  <c r="N2489" i="21"/>
  <c r="L2489" i="21"/>
  <c r="J2489" i="21"/>
  <c r="H2490" i="21"/>
  <c r="I2489" i="21"/>
  <c r="P2489" i="21"/>
  <c r="P2490" i="21"/>
  <c r="N2490" i="21"/>
  <c r="L2490" i="21"/>
  <c r="H2491" i="21"/>
  <c r="J2490" i="21"/>
  <c r="I2490" i="21"/>
  <c r="O2489" i="21"/>
  <c r="K2489" i="21"/>
  <c r="Q2489" i="21"/>
  <c r="M2489" i="21"/>
  <c r="N2491" i="21"/>
  <c r="L2491" i="21"/>
  <c r="J2491" i="21"/>
  <c r="I2491" i="21"/>
  <c r="H2492" i="21"/>
  <c r="P2491" i="21"/>
  <c r="Q2490" i="21"/>
  <c r="M2490" i="21"/>
  <c r="O2490" i="21"/>
  <c r="K2490" i="21"/>
  <c r="Q2491" i="21"/>
  <c r="M2491" i="21"/>
  <c r="O2491" i="21"/>
  <c r="K2491" i="21"/>
  <c r="P2492" i="21"/>
  <c r="N2492" i="21"/>
  <c r="L2492" i="21"/>
  <c r="J2492" i="21"/>
  <c r="H2493" i="21"/>
  <c r="I2492" i="21"/>
  <c r="H2494" i="21"/>
  <c r="P2493" i="21"/>
  <c r="L2493" i="21"/>
  <c r="J2493" i="21"/>
  <c r="N2493" i="21"/>
  <c r="I2493" i="21"/>
  <c r="O2492" i="21"/>
  <c r="K2492" i="21"/>
  <c r="M2492" i="21"/>
  <c r="Q2492" i="21"/>
  <c r="I2494" i="21"/>
  <c r="H2495" i="21"/>
  <c r="J2494" i="21"/>
  <c r="P2494" i="21"/>
  <c r="N2494" i="21"/>
  <c r="L2494" i="21"/>
  <c r="K2493" i="21"/>
  <c r="M2493" i="21"/>
  <c r="O2493" i="21"/>
  <c r="Q2493" i="21"/>
  <c r="K2494" i="21"/>
  <c r="O2494" i="21"/>
  <c r="Q2494" i="21"/>
  <c r="M2494" i="21"/>
  <c r="H2496" i="21"/>
  <c r="P2495" i="21"/>
  <c r="L2495" i="21"/>
  <c r="N2495" i="21"/>
  <c r="J2495" i="21"/>
  <c r="I2495" i="21"/>
  <c r="P2496" i="21"/>
  <c r="N2496" i="21"/>
  <c r="L2496" i="21"/>
  <c r="H2497" i="21"/>
  <c r="I2496" i="21"/>
  <c r="J2496" i="21"/>
  <c r="Q2495" i="21"/>
  <c r="M2495" i="21"/>
  <c r="O2495" i="21"/>
  <c r="K2495" i="21"/>
  <c r="I2497" i="21"/>
  <c r="P2497" i="21"/>
  <c r="N2497" i="21"/>
  <c r="L2497" i="21"/>
  <c r="J2497" i="21"/>
  <c r="H2498" i="21"/>
  <c r="M2496" i="21"/>
  <c r="O2496" i="21"/>
  <c r="K2496" i="21"/>
  <c r="Q2496" i="21"/>
  <c r="O2497" i="21"/>
  <c r="K2497" i="21"/>
  <c r="Q2497" i="21"/>
  <c r="M2497" i="21"/>
  <c r="P2498" i="21"/>
  <c r="N2498" i="21"/>
  <c r="L2498" i="21"/>
  <c r="I2498" i="21"/>
  <c r="H2499" i="21"/>
  <c r="J2498" i="21"/>
  <c r="O2498" i="21"/>
  <c r="K2498" i="21"/>
  <c r="Q2498" i="21"/>
  <c r="M2498" i="21"/>
  <c r="P2499" i="21"/>
  <c r="H2500" i="21"/>
  <c r="L2499" i="21"/>
  <c r="N2499" i="21"/>
  <c r="J2499" i="21"/>
  <c r="I2499" i="21"/>
  <c r="P2500" i="21"/>
  <c r="N2500" i="21"/>
  <c r="L2500" i="21"/>
  <c r="J2500" i="21"/>
  <c r="H2501" i="21"/>
  <c r="I2500" i="21"/>
  <c r="Q2499" i="21"/>
  <c r="M2499" i="21"/>
  <c r="O2499" i="21"/>
  <c r="K2499" i="21"/>
  <c r="I2501" i="21"/>
  <c r="P2501" i="21"/>
  <c r="L2501" i="21"/>
  <c r="N2501" i="21"/>
  <c r="J2501" i="21"/>
  <c r="H2502" i="21"/>
  <c r="K2500" i="21"/>
  <c r="M2500" i="21"/>
  <c r="O2500" i="21"/>
  <c r="Q2500" i="21"/>
  <c r="O2501" i="21"/>
  <c r="K2501" i="21"/>
  <c r="Q2501" i="21"/>
  <c r="M2501" i="21"/>
  <c r="N2502" i="21"/>
  <c r="P2502" i="21"/>
  <c r="L2502" i="21"/>
  <c r="J2502" i="21"/>
  <c r="I2502" i="21"/>
  <c r="H2503" i="21"/>
  <c r="K2502" i="21"/>
  <c r="Q2502" i="21"/>
  <c r="O2502" i="21"/>
  <c r="M2502" i="21"/>
  <c r="I2503" i="21"/>
  <c r="P2503" i="21"/>
  <c r="L2503" i="21"/>
  <c r="J2503" i="21"/>
  <c r="N2503" i="21"/>
  <c r="H2504" i="21"/>
  <c r="M2503" i="21"/>
  <c r="K2503" i="21"/>
  <c r="O2503" i="21"/>
  <c r="Q2503" i="21"/>
  <c r="I2504" i="21"/>
  <c r="H2505" i="21"/>
  <c r="J2504" i="21"/>
  <c r="P2504" i="21"/>
  <c r="N2504" i="21"/>
  <c r="L2504" i="21"/>
  <c r="M2504" i="21"/>
  <c r="O2504" i="21"/>
  <c r="K2504" i="21"/>
  <c r="Q2504" i="21"/>
  <c r="P2505" i="21"/>
  <c r="I2505" i="21"/>
  <c r="N2505" i="21"/>
  <c r="L2505" i="21"/>
  <c r="J2505" i="21"/>
  <c r="H2506" i="21"/>
  <c r="O2505" i="21"/>
  <c r="Q2505" i="21"/>
  <c r="K2505" i="21"/>
  <c r="M2505" i="21"/>
  <c r="P2506" i="21"/>
  <c r="N2506" i="21"/>
  <c r="L2506" i="21"/>
  <c r="H2507" i="21"/>
  <c r="I2506" i="21"/>
  <c r="J2506" i="21"/>
  <c r="L2507" i="21"/>
  <c r="J2507" i="21"/>
  <c r="N2507" i="21"/>
  <c r="I2507" i="21"/>
  <c r="H2508" i="21"/>
  <c r="P2507" i="21"/>
  <c r="Q2506" i="21"/>
  <c r="M2506" i="21"/>
  <c r="O2506" i="21"/>
  <c r="K2506" i="21"/>
  <c r="Q2507" i="21"/>
  <c r="M2507" i="21"/>
  <c r="O2507" i="21"/>
  <c r="K2507" i="21"/>
  <c r="P2508" i="21"/>
  <c r="N2508" i="21"/>
  <c r="L2508" i="21"/>
  <c r="H2509" i="21"/>
  <c r="I2508" i="21"/>
  <c r="J2508" i="21"/>
  <c r="H2510" i="21"/>
  <c r="P2509" i="21"/>
  <c r="L2509" i="21"/>
  <c r="N2509" i="21"/>
  <c r="J2509" i="21"/>
  <c r="I2509" i="21"/>
  <c r="M2508" i="21"/>
  <c r="O2508" i="21"/>
  <c r="K2508" i="21"/>
  <c r="Q2508" i="21"/>
  <c r="J2510" i="21"/>
  <c r="I2510" i="21"/>
  <c r="H2511" i="21"/>
  <c r="P2510" i="21"/>
  <c r="N2510" i="21"/>
  <c r="L2510" i="21"/>
  <c r="O2509" i="21"/>
  <c r="M2509" i="21"/>
  <c r="K2509" i="21"/>
  <c r="Q2509" i="21"/>
  <c r="K2510" i="21"/>
  <c r="O2510" i="21"/>
  <c r="Q2510" i="21"/>
  <c r="M2510" i="21"/>
  <c r="H2512" i="21"/>
  <c r="P2511" i="21"/>
  <c r="N2511" i="21"/>
  <c r="L2511" i="21"/>
  <c r="J2511" i="21"/>
  <c r="I2511" i="21"/>
  <c r="P2512" i="21"/>
  <c r="N2512" i="21"/>
  <c r="L2512" i="21"/>
  <c r="H2513" i="21"/>
  <c r="J2512" i="21"/>
  <c r="I2512" i="21"/>
  <c r="Q2511" i="21"/>
  <c r="M2511" i="21"/>
  <c r="O2511" i="21"/>
  <c r="K2511" i="21"/>
  <c r="P2513" i="21"/>
  <c r="I2513" i="21"/>
  <c r="L2513" i="21"/>
  <c r="J2513" i="21"/>
  <c r="N2513" i="21"/>
  <c r="H2514" i="21"/>
  <c r="M2512" i="21"/>
  <c r="O2512" i="21"/>
  <c r="K2512" i="21"/>
  <c r="Q2512" i="21"/>
  <c r="O2513" i="21"/>
  <c r="K2513" i="21"/>
  <c r="Q2513" i="21"/>
  <c r="M2513" i="21"/>
  <c r="P2514" i="21"/>
  <c r="N2514" i="21"/>
  <c r="L2514" i="21"/>
  <c r="J2514" i="21"/>
  <c r="I2514" i="21"/>
  <c r="H2515" i="21"/>
  <c r="O2514" i="21"/>
  <c r="K2514" i="21"/>
  <c r="Q2514" i="21"/>
  <c r="M2514" i="21"/>
  <c r="I2515" i="21"/>
  <c r="P2515" i="21"/>
  <c r="L2515" i="21"/>
  <c r="N2515" i="21"/>
  <c r="J2515" i="21"/>
  <c r="H2516" i="21"/>
  <c r="M2515" i="21"/>
  <c r="K2515" i="21"/>
  <c r="Q2515" i="21"/>
  <c r="O2515" i="21"/>
  <c r="H2517" i="21"/>
  <c r="I2516" i="21"/>
  <c r="J2516" i="21"/>
  <c r="P2516" i="21"/>
  <c r="N2516" i="21"/>
  <c r="L2516" i="21"/>
  <c r="I2517" i="21"/>
  <c r="P2517" i="21"/>
  <c r="L2517" i="21"/>
  <c r="N2517" i="21"/>
  <c r="J2517" i="21"/>
  <c r="H2518" i="21"/>
  <c r="O2516" i="21"/>
  <c r="M2516" i="21"/>
  <c r="K2516" i="21"/>
  <c r="Q2516" i="21"/>
  <c r="K2517" i="21"/>
  <c r="O2517" i="21"/>
  <c r="Q2517" i="21"/>
  <c r="M2517" i="21"/>
  <c r="L2518" i="21"/>
  <c r="P2518" i="21"/>
  <c r="N2518" i="21"/>
  <c r="J2518" i="21"/>
  <c r="I2518" i="21"/>
  <c r="H2519" i="21"/>
  <c r="O2518" i="21"/>
  <c r="K2518" i="21"/>
  <c r="Q2518" i="21"/>
  <c r="M2518" i="21"/>
  <c r="H2520" i="21"/>
  <c r="P2519" i="21"/>
  <c r="L2519" i="21"/>
  <c r="J2519" i="21"/>
  <c r="N2519" i="21"/>
  <c r="I2519" i="21"/>
  <c r="L2520" i="21"/>
  <c r="P2520" i="21"/>
  <c r="N2520" i="21"/>
  <c r="J2520" i="21"/>
  <c r="I2520" i="21"/>
  <c r="H2521" i="21"/>
  <c r="Q2519" i="21"/>
  <c r="M2519" i="21"/>
  <c r="O2519" i="21"/>
  <c r="K2519" i="21"/>
  <c r="M2520" i="21"/>
  <c r="K2520" i="21"/>
  <c r="Q2520" i="21"/>
  <c r="O2520" i="21"/>
  <c r="L2521" i="21"/>
  <c r="J2521" i="21"/>
  <c r="N2521" i="21"/>
  <c r="H2522" i="21"/>
  <c r="I2521" i="21"/>
  <c r="P2521" i="21"/>
  <c r="P2522" i="21"/>
  <c r="N2522" i="21"/>
  <c r="L2522" i="21"/>
  <c r="I2522" i="21"/>
  <c r="J2522" i="21"/>
  <c r="H2523" i="21"/>
  <c r="O2521" i="21"/>
  <c r="Q2521" i="21"/>
  <c r="K2521" i="21"/>
  <c r="M2521" i="21"/>
  <c r="O2522" i="21"/>
  <c r="Q2522" i="21"/>
  <c r="K2522" i="21"/>
  <c r="M2522" i="21"/>
  <c r="P2523" i="21"/>
  <c r="H2524" i="21"/>
  <c r="N2523" i="21"/>
  <c r="L2523" i="21"/>
  <c r="J2523" i="21"/>
  <c r="I2523" i="21"/>
  <c r="P2524" i="21"/>
  <c r="N2524" i="21"/>
  <c r="L2524" i="21"/>
  <c r="I2524" i="21"/>
  <c r="J2524" i="21"/>
  <c r="H2525" i="21"/>
  <c r="Q2523" i="21"/>
  <c r="M2523" i="21"/>
  <c r="O2523" i="21"/>
  <c r="K2523" i="21"/>
  <c r="M2524" i="21"/>
  <c r="O2524" i="21"/>
  <c r="K2524" i="21"/>
  <c r="Q2524" i="21"/>
  <c r="N2525" i="21"/>
  <c r="J2525" i="21"/>
  <c r="L2525" i="21"/>
  <c r="I2525" i="21"/>
  <c r="H2526" i="21"/>
  <c r="P2525" i="21"/>
  <c r="K2525" i="21"/>
  <c r="M2525" i="21"/>
  <c r="O2525" i="21"/>
  <c r="Q2525" i="21"/>
  <c r="H2527" i="21"/>
  <c r="I2526" i="21"/>
  <c r="J2526" i="21"/>
  <c r="P2526" i="21"/>
  <c r="N2526" i="21"/>
  <c r="L2526" i="21"/>
  <c r="N2527" i="21"/>
  <c r="L2527" i="21"/>
  <c r="J2527" i="21"/>
  <c r="I2527" i="21"/>
  <c r="H2528" i="21"/>
  <c r="P2527" i="21"/>
  <c r="Q2526" i="21"/>
  <c r="M2526" i="21"/>
  <c r="O2526" i="21"/>
  <c r="K2526" i="21"/>
  <c r="Q2527" i="21"/>
  <c r="M2527" i="21"/>
  <c r="O2527" i="21"/>
  <c r="K2527" i="21"/>
  <c r="P2528" i="21"/>
  <c r="N2528" i="21"/>
  <c r="L2528" i="21"/>
  <c r="I2528" i="21"/>
  <c r="J2528" i="21"/>
  <c r="H2529" i="21"/>
  <c r="M2528" i="21"/>
  <c r="K2528" i="21"/>
  <c r="Q2528" i="21"/>
  <c r="O2528" i="21"/>
  <c r="N2529" i="21"/>
  <c r="L2529" i="21"/>
  <c r="J2529" i="21"/>
  <c r="H2530" i="21"/>
  <c r="I2529" i="21"/>
  <c r="P2529" i="21"/>
  <c r="P2530" i="21"/>
  <c r="N2530" i="21"/>
  <c r="L2530" i="21"/>
  <c r="J2530" i="21"/>
  <c r="I2530" i="21"/>
  <c r="H2531" i="21"/>
  <c r="O2529" i="21"/>
  <c r="Q2529" i="21"/>
  <c r="K2529" i="21"/>
  <c r="M2529" i="21"/>
  <c r="O2530" i="21"/>
  <c r="K2530" i="21"/>
  <c r="Q2530" i="21"/>
  <c r="M2530" i="21"/>
  <c r="P2531" i="21"/>
  <c r="I2531" i="21"/>
  <c r="L2531" i="21"/>
  <c r="N2531" i="21"/>
  <c r="J2531" i="21"/>
  <c r="H2532" i="21"/>
  <c r="M2531" i="21"/>
  <c r="K2531" i="21"/>
  <c r="Q2531" i="21"/>
  <c r="O2531" i="21"/>
  <c r="L2532" i="21"/>
  <c r="I2532" i="21"/>
  <c r="H2533" i="21"/>
  <c r="P2532" i="21"/>
  <c r="N2532" i="21"/>
  <c r="J2532" i="21"/>
  <c r="M2532" i="21"/>
  <c r="O2532" i="21"/>
  <c r="K2532" i="21"/>
  <c r="Q2532" i="21"/>
  <c r="N2533" i="21"/>
  <c r="L2533" i="21"/>
  <c r="J2533" i="21"/>
  <c r="H2534" i="21"/>
  <c r="I2533" i="21"/>
  <c r="P2533" i="21"/>
  <c r="L2534" i="21"/>
  <c r="P2534" i="21"/>
  <c r="N2534" i="21"/>
  <c r="H2535" i="21"/>
  <c r="I2534" i="21"/>
  <c r="J2534" i="21"/>
  <c r="K2533" i="21"/>
  <c r="O2533" i="21"/>
  <c r="Q2533" i="21"/>
  <c r="M2533" i="21"/>
  <c r="L2535" i="21"/>
  <c r="J2535" i="21"/>
  <c r="N2535" i="21"/>
  <c r="I2535" i="21"/>
  <c r="H2536" i="21"/>
  <c r="P2535" i="21"/>
  <c r="Q2534" i="21"/>
  <c r="M2534" i="21"/>
  <c r="O2534" i="21"/>
  <c r="K2534" i="21"/>
  <c r="Q2535" i="21"/>
  <c r="M2535" i="21"/>
  <c r="O2535" i="21"/>
  <c r="K2535" i="21"/>
  <c r="L2536" i="21"/>
  <c r="P2536" i="21"/>
  <c r="N2536" i="21"/>
  <c r="J2536" i="21"/>
  <c r="H2537" i="21"/>
  <c r="I2536" i="21"/>
  <c r="I2537" i="21"/>
  <c r="P2537" i="21"/>
  <c r="L2537" i="21"/>
  <c r="J2537" i="21"/>
  <c r="N2537" i="21"/>
  <c r="H2538" i="21"/>
  <c r="M2536" i="21"/>
  <c r="O2536" i="21"/>
  <c r="K2536" i="21"/>
  <c r="Q2536" i="21"/>
  <c r="O2537" i="21"/>
  <c r="K2537" i="21"/>
  <c r="Q2537" i="21"/>
  <c r="M2537" i="21"/>
  <c r="N2538" i="21"/>
  <c r="P2538" i="21"/>
  <c r="L2538" i="21"/>
  <c r="H2539" i="21"/>
  <c r="J2538" i="21"/>
  <c r="I2538" i="21"/>
  <c r="N2539" i="21"/>
  <c r="L2539" i="21"/>
  <c r="H2540" i="21"/>
  <c r="J2539" i="21"/>
  <c r="I2539" i="21"/>
  <c r="P2539" i="21"/>
  <c r="Q2538" i="21"/>
  <c r="M2538" i="21"/>
  <c r="O2538" i="21"/>
  <c r="K2538" i="21"/>
  <c r="I2540" i="21"/>
  <c r="J2540" i="21"/>
  <c r="H2541" i="21"/>
  <c r="P2540" i="21"/>
  <c r="N2540" i="21"/>
  <c r="L2540" i="21"/>
  <c r="M2539" i="21"/>
  <c r="O2539" i="21"/>
  <c r="K2539" i="21"/>
  <c r="Q2539" i="21"/>
  <c r="M2540" i="21"/>
  <c r="K2540" i="21"/>
  <c r="Q2540" i="21"/>
  <c r="O2540" i="21"/>
  <c r="L2541" i="21"/>
  <c r="J2541" i="21"/>
  <c r="H2542" i="21"/>
  <c r="N2541" i="21"/>
  <c r="I2541" i="21"/>
  <c r="P2541" i="21"/>
  <c r="N2542" i="21"/>
  <c r="P2542" i="21"/>
  <c r="L2542" i="21"/>
  <c r="J2542" i="21"/>
  <c r="H2543" i="21"/>
  <c r="I2542" i="21"/>
  <c r="O2541" i="21"/>
  <c r="K2541" i="21"/>
  <c r="Q2541" i="21"/>
  <c r="M2541" i="21"/>
  <c r="L2543" i="21"/>
  <c r="N2543" i="21"/>
  <c r="J2543" i="21"/>
  <c r="I2543" i="21"/>
  <c r="H2544" i="21"/>
  <c r="P2543" i="21"/>
  <c r="Q2542" i="21"/>
  <c r="M2542" i="21"/>
  <c r="O2542" i="21"/>
  <c r="K2542" i="21"/>
  <c r="Q2543" i="21"/>
  <c r="M2543" i="21"/>
  <c r="O2543" i="21"/>
  <c r="K2543" i="21"/>
  <c r="L2544" i="21"/>
  <c r="P2544" i="21"/>
  <c r="N2544" i="21"/>
  <c r="H2545" i="21"/>
  <c r="I2544" i="21"/>
  <c r="J2544" i="21"/>
  <c r="H2546" i="21"/>
  <c r="P2545" i="21"/>
  <c r="L2545" i="21"/>
  <c r="N2545" i="21"/>
  <c r="J2545" i="21"/>
  <c r="I2545" i="21"/>
  <c r="O2544" i="21"/>
  <c r="M2544" i="21"/>
  <c r="K2544" i="21"/>
  <c r="Q2544" i="21"/>
  <c r="H2547" i="21"/>
  <c r="J2546" i="21"/>
  <c r="I2546" i="21"/>
  <c r="P2546" i="21"/>
  <c r="N2546" i="21"/>
  <c r="L2546" i="21"/>
  <c r="M2545" i="21"/>
  <c r="O2545" i="21"/>
  <c r="K2545" i="21"/>
  <c r="Q2545" i="21"/>
  <c r="N2547" i="21"/>
  <c r="J2547" i="21"/>
  <c r="L2547" i="21"/>
  <c r="I2547" i="21"/>
  <c r="H2548" i="21"/>
  <c r="P2547" i="21"/>
  <c r="Q2546" i="21"/>
  <c r="M2546" i="21"/>
  <c r="O2546" i="21"/>
  <c r="K2546" i="21"/>
  <c r="Q2547" i="21"/>
  <c r="M2547" i="21"/>
  <c r="O2547" i="21"/>
  <c r="K2547" i="21"/>
  <c r="P2548" i="21"/>
  <c r="N2548" i="21"/>
  <c r="L2548" i="21"/>
  <c r="J2548" i="21"/>
  <c r="I2548" i="21"/>
  <c r="H2549" i="21"/>
  <c r="M2548" i="21"/>
  <c r="K2548" i="21"/>
  <c r="Q2548" i="21"/>
  <c r="O2548" i="21"/>
  <c r="N2549" i="21"/>
  <c r="J2549" i="21"/>
  <c r="H2550" i="21"/>
  <c r="L2549" i="21"/>
  <c r="I2549" i="21"/>
  <c r="P2549" i="21"/>
  <c r="P2550" i="21"/>
  <c r="N2550" i="21"/>
  <c r="L2550" i="21"/>
  <c r="I2550" i="21"/>
  <c r="J2550" i="21"/>
  <c r="H2551" i="21"/>
  <c r="K2549" i="21"/>
  <c r="Q2549" i="21"/>
  <c r="O2549" i="21"/>
  <c r="M2549" i="21"/>
  <c r="K2550" i="21"/>
  <c r="O2550" i="21"/>
  <c r="Q2550" i="21"/>
  <c r="M2550" i="21"/>
  <c r="H2552" i="21"/>
  <c r="P2551" i="21"/>
  <c r="N2551" i="21"/>
  <c r="L2551" i="21"/>
  <c r="J2551" i="21"/>
  <c r="I2551" i="21"/>
  <c r="P2552" i="21"/>
  <c r="N2552" i="21"/>
  <c r="L2552" i="21"/>
  <c r="I2552" i="21"/>
  <c r="J2552" i="21"/>
  <c r="H2553" i="21"/>
  <c r="Q2551" i="21"/>
  <c r="M2551" i="21"/>
  <c r="O2551" i="21"/>
  <c r="K2551" i="21"/>
  <c r="M2552" i="21"/>
  <c r="O2552" i="21"/>
  <c r="K2552" i="21"/>
  <c r="Q2552" i="21"/>
  <c r="N2553" i="21"/>
  <c r="J2553" i="21"/>
  <c r="L2553" i="21"/>
  <c r="H2554" i="21"/>
  <c r="I2553" i="21"/>
  <c r="P2553" i="21"/>
  <c r="P2554" i="21"/>
  <c r="N2554" i="21"/>
  <c r="L2554" i="21"/>
  <c r="J2554" i="21"/>
  <c r="I2554" i="21"/>
  <c r="H2555" i="21"/>
  <c r="K2553" i="21"/>
  <c r="Q2553" i="21"/>
  <c r="O2553" i="21"/>
  <c r="M2553" i="21"/>
  <c r="O2554" i="21"/>
  <c r="K2554" i="21"/>
  <c r="Q2554" i="21"/>
  <c r="M2554" i="21"/>
  <c r="P2555" i="21"/>
  <c r="H2556" i="21"/>
  <c r="L2555" i="21"/>
  <c r="J2555" i="21"/>
  <c r="N2555" i="21"/>
  <c r="I2555" i="21"/>
  <c r="P2556" i="21"/>
  <c r="N2556" i="21"/>
  <c r="L2556" i="21"/>
  <c r="H2557" i="21"/>
  <c r="J2556" i="21"/>
  <c r="I2556" i="21"/>
  <c r="Q2555" i="21"/>
  <c r="M2555" i="21"/>
  <c r="O2555" i="21"/>
  <c r="K2555" i="21"/>
  <c r="I2557" i="21"/>
  <c r="P2557" i="21"/>
  <c r="L2557" i="21"/>
  <c r="J2557" i="21"/>
  <c r="N2557" i="21"/>
  <c r="H2558" i="21"/>
  <c r="O2556" i="21"/>
  <c r="M2556" i="21"/>
  <c r="K2556" i="21"/>
  <c r="Q2556" i="21"/>
  <c r="O2557" i="21"/>
  <c r="K2557" i="21"/>
  <c r="Q2557" i="21"/>
  <c r="M2557" i="21"/>
  <c r="P2558" i="21"/>
  <c r="N2558" i="21"/>
  <c r="L2558" i="21"/>
  <c r="J2558" i="21"/>
  <c r="I2558" i="21"/>
  <c r="H2559" i="21"/>
  <c r="O2558" i="21"/>
  <c r="K2558" i="21"/>
  <c r="Q2558" i="21"/>
  <c r="M2558" i="21"/>
  <c r="I2559" i="21"/>
  <c r="P2559" i="21"/>
  <c r="L2559" i="21"/>
  <c r="J2559" i="21"/>
  <c r="N2559" i="21"/>
  <c r="H2560" i="21"/>
  <c r="M2559" i="21"/>
  <c r="K2559" i="21"/>
  <c r="O2559" i="21"/>
  <c r="Q2559" i="21"/>
  <c r="I2560" i="21"/>
  <c r="H2561" i="21"/>
  <c r="J2560" i="21"/>
  <c r="P2560" i="21"/>
  <c r="N2560" i="21"/>
  <c r="L2560" i="21"/>
  <c r="M2560" i="21"/>
  <c r="K2560" i="21"/>
  <c r="Q2560" i="21"/>
  <c r="O2560" i="21"/>
  <c r="L2561" i="21"/>
  <c r="J2561" i="21"/>
  <c r="N2561" i="21"/>
  <c r="I2561" i="21"/>
  <c r="H2562" i="21"/>
  <c r="P2561" i="21"/>
  <c r="M2561" i="21"/>
  <c r="O2561" i="21"/>
  <c r="K2561" i="21"/>
  <c r="Q2561" i="21"/>
  <c r="I2562" i="21"/>
  <c r="J2562" i="21"/>
  <c r="H2563" i="21"/>
  <c r="P2562" i="21"/>
  <c r="N2562" i="21"/>
  <c r="L2562" i="21"/>
  <c r="Q2562" i="21"/>
  <c r="O2562" i="21"/>
  <c r="K2562" i="21"/>
  <c r="M2562" i="21"/>
  <c r="P2563" i="21"/>
  <c r="H2564" i="21"/>
  <c r="L2563" i="21"/>
  <c r="N2563" i="21"/>
  <c r="J2563" i="21"/>
  <c r="I2563" i="21"/>
  <c r="P2564" i="21"/>
  <c r="N2564" i="21"/>
  <c r="L2564" i="21"/>
  <c r="J2564" i="21"/>
  <c r="H2565" i="21"/>
  <c r="I2564" i="21"/>
  <c r="Q2563" i="21"/>
  <c r="M2563" i="21"/>
  <c r="O2563" i="21"/>
  <c r="K2563" i="21"/>
  <c r="H2566" i="21"/>
  <c r="P2565" i="21"/>
  <c r="L2565" i="21"/>
  <c r="N2565" i="21"/>
  <c r="J2565" i="21"/>
  <c r="I2565" i="21"/>
  <c r="M2564" i="21"/>
  <c r="K2564" i="21"/>
  <c r="O2564" i="21"/>
  <c r="Q2564" i="21"/>
  <c r="I2566" i="21"/>
  <c r="J2566" i="21"/>
  <c r="H2567" i="21"/>
  <c r="P2566" i="21"/>
  <c r="N2566" i="21"/>
  <c r="L2566" i="21"/>
  <c r="O2565" i="21"/>
  <c r="M2565" i="21"/>
  <c r="K2565" i="21"/>
  <c r="Q2565" i="21"/>
  <c r="O2566" i="21"/>
  <c r="K2566" i="21"/>
  <c r="Q2566" i="21"/>
  <c r="M2566" i="21"/>
  <c r="H2568" i="21"/>
  <c r="P2567" i="21"/>
  <c r="L2567" i="21"/>
  <c r="J2567" i="21"/>
  <c r="N2567" i="21"/>
  <c r="I2567" i="21"/>
  <c r="N2568" i="21"/>
  <c r="P2568" i="21"/>
  <c r="L2568" i="21"/>
  <c r="H2569" i="21"/>
  <c r="I2568" i="21"/>
  <c r="J2568" i="21"/>
  <c r="Q2567" i="21"/>
  <c r="M2567" i="21"/>
  <c r="O2567" i="21"/>
  <c r="K2567" i="21"/>
  <c r="P2569" i="21"/>
  <c r="H2570" i="21"/>
  <c r="N2569" i="21"/>
  <c r="L2569" i="21"/>
  <c r="J2569" i="21"/>
  <c r="I2569" i="21"/>
  <c r="M2568" i="21"/>
  <c r="O2568" i="21"/>
  <c r="K2568" i="21"/>
  <c r="Q2568" i="21"/>
  <c r="I2570" i="21"/>
  <c r="J2570" i="21"/>
  <c r="H2571" i="21"/>
  <c r="P2570" i="21"/>
  <c r="N2570" i="21"/>
  <c r="L2570" i="21"/>
  <c r="M2569" i="21"/>
  <c r="O2569" i="21"/>
  <c r="K2569" i="21"/>
  <c r="Q2569" i="21"/>
  <c r="O2570" i="21"/>
  <c r="Q2570" i="21"/>
  <c r="K2570" i="21"/>
  <c r="M2570" i="21"/>
  <c r="P2571" i="21"/>
  <c r="H2572" i="21"/>
  <c r="L2571" i="21"/>
  <c r="J2571" i="21"/>
  <c r="N2571" i="21"/>
  <c r="I2571" i="21"/>
  <c r="P2572" i="21"/>
  <c r="N2572" i="21"/>
  <c r="L2572" i="21"/>
  <c r="J2572" i="21"/>
  <c r="I2572" i="21"/>
  <c r="H2573" i="21"/>
  <c r="Q2571" i="21"/>
  <c r="M2571" i="21"/>
  <c r="O2571" i="21"/>
  <c r="K2571" i="21"/>
  <c r="M2572" i="21"/>
  <c r="K2572" i="21"/>
  <c r="O2572" i="21"/>
  <c r="Q2572" i="21"/>
  <c r="N2573" i="21"/>
  <c r="L2573" i="21"/>
  <c r="J2573" i="21"/>
  <c r="I2573" i="21"/>
  <c r="H2574" i="21"/>
  <c r="P2573" i="21"/>
  <c r="M2573" i="21"/>
  <c r="K2573" i="21"/>
  <c r="O2573" i="21"/>
  <c r="Q2573" i="21"/>
  <c r="I2574" i="21"/>
  <c r="J2574" i="21"/>
  <c r="H2575" i="21"/>
  <c r="P2574" i="21"/>
  <c r="N2574" i="21"/>
  <c r="L2574" i="21"/>
  <c r="O2574" i="21"/>
  <c r="K2574" i="21"/>
  <c r="Q2574" i="21"/>
  <c r="M2574" i="21"/>
  <c r="I2575" i="21"/>
  <c r="P2575" i="21"/>
  <c r="N2575" i="21"/>
  <c r="L2575" i="21"/>
  <c r="J2575" i="21"/>
  <c r="H2576" i="21"/>
  <c r="M2575" i="21"/>
  <c r="O2575" i="21"/>
  <c r="K2575" i="21"/>
  <c r="Q2575" i="21"/>
  <c r="J2576" i="21"/>
  <c r="H2577" i="21"/>
  <c r="I2576" i="21"/>
  <c r="P2576" i="21"/>
  <c r="N2576" i="21"/>
  <c r="L2576" i="21"/>
  <c r="N2577" i="21"/>
  <c r="L2577" i="21"/>
  <c r="J2577" i="21"/>
  <c r="I2577" i="21"/>
  <c r="H2578" i="21"/>
  <c r="P2577" i="21"/>
  <c r="M2576" i="21"/>
  <c r="K2576" i="21"/>
  <c r="O2576" i="21"/>
  <c r="Q2576" i="21"/>
  <c r="M2577" i="21"/>
  <c r="O2577" i="21"/>
  <c r="K2577" i="21"/>
  <c r="Q2577" i="21"/>
  <c r="I2578" i="21"/>
  <c r="H2579" i="21"/>
  <c r="J2578" i="21"/>
  <c r="P2578" i="21"/>
  <c r="N2578" i="21"/>
  <c r="L2578" i="21"/>
  <c r="K2578" i="21"/>
  <c r="O2578" i="21"/>
  <c r="Q2578" i="21"/>
  <c r="M2578" i="21"/>
  <c r="P2579" i="21"/>
  <c r="I2579" i="21"/>
  <c r="L2579" i="21"/>
  <c r="J2579" i="21"/>
  <c r="N2579" i="21"/>
  <c r="H2580" i="21"/>
  <c r="M2579" i="21"/>
  <c r="O2579" i="21"/>
  <c r="K2579" i="21"/>
  <c r="Q2579" i="21"/>
  <c r="H2581" i="21"/>
  <c r="J2580" i="21"/>
  <c r="I2580" i="21"/>
  <c r="P2580" i="21"/>
  <c r="N2580" i="21"/>
  <c r="L2580" i="21"/>
  <c r="J2581" i="21"/>
  <c r="L2581" i="21"/>
  <c r="H2582" i="21"/>
  <c r="N2581" i="21"/>
  <c r="I2581" i="21"/>
  <c r="P2581" i="21"/>
  <c r="M2580" i="21"/>
  <c r="K2580" i="21"/>
  <c r="O2580" i="21"/>
  <c r="Q2580" i="21"/>
  <c r="P2582" i="21"/>
  <c r="L2582" i="21"/>
  <c r="N2582" i="21"/>
  <c r="J2582" i="21"/>
  <c r="H2583" i="21"/>
  <c r="I2582" i="21"/>
  <c r="O2581" i="21"/>
  <c r="K2581" i="21"/>
  <c r="Q2581" i="21"/>
  <c r="M2581" i="21"/>
  <c r="N2583" i="21"/>
  <c r="J2583" i="21"/>
  <c r="L2583" i="21"/>
  <c r="H2584" i="21"/>
  <c r="I2583" i="21"/>
  <c r="P2583" i="21"/>
  <c r="Q2582" i="21"/>
  <c r="M2582" i="21"/>
  <c r="O2582" i="21"/>
  <c r="K2582" i="21"/>
  <c r="J2584" i="21"/>
  <c r="H2585" i="21"/>
  <c r="I2584" i="21"/>
  <c r="P2584" i="21"/>
  <c r="N2584" i="21"/>
  <c r="L2584" i="21"/>
  <c r="M2583" i="21"/>
  <c r="K2583" i="21"/>
  <c r="Q2583" i="21"/>
  <c r="O2583" i="21"/>
  <c r="P2585" i="21"/>
  <c r="I2585" i="21"/>
  <c r="L2585" i="21"/>
  <c r="N2585" i="21"/>
  <c r="J2585" i="21"/>
  <c r="H2586" i="21"/>
  <c r="M2584" i="21"/>
  <c r="O2584" i="21"/>
  <c r="K2584" i="21"/>
  <c r="Q2584" i="21"/>
  <c r="K2585" i="21"/>
  <c r="O2585" i="21"/>
  <c r="Q2585" i="21"/>
  <c r="M2585" i="21"/>
  <c r="P2586" i="21"/>
  <c r="N2586" i="21"/>
  <c r="L2586" i="21"/>
  <c r="J2586" i="21"/>
  <c r="I2586" i="21"/>
  <c r="H2587" i="21"/>
  <c r="O2586" i="21"/>
  <c r="Q2586" i="21"/>
  <c r="K2586" i="21"/>
  <c r="M2586" i="21"/>
  <c r="H2588" i="21"/>
  <c r="P2587" i="21"/>
  <c r="L2587" i="21"/>
  <c r="J2587" i="21"/>
  <c r="N2587" i="21"/>
  <c r="I2587" i="21"/>
  <c r="P2588" i="21"/>
  <c r="N2588" i="21"/>
  <c r="L2588" i="21"/>
  <c r="J2588" i="21"/>
  <c r="I2588" i="21"/>
  <c r="H2589" i="21"/>
  <c r="Q2587" i="21"/>
  <c r="M2587" i="21"/>
  <c r="O2587" i="21"/>
  <c r="K2587" i="21"/>
  <c r="M2588" i="21"/>
  <c r="K2588" i="21"/>
  <c r="Q2588" i="21"/>
  <c r="O2588" i="21"/>
  <c r="N2589" i="21"/>
  <c r="J2589" i="21"/>
  <c r="L2589" i="21"/>
  <c r="I2589" i="21"/>
  <c r="H2590" i="21"/>
  <c r="P2589" i="21"/>
  <c r="O2589" i="21"/>
  <c r="K2589" i="21"/>
  <c r="M2589" i="21"/>
  <c r="Q2589" i="21"/>
  <c r="J2590" i="21"/>
  <c r="I2590" i="21"/>
  <c r="H2591" i="21"/>
  <c r="P2590" i="21"/>
  <c r="N2590" i="21"/>
  <c r="L2590" i="21"/>
  <c r="O2590" i="21"/>
  <c r="Q2590" i="21"/>
  <c r="K2590" i="21"/>
  <c r="M2590" i="21"/>
  <c r="I2591" i="21"/>
  <c r="P2591" i="21"/>
  <c r="L2591" i="21"/>
  <c r="N2591" i="21"/>
  <c r="J2591" i="21"/>
  <c r="H2592" i="21"/>
  <c r="M2591" i="21"/>
  <c r="K2591" i="21"/>
  <c r="Q2591" i="21"/>
  <c r="O2591" i="21"/>
  <c r="I2592" i="21"/>
  <c r="H2593" i="21"/>
  <c r="J2592" i="21"/>
  <c r="P2592" i="21"/>
  <c r="N2592" i="21"/>
  <c r="L2592" i="21"/>
  <c r="M2592" i="21"/>
  <c r="K2592" i="21"/>
  <c r="Q2592" i="21"/>
  <c r="O2592" i="21"/>
  <c r="L2593" i="21"/>
  <c r="N2593" i="21"/>
  <c r="J2593" i="21"/>
  <c r="I2593" i="21"/>
  <c r="H2594" i="21"/>
  <c r="P2593" i="21"/>
  <c r="M2593" i="21"/>
  <c r="O2593" i="21"/>
  <c r="K2593" i="21"/>
  <c r="Q2593" i="21"/>
  <c r="H2595" i="21"/>
  <c r="J2594" i="21"/>
  <c r="I2594" i="21"/>
  <c r="P2594" i="21"/>
  <c r="N2594" i="21"/>
  <c r="L2594" i="21"/>
  <c r="N2595" i="21"/>
  <c r="L2595" i="21"/>
  <c r="J2595" i="21"/>
  <c r="I2595" i="21"/>
  <c r="H2596" i="21"/>
  <c r="P2595" i="21"/>
  <c r="Q2594" i="21"/>
  <c r="M2594" i="21"/>
  <c r="O2594" i="21"/>
  <c r="K2594" i="21"/>
  <c r="Q2595" i="21"/>
  <c r="M2595" i="21"/>
  <c r="O2595" i="21"/>
  <c r="K2595" i="21"/>
  <c r="P2596" i="21"/>
  <c r="N2596" i="21"/>
  <c r="L2596" i="21"/>
  <c r="J2596" i="21"/>
  <c r="H2597" i="21"/>
  <c r="I2596" i="21"/>
  <c r="I2597" i="21"/>
  <c r="P2597" i="21"/>
  <c r="N2597" i="21"/>
  <c r="L2597" i="21"/>
  <c r="J2597" i="21"/>
  <c r="H2598" i="21"/>
  <c r="O2596" i="21"/>
  <c r="K2596" i="21"/>
  <c r="M2596" i="21"/>
  <c r="Q2596" i="21"/>
  <c r="K2597" i="21"/>
  <c r="O2597" i="21"/>
  <c r="Q2597" i="21"/>
  <c r="M2597" i="21"/>
  <c r="P2598" i="21"/>
  <c r="N2598" i="21"/>
  <c r="L2598" i="21"/>
  <c r="H2599" i="21"/>
  <c r="J2598" i="21"/>
  <c r="I2598" i="21"/>
  <c r="N2599" i="21"/>
  <c r="J2599" i="21"/>
  <c r="L2599" i="21"/>
  <c r="H2600" i="21"/>
  <c r="I2599" i="21"/>
  <c r="P2599" i="21"/>
  <c r="Q2598" i="21"/>
  <c r="M2598" i="21"/>
  <c r="O2598" i="21"/>
  <c r="K2598" i="21"/>
  <c r="J2600" i="21"/>
  <c r="H2601" i="21"/>
  <c r="I2600" i="21"/>
  <c r="P2600" i="21"/>
  <c r="N2600" i="21"/>
  <c r="L2600" i="21"/>
  <c r="M2599" i="21"/>
  <c r="O2599" i="21"/>
  <c r="K2599" i="21"/>
  <c r="Q2599" i="21"/>
  <c r="P2601" i="21"/>
  <c r="I2601" i="21"/>
  <c r="L2601" i="21"/>
  <c r="J2601" i="21"/>
  <c r="N2601" i="21"/>
  <c r="H2602" i="21"/>
  <c r="M2600" i="21"/>
  <c r="O2600" i="21"/>
  <c r="K2600" i="21"/>
  <c r="Q2600" i="21"/>
  <c r="O2601" i="21"/>
  <c r="Q2601" i="21"/>
  <c r="K2601" i="21"/>
  <c r="M2601" i="21"/>
  <c r="P2602" i="21"/>
  <c r="N2602" i="21"/>
  <c r="L2602" i="21"/>
  <c r="J2602" i="21"/>
  <c r="H2603" i="21"/>
  <c r="I2602" i="21"/>
  <c r="I2603" i="21"/>
  <c r="N2603" i="21"/>
  <c r="L2603" i="21"/>
  <c r="J2603" i="21"/>
  <c r="H2604" i="21"/>
  <c r="P2603" i="21"/>
  <c r="Q2602" i="21"/>
  <c r="M2602" i="21"/>
  <c r="O2602" i="21"/>
  <c r="K2602" i="21"/>
  <c r="Q2603" i="21"/>
  <c r="M2603" i="21"/>
  <c r="O2603" i="21"/>
  <c r="K2603" i="21"/>
  <c r="P2604" i="21"/>
  <c r="N2604" i="21"/>
  <c r="L2604" i="21"/>
  <c r="H2605" i="21"/>
  <c r="J2604" i="21"/>
  <c r="I2604" i="21"/>
  <c r="H2606" i="21"/>
  <c r="P2605" i="21"/>
  <c r="N2605" i="21"/>
  <c r="L2605" i="21"/>
  <c r="J2605" i="21"/>
  <c r="I2605" i="21"/>
  <c r="O2604" i="21"/>
  <c r="M2604" i="21"/>
  <c r="K2604" i="21"/>
  <c r="Q2604" i="21"/>
  <c r="J2606" i="21"/>
  <c r="I2606" i="21"/>
  <c r="H2607" i="21"/>
  <c r="P2606" i="21"/>
  <c r="N2606" i="21"/>
  <c r="L2606" i="21"/>
  <c r="M2605" i="21"/>
  <c r="O2605" i="21"/>
  <c r="K2605" i="21"/>
  <c r="Q2605" i="21"/>
  <c r="K2606" i="21"/>
  <c r="O2606" i="21"/>
  <c r="Q2606" i="21"/>
  <c r="M2606" i="21"/>
  <c r="H2608" i="21"/>
  <c r="P2607" i="21"/>
  <c r="N2607" i="21"/>
  <c r="L2607" i="21"/>
  <c r="J2607" i="21"/>
  <c r="I2607" i="21"/>
  <c r="N2608" i="21"/>
  <c r="P2608" i="21"/>
  <c r="L2608" i="21"/>
  <c r="H2609" i="21"/>
  <c r="I2608" i="21"/>
  <c r="J2608" i="21"/>
  <c r="Q2607" i="21"/>
  <c r="M2607" i="21"/>
  <c r="O2607" i="21"/>
  <c r="K2607" i="21"/>
  <c r="H2610" i="21"/>
  <c r="P2609" i="21"/>
  <c r="L2609" i="21"/>
  <c r="N2609" i="21"/>
  <c r="J2609" i="21"/>
  <c r="I2609" i="21"/>
  <c r="O2608" i="21"/>
  <c r="M2608" i="21"/>
  <c r="K2608" i="21"/>
  <c r="Q2608" i="21"/>
  <c r="H2611" i="21"/>
  <c r="I2610" i="21"/>
  <c r="J2610" i="21"/>
  <c r="P2610" i="21"/>
  <c r="N2610" i="21"/>
  <c r="L2610" i="21"/>
  <c r="M2609" i="21"/>
  <c r="O2609" i="21"/>
  <c r="K2609" i="21"/>
  <c r="Q2609" i="21"/>
  <c r="L2611" i="21"/>
  <c r="N2611" i="21"/>
  <c r="H2612" i="21"/>
  <c r="J2611" i="21"/>
  <c r="I2611" i="21"/>
  <c r="P2611" i="21"/>
  <c r="Q2610" i="21"/>
  <c r="M2610" i="21"/>
  <c r="O2610" i="21"/>
  <c r="K2610" i="21"/>
  <c r="I2612" i="21"/>
  <c r="H2613" i="21"/>
  <c r="J2612" i="21"/>
  <c r="P2612" i="21"/>
  <c r="N2612" i="21"/>
  <c r="L2612" i="21"/>
  <c r="M2611" i="21"/>
  <c r="O2611" i="21"/>
  <c r="K2611" i="21"/>
  <c r="Q2611" i="21"/>
  <c r="M2612" i="21"/>
  <c r="K2612" i="21"/>
  <c r="O2612" i="21"/>
  <c r="Q2612" i="21"/>
  <c r="N2613" i="21"/>
  <c r="J2613" i="21"/>
  <c r="H2614" i="21"/>
  <c r="L2613" i="21"/>
  <c r="I2613" i="21"/>
  <c r="P2613" i="21"/>
  <c r="P2614" i="21"/>
  <c r="N2614" i="21"/>
  <c r="L2614" i="21"/>
  <c r="J2614" i="21"/>
  <c r="I2614" i="21"/>
  <c r="H2615" i="21"/>
  <c r="O2613" i="21"/>
  <c r="K2613" i="21"/>
  <c r="Q2613" i="21"/>
  <c r="M2613" i="21"/>
  <c r="K2614" i="21"/>
  <c r="O2614" i="21"/>
  <c r="Q2614" i="21"/>
  <c r="M2614" i="21"/>
  <c r="I2615" i="21"/>
  <c r="P2615" i="21"/>
  <c r="N2615" i="21"/>
  <c r="L2615" i="21"/>
  <c r="J2615" i="21"/>
  <c r="H2616" i="21"/>
  <c r="M2615" i="21"/>
  <c r="K2615" i="21"/>
  <c r="O2615" i="21"/>
  <c r="Q2615" i="21"/>
  <c r="H2617" i="21"/>
  <c r="J2616" i="21"/>
  <c r="I2616" i="21"/>
  <c r="P2616" i="21"/>
  <c r="N2616" i="21"/>
  <c r="L2616" i="21"/>
  <c r="P2617" i="21"/>
  <c r="I2617" i="21"/>
  <c r="N2617" i="21"/>
  <c r="L2617" i="21"/>
  <c r="J2617" i="21"/>
  <c r="H2618" i="21"/>
  <c r="M2616" i="21"/>
  <c r="O2616" i="21"/>
  <c r="K2616" i="21"/>
  <c r="Q2616" i="21"/>
  <c r="O2617" i="21"/>
  <c r="K2617" i="21"/>
  <c r="Q2617" i="21"/>
  <c r="M2617" i="21"/>
  <c r="N2618" i="21"/>
  <c r="P2618" i="21"/>
  <c r="L2618" i="21"/>
  <c r="I2618" i="21"/>
  <c r="J2618" i="21"/>
  <c r="H2619" i="21"/>
  <c r="O2618" i="21"/>
  <c r="Q2618" i="21"/>
  <c r="K2618" i="21"/>
  <c r="M2618" i="21"/>
  <c r="P2619" i="21"/>
  <c r="I2619" i="21"/>
  <c r="L2619" i="21"/>
  <c r="N2619" i="21"/>
  <c r="J2619" i="21"/>
  <c r="H2620" i="21"/>
  <c r="M2619" i="21"/>
  <c r="K2619" i="21"/>
  <c r="O2619" i="21"/>
  <c r="Q2619" i="21"/>
  <c r="H2621" i="21"/>
  <c r="J2620" i="21"/>
  <c r="I2620" i="21"/>
  <c r="P2620" i="21"/>
  <c r="N2620" i="21"/>
  <c r="L2620" i="21"/>
  <c r="H2622" i="21"/>
  <c r="P2621" i="21"/>
  <c r="L2621" i="21"/>
  <c r="N2621" i="21"/>
  <c r="J2621" i="21"/>
  <c r="I2621" i="21"/>
  <c r="O2620" i="21"/>
  <c r="K2620" i="21"/>
  <c r="M2620" i="21"/>
  <c r="Q2620" i="21"/>
  <c r="J2622" i="21"/>
  <c r="H2623" i="21"/>
  <c r="I2622" i="21"/>
  <c r="P2622" i="21"/>
  <c r="N2622" i="21"/>
  <c r="L2622" i="21"/>
  <c r="O2621" i="21"/>
  <c r="M2621" i="21"/>
  <c r="K2621" i="21"/>
  <c r="Q2621" i="21"/>
  <c r="L2623" i="21"/>
  <c r="J2623" i="21"/>
  <c r="N2623" i="21"/>
  <c r="H2624" i="21"/>
  <c r="I2623" i="21"/>
  <c r="P2623" i="21"/>
  <c r="Q2622" i="21"/>
  <c r="M2622" i="21"/>
  <c r="O2622" i="21"/>
  <c r="K2622" i="21"/>
  <c r="J2624" i="21"/>
  <c r="H2625" i="21"/>
  <c r="I2624" i="21"/>
  <c r="P2624" i="21"/>
  <c r="N2624" i="21"/>
  <c r="L2624" i="21"/>
  <c r="M2623" i="21"/>
  <c r="O2623" i="21"/>
  <c r="K2623" i="21"/>
  <c r="Q2623" i="21"/>
  <c r="H2626" i="21"/>
  <c r="P2625" i="21"/>
  <c r="L2625" i="21"/>
  <c r="N2625" i="21"/>
  <c r="J2625" i="21"/>
  <c r="I2625" i="21"/>
  <c r="M2624" i="21"/>
  <c r="O2624" i="21"/>
  <c r="K2624" i="21"/>
  <c r="Q2624" i="21"/>
  <c r="I2626" i="21"/>
  <c r="H2627" i="21"/>
  <c r="J2626" i="21"/>
  <c r="P2626" i="21"/>
  <c r="N2626" i="21"/>
  <c r="L2626" i="21"/>
  <c r="O2625" i="21"/>
  <c r="M2625" i="21"/>
  <c r="K2625" i="21"/>
  <c r="Q2625" i="21"/>
  <c r="O2626" i="21"/>
  <c r="K2626" i="21"/>
  <c r="Q2626" i="21"/>
  <c r="M2626" i="21"/>
  <c r="P2627" i="21"/>
  <c r="I2627" i="21"/>
  <c r="L2627" i="21"/>
  <c r="N2627" i="21"/>
  <c r="J2627" i="21"/>
  <c r="H2628" i="21"/>
  <c r="M2627" i="21"/>
  <c r="K2627" i="21"/>
  <c r="O2627" i="21"/>
  <c r="Q2627" i="21"/>
  <c r="I2628" i="21"/>
  <c r="J2628" i="21"/>
  <c r="H2629" i="21"/>
  <c r="P2628" i="21"/>
  <c r="N2628" i="21"/>
  <c r="L2628" i="21"/>
  <c r="M2628" i="21"/>
  <c r="O2628" i="21"/>
  <c r="K2628" i="21"/>
  <c r="Q2628" i="21"/>
  <c r="N2629" i="21"/>
  <c r="J2629" i="21"/>
  <c r="L2629" i="21"/>
  <c r="H2630" i="21"/>
  <c r="I2629" i="21"/>
  <c r="P2629" i="21"/>
  <c r="P2630" i="21"/>
  <c r="L2630" i="21"/>
  <c r="N2630" i="21"/>
  <c r="H2631" i="21"/>
  <c r="J2630" i="21"/>
  <c r="I2630" i="21"/>
  <c r="O2629" i="21"/>
  <c r="K2629" i="21"/>
  <c r="Q2629" i="21"/>
  <c r="M2629" i="21"/>
  <c r="N2631" i="21"/>
  <c r="L2631" i="21"/>
  <c r="J2631" i="21"/>
  <c r="H2632" i="21"/>
  <c r="I2631" i="21"/>
  <c r="P2631" i="21"/>
  <c r="Q2630" i="21"/>
  <c r="M2630" i="21"/>
  <c r="O2630" i="21"/>
  <c r="K2630" i="21"/>
  <c r="H2633" i="21"/>
  <c r="J2632" i="21"/>
  <c r="I2632" i="21"/>
  <c r="P2632" i="21"/>
  <c r="N2632" i="21"/>
  <c r="L2632" i="21"/>
  <c r="M2631" i="21"/>
  <c r="K2631" i="21"/>
  <c r="Q2631" i="21"/>
  <c r="O2631" i="21"/>
  <c r="P2633" i="21"/>
  <c r="I2633" i="21"/>
  <c r="L2633" i="21"/>
  <c r="J2633" i="21"/>
  <c r="N2633" i="21"/>
  <c r="H2634" i="21"/>
  <c r="M2632" i="21"/>
  <c r="O2632" i="21"/>
  <c r="K2632" i="21"/>
  <c r="Q2632" i="21"/>
  <c r="Q2633" i="21"/>
  <c r="O2633" i="21"/>
  <c r="K2633" i="21"/>
  <c r="M2633" i="21"/>
  <c r="P2634" i="21"/>
  <c r="N2634" i="21"/>
  <c r="L2634" i="21"/>
  <c r="J2634" i="21"/>
  <c r="H2635" i="21"/>
  <c r="I2634" i="21"/>
  <c r="N2635" i="21"/>
  <c r="L2635" i="21"/>
  <c r="I2635" i="21"/>
  <c r="J2635" i="21"/>
  <c r="H2636" i="21"/>
  <c r="P2635" i="21"/>
  <c r="Q2634" i="21"/>
  <c r="M2634" i="21"/>
  <c r="O2634" i="21"/>
  <c r="K2634" i="21"/>
  <c r="Q2635" i="21"/>
  <c r="M2635" i="21"/>
  <c r="O2635" i="21"/>
  <c r="K2635" i="21"/>
  <c r="P2636" i="21"/>
  <c r="N2636" i="21"/>
  <c r="L2636" i="21"/>
  <c r="H2637" i="21"/>
  <c r="J2636" i="21"/>
  <c r="I2636" i="21"/>
  <c r="I2637" i="21"/>
  <c r="P2637" i="21"/>
  <c r="N2637" i="21"/>
  <c r="L2637" i="21"/>
  <c r="J2637" i="21"/>
  <c r="H2638" i="21"/>
  <c r="M2636" i="21"/>
  <c r="O2636" i="21"/>
  <c r="K2636" i="21"/>
  <c r="Q2636" i="21"/>
  <c r="K2637" i="21"/>
  <c r="O2637" i="21"/>
  <c r="Q2637" i="21"/>
  <c r="M2637" i="21"/>
  <c r="N2638" i="21"/>
  <c r="P2638" i="21"/>
  <c r="L2638" i="21"/>
  <c r="I2638" i="21"/>
  <c r="J2638" i="21"/>
  <c r="H2639" i="21"/>
  <c r="O2638" i="21"/>
  <c r="K2638" i="21"/>
  <c r="Q2638" i="21"/>
  <c r="M2638" i="21"/>
  <c r="H2640" i="21"/>
  <c r="P2639" i="21"/>
  <c r="L2639" i="21"/>
  <c r="J2639" i="21"/>
  <c r="N2639" i="21"/>
  <c r="I2639" i="21"/>
  <c r="N2640" i="21"/>
  <c r="L2640" i="21"/>
  <c r="P2640" i="21"/>
  <c r="J2640" i="21"/>
  <c r="I2640" i="21"/>
  <c r="H2641" i="21"/>
  <c r="Q2639" i="21"/>
  <c r="M2639" i="21"/>
  <c r="O2639" i="21"/>
  <c r="K2639" i="21"/>
  <c r="M2640" i="21"/>
  <c r="K2640" i="21"/>
  <c r="Q2640" i="21"/>
  <c r="O2640" i="21"/>
  <c r="L2641" i="21"/>
  <c r="N2641" i="21"/>
  <c r="J2641" i="21"/>
  <c r="H2642" i="21"/>
  <c r="I2641" i="21"/>
  <c r="P2641" i="21"/>
  <c r="P2642" i="21"/>
  <c r="N2642" i="21"/>
  <c r="L2642" i="21"/>
  <c r="J2642" i="21"/>
  <c r="H2643" i="21"/>
  <c r="I2642" i="21"/>
  <c r="O2641" i="21"/>
  <c r="K2641" i="21"/>
  <c r="Q2641" i="21"/>
  <c r="M2641" i="21"/>
  <c r="L2643" i="21"/>
  <c r="N2643" i="21"/>
  <c r="J2643" i="21"/>
  <c r="I2643" i="21"/>
  <c r="H2644" i="21"/>
  <c r="P2643" i="21"/>
  <c r="Q2642" i="21"/>
  <c r="M2642" i="21"/>
  <c r="O2642" i="21"/>
  <c r="K2642" i="21"/>
  <c r="Q2643" i="21"/>
  <c r="M2643" i="21"/>
  <c r="O2643" i="21"/>
  <c r="K2643" i="21"/>
  <c r="P2644" i="21"/>
  <c r="N2644" i="21"/>
  <c r="L2644" i="21"/>
  <c r="J2644" i="21"/>
  <c r="I2644" i="21"/>
  <c r="H2645" i="21"/>
  <c r="M2644" i="21"/>
  <c r="O2644" i="21"/>
  <c r="K2644" i="21"/>
  <c r="Q2644" i="21"/>
  <c r="J2645" i="21"/>
  <c r="L2645" i="21"/>
  <c r="N2645" i="21"/>
  <c r="H2646" i="21"/>
  <c r="I2645" i="21"/>
  <c r="P2645" i="21"/>
  <c r="N2646" i="21"/>
  <c r="L2646" i="21"/>
  <c r="P2646" i="21"/>
  <c r="H2647" i="21"/>
  <c r="J2646" i="21"/>
  <c r="I2646" i="21"/>
  <c r="K2645" i="21"/>
  <c r="Q2645" i="21"/>
  <c r="O2645" i="21"/>
  <c r="M2645" i="21"/>
  <c r="N2647" i="21"/>
  <c r="L2647" i="21"/>
  <c r="J2647" i="21"/>
  <c r="I2647" i="21"/>
  <c r="H2648" i="21"/>
  <c r="P2647" i="21"/>
  <c r="Q2646" i="21"/>
  <c r="M2646" i="21"/>
  <c r="O2646" i="21"/>
  <c r="K2646" i="21"/>
  <c r="Q2647" i="21"/>
  <c r="M2647" i="21"/>
  <c r="O2647" i="21"/>
  <c r="K2647" i="21"/>
  <c r="P2648" i="21"/>
  <c r="N2648" i="21"/>
  <c r="L2648" i="21"/>
  <c r="J2648" i="21"/>
  <c r="I2648" i="21"/>
  <c r="H2649" i="21"/>
  <c r="M2648" i="21"/>
  <c r="Q2648" i="21"/>
  <c r="O2648" i="21"/>
  <c r="K2648" i="21"/>
  <c r="J2649" i="21"/>
  <c r="N2649" i="21"/>
  <c r="L2649" i="21"/>
  <c r="H2650" i="21"/>
  <c r="I2649" i="21"/>
  <c r="P2649" i="21"/>
  <c r="P2650" i="21"/>
  <c r="N2650" i="21"/>
  <c r="L2650" i="21"/>
  <c r="J2650" i="21"/>
  <c r="I2650" i="21"/>
  <c r="H2651" i="21"/>
  <c r="O2649" i="21"/>
  <c r="K2649" i="21"/>
  <c r="Q2649" i="21"/>
  <c r="M2649" i="21"/>
  <c r="O2650" i="21"/>
  <c r="K2650" i="21"/>
  <c r="Q2650" i="21"/>
  <c r="M2650" i="21"/>
  <c r="P2651" i="21"/>
  <c r="H2652" i="21"/>
  <c r="N2651" i="21"/>
  <c r="J2651" i="21"/>
  <c r="L2651" i="21"/>
  <c r="I2651" i="21"/>
  <c r="P2652" i="21"/>
  <c r="N2652" i="21"/>
  <c r="L2652" i="21"/>
  <c r="I2652" i="21"/>
  <c r="J2652" i="21"/>
  <c r="H2653" i="21"/>
  <c r="Q2651" i="21"/>
  <c r="M2651" i="21"/>
  <c r="O2651" i="21"/>
  <c r="K2651" i="21"/>
  <c r="M2652" i="21"/>
  <c r="O2652" i="21"/>
  <c r="K2652" i="21"/>
  <c r="Q2652" i="21"/>
  <c r="N2653" i="21"/>
  <c r="L2653" i="21"/>
  <c r="J2653" i="21"/>
  <c r="I2653" i="21"/>
  <c r="H2654" i="21"/>
  <c r="P2653" i="21"/>
  <c r="O2653" i="21"/>
  <c r="M2653" i="21"/>
  <c r="K2653" i="21"/>
  <c r="Q2653" i="21"/>
  <c r="L2654" i="21"/>
  <c r="J2654" i="21"/>
  <c r="I2654" i="21"/>
  <c r="P2654" i="21"/>
  <c r="N2654" i="21"/>
  <c r="G8" i="29"/>
  <c r="G8" i="28"/>
  <c r="G8" i="13"/>
  <c r="I15" i="27"/>
  <c r="I8" i="29"/>
  <c r="I15" i="28"/>
  <c r="G8" i="27"/>
  <c r="I15" i="26"/>
  <c r="I15" i="13"/>
  <c r="G15" i="28"/>
  <c r="I8" i="13"/>
  <c r="I8" i="26"/>
  <c r="G8" i="26"/>
  <c r="G15" i="26"/>
  <c r="I8" i="28"/>
  <c r="G15" i="27"/>
  <c r="G15" i="13"/>
  <c r="I8" i="27"/>
  <c r="K2654" i="21"/>
  <c r="Q2654" i="21"/>
  <c r="M2654" i="21"/>
  <c r="O2654" i="21"/>
  <c r="K12" i="28" l="1"/>
  <c r="K14" i="28"/>
  <c r="K6" i="28"/>
  <c r="K3" i="28"/>
  <c r="K11" i="28"/>
  <c r="K10" i="28"/>
  <c r="K7" i="28"/>
  <c r="K13" i="28"/>
  <c r="K4" i="28"/>
  <c r="K5" i="28"/>
  <c r="AI37" i="13"/>
  <c r="AJ37" i="13" s="1"/>
  <c r="K5" i="29"/>
  <c r="K12" i="27"/>
  <c r="K4" i="29"/>
  <c r="K7" i="29"/>
  <c r="K6" i="29"/>
  <c r="K3" i="29"/>
  <c r="K5" i="27"/>
  <c r="K11" i="27"/>
  <c r="K13" i="27"/>
  <c r="K10" i="27"/>
  <c r="K3" i="27"/>
  <c r="K6" i="27"/>
  <c r="K7" i="27"/>
  <c r="K4" i="27"/>
  <c r="K14" i="27"/>
  <c r="H8" i="13"/>
  <c r="J8" i="13"/>
  <c r="H15" i="13"/>
  <c r="J15" i="13"/>
  <c r="J8" i="26"/>
  <c r="H8" i="26"/>
  <c r="H15" i="26"/>
  <c r="J15" i="26"/>
  <c r="AH38" i="13"/>
  <c r="H2655" i="21"/>
  <c r="N2655" i="21"/>
  <c r="P2655" i="21"/>
  <c r="L2655" i="21"/>
  <c r="J2655" i="21"/>
  <c r="AI38" i="13" l="1"/>
  <c r="AJ38" i="13" s="1"/>
  <c r="K8" i="26"/>
  <c r="K15" i="13"/>
  <c r="J8" i="29"/>
  <c r="H8" i="29"/>
  <c r="J8" i="28"/>
  <c r="H15" i="28"/>
  <c r="J15" i="28"/>
  <c r="H8" i="28"/>
  <c r="J8" i="27"/>
  <c r="H8" i="27"/>
  <c r="H15" i="27"/>
  <c r="J15" i="27"/>
  <c r="K8" i="13"/>
  <c r="K15" i="26"/>
  <c r="H2656" i="21"/>
  <c r="J2656" i="21"/>
  <c r="H2657" i="21"/>
  <c r="L2656" i="21"/>
  <c r="I2656" i="21"/>
  <c r="N2656" i="21"/>
  <c r="O2656" i="21"/>
  <c r="I2657" i="21"/>
  <c r="P2656" i="21"/>
  <c r="M2656" i="21"/>
  <c r="H2658" i="21"/>
  <c r="J2657" i="21"/>
  <c r="Q2657" i="21"/>
  <c r="I2655" i="21"/>
  <c r="Q2655" i="21" s="1"/>
  <c r="L2657" i="21"/>
  <c r="K2657" i="21"/>
  <c r="K2655" i="21"/>
  <c r="H2659" i="21"/>
  <c r="N2657" i="21"/>
  <c r="O2657" i="21"/>
  <c r="O2655" i="21"/>
  <c r="AH39" i="13"/>
  <c r="I2658" i="21"/>
  <c r="P2657" i="21"/>
  <c r="M2657" i="21"/>
  <c r="M2655" i="21"/>
  <c r="K2658" i="21"/>
  <c r="K2656" i="21"/>
  <c r="Q2656" i="21"/>
  <c r="P2658" i="21"/>
  <c r="N2658" i="21"/>
  <c r="L2658" i="21"/>
  <c r="J2658" i="21"/>
  <c r="P2659" i="21"/>
  <c r="N2659" i="21"/>
  <c r="L2659" i="21"/>
  <c r="J2659" i="21"/>
  <c r="H2660" i="21"/>
  <c r="I2659" i="21"/>
  <c r="Q2658" i="21"/>
  <c r="M2658" i="21"/>
  <c r="O2658" i="21"/>
  <c r="I2660" i="21"/>
  <c r="H2661" i="21"/>
  <c r="P2660" i="21"/>
  <c r="N2660" i="21"/>
  <c r="L2660" i="21"/>
  <c r="J2660" i="21"/>
  <c r="M2659" i="21"/>
  <c r="O2659" i="21"/>
  <c r="K2659" i="21"/>
  <c r="Q2659" i="21"/>
  <c r="M2660" i="21"/>
  <c r="O2660" i="21"/>
  <c r="K2660" i="21"/>
  <c r="Q2660" i="21"/>
  <c r="L2661" i="21"/>
  <c r="J2661" i="21"/>
  <c r="H2662" i="21"/>
  <c r="I2661" i="21"/>
  <c r="P2661" i="21"/>
  <c r="N2661" i="21"/>
  <c r="P2662" i="21"/>
  <c r="N2662" i="21"/>
  <c r="L2662" i="21"/>
  <c r="J2662" i="21"/>
  <c r="I2662" i="21"/>
  <c r="H2663" i="21"/>
  <c r="K2661" i="21"/>
  <c r="Q2661" i="21"/>
  <c r="M2661" i="21"/>
  <c r="O2661" i="21"/>
  <c r="K2662" i="21"/>
  <c r="Q2662" i="21"/>
  <c r="M2662" i="21"/>
  <c r="O2662" i="21"/>
  <c r="P2663" i="21"/>
  <c r="N2663" i="21"/>
  <c r="L2663" i="21"/>
  <c r="J2663" i="21"/>
  <c r="H2664" i="21"/>
  <c r="I2663" i="21"/>
  <c r="I2664" i="21"/>
  <c r="H2665" i="21"/>
  <c r="P2664" i="21"/>
  <c r="N2664" i="21"/>
  <c r="L2664" i="21"/>
  <c r="J2664" i="21"/>
  <c r="M2663" i="21"/>
  <c r="O2663" i="21"/>
  <c r="K2663" i="21"/>
  <c r="Q2663" i="21"/>
  <c r="M2664" i="21"/>
  <c r="O2664" i="21"/>
  <c r="K2664" i="21"/>
  <c r="Q2664" i="21"/>
  <c r="J2665" i="21"/>
  <c r="L2665" i="21"/>
  <c r="H2666" i="21"/>
  <c r="I2665" i="21"/>
  <c r="P2665" i="21"/>
  <c r="N2665" i="21"/>
  <c r="P2666" i="21"/>
  <c r="N2666" i="21"/>
  <c r="L2666" i="21"/>
  <c r="J2666" i="21"/>
  <c r="I2666" i="21"/>
  <c r="H2667" i="21"/>
  <c r="K2665" i="21"/>
  <c r="Q2665" i="21"/>
  <c r="M2665" i="21"/>
  <c r="O2665" i="21"/>
  <c r="K2666" i="21"/>
  <c r="Q2666" i="21"/>
  <c r="M2666" i="21"/>
  <c r="O2666" i="21"/>
  <c r="P2667" i="21"/>
  <c r="N2667" i="21"/>
  <c r="L2667" i="21"/>
  <c r="J2667" i="21"/>
  <c r="H2668" i="21"/>
  <c r="I2667" i="21"/>
  <c r="I2668" i="21"/>
  <c r="H2669" i="21"/>
  <c r="P2668" i="21"/>
  <c r="N2668" i="21"/>
  <c r="L2668" i="21"/>
  <c r="J2668" i="21"/>
  <c r="M2667" i="21"/>
  <c r="O2667" i="21"/>
  <c r="K2667" i="21"/>
  <c r="Q2667" i="21"/>
  <c r="M2668" i="21"/>
  <c r="O2668" i="21"/>
  <c r="K2668" i="21"/>
  <c r="Q2668" i="21"/>
  <c r="L2669" i="21"/>
  <c r="J2669" i="21"/>
  <c r="H2670" i="21"/>
  <c r="I2669" i="21"/>
  <c r="P2669" i="21"/>
  <c r="N2669" i="21"/>
  <c r="P2670" i="21"/>
  <c r="N2670" i="21"/>
  <c r="L2670" i="21"/>
  <c r="J2670" i="21"/>
  <c r="I2670" i="21"/>
  <c r="H2671" i="21"/>
  <c r="K2669" i="21"/>
  <c r="Q2669" i="21"/>
  <c r="M2669" i="21"/>
  <c r="O2669" i="21"/>
  <c r="K2670" i="21"/>
  <c r="Q2670" i="21"/>
  <c r="M2670" i="21"/>
  <c r="O2670" i="21"/>
  <c r="P2671" i="21"/>
  <c r="N2671" i="21"/>
  <c r="L2671" i="21"/>
  <c r="J2671" i="21"/>
  <c r="H2672" i="21"/>
  <c r="I2671" i="21"/>
  <c r="I2672" i="21"/>
  <c r="H2673" i="21"/>
  <c r="P2672" i="21"/>
  <c r="N2672" i="21"/>
  <c r="L2672" i="21"/>
  <c r="J2672" i="21"/>
  <c r="M2671" i="21"/>
  <c r="O2671" i="21"/>
  <c r="K2671" i="21"/>
  <c r="Q2671" i="21"/>
  <c r="M2672" i="21"/>
  <c r="O2672" i="21"/>
  <c r="K2672" i="21"/>
  <c r="Q2672" i="21"/>
  <c r="L2673" i="21"/>
  <c r="J2673" i="21"/>
  <c r="H2674" i="21"/>
  <c r="I2673" i="21"/>
  <c r="P2673" i="21"/>
  <c r="N2673" i="21"/>
  <c r="P2674" i="21"/>
  <c r="N2674" i="21"/>
  <c r="L2674" i="21"/>
  <c r="J2674" i="21"/>
  <c r="I2674" i="21"/>
  <c r="H2675" i="21"/>
  <c r="K2673" i="21"/>
  <c r="Q2673" i="21"/>
  <c r="M2673" i="21"/>
  <c r="O2673" i="21"/>
  <c r="K2674" i="21"/>
  <c r="Q2674" i="21"/>
  <c r="M2674" i="21"/>
  <c r="O2674" i="21"/>
  <c r="P2675" i="21"/>
  <c r="N2675" i="21"/>
  <c r="L2675" i="21"/>
  <c r="J2675" i="21"/>
  <c r="H2676" i="21"/>
  <c r="I2675" i="21"/>
  <c r="I2676" i="21"/>
  <c r="H2677" i="21"/>
  <c r="P2676" i="21"/>
  <c r="N2676" i="21"/>
  <c r="L2676" i="21"/>
  <c r="J2676" i="21"/>
  <c r="M2675" i="21"/>
  <c r="O2675" i="21"/>
  <c r="K2675" i="21"/>
  <c r="Q2675" i="21"/>
  <c r="M2676" i="21"/>
  <c r="O2676" i="21"/>
  <c r="K2676" i="21"/>
  <c r="Q2676" i="21"/>
  <c r="L2677" i="21"/>
  <c r="J2677" i="21"/>
  <c r="H2678" i="21"/>
  <c r="I2677" i="21"/>
  <c r="P2677" i="21"/>
  <c r="N2677" i="21"/>
  <c r="P2678" i="21"/>
  <c r="N2678" i="21"/>
  <c r="L2678" i="21"/>
  <c r="J2678" i="21"/>
  <c r="I2678" i="21"/>
  <c r="H2679" i="21"/>
  <c r="K2677" i="21"/>
  <c r="Q2677" i="21"/>
  <c r="M2677" i="21"/>
  <c r="O2677" i="21"/>
  <c r="K2678" i="21"/>
  <c r="Q2678" i="21"/>
  <c r="M2678" i="21"/>
  <c r="O2678" i="21"/>
  <c r="P2679" i="21"/>
  <c r="N2679" i="21"/>
  <c r="L2679" i="21"/>
  <c r="J2679" i="21"/>
  <c r="H2680" i="21"/>
  <c r="I2679" i="21"/>
  <c r="I2680" i="21"/>
  <c r="H2681" i="21"/>
  <c r="P2680" i="21"/>
  <c r="N2680" i="21"/>
  <c r="L2680" i="21"/>
  <c r="J2680" i="21"/>
  <c r="M2679" i="21"/>
  <c r="O2679" i="21"/>
  <c r="K2679" i="21"/>
  <c r="Q2679" i="21"/>
  <c r="M2680" i="21"/>
  <c r="O2680" i="21"/>
  <c r="K2680" i="21"/>
  <c r="Q2680" i="21"/>
  <c r="L2681" i="21"/>
  <c r="J2681" i="21"/>
  <c r="H2682" i="21"/>
  <c r="I2681" i="21"/>
  <c r="P2681" i="21"/>
  <c r="N2681" i="21"/>
  <c r="P2682" i="21"/>
  <c r="N2682" i="21"/>
  <c r="L2682" i="21"/>
  <c r="J2682" i="21"/>
  <c r="I2682" i="21"/>
  <c r="H2683" i="21"/>
  <c r="K2681" i="21"/>
  <c r="Q2681" i="21"/>
  <c r="M2681" i="21"/>
  <c r="O2681" i="21"/>
  <c r="K2682" i="21"/>
  <c r="Q2682" i="21"/>
  <c r="M2682" i="21"/>
  <c r="O2682" i="21"/>
  <c r="P2683" i="21"/>
  <c r="N2683" i="21"/>
  <c r="L2683" i="21"/>
  <c r="J2683" i="21"/>
  <c r="H2684" i="21"/>
  <c r="I2683" i="21"/>
  <c r="I2684" i="21"/>
  <c r="H2685" i="21"/>
  <c r="P2684" i="21"/>
  <c r="N2684" i="21"/>
  <c r="L2684" i="21"/>
  <c r="J2684" i="21"/>
  <c r="M2683" i="21"/>
  <c r="O2683" i="21"/>
  <c r="K2683" i="21"/>
  <c r="Q2683" i="21"/>
  <c r="M2684" i="21"/>
  <c r="O2684" i="21"/>
  <c r="K2684" i="21"/>
  <c r="Q2684" i="21"/>
  <c r="L2685" i="21"/>
  <c r="J2685" i="21"/>
  <c r="H2686" i="21"/>
  <c r="I2685" i="21"/>
  <c r="P2685" i="21"/>
  <c r="N2685" i="21"/>
  <c r="P2686" i="21"/>
  <c r="N2686" i="21"/>
  <c r="L2686" i="21"/>
  <c r="J2686" i="21"/>
  <c r="I2686" i="21"/>
  <c r="H2687" i="21"/>
  <c r="K2685" i="21"/>
  <c r="Q2685" i="21"/>
  <c r="M2685" i="21"/>
  <c r="O2685" i="21"/>
  <c r="K2686" i="21"/>
  <c r="Q2686" i="21"/>
  <c r="M2686" i="21"/>
  <c r="O2686" i="21"/>
  <c r="P2687" i="21"/>
  <c r="N2687" i="21"/>
  <c r="L2687" i="21"/>
  <c r="J2687" i="21"/>
  <c r="H2688" i="21"/>
  <c r="I2687" i="21"/>
  <c r="I2688" i="21"/>
  <c r="H2689" i="21"/>
  <c r="P2688" i="21"/>
  <c r="N2688" i="21"/>
  <c r="L2688" i="21"/>
  <c r="J2688" i="21"/>
  <c r="M2687" i="21"/>
  <c r="O2687" i="21"/>
  <c r="K2687" i="21"/>
  <c r="Q2687" i="21"/>
  <c r="M2688" i="21"/>
  <c r="O2688" i="21"/>
  <c r="K2688" i="21"/>
  <c r="Q2688" i="21"/>
  <c r="L2689" i="21"/>
  <c r="J2689" i="21"/>
  <c r="H2690" i="21"/>
  <c r="I2689" i="21"/>
  <c r="P2689" i="21"/>
  <c r="N2689" i="21"/>
  <c r="P2690" i="21"/>
  <c r="N2690" i="21"/>
  <c r="L2690" i="21"/>
  <c r="J2690" i="21"/>
  <c r="I2690" i="21"/>
  <c r="H2691" i="21"/>
  <c r="K2689" i="21"/>
  <c r="Q2689" i="21"/>
  <c r="M2689" i="21"/>
  <c r="O2689" i="21"/>
  <c r="K2690" i="21"/>
  <c r="Q2690" i="21"/>
  <c r="M2690" i="21"/>
  <c r="O2690" i="21"/>
  <c r="P2691" i="21"/>
  <c r="N2691" i="21"/>
  <c r="L2691" i="21"/>
  <c r="J2691" i="21"/>
  <c r="H2692" i="21"/>
  <c r="I2691" i="21"/>
  <c r="I2692" i="21"/>
  <c r="H2693" i="21"/>
  <c r="P2692" i="21"/>
  <c r="N2692" i="21"/>
  <c r="L2692" i="21"/>
  <c r="J2692" i="21"/>
  <c r="M2691" i="21"/>
  <c r="O2691" i="21"/>
  <c r="K2691" i="21"/>
  <c r="Q2691" i="21"/>
  <c r="M2692" i="21"/>
  <c r="O2692" i="21"/>
  <c r="K2692" i="21"/>
  <c r="Q2692" i="21"/>
  <c r="L2693" i="21"/>
  <c r="J2693" i="21"/>
  <c r="H2694" i="21"/>
  <c r="I2693" i="21"/>
  <c r="P2693" i="21"/>
  <c r="N2693" i="21"/>
  <c r="P2694" i="21"/>
  <c r="N2694" i="21"/>
  <c r="L2694" i="21"/>
  <c r="J2694" i="21"/>
  <c r="I2694" i="21"/>
  <c r="H2695" i="21"/>
  <c r="K2693" i="21"/>
  <c r="Q2693" i="21"/>
  <c r="M2693" i="21"/>
  <c r="O2693" i="21"/>
  <c r="K2694" i="21"/>
  <c r="Q2694" i="21"/>
  <c r="M2694" i="21"/>
  <c r="O2694" i="21"/>
  <c r="P2695" i="21"/>
  <c r="N2695" i="21"/>
  <c r="L2695" i="21"/>
  <c r="J2695" i="21"/>
  <c r="H2696" i="21"/>
  <c r="I2695" i="21"/>
  <c r="I2696" i="21"/>
  <c r="H2697" i="21"/>
  <c r="P2696" i="21"/>
  <c r="N2696" i="21"/>
  <c r="L2696" i="21"/>
  <c r="J2696" i="21"/>
  <c r="M2695" i="21"/>
  <c r="O2695" i="21"/>
  <c r="K2695" i="21"/>
  <c r="Q2695" i="21"/>
  <c r="M2696" i="21"/>
  <c r="O2696" i="21"/>
  <c r="K2696" i="21"/>
  <c r="Q2696" i="21"/>
  <c r="L2697" i="21"/>
  <c r="J2697" i="21"/>
  <c r="H2698" i="21"/>
  <c r="I2697" i="21"/>
  <c r="P2697" i="21"/>
  <c r="N2697" i="21"/>
  <c r="P2698" i="21"/>
  <c r="N2698" i="21"/>
  <c r="L2698" i="21"/>
  <c r="J2698" i="21"/>
  <c r="I2698" i="21"/>
  <c r="H2699" i="21"/>
  <c r="K2697" i="21"/>
  <c r="Q2697" i="21"/>
  <c r="M2697" i="21"/>
  <c r="O2697" i="21"/>
  <c r="K2698" i="21"/>
  <c r="Q2698" i="21"/>
  <c r="M2698" i="21"/>
  <c r="O2698" i="21"/>
  <c r="P2699" i="21"/>
  <c r="N2699" i="21"/>
  <c r="L2699" i="21"/>
  <c r="J2699" i="21"/>
  <c r="H2700" i="21"/>
  <c r="I2699" i="21"/>
  <c r="I2700" i="21"/>
  <c r="H2701" i="21"/>
  <c r="P2700" i="21"/>
  <c r="N2700" i="21"/>
  <c r="L2700" i="21"/>
  <c r="J2700" i="21"/>
  <c r="M2699" i="21"/>
  <c r="O2699" i="21"/>
  <c r="K2699" i="21"/>
  <c r="Q2699" i="21"/>
  <c r="M2700" i="21"/>
  <c r="O2700" i="21"/>
  <c r="K2700" i="21"/>
  <c r="Q2700" i="21"/>
  <c r="L2701" i="21"/>
  <c r="J2701" i="21"/>
  <c r="H2702" i="21"/>
  <c r="I2701" i="21"/>
  <c r="P2701" i="21"/>
  <c r="N2701" i="21"/>
  <c r="P2702" i="21"/>
  <c r="N2702" i="21"/>
  <c r="L2702" i="21"/>
  <c r="J2702" i="21"/>
  <c r="I2702" i="21"/>
  <c r="H2703" i="21"/>
  <c r="K2701" i="21"/>
  <c r="Q2701" i="21"/>
  <c r="M2701" i="21"/>
  <c r="O2701" i="21"/>
  <c r="K2702" i="21"/>
  <c r="Q2702" i="21"/>
  <c r="M2702" i="21"/>
  <c r="O2702" i="21"/>
  <c r="P2703" i="21"/>
  <c r="N2703" i="21"/>
  <c r="L2703" i="21"/>
  <c r="J2703" i="21"/>
  <c r="H2704" i="21"/>
  <c r="I2703" i="21"/>
  <c r="I2704" i="21"/>
  <c r="H2705" i="21"/>
  <c r="P2704" i="21"/>
  <c r="N2704" i="21"/>
  <c r="L2704" i="21"/>
  <c r="J2704" i="21"/>
  <c r="M2703" i="21"/>
  <c r="O2703" i="21"/>
  <c r="K2703" i="21"/>
  <c r="Q2703" i="21"/>
  <c r="M2704" i="21"/>
  <c r="O2704" i="21"/>
  <c r="K2704" i="21"/>
  <c r="Q2704" i="21"/>
  <c r="L2705" i="21"/>
  <c r="J2705" i="21"/>
  <c r="H2706" i="21"/>
  <c r="I2705" i="21"/>
  <c r="P2705" i="21"/>
  <c r="N2705" i="21"/>
  <c r="P2706" i="21"/>
  <c r="N2706" i="21"/>
  <c r="L2706" i="21"/>
  <c r="J2706" i="21"/>
  <c r="I2706" i="21"/>
  <c r="H2707" i="21"/>
  <c r="K2705" i="21"/>
  <c r="Q2705" i="21"/>
  <c r="M2705" i="21"/>
  <c r="O2705" i="21"/>
  <c r="K2706" i="21"/>
  <c r="Q2706" i="21"/>
  <c r="M2706" i="21"/>
  <c r="O2706" i="21"/>
  <c r="P2707" i="21"/>
  <c r="N2707" i="21"/>
  <c r="L2707" i="21"/>
  <c r="J2707" i="21"/>
  <c r="H2708" i="21"/>
  <c r="I2707" i="21"/>
  <c r="I2708" i="21"/>
  <c r="H2709" i="21"/>
  <c r="P2708" i="21"/>
  <c r="N2708" i="21"/>
  <c r="L2708" i="21"/>
  <c r="J2708" i="21"/>
  <c r="M2707" i="21"/>
  <c r="O2707" i="21"/>
  <c r="K2707" i="21"/>
  <c r="Q2707" i="21"/>
  <c r="M2708" i="21"/>
  <c r="O2708" i="21"/>
  <c r="K2708" i="21"/>
  <c r="Q2708" i="21"/>
  <c r="L2709" i="21"/>
  <c r="J2709" i="21"/>
  <c r="H2710" i="21"/>
  <c r="I2709" i="21"/>
  <c r="P2709" i="21"/>
  <c r="N2709" i="21"/>
  <c r="P2710" i="21"/>
  <c r="N2710" i="21"/>
  <c r="L2710" i="21"/>
  <c r="J2710" i="21"/>
  <c r="I2710" i="21"/>
  <c r="H2711" i="21"/>
  <c r="K2709" i="21"/>
  <c r="Q2709" i="21"/>
  <c r="M2709" i="21"/>
  <c r="O2709" i="21"/>
  <c r="K2710" i="21"/>
  <c r="Q2710" i="21"/>
  <c r="M2710" i="21"/>
  <c r="O2710" i="21"/>
  <c r="P2711" i="21"/>
  <c r="N2711" i="21"/>
  <c r="L2711" i="21"/>
  <c r="J2711" i="21"/>
  <c r="H2712" i="21"/>
  <c r="I2711" i="21"/>
  <c r="I2712" i="21"/>
  <c r="H2713" i="21"/>
  <c r="P2712" i="21"/>
  <c r="N2712" i="21"/>
  <c r="L2712" i="21"/>
  <c r="J2712" i="21"/>
  <c r="M2711" i="21"/>
  <c r="O2711" i="21"/>
  <c r="K2711" i="21"/>
  <c r="Q2711" i="21"/>
  <c r="M2712" i="21"/>
  <c r="O2712" i="21"/>
  <c r="K2712" i="21"/>
  <c r="Q2712" i="21"/>
  <c r="L2713" i="21"/>
  <c r="J2713" i="21"/>
  <c r="H2714" i="21"/>
  <c r="I2713" i="21"/>
  <c r="P2713" i="21"/>
  <c r="N2713" i="21"/>
  <c r="P2714" i="21"/>
  <c r="N2714" i="21"/>
  <c r="L2714" i="21"/>
  <c r="J2714" i="21"/>
  <c r="I2714" i="21"/>
  <c r="H2715" i="21"/>
  <c r="K2713" i="21"/>
  <c r="Q2713" i="21"/>
  <c r="M2713" i="21"/>
  <c r="O2713" i="21"/>
  <c r="K2714" i="21"/>
  <c r="Q2714" i="21"/>
  <c r="M2714" i="21"/>
  <c r="O2714" i="21"/>
  <c r="P2715" i="21"/>
  <c r="N2715" i="21"/>
  <c r="L2715" i="21"/>
  <c r="J2715" i="21"/>
  <c r="H2716" i="21"/>
  <c r="I2715" i="21"/>
  <c r="I2716" i="21"/>
  <c r="H2717" i="21"/>
  <c r="P2716" i="21"/>
  <c r="N2716" i="21"/>
  <c r="L2716" i="21"/>
  <c r="J2716" i="21"/>
  <c r="M2715" i="21"/>
  <c r="O2715" i="21"/>
  <c r="K2715" i="21"/>
  <c r="Q2715" i="21"/>
  <c r="M2716" i="21"/>
  <c r="O2716" i="21"/>
  <c r="K2716" i="21"/>
  <c r="Q2716" i="21"/>
  <c r="L2717" i="21"/>
  <c r="J2717" i="21"/>
  <c r="H2718" i="21"/>
  <c r="I2717" i="21"/>
  <c r="P2717" i="21"/>
  <c r="N2717" i="21"/>
  <c r="P2718" i="21"/>
  <c r="N2718" i="21"/>
  <c r="L2718" i="21"/>
  <c r="J2718" i="21"/>
  <c r="I2718" i="21"/>
  <c r="H2719" i="21"/>
  <c r="K2717" i="21"/>
  <c r="Q2717" i="21"/>
  <c r="M2717" i="21"/>
  <c r="O2717" i="21"/>
  <c r="K2718" i="21"/>
  <c r="Q2718" i="21"/>
  <c r="M2718" i="21"/>
  <c r="O2718" i="21"/>
  <c r="P2719" i="21"/>
  <c r="N2719" i="21"/>
  <c r="L2719" i="21"/>
  <c r="J2719" i="21"/>
  <c r="H2720" i="21"/>
  <c r="I2719" i="21"/>
  <c r="I2720" i="21"/>
  <c r="H2721" i="21"/>
  <c r="P2720" i="21"/>
  <c r="N2720" i="21"/>
  <c r="L2720" i="21"/>
  <c r="J2720" i="21"/>
  <c r="M2719" i="21"/>
  <c r="O2719" i="21"/>
  <c r="K2719" i="21"/>
  <c r="Q2719" i="21"/>
  <c r="M2720" i="21"/>
  <c r="O2720" i="21"/>
  <c r="K2720" i="21"/>
  <c r="Q2720" i="21"/>
  <c r="L2721" i="21"/>
  <c r="J2721" i="21"/>
  <c r="H2722" i="21"/>
  <c r="I2721" i="21"/>
  <c r="P2721" i="21"/>
  <c r="N2721" i="21"/>
  <c r="P2722" i="21"/>
  <c r="N2722" i="21"/>
  <c r="L2722" i="21"/>
  <c r="J2722" i="21"/>
  <c r="I2722" i="21"/>
  <c r="H2723" i="21"/>
  <c r="K2721" i="21"/>
  <c r="Q2721" i="21"/>
  <c r="M2721" i="21"/>
  <c r="O2721" i="21"/>
  <c r="K2722" i="21"/>
  <c r="Q2722" i="21"/>
  <c r="M2722" i="21"/>
  <c r="O2722" i="21"/>
  <c r="P2723" i="21"/>
  <c r="N2723" i="21"/>
  <c r="L2723" i="21"/>
  <c r="J2723" i="21"/>
  <c r="H2724" i="21"/>
  <c r="I2723" i="21"/>
  <c r="I2724" i="21"/>
  <c r="H2725" i="21"/>
  <c r="P2724" i="21"/>
  <c r="N2724" i="21"/>
  <c r="L2724" i="21"/>
  <c r="J2724" i="21"/>
  <c r="M2723" i="21"/>
  <c r="O2723" i="21"/>
  <c r="K2723" i="21"/>
  <c r="Q2723" i="21"/>
  <c r="M2724" i="21"/>
  <c r="O2724" i="21"/>
  <c r="K2724" i="21"/>
  <c r="Q2724" i="21"/>
  <c r="L2725" i="21"/>
  <c r="J2725" i="21"/>
  <c r="H2726" i="21"/>
  <c r="I2725" i="21"/>
  <c r="P2725" i="21"/>
  <c r="N2725" i="21"/>
  <c r="P2726" i="21"/>
  <c r="N2726" i="21"/>
  <c r="L2726" i="21"/>
  <c r="J2726" i="21"/>
  <c r="I2726" i="21"/>
  <c r="H2727" i="21"/>
  <c r="K2725" i="21"/>
  <c r="Q2725" i="21"/>
  <c r="M2725" i="21"/>
  <c r="O2725" i="21"/>
  <c r="K2726" i="21"/>
  <c r="Q2726" i="21"/>
  <c r="M2726" i="21"/>
  <c r="O2726" i="21"/>
  <c r="P2727" i="21"/>
  <c r="N2727" i="21"/>
  <c r="L2727" i="21"/>
  <c r="J2727" i="21"/>
  <c r="H2728" i="21"/>
  <c r="I2727" i="21"/>
  <c r="I2728" i="21"/>
  <c r="H2729" i="21"/>
  <c r="P2728" i="21"/>
  <c r="N2728" i="21"/>
  <c r="L2728" i="21"/>
  <c r="J2728" i="21"/>
  <c r="M2727" i="21"/>
  <c r="O2727" i="21"/>
  <c r="K2727" i="21"/>
  <c r="Q2727" i="21"/>
  <c r="M2728" i="21"/>
  <c r="O2728" i="21"/>
  <c r="K2728" i="21"/>
  <c r="Q2728" i="21"/>
  <c r="L2729" i="21"/>
  <c r="J2729" i="21"/>
  <c r="H2730" i="21"/>
  <c r="I2729" i="21"/>
  <c r="P2729" i="21"/>
  <c r="N2729" i="21"/>
  <c r="P2730" i="21"/>
  <c r="N2730" i="21"/>
  <c r="L2730" i="21"/>
  <c r="J2730" i="21"/>
  <c r="I2730" i="21"/>
  <c r="H2731" i="21"/>
  <c r="K2729" i="21"/>
  <c r="Q2729" i="21"/>
  <c r="M2729" i="21"/>
  <c r="O2729" i="21"/>
  <c r="K2730" i="21"/>
  <c r="Q2730" i="21"/>
  <c r="M2730" i="21"/>
  <c r="O2730" i="21"/>
  <c r="P2731" i="21"/>
  <c r="N2731" i="21"/>
  <c r="L2731" i="21"/>
  <c r="J2731" i="21"/>
  <c r="H2732" i="21"/>
  <c r="I2731" i="21"/>
  <c r="I2732" i="21"/>
  <c r="H2733" i="21"/>
  <c r="P2732" i="21"/>
  <c r="N2732" i="21"/>
  <c r="L2732" i="21"/>
  <c r="J2732" i="21"/>
  <c r="M2731" i="21"/>
  <c r="O2731" i="21"/>
  <c r="K2731" i="21"/>
  <c r="Q2731" i="21"/>
  <c r="M2732" i="21"/>
  <c r="O2732" i="21"/>
  <c r="K2732" i="21"/>
  <c r="Q2732" i="21"/>
  <c r="L2733" i="21"/>
  <c r="J2733" i="21"/>
  <c r="H2734" i="21"/>
  <c r="I2733" i="21"/>
  <c r="P2733" i="21"/>
  <c r="N2733" i="21"/>
  <c r="P2734" i="21"/>
  <c r="N2734" i="21"/>
  <c r="L2734" i="21"/>
  <c r="J2734" i="21"/>
  <c r="I2734" i="21"/>
  <c r="H2735" i="21"/>
  <c r="K2733" i="21"/>
  <c r="Q2733" i="21"/>
  <c r="M2733" i="21"/>
  <c r="O2733" i="21"/>
  <c r="K2734" i="21"/>
  <c r="Q2734" i="21"/>
  <c r="M2734" i="21"/>
  <c r="O2734" i="21"/>
  <c r="P2735" i="21"/>
  <c r="N2735" i="21"/>
  <c r="L2735" i="21"/>
  <c r="J2735" i="21"/>
  <c r="H2736" i="21"/>
  <c r="I2735" i="21"/>
  <c r="I2736" i="21"/>
  <c r="H2737" i="21"/>
  <c r="P2736" i="21"/>
  <c r="N2736" i="21"/>
  <c r="L2736" i="21"/>
  <c r="J2736" i="21"/>
  <c r="M2735" i="21"/>
  <c r="O2735" i="21"/>
  <c r="K2735" i="21"/>
  <c r="Q2735" i="21"/>
  <c r="M2736" i="21"/>
  <c r="O2736" i="21"/>
  <c r="K2736" i="21"/>
  <c r="Q2736" i="21"/>
  <c r="L2737" i="21"/>
  <c r="J2737" i="21"/>
  <c r="H2738" i="21"/>
  <c r="I2737" i="21"/>
  <c r="P2737" i="21"/>
  <c r="N2737" i="21"/>
  <c r="P2738" i="21"/>
  <c r="N2738" i="21"/>
  <c r="L2738" i="21"/>
  <c r="J2738" i="21"/>
  <c r="I2738" i="21"/>
  <c r="H2739" i="21"/>
  <c r="K2737" i="21"/>
  <c r="Q2737" i="21"/>
  <c r="M2737" i="21"/>
  <c r="O2737" i="21"/>
  <c r="K2738" i="21"/>
  <c r="Q2738" i="21"/>
  <c r="M2738" i="21"/>
  <c r="O2738" i="21"/>
  <c r="P2739" i="21"/>
  <c r="N2739" i="21"/>
  <c r="L2739" i="21"/>
  <c r="J2739" i="21"/>
  <c r="H2740" i="21"/>
  <c r="I2739" i="21"/>
  <c r="I2740" i="21"/>
  <c r="H2741" i="21"/>
  <c r="P2740" i="21"/>
  <c r="N2740" i="21"/>
  <c r="L2740" i="21"/>
  <c r="J2740" i="21"/>
  <c r="M2739" i="21"/>
  <c r="O2739" i="21"/>
  <c r="K2739" i="21"/>
  <c r="Q2739" i="21"/>
  <c r="M2740" i="21"/>
  <c r="O2740" i="21"/>
  <c r="K2740" i="21"/>
  <c r="Q2740" i="21"/>
  <c r="L2741" i="21"/>
  <c r="J2741" i="21"/>
  <c r="H2742" i="21"/>
  <c r="I2741" i="21"/>
  <c r="P2741" i="21"/>
  <c r="N2741" i="21"/>
  <c r="P2742" i="21"/>
  <c r="N2742" i="21"/>
  <c r="L2742" i="21"/>
  <c r="J2742" i="21"/>
  <c r="I2742" i="21"/>
  <c r="H2743" i="21"/>
  <c r="K2741" i="21"/>
  <c r="Q2741" i="21"/>
  <c r="M2741" i="21"/>
  <c r="O2741" i="21"/>
  <c r="K2742" i="21"/>
  <c r="Q2742" i="21"/>
  <c r="M2742" i="21"/>
  <c r="O2742" i="21"/>
  <c r="P2743" i="21"/>
  <c r="N2743" i="21"/>
  <c r="L2743" i="21"/>
  <c r="J2743" i="21"/>
  <c r="H2744" i="21"/>
  <c r="I2743" i="21"/>
  <c r="I2744" i="21"/>
  <c r="H2745" i="21"/>
  <c r="P2744" i="21"/>
  <c r="N2744" i="21"/>
  <c r="L2744" i="21"/>
  <c r="J2744" i="21"/>
  <c r="M2743" i="21"/>
  <c r="O2743" i="21"/>
  <c r="K2743" i="21"/>
  <c r="Q2743" i="21"/>
  <c r="M2744" i="21"/>
  <c r="O2744" i="21"/>
  <c r="K2744" i="21"/>
  <c r="Q2744" i="21"/>
  <c r="L2745" i="21"/>
  <c r="J2745" i="21"/>
  <c r="H2746" i="21"/>
  <c r="I2745" i="21"/>
  <c r="P2745" i="21"/>
  <c r="N2745" i="21"/>
  <c r="P2746" i="21"/>
  <c r="N2746" i="21"/>
  <c r="L2746" i="21"/>
  <c r="J2746" i="21"/>
  <c r="I2746" i="21"/>
  <c r="H2747" i="21"/>
  <c r="K2745" i="21"/>
  <c r="Q2745" i="21"/>
  <c r="M2745" i="21"/>
  <c r="O2745" i="21"/>
  <c r="K2746" i="21"/>
  <c r="Q2746" i="21"/>
  <c r="M2746" i="21"/>
  <c r="O2746" i="21"/>
  <c r="P2747" i="21"/>
  <c r="N2747" i="21"/>
  <c r="L2747" i="21"/>
  <c r="J2747" i="21"/>
  <c r="H2748" i="21"/>
  <c r="I2747" i="21"/>
  <c r="I2748" i="21"/>
  <c r="H2749" i="21"/>
  <c r="P2748" i="21"/>
  <c r="N2748" i="21"/>
  <c r="L2748" i="21"/>
  <c r="J2748" i="21"/>
  <c r="M2747" i="21"/>
  <c r="O2747" i="21"/>
  <c r="K2747" i="21"/>
  <c r="Q2747" i="21"/>
  <c r="M2748" i="21"/>
  <c r="O2748" i="21"/>
  <c r="K2748" i="21"/>
  <c r="Q2748" i="21"/>
  <c r="L2749" i="21"/>
  <c r="J2749" i="21"/>
  <c r="H2750" i="21"/>
  <c r="I2749" i="21"/>
  <c r="P2749" i="21"/>
  <c r="N2749" i="21"/>
  <c r="P2750" i="21"/>
  <c r="N2750" i="21"/>
  <c r="L2750" i="21"/>
  <c r="J2750" i="21"/>
  <c r="I2750" i="21"/>
  <c r="H2751" i="21"/>
  <c r="K2749" i="21"/>
  <c r="Q2749" i="21"/>
  <c r="M2749" i="21"/>
  <c r="O2749" i="21"/>
  <c r="K2750" i="21"/>
  <c r="Q2750" i="21"/>
  <c r="M2750" i="21"/>
  <c r="O2750" i="21"/>
  <c r="P2751" i="21"/>
  <c r="N2751" i="21"/>
  <c r="L2751" i="21"/>
  <c r="J2751" i="21"/>
  <c r="H2752" i="21"/>
  <c r="I2751" i="21"/>
  <c r="I2752" i="21"/>
  <c r="H2753" i="21"/>
  <c r="P2752" i="21"/>
  <c r="N2752" i="21"/>
  <c r="L2752" i="21"/>
  <c r="J2752" i="21"/>
  <c r="M2751" i="21"/>
  <c r="O2751" i="21"/>
  <c r="K2751" i="21"/>
  <c r="Q2751" i="21"/>
  <c r="M2752" i="21"/>
  <c r="O2752" i="21"/>
  <c r="K2752" i="21"/>
  <c r="Q2752" i="21"/>
  <c r="L2753" i="21"/>
  <c r="J2753" i="21"/>
  <c r="H2754" i="21"/>
  <c r="I2753" i="21"/>
  <c r="P2753" i="21"/>
  <c r="N2753" i="21"/>
  <c r="P2754" i="21"/>
  <c r="N2754" i="21"/>
  <c r="L2754" i="21"/>
  <c r="J2754" i="21"/>
  <c r="I2754" i="21"/>
  <c r="H2755" i="21"/>
  <c r="K2753" i="21"/>
  <c r="Q2753" i="21"/>
  <c r="M2753" i="21"/>
  <c r="O2753" i="21"/>
  <c r="K2754" i="21"/>
  <c r="Q2754" i="21"/>
  <c r="M2754" i="21"/>
  <c r="O2754" i="21"/>
  <c r="P2755" i="21"/>
  <c r="N2755" i="21"/>
  <c r="L2755" i="21"/>
  <c r="J2755" i="21"/>
  <c r="H2756" i="21"/>
  <c r="I2755" i="21"/>
  <c r="I2756" i="21"/>
  <c r="H2757" i="21"/>
  <c r="P2756" i="21"/>
  <c r="N2756" i="21"/>
  <c r="L2756" i="21"/>
  <c r="J2756" i="21"/>
  <c r="M2755" i="21"/>
  <c r="O2755" i="21"/>
  <c r="K2755" i="21"/>
  <c r="Q2755" i="21"/>
  <c r="M2756" i="21"/>
  <c r="O2756" i="21"/>
  <c r="K2756" i="21"/>
  <c r="Q2756" i="21"/>
  <c r="L2757" i="21"/>
  <c r="J2757" i="21"/>
  <c r="H2758" i="21"/>
  <c r="I2757" i="21"/>
  <c r="P2757" i="21"/>
  <c r="N2757" i="21"/>
  <c r="P2758" i="21"/>
  <c r="N2758" i="21"/>
  <c r="L2758" i="21"/>
  <c r="J2758" i="21"/>
  <c r="I2758" i="21"/>
  <c r="H2759" i="21"/>
  <c r="K2757" i="21"/>
  <c r="Q2757" i="21"/>
  <c r="M2757" i="21"/>
  <c r="O2757" i="21"/>
  <c r="K2758" i="21"/>
  <c r="Q2758" i="21"/>
  <c r="M2758" i="21"/>
  <c r="O2758" i="21"/>
  <c r="P2759" i="21"/>
  <c r="N2759" i="21"/>
  <c r="L2759" i="21"/>
  <c r="J2759" i="21"/>
  <c r="H2760" i="21"/>
  <c r="I2759" i="21"/>
  <c r="I2760" i="21"/>
  <c r="H2761" i="21"/>
  <c r="P2760" i="21"/>
  <c r="N2760" i="21"/>
  <c r="L2760" i="21"/>
  <c r="J2760" i="21"/>
  <c r="M2759" i="21"/>
  <c r="O2759" i="21"/>
  <c r="K2759" i="21"/>
  <c r="Q2759" i="21"/>
  <c r="M2760" i="21"/>
  <c r="O2760" i="21"/>
  <c r="K2760" i="21"/>
  <c r="Q2760" i="21"/>
  <c r="L2761" i="21"/>
  <c r="J2761" i="21"/>
  <c r="H2762" i="21"/>
  <c r="I2761" i="21"/>
  <c r="P2761" i="21"/>
  <c r="N2761" i="21"/>
  <c r="P2762" i="21"/>
  <c r="N2762" i="21"/>
  <c r="L2762" i="21"/>
  <c r="J2762" i="21"/>
  <c r="I2762" i="21"/>
  <c r="H2763" i="21"/>
  <c r="K2761" i="21"/>
  <c r="Q2761" i="21"/>
  <c r="M2761" i="21"/>
  <c r="O2761" i="21"/>
  <c r="K2762" i="21"/>
  <c r="Q2762" i="21"/>
  <c r="M2762" i="21"/>
  <c r="O2762" i="21"/>
  <c r="P2763" i="21"/>
  <c r="N2763" i="21"/>
  <c r="L2763" i="21"/>
  <c r="J2763" i="21"/>
  <c r="H2764" i="21"/>
  <c r="I2763" i="21"/>
  <c r="I2764" i="21"/>
  <c r="H2765" i="21"/>
  <c r="P2764" i="21"/>
  <c r="N2764" i="21"/>
  <c r="L2764" i="21"/>
  <c r="J2764" i="21"/>
  <c r="M2763" i="21"/>
  <c r="O2763" i="21"/>
  <c r="K2763" i="21"/>
  <c r="Q2763" i="21"/>
  <c r="M2764" i="21"/>
  <c r="O2764" i="21"/>
  <c r="K2764" i="21"/>
  <c r="Q2764" i="21"/>
  <c r="L2765" i="21"/>
  <c r="J2765" i="21"/>
  <c r="H2766" i="21"/>
  <c r="I2765" i="21"/>
  <c r="P2765" i="21"/>
  <c r="N2765" i="21"/>
  <c r="P2766" i="21"/>
  <c r="N2766" i="21"/>
  <c r="L2766" i="21"/>
  <c r="J2766" i="21"/>
  <c r="I2766" i="21"/>
  <c r="H2767" i="21"/>
  <c r="K2765" i="21"/>
  <c r="Q2765" i="21"/>
  <c r="M2765" i="21"/>
  <c r="O2765" i="21"/>
  <c r="K2766" i="21"/>
  <c r="Q2766" i="21"/>
  <c r="M2766" i="21"/>
  <c r="O2766" i="21"/>
  <c r="P2767" i="21"/>
  <c r="N2767" i="21"/>
  <c r="L2767" i="21"/>
  <c r="J2767" i="21"/>
  <c r="H2768" i="21"/>
  <c r="I2767" i="21"/>
  <c r="I2768" i="21"/>
  <c r="H2769" i="21"/>
  <c r="P2768" i="21"/>
  <c r="N2768" i="21"/>
  <c r="L2768" i="21"/>
  <c r="J2768" i="21"/>
  <c r="M2767" i="21"/>
  <c r="O2767" i="21"/>
  <c r="K2767" i="21"/>
  <c r="Q2767" i="21"/>
  <c r="M2768" i="21"/>
  <c r="O2768" i="21"/>
  <c r="K2768" i="21"/>
  <c r="Q2768" i="21"/>
  <c r="L2769" i="21"/>
  <c r="J2769" i="21"/>
  <c r="H2770" i="21"/>
  <c r="I2769" i="21"/>
  <c r="P2769" i="21"/>
  <c r="N2769" i="21"/>
  <c r="P2770" i="21"/>
  <c r="N2770" i="21"/>
  <c r="L2770" i="21"/>
  <c r="J2770" i="21"/>
  <c r="I2770" i="21"/>
  <c r="H2771" i="21"/>
  <c r="K2769" i="21"/>
  <c r="Q2769" i="21"/>
  <c r="M2769" i="21"/>
  <c r="O2769" i="21"/>
  <c r="K2770" i="21"/>
  <c r="Q2770" i="21"/>
  <c r="M2770" i="21"/>
  <c r="O2770" i="21"/>
  <c r="P2771" i="21"/>
  <c r="N2771" i="21"/>
  <c r="L2771" i="21"/>
  <c r="J2771" i="21"/>
  <c r="H2772" i="21"/>
  <c r="I2771" i="21"/>
  <c r="I2772" i="21"/>
  <c r="H2773" i="21"/>
  <c r="P2772" i="21"/>
  <c r="N2772" i="21"/>
  <c r="L2772" i="21"/>
  <c r="J2772" i="21"/>
  <c r="M2771" i="21"/>
  <c r="O2771" i="21"/>
  <c r="K2771" i="21"/>
  <c r="Q2771" i="21"/>
  <c r="M2772" i="21"/>
  <c r="O2772" i="21"/>
  <c r="K2772" i="21"/>
  <c r="Q2772" i="21"/>
  <c r="L2773" i="21"/>
  <c r="J2773" i="21"/>
  <c r="H2774" i="21"/>
  <c r="I2773" i="21"/>
  <c r="P2773" i="21"/>
  <c r="N2773" i="21"/>
  <c r="P2774" i="21"/>
  <c r="N2774" i="21"/>
  <c r="L2774" i="21"/>
  <c r="J2774" i="21"/>
  <c r="I2774" i="21"/>
  <c r="H2775" i="21"/>
  <c r="K2773" i="21"/>
  <c r="Q2773" i="21"/>
  <c r="M2773" i="21"/>
  <c r="O2773" i="21"/>
  <c r="K2774" i="21"/>
  <c r="Q2774" i="21"/>
  <c r="M2774" i="21"/>
  <c r="O2774" i="21"/>
  <c r="P2775" i="21"/>
  <c r="N2775" i="21"/>
  <c r="L2775" i="21"/>
  <c r="J2775" i="21"/>
  <c r="H2776" i="21"/>
  <c r="I2775" i="21"/>
  <c r="I2776" i="21"/>
  <c r="H2777" i="21"/>
  <c r="P2776" i="21"/>
  <c r="N2776" i="21"/>
  <c r="L2776" i="21"/>
  <c r="J2776" i="21"/>
  <c r="M2775" i="21"/>
  <c r="O2775" i="21"/>
  <c r="K2775" i="21"/>
  <c r="Q2775" i="21"/>
  <c r="M2776" i="21"/>
  <c r="O2776" i="21"/>
  <c r="K2776" i="21"/>
  <c r="Q2776" i="21"/>
  <c r="L2777" i="21"/>
  <c r="J2777" i="21"/>
  <c r="H2778" i="21"/>
  <c r="I2777" i="21"/>
  <c r="P2777" i="21"/>
  <c r="N2777" i="21"/>
  <c r="P2778" i="21"/>
  <c r="N2778" i="21"/>
  <c r="L2778" i="21"/>
  <c r="J2778" i="21"/>
  <c r="I2778" i="21"/>
  <c r="H2779" i="21"/>
  <c r="K2777" i="21"/>
  <c r="Q2777" i="21"/>
  <c r="M2777" i="21"/>
  <c r="O2777" i="21"/>
  <c r="K2778" i="21"/>
  <c r="Q2778" i="21"/>
  <c r="M2778" i="21"/>
  <c r="O2778" i="21"/>
  <c r="P2779" i="21"/>
  <c r="N2779" i="21"/>
  <c r="L2779" i="21"/>
  <c r="J2779" i="21"/>
  <c r="H2780" i="21"/>
  <c r="I2779" i="21"/>
  <c r="I2780" i="21"/>
  <c r="H2781" i="21"/>
  <c r="P2780" i="21"/>
  <c r="N2780" i="21"/>
  <c r="L2780" i="21"/>
  <c r="J2780" i="21"/>
  <c r="M2779" i="21"/>
  <c r="O2779" i="21"/>
  <c r="K2779" i="21"/>
  <c r="Q2779" i="21"/>
  <c r="M2780" i="21"/>
  <c r="O2780" i="21"/>
  <c r="K2780" i="21"/>
  <c r="Q2780" i="21"/>
  <c r="L2781" i="21"/>
  <c r="J2781" i="21"/>
  <c r="H2782" i="21"/>
  <c r="I2781" i="21"/>
  <c r="P2781" i="21"/>
  <c r="N2781" i="21"/>
  <c r="P2782" i="21"/>
  <c r="N2782" i="21"/>
  <c r="L2782" i="21"/>
  <c r="J2782" i="21"/>
  <c r="I2782" i="21"/>
  <c r="H2783" i="21"/>
  <c r="K2781" i="21"/>
  <c r="Q2781" i="21"/>
  <c r="M2781" i="21"/>
  <c r="O2781" i="21"/>
  <c r="K2782" i="21"/>
  <c r="Q2782" i="21"/>
  <c r="M2782" i="21"/>
  <c r="O2782" i="21"/>
  <c r="P2783" i="21"/>
  <c r="N2783" i="21"/>
  <c r="L2783" i="21"/>
  <c r="J2783" i="21"/>
  <c r="H2784" i="21"/>
  <c r="I2783" i="21"/>
  <c r="I2784" i="21"/>
  <c r="H2785" i="21"/>
  <c r="P2784" i="21"/>
  <c r="N2784" i="21"/>
  <c r="L2784" i="21"/>
  <c r="J2784" i="21"/>
  <c r="M2783" i="21"/>
  <c r="O2783" i="21"/>
  <c r="K2783" i="21"/>
  <c r="Q2783" i="21"/>
  <c r="M2784" i="21"/>
  <c r="O2784" i="21"/>
  <c r="K2784" i="21"/>
  <c r="Q2784" i="21"/>
  <c r="L2785" i="21"/>
  <c r="J2785" i="21"/>
  <c r="H2786" i="21"/>
  <c r="I2785" i="21"/>
  <c r="P2785" i="21"/>
  <c r="N2785" i="21"/>
  <c r="P2786" i="21"/>
  <c r="N2786" i="21"/>
  <c r="L2786" i="21"/>
  <c r="J2786" i="21"/>
  <c r="I2786" i="21"/>
  <c r="H2787" i="21"/>
  <c r="K2785" i="21"/>
  <c r="Q2785" i="21"/>
  <c r="M2785" i="21"/>
  <c r="O2785" i="21"/>
  <c r="K2786" i="21"/>
  <c r="Q2786" i="21"/>
  <c r="M2786" i="21"/>
  <c r="O2786" i="21"/>
  <c r="P2787" i="21"/>
  <c r="N2787" i="21"/>
  <c r="L2787" i="21"/>
  <c r="J2787" i="21"/>
  <c r="H2788" i="21"/>
  <c r="I2787" i="21"/>
  <c r="I2788" i="21"/>
  <c r="H2789" i="21"/>
  <c r="P2788" i="21"/>
  <c r="N2788" i="21"/>
  <c r="L2788" i="21"/>
  <c r="J2788" i="21"/>
  <c r="M2787" i="21"/>
  <c r="O2787" i="21"/>
  <c r="K2787" i="21"/>
  <c r="Q2787" i="21"/>
  <c r="M2788" i="21"/>
  <c r="O2788" i="21"/>
  <c r="K2788" i="21"/>
  <c r="Q2788" i="21"/>
  <c r="L2789" i="21"/>
  <c r="J2789" i="21"/>
  <c r="H2790" i="21"/>
  <c r="I2789" i="21"/>
  <c r="P2789" i="21"/>
  <c r="N2789" i="21"/>
  <c r="P2790" i="21"/>
  <c r="N2790" i="21"/>
  <c r="L2790" i="21"/>
  <c r="J2790" i="21"/>
  <c r="I2790" i="21"/>
  <c r="H2791" i="21"/>
  <c r="K2789" i="21"/>
  <c r="Q2789" i="21"/>
  <c r="M2789" i="21"/>
  <c r="O2789" i="21"/>
  <c r="K2790" i="21"/>
  <c r="Q2790" i="21"/>
  <c r="M2790" i="21"/>
  <c r="O2790" i="21"/>
  <c r="P2791" i="21"/>
  <c r="N2791" i="21"/>
  <c r="L2791" i="21"/>
  <c r="J2791" i="21"/>
  <c r="H2792" i="21"/>
  <c r="I2791" i="21"/>
  <c r="I2792" i="21"/>
  <c r="H2793" i="21"/>
  <c r="P2792" i="21"/>
  <c r="N2792" i="21"/>
  <c r="L2792" i="21"/>
  <c r="J2792" i="21"/>
  <c r="M2791" i="21"/>
  <c r="O2791" i="21"/>
  <c r="K2791" i="21"/>
  <c r="Q2791" i="21"/>
  <c r="M2792" i="21"/>
  <c r="O2792" i="21"/>
  <c r="K2792" i="21"/>
  <c r="Q2792" i="21"/>
  <c r="L2793" i="21"/>
  <c r="J2793" i="21"/>
  <c r="H2794" i="21"/>
  <c r="I2793" i="21"/>
  <c r="P2793" i="21"/>
  <c r="N2793" i="21"/>
  <c r="P2794" i="21"/>
  <c r="N2794" i="21"/>
  <c r="L2794" i="21"/>
  <c r="J2794" i="21"/>
  <c r="I2794" i="21"/>
  <c r="H2795" i="21"/>
  <c r="K2793" i="21"/>
  <c r="Q2793" i="21"/>
  <c r="M2793" i="21"/>
  <c r="O2793" i="21"/>
  <c r="K2794" i="21"/>
  <c r="Q2794" i="21"/>
  <c r="M2794" i="21"/>
  <c r="O2794" i="21"/>
  <c r="P2795" i="21"/>
  <c r="N2795" i="21"/>
  <c r="L2795" i="21"/>
  <c r="J2795" i="21"/>
  <c r="H2796" i="21"/>
  <c r="I2795" i="21"/>
  <c r="I2796" i="21"/>
  <c r="H2797" i="21"/>
  <c r="P2796" i="21"/>
  <c r="N2796" i="21"/>
  <c r="L2796" i="21"/>
  <c r="J2796" i="21"/>
  <c r="M2795" i="21"/>
  <c r="O2795" i="21"/>
  <c r="K2795" i="21"/>
  <c r="Q2795" i="21"/>
  <c r="M2796" i="21"/>
  <c r="O2796" i="21"/>
  <c r="K2796" i="21"/>
  <c r="Q2796" i="21"/>
  <c r="L2797" i="21"/>
  <c r="J2797" i="21"/>
  <c r="H2798" i="21"/>
  <c r="I2797" i="21"/>
  <c r="P2797" i="21"/>
  <c r="N2797" i="21"/>
  <c r="P2798" i="21"/>
  <c r="N2798" i="21"/>
  <c r="L2798" i="21"/>
  <c r="J2798" i="21"/>
  <c r="I2798" i="21"/>
  <c r="H2799" i="21"/>
  <c r="K2797" i="21"/>
  <c r="Q2797" i="21"/>
  <c r="M2797" i="21"/>
  <c r="O2797" i="21"/>
  <c r="K2798" i="21"/>
  <c r="Q2798" i="21"/>
  <c r="M2798" i="21"/>
  <c r="O2798" i="21"/>
  <c r="P2799" i="21"/>
  <c r="N2799" i="21"/>
  <c r="L2799" i="21"/>
  <c r="J2799" i="21"/>
  <c r="H2800" i="21"/>
  <c r="I2799" i="21"/>
  <c r="I2800" i="21"/>
  <c r="H2801" i="21"/>
  <c r="P2800" i="21"/>
  <c r="N2800" i="21"/>
  <c r="L2800" i="21"/>
  <c r="J2800" i="21"/>
  <c r="M2799" i="21"/>
  <c r="O2799" i="21"/>
  <c r="K2799" i="21"/>
  <c r="Q2799" i="21"/>
  <c r="M2800" i="21"/>
  <c r="O2800" i="21"/>
  <c r="K2800" i="21"/>
  <c r="Q2800" i="21"/>
  <c r="L2801" i="21"/>
  <c r="J2801" i="21"/>
  <c r="H2802" i="21"/>
  <c r="I2801" i="21"/>
  <c r="P2801" i="21"/>
  <c r="N2801" i="21"/>
  <c r="P2802" i="21"/>
  <c r="N2802" i="21"/>
  <c r="L2802" i="21"/>
  <c r="J2802" i="21"/>
  <c r="I2802" i="21"/>
  <c r="H2803" i="21"/>
  <c r="K2801" i="21"/>
  <c r="Q2801" i="21"/>
  <c r="M2801" i="21"/>
  <c r="O2801" i="21"/>
  <c r="K2802" i="21"/>
  <c r="Q2802" i="21"/>
  <c r="M2802" i="21"/>
  <c r="O2802" i="21"/>
  <c r="P2803" i="21"/>
  <c r="N2803" i="21"/>
  <c r="L2803" i="21"/>
  <c r="J2803" i="21"/>
  <c r="H2804" i="21"/>
  <c r="I2803" i="21"/>
  <c r="I2804" i="21"/>
  <c r="H2805" i="21"/>
  <c r="P2804" i="21"/>
  <c r="N2804" i="21"/>
  <c r="L2804" i="21"/>
  <c r="J2804" i="21"/>
  <c r="M2803" i="21"/>
  <c r="O2803" i="21"/>
  <c r="K2803" i="21"/>
  <c r="Q2803" i="21"/>
  <c r="M2804" i="21"/>
  <c r="O2804" i="21"/>
  <c r="K2804" i="21"/>
  <c r="Q2804" i="21"/>
  <c r="L2805" i="21"/>
  <c r="J2805" i="21"/>
  <c r="H2806" i="21"/>
  <c r="I2805" i="21"/>
  <c r="P2805" i="21"/>
  <c r="N2805" i="21"/>
  <c r="P2806" i="21"/>
  <c r="N2806" i="21"/>
  <c r="L2806" i="21"/>
  <c r="J2806" i="21"/>
  <c r="I2806" i="21"/>
  <c r="H2807" i="21"/>
  <c r="K2805" i="21"/>
  <c r="Q2805" i="21"/>
  <c r="M2805" i="21"/>
  <c r="O2805" i="21"/>
  <c r="K2806" i="21"/>
  <c r="Q2806" i="21"/>
  <c r="M2806" i="21"/>
  <c r="O2806" i="21"/>
  <c r="P2807" i="21"/>
  <c r="N2807" i="21"/>
  <c r="L2807" i="21"/>
  <c r="J2807" i="21"/>
  <c r="H2808" i="21"/>
  <c r="I2807" i="21"/>
  <c r="I2808" i="21"/>
  <c r="H2809" i="21"/>
  <c r="P2808" i="21"/>
  <c r="N2808" i="21"/>
  <c r="L2808" i="21"/>
  <c r="J2808" i="21"/>
  <c r="M2807" i="21"/>
  <c r="O2807" i="21"/>
  <c r="K2807" i="21"/>
  <c r="Q2807" i="21"/>
  <c r="M2808" i="21"/>
  <c r="O2808" i="21"/>
  <c r="K2808" i="21"/>
  <c r="Q2808" i="21"/>
  <c r="L2809" i="21"/>
  <c r="J2809" i="21"/>
  <c r="H2810" i="21"/>
  <c r="I2809" i="21"/>
  <c r="P2809" i="21"/>
  <c r="N2809" i="21"/>
  <c r="J2810" i="21"/>
  <c r="P2810" i="21"/>
  <c r="N2810" i="21"/>
  <c r="L2810" i="21"/>
  <c r="I2810" i="21"/>
  <c r="H2811" i="21"/>
  <c r="K2809" i="21"/>
  <c r="Q2809" i="21"/>
  <c r="M2809" i="21"/>
  <c r="O2809" i="21"/>
  <c r="K2810" i="21"/>
  <c r="Q2810" i="21"/>
  <c r="M2810" i="21"/>
  <c r="O2810" i="21"/>
  <c r="N2811" i="21"/>
  <c r="P2811" i="21"/>
  <c r="L2811" i="21"/>
  <c r="J2811" i="21"/>
  <c r="H2812" i="21"/>
  <c r="I2811" i="21"/>
  <c r="I2812" i="21"/>
  <c r="H2813" i="21"/>
  <c r="P2812" i="21"/>
  <c r="N2812" i="21"/>
  <c r="L2812" i="21"/>
  <c r="J2812" i="21"/>
  <c r="O2811" i="21"/>
  <c r="M2811" i="21"/>
  <c r="K2811" i="21"/>
  <c r="Q2811" i="21"/>
  <c r="O2812" i="21"/>
  <c r="M2812" i="21"/>
  <c r="K2812" i="21"/>
  <c r="Q2812" i="21"/>
  <c r="I2813" i="21"/>
  <c r="L2813" i="21"/>
  <c r="J2813" i="21"/>
  <c r="H2814" i="21"/>
  <c r="P2813" i="21"/>
  <c r="N2813" i="21"/>
  <c r="K2813" i="21"/>
  <c r="Q2813" i="21"/>
  <c r="M2813" i="21"/>
  <c r="O2813" i="21"/>
  <c r="J2814" i="21"/>
  <c r="P2814" i="21"/>
  <c r="N2814" i="21"/>
  <c r="L2814" i="21"/>
  <c r="I2814" i="21"/>
  <c r="H2815" i="21"/>
  <c r="K2814" i="21"/>
  <c r="Q2814" i="21"/>
  <c r="M2814" i="21"/>
  <c r="O2814" i="21"/>
  <c r="N2815" i="21"/>
  <c r="P2815" i="21"/>
  <c r="L2815" i="21"/>
  <c r="J2815" i="21"/>
  <c r="H2816" i="21"/>
  <c r="I2815" i="21"/>
  <c r="I2816" i="21"/>
  <c r="H2817" i="21"/>
  <c r="P2816" i="21"/>
  <c r="N2816" i="21"/>
  <c r="L2816" i="21"/>
  <c r="J2816" i="21"/>
  <c r="O2815" i="21"/>
  <c r="M2815" i="21"/>
  <c r="K2815" i="21"/>
  <c r="Q2815" i="21"/>
  <c r="O2816" i="21"/>
  <c r="M2816" i="21"/>
  <c r="K2816" i="21"/>
  <c r="Q2816" i="21"/>
  <c r="I2817" i="21"/>
  <c r="L2817" i="21"/>
  <c r="J2817" i="21"/>
  <c r="H2818" i="21"/>
  <c r="P2817" i="21"/>
  <c r="N2817" i="21"/>
  <c r="K2817" i="21"/>
  <c r="Q2817" i="21"/>
  <c r="M2817" i="21"/>
  <c r="O2817" i="21"/>
  <c r="J2818" i="21"/>
  <c r="P2818" i="21"/>
  <c r="N2818" i="21"/>
  <c r="L2818" i="21"/>
  <c r="I2818" i="21"/>
  <c r="H2819" i="21"/>
  <c r="K2818" i="21"/>
  <c r="Q2818" i="21"/>
  <c r="M2818" i="21"/>
  <c r="O2818" i="21"/>
  <c r="N2819" i="21"/>
  <c r="P2819" i="21"/>
  <c r="L2819" i="21"/>
  <c r="J2819" i="21"/>
  <c r="H2820" i="21"/>
  <c r="I2819" i="21"/>
  <c r="I2820" i="21"/>
  <c r="H2821" i="21"/>
  <c r="P2820" i="21"/>
  <c r="N2820" i="21"/>
  <c r="L2820" i="21"/>
  <c r="J2820" i="21"/>
  <c r="O2819" i="21"/>
  <c r="M2819" i="21"/>
  <c r="K2819" i="21"/>
  <c r="Q2819" i="21"/>
  <c r="O2820" i="21"/>
  <c r="M2820" i="21"/>
  <c r="K2820" i="21"/>
  <c r="Q2820" i="21"/>
  <c r="I2821" i="21"/>
  <c r="L2821" i="21"/>
  <c r="J2821" i="21"/>
  <c r="H2822" i="21"/>
  <c r="P2821" i="21"/>
  <c r="N2821" i="21"/>
  <c r="K2821" i="21"/>
  <c r="Q2821" i="21"/>
  <c r="M2821" i="21"/>
  <c r="O2821" i="21"/>
  <c r="J2822" i="21"/>
  <c r="P2822" i="21"/>
  <c r="N2822" i="21"/>
  <c r="L2822" i="21"/>
  <c r="I2822" i="21"/>
  <c r="H2823" i="21"/>
  <c r="K2822" i="21"/>
  <c r="Q2822" i="21"/>
  <c r="M2822" i="21"/>
  <c r="O2822" i="21"/>
  <c r="N2823" i="21"/>
  <c r="P2823" i="21"/>
  <c r="L2823" i="21"/>
  <c r="J2823" i="21"/>
  <c r="H2824" i="21"/>
  <c r="I2823" i="21"/>
  <c r="I2824" i="21"/>
  <c r="H2825" i="21"/>
  <c r="P2824" i="21"/>
  <c r="N2824" i="21"/>
  <c r="L2824" i="21"/>
  <c r="J2824" i="21"/>
  <c r="O2823" i="21"/>
  <c r="M2823" i="21"/>
  <c r="K2823" i="21"/>
  <c r="Q2823" i="21"/>
  <c r="O2824" i="21"/>
  <c r="M2824" i="21"/>
  <c r="K2824" i="21"/>
  <c r="Q2824" i="21"/>
  <c r="I2825" i="21"/>
  <c r="L2825" i="21"/>
  <c r="J2825" i="21"/>
  <c r="H2826" i="21"/>
  <c r="P2825" i="21"/>
  <c r="N2825" i="21"/>
  <c r="K2825" i="21"/>
  <c r="Q2825" i="21"/>
  <c r="M2825" i="21"/>
  <c r="O2825" i="21"/>
  <c r="J2826" i="21"/>
  <c r="P2826" i="21"/>
  <c r="N2826" i="21"/>
  <c r="L2826" i="21"/>
  <c r="I2826" i="21"/>
  <c r="H2827" i="21"/>
  <c r="K2826" i="21"/>
  <c r="Q2826" i="21"/>
  <c r="M2826" i="21"/>
  <c r="O2826" i="21"/>
  <c r="N2827" i="21"/>
  <c r="P2827" i="21"/>
  <c r="L2827" i="21"/>
  <c r="J2827" i="21"/>
  <c r="H2828" i="21"/>
  <c r="I2827" i="21"/>
  <c r="I2828" i="21"/>
  <c r="H2829" i="21"/>
  <c r="P2828" i="21"/>
  <c r="N2828" i="21"/>
  <c r="L2828" i="21"/>
  <c r="J2828" i="21"/>
  <c r="O2827" i="21"/>
  <c r="M2827" i="21"/>
  <c r="K2827" i="21"/>
  <c r="Q2827" i="21"/>
  <c r="O2828" i="21"/>
  <c r="M2828" i="21"/>
  <c r="K2828" i="21"/>
  <c r="Q2828" i="21"/>
  <c r="I2829" i="21"/>
  <c r="L2829" i="21"/>
  <c r="J2829" i="21"/>
  <c r="H2830" i="21"/>
  <c r="P2829" i="21"/>
  <c r="N2829" i="21"/>
  <c r="K2829" i="21"/>
  <c r="Q2829" i="21"/>
  <c r="M2829" i="21"/>
  <c r="O2829" i="21"/>
  <c r="J2830" i="21"/>
  <c r="P2830" i="21"/>
  <c r="N2830" i="21"/>
  <c r="L2830" i="21"/>
  <c r="I2830" i="21"/>
  <c r="H2831" i="21"/>
  <c r="K2830" i="21"/>
  <c r="Q2830" i="21"/>
  <c r="M2830" i="21"/>
  <c r="O2830" i="21"/>
  <c r="N2831" i="21"/>
  <c r="P2831" i="21"/>
  <c r="L2831" i="21"/>
  <c r="J2831" i="21"/>
  <c r="H2832" i="21"/>
  <c r="I2831" i="21"/>
  <c r="I2832" i="21"/>
  <c r="H2833" i="21"/>
  <c r="P2832" i="21"/>
  <c r="N2832" i="21"/>
  <c r="L2832" i="21"/>
  <c r="J2832" i="21"/>
  <c r="O2831" i="21"/>
  <c r="M2831" i="21"/>
  <c r="K2831" i="21"/>
  <c r="Q2831" i="21"/>
  <c r="O2832" i="21"/>
  <c r="M2832" i="21"/>
  <c r="K2832" i="21"/>
  <c r="Q2832" i="21"/>
  <c r="I2833" i="21"/>
  <c r="L2833" i="21"/>
  <c r="J2833" i="21"/>
  <c r="H2834" i="21"/>
  <c r="P2833" i="21"/>
  <c r="N2833" i="21"/>
  <c r="K2833" i="21"/>
  <c r="Q2833" i="21"/>
  <c r="M2833" i="21"/>
  <c r="O2833" i="21"/>
  <c r="J2834" i="21"/>
  <c r="P2834" i="21"/>
  <c r="N2834" i="21"/>
  <c r="L2834" i="21"/>
  <c r="I2834" i="21"/>
  <c r="H2835" i="21"/>
  <c r="K2834" i="21"/>
  <c r="Q2834" i="21"/>
  <c r="M2834" i="21"/>
  <c r="O2834" i="21"/>
  <c r="N2835" i="21"/>
  <c r="P2835" i="21"/>
  <c r="L2835" i="21"/>
  <c r="J2835" i="21"/>
  <c r="H2836" i="21"/>
  <c r="I2835" i="21"/>
  <c r="I2836" i="21"/>
  <c r="H2837" i="21"/>
  <c r="P2836" i="21"/>
  <c r="N2836" i="21"/>
  <c r="L2836" i="21"/>
  <c r="J2836" i="21"/>
  <c r="O2835" i="21"/>
  <c r="M2835" i="21"/>
  <c r="K2835" i="21"/>
  <c r="Q2835" i="21"/>
  <c r="O2836" i="21"/>
  <c r="M2836" i="21"/>
  <c r="K2836" i="21"/>
  <c r="Q2836" i="21"/>
  <c r="I2837" i="21"/>
  <c r="L2837" i="21"/>
  <c r="J2837" i="21"/>
  <c r="H2838" i="21"/>
  <c r="P2837" i="21"/>
  <c r="N2837" i="21"/>
  <c r="K2837" i="21"/>
  <c r="Q2837" i="21"/>
  <c r="M2837" i="21"/>
  <c r="O2837" i="21"/>
  <c r="J2838" i="21"/>
  <c r="P2838" i="21"/>
  <c r="N2838" i="21"/>
  <c r="L2838" i="21"/>
  <c r="I2838" i="21"/>
  <c r="H2839" i="21"/>
  <c r="K2838" i="21"/>
  <c r="Q2838" i="21"/>
  <c r="M2838" i="21"/>
  <c r="O2838" i="21"/>
  <c r="N2839" i="21"/>
  <c r="P2839" i="21"/>
  <c r="L2839" i="21"/>
  <c r="J2839" i="21"/>
  <c r="H2840" i="21"/>
  <c r="I2839" i="21"/>
  <c r="I2840" i="21"/>
  <c r="H2841" i="21"/>
  <c r="P2840" i="21"/>
  <c r="N2840" i="21"/>
  <c r="L2840" i="21"/>
  <c r="J2840" i="21"/>
  <c r="O2839" i="21"/>
  <c r="M2839" i="21"/>
  <c r="K2839" i="21"/>
  <c r="Q2839" i="21"/>
  <c r="O2840" i="21"/>
  <c r="M2840" i="21"/>
  <c r="K2840" i="21"/>
  <c r="Q2840" i="21"/>
  <c r="I2841" i="21"/>
  <c r="L2841" i="21"/>
  <c r="J2841" i="21"/>
  <c r="H2842" i="21"/>
  <c r="P2841" i="21"/>
  <c r="N2841" i="21"/>
  <c r="K2841" i="21"/>
  <c r="Q2841" i="21"/>
  <c r="M2841" i="21"/>
  <c r="O2841" i="21"/>
  <c r="J2842" i="21"/>
  <c r="P2842" i="21"/>
  <c r="N2842" i="21"/>
  <c r="L2842" i="21"/>
  <c r="I2842" i="21"/>
  <c r="H2843" i="21"/>
  <c r="K2842" i="21"/>
  <c r="Q2842" i="21"/>
  <c r="M2842" i="21"/>
  <c r="O2842" i="21"/>
  <c r="N2843" i="21"/>
  <c r="P2843" i="21"/>
  <c r="L2843" i="21"/>
  <c r="J2843" i="21"/>
  <c r="H2844" i="21"/>
  <c r="I2843" i="21"/>
  <c r="I2844" i="21"/>
  <c r="H2845" i="21"/>
  <c r="P2844" i="21"/>
  <c r="N2844" i="21"/>
  <c r="L2844" i="21"/>
  <c r="J2844" i="21"/>
  <c r="O2843" i="21"/>
  <c r="M2843" i="21"/>
  <c r="K2843" i="21"/>
  <c r="Q2843" i="21"/>
  <c r="O2844" i="21"/>
  <c r="M2844" i="21"/>
  <c r="K2844" i="21"/>
  <c r="Q2844" i="21"/>
  <c r="I2845" i="21"/>
  <c r="L2845" i="21"/>
  <c r="J2845" i="21"/>
  <c r="H2846" i="21"/>
  <c r="P2845" i="21"/>
  <c r="N2845" i="21"/>
  <c r="K2845" i="21"/>
  <c r="Q2845" i="21"/>
  <c r="M2845" i="21"/>
  <c r="O2845" i="21"/>
  <c r="J2846" i="21"/>
  <c r="P2846" i="21"/>
  <c r="N2846" i="21"/>
  <c r="L2846" i="21"/>
  <c r="I2846" i="21"/>
  <c r="H2847" i="21"/>
  <c r="K2846" i="21"/>
  <c r="Q2846" i="21"/>
  <c r="M2846" i="21"/>
  <c r="O2846" i="21"/>
  <c r="N2847" i="21"/>
  <c r="P2847" i="21"/>
  <c r="L2847" i="21"/>
  <c r="J2847" i="21"/>
  <c r="H2848" i="21"/>
  <c r="I2847" i="21"/>
  <c r="I2848" i="21"/>
  <c r="H2849" i="21"/>
  <c r="P2848" i="21"/>
  <c r="N2848" i="21"/>
  <c r="L2848" i="21"/>
  <c r="J2848" i="21"/>
  <c r="O2847" i="21"/>
  <c r="M2847" i="21"/>
  <c r="K2847" i="21"/>
  <c r="Q2847" i="21"/>
  <c r="O2848" i="21"/>
  <c r="M2848" i="21"/>
  <c r="K2848" i="21"/>
  <c r="Q2848" i="21"/>
  <c r="I2849" i="21"/>
  <c r="L2849" i="21"/>
  <c r="J2849" i="21"/>
  <c r="H2850" i="21"/>
  <c r="P2849" i="21"/>
  <c r="N2849" i="21"/>
  <c r="K2849" i="21"/>
  <c r="Q2849" i="21"/>
  <c r="M2849" i="21"/>
  <c r="O2849" i="21"/>
  <c r="J2850" i="21"/>
  <c r="P2850" i="21"/>
  <c r="N2850" i="21"/>
  <c r="L2850" i="21"/>
  <c r="H2851" i="21"/>
  <c r="I2850" i="21"/>
  <c r="I2851" i="21"/>
  <c r="L2851" i="21"/>
  <c r="J2851" i="21"/>
  <c r="H2852" i="21"/>
  <c r="P2851" i="21"/>
  <c r="N2851" i="21"/>
  <c r="M2850" i="21"/>
  <c r="O2850" i="21"/>
  <c r="K2850" i="21"/>
  <c r="Q2850" i="21"/>
  <c r="O2851" i="21"/>
  <c r="M2851" i="21"/>
  <c r="K2851" i="21"/>
  <c r="Q2851" i="21"/>
  <c r="I2852" i="21"/>
  <c r="H2853" i="21"/>
  <c r="P2852" i="21"/>
  <c r="N2852" i="21"/>
  <c r="L2852" i="21"/>
  <c r="J2852" i="21"/>
  <c r="O2852" i="21"/>
  <c r="M2852" i="21"/>
  <c r="K2852" i="21"/>
  <c r="Q2852" i="21"/>
  <c r="H2854" i="21"/>
  <c r="L2853" i="21"/>
  <c r="J2853" i="21"/>
  <c r="I2853" i="21"/>
  <c r="P2853" i="21"/>
  <c r="N2853" i="21"/>
  <c r="H2855" i="21"/>
  <c r="I2854" i="21"/>
  <c r="P2854" i="21"/>
  <c r="N2854" i="21"/>
  <c r="L2854" i="21"/>
  <c r="J2854" i="21"/>
  <c r="Q2853" i="21"/>
  <c r="M2853" i="21"/>
  <c r="O2853" i="21"/>
  <c r="K2853" i="21"/>
  <c r="I2855" i="21"/>
  <c r="L2855" i="21"/>
  <c r="J2855" i="21"/>
  <c r="H2856" i="21"/>
  <c r="P2855" i="21"/>
  <c r="N2855" i="21"/>
  <c r="M2854" i="21"/>
  <c r="O2854" i="21"/>
  <c r="K2854" i="21"/>
  <c r="Q2854" i="21"/>
  <c r="O2855" i="21"/>
  <c r="M2855" i="21"/>
  <c r="K2855" i="21"/>
  <c r="Q2855" i="21"/>
  <c r="I2856" i="21"/>
  <c r="H2857" i="21"/>
  <c r="P2856" i="21"/>
  <c r="N2856" i="21"/>
  <c r="L2856" i="21"/>
  <c r="J2856" i="21"/>
  <c r="O2856" i="21"/>
  <c r="M2856" i="21"/>
  <c r="K2856" i="21"/>
  <c r="Q2856" i="21"/>
  <c r="H2858" i="21"/>
  <c r="L2857" i="21"/>
  <c r="J2857" i="21"/>
  <c r="I2857" i="21"/>
  <c r="P2857" i="21"/>
  <c r="N2857" i="21"/>
  <c r="H2859" i="21"/>
  <c r="I2858" i="21"/>
  <c r="P2858" i="21"/>
  <c r="N2858" i="21"/>
  <c r="L2858" i="21"/>
  <c r="J2858" i="21"/>
  <c r="Q2857" i="21"/>
  <c r="M2857" i="21"/>
  <c r="O2857" i="21"/>
  <c r="K2857" i="21"/>
  <c r="L2859" i="21"/>
  <c r="I2859" i="21"/>
  <c r="J2859" i="21"/>
  <c r="H2860" i="21"/>
  <c r="P2859" i="21"/>
  <c r="N2859" i="21"/>
  <c r="M2858" i="21"/>
  <c r="O2858" i="21"/>
  <c r="K2858" i="21"/>
  <c r="Q2858" i="21"/>
  <c r="O2859" i="21"/>
  <c r="M2859" i="21"/>
  <c r="K2859" i="21"/>
  <c r="Q2859" i="21"/>
  <c r="I2860" i="21"/>
  <c r="H2861" i="21"/>
  <c r="P2860" i="21"/>
  <c r="N2860" i="21"/>
  <c r="L2860" i="21"/>
  <c r="J2860" i="21"/>
  <c r="O2860" i="21"/>
  <c r="M2860" i="21"/>
  <c r="K2860" i="21"/>
  <c r="Q2860" i="21"/>
  <c r="L2861" i="21"/>
  <c r="I2861" i="21"/>
  <c r="J2861" i="21"/>
  <c r="H2862" i="21"/>
  <c r="P2861" i="21"/>
  <c r="N2861" i="21"/>
  <c r="K2861" i="21"/>
  <c r="Q2861" i="21"/>
  <c r="M2861" i="21"/>
  <c r="O2861" i="21"/>
  <c r="P2862" i="21"/>
  <c r="J2862" i="21"/>
  <c r="N2862" i="21"/>
  <c r="L2862" i="21"/>
  <c r="I2862" i="21"/>
  <c r="H2863" i="21"/>
  <c r="K2862" i="21"/>
  <c r="Q2862" i="21"/>
  <c r="M2862" i="21"/>
  <c r="O2862" i="21"/>
  <c r="N2863" i="21"/>
  <c r="P2863" i="21"/>
  <c r="L2863" i="21"/>
  <c r="J2863" i="21"/>
  <c r="H2864" i="21"/>
  <c r="I2863" i="21"/>
  <c r="I2864" i="21"/>
  <c r="H2865" i="21"/>
  <c r="P2864" i="21"/>
  <c r="N2864" i="21"/>
  <c r="L2864" i="21"/>
  <c r="J2864" i="21"/>
  <c r="O2863" i="21"/>
  <c r="M2863" i="21"/>
  <c r="K2863" i="21"/>
  <c r="Q2863" i="21"/>
  <c r="O2864" i="21"/>
  <c r="M2864" i="21"/>
  <c r="K2864" i="21"/>
  <c r="Q2864" i="21"/>
  <c r="L2865" i="21"/>
  <c r="J2865" i="21"/>
  <c r="I2865" i="21"/>
  <c r="H2866" i="21"/>
  <c r="P2865" i="21"/>
  <c r="N2865" i="21"/>
  <c r="K2865" i="21"/>
  <c r="Q2865" i="21"/>
  <c r="M2865" i="21"/>
  <c r="O2865" i="21"/>
  <c r="P2866" i="21"/>
  <c r="N2866" i="21"/>
  <c r="J2866" i="21"/>
  <c r="L2866" i="21"/>
  <c r="I2866" i="21"/>
  <c r="H2867" i="21"/>
  <c r="K2866" i="21"/>
  <c r="Q2866" i="21"/>
  <c r="M2866" i="21"/>
  <c r="O2866" i="21"/>
  <c r="N2867" i="21"/>
  <c r="P2867" i="21"/>
  <c r="L2867" i="21"/>
  <c r="J2867" i="21"/>
  <c r="I2867" i="21"/>
  <c r="H2868" i="21"/>
  <c r="M2867" i="21"/>
  <c r="O2867" i="21"/>
  <c r="K2867" i="21"/>
  <c r="Q2867" i="21"/>
  <c r="P2868" i="21"/>
  <c r="N2868" i="21"/>
  <c r="L2868" i="21"/>
  <c r="J2868" i="21"/>
  <c r="I2868" i="21"/>
  <c r="H2869" i="21"/>
  <c r="M2868" i="21"/>
  <c r="O2868" i="21"/>
  <c r="K2868" i="21"/>
  <c r="Q2868" i="21"/>
  <c r="L2869" i="21"/>
  <c r="J2869" i="21"/>
  <c r="I2869" i="21"/>
  <c r="H2870" i="21"/>
  <c r="P2869" i="21"/>
  <c r="N2869" i="21"/>
  <c r="M2869" i="21"/>
  <c r="O2869" i="21"/>
  <c r="K2869" i="21"/>
  <c r="Q2869" i="21"/>
  <c r="I2870" i="21"/>
  <c r="H2871" i="21"/>
  <c r="P2870" i="21"/>
  <c r="N2870" i="21"/>
  <c r="L2870" i="21"/>
  <c r="J2870" i="21"/>
  <c r="K2870" i="21"/>
  <c r="Q2870" i="21"/>
  <c r="M2870" i="21"/>
  <c r="O2870" i="21"/>
  <c r="P2871" i="21"/>
  <c r="N2871" i="21"/>
  <c r="L2871" i="21"/>
  <c r="J2871" i="21"/>
  <c r="I2871" i="21"/>
  <c r="H2872" i="21"/>
  <c r="M2871" i="21"/>
  <c r="O2871" i="21"/>
  <c r="K2871" i="21"/>
  <c r="Q2871" i="21"/>
  <c r="P2872" i="21"/>
  <c r="N2872" i="21"/>
  <c r="L2872" i="21"/>
  <c r="J2872" i="21"/>
  <c r="I2872" i="21"/>
  <c r="H2873" i="21"/>
  <c r="M2872" i="21"/>
  <c r="O2872" i="21"/>
  <c r="K2872" i="21"/>
  <c r="Q2872" i="21"/>
  <c r="L2873" i="21"/>
  <c r="J2873" i="21"/>
  <c r="H2874" i="21"/>
  <c r="I2873" i="21"/>
  <c r="P2873" i="21"/>
  <c r="N2873" i="21"/>
  <c r="P2874" i="21"/>
  <c r="N2874" i="21"/>
  <c r="L2874" i="21"/>
  <c r="J2874" i="21"/>
  <c r="I2874" i="21"/>
  <c r="H2875" i="21"/>
  <c r="K2873" i="21"/>
  <c r="Q2873" i="21"/>
  <c r="M2873" i="21"/>
  <c r="O2873" i="21"/>
  <c r="K2874" i="21"/>
  <c r="Q2874" i="21"/>
  <c r="M2874" i="21"/>
  <c r="O2874" i="21"/>
  <c r="P2875" i="21"/>
  <c r="N2875" i="21"/>
  <c r="L2875" i="21"/>
  <c r="J2875" i="21"/>
  <c r="I2875" i="21"/>
  <c r="H2876" i="21"/>
  <c r="M2875" i="21"/>
  <c r="O2875" i="21"/>
  <c r="K2875" i="21"/>
  <c r="Q2875" i="21"/>
  <c r="P2876" i="21"/>
  <c r="N2876" i="21"/>
  <c r="L2876" i="21"/>
  <c r="J2876" i="21"/>
  <c r="I2876" i="21"/>
  <c r="H2877" i="21"/>
  <c r="M2876" i="21"/>
  <c r="O2876" i="21"/>
  <c r="K2876" i="21"/>
  <c r="Q2876" i="21"/>
  <c r="L2877" i="21"/>
  <c r="J2877" i="21"/>
  <c r="H2878" i="21"/>
  <c r="I2877" i="21"/>
  <c r="P2877" i="21"/>
  <c r="N2877" i="21"/>
  <c r="P2878" i="21"/>
  <c r="N2878" i="21"/>
  <c r="L2878" i="21"/>
  <c r="J2878" i="21"/>
  <c r="I2878" i="21"/>
  <c r="H2879" i="21"/>
  <c r="K2877" i="21"/>
  <c r="Q2877" i="21"/>
  <c r="M2877" i="21"/>
  <c r="O2877" i="21"/>
  <c r="K2878" i="21"/>
  <c r="Q2878" i="21"/>
  <c r="M2878" i="21"/>
  <c r="O2878" i="21"/>
  <c r="P2879" i="21"/>
  <c r="N2879" i="21"/>
  <c r="L2879" i="21"/>
  <c r="J2879" i="21"/>
  <c r="I2879" i="21"/>
  <c r="H2880" i="21"/>
  <c r="M2879" i="21"/>
  <c r="O2879" i="21"/>
  <c r="K2879" i="21"/>
  <c r="Q2879" i="21"/>
  <c r="P2880" i="21"/>
  <c r="N2880" i="21"/>
  <c r="L2880" i="21"/>
  <c r="J2880" i="21"/>
  <c r="I2880" i="21"/>
  <c r="H2881" i="21"/>
  <c r="M2880" i="21"/>
  <c r="O2880" i="21"/>
  <c r="K2880" i="21"/>
  <c r="Q2880" i="21"/>
  <c r="L2881" i="21"/>
  <c r="J2881" i="21"/>
  <c r="H2882" i="21"/>
  <c r="I2881" i="21"/>
  <c r="P2881" i="21"/>
  <c r="N2881" i="21"/>
  <c r="P2882" i="21"/>
  <c r="N2882" i="21"/>
  <c r="L2882" i="21"/>
  <c r="J2882" i="21"/>
  <c r="I2882" i="21"/>
  <c r="H2883" i="21"/>
  <c r="K2881" i="21"/>
  <c r="Q2881" i="21"/>
  <c r="M2881" i="21"/>
  <c r="O2881" i="21"/>
  <c r="K2882" i="21"/>
  <c r="Q2882" i="21"/>
  <c r="M2882" i="21"/>
  <c r="O2882" i="21"/>
  <c r="P2883" i="21"/>
  <c r="N2883" i="21"/>
  <c r="L2883" i="21"/>
  <c r="J2883" i="21"/>
  <c r="I2883" i="21"/>
  <c r="H2884" i="21"/>
  <c r="M2883" i="21"/>
  <c r="O2883" i="21"/>
  <c r="K2883" i="21"/>
  <c r="Q2883" i="21"/>
  <c r="P2884" i="21"/>
  <c r="N2884" i="21"/>
  <c r="L2884" i="21"/>
  <c r="J2884" i="21"/>
  <c r="I2884" i="21"/>
  <c r="H2885" i="21"/>
  <c r="M2884" i="21"/>
  <c r="O2884" i="21"/>
  <c r="K2884" i="21"/>
  <c r="Q2884" i="21"/>
  <c r="J2885" i="21"/>
  <c r="H2886" i="21"/>
  <c r="I2885" i="21"/>
  <c r="L2885" i="21"/>
  <c r="P2885" i="21"/>
  <c r="N2885" i="21"/>
  <c r="J2886" i="21"/>
  <c r="I2886" i="21"/>
  <c r="P2886" i="21"/>
  <c r="N2886" i="21"/>
  <c r="L2886" i="21"/>
  <c r="H2887" i="21"/>
  <c r="K2885" i="21"/>
  <c r="Q2885" i="21"/>
  <c r="M2885" i="21"/>
  <c r="O2885" i="21"/>
  <c r="K2886" i="21"/>
  <c r="Q2886" i="21"/>
  <c r="M2886" i="21"/>
  <c r="O2886" i="21"/>
  <c r="P2887" i="21"/>
  <c r="N2887" i="21"/>
  <c r="L2887" i="21"/>
  <c r="J2887" i="21"/>
  <c r="I2887" i="21"/>
  <c r="H2888" i="21"/>
  <c r="M2887" i="21"/>
  <c r="O2887" i="21"/>
  <c r="K2887" i="21"/>
  <c r="Q2887" i="21"/>
  <c r="P2888" i="21"/>
  <c r="N2888" i="21"/>
  <c r="L2888" i="21"/>
  <c r="J2888" i="21"/>
  <c r="I2888" i="21"/>
  <c r="H2889" i="21"/>
  <c r="M2888" i="21"/>
  <c r="O2888" i="21"/>
  <c r="K2888" i="21"/>
  <c r="Q2888" i="21"/>
  <c r="H2890" i="21"/>
  <c r="I2889" i="21"/>
  <c r="L2889" i="21"/>
  <c r="J2889" i="21"/>
  <c r="P2889" i="21"/>
  <c r="N2889" i="21"/>
  <c r="I2890" i="21"/>
  <c r="P2890" i="21"/>
  <c r="N2890" i="21"/>
  <c r="L2890" i="21"/>
  <c r="J2890" i="21"/>
  <c r="H2891" i="21"/>
  <c r="K2889" i="21"/>
  <c r="Q2889" i="21"/>
  <c r="M2889" i="21"/>
  <c r="O2889" i="21"/>
  <c r="Q2890" i="21"/>
  <c r="K2890" i="21"/>
  <c r="M2890" i="21"/>
  <c r="O2890" i="21"/>
  <c r="P2891" i="21"/>
  <c r="N2891" i="21"/>
  <c r="L2891" i="21"/>
  <c r="J2891" i="21"/>
  <c r="I2891" i="21"/>
  <c r="H2892" i="21"/>
  <c r="M2891" i="21"/>
  <c r="O2891" i="21"/>
  <c r="K2891" i="21"/>
  <c r="Q2891" i="21"/>
  <c r="P2892" i="21"/>
  <c r="N2892" i="21"/>
  <c r="L2892" i="21"/>
  <c r="J2892" i="21"/>
  <c r="I2892" i="21"/>
  <c r="H2893" i="21"/>
  <c r="M2892" i="21"/>
  <c r="O2892" i="21"/>
  <c r="K2892" i="21"/>
  <c r="Q2892" i="21"/>
  <c r="I2893" i="21"/>
  <c r="L2893" i="21"/>
  <c r="J2893" i="21"/>
  <c r="H2894" i="21"/>
  <c r="P2893" i="21"/>
  <c r="N2893" i="21"/>
  <c r="K2893" i="21"/>
  <c r="Q2893" i="21"/>
  <c r="M2893" i="21"/>
  <c r="O2893" i="21"/>
  <c r="P2894" i="21"/>
  <c r="N2894" i="21"/>
  <c r="L2894" i="21"/>
  <c r="J2894" i="21"/>
  <c r="I2894" i="21"/>
  <c r="H2895" i="21"/>
  <c r="K2894" i="21"/>
  <c r="Q2894" i="21"/>
  <c r="M2894" i="21"/>
  <c r="O2894" i="21"/>
  <c r="P2895" i="21"/>
  <c r="N2895" i="21"/>
  <c r="L2895" i="21"/>
  <c r="J2895" i="21"/>
  <c r="I2895" i="21"/>
  <c r="H2896" i="21"/>
  <c r="M2895" i="21"/>
  <c r="O2895" i="21"/>
  <c r="K2895" i="21"/>
  <c r="Q2895" i="21"/>
  <c r="P2896" i="21"/>
  <c r="N2896" i="21"/>
  <c r="L2896" i="21"/>
  <c r="J2896" i="21"/>
  <c r="I2896" i="21"/>
  <c r="H2897" i="21"/>
  <c r="M2896" i="21"/>
  <c r="O2896" i="21"/>
  <c r="K2896" i="21"/>
  <c r="Q2896" i="21"/>
  <c r="L2897" i="21"/>
  <c r="J2897" i="21"/>
  <c r="H2898" i="21"/>
  <c r="I2897" i="21"/>
  <c r="P2897" i="21"/>
  <c r="N2897" i="21"/>
  <c r="P2898" i="21"/>
  <c r="N2898" i="21"/>
  <c r="L2898" i="21"/>
  <c r="J2898" i="21"/>
  <c r="I2898" i="21"/>
  <c r="H2899" i="21"/>
  <c r="Q2897" i="21"/>
  <c r="K2897" i="21"/>
  <c r="M2897" i="21"/>
  <c r="O2897" i="21"/>
  <c r="K2898" i="21"/>
  <c r="Q2898" i="21"/>
  <c r="M2898" i="21"/>
  <c r="O2898" i="21"/>
  <c r="N2899" i="21"/>
  <c r="L2899" i="21"/>
  <c r="P2899" i="21"/>
  <c r="J2899" i="21"/>
  <c r="I2899" i="21"/>
  <c r="H2900" i="21"/>
  <c r="M2899" i="21"/>
  <c r="O2899" i="21"/>
  <c r="K2899" i="21"/>
  <c r="Q2899" i="21"/>
  <c r="P2900" i="21"/>
  <c r="N2900" i="21"/>
  <c r="L2900" i="21"/>
  <c r="J2900" i="21"/>
  <c r="I2900" i="21"/>
  <c r="H2901" i="21"/>
  <c r="M2900" i="21"/>
  <c r="O2900" i="21"/>
  <c r="K2900" i="21"/>
  <c r="Q2900" i="21"/>
  <c r="L2901" i="21"/>
  <c r="J2901" i="21"/>
  <c r="H2902" i="21"/>
  <c r="I2901" i="21"/>
  <c r="P2901" i="21"/>
  <c r="N2901" i="21"/>
  <c r="P2902" i="21"/>
  <c r="N2902" i="21"/>
  <c r="L2902" i="21"/>
  <c r="J2902" i="21"/>
  <c r="I2902" i="21"/>
  <c r="H2903" i="21"/>
  <c r="K2901" i="21"/>
  <c r="Q2901" i="21"/>
  <c r="M2901" i="21"/>
  <c r="O2901" i="21"/>
  <c r="K2902" i="21"/>
  <c r="Q2902" i="21"/>
  <c r="M2902" i="21"/>
  <c r="O2902" i="21"/>
  <c r="L2903" i="21"/>
  <c r="P2903" i="21"/>
  <c r="N2903" i="21"/>
  <c r="J2903" i="21"/>
  <c r="I2903" i="21"/>
  <c r="H2904" i="21"/>
  <c r="M2903" i="21"/>
  <c r="O2903" i="21"/>
  <c r="K2903" i="21"/>
  <c r="Q2903" i="21"/>
  <c r="N2904" i="21"/>
  <c r="L2904" i="21"/>
  <c r="J2904" i="21"/>
  <c r="H2905" i="21"/>
  <c r="P2904" i="21"/>
  <c r="I2904" i="21"/>
  <c r="N2905" i="21"/>
  <c r="L2905" i="21"/>
  <c r="P2905" i="21"/>
  <c r="J2905" i="21"/>
  <c r="H2906" i="21"/>
  <c r="I2905" i="21"/>
  <c r="M2904" i="21"/>
  <c r="O2904" i="21"/>
  <c r="K2904" i="21"/>
  <c r="Q2904" i="21"/>
  <c r="P2906" i="21"/>
  <c r="N2906" i="21"/>
  <c r="L2906" i="21"/>
  <c r="J2906" i="21"/>
  <c r="I2906" i="21"/>
  <c r="H2907" i="21"/>
  <c r="K2905" i="21"/>
  <c r="Q2905" i="21"/>
  <c r="M2905" i="21"/>
  <c r="O2905" i="21"/>
  <c r="K2906" i="21"/>
  <c r="Q2906" i="21"/>
  <c r="M2906" i="21"/>
  <c r="O2906" i="21"/>
  <c r="P2907" i="21"/>
  <c r="N2907" i="21"/>
  <c r="L2907" i="21"/>
  <c r="J2907" i="21"/>
  <c r="I2907" i="21"/>
  <c r="H2908" i="21"/>
  <c r="M2907" i="21"/>
  <c r="O2907" i="21"/>
  <c r="K2907" i="21"/>
  <c r="Q2907" i="21"/>
  <c r="L2908" i="21"/>
  <c r="J2908" i="21"/>
  <c r="H2909" i="21"/>
  <c r="P2908" i="21"/>
  <c r="N2908" i="21"/>
  <c r="I2908" i="21"/>
  <c r="L2909" i="21"/>
  <c r="P2909" i="21"/>
  <c r="N2909" i="21"/>
  <c r="J2909" i="21"/>
  <c r="H2910" i="21"/>
  <c r="I2909" i="21"/>
  <c r="M2908" i="21"/>
  <c r="O2908" i="21"/>
  <c r="K2908" i="21"/>
  <c r="Q2908" i="21"/>
  <c r="N2910" i="21"/>
  <c r="L2910" i="21"/>
  <c r="J2910" i="21"/>
  <c r="H2911" i="21"/>
  <c r="P2910" i="21"/>
  <c r="I2910" i="21"/>
  <c r="K2909" i="21"/>
  <c r="Q2909" i="21"/>
  <c r="M2909" i="21"/>
  <c r="O2909" i="21"/>
  <c r="L2911" i="21"/>
  <c r="J2911" i="21"/>
  <c r="I2911" i="21"/>
  <c r="H2912" i="21"/>
  <c r="P2911" i="21"/>
  <c r="N2911" i="21"/>
  <c r="M2910" i="21"/>
  <c r="O2910" i="21"/>
  <c r="K2910" i="21"/>
  <c r="Q2910" i="21"/>
  <c r="M2911" i="21"/>
  <c r="O2911" i="21"/>
  <c r="K2911" i="21"/>
  <c r="Q2911" i="21"/>
  <c r="J2912" i="21"/>
  <c r="H2913" i="21"/>
  <c r="P2912" i="21"/>
  <c r="N2912" i="21"/>
  <c r="L2912" i="21"/>
  <c r="I2912" i="21"/>
  <c r="P2913" i="21"/>
  <c r="N2913" i="21"/>
  <c r="L2913" i="21"/>
  <c r="J2913" i="21"/>
  <c r="H2914" i="21"/>
  <c r="I2913" i="21"/>
  <c r="M2912" i="21"/>
  <c r="O2912" i="21"/>
  <c r="K2912" i="21"/>
  <c r="Q2912" i="21"/>
  <c r="L2914" i="21"/>
  <c r="J2914" i="21"/>
  <c r="I2914" i="21"/>
  <c r="P2914" i="21"/>
  <c r="N2914" i="21"/>
  <c r="H2915" i="21"/>
  <c r="K2913" i="21"/>
  <c r="Q2913" i="21"/>
  <c r="M2913" i="21"/>
  <c r="O2913" i="21"/>
  <c r="K2914" i="21"/>
  <c r="Q2914" i="21"/>
  <c r="M2914" i="21"/>
  <c r="O2914" i="21"/>
  <c r="P2915" i="21"/>
  <c r="N2915" i="21"/>
  <c r="L2915" i="21"/>
  <c r="J2915" i="21"/>
  <c r="I2915" i="21"/>
  <c r="H2916" i="21"/>
  <c r="M2915" i="21"/>
  <c r="O2915" i="21"/>
  <c r="K2915" i="21"/>
  <c r="Q2915" i="21"/>
  <c r="H2917" i="21"/>
  <c r="P2916" i="21"/>
  <c r="N2916" i="21"/>
  <c r="L2916" i="21"/>
  <c r="J2916" i="21"/>
  <c r="I2916" i="21"/>
  <c r="P2917" i="21"/>
  <c r="N2917" i="21"/>
  <c r="L2917" i="21"/>
  <c r="J2917" i="21"/>
  <c r="H2918" i="21"/>
  <c r="I2917" i="21"/>
  <c r="O2916" i="21"/>
  <c r="K2916" i="21"/>
  <c r="Q2916" i="21"/>
  <c r="M2916" i="21"/>
  <c r="J2918" i="21"/>
  <c r="H2919" i="21"/>
  <c r="P2918" i="21"/>
  <c r="N2918" i="21"/>
  <c r="L2918" i="21"/>
  <c r="I2918" i="21"/>
  <c r="K2917" i="21"/>
  <c r="Q2917" i="21"/>
  <c r="M2917" i="21"/>
  <c r="O2917" i="21"/>
  <c r="L2919" i="21"/>
  <c r="J2919" i="21"/>
  <c r="I2919" i="21"/>
  <c r="H2920" i="21"/>
  <c r="P2919" i="21"/>
  <c r="N2919" i="21"/>
  <c r="M2918" i="21"/>
  <c r="O2918" i="21"/>
  <c r="K2918" i="21"/>
  <c r="Q2918" i="21"/>
  <c r="M2919" i="21"/>
  <c r="O2919" i="21"/>
  <c r="K2919" i="21"/>
  <c r="Q2919" i="21"/>
  <c r="P2920" i="21"/>
  <c r="N2920" i="21"/>
  <c r="L2920" i="21"/>
  <c r="J2920" i="21"/>
  <c r="H2921" i="21"/>
  <c r="I2920" i="21"/>
  <c r="P2921" i="21"/>
  <c r="N2921" i="21"/>
  <c r="L2921" i="21"/>
  <c r="J2921" i="21"/>
  <c r="H2922" i="21"/>
  <c r="I2921" i="21"/>
  <c r="K2920" i="21"/>
  <c r="Q2920" i="21"/>
  <c r="M2920" i="21"/>
  <c r="O2920" i="21"/>
  <c r="H2923" i="21"/>
  <c r="P2922" i="21"/>
  <c r="N2922" i="21"/>
  <c r="L2922" i="21"/>
  <c r="J2922" i="21"/>
  <c r="I2922" i="21"/>
  <c r="K2921" i="21"/>
  <c r="Q2921" i="21"/>
  <c r="M2921" i="21"/>
  <c r="O2921" i="21"/>
  <c r="J2923" i="21"/>
  <c r="I2923" i="21"/>
  <c r="H2924" i="21"/>
  <c r="L2923" i="21"/>
  <c r="P2923" i="21"/>
  <c r="N2923" i="21"/>
  <c r="M2922" i="21"/>
  <c r="O2922" i="21"/>
  <c r="K2922" i="21"/>
  <c r="Q2922" i="21"/>
  <c r="M2923" i="21"/>
  <c r="O2923" i="21"/>
  <c r="K2923" i="21"/>
  <c r="Q2923" i="21"/>
  <c r="P2924" i="21"/>
  <c r="N2924" i="21"/>
  <c r="L2924" i="21"/>
  <c r="J2924" i="21"/>
  <c r="H2925" i="21"/>
  <c r="I2924" i="21"/>
  <c r="P2925" i="21"/>
  <c r="N2925" i="21"/>
  <c r="L2925" i="21"/>
  <c r="J2925" i="21"/>
  <c r="H2926" i="21"/>
  <c r="I2925" i="21"/>
  <c r="Q2924" i="21"/>
  <c r="M2924" i="21"/>
  <c r="O2924" i="21"/>
  <c r="K2924" i="21"/>
  <c r="P2926" i="21"/>
  <c r="N2926" i="21"/>
  <c r="L2926" i="21"/>
  <c r="J2926" i="21"/>
  <c r="H2927" i="21"/>
  <c r="I2926" i="21"/>
  <c r="K2925" i="21"/>
  <c r="Q2925" i="21"/>
  <c r="M2925" i="21"/>
  <c r="O2925" i="21"/>
  <c r="I2927" i="21"/>
  <c r="H2928" i="21"/>
  <c r="L2927" i="21"/>
  <c r="J2927" i="21"/>
  <c r="P2927" i="21"/>
  <c r="N2927" i="21"/>
  <c r="M2926" i="21"/>
  <c r="O2926" i="21"/>
  <c r="K2926" i="21"/>
  <c r="Q2926" i="21"/>
  <c r="M2927" i="21"/>
  <c r="O2927" i="21"/>
  <c r="K2927" i="21"/>
  <c r="Q2927" i="21"/>
  <c r="P2928" i="21"/>
  <c r="N2928" i="21"/>
  <c r="L2928" i="21"/>
  <c r="J2928" i="21"/>
  <c r="H2929" i="21"/>
  <c r="I2928" i="21"/>
  <c r="P2929" i="21"/>
  <c r="N2929" i="21"/>
  <c r="L2929" i="21"/>
  <c r="J2929" i="21"/>
  <c r="H2930" i="21"/>
  <c r="I2929" i="21"/>
  <c r="M2928" i="21"/>
  <c r="O2928" i="21"/>
  <c r="K2928" i="21"/>
  <c r="Q2928" i="21"/>
  <c r="P2930" i="21"/>
  <c r="N2930" i="21"/>
  <c r="L2930" i="21"/>
  <c r="J2930" i="21"/>
  <c r="H2931" i="21"/>
  <c r="I2930" i="21"/>
  <c r="Q2929" i="21"/>
  <c r="K2929" i="21"/>
  <c r="M2929" i="21"/>
  <c r="O2929" i="21"/>
  <c r="H2932" i="21"/>
  <c r="L2931" i="21"/>
  <c r="J2931" i="21"/>
  <c r="I2931" i="21"/>
  <c r="P2931" i="21"/>
  <c r="N2931" i="21"/>
  <c r="M2930" i="21"/>
  <c r="O2930" i="21"/>
  <c r="K2930" i="21"/>
  <c r="Q2930" i="21"/>
  <c r="P2932" i="21"/>
  <c r="N2932" i="21"/>
  <c r="L2932" i="21"/>
  <c r="J2932" i="21"/>
  <c r="H2933" i="21"/>
  <c r="I2932" i="21"/>
  <c r="M2931" i="21"/>
  <c r="O2931" i="21"/>
  <c r="K2931" i="21"/>
  <c r="Q2931" i="21"/>
  <c r="P2933" i="21"/>
  <c r="N2933" i="21"/>
  <c r="L2933" i="21"/>
  <c r="J2933" i="21"/>
  <c r="H2934" i="21"/>
  <c r="I2933" i="21"/>
  <c r="M2932" i="21"/>
  <c r="O2932" i="21"/>
  <c r="K2932" i="21"/>
  <c r="Q2932" i="21"/>
  <c r="P2934" i="21"/>
  <c r="N2934" i="21"/>
  <c r="L2934" i="21"/>
  <c r="J2934" i="21"/>
  <c r="H2935" i="21"/>
  <c r="I2934" i="21"/>
  <c r="K2933" i="21"/>
  <c r="Q2933" i="21"/>
  <c r="M2933" i="21"/>
  <c r="O2933" i="21"/>
  <c r="L2935" i="21"/>
  <c r="J2935" i="21"/>
  <c r="I2935" i="21"/>
  <c r="H2936" i="21"/>
  <c r="P2935" i="21"/>
  <c r="N2935" i="21"/>
  <c r="M2934" i="21"/>
  <c r="O2934" i="21"/>
  <c r="K2934" i="21"/>
  <c r="Q2934" i="21"/>
  <c r="M2935" i="21"/>
  <c r="O2935" i="21"/>
  <c r="K2935" i="21"/>
  <c r="Q2935" i="21"/>
  <c r="N2936" i="21"/>
  <c r="L2936" i="21"/>
  <c r="J2936" i="21"/>
  <c r="H2937" i="21"/>
  <c r="P2936" i="21"/>
  <c r="I2936" i="21"/>
  <c r="N2937" i="21"/>
  <c r="L2937" i="21"/>
  <c r="P2937" i="21"/>
  <c r="J2937" i="21"/>
  <c r="H2938" i="21"/>
  <c r="I2937" i="21"/>
  <c r="M2936" i="21"/>
  <c r="O2936" i="21"/>
  <c r="K2936" i="21"/>
  <c r="Q2936" i="21"/>
  <c r="P2938" i="21"/>
  <c r="N2938" i="21"/>
  <c r="L2938" i="21"/>
  <c r="J2938" i="21"/>
  <c r="I2938" i="21"/>
  <c r="H2939" i="21"/>
  <c r="K2937" i="21"/>
  <c r="Q2937" i="21"/>
  <c r="M2937" i="21"/>
  <c r="O2937" i="21"/>
  <c r="K2938" i="21"/>
  <c r="Q2938" i="21"/>
  <c r="M2938" i="21"/>
  <c r="O2938" i="21"/>
  <c r="P2939" i="21"/>
  <c r="N2939" i="21"/>
  <c r="L2939" i="21"/>
  <c r="J2939" i="21"/>
  <c r="H2940" i="21"/>
  <c r="I2939" i="21"/>
  <c r="P2940" i="21"/>
  <c r="H2941" i="21"/>
  <c r="I2940" i="21"/>
  <c r="N2940" i="21"/>
  <c r="L2940" i="21"/>
  <c r="J2940" i="21"/>
  <c r="M2939" i="21"/>
  <c r="O2939" i="21"/>
  <c r="K2939" i="21"/>
  <c r="Q2939" i="21"/>
  <c r="L2941" i="21"/>
  <c r="P2941" i="21"/>
  <c r="N2941" i="21"/>
  <c r="J2941" i="21"/>
  <c r="I2941" i="21"/>
  <c r="H2942" i="21"/>
  <c r="M2940" i="21"/>
  <c r="O2940" i="21"/>
  <c r="K2940" i="21"/>
  <c r="Q2940" i="21"/>
  <c r="O2941" i="21"/>
  <c r="K2941" i="21"/>
  <c r="Q2941" i="21"/>
  <c r="M2941" i="21"/>
  <c r="P2942" i="21"/>
  <c r="H2943" i="21"/>
  <c r="I2942" i="21"/>
  <c r="N2942" i="21"/>
  <c r="L2942" i="21"/>
  <c r="J2942" i="21"/>
  <c r="L2943" i="21"/>
  <c r="J2943" i="21"/>
  <c r="I2943" i="21"/>
  <c r="H2944" i="21"/>
  <c r="P2943" i="21"/>
  <c r="N2943" i="21"/>
  <c r="M2942" i="21"/>
  <c r="O2942" i="21"/>
  <c r="K2942" i="21"/>
  <c r="Q2942" i="21"/>
  <c r="M2943" i="21"/>
  <c r="O2943" i="21"/>
  <c r="K2943" i="21"/>
  <c r="Q2943" i="21"/>
  <c r="J2944" i="21"/>
  <c r="H2945" i="21"/>
  <c r="P2944" i="21"/>
  <c r="N2944" i="21"/>
  <c r="L2944" i="21"/>
  <c r="I2944" i="21"/>
  <c r="P2945" i="21"/>
  <c r="N2945" i="21"/>
  <c r="L2945" i="21"/>
  <c r="J2945" i="21"/>
  <c r="H2946" i="21"/>
  <c r="I2945" i="21"/>
  <c r="M2944" i="21"/>
  <c r="O2944" i="21"/>
  <c r="K2944" i="21"/>
  <c r="Q2944" i="21"/>
  <c r="L2946" i="21"/>
  <c r="J2946" i="21"/>
  <c r="I2946" i="21"/>
  <c r="P2946" i="21"/>
  <c r="N2946" i="21"/>
  <c r="H2947" i="21"/>
  <c r="K2945" i="21"/>
  <c r="Q2945" i="21"/>
  <c r="M2945" i="21"/>
  <c r="O2945" i="21"/>
  <c r="K2946" i="21"/>
  <c r="Q2946" i="21"/>
  <c r="M2946" i="21"/>
  <c r="O2946" i="21"/>
  <c r="P2947" i="21"/>
  <c r="N2947" i="21"/>
  <c r="L2947" i="21"/>
  <c r="J2947" i="21"/>
  <c r="I2947" i="21"/>
  <c r="H2948" i="21"/>
  <c r="M2947" i="21"/>
  <c r="O2947" i="21"/>
  <c r="K2947" i="21"/>
  <c r="Q2947" i="21"/>
  <c r="H2949" i="21"/>
  <c r="P2948" i="21"/>
  <c r="N2948" i="21"/>
  <c r="L2948" i="21"/>
  <c r="J2948" i="21"/>
  <c r="I2948" i="21"/>
  <c r="P2949" i="21"/>
  <c r="N2949" i="21"/>
  <c r="L2949" i="21"/>
  <c r="J2949" i="21"/>
  <c r="H2950" i="21"/>
  <c r="I2949" i="21"/>
  <c r="O2948" i="21"/>
  <c r="K2948" i="21"/>
  <c r="Q2948" i="21"/>
  <c r="M2948" i="21"/>
  <c r="J2950" i="21"/>
  <c r="I2950" i="21"/>
  <c r="P2950" i="21"/>
  <c r="N2950" i="21"/>
  <c r="L2950" i="21"/>
  <c r="H2951" i="21"/>
  <c r="K2949" i="21"/>
  <c r="Q2949" i="21"/>
  <c r="M2949" i="21"/>
  <c r="O2949" i="21"/>
  <c r="K2950" i="21"/>
  <c r="Q2950" i="21"/>
  <c r="M2950" i="21"/>
  <c r="O2950" i="21"/>
  <c r="P2951" i="21"/>
  <c r="N2951" i="21"/>
  <c r="L2951" i="21"/>
  <c r="J2951" i="21"/>
  <c r="H2952" i="21"/>
  <c r="I2951" i="21"/>
  <c r="P2952" i="21"/>
  <c r="I2952" i="21"/>
  <c r="H2953" i="21"/>
  <c r="N2952" i="21"/>
  <c r="L2952" i="21"/>
  <c r="J2952" i="21"/>
  <c r="M2951" i="21"/>
  <c r="O2951" i="21"/>
  <c r="K2951" i="21"/>
  <c r="Q2951" i="21"/>
  <c r="M2952" i="21"/>
  <c r="O2952" i="21"/>
  <c r="K2952" i="21"/>
  <c r="Q2952" i="21"/>
  <c r="H2954" i="21"/>
  <c r="I2953" i="21"/>
  <c r="L2953" i="21"/>
  <c r="J2953" i="21"/>
  <c r="P2953" i="21"/>
  <c r="N2953" i="21"/>
  <c r="I2954" i="21"/>
  <c r="P2954" i="21"/>
  <c r="N2954" i="21"/>
  <c r="L2954" i="21"/>
  <c r="J2954" i="21"/>
  <c r="H2955" i="21"/>
  <c r="K2953" i="21"/>
  <c r="Q2953" i="21"/>
  <c r="M2953" i="21"/>
  <c r="O2953" i="21"/>
  <c r="Q2954" i="21"/>
  <c r="K2954" i="21"/>
  <c r="M2954" i="21"/>
  <c r="O2954" i="21"/>
  <c r="P2955" i="21"/>
  <c r="N2955" i="21"/>
  <c r="L2955" i="21"/>
  <c r="J2955" i="21"/>
  <c r="I2955" i="21"/>
  <c r="H2956" i="21"/>
  <c r="M2955" i="21"/>
  <c r="O2955" i="21"/>
  <c r="K2955" i="21"/>
  <c r="Q2955" i="21"/>
  <c r="P2956" i="21"/>
  <c r="N2956" i="21"/>
  <c r="L2956" i="21"/>
  <c r="J2956" i="21"/>
  <c r="H2957" i="21"/>
  <c r="I2956" i="21"/>
  <c r="P2957" i="21"/>
  <c r="N2957" i="21"/>
  <c r="L2957" i="21"/>
  <c r="J2957" i="21"/>
  <c r="H2958" i="21"/>
  <c r="I2957" i="21"/>
  <c r="Q2956" i="21"/>
  <c r="M2956" i="21"/>
  <c r="O2956" i="21"/>
  <c r="K2956" i="21"/>
  <c r="P2958" i="21"/>
  <c r="N2958" i="21"/>
  <c r="L2958" i="21"/>
  <c r="J2958" i="21"/>
  <c r="I2958" i="21"/>
  <c r="H2959" i="21"/>
  <c r="K2957" i="21"/>
  <c r="Q2957" i="21"/>
  <c r="M2957" i="21"/>
  <c r="O2957" i="21"/>
  <c r="K2958" i="21"/>
  <c r="Q2958" i="21"/>
  <c r="M2958" i="21"/>
  <c r="O2958" i="21"/>
  <c r="P2959" i="21"/>
  <c r="N2959" i="21"/>
  <c r="L2959" i="21"/>
  <c r="J2959" i="21"/>
  <c r="H2960" i="21"/>
  <c r="I2959" i="21"/>
  <c r="P2960" i="21"/>
  <c r="I2960" i="21"/>
  <c r="H2961" i="21"/>
  <c r="N2960" i="21"/>
  <c r="L2960" i="21"/>
  <c r="J2960" i="21"/>
  <c r="M2959" i="21"/>
  <c r="O2959" i="21"/>
  <c r="K2959" i="21"/>
  <c r="Q2959" i="21"/>
  <c r="M2960" i="21"/>
  <c r="O2960" i="21"/>
  <c r="K2960" i="21"/>
  <c r="Q2960" i="21"/>
  <c r="L2961" i="21"/>
  <c r="J2961" i="21"/>
  <c r="H2962" i="21"/>
  <c r="I2961" i="21"/>
  <c r="P2961" i="21"/>
  <c r="N2961" i="21"/>
  <c r="P2962" i="21"/>
  <c r="N2962" i="21"/>
  <c r="L2962" i="21"/>
  <c r="J2962" i="21"/>
  <c r="I2962" i="21"/>
  <c r="H2963" i="21"/>
  <c r="Q2961" i="21"/>
  <c r="K2961" i="21"/>
  <c r="M2961" i="21"/>
  <c r="O2961" i="21"/>
  <c r="K2962" i="21"/>
  <c r="Q2962" i="21"/>
  <c r="M2962" i="21"/>
  <c r="O2962" i="21"/>
  <c r="N2963" i="21"/>
  <c r="L2963" i="21"/>
  <c r="P2963" i="21"/>
  <c r="J2963" i="21"/>
  <c r="I2963" i="21"/>
  <c r="H2964" i="21"/>
  <c r="M2963" i="21"/>
  <c r="O2963" i="21"/>
  <c r="K2963" i="21"/>
  <c r="Q2963" i="21"/>
  <c r="P2964" i="21"/>
  <c r="N2964" i="21"/>
  <c r="L2964" i="21"/>
  <c r="J2964" i="21"/>
  <c r="H2965" i="21"/>
  <c r="I2964" i="21"/>
  <c r="P2965" i="21"/>
  <c r="N2965" i="21"/>
  <c r="L2965" i="21"/>
  <c r="J2965" i="21"/>
  <c r="H2966" i="21"/>
  <c r="I2965" i="21"/>
  <c r="M2964" i="21"/>
  <c r="O2964" i="21"/>
  <c r="K2964" i="21"/>
  <c r="Q2964" i="21"/>
  <c r="P2966" i="21"/>
  <c r="N2966" i="21"/>
  <c r="L2966" i="21"/>
  <c r="J2966" i="21"/>
  <c r="I2966" i="21"/>
  <c r="H2967" i="21"/>
  <c r="K2965" i="21"/>
  <c r="Q2965" i="21"/>
  <c r="M2965" i="21"/>
  <c r="O2965" i="21"/>
  <c r="K2966" i="21"/>
  <c r="Q2966" i="21"/>
  <c r="M2966" i="21"/>
  <c r="O2966" i="21"/>
  <c r="L2967" i="21"/>
  <c r="P2967" i="21"/>
  <c r="N2967" i="21"/>
  <c r="J2967" i="21"/>
  <c r="H2968" i="21"/>
  <c r="I2967" i="21"/>
  <c r="H2969" i="21"/>
  <c r="P2968" i="21"/>
  <c r="I2968" i="21"/>
  <c r="N2968" i="21"/>
  <c r="L2968" i="21"/>
  <c r="J2968" i="21"/>
  <c r="M2967" i="21"/>
  <c r="O2967" i="21"/>
  <c r="K2967" i="21"/>
  <c r="Q2967" i="21"/>
  <c r="L2969" i="21"/>
  <c r="J2969" i="21"/>
  <c r="I2969" i="21"/>
  <c r="H2970" i="21"/>
  <c r="P2969" i="21"/>
  <c r="N2969" i="21"/>
  <c r="O2968" i="21"/>
  <c r="K2968" i="21"/>
  <c r="M2968" i="21"/>
  <c r="Q2968" i="21"/>
  <c r="M2969" i="21"/>
  <c r="O2969" i="21"/>
  <c r="K2969" i="21"/>
  <c r="Q2969" i="21"/>
  <c r="P2970" i="21"/>
  <c r="I2970" i="21"/>
  <c r="H2971" i="21"/>
  <c r="N2970" i="21"/>
  <c r="L2970" i="21"/>
  <c r="J2970" i="21"/>
  <c r="K2970" i="21"/>
  <c r="Q2970" i="21"/>
  <c r="M2970" i="21"/>
  <c r="O2970" i="21"/>
  <c r="P2971" i="21"/>
  <c r="N2971" i="21"/>
  <c r="L2971" i="21"/>
  <c r="J2971" i="21"/>
  <c r="H2972" i="21"/>
  <c r="I2971" i="21"/>
  <c r="P2972" i="21"/>
  <c r="I2972" i="21"/>
  <c r="H2973" i="21"/>
  <c r="N2972" i="21"/>
  <c r="L2972" i="21"/>
  <c r="J2972" i="21"/>
  <c r="M2971" i="21"/>
  <c r="O2971" i="21"/>
  <c r="K2971" i="21"/>
  <c r="Q2971" i="21"/>
  <c r="K2972" i="21"/>
  <c r="M2972" i="21"/>
  <c r="O2972" i="21"/>
  <c r="Q2972" i="21"/>
  <c r="L2973" i="21"/>
  <c r="J2973" i="21"/>
  <c r="H2974" i="21"/>
  <c r="I2973" i="21"/>
  <c r="P2973" i="21"/>
  <c r="N2973" i="21"/>
  <c r="N2974" i="21"/>
  <c r="L2974" i="21"/>
  <c r="J2974" i="21"/>
  <c r="H2975" i="21"/>
  <c r="P2974" i="21"/>
  <c r="I2974" i="21"/>
  <c r="K2973" i="21"/>
  <c r="Q2973" i="21"/>
  <c r="M2973" i="21"/>
  <c r="O2973" i="21"/>
  <c r="L2975" i="21"/>
  <c r="J2975" i="21"/>
  <c r="I2975" i="21"/>
  <c r="H2976" i="21"/>
  <c r="P2975" i="21"/>
  <c r="N2975" i="21"/>
  <c r="M2974" i="21"/>
  <c r="O2974" i="21"/>
  <c r="K2974" i="21"/>
  <c r="Q2974" i="21"/>
  <c r="M2975" i="21"/>
  <c r="O2975" i="21"/>
  <c r="K2975" i="21"/>
  <c r="Q2975" i="21"/>
  <c r="J2976" i="21"/>
  <c r="I2976" i="21"/>
  <c r="P2976" i="21"/>
  <c r="N2976" i="21"/>
  <c r="L2976" i="21"/>
  <c r="H2977" i="21"/>
  <c r="M2976" i="21"/>
  <c r="O2976" i="21"/>
  <c r="K2976" i="21"/>
  <c r="Q2976" i="21"/>
  <c r="L2977" i="21"/>
  <c r="J2977" i="21"/>
  <c r="I2977" i="21"/>
  <c r="H2978" i="21"/>
  <c r="P2977" i="21"/>
  <c r="N2977" i="21"/>
  <c r="K2977" i="21"/>
  <c r="Q2977" i="21"/>
  <c r="M2977" i="21"/>
  <c r="O2977" i="21"/>
  <c r="P2978" i="21"/>
  <c r="I2978" i="21"/>
  <c r="H2979" i="21"/>
  <c r="N2978" i="21"/>
  <c r="L2978" i="21"/>
  <c r="J2978" i="21"/>
  <c r="K2978" i="21"/>
  <c r="Q2978" i="21"/>
  <c r="M2978" i="21"/>
  <c r="O2978" i="21"/>
  <c r="P2979" i="21"/>
  <c r="N2979" i="21"/>
  <c r="L2979" i="21"/>
  <c r="J2979" i="21"/>
  <c r="H2980" i="21"/>
  <c r="I2979" i="21"/>
  <c r="P2980" i="21"/>
  <c r="I2980" i="21"/>
  <c r="H2981" i="21"/>
  <c r="N2980" i="21"/>
  <c r="L2980" i="21"/>
  <c r="J2980" i="21"/>
  <c r="K2979" i="21"/>
  <c r="M2979" i="21"/>
  <c r="O2979" i="21"/>
  <c r="Q2979" i="21"/>
  <c r="M2980" i="21"/>
  <c r="O2980" i="21"/>
  <c r="K2980" i="21"/>
  <c r="Q2980" i="21"/>
  <c r="J2981" i="21"/>
  <c r="H2982" i="21"/>
  <c r="I2981" i="21"/>
  <c r="L2981" i="21"/>
  <c r="P2981" i="21"/>
  <c r="N2981" i="21"/>
  <c r="J2982" i="21"/>
  <c r="I2982" i="21"/>
  <c r="P2982" i="21"/>
  <c r="N2982" i="21"/>
  <c r="L2982" i="21"/>
  <c r="H2983" i="21"/>
  <c r="K2981" i="21"/>
  <c r="Q2981" i="21"/>
  <c r="M2981" i="21"/>
  <c r="O2981" i="21"/>
  <c r="K2982" i="21"/>
  <c r="Q2982" i="21"/>
  <c r="M2982" i="21"/>
  <c r="O2982" i="21"/>
  <c r="P2983" i="21"/>
  <c r="N2983" i="21"/>
  <c r="L2983" i="21"/>
  <c r="J2983" i="21"/>
  <c r="H2984" i="21"/>
  <c r="I2983" i="21"/>
  <c r="P2984" i="21"/>
  <c r="I2984" i="21"/>
  <c r="H2985" i="21"/>
  <c r="N2984" i="21"/>
  <c r="L2984" i="21"/>
  <c r="J2984" i="21"/>
  <c r="M2983" i="21"/>
  <c r="O2983" i="21"/>
  <c r="K2983" i="21"/>
  <c r="Q2983" i="21"/>
  <c r="M2984" i="21"/>
  <c r="O2984" i="21"/>
  <c r="K2984" i="21"/>
  <c r="Q2984" i="21"/>
  <c r="H2986" i="21"/>
  <c r="I2985" i="21"/>
  <c r="L2985" i="21"/>
  <c r="J2985" i="21"/>
  <c r="P2985" i="21"/>
  <c r="N2985" i="21"/>
  <c r="H2987" i="21"/>
  <c r="P2986" i="21"/>
  <c r="N2986" i="21"/>
  <c r="L2986" i="21"/>
  <c r="J2986" i="21"/>
  <c r="I2986" i="21"/>
  <c r="K2985" i="21"/>
  <c r="Q2985" i="21"/>
  <c r="M2985" i="21"/>
  <c r="O2985" i="21"/>
  <c r="J2987" i="21"/>
  <c r="H2988" i="21"/>
  <c r="I2987" i="21"/>
  <c r="L2987" i="21"/>
  <c r="P2987" i="21"/>
  <c r="N2987" i="21"/>
  <c r="M2986" i="21"/>
  <c r="O2986" i="21"/>
  <c r="K2986" i="21"/>
  <c r="Q2986" i="21"/>
  <c r="P2988" i="21"/>
  <c r="H2989" i="21"/>
  <c r="I2988" i="21"/>
  <c r="N2988" i="21"/>
  <c r="L2988" i="21"/>
  <c r="J2988" i="21"/>
  <c r="M2987" i="21"/>
  <c r="O2987" i="21"/>
  <c r="K2987" i="21"/>
  <c r="Q2987" i="21"/>
  <c r="P2989" i="21"/>
  <c r="N2989" i="21"/>
  <c r="L2989" i="21"/>
  <c r="J2989" i="21"/>
  <c r="I2989" i="21"/>
  <c r="H2990" i="21"/>
  <c r="Q2988" i="21"/>
  <c r="M2988" i="21"/>
  <c r="O2988" i="21"/>
  <c r="K2988" i="21"/>
  <c r="M2989" i="21"/>
  <c r="O2989" i="21"/>
  <c r="K2989" i="21"/>
  <c r="Q2989" i="21"/>
  <c r="I2990" i="21"/>
  <c r="H2991" i="21"/>
  <c r="P2990" i="21"/>
  <c r="N2990" i="21"/>
  <c r="L2990" i="21"/>
  <c r="J2990" i="21"/>
  <c r="K2990" i="21"/>
  <c r="Q2990" i="21"/>
  <c r="M2990" i="21"/>
  <c r="O2990" i="21"/>
  <c r="P2991" i="21"/>
  <c r="N2991" i="21"/>
  <c r="L2991" i="21"/>
  <c r="J2991" i="21"/>
  <c r="H2992" i="21"/>
  <c r="I2991" i="21"/>
  <c r="P2992" i="21"/>
  <c r="I2992" i="21"/>
  <c r="H2993" i="21"/>
  <c r="N2992" i="21"/>
  <c r="L2992" i="21"/>
  <c r="J2992" i="21"/>
  <c r="M2991" i="21"/>
  <c r="O2991" i="21"/>
  <c r="K2991" i="21"/>
  <c r="Q2991" i="21"/>
  <c r="M2992" i="21"/>
  <c r="O2992" i="21"/>
  <c r="K2992" i="21"/>
  <c r="Q2992" i="21"/>
  <c r="L2993" i="21"/>
  <c r="J2993" i="21"/>
  <c r="I2993" i="21"/>
  <c r="H2994" i="21"/>
  <c r="P2993" i="21"/>
  <c r="N2993" i="21"/>
  <c r="M2993" i="21"/>
  <c r="O2993" i="21"/>
  <c r="K2993" i="21"/>
  <c r="Q2993" i="21"/>
  <c r="H2995" i="21"/>
  <c r="P2994" i="21"/>
  <c r="I2994" i="21"/>
  <c r="N2994" i="21"/>
  <c r="L2994" i="21"/>
  <c r="J2994" i="21"/>
  <c r="N2995" i="21"/>
  <c r="L2995" i="21"/>
  <c r="P2995" i="21"/>
  <c r="J2995" i="21"/>
  <c r="I2995" i="21"/>
  <c r="H2996" i="21"/>
  <c r="K2994" i="21"/>
  <c r="Q2994" i="21"/>
  <c r="M2994" i="21"/>
  <c r="O2994" i="21"/>
  <c r="M2995" i="21"/>
  <c r="O2995" i="21"/>
  <c r="K2995" i="21"/>
  <c r="Q2995" i="21"/>
  <c r="P2996" i="21"/>
  <c r="N2996" i="21"/>
  <c r="L2996" i="21"/>
  <c r="J2996" i="21"/>
  <c r="H2997" i="21"/>
  <c r="I2996" i="21"/>
  <c r="P2997" i="21"/>
  <c r="N2997" i="21"/>
  <c r="L2997" i="21"/>
  <c r="J2997" i="21"/>
  <c r="H2998" i="21"/>
  <c r="I2997" i="21"/>
  <c r="M2996" i="21"/>
  <c r="O2996" i="21"/>
  <c r="K2996" i="21"/>
  <c r="Q2996" i="21"/>
  <c r="P2998" i="21"/>
  <c r="N2998" i="21"/>
  <c r="L2998" i="21"/>
  <c r="J2998" i="21"/>
  <c r="H2999" i="21"/>
  <c r="I2998" i="21"/>
  <c r="K2997" i="21"/>
  <c r="Q2997" i="21"/>
  <c r="M2997" i="21"/>
  <c r="O2997" i="21"/>
  <c r="L2999" i="21"/>
  <c r="J2999" i="21"/>
  <c r="H3000" i="21"/>
  <c r="I2999" i="21"/>
  <c r="P2999" i="21"/>
  <c r="N2999" i="21"/>
  <c r="M2998" i="21"/>
  <c r="O2998" i="21"/>
  <c r="K2998" i="21"/>
  <c r="Q2998" i="21"/>
  <c r="I3000" i="21"/>
  <c r="P3000" i="21"/>
  <c r="H3001" i="21"/>
  <c r="N3000" i="21"/>
  <c r="L3000" i="21"/>
  <c r="J3000" i="21"/>
  <c r="M2999" i="21"/>
  <c r="O2999" i="21"/>
  <c r="K2999" i="21"/>
  <c r="Q2999" i="21"/>
  <c r="M3000" i="21"/>
  <c r="O3000" i="21"/>
  <c r="K3000" i="21"/>
  <c r="Q3000" i="21"/>
  <c r="N3001" i="21"/>
  <c r="L3001" i="21"/>
  <c r="P3001" i="21"/>
  <c r="J3001" i="21"/>
  <c r="H3002" i="21"/>
  <c r="I3001" i="21"/>
  <c r="P3002" i="21"/>
  <c r="N3002" i="21"/>
  <c r="L3002" i="21"/>
  <c r="J3002" i="21"/>
  <c r="I3002" i="21"/>
  <c r="H3003" i="21"/>
  <c r="K3001" i="21"/>
  <c r="Q3001" i="21"/>
  <c r="M3001" i="21"/>
  <c r="O3001" i="21"/>
  <c r="K3002" i="21"/>
  <c r="Q3002" i="21"/>
  <c r="M3002" i="21"/>
  <c r="O3002" i="21"/>
  <c r="P3003" i="21"/>
  <c r="N3003" i="21"/>
  <c r="L3003" i="21"/>
  <c r="J3003" i="21"/>
  <c r="I3003" i="21"/>
  <c r="H3004" i="21"/>
  <c r="M3003" i="21"/>
  <c r="O3003" i="21"/>
  <c r="K3003" i="21"/>
  <c r="Q3003" i="21"/>
  <c r="L3004" i="21"/>
  <c r="J3004" i="21"/>
  <c r="H3005" i="21"/>
  <c r="P3004" i="21"/>
  <c r="N3004" i="21"/>
  <c r="I3004" i="21"/>
  <c r="L3005" i="21"/>
  <c r="P3005" i="21"/>
  <c r="N3005" i="21"/>
  <c r="J3005" i="21"/>
  <c r="I3005" i="21"/>
  <c r="H3006" i="21"/>
  <c r="M3004" i="21"/>
  <c r="O3004" i="21"/>
  <c r="K3004" i="21"/>
  <c r="Q3004" i="21"/>
  <c r="O3005" i="21"/>
  <c r="K3005" i="21"/>
  <c r="Q3005" i="21"/>
  <c r="M3005" i="21"/>
  <c r="P3006" i="21"/>
  <c r="H3007" i="21"/>
  <c r="I3006" i="21"/>
  <c r="N3006" i="21"/>
  <c r="L3006" i="21"/>
  <c r="J3006" i="21"/>
  <c r="L3007" i="21"/>
  <c r="J3007" i="21"/>
  <c r="H3008" i="21"/>
  <c r="I3007" i="21"/>
  <c r="P3007" i="21"/>
  <c r="N3007" i="21"/>
  <c r="M3006" i="21"/>
  <c r="O3006" i="21"/>
  <c r="K3006" i="21"/>
  <c r="Q3006" i="21"/>
  <c r="P3008" i="21"/>
  <c r="H3009" i="21"/>
  <c r="I3008" i="21"/>
  <c r="N3008" i="21"/>
  <c r="L3008" i="21"/>
  <c r="J3008" i="21"/>
  <c r="O3007" i="21"/>
  <c r="K3007" i="21"/>
  <c r="M3007" i="21"/>
  <c r="Q3007" i="21"/>
  <c r="P3009" i="21"/>
  <c r="N3009" i="21"/>
  <c r="L3009" i="21"/>
  <c r="J3009" i="21"/>
  <c r="I3009" i="21"/>
  <c r="H3010" i="21"/>
  <c r="M3008" i="21"/>
  <c r="O3008" i="21"/>
  <c r="K3008" i="21"/>
  <c r="Q3008" i="21"/>
  <c r="K3009" i="21"/>
  <c r="Q3009" i="21"/>
  <c r="M3009" i="21"/>
  <c r="O3009" i="21"/>
  <c r="P3010" i="21"/>
  <c r="I3010" i="21"/>
  <c r="H3011" i="21"/>
  <c r="N3010" i="21"/>
  <c r="L3010" i="21"/>
  <c r="J3010" i="21"/>
  <c r="K3010" i="21"/>
  <c r="Q3010" i="21"/>
  <c r="M3010" i="21"/>
  <c r="O3010" i="21"/>
  <c r="P3011" i="21"/>
  <c r="N3011" i="21"/>
  <c r="L3011" i="21"/>
  <c r="J3011" i="21"/>
  <c r="H3012" i="21"/>
  <c r="I3011" i="21"/>
  <c r="P3012" i="21"/>
  <c r="H3013" i="21"/>
  <c r="I3012" i="21"/>
  <c r="N3012" i="21"/>
  <c r="L3012" i="21"/>
  <c r="J3012" i="21"/>
  <c r="K3011" i="21"/>
  <c r="M3011" i="21"/>
  <c r="O3011" i="21"/>
  <c r="Q3011" i="21"/>
  <c r="P3013" i="21"/>
  <c r="N3013" i="21"/>
  <c r="L3013" i="21"/>
  <c r="J3013" i="21"/>
  <c r="H3014" i="21"/>
  <c r="I3013" i="21"/>
  <c r="O3012" i="21"/>
  <c r="K3012" i="21"/>
  <c r="Q3012" i="21"/>
  <c r="M3012" i="21"/>
  <c r="J3014" i="21"/>
  <c r="I3014" i="21"/>
  <c r="P3014" i="21"/>
  <c r="N3014" i="21"/>
  <c r="L3014" i="21"/>
  <c r="H3015" i="21"/>
  <c r="K3013" i="21"/>
  <c r="Q3013" i="21"/>
  <c r="M3013" i="21"/>
  <c r="O3013" i="21"/>
  <c r="K3014" i="21"/>
  <c r="Q3014" i="21"/>
  <c r="M3014" i="21"/>
  <c r="O3014" i="21"/>
  <c r="P3015" i="21"/>
  <c r="N3015" i="21"/>
  <c r="L3015" i="21"/>
  <c r="J3015" i="21"/>
  <c r="I3015" i="21"/>
  <c r="H3016" i="21"/>
  <c r="M3015" i="21"/>
  <c r="O3015" i="21"/>
  <c r="K3015" i="21"/>
  <c r="Q3015" i="21"/>
  <c r="P3016" i="21"/>
  <c r="N3016" i="21"/>
  <c r="L3016" i="21"/>
  <c r="J3016" i="21"/>
  <c r="H3017" i="21"/>
  <c r="I3016" i="21"/>
  <c r="P3017" i="21"/>
  <c r="N3017" i="21"/>
  <c r="L3017" i="21"/>
  <c r="J3017" i="21"/>
  <c r="I3017" i="21"/>
  <c r="H3018" i="21"/>
  <c r="K3016" i="21"/>
  <c r="Q3016" i="21"/>
  <c r="M3016" i="21"/>
  <c r="O3016" i="21"/>
  <c r="M3017" i="21"/>
  <c r="O3017" i="21"/>
  <c r="K3017" i="21"/>
  <c r="Q3017" i="21"/>
  <c r="P3018" i="21"/>
  <c r="I3018" i="21"/>
  <c r="H3019" i="21"/>
  <c r="N3018" i="21"/>
  <c r="L3018" i="21"/>
  <c r="J3018" i="21"/>
  <c r="Q3018" i="21"/>
  <c r="K3018" i="21"/>
  <c r="M3018" i="21"/>
  <c r="O3018" i="21"/>
  <c r="P3019" i="21"/>
  <c r="N3019" i="21"/>
  <c r="L3019" i="21"/>
  <c r="J3019" i="21"/>
  <c r="I3019" i="21"/>
  <c r="H3020" i="21"/>
  <c r="M3019" i="21"/>
  <c r="O3019" i="21"/>
  <c r="K3019" i="21"/>
  <c r="Q3019" i="21"/>
  <c r="P3020" i="21"/>
  <c r="N3020" i="21"/>
  <c r="L3020" i="21"/>
  <c r="J3020" i="21"/>
  <c r="I3020" i="21"/>
  <c r="H3021" i="21"/>
  <c r="M3020" i="21"/>
  <c r="O3020" i="21"/>
  <c r="K3020" i="21"/>
  <c r="Q3020" i="21"/>
  <c r="I3021" i="21"/>
  <c r="L3021" i="21"/>
  <c r="J3021" i="21"/>
  <c r="H3022" i="21"/>
  <c r="P3021" i="21"/>
  <c r="N3021" i="21"/>
  <c r="K3021" i="21"/>
  <c r="Q3021" i="21"/>
  <c r="M3021" i="21"/>
  <c r="O3021" i="21"/>
  <c r="P3022" i="21"/>
  <c r="N3022" i="21"/>
  <c r="L3022" i="21"/>
  <c r="J3022" i="21"/>
  <c r="I3022" i="21"/>
  <c r="H3023" i="21"/>
  <c r="K3022" i="21"/>
  <c r="Q3022" i="21"/>
  <c r="M3022" i="21"/>
  <c r="O3022" i="21"/>
  <c r="P3023" i="21"/>
  <c r="N3023" i="21"/>
  <c r="L3023" i="21"/>
  <c r="J3023" i="21"/>
  <c r="H3024" i="21"/>
  <c r="I3023" i="21"/>
  <c r="P3024" i="21"/>
  <c r="H3025" i="21"/>
  <c r="I3024" i="21"/>
  <c r="N3024" i="21"/>
  <c r="L3024" i="21"/>
  <c r="J3024" i="21"/>
  <c r="M3023" i="21"/>
  <c r="O3023" i="21"/>
  <c r="K3023" i="21"/>
  <c r="Q3023" i="21"/>
  <c r="P3025" i="21"/>
  <c r="N3025" i="21"/>
  <c r="L3025" i="21"/>
  <c r="J3025" i="21"/>
  <c r="I3025" i="21"/>
  <c r="H3026" i="21"/>
  <c r="M3024" i="21"/>
  <c r="O3024" i="21"/>
  <c r="K3024" i="21"/>
  <c r="Q3024" i="21"/>
  <c r="M3025" i="21"/>
  <c r="O3025" i="21"/>
  <c r="K3025" i="21"/>
  <c r="Q3025" i="21"/>
  <c r="I3026" i="21"/>
  <c r="P3026" i="21"/>
  <c r="H3027" i="21"/>
  <c r="N3026" i="21"/>
  <c r="L3026" i="21"/>
  <c r="J3026" i="21"/>
  <c r="M3026" i="21"/>
  <c r="O3026" i="21"/>
  <c r="K3026" i="21"/>
  <c r="Q3026" i="21"/>
  <c r="H3028" i="21"/>
  <c r="L3027" i="21"/>
  <c r="J3027" i="21"/>
  <c r="I3027" i="21"/>
  <c r="P3027" i="21"/>
  <c r="N3027" i="21"/>
  <c r="P3028" i="21"/>
  <c r="N3028" i="21"/>
  <c r="L3028" i="21"/>
  <c r="J3028" i="21"/>
  <c r="H3029" i="21"/>
  <c r="I3028" i="21"/>
  <c r="M3027" i="21"/>
  <c r="O3027" i="21"/>
  <c r="K3027" i="21"/>
  <c r="Q3027" i="21"/>
  <c r="P3029" i="21"/>
  <c r="N3029" i="21"/>
  <c r="L3029" i="21"/>
  <c r="J3029" i="21"/>
  <c r="I3029" i="21"/>
  <c r="H3030" i="21"/>
  <c r="M3028" i="21"/>
  <c r="O3028" i="21"/>
  <c r="K3028" i="21"/>
  <c r="Q3028" i="21"/>
  <c r="M3029" i="21"/>
  <c r="O3029" i="21"/>
  <c r="K3029" i="21"/>
  <c r="Q3029" i="21"/>
  <c r="P3030" i="21"/>
  <c r="I3030" i="21"/>
  <c r="H3031" i="21"/>
  <c r="N3030" i="21"/>
  <c r="L3030" i="21"/>
  <c r="J3030" i="21"/>
  <c r="K3030" i="21"/>
  <c r="Q3030" i="21"/>
  <c r="M3030" i="21"/>
  <c r="O3030" i="21"/>
  <c r="L3031" i="21"/>
  <c r="P3031" i="21"/>
  <c r="N3031" i="21"/>
  <c r="J3031" i="21"/>
  <c r="I3031" i="21"/>
  <c r="H3032" i="21"/>
  <c r="M3031" i="21"/>
  <c r="O3031" i="21"/>
  <c r="K3031" i="21"/>
  <c r="Q3031" i="21"/>
  <c r="N3032" i="21"/>
  <c r="L3032" i="21"/>
  <c r="J3032" i="21"/>
  <c r="I3032" i="21"/>
  <c r="P3032" i="21"/>
  <c r="H3033" i="21"/>
  <c r="O3032" i="21"/>
  <c r="K3032" i="21"/>
  <c r="M3032" i="21"/>
  <c r="Q3032" i="21"/>
  <c r="L3033" i="21"/>
  <c r="J3033" i="21"/>
  <c r="H3034" i="21"/>
  <c r="I3033" i="21"/>
  <c r="P3033" i="21"/>
  <c r="N3033" i="21"/>
  <c r="P3034" i="21"/>
  <c r="N3034" i="21"/>
  <c r="L3034" i="21"/>
  <c r="J3034" i="21"/>
  <c r="I3034" i="21"/>
  <c r="H3035" i="21"/>
  <c r="K3033" i="21"/>
  <c r="Q3033" i="21"/>
  <c r="M3033" i="21"/>
  <c r="O3033" i="21"/>
  <c r="K3034" i="21"/>
  <c r="Q3034" i="21"/>
  <c r="M3034" i="21"/>
  <c r="O3034" i="21"/>
  <c r="P3035" i="21"/>
  <c r="N3035" i="21"/>
  <c r="L3035" i="21"/>
  <c r="J3035" i="21"/>
  <c r="I3035" i="21"/>
  <c r="H3036" i="21"/>
  <c r="M3035" i="21"/>
  <c r="O3035" i="21"/>
  <c r="K3035" i="21"/>
  <c r="Q3035" i="21"/>
  <c r="L3036" i="21"/>
  <c r="J3036" i="21"/>
  <c r="H3037" i="21"/>
  <c r="P3036" i="21"/>
  <c r="N3036" i="21"/>
  <c r="I3036" i="21"/>
  <c r="L3037" i="21"/>
  <c r="P3037" i="21"/>
  <c r="N3037" i="21"/>
  <c r="J3037" i="21"/>
  <c r="I3037" i="21"/>
  <c r="H3038" i="21"/>
  <c r="M3036" i="21"/>
  <c r="O3036" i="21"/>
  <c r="K3036" i="21"/>
  <c r="Q3036" i="21"/>
  <c r="O3037" i="21"/>
  <c r="K3037" i="21"/>
  <c r="Q3037" i="21"/>
  <c r="M3037" i="21"/>
  <c r="P3038" i="21"/>
  <c r="I3038" i="21"/>
  <c r="H3039" i="21"/>
  <c r="N3038" i="21"/>
  <c r="L3038" i="21"/>
  <c r="J3038" i="21"/>
  <c r="K3038" i="21"/>
  <c r="Q3038" i="21"/>
  <c r="M3038" i="21"/>
  <c r="O3038" i="21"/>
  <c r="P3039" i="21"/>
  <c r="N3039" i="21"/>
  <c r="L3039" i="21"/>
  <c r="J3039" i="21"/>
  <c r="H3040" i="21"/>
  <c r="I3039" i="21"/>
  <c r="P3040" i="21"/>
  <c r="H3041" i="21"/>
  <c r="I3040" i="21"/>
  <c r="N3040" i="21"/>
  <c r="L3040" i="21"/>
  <c r="J3040" i="21"/>
  <c r="O3039" i="21"/>
  <c r="K3039" i="21"/>
  <c r="M3039" i="21"/>
  <c r="Q3039" i="21"/>
  <c r="P3041" i="21"/>
  <c r="N3041" i="21"/>
  <c r="L3041" i="21"/>
  <c r="J3041" i="21"/>
  <c r="I3041" i="21"/>
  <c r="H3042" i="21"/>
  <c r="M3040" i="21"/>
  <c r="O3040" i="21"/>
  <c r="K3040" i="21"/>
  <c r="Q3040" i="21"/>
  <c r="K3041" i="21"/>
  <c r="Q3041" i="21"/>
  <c r="M3041" i="21"/>
  <c r="O3041" i="21"/>
  <c r="P3042" i="21"/>
  <c r="I3042" i="21"/>
  <c r="H3043" i="21"/>
  <c r="N3042" i="21"/>
  <c r="L3042" i="21"/>
  <c r="J3042" i="21"/>
  <c r="K3042" i="21"/>
  <c r="Q3042" i="21"/>
  <c r="M3042" i="21"/>
  <c r="O3042" i="21"/>
  <c r="P3043" i="21"/>
  <c r="N3043" i="21"/>
  <c r="L3043" i="21"/>
  <c r="J3043" i="21"/>
  <c r="H3044" i="21"/>
  <c r="I3043" i="21"/>
  <c r="P3044" i="21"/>
  <c r="H3045" i="21"/>
  <c r="I3044" i="21"/>
  <c r="N3044" i="21"/>
  <c r="L3044" i="21"/>
  <c r="J3044" i="21"/>
  <c r="K3043" i="21"/>
  <c r="M3043" i="21"/>
  <c r="O3043" i="21"/>
  <c r="Q3043" i="21"/>
  <c r="P3045" i="21"/>
  <c r="N3045" i="21"/>
  <c r="L3045" i="21"/>
  <c r="J3045" i="21"/>
  <c r="H3046" i="21"/>
  <c r="I3045" i="21"/>
  <c r="O3044" i="21"/>
  <c r="K3044" i="21"/>
  <c r="Q3044" i="21"/>
  <c r="M3044" i="21"/>
  <c r="J3046" i="21"/>
  <c r="I3046" i="21"/>
  <c r="P3046" i="21"/>
  <c r="N3046" i="21"/>
  <c r="L3046" i="21"/>
  <c r="H3047" i="21"/>
  <c r="K3045" i="21"/>
  <c r="Q3045" i="21"/>
  <c r="M3045" i="21"/>
  <c r="O3045" i="21"/>
  <c r="K3046" i="21"/>
  <c r="Q3046" i="21"/>
  <c r="M3046" i="21"/>
  <c r="O3046" i="21"/>
  <c r="P3047" i="21"/>
  <c r="N3047" i="21"/>
  <c r="L3047" i="21"/>
  <c r="J3047" i="21"/>
  <c r="I3047" i="21"/>
  <c r="H3048" i="21"/>
  <c r="M3047" i="21"/>
  <c r="O3047" i="21"/>
  <c r="K3047" i="21"/>
  <c r="Q3047" i="21"/>
  <c r="P3048" i="21"/>
  <c r="N3048" i="21"/>
  <c r="L3048" i="21"/>
  <c r="J3048" i="21"/>
  <c r="H3049" i="21"/>
  <c r="I3048" i="21"/>
  <c r="P3049" i="21"/>
  <c r="N3049" i="21"/>
  <c r="L3049" i="21"/>
  <c r="J3049" i="21"/>
  <c r="I3049" i="21"/>
  <c r="H3050" i="21"/>
  <c r="K3048" i="21"/>
  <c r="Q3048" i="21"/>
  <c r="M3048" i="21"/>
  <c r="O3048" i="21"/>
  <c r="M3049" i="21"/>
  <c r="O3049" i="21"/>
  <c r="K3049" i="21"/>
  <c r="Q3049" i="21"/>
  <c r="P3050" i="21"/>
  <c r="I3050" i="21"/>
  <c r="H3051" i="21"/>
  <c r="N3050" i="21"/>
  <c r="L3050" i="21"/>
  <c r="J3050" i="21"/>
  <c r="Q3050" i="21"/>
  <c r="K3050" i="21"/>
  <c r="M3050" i="21"/>
  <c r="O3050" i="21"/>
  <c r="P3051" i="21"/>
  <c r="N3051" i="21"/>
  <c r="L3051" i="21"/>
  <c r="J3051" i="21"/>
  <c r="I3051" i="21"/>
  <c r="H3052" i="21"/>
  <c r="M3051" i="21"/>
  <c r="O3051" i="21"/>
  <c r="K3051" i="21"/>
  <c r="Q3051" i="21"/>
  <c r="P3052" i="21"/>
  <c r="N3052" i="21"/>
  <c r="L3052" i="21"/>
  <c r="J3052" i="21"/>
  <c r="I3052" i="21"/>
  <c r="H3053" i="21"/>
  <c r="M3052" i="21"/>
  <c r="O3052" i="21"/>
  <c r="K3052" i="21"/>
  <c r="Q3052" i="21"/>
  <c r="I3053" i="21"/>
  <c r="L3053" i="21"/>
  <c r="J3053" i="21"/>
  <c r="H3054" i="21"/>
  <c r="P3053" i="21"/>
  <c r="N3053" i="21"/>
  <c r="K3053" i="21"/>
  <c r="Q3053" i="21"/>
  <c r="M3053" i="21"/>
  <c r="O3053" i="21"/>
  <c r="P3054" i="21"/>
  <c r="N3054" i="21"/>
  <c r="L3054" i="21"/>
  <c r="J3054" i="21"/>
  <c r="I3054" i="21"/>
  <c r="H3055" i="21"/>
  <c r="K3054" i="21"/>
  <c r="Q3054" i="21"/>
  <c r="M3054" i="21"/>
  <c r="O3054" i="21"/>
  <c r="P3055" i="21"/>
  <c r="N3055" i="21"/>
  <c r="L3055" i="21"/>
  <c r="J3055" i="21"/>
  <c r="H3056" i="21"/>
  <c r="I3055" i="21"/>
  <c r="P3056" i="21"/>
  <c r="H3057" i="21"/>
  <c r="I3056" i="21"/>
  <c r="N3056" i="21"/>
  <c r="L3056" i="21"/>
  <c r="J3056" i="21"/>
  <c r="M3055" i="21"/>
  <c r="O3055" i="21"/>
  <c r="K3055" i="21"/>
  <c r="Q3055" i="21"/>
  <c r="P3057" i="21"/>
  <c r="N3057" i="21"/>
  <c r="L3057" i="21"/>
  <c r="J3057" i="21"/>
  <c r="I3057" i="21"/>
  <c r="H3058" i="21"/>
  <c r="M3056" i="21"/>
  <c r="O3056" i="21"/>
  <c r="K3056" i="21"/>
  <c r="Q3056" i="21"/>
  <c r="M3057" i="21"/>
  <c r="O3057" i="21"/>
  <c r="K3057" i="21"/>
  <c r="Q3057" i="21"/>
  <c r="I3058" i="21"/>
  <c r="P3058" i="21"/>
  <c r="H3059" i="21"/>
  <c r="N3058" i="21"/>
  <c r="L3058" i="21"/>
  <c r="J3058" i="21"/>
  <c r="M3058" i="21"/>
  <c r="O3058" i="21"/>
  <c r="K3058" i="21"/>
  <c r="Q3058" i="21"/>
  <c r="H3060" i="21"/>
  <c r="L3059" i="21"/>
  <c r="J3059" i="21"/>
  <c r="I3059" i="21"/>
  <c r="P3059" i="21"/>
  <c r="N3059" i="21"/>
  <c r="P3060" i="21"/>
  <c r="N3060" i="21"/>
  <c r="L3060" i="21"/>
  <c r="J3060" i="21"/>
  <c r="H3061" i="21"/>
  <c r="I3060" i="21"/>
  <c r="M3059" i="21"/>
  <c r="O3059" i="21"/>
  <c r="K3059" i="21"/>
  <c r="Q3059" i="21"/>
  <c r="P3061" i="21"/>
  <c r="N3061" i="21"/>
  <c r="L3061" i="21"/>
  <c r="J3061" i="21"/>
  <c r="I3061" i="21"/>
  <c r="H3062" i="21"/>
  <c r="M3060" i="21"/>
  <c r="O3060" i="21"/>
  <c r="K3060" i="21"/>
  <c r="Q3060" i="21"/>
  <c r="M3061" i="21"/>
  <c r="O3061" i="21"/>
  <c r="K3061" i="21"/>
  <c r="Q3061" i="21"/>
  <c r="P3062" i="21"/>
  <c r="I3062" i="21"/>
  <c r="H3063" i="21"/>
  <c r="N3062" i="21"/>
  <c r="L3062" i="21"/>
  <c r="J3062" i="21"/>
  <c r="K3062" i="21"/>
  <c r="Q3062" i="21"/>
  <c r="M3062" i="21"/>
  <c r="O3062" i="21"/>
  <c r="L3063" i="21"/>
  <c r="P3063" i="21"/>
  <c r="N3063" i="21"/>
  <c r="J3063" i="21"/>
  <c r="I3063" i="21"/>
  <c r="H3064" i="21"/>
  <c r="M3063" i="21"/>
  <c r="O3063" i="21"/>
  <c r="K3063" i="21"/>
  <c r="Q3063" i="21"/>
  <c r="N3064" i="21"/>
  <c r="L3064" i="21"/>
  <c r="J3064" i="21"/>
  <c r="I3064" i="21"/>
  <c r="P3064" i="21"/>
  <c r="H3065" i="21"/>
  <c r="O3064" i="21"/>
  <c r="K3064" i="21"/>
  <c r="M3064" i="21"/>
  <c r="Q3064" i="21"/>
  <c r="L3065" i="21"/>
  <c r="J3065" i="21"/>
  <c r="H3066" i="21"/>
  <c r="I3065" i="21"/>
  <c r="P3065" i="21"/>
  <c r="N3065" i="21"/>
  <c r="P3066" i="21"/>
  <c r="N3066" i="21"/>
  <c r="L3066" i="21"/>
  <c r="J3066" i="21"/>
  <c r="H3067" i="21"/>
  <c r="I3066" i="21"/>
  <c r="K3065" i="21"/>
  <c r="Q3065" i="21"/>
  <c r="M3065" i="21"/>
  <c r="O3065" i="21"/>
  <c r="L3067" i="21"/>
  <c r="J3067" i="21"/>
  <c r="I3067" i="21"/>
  <c r="H3068" i="21"/>
  <c r="P3067" i="21"/>
  <c r="N3067" i="21"/>
  <c r="M3066" i="21"/>
  <c r="O3066" i="21"/>
  <c r="K3066" i="21"/>
  <c r="Q3066" i="21"/>
  <c r="M3067" i="21"/>
  <c r="O3067" i="21"/>
  <c r="K3067" i="21"/>
  <c r="Q3067" i="21"/>
  <c r="L3068" i="21"/>
  <c r="J3068" i="21"/>
  <c r="I3068" i="21"/>
  <c r="P3068" i="21"/>
  <c r="N3068" i="21"/>
  <c r="H3069" i="21"/>
  <c r="K3068" i="21"/>
  <c r="M3068" i="21"/>
  <c r="O3068" i="21"/>
  <c r="Q3068" i="21"/>
  <c r="L3069" i="21"/>
  <c r="J3069" i="21"/>
  <c r="H3070" i="21"/>
  <c r="I3069" i="21"/>
  <c r="P3069" i="21"/>
  <c r="N3069" i="21"/>
  <c r="N3070" i="21"/>
  <c r="L3070" i="21"/>
  <c r="J3070" i="21"/>
  <c r="I3070" i="21"/>
  <c r="P3070" i="21"/>
  <c r="H3071" i="21"/>
  <c r="K3069" i="21"/>
  <c r="Q3069" i="21"/>
  <c r="M3069" i="21"/>
  <c r="O3069" i="21"/>
  <c r="K3070" i="21"/>
  <c r="Q3070" i="21"/>
  <c r="M3070" i="21"/>
  <c r="O3070" i="21"/>
  <c r="P3071" i="21"/>
  <c r="N3071" i="21"/>
  <c r="L3071" i="21"/>
  <c r="J3071" i="21"/>
  <c r="I3071" i="21"/>
  <c r="H3072" i="21"/>
  <c r="M3071" i="21"/>
  <c r="O3071" i="21"/>
  <c r="K3071" i="21"/>
  <c r="Q3071" i="21"/>
  <c r="J3072" i="21"/>
  <c r="I3072" i="21"/>
  <c r="P3072" i="21"/>
  <c r="N3072" i="21"/>
  <c r="L3072" i="21"/>
  <c r="H3073" i="21"/>
  <c r="M3072" i="21"/>
  <c r="O3072" i="21"/>
  <c r="K3072" i="21"/>
  <c r="Q3072" i="21"/>
  <c r="L3073" i="21"/>
  <c r="J3073" i="21"/>
  <c r="I3073" i="21"/>
  <c r="H3074" i="21"/>
  <c r="P3073" i="21"/>
  <c r="N3073" i="21"/>
  <c r="K3073" i="21"/>
  <c r="Q3073" i="21"/>
  <c r="M3073" i="21"/>
  <c r="O3073" i="21"/>
  <c r="P3074" i="21"/>
  <c r="H3075" i="21"/>
  <c r="I3074" i="21"/>
  <c r="N3074" i="21"/>
  <c r="L3074" i="21"/>
  <c r="J3074" i="21"/>
  <c r="L3075" i="21"/>
  <c r="J3075" i="21"/>
  <c r="H3076" i="21"/>
  <c r="I3075" i="21"/>
  <c r="P3075" i="21"/>
  <c r="N3075" i="21"/>
  <c r="M3074" i="21"/>
  <c r="O3074" i="21"/>
  <c r="K3074" i="21"/>
  <c r="Q3074" i="21"/>
  <c r="P3076" i="21"/>
  <c r="I3076" i="21"/>
  <c r="H3077" i="21"/>
  <c r="N3076" i="21"/>
  <c r="L3076" i="21"/>
  <c r="J3076" i="21"/>
  <c r="K3075" i="21"/>
  <c r="M3075" i="21"/>
  <c r="O3075" i="21"/>
  <c r="Q3075" i="21"/>
  <c r="M3076" i="21"/>
  <c r="O3076" i="21"/>
  <c r="K3076" i="21"/>
  <c r="Q3076" i="21"/>
  <c r="J3077" i="21"/>
  <c r="H3078" i="21"/>
  <c r="I3077" i="21"/>
  <c r="L3077" i="21"/>
  <c r="P3077" i="21"/>
  <c r="N3077" i="21"/>
  <c r="J3078" i="21"/>
  <c r="H3079" i="21"/>
  <c r="P3078" i="21"/>
  <c r="N3078" i="21"/>
  <c r="L3078" i="21"/>
  <c r="I3078" i="21"/>
  <c r="K3077" i="21"/>
  <c r="Q3077" i="21"/>
  <c r="M3077" i="21"/>
  <c r="O3077" i="21"/>
  <c r="L3079" i="21"/>
  <c r="J3079" i="21"/>
  <c r="I3079" i="21"/>
  <c r="H3080" i="21"/>
  <c r="P3079" i="21"/>
  <c r="N3079" i="21"/>
  <c r="M3078" i="21"/>
  <c r="O3078" i="21"/>
  <c r="K3078" i="21"/>
  <c r="Q3078" i="21"/>
  <c r="M3079" i="21"/>
  <c r="O3079" i="21"/>
  <c r="K3079" i="21"/>
  <c r="Q3079" i="21"/>
  <c r="P3080" i="21"/>
  <c r="N3080" i="21"/>
  <c r="L3080" i="21"/>
  <c r="J3080" i="21"/>
  <c r="H3081" i="21"/>
  <c r="I3080" i="21"/>
  <c r="P3081" i="21"/>
  <c r="N3081" i="21"/>
  <c r="L3081" i="21"/>
  <c r="J3081" i="21"/>
  <c r="H3082" i="21"/>
  <c r="I3081" i="21"/>
  <c r="K3080" i="21"/>
  <c r="Q3080" i="21"/>
  <c r="M3080" i="21"/>
  <c r="O3080" i="21"/>
  <c r="H3083" i="21"/>
  <c r="P3082" i="21"/>
  <c r="N3082" i="21"/>
  <c r="L3082" i="21"/>
  <c r="J3082" i="21"/>
  <c r="I3082" i="21"/>
  <c r="K3081" i="21"/>
  <c r="Q3081" i="21"/>
  <c r="M3081" i="21"/>
  <c r="O3081" i="21"/>
  <c r="J3083" i="21"/>
  <c r="I3083" i="21"/>
  <c r="H3084" i="21"/>
  <c r="L3083" i="21"/>
  <c r="P3083" i="21"/>
  <c r="N3083" i="21"/>
  <c r="M3082" i="21"/>
  <c r="O3082" i="21"/>
  <c r="K3082" i="21"/>
  <c r="Q3082" i="21"/>
  <c r="M3083" i="21"/>
  <c r="O3083" i="21"/>
  <c r="K3083" i="21"/>
  <c r="Q3083" i="21"/>
  <c r="P3084" i="21"/>
  <c r="N3084" i="21"/>
  <c r="L3084" i="21"/>
  <c r="J3084" i="21"/>
  <c r="H3085" i="21"/>
  <c r="I3084" i="21"/>
  <c r="P3085" i="21"/>
  <c r="N3085" i="21"/>
  <c r="L3085" i="21"/>
  <c r="J3085" i="21"/>
  <c r="H3086" i="21"/>
  <c r="I3085" i="21"/>
  <c r="Q3084" i="21"/>
  <c r="M3084" i="21"/>
  <c r="O3084" i="21"/>
  <c r="K3084" i="21"/>
  <c r="P3086" i="21"/>
  <c r="N3086" i="21"/>
  <c r="L3086" i="21"/>
  <c r="J3086" i="21"/>
  <c r="H3087" i="21"/>
  <c r="I3086" i="21"/>
  <c r="K3085" i="21"/>
  <c r="Q3085" i="21"/>
  <c r="M3085" i="21"/>
  <c r="O3085" i="21"/>
  <c r="I3087" i="21"/>
  <c r="H3088" i="21"/>
  <c r="L3087" i="21"/>
  <c r="J3087" i="21"/>
  <c r="P3087" i="21"/>
  <c r="N3087" i="21"/>
  <c r="M3086" i="21"/>
  <c r="O3086" i="21"/>
  <c r="K3086" i="21"/>
  <c r="Q3086" i="21"/>
  <c r="M3087" i="21"/>
  <c r="O3087" i="21"/>
  <c r="K3087" i="21"/>
  <c r="Q3087" i="21"/>
  <c r="P3088" i="21"/>
  <c r="N3088" i="21"/>
  <c r="L3088" i="21"/>
  <c r="J3088" i="21"/>
  <c r="H3089" i="21"/>
  <c r="I3088" i="21"/>
  <c r="P3089" i="21"/>
  <c r="N3089" i="21"/>
  <c r="L3089" i="21"/>
  <c r="J3089" i="21"/>
  <c r="I3089" i="21"/>
  <c r="H3090" i="21"/>
  <c r="M3088" i="21"/>
  <c r="O3088" i="21"/>
  <c r="K3088" i="21"/>
  <c r="Q3088" i="21"/>
  <c r="M3089" i="21"/>
  <c r="O3089" i="21"/>
  <c r="K3089" i="21"/>
  <c r="Q3089" i="21"/>
  <c r="I3090" i="21"/>
  <c r="P3090" i="21"/>
  <c r="H3091" i="21"/>
  <c r="N3090" i="21"/>
  <c r="L3090" i="21"/>
  <c r="J3090" i="21"/>
  <c r="M3090" i="21"/>
  <c r="O3090" i="21"/>
  <c r="K3090" i="21"/>
  <c r="Q3090" i="21"/>
  <c r="H3092" i="21"/>
  <c r="L3091" i="21"/>
  <c r="J3091" i="21"/>
  <c r="I3091" i="21"/>
  <c r="P3091" i="21"/>
  <c r="N3091" i="21"/>
  <c r="P3092" i="21"/>
  <c r="N3092" i="21"/>
  <c r="L3092" i="21"/>
  <c r="J3092" i="21"/>
  <c r="I3092" i="21"/>
  <c r="H3093" i="21"/>
  <c r="M3091" i="21"/>
  <c r="O3091" i="21"/>
  <c r="K3091" i="21"/>
  <c r="Q3091" i="21"/>
  <c r="M3092" i="21"/>
  <c r="O3092" i="21"/>
  <c r="K3092" i="21"/>
  <c r="Q3092" i="21"/>
  <c r="L3093" i="21"/>
  <c r="J3093" i="21"/>
  <c r="I3093" i="21"/>
  <c r="H3094" i="21"/>
  <c r="P3093" i="21"/>
  <c r="N3093" i="21"/>
  <c r="M3093" i="21"/>
  <c r="O3093" i="21"/>
  <c r="K3093" i="21"/>
  <c r="Q3093" i="21"/>
  <c r="P3094" i="21"/>
  <c r="I3094" i="21"/>
  <c r="H3095" i="21"/>
  <c r="N3094" i="21"/>
  <c r="L3094" i="21"/>
  <c r="J3094" i="21"/>
  <c r="K3094" i="21"/>
  <c r="Q3094" i="21"/>
  <c r="M3094" i="21"/>
  <c r="O3094" i="21"/>
  <c r="L3095" i="21"/>
  <c r="P3095" i="21"/>
  <c r="N3095" i="21"/>
  <c r="J3095" i="21"/>
  <c r="H3096" i="21"/>
  <c r="I3095" i="21"/>
  <c r="I3096" i="21"/>
  <c r="P3096" i="21"/>
  <c r="H3097" i="21"/>
  <c r="N3096" i="21"/>
  <c r="L3096" i="21"/>
  <c r="J3096" i="21"/>
  <c r="M3095" i="21"/>
  <c r="O3095" i="21"/>
  <c r="K3095" i="21"/>
  <c r="Q3095" i="21"/>
  <c r="M3096" i="21"/>
  <c r="O3096" i="21"/>
  <c r="K3096" i="21"/>
  <c r="Q3096" i="21"/>
  <c r="N3097" i="21"/>
  <c r="L3097" i="21"/>
  <c r="P3097" i="21"/>
  <c r="J3097" i="21"/>
  <c r="H3098" i="21"/>
  <c r="I3097" i="21"/>
  <c r="P3098" i="21"/>
  <c r="N3098" i="21"/>
  <c r="L3098" i="21"/>
  <c r="J3098" i="21"/>
  <c r="H3099" i="21"/>
  <c r="I3098" i="21"/>
  <c r="K3097" i="21"/>
  <c r="Q3097" i="21"/>
  <c r="M3097" i="21"/>
  <c r="O3097" i="21"/>
  <c r="L3099" i="21"/>
  <c r="J3099" i="21"/>
  <c r="I3099" i="21"/>
  <c r="H3100" i="21"/>
  <c r="P3099" i="21"/>
  <c r="N3099" i="21"/>
  <c r="M3098" i="21"/>
  <c r="O3098" i="21"/>
  <c r="K3098" i="21"/>
  <c r="Q3098" i="21"/>
  <c r="M3099" i="21"/>
  <c r="O3099" i="21"/>
  <c r="K3099" i="21"/>
  <c r="Q3099" i="21"/>
  <c r="L3100" i="21"/>
  <c r="J3100" i="21"/>
  <c r="I3100" i="21"/>
  <c r="P3100" i="21"/>
  <c r="N3100" i="21"/>
  <c r="H3101" i="21"/>
  <c r="K3100" i="21"/>
  <c r="M3100" i="21"/>
  <c r="O3100" i="21"/>
  <c r="Q3100" i="21"/>
  <c r="L3101" i="21"/>
  <c r="J3101" i="21"/>
  <c r="H3102" i="21"/>
  <c r="I3101" i="21"/>
  <c r="P3101" i="21"/>
  <c r="N3101" i="21"/>
  <c r="N3102" i="21"/>
  <c r="L3102" i="21"/>
  <c r="J3102" i="21"/>
  <c r="I3102" i="21"/>
  <c r="P3102" i="21"/>
  <c r="H3103" i="21"/>
  <c r="K3101" i="21"/>
  <c r="Q3101" i="21"/>
  <c r="M3101" i="21"/>
  <c r="O3101" i="21"/>
  <c r="K3102" i="21"/>
  <c r="Q3102" i="21"/>
  <c r="M3102" i="21"/>
  <c r="O3102" i="21"/>
  <c r="P3103" i="21"/>
  <c r="N3103" i="21"/>
  <c r="L3103" i="21"/>
  <c r="J3103" i="21"/>
  <c r="I3103" i="21"/>
  <c r="H3104" i="21"/>
  <c r="M3103" i="21"/>
  <c r="O3103" i="21"/>
  <c r="K3103" i="21"/>
  <c r="Q3103" i="21"/>
  <c r="J3104" i="21"/>
  <c r="I3104" i="21"/>
  <c r="P3104" i="21"/>
  <c r="N3104" i="21"/>
  <c r="L3104" i="21"/>
  <c r="H3105" i="21"/>
  <c r="M3104" i="21"/>
  <c r="O3104" i="21"/>
  <c r="K3104" i="21"/>
  <c r="Q3104" i="21"/>
  <c r="L3105" i="21"/>
  <c r="J3105" i="21"/>
  <c r="I3105" i="21"/>
  <c r="H3106" i="21"/>
  <c r="P3105" i="21"/>
  <c r="N3105" i="21"/>
  <c r="K3105" i="21"/>
  <c r="Q3105" i="21"/>
  <c r="M3105" i="21"/>
  <c r="O3105" i="21"/>
  <c r="P3106" i="21"/>
  <c r="H3107" i="21"/>
  <c r="I3106" i="21"/>
  <c r="N3106" i="21"/>
  <c r="L3106" i="21"/>
  <c r="J3106" i="21"/>
  <c r="L3107" i="21"/>
  <c r="J3107" i="21"/>
  <c r="H3108" i="21"/>
  <c r="I3107" i="21"/>
  <c r="P3107" i="21"/>
  <c r="N3107" i="21"/>
  <c r="M3106" i="21"/>
  <c r="O3106" i="21"/>
  <c r="K3106" i="21"/>
  <c r="Q3106" i="21"/>
  <c r="P3108" i="21"/>
  <c r="I3108" i="21"/>
  <c r="H3109" i="21"/>
  <c r="N3108" i="21"/>
  <c r="L3108" i="21"/>
  <c r="J3108" i="21"/>
  <c r="K3107" i="21"/>
  <c r="M3107" i="21"/>
  <c r="O3107" i="21"/>
  <c r="Q3107" i="21"/>
  <c r="M3108" i="21"/>
  <c r="O3108" i="21"/>
  <c r="K3108" i="21"/>
  <c r="Q3108" i="21"/>
  <c r="J3109" i="21"/>
  <c r="H3110" i="21"/>
  <c r="I3109" i="21"/>
  <c r="L3109" i="21"/>
  <c r="P3109" i="21"/>
  <c r="N3109" i="21"/>
  <c r="J3110" i="21"/>
  <c r="H3111" i="21"/>
  <c r="P3110" i="21"/>
  <c r="N3110" i="21"/>
  <c r="L3110" i="21"/>
  <c r="I3110" i="21"/>
  <c r="K3109" i="21"/>
  <c r="Q3109" i="21"/>
  <c r="M3109" i="21"/>
  <c r="O3109" i="21"/>
  <c r="L3111" i="21"/>
  <c r="J3111" i="21"/>
  <c r="I3111" i="21"/>
  <c r="H3112" i="21"/>
  <c r="P3111" i="21"/>
  <c r="N3111" i="21"/>
  <c r="M3110" i="21"/>
  <c r="O3110" i="21"/>
  <c r="K3110" i="21"/>
  <c r="Q3110" i="21"/>
  <c r="M3111" i="21"/>
  <c r="O3111" i="21"/>
  <c r="K3111" i="21"/>
  <c r="Q3111" i="21"/>
  <c r="P3112" i="21"/>
  <c r="N3112" i="21"/>
  <c r="L3112" i="21"/>
  <c r="J3112" i="21"/>
  <c r="H3113" i="21"/>
  <c r="I3112" i="21"/>
  <c r="P3113" i="21"/>
  <c r="N3113" i="21"/>
  <c r="L3113" i="21"/>
  <c r="J3113" i="21"/>
  <c r="H3114" i="21"/>
  <c r="I3113" i="21"/>
  <c r="K3112" i="21"/>
  <c r="Q3112" i="21"/>
  <c r="M3112" i="21"/>
  <c r="O3112" i="21"/>
  <c r="H3115" i="21"/>
  <c r="P3114" i="21"/>
  <c r="N3114" i="21"/>
  <c r="L3114" i="21"/>
  <c r="J3114" i="21"/>
  <c r="I3114" i="21"/>
  <c r="K3113" i="21"/>
  <c r="Q3113" i="21"/>
  <c r="M3113" i="21"/>
  <c r="O3113" i="21"/>
  <c r="J3115" i="21"/>
  <c r="I3115" i="21"/>
  <c r="H3116" i="21"/>
  <c r="L3115" i="21"/>
  <c r="P3115" i="21"/>
  <c r="N3115" i="21"/>
  <c r="M3114" i="21"/>
  <c r="O3114" i="21"/>
  <c r="K3114" i="21"/>
  <c r="Q3114" i="21"/>
  <c r="M3115" i="21"/>
  <c r="O3115" i="21"/>
  <c r="K3115" i="21"/>
  <c r="Q3115" i="21"/>
  <c r="P3116" i="21"/>
  <c r="N3116" i="21"/>
  <c r="L3116" i="21"/>
  <c r="J3116" i="21"/>
  <c r="H3117" i="21"/>
  <c r="I3116" i="21"/>
  <c r="P3117" i="21"/>
  <c r="N3117" i="21"/>
  <c r="L3117" i="21"/>
  <c r="J3117" i="21"/>
  <c r="H3118" i="21"/>
  <c r="I3117" i="21"/>
  <c r="Q3116" i="21"/>
  <c r="M3116" i="21"/>
  <c r="O3116" i="21"/>
  <c r="K3116" i="21"/>
  <c r="P3118" i="21"/>
  <c r="N3118" i="21"/>
  <c r="L3118" i="21"/>
  <c r="J3118" i="21"/>
  <c r="H3119" i="21"/>
  <c r="I3118" i="21"/>
  <c r="K3117" i="21"/>
  <c r="Q3117" i="21"/>
  <c r="M3117" i="21"/>
  <c r="O3117" i="21"/>
  <c r="I3119" i="21"/>
  <c r="H3120" i="21"/>
  <c r="L3119" i="21"/>
  <c r="J3119" i="21"/>
  <c r="P3119" i="21"/>
  <c r="N3119" i="21"/>
  <c r="M3118" i="21"/>
  <c r="O3118" i="21"/>
  <c r="K3118" i="21"/>
  <c r="Q3118" i="21"/>
  <c r="M3119" i="21"/>
  <c r="O3119" i="21"/>
  <c r="K3119" i="21"/>
  <c r="Q3119" i="21"/>
  <c r="P3120" i="21"/>
  <c r="N3120" i="21"/>
  <c r="L3120" i="21"/>
  <c r="J3120" i="21"/>
  <c r="H3121" i="21"/>
  <c r="I3120" i="21"/>
  <c r="P3121" i="21"/>
  <c r="N3121" i="21"/>
  <c r="L3121" i="21"/>
  <c r="J3121" i="21"/>
  <c r="I3121" i="21"/>
  <c r="H3122" i="21"/>
  <c r="M3120" i="21"/>
  <c r="O3120" i="21"/>
  <c r="K3120" i="21"/>
  <c r="Q3120" i="21"/>
  <c r="M3121" i="21"/>
  <c r="O3121" i="21"/>
  <c r="K3121" i="21"/>
  <c r="Q3121" i="21"/>
  <c r="I3122" i="21"/>
  <c r="P3122" i="21"/>
  <c r="H3123" i="21"/>
  <c r="N3122" i="21"/>
  <c r="L3122" i="21"/>
  <c r="J3122" i="21"/>
  <c r="M3122" i="21"/>
  <c r="O3122" i="21"/>
  <c r="K3122" i="21"/>
  <c r="Q3122" i="21"/>
  <c r="H3124" i="21"/>
  <c r="L3123" i="21"/>
  <c r="J3123" i="21"/>
  <c r="I3123" i="21"/>
  <c r="P3123" i="21"/>
  <c r="N3123" i="21"/>
  <c r="P3124" i="21"/>
  <c r="N3124" i="21"/>
  <c r="L3124" i="21"/>
  <c r="J3124" i="21"/>
  <c r="I3124" i="21"/>
  <c r="H3125" i="21"/>
  <c r="M3123" i="21"/>
  <c r="O3123" i="21"/>
  <c r="K3123" i="21"/>
  <c r="Q3123" i="21"/>
  <c r="M3124" i="21"/>
  <c r="O3124" i="21"/>
  <c r="K3124" i="21"/>
  <c r="Q3124" i="21"/>
  <c r="L3125" i="21"/>
  <c r="J3125" i="21"/>
  <c r="I3125" i="21"/>
  <c r="H3126" i="21"/>
  <c r="P3125" i="21"/>
  <c r="N3125" i="21"/>
  <c r="M3125" i="21"/>
  <c r="O3125" i="21"/>
  <c r="K3125" i="21"/>
  <c r="Q3125" i="21"/>
  <c r="P3126" i="21"/>
  <c r="I3126" i="21"/>
  <c r="H3127" i="21"/>
  <c r="N3126" i="21"/>
  <c r="L3126" i="21"/>
  <c r="J3126" i="21"/>
  <c r="K3126" i="21"/>
  <c r="Q3126" i="21"/>
  <c r="M3126" i="21"/>
  <c r="O3126" i="21"/>
  <c r="L3127" i="21"/>
  <c r="P3127" i="21"/>
  <c r="N3127" i="21"/>
  <c r="J3127" i="21"/>
  <c r="H3128" i="21"/>
  <c r="I3127" i="21"/>
  <c r="I3128" i="21"/>
  <c r="P3128" i="21"/>
  <c r="H3129" i="21"/>
  <c r="N3128" i="21"/>
  <c r="L3128" i="21"/>
  <c r="J3128" i="21"/>
  <c r="M3127" i="21"/>
  <c r="O3127" i="21"/>
  <c r="K3127" i="21"/>
  <c r="Q3127" i="21"/>
  <c r="M3128" i="21"/>
  <c r="O3128" i="21"/>
  <c r="K3128" i="21"/>
  <c r="Q3128" i="21"/>
  <c r="N3129" i="21"/>
  <c r="L3129" i="21"/>
  <c r="P3129" i="21"/>
  <c r="J3129" i="21"/>
  <c r="H3130" i="21"/>
  <c r="I3129" i="21"/>
  <c r="P3130" i="21"/>
  <c r="N3130" i="21"/>
  <c r="L3130" i="21"/>
  <c r="J3130" i="21"/>
  <c r="H3131" i="21"/>
  <c r="I3130" i="21"/>
  <c r="K3129" i="21"/>
  <c r="Q3129" i="21"/>
  <c r="M3129" i="21"/>
  <c r="O3129" i="21"/>
  <c r="L3131" i="21"/>
  <c r="J3131" i="21"/>
  <c r="I3131" i="21"/>
  <c r="H3132" i="21"/>
  <c r="P3131" i="21"/>
  <c r="N3131" i="21"/>
  <c r="M3130" i="21"/>
  <c r="O3130" i="21"/>
  <c r="K3130" i="21"/>
  <c r="Q3130" i="21"/>
  <c r="M3131" i="21"/>
  <c r="O3131" i="21"/>
  <c r="K3131" i="21"/>
  <c r="Q3131" i="21"/>
  <c r="L3132" i="21"/>
  <c r="J3132" i="21"/>
  <c r="I3132" i="21"/>
  <c r="P3132" i="21"/>
  <c r="N3132" i="21"/>
  <c r="H3133" i="21"/>
  <c r="K3132" i="21"/>
  <c r="M3132" i="21"/>
  <c r="O3132" i="21"/>
  <c r="Q3132" i="21"/>
  <c r="L3133" i="21"/>
  <c r="J3133" i="21"/>
  <c r="H3134" i="21"/>
  <c r="I3133" i="21"/>
  <c r="P3133" i="21"/>
  <c r="N3133" i="21"/>
  <c r="N3134" i="21"/>
  <c r="L3134" i="21"/>
  <c r="J3134" i="21"/>
  <c r="H3135" i="21"/>
  <c r="P3134" i="21"/>
  <c r="I3134" i="21"/>
  <c r="K3133" i="21"/>
  <c r="Q3133" i="21"/>
  <c r="M3133" i="21"/>
  <c r="O3133" i="21"/>
  <c r="L3135" i="21"/>
  <c r="J3135" i="21"/>
  <c r="I3135" i="21"/>
  <c r="H3136" i="21"/>
  <c r="P3135" i="21"/>
  <c r="N3135" i="21"/>
  <c r="M3134" i="21"/>
  <c r="O3134" i="21"/>
  <c r="K3134" i="21"/>
  <c r="Q3134" i="21"/>
  <c r="M3135" i="21"/>
  <c r="O3135" i="21"/>
  <c r="K3135" i="21"/>
  <c r="Q3135" i="21"/>
  <c r="J3136" i="21"/>
  <c r="I3136" i="21"/>
  <c r="P3136" i="21"/>
  <c r="N3136" i="21"/>
  <c r="L3136" i="21"/>
  <c r="H3137" i="21"/>
  <c r="M3136" i="21"/>
  <c r="O3136" i="21"/>
  <c r="K3136" i="21"/>
  <c r="Q3136" i="21"/>
  <c r="L3137" i="21"/>
  <c r="J3137" i="21"/>
  <c r="I3137" i="21"/>
  <c r="H3138" i="21"/>
  <c r="P3137" i="21"/>
  <c r="N3137" i="21"/>
  <c r="K3137" i="21"/>
  <c r="Q3137" i="21"/>
  <c r="M3137" i="21"/>
  <c r="O3137" i="21"/>
  <c r="P3138" i="21"/>
  <c r="I3138" i="21"/>
  <c r="H3139" i="21"/>
  <c r="N3138" i="21"/>
  <c r="L3138" i="21"/>
  <c r="J3138" i="21"/>
  <c r="K3138" i="21"/>
  <c r="Q3138" i="21"/>
  <c r="M3138" i="21"/>
  <c r="O3138" i="21"/>
  <c r="P3139" i="21"/>
  <c r="N3139" i="21"/>
  <c r="L3139" i="21"/>
  <c r="J3139" i="21"/>
  <c r="H3140" i="21"/>
  <c r="I3139" i="21"/>
  <c r="P3140" i="21"/>
  <c r="I3140" i="21"/>
  <c r="H3141" i="21"/>
  <c r="N3140" i="21"/>
  <c r="L3140" i="21"/>
  <c r="J3140" i="21"/>
  <c r="K3139" i="21"/>
  <c r="M3139" i="21"/>
  <c r="O3139" i="21"/>
  <c r="Q3139" i="21"/>
  <c r="M3140" i="21"/>
  <c r="O3140" i="21"/>
  <c r="K3140" i="21"/>
  <c r="Q3140" i="21"/>
  <c r="J3141" i="21"/>
  <c r="H3142" i="21"/>
  <c r="I3141" i="21"/>
  <c r="L3141" i="21"/>
  <c r="P3141" i="21"/>
  <c r="N3141" i="21"/>
  <c r="J3142" i="21"/>
  <c r="H3143" i="21"/>
  <c r="P3142" i="21"/>
  <c r="N3142" i="21"/>
  <c r="L3142" i="21"/>
  <c r="I3142" i="21"/>
  <c r="K3141" i="21"/>
  <c r="Q3141" i="21"/>
  <c r="M3141" i="21"/>
  <c r="O3141" i="21"/>
  <c r="L3143" i="21"/>
  <c r="J3143" i="21"/>
  <c r="I3143" i="21"/>
  <c r="H3144" i="21"/>
  <c r="P3143" i="21"/>
  <c r="N3143" i="21"/>
  <c r="M3142" i="21"/>
  <c r="O3142" i="21"/>
  <c r="K3142" i="21"/>
  <c r="Q3142" i="21"/>
  <c r="M3143" i="21"/>
  <c r="O3143" i="21"/>
  <c r="K3143" i="21"/>
  <c r="Q3143" i="21"/>
  <c r="P3144" i="21"/>
  <c r="N3144" i="21"/>
  <c r="L3144" i="21"/>
  <c r="J3144" i="21"/>
  <c r="H3145" i="21"/>
  <c r="I3144" i="21"/>
  <c r="P3145" i="21"/>
  <c r="N3145" i="21"/>
  <c r="L3145" i="21"/>
  <c r="J3145" i="21"/>
  <c r="H3146" i="21"/>
  <c r="I3145" i="21"/>
  <c r="K3144" i="21"/>
  <c r="Q3144" i="21"/>
  <c r="M3144" i="21"/>
  <c r="O3144" i="21"/>
  <c r="H3147" i="21"/>
  <c r="P3146" i="21"/>
  <c r="N3146" i="21"/>
  <c r="L3146" i="21"/>
  <c r="J3146" i="21"/>
  <c r="I3146" i="21"/>
  <c r="K3145" i="21"/>
  <c r="Q3145" i="21"/>
  <c r="M3145" i="21"/>
  <c r="O3145" i="21"/>
  <c r="J3147" i="21"/>
  <c r="I3147" i="21"/>
  <c r="H3148" i="21"/>
  <c r="L3147" i="21"/>
  <c r="P3147" i="21"/>
  <c r="N3147" i="21"/>
  <c r="M3146" i="21"/>
  <c r="O3146" i="21"/>
  <c r="K3146" i="21"/>
  <c r="Q3146" i="21"/>
  <c r="M3147" i="21"/>
  <c r="O3147" i="21"/>
  <c r="K3147" i="21"/>
  <c r="Q3147" i="21"/>
  <c r="P3148" i="21"/>
  <c r="N3148" i="21"/>
  <c r="L3148" i="21"/>
  <c r="J3148" i="21"/>
  <c r="H3149" i="21"/>
  <c r="I3148" i="21"/>
  <c r="P3149" i="21"/>
  <c r="N3149" i="21"/>
  <c r="L3149" i="21"/>
  <c r="J3149" i="21"/>
  <c r="H3150" i="21"/>
  <c r="I3149" i="21"/>
  <c r="Q3148" i="21"/>
  <c r="M3148" i="21"/>
  <c r="O3148" i="21"/>
  <c r="K3148" i="21"/>
  <c r="P3150" i="21"/>
  <c r="N3150" i="21"/>
  <c r="L3150" i="21"/>
  <c r="J3150" i="21"/>
  <c r="H3151" i="21"/>
  <c r="I3150" i="21"/>
  <c r="K3149" i="21"/>
  <c r="Q3149" i="21"/>
  <c r="M3149" i="21"/>
  <c r="O3149" i="21"/>
  <c r="I3151" i="21"/>
  <c r="H3152" i="21"/>
  <c r="L3151" i="21"/>
  <c r="J3151" i="21"/>
  <c r="P3151" i="21"/>
  <c r="N3151" i="21"/>
  <c r="M3150" i="21"/>
  <c r="O3150" i="21"/>
  <c r="K3150" i="21"/>
  <c r="Q3150" i="21"/>
  <c r="M3151" i="21"/>
  <c r="O3151" i="21"/>
  <c r="K3151" i="21"/>
  <c r="Q3151" i="21"/>
  <c r="P3152" i="21"/>
  <c r="N3152" i="21"/>
  <c r="L3152" i="21"/>
  <c r="J3152" i="21"/>
  <c r="H3153" i="21"/>
  <c r="I3152" i="21"/>
  <c r="P3153" i="21"/>
  <c r="N3153" i="21"/>
  <c r="L3153" i="21"/>
  <c r="J3153" i="21"/>
  <c r="H3154" i="21"/>
  <c r="I3153" i="21"/>
  <c r="O3152" i="21"/>
  <c r="K3152" i="21"/>
  <c r="M3152" i="21"/>
  <c r="Q3152" i="21"/>
  <c r="P3154" i="21"/>
  <c r="L3154" i="21"/>
  <c r="J3154" i="21"/>
  <c r="N3154" i="21"/>
  <c r="H3155" i="21"/>
  <c r="I3154" i="21"/>
  <c r="Q3153" i="21"/>
  <c r="K3153" i="21"/>
  <c r="M3153" i="21"/>
  <c r="O3153" i="21"/>
  <c r="I3155" i="21"/>
  <c r="L3155" i="21"/>
  <c r="J3155" i="21"/>
  <c r="H3156" i="21"/>
  <c r="P3155" i="21"/>
  <c r="N3155" i="21"/>
  <c r="M3154" i="21"/>
  <c r="O3154" i="21"/>
  <c r="K3154" i="21"/>
  <c r="Q3154" i="21"/>
  <c r="M3155" i="21"/>
  <c r="K3155" i="21"/>
  <c r="O3155" i="21"/>
  <c r="Q3155" i="21"/>
  <c r="I3156" i="21"/>
  <c r="H3157" i="21"/>
  <c r="P3156" i="21"/>
  <c r="N3156" i="21"/>
  <c r="L3156" i="21"/>
  <c r="J3156" i="21"/>
  <c r="M3156" i="21"/>
  <c r="O3156" i="21"/>
  <c r="K3156" i="21"/>
  <c r="Q3156" i="21"/>
  <c r="L3157" i="21"/>
  <c r="J3157" i="21"/>
  <c r="I3157" i="21"/>
  <c r="H3158" i="21"/>
  <c r="P3157" i="21"/>
  <c r="N3157" i="21"/>
  <c r="M3157" i="21"/>
  <c r="O3157" i="21"/>
  <c r="K3157" i="21"/>
  <c r="Q3157" i="21"/>
  <c r="P3158" i="21"/>
  <c r="I3158" i="21"/>
  <c r="H3159" i="21"/>
  <c r="N3158" i="21"/>
  <c r="L3158" i="21"/>
  <c r="J3158" i="21"/>
  <c r="K3158" i="21"/>
  <c r="Q3158" i="21"/>
  <c r="M3158" i="21"/>
  <c r="O3158" i="21"/>
  <c r="L3159" i="21"/>
  <c r="P3159" i="21"/>
  <c r="N3159" i="21"/>
  <c r="J3159" i="21"/>
  <c r="I3159" i="21"/>
  <c r="H3160" i="21"/>
  <c r="M3159" i="21"/>
  <c r="O3159" i="21"/>
  <c r="K3159" i="21"/>
  <c r="Q3159" i="21"/>
  <c r="N3160" i="21"/>
  <c r="L3160" i="21"/>
  <c r="J3160" i="21"/>
  <c r="I3160" i="21"/>
  <c r="P3160" i="21"/>
  <c r="H3161" i="21"/>
  <c r="O3160" i="21"/>
  <c r="K3160" i="21"/>
  <c r="M3160" i="21"/>
  <c r="Q3160" i="21"/>
  <c r="L3161" i="21"/>
  <c r="J3161" i="21"/>
  <c r="I3161" i="21"/>
  <c r="H3162" i="21"/>
  <c r="P3161" i="21"/>
  <c r="N3161" i="21"/>
  <c r="M3161" i="21"/>
  <c r="O3161" i="21"/>
  <c r="K3161" i="21"/>
  <c r="Q3161" i="21"/>
  <c r="P3162" i="21"/>
  <c r="H3163" i="21"/>
  <c r="I3162" i="21"/>
  <c r="N3162" i="21"/>
  <c r="L3162" i="21"/>
  <c r="J3162" i="21"/>
  <c r="L3163" i="21"/>
  <c r="J3163" i="21"/>
  <c r="H3164" i="21"/>
  <c r="I3163" i="21"/>
  <c r="P3163" i="21"/>
  <c r="N3163" i="21"/>
  <c r="M3162" i="21"/>
  <c r="O3162" i="21"/>
  <c r="K3162" i="21"/>
  <c r="Q3162" i="21"/>
  <c r="P3164" i="21"/>
  <c r="I3164" i="21"/>
  <c r="H3165" i="21"/>
  <c r="N3164" i="21"/>
  <c r="L3164" i="21"/>
  <c r="J3164" i="21"/>
  <c r="M3163" i="21"/>
  <c r="O3163" i="21"/>
  <c r="K3163" i="21"/>
  <c r="Q3163" i="21"/>
  <c r="K3164" i="21"/>
  <c r="M3164" i="21"/>
  <c r="O3164" i="21"/>
  <c r="Q3164" i="21"/>
  <c r="L3165" i="21"/>
  <c r="J3165" i="21"/>
  <c r="H3166" i="21"/>
  <c r="I3165" i="21"/>
  <c r="P3165" i="21"/>
  <c r="N3165" i="21"/>
  <c r="N3166" i="21"/>
  <c r="L3166" i="21"/>
  <c r="J3166" i="21"/>
  <c r="I3166" i="21"/>
  <c r="P3166" i="21"/>
  <c r="H3167" i="21"/>
  <c r="K3165" i="21"/>
  <c r="Q3165" i="21"/>
  <c r="M3165" i="21"/>
  <c r="O3165" i="21"/>
  <c r="K3166" i="21"/>
  <c r="Q3166" i="21"/>
  <c r="M3166" i="21"/>
  <c r="O3166" i="21"/>
  <c r="P3167" i="21"/>
  <c r="N3167" i="21"/>
  <c r="L3167" i="21"/>
  <c r="J3167" i="21"/>
  <c r="H3168" i="21"/>
  <c r="I3167" i="21"/>
  <c r="P3168" i="21"/>
  <c r="I3168" i="21"/>
  <c r="H3169" i="21"/>
  <c r="N3168" i="21"/>
  <c r="L3168" i="21"/>
  <c r="J3168" i="21"/>
  <c r="O3167" i="21"/>
  <c r="K3167" i="21"/>
  <c r="M3167" i="21"/>
  <c r="Q3167" i="21"/>
  <c r="M3168" i="21"/>
  <c r="O3168" i="21"/>
  <c r="K3168" i="21"/>
  <c r="Q3168" i="21"/>
  <c r="L3169" i="21"/>
  <c r="J3169" i="21"/>
  <c r="I3169" i="21"/>
  <c r="H3170" i="21"/>
  <c r="P3169" i="21"/>
  <c r="N3169" i="21"/>
  <c r="K3169" i="21"/>
  <c r="Q3169" i="21"/>
  <c r="M3169" i="21"/>
  <c r="O3169" i="21"/>
  <c r="P3170" i="21"/>
  <c r="H3171" i="21"/>
  <c r="I3170" i="21"/>
  <c r="N3170" i="21"/>
  <c r="L3170" i="21"/>
  <c r="J3170" i="21"/>
  <c r="L3171" i="21"/>
  <c r="J3171" i="21"/>
  <c r="H3172" i="21"/>
  <c r="I3171" i="21"/>
  <c r="P3171" i="21"/>
  <c r="N3171" i="21"/>
  <c r="M3170" i="21"/>
  <c r="O3170" i="21"/>
  <c r="K3170" i="21"/>
  <c r="Q3170" i="21"/>
  <c r="P3172" i="21"/>
  <c r="I3172" i="21"/>
  <c r="H3173" i="21"/>
  <c r="N3172" i="21"/>
  <c r="L3172" i="21"/>
  <c r="J3172" i="21"/>
  <c r="K3171" i="21"/>
  <c r="M3171" i="21"/>
  <c r="O3171" i="21"/>
  <c r="Q3171" i="21"/>
  <c r="M3172" i="21"/>
  <c r="O3172" i="21"/>
  <c r="K3172" i="21"/>
  <c r="Q3172" i="21"/>
  <c r="J3173" i="21"/>
  <c r="H3174" i="21"/>
  <c r="I3173" i="21"/>
  <c r="L3173" i="21"/>
  <c r="P3173" i="21"/>
  <c r="N3173" i="21"/>
  <c r="J3174" i="21"/>
  <c r="H3175" i="21"/>
  <c r="P3174" i="21"/>
  <c r="N3174" i="21"/>
  <c r="L3174" i="21"/>
  <c r="I3174" i="21"/>
  <c r="K3173" i="21"/>
  <c r="Q3173" i="21"/>
  <c r="M3173" i="21"/>
  <c r="O3173" i="21"/>
  <c r="L3175" i="21"/>
  <c r="J3175" i="21"/>
  <c r="H3176" i="21"/>
  <c r="I3175" i="21"/>
  <c r="P3175" i="21"/>
  <c r="N3175" i="21"/>
  <c r="M3174" i="21"/>
  <c r="O3174" i="21"/>
  <c r="K3174" i="21"/>
  <c r="Q3174" i="21"/>
  <c r="P3176" i="21"/>
  <c r="I3176" i="21"/>
  <c r="H3177" i="21"/>
  <c r="N3176" i="21"/>
  <c r="L3176" i="21"/>
  <c r="J3176" i="21"/>
  <c r="M3175" i="21"/>
  <c r="O3175" i="21"/>
  <c r="K3175" i="21"/>
  <c r="Q3175" i="21"/>
  <c r="M3176" i="21"/>
  <c r="O3176" i="21"/>
  <c r="K3176" i="21"/>
  <c r="Q3176" i="21"/>
  <c r="I3177" i="21"/>
  <c r="H3178" i="21"/>
  <c r="L3177" i="21"/>
  <c r="J3177" i="21"/>
  <c r="P3177" i="21"/>
  <c r="N3177" i="21"/>
  <c r="M3177" i="21"/>
  <c r="O3177" i="21"/>
  <c r="K3177" i="21"/>
  <c r="Q3177" i="21"/>
  <c r="P3178" i="21"/>
  <c r="I3178" i="21"/>
  <c r="H3179" i="21"/>
  <c r="N3178" i="21"/>
  <c r="L3178" i="21"/>
  <c r="J3178" i="21"/>
  <c r="Q3178" i="21"/>
  <c r="K3178" i="21"/>
  <c r="M3178" i="21"/>
  <c r="O3178" i="21"/>
  <c r="P3179" i="21"/>
  <c r="N3179" i="21"/>
  <c r="L3179" i="21"/>
  <c r="J3179" i="21"/>
  <c r="H3180" i="21"/>
  <c r="I3179" i="21"/>
  <c r="P3180" i="21"/>
  <c r="I3180" i="21"/>
  <c r="H3181" i="21"/>
  <c r="N3180" i="21"/>
  <c r="L3180" i="21"/>
  <c r="J3180" i="21"/>
  <c r="M3179" i="21"/>
  <c r="O3179" i="21"/>
  <c r="K3179" i="21"/>
  <c r="Q3179" i="21"/>
  <c r="M3180" i="21"/>
  <c r="O3180" i="21"/>
  <c r="K3180" i="21"/>
  <c r="Q3180" i="21"/>
  <c r="H3182" i="21"/>
  <c r="L3181" i="21"/>
  <c r="J3181" i="21"/>
  <c r="I3181" i="21"/>
  <c r="P3181" i="21"/>
  <c r="N3181" i="21"/>
  <c r="H3183" i="21"/>
  <c r="I3182" i="21"/>
  <c r="P3182" i="21"/>
  <c r="N3182" i="21"/>
  <c r="L3182" i="21"/>
  <c r="J3182" i="21"/>
  <c r="M3181" i="21"/>
  <c r="O3181" i="21"/>
  <c r="K3181" i="21"/>
  <c r="Q3181" i="21"/>
  <c r="H3184" i="21"/>
  <c r="I3183" i="21"/>
  <c r="L3183" i="21"/>
  <c r="J3183" i="21"/>
  <c r="P3183" i="21"/>
  <c r="N3183" i="21"/>
  <c r="M3182" i="21"/>
  <c r="O3182" i="21"/>
  <c r="K3182" i="21"/>
  <c r="Q3182" i="21"/>
  <c r="P3184" i="21"/>
  <c r="I3184" i="21"/>
  <c r="H3185" i="21"/>
  <c r="N3184" i="21"/>
  <c r="L3184" i="21"/>
  <c r="J3184" i="21"/>
  <c r="M3183" i="21"/>
  <c r="O3183" i="21"/>
  <c r="K3183" i="21"/>
  <c r="Q3183" i="21"/>
  <c r="M3184" i="21"/>
  <c r="O3184" i="21"/>
  <c r="K3184" i="21"/>
  <c r="Q3184" i="21"/>
  <c r="J3185" i="21"/>
  <c r="H3186" i="21"/>
  <c r="L3185" i="21"/>
  <c r="I3185" i="21"/>
  <c r="P3185" i="21"/>
  <c r="N3185" i="21"/>
  <c r="P3186" i="21"/>
  <c r="N3186" i="21"/>
  <c r="J3186" i="21"/>
  <c r="L3186" i="21"/>
  <c r="I3186" i="21"/>
  <c r="H3187" i="21"/>
  <c r="Q3185" i="21"/>
  <c r="K3185" i="21"/>
  <c r="M3185" i="21"/>
  <c r="O3185" i="21"/>
  <c r="K3186" i="21"/>
  <c r="Q3186" i="21"/>
  <c r="M3186" i="21"/>
  <c r="O3186" i="21"/>
  <c r="N3187" i="21"/>
  <c r="L3187" i="21"/>
  <c r="P3187" i="21"/>
  <c r="J3187" i="21"/>
  <c r="H3188" i="21"/>
  <c r="I3187" i="21"/>
  <c r="I3188" i="21"/>
  <c r="H3189" i="21"/>
  <c r="P3188" i="21"/>
  <c r="N3188" i="21"/>
  <c r="L3188" i="21"/>
  <c r="J3188" i="21"/>
  <c r="M3187" i="21"/>
  <c r="O3187" i="21"/>
  <c r="K3187" i="21"/>
  <c r="Q3187" i="21"/>
  <c r="M3188" i="21"/>
  <c r="O3188" i="21"/>
  <c r="K3188" i="21"/>
  <c r="Q3188" i="21"/>
  <c r="L3189" i="21"/>
  <c r="J3189" i="21"/>
  <c r="H3190" i="21"/>
  <c r="I3189" i="21"/>
  <c r="P3189" i="21"/>
  <c r="N3189" i="21"/>
  <c r="P3190" i="21"/>
  <c r="N3190" i="21"/>
  <c r="L3190" i="21"/>
  <c r="J3190" i="21"/>
  <c r="I3190" i="21"/>
  <c r="H3191" i="21"/>
  <c r="K3189" i="21"/>
  <c r="Q3189" i="21"/>
  <c r="M3189" i="21"/>
  <c r="O3189" i="21"/>
  <c r="K3190" i="21"/>
  <c r="Q3190" i="21"/>
  <c r="M3190" i="21"/>
  <c r="O3190" i="21"/>
  <c r="L3191" i="21"/>
  <c r="P3191" i="21"/>
  <c r="N3191" i="21"/>
  <c r="J3191" i="21"/>
  <c r="I3191" i="21"/>
  <c r="H3192" i="21"/>
  <c r="M3191" i="21"/>
  <c r="O3191" i="21"/>
  <c r="K3191" i="21"/>
  <c r="Q3191" i="21"/>
  <c r="N3192" i="21"/>
  <c r="L3192" i="21"/>
  <c r="J3192" i="21"/>
  <c r="I3192" i="21"/>
  <c r="P3192" i="21"/>
  <c r="H3193" i="21"/>
  <c r="O3192" i="21"/>
  <c r="K3192" i="21"/>
  <c r="M3192" i="21"/>
  <c r="Q3192" i="21"/>
  <c r="L3193" i="21"/>
  <c r="J3193" i="21"/>
  <c r="H3194" i="21"/>
  <c r="I3193" i="21"/>
  <c r="P3193" i="21"/>
  <c r="N3193" i="21"/>
  <c r="H3195" i="21"/>
  <c r="P3194" i="21"/>
  <c r="I3194" i="21"/>
  <c r="N3194" i="21"/>
  <c r="L3194" i="21"/>
  <c r="J3194" i="21"/>
  <c r="M3193" i="21"/>
  <c r="O3193" i="21"/>
  <c r="K3193" i="21"/>
  <c r="Q3193" i="21"/>
  <c r="L3195" i="21"/>
  <c r="J3195" i="21"/>
  <c r="H3196" i="21"/>
  <c r="I3195" i="21"/>
  <c r="P3195" i="21"/>
  <c r="N3195" i="21"/>
  <c r="M3194" i="21"/>
  <c r="O3194" i="21"/>
  <c r="K3194" i="21"/>
  <c r="Q3194" i="21"/>
  <c r="P3196" i="21"/>
  <c r="I3196" i="21"/>
  <c r="H3197" i="21"/>
  <c r="N3196" i="21"/>
  <c r="L3196" i="21"/>
  <c r="J3196" i="21"/>
  <c r="M3195" i="21"/>
  <c r="O3195" i="21"/>
  <c r="K3195" i="21"/>
  <c r="Q3195" i="21"/>
  <c r="K3196" i="21"/>
  <c r="M3196" i="21"/>
  <c r="O3196" i="21"/>
  <c r="Q3196" i="21"/>
  <c r="L3197" i="21"/>
  <c r="J3197" i="21"/>
  <c r="H3198" i="21"/>
  <c r="I3197" i="21"/>
  <c r="P3197" i="21"/>
  <c r="N3197" i="21"/>
  <c r="N3198" i="21"/>
  <c r="L3198" i="21"/>
  <c r="J3198" i="21"/>
  <c r="I3198" i="21"/>
  <c r="P3198" i="21"/>
  <c r="H3199" i="21"/>
  <c r="K3197" i="21"/>
  <c r="Q3197" i="21"/>
  <c r="M3197" i="21"/>
  <c r="O3197" i="21"/>
  <c r="K3198" i="21"/>
  <c r="Q3198" i="21"/>
  <c r="M3198" i="21"/>
  <c r="O3198" i="21"/>
  <c r="N3199" i="21"/>
  <c r="L3199" i="21"/>
  <c r="P3199" i="21"/>
  <c r="J3199" i="21"/>
  <c r="H3200" i="21"/>
  <c r="I3199" i="21"/>
  <c r="I3200" i="21"/>
  <c r="P3200" i="21"/>
  <c r="H3201" i="21"/>
  <c r="N3200" i="21"/>
  <c r="L3200" i="21"/>
  <c r="J3200" i="21"/>
  <c r="O3199" i="21"/>
  <c r="K3199" i="21"/>
  <c r="M3199" i="21"/>
  <c r="Q3199" i="21"/>
  <c r="M3200" i="21"/>
  <c r="O3200" i="21"/>
  <c r="K3200" i="21"/>
  <c r="Q3200" i="21"/>
  <c r="L3201" i="21"/>
  <c r="J3201" i="21"/>
  <c r="I3201" i="21"/>
  <c r="H3202" i="21"/>
  <c r="P3201" i="21"/>
  <c r="N3201" i="21"/>
  <c r="K3201" i="21"/>
  <c r="Q3201" i="21"/>
  <c r="M3201" i="21"/>
  <c r="O3201" i="21"/>
  <c r="P3202" i="21"/>
  <c r="H3203" i="21"/>
  <c r="I3202" i="21"/>
  <c r="N3202" i="21"/>
  <c r="L3202" i="21"/>
  <c r="J3202" i="21"/>
  <c r="L3203" i="21"/>
  <c r="J3203" i="21"/>
  <c r="H3204" i="21"/>
  <c r="I3203" i="21"/>
  <c r="P3203" i="21"/>
  <c r="N3203" i="21"/>
  <c r="M3202" i="21"/>
  <c r="O3202" i="21"/>
  <c r="K3202" i="21"/>
  <c r="Q3202" i="21"/>
  <c r="P3204" i="21"/>
  <c r="I3204" i="21"/>
  <c r="H3205" i="21"/>
  <c r="N3204" i="21"/>
  <c r="L3204" i="21"/>
  <c r="J3204" i="21"/>
  <c r="K3203" i="21"/>
  <c r="M3203" i="21"/>
  <c r="O3203" i="21"/>
  <c r="Q3203" i="21"/>
  <c r="O3204" i="21"/>
  <c r="K3204" i="21"/>
  <c r="M3204" i="21"/>
  <c r="Q3204" i="21"/>
  <c r="J3205" i="21"/>
  <c r="H3206" i="21"/>
  <c r="I3205" i="21"/>
  <c r="L3205" i="21"/>
  <c r="P3205" i="21"/>
  <c r="N3205" i="21"/>
  <c r="J3206" i="21"/>
  <c r="I3206" i="21"/>
  <c r="P3206" i="21"/>
  <c r="N3206" i="21"/>
  <c r="L3206" i="21"/>
  <c r="H3207" i="21"/>
  <c r="K3205" i="21"/>
  <c r="Q3205" i="21"/>
  <c r="M3205" i="21"/>
  <c r="O3205" i="21"/>
  <c r="K3206" i="21"/>
  <c r="Q3206" i="21"/>
  <c r="M3206" i="21"/>
  <c r="O3206" i="21"/>
  <c r="P3207" i="21"/>
  <c r="N3207" i="21"/>
  <c r="L3207" i="21"/>
  <c r="J3207" i="21"/>
  <c r="H3208" i="21"/>
  <c r="I3207" i="21"/>
  <c r="P3208" i="21"/>
  <c r="I3208" i="21"/>
  <c r="H3209" i="21"/>
  <c r="N3208" i="21"/>
  <c r="L3208" i="21"/>
  <c r="J3208" i="21"/>
  <c r="M3207" i="21"/>
  <c r="O3207" i="21"/>
  <c r="K3207" i="21"/>
  <c r="Q3207" i="21"/>
  <c r="M3208" i="21"/>
  <c r="O3208" i="21"/>
  <c r="K3208" i="21"/>
  <c r="Q3208" i="21"/>
  <c r="I3209" i="21"/>
  <c r="H3210" i="21"/>
  <c r="L3209" i="21"/>
  <c r="J3209" i="21"/>
  <c r="P3209" i="21"/>
  <c r="N3209" i="21"/>
  <c r="O3209" i="21"/>
  <c r="K3209" i="21"/>
  <c r="M3209" i="21"/>
  <c r="Q3209" i="21"/>
  <c r="P3210" i="21"/>
  <c r="I3210" i="21"/>
  <c r="H3211" i="21"/>
  <c r="N3210" i="21"/>
  <c r="L3210" i="21"/>
  <c r="J3210" i="21"/>
  <c r="Q3210" i="21"/>
  <c r="K3210" i="21"/>
  <c r="M3210" i="21"/>
  <c r="O3210" i="21"/>
  <c r="P3211" i="21"/>
  <c r="N3211" i="21"/>
  <c r="L3211" i="21"/>
  <c r="J3211" i="21"/>
  <c r="H3212" i="21"/>
  <c r="I3211" i="21"/>
  <c r="P3212" i="21"/>
  <c r="I3212" i="21"/>
  <c r="H3213" i="21"/>
  <c r="N3212" i="21"/>
  <c r="L3212" i="21"/>
  <c r="J3212" i="21"/>
  <c r="M3211" i="21"/>
  <c r="O3211" i="21"/>
  <c r="K3211" i="21"/>
  <c r="Q3211" i="21"/>
  <c r="M3212" i="21"/>
  <c r="O3212" i="21"/>
  <c r="K3212" i="21"/>
  <c r="Q3212" i="21"/>
  <c r="H3214" i="21"/>
  <c r="L3213" i="21"/>
  <c r="J3213" i="21"/>
  <c r="I3213" i="21"/>
  <c r="P3213" i="21"/>
  <c r="N3213" i="21"/>
  <c r="H3215" i="21"/>
  <c r="I3214" i="21"/>
  <c r="P3214" i="21"/>
  <c r="N3214" i="21"/>
  <c r="L3214" i="21"/>
  <c r="J3214" i="21"/>
  <c r="M3213" i="21"/>
  <c r="K3213" i="21"/>
  <c r="Q3213" i="21"/>
  <c r="O3213" i="21"/>
  <c r="H3216" i="21"/>
  <c r="I3215" i="21"/>
  <c r="L3215" i="21"/>
  <c r="J3215" i="21"/>
  <c r="P3215" i="21"/>
  <c r="N3215" i="21"/>
  <c r="M3214" i="21"/>
  <c r="O3214" i="21"/>
  <c r="K3214" i="21"/>
  <c r="Q3214" i="21"/>
  <c r="P3216" i="21"/>
  <c r="I3216" i="21"/>
  <c r="H3217" i="21"/>
  <c r="N3216" i="21"/>
  <c r="L3216" i="21"/>
  <c r="J3216" i="21"/>
  <c r="M3215" i="21"/>
  <c r="O3215" i="21"/>
  <c r="K3215" i="21"/>
  <c r="Q3215" i="21"/>
  <c r="M3216" i="21"/>
  <c r="O3216" i="21"/>
  <c r="K3216" i="21"/>
  <c r="Q3216" i="21"/>
  <c r="J3217" i="21"/>
  <c r="L3217" i="21"/>
  <c r="H3218" i="21"/>
  <c r="I3217" i="21"/>
  <c r="P3217" i="21"/>
  <c r="N3217" i="21"/>
  <c r="P3218" i="21"/>
  <c r="N3218" i="21"/>
  <c r="J3218" i="21"/>
  <c r="I3218" i="21"/>
  <c r="L3218" i="21"/>
  <c r="H3219" i="21"/>
  <c r="Q3217" i="21"/>
  <c r="K3217" i="21"/>
  <c r="M3217" i="21"/>
  <c r="O3217" i="21"/>
  <c r="K3218" i="21"/>
  <c r="Q3218" i="21"/>
  <c r="M3218" i="21"/>
  <c r="O3218" i="21"/>
  <c r="N3219" i="21"/>
  <c r="L3219" i="21"/>
  <c r="P3219" i="21"/>
  <c r="J3219" i="21"/>
  <c r="H3220" i="21"/>
  <c r="I3219" i="21"/>
  <c r="I3220" i="21"/>
  <c r="H3221" i="21"/>
  <c r="P3220" i="21"/>
  <c r="N3220" i="21"/>
  <c r="L3220" i="21"/>
  <c r="J3220" i="21"/>
  <c r="M3219" i="21"/>
  <c r="O3219" i="21"/>
  <c r="K3219" i="21"/>
  <c r="Q3219" i="21"/>
  <c r="M3220" i="21"/>
  <c r="O3220" i="21"/>
  <c r="K3220" i="21"/>
  <c r="Q3220" i="21"/>
  <c r="L3221" i="21"/>
  <c r="H3222" i="21"/>
  <c r="J3221" i="21"/>
  <c r="I3221" i="21"/>
  <c r="P3221" i="21"/>
  <c r="N3221" i="21"/>
  <c r="P3222" i="21"/>
  <c r="N3222" i="21"/>
  <c r="L3222" i="21"/>
  <c r="I3222" i="21"/>
  <c r="J3222" i="21"/>
  <c r="H3223" i="21"/>
  <c r="K3221" i="21"/>
  <c r="Q3221" i="21"/>
  <c r="M3221" i="21"/>
  <c r="O3221" i="21"/>
  <c r="K3222" i="21"/>
  <c r="Q3222" i="21"/>
  <c r="M3222" i="21"/>
  <c r="O3222" i="21"/>
  <c r="L3223" i="21"/>
  <c r="P3223" i="21"/>
  <c r="N3223" i="21"/>
  <c r="J3223" i="21"/>
  <c r="I3223" i="21"/>
  <c r="H3224" i="21"/>
  <c r="M3223" i="21"/>
  <c r="O3223" i="21"/>
  <c r="K3223" i="21"/>
  <c r="Q3223" i="21"/>
  <c r="N3224" i="21"/>
  <c r="L3224" i="21"/>
  <c r="J3224" i="21"/>
  <c r="I3224" i="21"/>
  <c r="P3224" i="21"/>
  <c r="H3225" i="21"/>
  <c r="O3224" i="21"/>
  <c r="K3224" i="21"/>
  <c r="M3224" i="21"/>
  <c r="Q3224" i="21"/>
  <c r="L3225" i="21"/>
  <c r="J3225" i="21"/>
  <c r="H3226" i="21"/>
  <c r="I3225" i="21"/>
  <c r="P3225" i="21"/>
  <c r="N3225" i="21"/>
  <c r="H3227" i="21"/>
  <c r="P3226" i="21"/>
  <c r="I3226" i="21"/>
  <c r="N3226" i="21"/>
  <c r="L3226" i="21"/>
  <c r="J3226" i="21"/>
  <c r="M3225" i="21"/>
  <c r="O3225" i="21"/>
  <c r="K3225" i="21"/>
  <c r="Q3225" i="21"/>
  <c r="J3227" i="21"/>
  <c r="H3228" i="21"/>
  <c r="I3227" i="21"/>
  <c r="L3227" i="21"/>
  <c r="P3227" i="21"/>
  <c r="N3227" i="21"/>
  <c r="M3226" i="21"/>
  <c r="O3226" i="21"/>
  <c r="K3226" i="21"/>
  <c r="Q3226" i="21"/>
  <c r="P3228" i="21"/>
  <c r="I3228" i="21"/>
  <c r="H3229" i="21"/>
  <c r="N3228" i="21"/>
  <c r="L3228" i="21"/>
  <c r="J3228" i="21"/>
  <c r="M3227" i="21"/>
  <c r="O3227" i="21"/>
  <c r="K3227" i="21"/>
  <c r="Q3227" i="21"/>
  <c r="K3228" i="21"/>
  <c r="M3228" i="21"/>
  <c r="O3228" i="21"/>
  <c r="Q3228" i="21"/>
  <c r="L3229" i="21"/>
  <c r="J3229" i="21"/>
  <c r="I3229" i="21"/>
  <c r="H3230" i="21"/>
  <c r="P3229" i="21"/>
  <c r="N3229" i="21"/>
  <c r="O3229" i="21"/>
  <c r="K3229" i="21"/>
  <c r="Q3229" i="21"/>
  <c r="M3229" i="21"/>
  <c r="I3230" i="21"/>
  <c r="P3230" i="21"/>
  <c r="H3231" i="21"/>
  <c r="N3230" i="21"/>
  <c r="L3230" i="21"/>
  <c r="J3230" i="21"/>
  <c r="M3230" i="21"/>
  <c r="O3230" i="21"/>
  <c r="K3230" i="21"/>
  <c r="Q3230" i="21"/>
  <c r="L3231" i="21"/>
  <c r="J3231" i="21"/>
  <c r="I3231" i="21"/>
  <c r="H3232" i="21"/>
  <c r="P3231" i="21"/>
  <c r="N3231" i="21"/>
  <c r="O3231" i="21"/>
  <c r="K3231" i="21"/>
  <c r="M3231" i="21"/>
  <c r="Q3231" i="21"/>
  <c r="P3232" i="21"/>
  <c r="I3232" i="21"/>
  <c r="H3233" i="21"/>
  <c r="N3232" i="21"/>
  <c r="L3232" i="21"/>
  <c r="J3232" i="21"/>
  <c r="M3232" i="21"/>
  <c r="O3232" i="21"/>
  <c r="K3232" i="21"/>
  <c r="Q3232" i="21"/>
  <c r="L3233" i="21"/>
  <c r="J3233" i="21"/>
  <c r="I3233" i="21"/>
  <c r="H3234" i="21"/>
  <c r="P3233" i="21"/>
  <c r="N3233" i="21"/>
  <c r="K3233" i="21"/>
  <c r="Q3233" i="21"/>
  <c r="M3233" i="21"/>
  <c r="O3233" i="21"/>
  <c r="P3234" i="21"/>
  <c r="H3235" i="21"/>
  <c r="I3234" i="21"/>
  <c r="N3234" i="21"/>
  <c r="L3234" i="21"/>
  <c r="J3234" i="21"/>
  <c r="L3235" i="21"/>
  <c r="J3235" i="21"/>
  <c r="H3236" i="21"/>
  <c r="I3235" i="21"/>
  <c r="P3235" i="21"/>
  <c r="N3235" i="21"/>
  <c r="M3234" i="21"/>
  <c r="O3234" i="21"/>
  <c r="K3234" i="21"/>
  <c r="Q3234" i="21"/>
  <c r="P3236" i="21"/>
  <c r="H3237" i="21"/>
  <c r="I3236" i="21"/>
  <c r="N3236" i="21"/>
  <c r="L3236" i="21"/>
  <c r="J3236" i="21"/>
  <c r="K3235" i="21"/>
  <c r="M3235" i="21"/>
  <c r="O3235" i="21"/>
  <c r="Q3235" i="21"/>
  <c r="J3237" i="21"/>
  <c r="H3238" i="21"/>
  <c r="I3237" i="21"/>
  <c r="L3237" i="21"/>
  <c r="P3237" i="21"/>
  <c r="N3237" i="21"/>
  <c r="M3236" i="21"/>
  <c r="O3236" i="21"/>
  <c r="K3236" i="21"/>
  <c r="Q3236" i="21"/>
  <c r="J3238" i="21"/>
  <c r="I3238" i="21"/>
  <c r="P3238" i="21"/>
  <c r="N3238" i="21"/>
  <c r="L3238" i="21"/>
  <c r="H3239" i="21"/>
  <c r="K3237" i="21"/>
  <c r="Q3237" i="21"/>
  <c r="M3237" i="21"/>
  <c r="O3237" i="21"/>
  <c r="K3238" i="21"/>
  <c r="Q3238" i="21"/>
  <c r="M3238" i="21"/>
  <c r="O3238" i="21"/>
  <c r="P3239" i="21"/>
  <c r="N3239" i="21"/>
  <c r="L3239" i="21"/>
  <c r="J3239" i="21"/>
  <c r="H3240" i="21"/>
  <c r="I3239" i="21"/>
  <c r="P3240" i="21"/>
  <c r="I3240" i="21"/>
  <c r="H3241" i="21"/>
  <c r="N3240" i="21"/>
  <c r="L3240" i="21"/>
  <c r="J3240" i="21"/>
  <c r="M3239" i="21"/>
  <c r="O3239" i="21"/>
  <c r="K3239" i="21"/>
  <c r="Q3239" i="21"/>
  <c r="O3240" i="21"/>
  <c r="K3240" i="21"/>
  <c r="M3240" i="21"/>
  <c r="Q3240" i="21"/>
  <c r="I3241" i="21"/>
  <c r="H3242" i="21"/>
  <c r="L3241" i="21"/>
  <c r="J3241" i="21"/>
  <c r="P3241" i="21"/>
  <c r="N3241" i="21"/>
  <c r="O3241" i="21"/>
  <c r="K3241" i="21"/>
  <c r="M3241" i="21"/>
  <c r="Q3241" i="21"/>
  <c r="P3242" i="21"/>
  <c r="H3243" i="21"/>
  <c r="I3242" i="21"/>
  <c r="N3242" i="21"/>
  <c r="L3242" i="21"/>
  <c r="J3242" i="21"/>
  <c r="J3243" i="21"/>
  <c r="I3243" i="21"/>
  <c r="H3244" i="21"/>
  <c r="L3243" i="21"/>
  <c r="P3243" i="21"/>
  <c r="N3243" i="21"/>
  <c r="M3242" i="21"/>
  <c r="O3242" i="21"/>
  <c r="K3242" i="21"/>
  <c r="Q3242" i="21"/>
  <c r="M3243" i="21"/>
  <c r="O3243" i="21"/>
  <c r="K3243" i="21"/>
  <c r="Q3243" i="21"/>
  <c r="P3244" i="21"/>
  <c r="N3244" i="21"/>
  <c r="J3244" i="21"/>
  <c r="L3244" i="21"/>
  <c r="I3244" i="21"/>
  <c r="H3245" i="21"/>
  <c r="M3244" i="21"/>
  <c r="O3244" i="21"/>
  <c r="K3244" i="21"/>
  <c r="Q3244" i="21"/>
  <c r="H3246" i="21"/>
  <c r="L3245" i="21"/>
  <c r="J3245" i="21"/>
  <c r="I3245" i="21"/>
  <c r="P3245" i="21"/>
  <c r="N3245" i="21"/>
  <c r="H3247" i="21"/>
  <c r="I3246" i="21"/>
  <c r="P3246" i="21"/>
  <c r="N3246" i="21"/>
  <c r="L3246" i="21"/>
  <c r="J3246" i="21"/>
  <c r="M3245" i="21"/>
  <c r="O3245" i="21"/>
  <c r="K3245" i="21"/>
  <c r="Q3245" i="21"/>
  <c r="H3248" i="21"/>
  <c r="I3247" i="21"/>
  <c r="L3247" i="21"/>
  <c r="J3247" i="21"/>
  <c r="P3247" i="21"/>
  <c r="N3247" i="21"/>
  <c r="M3246" i="21"/>
  <c r="O3246" i="21"/>
  <c r="K3246" i="21"/>
  <c r="Q3246" i="21"/>
  <c r="P3248" i="21"/>
  <c r="I3248" i="21"/>
  <c r="H3249" i="21"/>
  <c r="N3248" i="21"/>
  <c r="L3248" i="21"/>
  <c r="J3248" i="21"/>
  <c r="K3247" i="21"/>
  <c r="M3247" i="21"/>
  <c r="O3247" i="21"/>
  <c r="Q3247" i="21"/>
  <c r="M3248" i="21"/>
  <c r="O3248" i="21"/>
  <c r="K3248" i="21"/>
  <c r="Q3248" i="21"/>
  <c r="J3249" i="21"/>
  <c r="I3249" i="21"/>
  <c r="L3249" i="21"/>
  <c r="H3250" i="21"/>
  <c r="P3249" i="21"/>
  <c r="N3249" i="21"/>
  <c r="M3249" i="21"/>
  <c r="O3249" i="21"/>
  <c r="Q3249" i="21"/>
  <c r="K3249" i="21"/>
  <c r="I3250" i="21"/>
  <c r="P3250" i="21"/>
  <c r="L3250" i="21"/>
  <c r="H3251" i="21"/>
  <c r="N3250" i="21"/>
  <c r="J3250" i="21"/>
  <c r="K3250" i="21"/>
  <c r="M3250" i="21"/>
  <c r="O3250" i="21"/>
  <c r="Q3250" i="21"/>
  <c r="P3251" i="21"/>
  <c r="L3251" i="21"/>
  <c r="H3252" i="21"/>
  <c r="J3251" i="21"/>
  <c r="I3251" i="21"/>
  <c r="N3251" i="21"/>
  <c r="P3252" i="21"/>
  <c r="I3252" i="21"/>
  <c r="H3253" i="21"/>
  <c r="L3252" i="21"/>
  <c r="N3252" i="21"/>
  <c r="J3252" i="21"/>
  <c r="O3251" i="21"/>
  <c r="K3251" i="21"/>
  <c r="M3251" i="21"/>
  <c r="Q3251" i="21"/>
  <c r="M3252" i="21"/>
  <c r="O3252" i="21"/>
  <c r="K3252" i="21"/>
  <c r="Q3252" i="21"/>
  <c r="J3253" i="21"/>
  <c r="I3253" i="21"/>
  <c r="H3254" i="21"/>
  <c r="P3253" i="21"/>
  <c r="L3253" i="21"/>
  <c r="N3253" i="21"/>
  <c r="O3253" i="21"/>
  <c r="K3253" i="21"/>
  <c r="Q3253" i="21"/>
  <c r="M3253" i="21"/>
  <c r="L3254" i="21"/>
  <c r="H3255" i="21"/>
  <c r="I3254" i="21"/>
  <c r="P3254" i="21"/>
  <c r="N3254" i="21"/>
  <c r="J3254" i="21"/>
  <c r="I3255" i="21"/>
  <c r="L3255" i="21"/>
  <c r="P3255" i="21"/>
  <c r="J3255" i="21"/>
  <c r="H3256" i="21"/>
  <c r="N3255" i="21"/>
  <c r="M3254" i="21"/>
  <c r="K3254" i="21"/>
  <c r="O3254" i="21"/>
  <c r="Q3254" i="21"/>
  <c r="M3255" i="21"/>
  <c r="O3255" i="21"/>
  <c r="K3255" i="21"/>
  <c r="Q3255" i="21"/>
  <c r="I3256" i="21"/>
  <c r="P3256" i="21"/>
  <c r="L3256" i="21"/>
  <c r="H3257" i="21"/>
  <c r="N3256" i="21"/>
  <c r="J3256" i="21"/>
  <c r="M3256" i="21"/>
  <c r="O3256" i="21"/>
  <c r="K3256" i="21"/>
  <c r="Q3256" i="21"/>
  <c r="H3258" i="21"/>
  <c r="P3257" i="21"/>
  <c r="N3257" i="21"/>
  <c r="L3257" i="21"/>
  <c r="J3257" i="21"/>
  <c r="I3257" i="21"/>
  <c r="J3258" i="21"/>
  <c r="I3258" i="21"/>
  <c r="P3258" i="21"/>
  <c r="N3258" i="21"/>
  <c r="L3258" i="21"/>
  <c r="H3259" i="21"/>
  <c r="M3257" i="21"/>
  <c r="K3257" i="21"/>
  <c r="Q3257" i="21"/>
  <c r="O3257" i="21"/>
  <c r="Q3258" i="21"/>
  <c r="M3258" i="21"/>
  <c r="K3258" i="21"/>
  <c r="O3258" i="21"/>
  <c r="P3259" i="21"/>
  <c r="N3259" i="21"/>
  <c r="H3260" i="21"/>
  <c r="L3259" i="21"/>
  <c r="J3259" i="21"/>
  <c r="I3259" i="21"/>
  <c r="L3260" i="21"/>
  <c r="I3260" i="21"/>
  <c r="H3261" i="21"/>
  <c r="P3260" i="21"/>
  <c r="N3260" i="21"/>
  <c r="J3260" i="21"/>
  <c r="O3259" i="21"/>
  <c r="K3259" i="21"/>
  <c r="M3259" i="21"/>
  <c r="Q3259" i="21"/>
  <c r="K3260" i="21"/>
  <c r="Q3260" i="21"/>
  <c r="M3260" i="21"/>
  <c r="O3260" i="21"/>
  <c r="P3261" i="21"/>
  <c r="I3261" i="21"/>
  <c r="H3262" i="21"/>
  <c r="L3261" i="21"/>
  <c r="J3261" i="21"/>
  <c r="N3261" i="21"/>
  <c r="Q3261" i="21"/>
  <c r="M3261" i="21"/>
  <c r="O3261" i="21"/>
  <c r="K3261" i="21"/>
  <c r="P3262" i="21"/>
  <c r="N3262" i="21"/>
  <c r="L3262" i="21"/>
  <c r="I3262" i="21"/>
  <c r="H3263" i="21"/>
  <c r="J3262" i="21"/>
  <c r="M3262" i="21"/>
  <c r="K3262" i="21"/>
  <c r="O3262" i="21"/>
  <c r="Q3262" i="21"/>
  <c r="I3263" i="21"/>
  <c r="H3264" i="21"/>
  <c r="P3263" i="21"/>
  <c r="L3263" i="21"/>
  <c r="J3263" i="21"/>
  <c r="N3263" i="21"/>
  <c r="O3263" i="21"/>
  <c r="M3263" i="21"/>
  <c r="K3263" i="21"/>
  <c r="Q3263" i="21"/>
  <c r="N3264" i="21"/>
  <c r="L3264" i="21"/>
  <c r="J3264" i="21"/>
  <c r="I3264" i="21"/>
  <c r="H3265" i="21"/>
  <c r="P3264" i="21"/>
  <c r="M3264" i="21"/>
  <c r="O3264" i="21"/>
  <c r="K3264" i="21"/>
  <c r="Q3264" i="21"/>
  <c r="L3265" i="21"/>
  <c r="J3265" i="21"/>
  <c r="I3265" i="21"/>
  <c r="H3266" i="21"/>
  <c r="P3265" i="21"/>
  <c r="N3265" i="21"/>
  <c r="M3265" i="21"/>
  <c r="Q3265" i="21"/>
  <c r="O3265" i="21"/>
  <c r="K3265" i="21"/>
  <c r="L3266" i="21"/>
  <c r="H3267" i="21"/>
  <c r="I3266" i="21"/>
  <c r="P3266" i="21"/>
  <c r="N3266" i="21"/>
  <c r="J3266" i="21"/>
  <c r="P3267" i="21"/>
  <c r="L3267" i="21"/>
  <c r="H3268" i="21"/>
  <c r="J3267" i="21"/>
  <c r="I3267" i="21"/>
  <c r="N3267" i="21"/>
  <c r="O3266" i="21"/>
  <c r="K3266" i="21"/>
  <c r="M3266" i="21"/>
  <c r="Q3266" i="21"/>
  <c r="P3268" i="21"/>
  <c r="N3268" i="21"/>
  <c r="I3268" i="21"/>
  <c r="H3269" i="21"/>
  <c r="L3268" i="21"/>
  <c r="J3268" i="21"/>
  <c r="K3267" i="21"/>
  <c r="Q3267" i="21"/>
  <c r="M3267" i="21"/>
  <c r="O3267" i="21"/>
  <c r="M3268" i="21"/>
  <c r="O3268" i="21"/>
  <c r="K3268" i="21"/>
  <c r="Q3268" i="21"/>
  <c r="H3270" i="21"/>
  <c r="L3269" i="21"/>
  <c r="J3269" i="21"/>
  <c r="P3269" i="21"/>
  <c r="I3269" i="21"/>
  <c r="N3269" i="21"/>
  <c r="N3270" i="21"/>
  <c r="L3270" i="21"/>
  <c r="P3270" i="21"/>
  <c r="H3271" i="21"/>
  <c r="I3270" i="21"/>
  <c r="J3270" i="21"/>
  <c r="O3269" i="21"/>
  <c r="K3269" i="21"/>
  <c r="Q3269" i="21"/>
  <c r="M3269" i="21"/>
  <c r="L3271" i="21"/>
  <c r="J3271" i="21"/>
  <c r="I3271" i="21"/>
  <c r="H3272" i="21"/>
  <c r="P3271" i="21"/>
  <c r="N3271" i="21"/>
  <c r="O3270" i="21"/>
  <c r="M3270" i="21"/>
  <c r="K3270" i="21"/>
  <c r="Q3270" i="21"/>
  <c r="K3271" i="21"/>
  <c r="M3271" i="21"/>
  <c r="O3271" i="21"/>
  <c r="Q3271" i="21"/>
  <c r="P3272" i="21"/>
  <c r="N3272" i="21"/>
  <c r="L3272" i="21"/>
  <c r="I3272" i="21"/>
  <c r="H3273" i="21"/>
  <c r="J3272" i="21"/>
  <c r="Q3272" i="21"/>
  <c r="M3272" i="21"/>
  <c r="O3272" i="21"/>
  <c r="K3272" i="21"/>
  <c r="P3273" i="21"/>
  <c r="L3273" i="21"/>
  <c r="I3273" i="21"/>
  <c r="H3274" i="21"/>
  <c r="J3273" i="21"/>
  <c r="N3273" i="21"/>
  <c r="M3273" i="21"/>
  <c r="O3273" i="21"/>
  <c r="K3273" i="21"/>
  <c r="Q3273" i="21"/>
  <c r="P3274" i="21"/>
  <c r="N3274" i="21"/>
  <c r="L3274" i="21"/>
  <c r="I3274" i="21"/>
  <c r="H3275" i="21"/>
  <c r="J3274" i="21"/>
  <c r="M3274" i="21"/>
  <c r="O3274" i="21"/>
  <c r="K3274" i="21"/>
  <c r="Q3274" i="21"/>
  <c r="H3276" i="21"/>
  <c r="L3275" i="21"/>
  <c r="J3275" i="21"/>
  <c r="P3275" i="21"/>
  <c r="I3275" i="21"/>
  <c r="N3275" i="21"/>
  <c r="L3276" i="21"/>
  <c r="J3276" i="21"/>
  <c r="I3276" i="21"/>
  <c r="H3277" i="21"/>
  <c r="P3276" i="21"/>
  <c r="N3276" i="21"/>
  <c r="M3275" i="21"/>
  <c r="O3275" i="21"/>
  <c r="K3275" i="21"/>
  <c r="Q3275" i="21"/>
  <c r="M3276" i="21"/>
  <c r="Q3276" i="21"/>
  <c r="K3276" i="21"/>
  <c r="O3276" i="21"/>
  <c r="J3277" i="21"/>
  <c r="I3277" i="21"/>
  <c r="H3278" i="21"/>
  <c r="P3277" i="21"/>
  <c r="L3277" i="21"/>
  <c r="N3277" i="21"/>
  <c r="M3277" i="21"/>
  <c r="O3277" i="21"/>
  <c r="K3277" i="21"/>
  <c r="Q3277" i="21"/>
  <c r="H3279" i="21"/>
  <c r="I3278" i="21"/>
  <c r="P3278" i="21"/>
  <c r="N3278" i="21"/>
  <c r="L3278" i="21"/>
  <c r="J3278" i="21"/>
  <c r="P3279" i="21"/>
  <c r="L3279" i="21"/>
  <c r="J3279" i="21"/>
  <c r="H3280" i="21"/>
  <c r="I3279" i="21"/>
  <c r="N3279" i="21"/>
  <c r="K3278" i="21"/>
  <c r="M3278" i="21"/>
  <c r="O3278" i="21"/>
  <c r="Q3278" i="21"/>
  <c r="P3280" i="21"/>
  <c r="N3280" i="21"/>
  <c r="L3280" i="21"/>
  <c r="H3281" i="21"/>
  <c r="I3280" i="21"/>
  <c r="J3280" i="21"/>
  <c r="Q3279" i="21"/>
  <c r="M3279" i="21"/>
  <c r="O3279" i="21"/>
  <c r="K3279" i="21"/>
  <c r="J3281" i="21"/>
  <c r="P3281" i="21"/>
  <c r="H3282" i="21"/>
  <c r="L3281" i="21"/>
  <c r="I3281" i="21"/>
  <c r="N3281" i="21"/>
  <c r="O3280" i="21"/>
  <c r="K3280" i="21"/>
  <c r="Q3280" i="21"/>
  <c r="M3280" i="21"/>
  <c r="L3282" i="21"/>
  <c r="J3282" i="21"/>
  <c r="I3282" i="21"/>
  <c r="H3283" i="21"/>
  <c r="P3282" i="21"/>
  <c r="N3282" i="21"/>
  <c r="M3281" i="21"/>
  <c r="K3281" i="21"/>
  <c r="Q3281" i="21"/>
  <c r="O3281" i="21"/>
  <c r="Q3282" i="21"/>
  <c r="M3282" i="21"/>
  <c r="K3282" i="21"/>
  <c r="O3282" i="21"/>
  <c r="P3283" i="21"/>
  <c r="N3283" i="21"/>
  <c r="I3283" i="21"/>
  <c r="J3283" i="21"/>
  <c r="L3283" i="21"/>
  <c r="H3284" i="21"/>
  <c r="M3283" i="21"/>
  <c r="O3283" i="21"/>
  <c r="K3283" i="21"/>
  <c r="Q3283" i="21"/>
  <c r="P3284" i="21"/>
  <c r="N3284" i="21"/>
  <c r="L3284" i="21"/>
  <c r="J3284" i="21"/>
  <c r="H3285" i="21"/>
  <c r="I3284" i="21"/>
  <c r="P3285" i="21"/>
  <c r="L3285" i="21"/>
  <c r="J3285" i="21"/>
  <c r="H3286" i="21"/>
  <c r="I3285" i="21"/>
  <c r="N3285" i="21"/>
  <c r="O3284" i="21"/>
  <c r="K3284" i="21"/>
  <c r="M3284" i="21"/>
  <c r="Q3284" i="21"/>
  <c r="N3286" i="21"/>
  <c r="L3286" i="21"/>
  <c r="I3286" i="21"/>
  <c r="H3287" i="21"/>
  <c r="P3286" i="21"/>
  <c r="J3286" i="21"/>
  <c r="M3285" i="21"/>
  <c r="K3285" i="21"/>
  <c r="O3285" i="21"/>
  <c r="Q3285" i="21"/>
  <c r="M3286" i="21"/>
  <c r="K3286" i="21"/>
  <c r="Q3286" i="21"/>
  <c r="O3286" i="21"/>
  <c r="L3287" i="21"/>
  <c r="J3287" i="21"/>
  <c r="H3288" i="21"/>
  <c r="P3287" i="21"/>
  <c r="N3287" i="21"/>
  <c r="I3287" i="21"/>
  <c r="P3288" i="21"/>
  <c r="N3288" i="21"/>
  <c r="H3289" i="21"/>
  <c r="I3288" i="21"/>
  <c r="L3288" i="21"/>
  <c r="J3288" i="21"/>
  <c r="O3287" i="21"/>
  <c r="K3287" i="21"/>
  <c r="Q3287" i="21"/>
  <c r="M3287" i="21"/>
  <c r="P3289" i="21"/>
  <c r="N3289" i="21"/>
  <c r="J3289" i="21"/>
  <c r="H3290" i="21"/>
  <c r="L3289" i="21"/>
  <c r="I3289" i="21"/>
  <c r="K3288" i="21"/>
  <c r="Q3288" i="21"/>
  <c r="M3288" i="21"/>
  <c r="O3288" i="21"/>
  <c r="P3290" i="21"/>
  <c r="N3290" i="21"/>
  <c r="L3290" i="21"/>
  <c r="H3291" i="21"/>
  <c r="I3290" i="21"/>
  <c r="J3290" i="21"/>
  <c r="Q3289" i="21"/>
  <c r="M3289" i="21"/>
  <c r="K3289" i="21"/>
  <c r="O3289" i="21"/>
  <c r="N3291" i="21"/>
  <c r="P3291" i="21"/>
  <c r="L3291" i="21"/>
  <c r="J3291" i="21"/>
  <c r="H3292" i="21"/>
  <c r="I3291" i="21"/>
  <c r="M3290" i="21"/>
  <c r="K3290" i="21"/>
  <c r="Q3290" i="21"/>
  <c r="O3290" i="21"/>
  <c r="N3292" i="21"/>
  <c r="L3292" i="21"/>
  <c r="H3293" i="21"/>
  <c r="I3292" i="21"/>
  <c r="P3292" i="21"/>
  <c r="J3292" i="21"/>
  <c r="O3291" i="21"/>
  <c r="K3291" i="21"/>
  <c r="M3291" i="21"/>
  <c r="Q3291" i="21"/>
  <c r="L3293" i="21"/>
  <c r="J3293" i="21"/>
  <c r="I3293" i="21"/>
  <c r="P3293" i="21"/>
  <c r="N3293" i="21"/>
  <c r="H3294" i="21"/>
  <c r="O3292" i="21"/>
  <c r="K3292" i="21"/>
  <c r="Q3292" i="21"/>
  <c r="M3292" i="21"/>
  <c r="Q3293" i="21"/>
  <c r="M3293" i="21"/>
  <c r="O3293" i="21"/>
  <c r="K3293" i="21"/>
  <c r="P3294" i="21"/>
  <c r="N3294" i="21"/>
  <c r="I3294" i="21"/>
  <c r="L3294" i="21"/>
  <c r="H3295" i="21"/>
  <c r="J3294" i="21"/>
  <c r="M3294" i="21"/>
  <c r="O3294" i="21"/>
  <c r="K3294" i="21"/>
  <c r="Q3294" i="21"/>
  <c r="I3295" i="21"/>
  <c r="H3296" i="21"/>
  <c r="P3295" i="21"/>
  <c r="L3295" i="21"/>
  <c r="J3295" i="21"/>
  <c r="N3295" i="21"/>
  <c r="O3295" i="21"/>
  <c r="M3295" i="21"/>
  <c r="K3295" i="21"/>
  <c r="Q3295" i="21"/>
  <c r="N3296" i="21"/>
  <c r="L3296" i="21"/>
  <c r="J3296" i="21"/>
  <c r="H3297" i="21"/>
  <c r="I3296" i="21"/>
  <c r="P3296" i="21"/>
  <c r="L3297" i="21"/>
  <c r="J3297" i="21"/>
  <c r="I3297" i="21"/>
  <c r="H3298" i="21"/>
  <c r="P3297" i="21"/>
  <c r="N3297" i="21"/>
  <c r="K3296" i="21"/>
  <c r="Q3296" i="21"/>
  <c r="M3296" i="21"/>
  <c r="O3296" i="21"/>
  <c r="M3297" i="21"/>
  <c r="O3297" i="21"/>
  <c r="K3297" i="21"/>
  <c r="Q3297" i="21"/>
  <c r="L3298" i="21"/>
  <c r="H3299" i="21"/>
  <c r="I3298" i="21"/>
  <c r="P3298" i="21"/>
  <c r="N3298" i="21"/>
  <c r="J3298" i="21"/>
  <c r="P3299" i="21"/>
  <c r="H3300" i="21"/>
  <c r="L3299" i="21"/>
  <c r="J3299" i="21"/>
  <c r="I3299" i="21"/>
  <c r="N3299" i="21"/>
  <c r="O3298" i="21"/>
  <c r="K3298" i="21"/>
  <c r="M3298" i="21"/>
  <c r="Q3298" i="21"/>
  <c r="P3300" i="21"/>
  <c r="N3300" i="21"/>
  <c r="L3300" i="21"/>
  <c r="H3301" i="21"/>
  <c r="I3300" i="21"/>
  <c r="J3300" i="21"/>
  <c r="K3299" i="21"/>
  <c r="Q3299" i="21"/>
  <c r="M3299" i="21"/>
  <c r="O3299" i="21"/>
  <c r="H3302" i="21"/>
  <c r="P3301" i="21"/>
  <c r="L3301" i="21"/>
  <c r="J3301" i="21"/>
  <c r="I3301" i="21"/>
  <c r="N3301" i="21"/>
  <c r="M3300" i="21"/>
  <c r="O3300" i="21"/>
  <c r="K3300" i="21"/>
  <c r="Q3300" i="21"/>
  <c r="P3302" i="21"/>
  <c r="L3302" i="21"/>
  <c r="I3302" i="21"/>
  <c r="N3302" i="21"/>
  <c r="H3303" i="21"/>
  <c r="J3302" i="21"/>
  <c r="O3301" i="21"/>
  <c r="K3301" i="21"/>
  <c r="Q3301" i="21"/>
  <c r="M3301" i="21"/>
  <c r="K3302" i="21"/>
  <c r="Q3302" i="21"/>
  <c r="M3302" i="21"/>
  <c r="O3302" i="21"/>
  <c r="P3303" i="21"/>
  <c r="J3303" i="21"/>
  <c r="N3303" i="21"/>
  <c r="L3303" i="21"/>
  <c r="I3303" i="21"/>
  <c r="H3304" i="21"/>
  <c r="K3303" i="21"/>
  <c r="M3303" i="21"/>
  <c r="O3303" i="21"/>
  <c r="Q3303" i="21"/>
  <c r="P3304" i="21"/>
  <c r="N3304" i="21"/>
  <c r="J3304" i="21"/>
  <c r="I3304" i="21"/>
  <c r="H3305" i="21"/>
  <c r="L3304" i="21"/>
  <c r="Q3304" i="21"/>
  <c r="M3304" i="21"/>
  <c r="O3304" i="21"/>
  <c r="K3304" i="21"/>
  <c r="P3305" i="21"/>
  <c r="L3305" i="21"/>
  <c r="J3305" i="21"/>
  <c r="H3306" i="21"/>
  <c r="I3305" i="21"/>
  <c r="N3305" i="21"/>
  <c r="P3306" i="21"/>
  <c r="N3306" i="21"/>
  <c r="L3306" i="21"/>
  <c r="H3307" i="21"/>
  <c r="I3306" i="21"/>
  <c r="J3306" i="21"/>
  <c r="M3305" i="21"/>
  <c r="O3305" i="21"/>
  <c r="K3305" i="21"/>
  <c r="Q3305" i="21"/>
  <c r="H3308" i="21"/>
  <c r="P3307" i="21"/>
  <c r="L3307" i="21"/>
  <c r="J3307" i="21"/>
  <c r="I3307" i="21"/>
  <c r="N3307" i="21"/>
  <c r="M3306" i="21"/>
  <c r="O3306" i="21"/>
  <c r="K3306" i="21"/>
  <c r="Q3306" i="21"/>
  <c r="L3308" i="21"/>
  <c r="J3308" i="21"/>
  <c r="H3309" i="21"/>
  <c r="P3308" i="21"/>
  <c r="I3308" i="21"/>
  <c r="N3308" i="21"/>
  <c r="M3307" i="21"/>
  <c r="K3307" i="21"/>
  <c r="O3307" i="21"/>
  <c r="Q3307" i="21"/>
  <c r="J3309" i="21"/>
  <c r="N3309" i="21"/>
  <c r="L3309" i="21"/>
  <c r="H3310" i="21"/>
  <c r="P3309" i="21"/>
  <c r="I3309" i="21"/>
  <c r="O3308" i="21"/>
  <c r="K3308" i="21"/>
  <c r="Q3308" i="21"/>
  <c r="M3308" i="21"/>
  <c r="P3310" i="21"/>
  <c r="H3311" i="21"/>
  <c r="N3310" i="21"/>
  <c r="I3310" i="21"/>
  <c r="L3310" i="21"/>
  <c r="J3310" i="21"/>
  <c r="K3309" i="21"/>
  <c r="Q3309" i="21"/>
  <c r="M3309" i="21"/>
  <c r="O3309" i="21"/>
  <c r="N3311" i="21"/>
  <c r="L3311" i="21"/>
  <c r="H3312" i="21"/>
  <c r="J3311" i="21"/>
  <c r="I3311" i="21"/>
  <c r="P3311" i="21"/>
  <c r="Q3310" i="21"/>
  <c r="M3310" i="21"/>
  <c r="O3310" i="21"/>
  <c r="K3310" i="21"/>
  <c r="J3312" i="21"/>
  <c r="I3312" i="21"/>
  <c r="H3313" i="21"/>
  <c r="P3312" i="21"/>
  <c r="N3312" i="21"/>
  <c r="L3312" i="21"/>
  <c r="M3311" i="21"/>
  <c r="K3311" i="21"/>
  <c r="O3311" i="21"/>
  <c r="Q3311" i="21"/>
  <c r="K3312" i="21"/>
  <c r="Q3312" i="21"/>
  <c r="M3312" i="21"/>
  <c r="O3312" i="21"/>
  <c r="N3313" i="21"/>
  <c r="L3313" i="21"/>
  <c r="J3313" i="21"/>
  <c r="I3313" i="21"/>
  <c r="H3314" i="21"/>
  <c r="P3313" i="21"/>
  <c r="O3313" i="21"/>
  <c r="K3313" i="21"/>
  <c r="Q3313" i="21"/>
  <c r="M3313" i="21"/>
  <c r="P3314" i="21"/>
  <c r="N3314" i="21"/>
  <c r="L3314" i="21"/>
  <c r="H3315" i="21"/>
  <c r="J3314" i="21"/>
  <c r="I3314" i="21"/>
  <c r="N3315" i="21"/>
  <c r="L3315" i="21"/>
  <c r="J3315" i="21"/>
  <c r="I3315" i="21"/>
  <c r="H3316" i="21"/>
  <c r="P3315" i="21"/>
  <c r="Q3314" i="21"/>
  <c r="M3314" i="21"/>
  <c r="O3314" i="21"/>
  <c r="K3314" i="21"/>
  <c r="Q3315" i="21"/>
  <c r="M3315" i="21"/>
  <c r="O3315" i="21"/>
  <c r="K3315" i="21"/>
  <c r="P3316" i="21"/>
  <c r="N3316" i="21"/>
  <c r="I3316" i="21"/>
  <c r="H3317" i="21"/>
  <c r="L3316" i="21"/>
  <c r="J3316" i="21"/>
  <c r="M3316" i="21"/>
  <c r="K3316" i="21"/>
  <c r="O3316" i="21"/>
  <c r="Q3316" i="21"/>
  <c r="N3317" i="21"/>
  <c r="L3317" i="21"/>
  <c r="J3317" i="21"/>
  <c r="H3318" i="21"/>
  <c r="I3317" i="21"/>
  <c r="P3317" i="21"/>
  <c r="J3318" i="21"/>
  <c r="I3318" i="21"/>
  <c r="H3319" i="21"/>
  <c r="P3318" i="21"/>
  <c r="N3318" i="21"/>
  <c r="L3318" i="21"/>
  <c r="M3317" i="21"/>
  <c r="O3317" i="21"/>
  <c r="K3317" i="21"/>
  <c r="Q3317" i="21"/>
  <c r="O3318" i="21"/>
  <c r="K3318" i="21"/>
  <c r="Q3318" i="21"/>
  <c r="M3318" i="21"/>
  <c r="I3319" i="21"/>
  <c r="N3319" i="21"/>
  <c r="L3319" i="21"/>
  <c r="J3319" i="21"/>
  <c r="P3319" i="21"/>
  <c r="H3320" i="21"/>
  <c r="K3319" i="21"/>
  <c r="M3319" i="21"/>
  <c r="Q3319" i="21"/>
  <c r="O3319" i="21"/>
  <c r="J3320" i="21"/>
  <c r="H3321" i="21"/>
  <c r="I3320" i="21"/>
  <c r="P3320" i="21"/>
  <c r="N3320" i="21"/>
  <c r="L3320" i="21"/>
  <c r="I3321" i="21"/>
  <c r="P3321" i="21"/>
  <c r="N3321" i="21"/>
  <c r="L3321" i="21"/>
  <c r="J3321" i="21"/>
  <c r="H3322" i="21"/>
  <c r="M3320" i="21"/>
  <c r="O3320" i="21"/>
  <c r="K3320" i="21"/>
  <c r="Q3320" i="21"/>
  <c r="O3321" i="21"/>
  <c r="K3321" i="21"/>
  <c r="Q3321" i="21"/>
  <c r="M3321" i="21"/>
  <c r="P3322" i="21"/>
  <c r="N3322" i="21"/>
  <c r="I3322" i="21"/>
  <c r="H3323" i="21"/>
  <c r="L3322" i="21"/>
  <c r="J3322" i="21"/>
  <c r="O3322" i="21"/>
  <c r="K3322" i="21"/>
  <c r="Q3322" i="21"/>
  <c r="M3322" i="21"/>
  <c r="I3323" i="21"/>
  <c r="L3323" i="21"/>
  <c r="P3323" i="21"/>
  <c r="N3323" i="21"/>
  <c r="J3323" i="21"/>
  <c r="H3324" i="21"/>
  <c r="M3323" i="21"/>
  <c r="O3323" i="21"/>
  <c r="K3323" i="21"/>
  <c r="Q3323" i="21"/>
  <c r="J3324" i="21"/>
  <c r="I3324" i="21"/>
  <c r="H3325" i="21"/>
  <c r="P3324" i="21"/>
  <c r="N3324" i="21"/>
  <c r="L3324" i="21"/>
  <c r="K3324" i="21"/>
  <c r="M3324" i="21"/>
  <c r="O3324" i="21"/>
  <c r="Q3324" i="21"/>
  <c r="N3325" i="21"/>
  <c r="L3325" i="21"/>
  <c r="J3325" i="21"/>
  <c r="I3325" i="21"/>
  <c r="H3326" i="21"/>
  <c r="P3325" i="21"/>
  <c r="M3325" i="21"/>
  <c r="O3325" i="21"/>
  <c r="K3325" i="21"/>
  <c r="Q3325" i="21"/>
  <c r="J3326" i="21"/>
  <c r="H3327" i="21"/>
  <c r="I3326" i="21"/>
  <c r="P3326" i="21"/>
  <c r="N3326" i="21"/>
  <c r="L3326" i="21"/>
  <c r="N3327" i="21"/>
  <c r="L3327" i="21"/>
  <c r="J3327" i="21"/>
  <c r="I3327" i="21"/>
  <c r="H3328" i="21"/>
  <c r="P3327" i="21"/>
  <c r="Q3326" i="21"/>
  <c r="M3326" i="21"/>
  <c r="O3326" i="21"/>
  <c r="K3326" i="21"/>
  <c r="Q3327" i="21"/>
  <c r="M3327" i="21"/>
  <c r="O3327" i="21"/>
  <c r="K3327" i="21"/>
  <c r="P3328" i="21"/>
  <c r="N3328" i="21"/>
  <c r="L3328" i="21"/>
  <c r="I3328" i="21"/>
  <c r="J3328" i="21"/>
  <c r="H3329" i="21"/>
  <c r="M3328" i="21"/>
  <c r="O3328" i="21"/>
  <c r="K3328" i="21"/>
  <c r="Q3328" i="21"/>
  <c r="N3329" i="21"/>
  <c r="L3329" i="21"/>
  <c r="J3329" i="21"/>
  <c r="H3330" i="21"/>
  <c r="I3329" i="21"/>
  <c r="P3329" i="21"/>
  <c r="P3330" i="21"/>
  <c r="N3330" i="21"/>
  <c r="J3330" i="21"/>
  <c r="I3330" i="21"/>
  <c r="H3331" i="21"/>
  <c r="L3330" i="21"/>
  <c r="O3329" i="21"/>
  <c r="K3329" i="21"/>
  <c r="Q3329" i="21"/>
  <c r="M3329" i="21"/>
  <c r="O3330" i="21"/>
  <c r="K3330" i="21"/>
  <c r="Q3330" i="21"/>
  <c r="M3330" i="21"/>
  <c r="I3331" i="21"/>
  <c r="P3331" i="21"/>
  <c r="L3331" i="21"/>
  <c r="J3331" i="21"/>
  <c r="N3331" i="21"/>
  <c r="H3332" i="21"/>
  <c r="K3331" i="21"/>
  <c r="M3331" i="21"/>
  <c r="O3331" i="21"/>
  <c r="Q3331" i="21"/>
  <c r="J3332" i="21"/>
  <c r="I3332" i="21"/>
  <c r="H3333" i="21"/>
  <c r="P3332" i="21"/>
  <c r="N3332" i="21"/>
  <c r="L3332" i="21"/>
  <c r="K3332" i="21"/>
  <c r="Q3332" i="21"/>
  <c r="M3332" i="21"/>
  <c r="O3332" i="21"/>
  <c r="N3333" i="21"/>
  <c r="L3333" i="21"/>
  <c r="J3333" i="21"/>
  <c r="H3334" i="21"/>
  <c r="I3333" i="21"/>
  <c r="P3333" i="21"/>
  <c r="P3334" i="21"/>
  <c r="N3334" i="21"/>
  <c r="J3334" i="21"/>
  <c r="I3334" i="21"/>
  <c r="H3335" i="21"/>
  <c r="L3334" i="21"/>
  <c r="O3333" i="21"/>
  <c r="K3333" i="21"/>
  <c r="Q3333" i="21"/>
  <c r="M3333" i="21"/>
  <c r="O3334" i="21"/>
  <c r="K3334" i="21"/>
  <c r="Q3334" i="21"/>
  <c r="M3334" i="21"/>
  <c r="H3336" i="21"/>
  <c r="L3335" i="21"/>
  <c r="P3335" i="21"/>
  <c r="N3335" i="21"/>
  <c r="J3335" i="21"/>
  <c r="I3335" i="21"/>
  <c r="P3336" i="21"/>
  <c r="L3336" i="21"/>
  <c r="J3336" i="21"/>
  <c r="I3336" i="21"/>
  <c r="N3336" i="21"/>
  <c r="H3337" i="21"/>
  <c r="Q3335" i="21"/>
  <c r="M3335" i="21"/>
  <c r="O3335" i="21"/>
  <c r="K3335" i="21"/>
  <c r="K3336" i="21"/>
  <c r="O3336" i="21"/>
  <c r="Q3336" i="21"/>
  <c r="M3336" i="21"/>
  <c r="N3337" i="21"/>
  <c r="L3337" i="21"/>
  <c r="J3337" i="21"/>
  <c r="I3337" i="21"/>
  <c r="H3338" i="21"/>
  <c r="P3337" i="21"/>
  <c r="M3337" i="21"/>
  <c r="O3337" i="21"/>
  <c r="Q3337" i="21"/>
  <c r="K3337" i="21"/>
  <c r="J3338" i="21"/>
  <c r="I3338" i="21"/>
  <c r="H3339" i="21"/>
  <c r="P3338" i="21"/>
  <c r="N3338" i="21"/>
  <c r="L3338" i="21"/>
  <c r="O3338" i="21"/>
  <c r="K3338" i="21"/>
  <c r="Q3338" i="21"/>
  <c r="M3338" i="21"/>
  <c r="H3340" i="21"/>
  <c r="P3339" i="21"/>
  <c r="N3339" i="21"/>
  <c r="L3339" i="21"/>
  <c r="J3339" i="21"/>
  <c r="I3339" i="21"/>
  <c r="P3340" i="21"/>
  <c r="L3340" i="21"/>
  <c r="H3341" i="21"/>
  <c r="I3340" i="21"/>
  <c r="N3340" i="21"/>
  <c r="J3340" i="21"/>
  <c r="Q3339" i="21"/>
  <c r="M3339" i="21"/>
  <c r="O3339" i="21"/>
  <c r="K3339" i="21"/>
  <c r="I3341" i="21"/>
  <c r="P3341" i="21"/>
  <c r="N3341" i="21"/>
  <c r="L3341" i="21"/>
  <c r="J3341" i="21"/>
  <c r="H3342" i="21"/>
  <c r="M3340" i="21"/>
  <c r="O3340" i="21"/>
  <c r="Q3340" i="21"/>
  <c r="K3340" i="21"/>
  <c r="O3341" i="21"/>
  <c r="K3341" i="21"/>
  <c r="Q3341" i="21"/>
  <c r="M3341" i="21"/>
  <c r="P3342" i="21"/>
  <c r="N3342" i="21"/>
  <c r="I3342" i="21"/>
  <c r="L3342" i="21"/>
  <c r="H3343" i="21"/>
  <c r="J3342" i="21"/>
  <c r="O3342" i="21"/>
  <c r="K3342" i="21"/>
  <c r="Q3342" i="21"/>
  <c r="M3342" i="21"/>
  <c r="H3344" i="21"/>
  <c r="P3343" i="21"/>
  <c r="L3343" i="21"/>
  <c r="N3343" i="21"/>
  <c r="J3343" i="21"/>
  <c r="I3343" i="21"/>
  <c r="P3344" i="21"/>
  <c r="N3344" i="21"/>
  <c r="J3344" i="21"/>
  <c r="I3344" i="21"/>
  <c r="H3345" i="21"/>
  <c r="L3344" i="21"/>
  <c r="Q3343" i="21"/>
  <c r="M3343" i="21"/>
  <c r="O3343" i="21"/>
  <c r="K3343" i="21"/>
  <c r="K3344" i="21"/>
  <c r="O3344" i="21"/>
  <c r="Q3344" i="21"/>
  <c r="M3344" i="21"/>
  <c r="N3345" i="21"/>
  <c r="L3345" i="21"/>
  <c r="H3346" i="21"/>
  <c r="J3345" i="21"/>
  <c r="I3345" i="21"/>
  <c r="P3345" i="21"/>
  <c r="P3346" i="21"/>
  <c r="N3346" i="21"/>
  <c r="H3347" i="21"/>
  <c r="L3346" i="21"/>
  <c r="I3346" i="21"/>
  <c r="J3346" i="21"/>
  <c r="O3345" i="21"/>
  <c r="K3345" i="21"/>
  <c r="Q3345" i="21"/>
  <c r="M3345" i="21"/>
  <c r="N3347" i="21"/>
  <c r="L3347" i="21"/>
  <c r="J3347" i="21"/>
  <c r="I3347" i="21"/>
  <c r="H3348" i="21"/>
  <c r="P3347" i="21"/>
  <c r="Q3346" i="21"/>
  <c r="M3346" i="21"/>
  <c r="O3346" i="21"/>
  <c r="K3346" i="21"/>
  <c r="Q3347" i="21"/>
  <c r="M3347" i="21"/>
  <c r="O3347" i="21"/>
  <c r="K3347" i="21"/>
  <c r="P3348" i="21"/>
  <c r="N3348" i="21"/>
  <c r="J3348" i="21"/>
  <c r="I3348" i="21"/>
  <c r="H3349" i="21"/>
  <c r="L3348" i="21"/>
  <c r="M3348" i="21"/>
  <c r="K3348" i="21"/>
  <c r="Q3348" i="21"/>
  <c r="O3348" i="21"/>
  <c r="N3349" i="21"/>
  <c r="L3349" i="21"/>
  <c r="I3349" i="21"/>
  <c r="H3350" i="21"/>
  <c r="J3349" i="21"/>
  <c r="P3349" i="21"/>
  <c r="M3349" i="21"/>
  <c r="K3349" i="21"/>
  <c r="O3349" i="21"/>
  <c r="Q3349" i="21"/>
  <c r="J3350" i="21"/>
  <c r="I3350" i="21"/>
  <c r="P3350" i="21"/>
  <c r="H3351" i="21"/>
  <c r="N3350" i="21"/>
  <c r="L3350" i="21"/>
  <c r="O3350" i="21"/>
  <c r="K3350" i="21"/>
  <c r="Q3350" i="21"/>
  <c r="M3350" i="21"/>
  <c r="H3352" i="21"/>
  <c r="N3351" i="21"/>
  <c r="L3351" i="21"/>
  <c r="P3351" i="21"/>
  <c r="J3351" i="21"/>
  <c r="I3351" i="21"/>
  <c r="P3352" i="21"/>
  <c r="H3353" i="21"/>
  <c r="N3352" i="21"/>
  <c r="I3352" i="21"/>
  <c r="L3352" i="21"/>
  <c r="J3352" i="21"/>
  <c r="Q3351" i="21"/>
  <c r="M3351" i="21"/>
  <c r="O3351" i="21"/>
  <c r="K3351" i="21"/>
  <c r="H3354" i="21"/>
  <c r="N3353" i="21"/>
  <c r="L3353" i="21"/>
  <c r="P3353" i="21"/>
  <c r="J3353" i="21"/>
  <c r="I3353" i="21"/>
  <c r="M3352" i="21"/>
  <c r="K3352" i="21"/>
  <c r="Q3352" i="21"/>
  <c r="O3352" i="21"/>
  <c r="J3354" i="21"/>
  <c r="H3355" i="21"/>
  <c r="I3354" i="21"/>
  <c r="P3354" i="21"/>
  <c r="N3354" i="21"/>
  <c r="L3354" i="21"/>
  <c r="M3353" i="21"/>
  <c r="O3353" i="21"/>
  <c r="K3353" i="21"/>
  <c r="Q3353" i="21"/>
  <c r="N3355" i="21"/>
  <c r="L3355" i="21"/>
  <c r="J3355" i="21"/>
  <c r="I3355" i="21"/>
  <c r="H3356" i="21"/>
  <c r="P3355" i="21"/>
  <c r="Q3354" i="21"/>
  <c r="M3354" i="21"/>
  <c r="O3354" i="21"/>
  <c r="K3354" i="21"/>
  <c r="Q3355" i="21"/>
  <c r="M3355" i="21"/>
  <c r="O3355" i="21"/>
  <c r="K3355" i="21"/>
  <c r="P3356" i="21"/>
  <c r="N3356" i="21"/>
  <c r="I3356" i="21"/>
  <c r="L3356" i="21"/>
  <c r="J3356" i="21"/>
  <c r="H3357" i="21"/>
  <c r="M3356" i="21"/>
  <c r="K3356" i="21"/>
  <c r="Q3356" i="21"/>
  <c r="O3356" i="21"/>
  <c r="N3357" i="21"/>
  <c r="L3357" i="21"/>
  <c r="I3357" i="21"/>
  <c r="H3358" i="21"/>
  <c r="J3357" i="21"/>
  <c r="P3357" i="21"/>
  <c r="M3357" i="21"/>
  <c r="O3357" i="21"/>
  <c r="Q3357" i="21"/>
  <c r="K3357" i="21"/>
  <c r="J3358" i="21"/>
  <c r="I3358" i="21"/>
  <c r="P3358" i="21"/>
  <c r="N3358" i="21"/>
  <c r="H3359" i="21"/>
  <c r="L3358" i="21"/>
  <c r="O3358" i="21"/>
  <c r="K3358" i="21"/>
  <c r="Q3358" i="21"/>
  <c r="M3358" i="21"/>
  <c r="H3360" i="21"/>
  <c r="L3359" i="21"/>
  <c r="P3359" i="21"/>
  <c r="N3359" i="21"/>
  <c r="J3359" i="21"/>
  <c r="I3359" i="21"/>
  <c r="P3360" i="21"/>
  <c r="L3360" i="21"/>
  <c r="I3360" i="21"/>
  <c r="N3360" i="21"/>
  <c r="H3361" i="21"/>
  <c r="J3360" i="21"/>
  <c r="Q3359" i="21"/>
  <c r="M3359" i="21"/>
  <c r="O3359" i="21"/>
  <c r="K3359" i="21"/>
  <c r="M3360" i="21"/>
  <c r="K3360" i="21"/>
  <c r="O3360" i="21"/>
  <c r="Q3360" i="21"/>
  <c r="N3361" i="21"/>
  <c r="L3361" i="21"/>
  <c r="J3361" i="21"/>
  <c r="I3361" i="21"/>
  <c r="H3362" i="21"/>
  <c r="P3361" i="21"/>
  <c r="M3361" i="21"/>
  <c r="Q3361" i="21"/>
  <c r="O3361" i="21"/>
  <c r="K3361" i="21"/>
  <c r="J3362" i="21"/>
  <c r="H3363" i="21"/>
  <c r="I3362" i="21"/>
  <c r="P3362" i="21"/>
  <c r="N3362" i="21"/>
  <c r="L3362" i="21"/>
  <c r="N3363" i="21"/>
  <c r="L3363" i="21"/>
  <c r="J3363" i="21"/>
  <c r="H3364" i="21"/>
  <c r="I3363" i="21"/>
  <c r="P3363" i="21"/>
  <c r="Q3362" i="21"/>
  <c r="M3362" i="21"/>
  <c r="O3362" i="21"/>
  <c r="K3362" i="21"/>
  <c r="J3364" i="21"/>
  <c r="H3365" i="21"/>
  <c r="I3364" i="21"/>
  <c r="P3364" i="21"/>
  <c r="N3364" i="21"/>
  <c r="L3364" i="21"/>
  <c r="O3363" i="21"/>
  <c r="K3363" i="21"/>
  <c r="M3363" i="21"/>
  <c r="Q3363" i="21"/>
  <c r="I3365" i="21"/>
  <c r="L3365" i="21"/>
  <c r="N3365" i="21"/>
  <c r="J3365" i="21"/>
  <c r="P3365" i="21"/>
  <c r="H3366" i="21"/>
  <c r="M3364" i="21"/>
  <c r="K3364" i="21"/>
  <c r="Q3364" i="21"/>
  <c r="O3364" i="21"/>
  <c r="O3365" i="21"/>
  <c r="K3365" i="21"/>
  <c r="Q3365" i="21"/>
  <c r="M3365" i="21"/>
  <c r="P3366" i="21"/>
  <c r="N3366" i="21"/>
  <c r="L3366" i="21"/>
  <c r="H3367" i="21"/>
  <c r="I3366" i="21"/>
  <c r="J3366" i="21"/>
  <c r="N3367" i="21"/>
  <c r="L3367" i="21"/>
  <c r="J3367" i="21"/>
  <c r="H3368" i="21"/>
  <c r="I3367" i="21"/>
  <c r="P3367" i="21"/>
  <c r="Q3366" i="21"/>
  <c r="M3366" i="21"/>
  <c r="O3366" i="21"/>
  <c r="K3366" i="21"/>
  <c r="P3368" i="21"/>
  <c r="N3368" i="21"/>
  <c r="H3369" i="21"/>
  <c r="I3368" i="21"/>
  <c r="L3368" i="21"/>
  <c r="J3368" i="21"/>
  <c r="Q3367" i="21"/>
  <c r="M3367" i="21"/>
  <c r="O3367" i="21"/>
  <c r="K3367" i="21"/>
  <c r="H3370" i="21"/>
  <c r="P3369" i="21"/>
  <c r="N3369" i="21"/>
  <c r="L3369" i="21"/>
  <c r="J3369" i="21"/>
  <c r="I3369" i="21"/>
  <c r="M3368" i="21"/>
  <c r="O3368" i="21"/>
  <c r="K3368" i="21"/>
  <c r="Q3368" i="21"/>
  <c r="J3370" i="21"/>
  <c r="I3370" i="21"/>
  <c r="P3370" i="21"/>
  <c r="H3371" i="21"/>
  <c r="N3370" i="21"/>
  <c r="L3370" i="21"/>
  <c r="M3369" i="21"/>
  <c r="K3369" i="21"/>
  <c r="O3369" i="21"/>
  <c r="Q3369" i="21"/>
  <c r="O3370" i="21"/>
  <c r="K3370" i="21"/>
  <c r="Q3370" i="21"/>
  <c r="M3370" i="21"/>
  <c r="H3372" i="21"/>
  <c r="L3371" i="21"/>
  <c r="N3371" i="21"/>
  <c r="J3371" i="21"/>
  <c r="P3371" i="21"/>
  <c r="I3371" i="21"/>
  <c r="P3372" i="21"/>
  <c r="J3372" i="21"/>
  <c r="I3372" i="21"/>
  <c r="N3372" i="21"/>
  <c r="L3372" i="21"/>
  <c r="H3373" i="21"/>
  <c r="Q3371" i="21"/>
  <c r="M3371" i="21"/>
  <c r="O3371" i="21"/>
  <c r="K3371" i="21"/>
  <c r="M3372" i="21"/>
  <c r="K3372" i="21"/>
  <c r="Q3372" i="21"/>
  <c r="O3372" i="21"/>
  <c r="N3373" i="21"/>
  <c r="L3373" i="21"/>
  <c r="J3373" i="21"/>
  <c r="I3373" i="21"/>
  <c r="H3374" i="21"/>
  <c r="P3373" i="21"/>
  <c r="M3373" i="21"/>
  <c r="Q3373" i="21"/>
  <c r="O3373" i="21"/>
  <c r="K3373" i="21"/>
  <c r="J3374" i="21"/>
  <c r="I3374" i="21"/>
  <c r="H3375" i="21"/>
  <c r="P3374" i="21"/>
  <c r="N3374" i="21"/>
  <c r="L3374" i="21"/>
  <c r="O3374" i="21"/>
  <c r="K3374" i="21"/>
  <c r="Q3374" i="21"/>
  <c r="M3374" i="21"/>
  <c r="I3375" i="21"/>
  <c r="P3375" i="21"/>
  <c r="L3375" i="21"/>
  <c r="N3375" i="21"/>
  <c r="J3375" i="21"/>
  <c r="H3376" i="21"/>
  <c r="O3375" i="21"/>
  <c r="K3375" i="21"/>
  <c r="M3375" i="21"/>
  <c r="Q3375" i="21"/>
  <c r="J3376" i="21"/>
  <c r="H3377" i="21"/>
  <c r="I3376" i="21"/>
  <c r="P3376" i="21"/>
  <c r="N3376" i="21"/>
  <c r="L3376" i="21"/>
  <c r="H3378" i="21"/>
  <c r="P3377" i="21"/>
  <c r="N3377" i="21"/>
  <c r="L3377" i="21"/>
  <c r="J3377" i="21"/>
  <c r="I3377" i="21"/>
  <c r="M3376" i="21"/>
  <c r="O3376" i="21"/>
  <c r="K3376" i="21"/>
  <c r="Q3376" i="21"/>
  <c r="J3378" i="21"/>
  <c r="I3378" i="21"/>
  <c r="P3378" i="21"/>
  <c r="N3378" i="21"/>
  <c r="H3379" i="21"/>
  <c r="L3378" i="21"/>
  <c r="M3377" i="21"/>
  <c r="O3377" i="21"/>
  <c r="K3377" i="21"/>
  <c r="Q3377" i="21"/>
  <c r="O3378" i="21"/>
  <c r="K3378" i="21"/>
  <c r="Q3378" i="21"/>
  <c r="M3378" i="21"/>
  <c r="H3380" i="21"/>
  <c r="N3379" i="21"/>
  <c r="L3379" i="21"/>
  <c r="P3379" i="21"/>
  <c r="J3379" i="21"/>
  <c r="I3379" i="21"/>
  <c r="P3380" i="21"/>
  <c r="H3381" i="21"/>
  <c r="I3380" i="21"/>
  <c r="N3380" i="21"/>
  <c r="L3380" i="21"/>
  <c r="J3380" i="21"/>
  <c r="Q3379" i="21"/>
  <c r="M3379" i="21"/>
  <c r="O3379" i="21"/>
  <c r="K3379" i="21"/>
  <c r="I3381" i="21"/>
  <c r="P3381" i="21"/>
  <c r="L3381" i="21"/>
  <c r="N3381" i="21"/>
  <c r="J3381" i="21"/>
  <c r="H3382" i="21"/>
  <c r="M3380" i="21"/>
  <c r="K3380" i="21"/>
  <c r="O3380" i="21"/>
  <c r="Q3380" i="21"/>
  <c r="O3381" i="21"/>
  <c r="K3381" i="21"/>
  <c r="Q3381" i="21"/>
  <c r="M3381" i="21"/>
  <c r="P3382" i="21"/>
  <c r="N3382" i="21"/>
  <c r="H3383" i="21"/>
  <c r="I3382" i="21"/>
  <c r="L3382" i="21"/>
  <c r="J3382" i="21"/>
  <c r="N3383" i="21"/>
  <c r="L3383" i="21"/>
  <c r="H3384" i="21"/>
  <c r="J3383" i="21"/>
  <c r="I3383" i="21"/>
  <c r="P3383" i="21"/>
  <c r="Q3382" i="21"/>
  <c r="M3382" i="21"/>
  <c r="O3382" i="21"/>
  <c r="K3382" i="21"/>
  <c r="P3384" i="21"/>
  <c r="L3384" i="21"/>
  <c r="H3385" i="21"/>
  <c r="J3384" i="21"/>
  <c r="I3384" i="21"/>
  <c r="N3384" i="21"/>
  <c r="Q3383" i="21"/>
  <c r="M3383" i="21"/>
  <c r="O3383" i="21"/>
  <c r="K3383" i="21"/>
  <c r="I3385" i="21"/>
  <c r="N3385" i="21"/>
  <c r="L3385" i="21"/>
  <c r="J3385" i="21"/>
  <c r="P3385" i="21"/>
  <c r="H3386" i="21"/>
  <c r="M3384" i="21"/>
  <c r="O3384" i="21"/>
  <c r="K3384" i="21"/>
  <c r="Q3384" i="21"/>
  <c r="O3385" i="21"/>
  <c r="K3385" i="21"/>
  <c r="Q3385" i="21"/>
  <c r="M3385" i="21"/>
  <c r="P3386" i="21"/>
  <c r="J3386" i="21"/>
  <c r="I3386" i="21"/>
  <c r="N3386" i="21"/>
  <c r="L3386" i="21"/>
  <c r="H3387" i="21"/>
  <c r="O3386" i="21"/>
  <c r="K3386" i="21"/>
  <c r="Q3386" i="21"/>
  <c r="M3386" i="21"/>
  <c r="I3387" i="21"/>
  <c r="P3387" i="21"/>
  <c r="L3387" i="21"/>
  <c r="J3387" i="21"/>
  <c r="N3387" i="21"/>
  <c r="H3388" i="21"/>
  <c r="K3387" i="21"/>
  <c r="O3387" i="21"/>
  <c r="Q3387" i="21"/>
  <c r="M3387" i="21"/>
  <c r="J3388" i="21"/>
  <c r="I3388" i="21"/>
  <c r="P3388" i="21"/>
  <c r="N3388" i="21"/>
  <c r="H3389" i="21"/>
  <c r="L3388" i="21"/>
  <c r="O3388" i="21"/>
  <c r="K3388" i="21"/>
  <c r="M3388" i="21"/>
  <c r="Q3388" i="21"/>
  <c r="N3389" i="21"/>
  <c r="L3389" i="21"/>
  <c r="J3389" i="21"/>
  <c r="I3389" i="21"/>
  <c r="H3390" i="21"/>
  <c r="P3389" i="21"/>
  <c r="M3389" i="21"/>
  <c r="K3389" i="21"/>
  <c r="O3389" i="21"/>
  <c r="Q3389" i="21"/>
  <c r="J3390" i="21"/>
  <c r="H3391" i="21"/>
  <c r="I3390" i="21"/>
  <c r="P3390" i="21"/>
  <c r="N3390" i="21"/>
  <c r="L3390" i="21"/>
  <c r="N3391" i="21"/>
  <c r="L3391" i="21"/>
  <c r="J3391" i="21"/>
  <c r="I3391" i="21"/>
  <c r="H3392" i="21"/>
  <c r="P3391" i="21"/>
  <c r="Q3390" i="21"/>
  <c r="M3390" i="21"/>
  <c r="O3390" i="21"/>
  <c r="K3390" i="21"/>
  <c r="M3391" i="21"/>
  <c r="O3391" i="21"/>
  <c r="K3391" i="21"/>
  <c r="Q3391" i="21"/>
  <c r="J3392" i="21"/>
  <c r="H3393" i="21"/>
  <c r="I3392" i="21"/>
  <c r="P3392" i="21"/>
  <c r="N3392" i="21"/>
  <c r="L3392" i="21"/>
  <c r="I3393" i="21"/>
  <c r="L3393" i="21"/>
  <c r="N3393" i="21"/>
  <c r="J3393" i="21"/>
  <c r="P3393" i="21"/>
  <c r="H3394" i="21"/>
  <c r="M3392" i="21"/>
  <c r="Q3392" i="21"/>
  <c r="K3392" i="21"/>
  <c r="O3392" i="21"/>
  <c r="O3393" i="21"/>
  <c r="K3393" i="21"/>
  <c r="Q3393" i="21"/>
  <c r="M3393" i="21"/>
  <c r="P3394" i="21"/>
  <c r="L3394" i="21"/>
  <c r="I3394" i="21"/>
  <c r="N3394" i="21"/>
  <c r="H3395" i="21"/>
  <c r="J3394" i="21"/>
  <c r="O3394" i="21"/>
  <c r="K3394" i="21"/>
  <c r="Q3394" i="21"/>
  <c r="M3394" i="21"/>
  <c r="I3395" i="21"/>
  <c r="P3395" i="21"/>
  <c r="N3395" i="21"/>
  <c r="L3395" i="21"/>
  <c r="J3395" i="21"/>
  <c r="H3396" i="21"/>
  <c r="K3395" i="21"/>
  <c r="Q3395" i="21"/>
  <c r="M3395" i="21"/>
  <c r="O3395" i="21"/>
  <c r="J3396" i="21"/>
  <c r="H3397" i="21"/>
  <c r="I3396" i="21"/>
  <c r="P3396" i="21"/>
  <c r="N3396" i="21"/>
  <c r="L3396" i="21"/>
  <c r="I3397" i="21"/>
  <c r="P3397" i="21"/>
  <c r="N3397" i="21"/>
  <c r="L3397" i="21"/>
  <c r="J3397" i="21"/>
  <c r="H3398" i="21"/>
  <c r="M3396" i="21"/>
  <c r="O3396" i="21"/>
  <c r="K3396" i="21"/>
  <c r="Q3396" i="21"/>
  <c r="O3397" i="21"/>
  <c r="K3397" i="21"/>
  <c r="Q3397" i="21"/>
  <c r="M3397" i="21"/>
  <c r="P3398" i="21"/>
  <c r="N3398" i="21"/>
  <c r="I3398" i="21"/>
  <c r="L3398" i="21"/>
  <c r="H3399" i="21"/>
  <c r="J3398" i="21"/>
  <c r="O3398" i="21"/>
  <c r="Q3398" i="21"/>
  <c r="K3398" i="21"/>
  <c r="M3398" i="21"/>
  <c r="I3399" i="21"/>
  <c r="L3399" i="21"/>
  <c r="N3399" i="21"/>
  <c r="J3399" i="21"/>
  <c r="P3399" i="21"/>
  <c r="H3400" i="21"/>
  <c r="M3399" i="21"/>
  <c r="O3399" i="21"/>
  <c r="K3399" i="21"/>
  <c r="Q3399" i="21"/>
  <c r="J3400" i="21"/>
  <c r="H3401" i="21"/>
  <c r="P3400" i="21"/>
  <c r="N3400" i="21"/>
  <c r="I3400" i="21"/>
  <c r="L3400" i="21"/>
  <c r="H3402" i="21"/>
  <c r="N3401" i="21"/>
  <c r="L3401" i="21"/>
  <c r="P3401" i="21"/>
  <c r="J3401" i="21"/>
  <c r="I3401" i="21"/>
  <c r="M3400" i="21"/>
  <c r="O3400" i="21"/>
  <c r="K3400" i="21"/>
  <c r="Q3400" i="21"/>
  <c r="J3402" i="21"/>
  <c r="H3403" i="21"/>
  <c r="I3402" i="21"/>
  <c r="P3402" i="21"/>
  <c r="N3402" i="21"/>
  <c r="L3402" i="21"/>
  <c r="M3401" i="21"/>
  <c r="O3401" i="21"/>
  <c r="K3401" i="21"/>
  <c r="Q3401" i="21"/>
  <c r="N3403" i="21"/>
  <c r="L3403" i="21"/>
  <c r="J3403" i="21"/>
  <c r="H3404" i="21"/>
  <c r="I3403" i="21"/>
  <c r="P3403" i="21"/>
  <c r="Q3402" i="21"/>
  <c r="M3402" i="21"/>
  <c r="O3402" i="21"/>
  <c r="K3402" i="21"/>
  <c r="J3404" i="21"/>
  <c r="I3404" i="21"/>
  <c r="P3404" i="21"/>
  <c r="N3404" i="21"/>
  <c r="H3405" i="21"/>
  <c r="L3404" i="21"/>
  <c r="M3403" i="21"/>
  <c r="O3403" i="21"/>
  <c r="K3403" i="21"/>
  <c r="Q3403" i="21"/>
  <c r="K3404" i="21"/>
  <c r="M3404" i="21"/>
  <c r="Q3404" i="21"/>
  <c r="O3404" i="21"/>
  <c r="N3405" i="21"/>
  <c r="L3405" i="21"/>
  <c r="J3405" i="21"/>
  <c r="I3405" i="21"/>
  <c r="H3406" i="21"/>
  <c r="P3405" i="21"/>
  <c r="O3405" i="21"/>
  <c r="K3405" i="21"/>
  <c r="Q3405" i="21"/>
  <c r="M3405" i="21"/>
  <c r="P3406" i="21"/>
  <c r="L3406" i="21"/>
  <c r="I3406" i="21"/>
  <c r="J3406" i="21"/>
  <c r="H3407" i="21"/>
  <c r="N3406" i="21"/>
  <c r="O3406" i="21"/>
  <c r="K3406" i="21"/>
  <c r="Q3406" i="21"/>
  <c r="M3406" i="21"/>
  <c r="I3407" i="21"/>
  <c r="P3407" i="21"/>
  <c r="N3407" i="21"/>
  <c r="L3407" i="21"/>
  <c r="J3407" i="21"/>
  <c r="H3408" i="21"/>
  <c r="M3407" i="21"/>
  <c r="K3407" i="21"/>
  <c r="Q3407" i="21"/>
  <c r="O3407" i="21"/>
  <c r="J3408" i="21"/>
  <c r="H3409" i="21"/>
  <c r="I3408" i="21"/>
  <c r="P3408" i="21"/>
  <c r="N3408" i="21"/>
  <c r="L3408" i="21"/>
  <c r="I3409" i="21"/>
  <c r="N3409" i="21"/>
  <c r="L3409" i="21"/>
  <c r="P3409" i="21"/>
  <c r="J3409" i="21"/>
  <c r="H3410" i="21"/>
  <c r="M3408" i="21"/>
  <c r="Q3408" i="21"/>
  <c r="O3408" i="21"/>
  <c r="K3408" i="21"/>
  <c r="O3409" i="21"/>
  <c r="K3409" i="21"/>
  <c r="Q3409" i="21"/>
  <c r="M3409" i="21"/>
  <c r="P3410" i="21"/>
  <c r="N3410" i="21"/>
  <c r="L3410" i="21"/>
  <c r="H3411" i="21"/>
  <c r="I3410" i="21"/>
  <c r="J3410" i="21"/>
  <c r="N3411" i="21"/>
  <c r="L3411" i="21"/>
  <c r="J3411" i="21"/>
  <c r="I3411" i="21"/>
  <c r="H3412" i="21"/>
  <c r="P3411" i="21"/>
  <c r="Q3410" i="21"/>
  <c r="M3410" i="21"/>
  <c r="O3410" i="21"/>
  <c r="K3410" i="21"/>
  <c r="Q3411" i="21"/>
  <c r="M3411" i="21"/>
  <c r="O3411" i="21"/>
  <c r="K3411" i="21"/>
  <c r="N3412" i="21"/>
  <c r="I3412" i="21"/>
  <c r="J3412" i="21"/>
  <c r="H3413" i="21"/>
  <c r="P3412" i="21"/>
  <c r="L3412" i="21"/>
  <c r="M3412" i="21"/>
  <c r="K3412" i="21"/>
  <c r="Q3412" i="21"/>
  <c r="O3412" i="21"/>
  <c r="N3413" i="21"/>
  <c r="L3413" i="21"/>
  <c r="H3414" i="21"/>
  <c r="J3413" i="21"/>
  <c r="I3413" i="21"/>
  <c r="P3413" i="21"/>
  <c r="J3414" i="21"/>
  <c r="P3414" i="21"/>
  <c r="H3415" i="21"/>
  <c r="N3414" i="21"/>
  <c r="I3414" i="21"/>
  <c r="L3414" i="21"/>
  <c r="M3413" i="21"/>
  <c r="O3413" i="21"/>
  <c r="K3413" i="21"/>
  <c r="Q3413" i="21"/>
  <c r="N3415" i="21"/>
  <c r="L3415" i="21"/>
  <c r="J3415" i="21"/>
  <c r="H3416" i="21"/>
  <c r="I3415" i="21"/>
  <c r="P3415" i="21"/>
  <c r="Q3414" i="21"/>
  <c r="M3414" i="21"/>
  <c r="O3414" i="21"/>
  <c r="K3414" i="21"/>
  <c r="P3416" i="21"/>
  <c r="I3416" i="21"/>
  <c r="H3417" i="21"/>
  <c r="N3416" i="21"/>
  <c r="L3416" i="21"/>
  <c r="J3416" i="21"/>
  <c r="Q3415" i="21"/>
  <c r="M3415" i="21"/>
  <c r="O3415" i="21"/>
  <c r="K3415" i="21"/>
  <c r="M3416" i="21"/>
  <c r="K3416" i="21"/>
  <c r="O3416" i="21"/>
  <c r="Q3416" i="21"/>
  <c r="N3417" i="21"/>
  <c r="L3417" i="21"/>
  <c r="I3417" i="21"/>
  <c r="J3417" i="21"/>
  <c r="H3418" i="21"/>
  <c r="P3417" i="21"/>
  <c r="O3417" i="21"/>
  <c r="Q3417" i="21"/>
  <c r="K3417" i="21"/>
  <c r="M3417" i="21"/>
  <c r="L3418" i="21"/>
  <c r="P3418" i="21"/>
  <c r="J3418" i="21"/>
  <c r="H3419" i="21"/>
  <c r="N3418" i="21"/>
  <c r="I3418" i="21"/>
  <c r="N3419" i="21"/>
  <c r="H3420" i="21"/>
  <c r="L3419" i="21"/>
  <c r="J3419" i="21"/>
  <c r="I3419" i="21"/>
  <c r="P3419" i="21"/>
  <c r="Q3418" i="21"/>
  <c r="M3418" i="21"/>
  <c r="O3418" i="21"/>
  <c r="K3418" i="21"/>
  <c r="J3420" i="21"/>
  <c r="I3420" i="21"/>
  <c r="H3421" i="21"/>
  <c r="P3420" i="21"/>
  <c r="N3420" i="21"/>
  <c r="L3420" i="21"/>
  <c r="K3419" i="21"/>
  <c r="Q3419" i="21"/>
  <c r="M3419" i="21"/>
  <c r="O3419" i="21"/>
  <c r="M3420" i="21"/>
  <c r="K3420" i="21"/>
  <c r="O3420" i="21"/>
  <c r="Q3420" i="21"/>
  <c r="N3421" i="21"/>
  <c r="L3421" i="21"/>
  <c r="J3421" i="21"/>
  <c r="I3421" i="21"/>
  <c r="H3422" i="21"/>
  <c r="P3421" i="21"/>
  <c r="O3421" i="21"/>
  <c r="K3421" i="21"/>
  <c r="Q3421" i="21"/>
  <c r="M3421" i="21"/>
  <c r="P3422" i="21"/>
  <c r="N3422" i="21"/>
  <c r="I3422" i="21"/>
  <c r="H3423" i="21"/>
  <c r="L3422" i="21"/>
  <c r="J3422" i="21"/>
  <c r="O3422" i="21"/>
  <c r="Q3422" i="21"/>
  <c r="K3422" i="21"/>
  <c r="M3422" i="21"/>
  <c r="H3424" i="21"/>
  <c r="N3423" i="21"/>
  <c r="L3423" i="21"/>
  <c r="P3423" i="21"/>
  <c r="J3423" i="21"/>
  <c r="I3423" i="21"/>
  <c r="J3424" i="21"/>
  <c r="P3424" i="21"/>
  <c r="L3424" i="21"/>
  <c r="I3424" i="21"/>
  <c r="H3425" i="21"/>
  <c r="N3424" i="21"/>
  <c r="Q3423" i="21"/>
  <c r="M3423" i="21"/>
  <c r="O3423" i="21"/>
  <c r="K3423" i="21"/>
  <c r="K3424" i="21"/>
  <c r="M3424" i="21"/>
  <c r="O3424" i="21"/>
  <c r="Q3424" i="21"/>
  <c r="N3425" i="21"/>
  <c r="L3425" i="21"/>
  <c r="J3425" i="21"/>
  <c r="I3425" i="21"/>
  <c r="H3426" i="21"/>
  <c r="P3425" i="21"/>
  <c r="M3425" i="21"/>
  <c r="K3425" i="21"/>
  <c r="Q3425" i="21"/>
  <c r="O3425" i="21"/>
  <c r="J3426" i="21"/>
  <c r="I3426" i="21"/>
  <c r="H3427" i="21"/>
  <c r="P3426" i="21"/>
  <c r="N3426" i="21"/>
  <c r="L3426" i="21"/>
  <c r="Q3426" i="21"/>
  <c r="M3426" i="21"/>
  <c r="O3426" i="21"/>
  <c r="K3426" i="21"/>
  <c r="N3427" i="21"/>
  <c r="L3427" i="21"/>
  <c r="J3427" i="21"/>
  <c r="I3427" i="21"/>
  <c r="H3428" i="21"/>
  <c r="P3427" i="21"/>
  <c r="Q3427" i="21"/>
  <c r="M3427" i="21"/>
  <c r="O3427" i="21"/>
  <c r="K3427" i="21"/>
  <c r="N3428" i="21"/>
  <c r="P3428" i="21"/>
  <c r="L3428" i="21"/>
  <c r="I3428" i="21"/>
  <c r="J3428" i="21"/>
  <c r="H3429" i="21"/>
  <c r="K3428" i="21"/>
  <c r="M3428" i="21"/>
  <c r="Q3428" i="21"/>
  <c r="O3428" i="21"/>
  <c r="N3429" i="21"/>
  <c r="H3430" i="21"/>
  <c r="I3429" i="21"/>
  <c r="L3429" i="21"/>
  <c r="J3429" i="21"/>
  <c r="P3429" i="21"/>
  <c r="N3430" i="21"/>
  <c r="P3430" i="21"/>
  <c r="J3430" i="21"/>
  <c r="I3430" i="21"/>
  <c r="H3431" i="21"/>
  <c r="L3430" i="21"/>
  <c r="O3429" i="21"/>
  <c r="Q3429" i="21"/>
  <c r="K3429" i="21"/>
  <c r="M3429" i="21"/>
  <c r="O3430" i="21"/>
  <c r="K3430" i="21"/>
  <c r="Q3430" i="21"/>
  <c r="M3430" i="21"/>
  <c r="I3431" i="21"/>
  <c r="P3431" i="21"/>
  <c r="L3431" i="21"/>
  <c r="N3431" i="21"/>
  <c r="J3431" i="21"/>
  <c r="H3432" i="21"/>
  <c r="K3431" i="21"/>
  <c r="Q3431" i="21"/>
  <c r="M3431" i="21"/>
  <c r="O3431" i="21"/>
  <c r="J3432" i="21"/>
  <c r="H3433" i="21"/>
  <c r="P3432" i="21"/>
  <c r="N3432" i="21"/>
  <c r="I3432" i="21"/>
  <c r="L3432" i="21"/>
  <c r="I3433" i="21"/>
  <c r="N3433" i="21"/>
  <c r="P3433" i="21"/>
  <c r="L3433" i="21"/>
  <c r="J3433" i="21"/>
  <c r="H3434" i="21"/>
  <c r="M3432" i="21"/>
  <c r="Q3432" i="21"/>
  <c r="O3432" i="21"/>
  <c r="K3432" i="21"/>
  <c r="O3433" i="21"/>
  <c r="Q3433" i="21"/>
  <c r="K3433" i="21"/>
  <c r="M3433" i="21"/>
  <c r="H3435" i="21"/>
  <c r="J3434" i="21"/>
  <c r="I3434" i="21"/>
  <c r="P3434" i="21"/>
  <c r="N3434" i="21"/>
  <c r="L3434" i="21"/>
  <c r="N3435" i="21"/>
  <c r="L3435" i="21"/>
  <c r="I3435" i="21"/>
  <c r="J3435" i="21"/>
  <c r="H3436" i="21"/>
  <c r="P3435" i="21"/>
  <c r="Q3434" i="21"/>
  <c r="M3434" i="21"/>
  <c r="O3434" i="21"/>
  <c r="K3434" i="21"/>
  <c r="Q3435" i="21"/>
  <c r="M3435" i="21"/>
  <c r="O3435" i="21"/>
  <c r="K3435" i="21"/>
  <c r="P3436" i="21"/>
  <c r="J3436" i="21"/>
  <c r="H3437" i="21"/>
  <c r="N3436" i="21"/>
  <c r="L3436" i="21"/>
  <c r="I3436" i="21"/>
  <c r="I3437" i="21"/>
  <c r="P3437" i="21"/>
  <c r="L3437" i="21"/>
  <c r="J3437" i="21"/>
  <c r="N3437" i="21"/>
  <c r="H3438" i="21"/>
  <c r="O3436" i="21"/>
  <c r="K3436" i="21"/>
  <c r="M3436" i="21"/>
  <c r="Q3436" i="21"/>
  <c r="O3437" i="21"/>
  <c r="Q3437" i="21"/>
  <c r="K3437" i="21"/>
  <c r="M3437" i="21"/>
  <c r="P3438" i="21"/>
  <c r="J3438" i="21"/>
  <c r="I3438" i="21"/>
  <c r="H3439" i="21"/>
  <c r="N3438" i="21"/>
  <c r="L3438" i="21"/>
  <c r="O3438" i="21"/>
  <c r="K3438" i="21"/>
  <c r="Q3438" i="21"/>
  <c r="M3438" i="21"/>
  <c r="I3439" i="21"/>
  <c r="N3439" i="21"/>
  <c r="L3439" i="21"/>
  <c r="P3439" i="21"/>
  <c r="J3439" i="21"/>
  <c r="H3440" i="21"/>
  <c r="M3439" i="21"/>
  <c r="K3439" i="21"/>
  <c r="Q3439" i="21"/>
  <c r="O3439" i="21"/>
  <c r="J3440" i="21"/>
  <c r="P3440" i="21"/>
  <c r="H3441" i="21"/>
  <c r="I3440" i="21"/>
  <c r="N3440" i="21"/>
  <c r="L3440" i="21"/>
  <c r="I3441" i="21"/>
  <c r="P3441" i="21"/>
  <c r="L3441" i="21"/>
  <c r="N3441" i="21"/>
  <c r="J3441" i="21"/>
  <c r="H3442" i="21"/>
  <c r="M3440" i="21"/>
  <c r="O3440" i="21"/>
  <c r="Q3440" i="21"/>
  <c r="K3440" i="21"/>
  <c r="O3441" i="21"/>
  <c r="K3441" i="21"/>
  <c r="Q3441" i="21"/>
  <c r="M3441" i="21"/>
  <c r="P3442" i="21"/>
  <c r="N3442" i="21"/>
  <c r="I3442" i="21"/>
  <c r="L3442" i="21"/>
  <c r="J3442" i="21"/>
  <c r="H3443" i="21"/>
  <c r="O3442" i="21"/>
  <c r="K3442" i="21"/>
  <c r="Q3442" i="21"/>
  <c r="M3442" i="21"/>
  <c r="H3444" i="21"/>
  <c r="L3443" i="21"/>
  <c r="J3443" i="21"/>
  <c r="P3443" i="21"/>
  <c r="N3443" i="21"/>
  <c r="I3443" i="21"/>
  <c r="P3444" i="21"/>
  <c r="L3444" i="21"/>
  <c r="J3444" i="21"/>
  <c r="H3445" i="21"/>
  <c r="I3444" i="21"/>
  <c r="N3444" i="21"/>
  <c r="Q3443" i="21"/>
  <c r="M3443" i="21"/>
  <c r="O3443" i="21"/>
  <c r="K3443" i="21"/>
  <c r="H3446" i="21"/>
  <c r="L3445" i="21"/>
  <c r="J3445" i="21"/>
  <c r="P3445" i="21"/>
  <c r="N3445" i="21"/>
  <c r="I3445" i="21"/>
  <c r="O3444" i="21"/>
  <c r="K3444" i="21"/>
  <c r="Q3444" i="21"/>
  <c r="M3444" i="21"/>
  <c r="J3446" i="21"/>
  <c r="I3446" i="21"/>
  <c r="H3447" i="21"/>
  <c r="P3446" i="21"/>
  <c r="N3446" i="21"/>
  <c r="L3446" i="21"/>
  <c r="M3445" i="21"/>
  <c r="O3445" i="21"/>
  <c r="K3445" i="21"/>
  <c r="Q3445" i="21"/>
  <c r="O3446" i="21"/>
  <c r="K3446" i="21"/>
  <c r="Q3446" i="21"/>
  <c r="M3446" i="21"/>
  <c r="H3448" i="21"/>
  <c r="L3447" i="21"/>
  <c r="P3447" i="21"/>
  <c r="N3447" i="21"/>
  <c r="J3447" i="21"/>
  <c r="I3447" i="21"/>
  <c r="P3448" i="21"/>
  <c r="H3449" i="21"/>
  <c r="I3448" i="21"/>
  <c r="N3448" i="21"/>
  <c r="L3448" i="21"/>
  <c r="J3448" i="21"/>
  <c r="Q3447" i="21"/>
  <c r="M3447" i="21"/>
  <c r="O3447" i="21"/>
  <c r="K3447" i="21"/>
  <c r="I3449" i="21"/>
  <c r="P3449" i="21"/>
  <c r="N3449" i="21"/>
  <c r="L3449" i="21"/>
  <c r="J3449" i="21"/>
  <c r="H3450" i="21"/>
  <c r="M3448" i="21"/>
  <c r="O3448" i="21"/>
  <c r="Q3448" i="21"/>
  <c r="K3448" i="21"/>
  <c r="O3449" i="21"/>
  <c r="K3449" i="21"/>
  <c r="Q3449" i="21"/>
  <c r="M3449" i="21"/>
  <c r="P3450" i="21"/>
  <c r="L3450" i="21"/>
  <c r="N3450" i="21"/>
  <c r="I3450" i="21"/>
  <c r="H3451" i="21"/>
  <c r="J3450" i="21"/>
  <c r="K3450" i="21"/>
  <c r="O3450" i="21"/>
  <c r="Q3450" i="21"/>
  <c r="M3450" i="21"/>
  <c r="H3452" i="21"/>
  <c r="L3451" i="21"/>
  <c r="N3451" i="21"/>
  <c r="J3451" i="21"/>
  <c r="P3451" i="21"/>
  <c r="I3451" i="21"/>
  <c r="P3452" i="21"/>
  <c r="L3452" i="21"/>
  <c r="J3452" i="21"/>
  <c r="H3453" i="21"/>
  <c r="N3452" i="21"/>
  <c r="I3452" i="21"/>
  <c r="Q3451" i="21"/>
  <c r="M3451" i="21"/>
  <c r="O3451" i="21"/>
  <c r="K3451" i="21"/>
  <c r="H3454" i="21"/>
  <c r="P3453" i="21"/>
  <c r="N3453" i="21"/>
  <c r="L3453" i="21"/>
  <c r="J3453" i="21"/>
  <c r="I3453" i="21"/>
  <c r="M3452" i="21"/>
  <c r="K3452" i="21"/>
  <c r="O3452" i="21"/>
  <c r="Q3452" i="21"/>
  <c r="H3455" i="21"/>
  <c r="J3454" i="21"/>
  <c r="I3454" i="21"/>
  <c r="P3454" i="21"/>
  <c r="N3454" i="21"/>
  <c r="L3454" i="21"/>
  <c r="M3453" i="21"/>
  <c r="O3453" i="21"/>
  <c r="K3453" i="21"/>
  <c r="Q3453" i="21"/>
  <c r="L3455" i="21"/>
  <c r="N3455" i="21"/>
  <c r="H3456" i="21"/>
  <c r="J3455" i="21"/>
  <c r="I3455" i="21"/>
  <c r="P3455" i="21"/>
  <c r="Q3454" i="21"/>
  <c r="M3454" i="21"/>
  <c r="O3454" i="21"/>
  <c r="K3454" i="21"/>
  <c r="P3456" i="21"/>
  <c r="L3456" i="21"/>
  <c r="N3456" i="21"/>
  <c r="H3457" i="21"/>
  <c r="I3456" i="21"/>
  <c r="J3456" i="21"/>
  <c r="Q3455" i="21"/>
  <c r="M3455" i="21"/>
  <c r="O3455" i="21"/>
  <c r="K3455" i="21"/>
  <c r="I3457" i="21"/>
  <c r="L3457" i="21"/>
  <c r="N3457" i="21"/>
  <c r="J3457" i="21"/>
  <c r="P3457" i="21"/>
  <c r="H3458" i="21"/>
  <c r="M3456" i="21"/>
  <c r="Q3456" i="21"/>
  <c r="O3456" i="21"/>
  <c r="K3456" i="21"/>
  <c r="K3457" i="21"/>
  <c r="O3457" i="21"/>
  <c r="Q3457" i="21"/>
  <c r="M3457" i="21"/>
  <c r="P3458" i="21"/>
  <c r="N3458" i="21"/>
  <c r="L3458" i="21"/>
  <c r="H3459" i="21"/>
  <c r="I3458" i="21"/>
  <c r="J3458" i="21"/>
  <c r="N3459" i="21"/>
  <c r="L3459" i="21"/>
  <c r="J3459" i="21"/>
  <c r="I3459" i="21"/>
  <c r="H3460" i="21"/>
  <c r="P3459" i="21"/>
  <c r="Q3458" i="21"/>
  <c r="M3458" i="21"/>
  <c r="O3458" i="21"/>
  <c r="K3458" i="21"/>
  <c r="M3459" i="21"/>
  <c r="O3459" i="21"/>
  <c r="K3459" i="21"/>
  <c r="Q3459" i="21"/>
  <c r="H3461" i="21"/>
  <c r="J3460" i="21"/>
  <c r="I3460" i="21"/>
  <c r="P3460" i="21"/>
  <c r="N3460" i="21"/>
  <c r="L3460" i="21"/>
  <c r="I3461" i="21"/>
  <c r="L3461" i="21"/>
  <c r="P3461" i="21"/>
  <c r="J3461" i="21"/>
  <c r="N3461" i="21"/>
  <c r="H3462" i="21"/>
  <c r="M3460" i="21"/>
  <c r="Q3460" i="21"/>
  <c r="O3460" i="21"/>
  <c r="K3460" i="21"/>
  <c r="K3461" i="21"/>
  <c r="O3461" i="21"/>
  <c r="Q3461" i="21"/>
  <c r="M3461" i="21"/>
  <c r="P3462" i="21"/>
  <c r="N3462" i="21"/>
  <c r="L3462" i="21"/>
  <c r="J3462" i="21"/>
  <c r="I3462" i="21"/>
  <c r="H3463" i="21"/>
  <c r="O3462" i="21"/>
  <c r="K3462" i="21"/>
  <c r="Q3462" i="21"/>
  <c r="M3462" i="21"/>
  <c r="H3464" i="21"/>
  <c r="P3463" i="21"/>
  <c r="N3463" i="21"/>
  <c r="L3463" i="21"/>
  <c r="J3463" i="21"/>
  <c r="I3463" i="21"/>
  <c r="P3464" i="21"/>
  <c r="H3465" i="21"/>
  <c r="I3464" i="21"/>
  <c r="N3464" i="21"/>
  <c r="L3464" i="21"/>
  <c r="J3464" i="21"/>
  <c r="Q3463" i="21"/>
  <c r="M3463" i="21"/>
  <c r="O3463" i="21"/>
  <c r="K3463" i="21"/>
  <c r="H3466" i="21"/>
  <c r="N3465" i="21"/>
  <c r="L3465" i="21"/>
  <c r="P3465" i="21"/>
  <c r="J3465" i="21"/>
  <c r="I3465" i="21"/>
  <c r="M3464" i="21"/>
  <c r="O3464" i="21"/>
  <c r="K3464" i="21"/>
  <c r="Q3464" i="21"/>
  <c r="J3466" i="21"/>
  <c r="I3466" i="21"/>
  <c r="P3466" i="21"/>
  <c r="H3467" i="21"/>
  <c r="N3466" i="21"/>
  <c r="L3466" i="21"/>
  <c r="M3465" i="21"/>
  <c r="O3465" i="21"/>
  <c r="K3465" i="21"/>
  <c r="Q3465" i="21"/>
  <c r="O3466" i="21"/>
  <c r="K3466" i="21"/>
  <c r="Q3466" i="21"/>
  <c r="M3466" i="21"/>
  <c r="I3467" i="21"/>
  <c r="P3467" i="21"/>
  <c r="L3467" i="21"/>
  <c r="N3467" i="21"/>
  <c r="J3467" i="21"/>
  <c r="H3468" i="21"/>
  <c r="O3467" i="21"/>
  <c r="K3467" i="21"/>
  <c r="M3467" i="21"/>
  <c r="Q3467" i="21"/>
  <c r="J3468" i="21"/>
  <c r="I3468" i="21"/>
  <c r="H3469" i="21"/>
  <c r="P3468" i="21"/>
  <c r="N3468" i="21"/>
  <c r="L3468" i="21"/>
  <c r="M3468" i="21"/>
  <c r="O3468" i="21"/>
  <c r="K3468" i="21"/>
  <c r="Q3468" i="21"/>
  <c r="N3469" i="21"/>
  <c r="L3469" i="21"/>
  <c r="J3469" i="21"/>
  <c r="I3469" i="21"/>
  <c r="H3470" i="21"/>
  <c r="P3469" i="21"/>
  <c r="M3469" i="21"/>
  <c r="O3469" i="21"/>
  <c r="K3469" i="21"/>
  <c r="Q3469" i="21"/>
  <c r="J3470" i="21"/>
  <c r="I3470" i="21"/>
  <c r="H3471" i="21"/>
  <c r="P3470" i="21"/>
  <c r="N3470" i="21"/>
  <c r="L3470" i="21"/>
  <c r="O3470" i="21"/>
  <c r="K3470" i="21"/>
  <c r="Q3470" i="21"/>
  <c r="M3470" i="21"/>
  <c r="H3472" i="21"/>
  <c r="P3471" i="21"/>
  <c r="N3471" i="21"/>
  <c r="L3471" i="21"/>
  <c r="J3471" i="21"/>
  <c r="I3471" i="21"/>
  <c r="P3472" i="21"/>
  <c r="H3473" i="21"/>
  <c r="L3472" i="21"/>
  <c r="I3472" i="21"/>
  <c r="N3472" i="21"/>
  <c r="J3472" i="21"/>
  <c r="Q3471" i="21"/>
  <c r="M3471" i="21"/>
  <c r="O3471" i="21"/>
  <c r="K3471" i="21"/>
  <c r="H3474" i="21"/>
  <c r="P3473" i="21"/>
  <c r="N3473" i="21"/>
  <c r="L3473" i="21"/>
  <c r="J3473" i="21"/>
  <c r="I3473" i="21"/>
  <c r="M3472" i="21"/>
  <c r="O3472" i="21"/>
  <c r="K3472" i="21"/>
  <c r="Q3472" i="21"/>
  <c r="J3474" i="21"/>
  <c r="I3474" i="21"/>
  <c r="H3475" i="21"/>
  <c r="P3474" i="21"/>
  <c r="N3474" i="21"/>
  <c r="L3474" i="21"/>
  <c r="M3473" i="21"/>
  <c r="O3473" i="21"/>
  <c r="Q3473" i="21"/>
  <c r="K3473" i="21"/>
  <c r="O3474" i="21"/>
  <c r="K3474" i="21"/>
  <c r="Q3474" i="21"/>
  <c r="M3474" i="21"/>
  <c r="I3475" i="21"/>
  <c r="P3475" i="21"/>
  <c r="N3475" i="21"/>
  <c r="L3475" i="21"/>
  <c r="J3475" i="21"/>
  <c r="H3476" i="21"/>
  <c r="K3475" i="21"/>
  <c r="M3475" i="21"/>
  <c r="O3475" i="21"/>
  <c r="Q3475" i="21"/>
  <c r="J3476" i="21"/>
  <c r="H3477" i="21"/>
  <c r="I3476" i="21"/>
  <c r="P3476" i="21"/>
  <c r="N3476" i="21"/>
  <c r="L3476" i="21"/>
  <c r="I3477" i="21"/>
  <c r="P3477" i="21"/>
  <c r="N3477" i="21"/>
  <c r="L3477" i="21"/>
  <c r="J3477" i="21"/>
  <c r="H3478" i="21"/>
  <c r="M3476" i="21"/>
  <c r="Q3476" i="21"/>
  <c r="O3476" i="21"/>
  <c r="K3476" i="21"/>
  <c r="O3477" i="21"/>
  <c r="K3477" i="21"/>
  <c r="Q3477" i="21"/>
  <c r="M3477" i="21"/>
  <c r="P3478" i="21"/>
  <c r="I3478" i="21"/>
  <c r="L3478" i="21"/>
  <c r="H3479" i="21"/>
  <c r="N3478" i="21"/>
  <c r="J3478" i="21"/>
  <c r="K3478" i="21"/>
  <c r="O3478" i="21"/>
  <c r="Q3478" i="21"/>
  <c r="M3478" i="21"/>
  <c r="H3480" i="21"/>
  <c r="P3479" i="21"/>
  <c r="L3479" i="21"/>
  <c r="N3479" i="21"/>
  <c r="J3479" i="21"/>
  <c r="I3479" i="21"/>
  <c r="P3480" i="21"/>
  <c r="N3480" i="21"/>
  <c r="J3480" i="21"/>
  <c r="I3480" i="21"/>
  <c r="H3481" i="21"/>
  <c r="L3480" i="21"/>
  <c r="Q3479" i="21"/>
  <c r="M3479" i="21"/>
  <c r="O3479" i="21"/>
  <c r="K3479" i="21"/>
  <c r="K3480" i="21"/>
  <c r="M3480" i="21"/>
  <c r="Q3480" i="21"/>
  <c r="O3480" i="21"/>
  <c r="N3481" i="21"/>
  <c r="L3481" i="21"/>
  <c r="H3482" i="21"/>
  <c r="J3481" i="21"/>
  <c r="I3481" i="21"/>
  <c r="P3481" i="21"/>
  <c r="P3482" i="21"/>
  <c r="L3482" i="21"/>
  <c r="I3482" i="21"/>
  <c r="J3482" i="21"/>
  <c r="N3482" i="21"/>
  <c r="H3483" i="21"/>
  <c r="O3481" i="21"/>
  <c r="K3481" i="21"/>
  <c r="Q3481" i="21"/>
  <c r="M3481" i="21"/>
  <c r="O3482" i="21"/>
  <c r="K3482" i="21"/>
  <c r="Q3482" i="21"/>
  <c r="M3482" i="21"/>
  <c r="H3484" i="21"/>
  <c r="N3483" i="21"/>
  <c r="L3483" i="21"/>
  <c r="J3483" i="21"/>
  <c r="P3483" i="21"/>
  <c r="I3483" i="21"/>
  <c r="P3484" i="21"/>
  <c r="N3484" i="21"/>
  <c r="H3485" i="21"/>
  <c r="L3484" i="21"/>
  <c r="J3484" i="21"/>
  <c r="I3484" i="21"/>
  <c r="Q3483" i="21"/>
  <c r="M3483" i="21"/>
  <c r="O3483" i="21"/>
  <c r="K3483" i="21"/>
  <c r="H3486" i="21"/>
  <c r="L3485" i="21"/>
  <c r="N3485" i="21"/>
  <c r="J3485" i="21"/>
  <c r="P3485" i="21"/>
  <c r="I3485" i="21"/>
  <c r="M3484" i="21"/>
  <c r="K3484" i="21"/>
  <c r="Q3484" i="21"/>
  <c r="O3484" i="21"/>
  <c r="H3487" i="21"/>
  <c r="J3486" i="21"/>
  <c r="P3486" i="21"/>
  <c r="I3486" i="21"/>
  <c r="N3486" i="21"/>
  <c r="L3486" i="21"/>
  <c r="M3485" i="21"/>
  <c r="O3485" i="21"/>
  <c r="K3485" i="21"/>
  <c r="Q3485" i="21"/>
  <c r="N3487" i="21"/>
  <c r="L3487" i="21"/>
  <c r="I3487" i="21"/>
  <c r="J3487" i="21"/>
  <c r="H3488" i="21"/>
  <c r="P3487" i="21"/>
  <c r="Q3486" i="21"/>
  <c r="M3486" i="21"/>
  <c r="O3486" i="21"/>
  <c r="K3486" i="21"/>
  <c r="M3487" i="21"/>
  <c r="O3487" i="21"/>
  <c r="K3487" i="21"/>
  <c r="Q3487" i="21"/>
  <c r="J3488" i="21"/>
  <c r="I3488" i="21"/>
  <c r="P3488" i="21"/>
  <c r="H3489" i="21"/>
  <c r="N3488" i="21"/>
  <c r="L3488" i="21"/>
  <c r="K3488" i="21"/>
  <c r="M3488" i="21"/>
  <c r="Q3488" i="21"/>
  <c r="O3488" i="21"/>
  <c r="N3489" i="21"/>
  <c r="L3489" i="21"/>
  <c r="J3489" i="21"/>
  <c r="H3490" i="21"/>
  <c r="I3489" i="21"/>
  <c r="P3489" i="21"/>
  <c r="J3490" i="21"/>
  <c r="H3491" i="21"/>
  <c r="I3490" i="21"/>
  <c r="P3490" i="21"/>
  <c r="N3490" i="21"/>
  <c r="L3490" i="21"/>
  <c r="M3489" i="21"/>
  <c r="K3489" i="21"/>
  <c r="Q3489" i="21"/>
  <c r="O3489" i="21"/>
  <c r="N3491" i="21"/>
  <c r="L3491" i="21"/>
  <c r="J3491" i="21"/>
  <c r="I3491" i="21"/>
  <c r="H3492" i="21"/>
  <c r="P3491" i="21"/>
  <c r="Q3490" i="21"/>
  <c r="M3490" i="21"/>
  <c r="O3490" i="21"/>
  <c r="K3490" i="21"/>
  <c r="Q3491" i="21"/>
  <c r="M3491" i="21"/>
  <c r="O3491" i="21"/>
  <c r="K3491" i="21"/>
  <c r="P3492" i="21"/>
  <c r="N3492" i="21"/>
  <c r="H3493" i="21"/>
  <c r="L3492" i="21"/>
  <c r="J3492" i="21"/>
  <c r="I3492" i="21"/>
  <c r="H3494" i="21"/>
  <c r="P3493" i="21"/>
  <c r="N3493" i="21"/>
  <c r="L3493" i="21"/>
  <c r="J3493" i="21"/>
  <c r="I3493" i="21"/>
  <c r="M3492" i="21"/>
  <c r="K3492" i="21"/>
  <c r="Q3492" i="21"/>
  <c r="O3492" i="21"/>
  <c r="J3494" i="21"/>
  <c r="I3494" i="21"/>
  <c r="H3495" i="21"/>
  <c r="P3494" i="21"/>
  <c r="N3494" i="21"/>
  <c r="L3494" i="21"/>
  <c r="M3493" i="21"/>
  <c r="K3493" i="21"/>
  <c r="Q3493" i="21"/>
  <c r="O3493" i="21"/>
  <c r="O3494" i="21"/>
  <c r="K3494" i="21"/>
  <c r="Q3494" i="21"/>
  <c r="M3494" i="21"/>
  <c r="H3496" i="21"/>
  <c r="L3495" i="21"/>
  <c r="J3495" i="21"/>
  <c r="P3495" i="21"/>
  <c r="N3495" i="21"/>
  <c r="I3495" i="21"/>
  <c r="P3496" i="21"/>
  <c r="N3496" i="21"/>
  <c r="L3496" i="21"/>
  <c r="H3497" i="21"/>
  <c r="J3496" i="21"/>
  <c r="I3496" i="21"/>
  <c r="Q3495" i="21"/>
  <c r="M3495" i="21"/>
  <c r="O3495" i="21"/>
  <c r="K3495" i="21"/>
  <c r="H3498" i="21"/>
  <c r="P3497" i="21"/>
  <c r="L3497" i="21"/>
  <c r="J3497" i="21"/>
  <c r="N3497" i="21"/>
  <c r="I3497" i="21"/>
  <c r="M3496" i="21"/>
  <c r="Q3496" i="21"/>
  <c r="O3496" i="21"/>
  <c r="K3496" i="21"/>
  <c r="J3498" i="21"/>
  <c r="I3498" i="21"/>
  <c r="H3499" i="21"/>
  <c r="P3498" i="21"/>
  <c r="N3498" i="21"/>
  <c r="L3498" i="21"/>
  <c r="M3497" i="21"/>
  <c r="O3497" i="21"/>
  <c r="Q3497" i="21"/>
  <c r="K3497" i="21"/>
  <c r="O3498" i="21"/>
  <c r="K3498" i="21"/>
  <c r="Q3498" i="21"/>
  <c r="M3498" i="21"/>
  <c r="I3499" i="21"/>
  <c r="P3499" i="21"/>
  <c r="N3499" i="21"/>
  <c r="L3499" i="21"/>
  <c r="J3499" i="21"/>
  <c r="H3500" i="21"/>
  <c r="K3499" i="21"/>
  <c r="M3499" i="21"/>
  <c r="O3499" i="21"/>
  <c r="Q3499" i="21"/>
  <c r="J3500" i="21"/>
  <c r="I3500" i="21"/>
  <c r="H3501" i="21"/>
  <c r="N3500" i="21"/>
  <c r="P3500" i="21"/>
  <c r="L3500" i="21"/>
  <c r="O3500" i="21"/>
  <c r="K3500" i="21"/>
  <c r="M3500" i="21"/>
  <c r="Q3500" i="21"/>
  <c r="N3501" i="21"/>
  <c r="L3501" i="21"/>
  <c r="I3501" i="21"/>
  <c r="H3502" i="21"/>
  <c r="J3501" i="21"/>
  <c r="P3501" i="21"/>
  <c r="O3501" i="21"/>
  <c r="K3501" i="21"/>
  <c r="Q3501" i="21"/>
  <c r="M3501" i="21"/>
  <c r="P3502" i="21"/>
  <c r="N3502" i="21"/>
  <c r="I3502" i="21"/>
  <c r="L3502" i="21"/>
  <c r="J3502" i="21"/>
  <c r="H3503" i="21"/>
  <c r="O3502" i="21"/>
  <c r="K3502" i="21"/>
  <c r="Q3502" i="21"/>
  <c r="M3502" i="21"/>
  <c r="I3503" i="21"/>
  <c r="P3503" i="21"/>
  <c r="N3503" i="21"/>
  <c r="L3503" i="21"/>
  <c r="J3503" i="21"/>
  <c r="H3504" i="21"/>
  <c r="M3503" i="21"/>
  <c r="O3503" i="21"/>
  <c r="K3503" i="21"/>
  <c r="Q3503" i="21"/>
  <c r="J3504" i="21"/>
  <c r="I3504" i="21"/>
  <c r="P3504" i="21"/>
  <c r="H3505" i="21"/>
  <c r="N3504" i="21"/>
  <c r="L3504" i="21"/>
  <c r="M3504" i="21"/>
  <c r="Q3504" i="21"/>
  <c r="O3504" i="21"/>
  <c r="K3504" i="21"/>
  <c r="N3505" i="21"/>
  <c r="L3505" i="21"/>
  <c r="H3506" i="21"/>
  <c r="J3505" i="21"/>
  <c r="I3505" i="21"/>
  <c r="P3505" i="21"/>
  <c r="P3506" i="21"/>
  <c r="N3506" i="21"/>
  <c r="J3506" i="21"/>
  <c r="I3506" i="21"/>
  <c r="L3506" i="21"/>
  <c r="H3507" i="21"/>
  <c r="K3505" i="21"/>
  <c r="O3505" i="21"/>
  <c r="Q3505" i="21"/>
  <c r="M3505" i="21"/>
  <c r="O3506" i="21"/>
  <c r="K3506" i="21"/>
  <c r="Q3506" i="21"/>
  <c r="M3506" i="21"/>
  <c r="H3508" i="21"/>
  <c r="N3507" i="21"/>
  <c r="P3507" i="21"/>
  <c r="L3507" i="21"/>
  <c r="J3507" i="21"/>
  <c r="I3507" i="21"/>
  <c r="P3508" i="21"/>
  <c r="N3508" i="21"/>
  <c r="J3508" i="21"/>
  <c r="L3508" i="21"/>
  <c r="I3508" i="21"/>
  <c r="H3509" i="21"/>
  <c r="Q3507" i="21"/>
  <c r="M3507" i="21"/>
  <c r="O3507" i="21"/>
  <c r="K3507" i="21"/>
  <c r="M3508" i="21"/>
  <c r="K3508" i="21"/>
  <c r="O3508" i="21"/>
  <c r="Q3508" i="21"/>
  <c r="N3509" i="21"/>
  <c r="L3509" i="21"/>
  <c r="J3509" i="21"/>
  <c r="H3510" i="21"/>
  <c r="I3509" i="21"/>
  <c r="P3509" i="21"/>
  <c r="P3510" i="21"/>
  <c r="L3510" i="21"/>
  <c r="J3510" i="21"/>
  <c r="N3510" i="21"/>
  <c r="H3511" i="21"/>
  <c r="I3510" i="21"/>
  <c r="O3509" i="21"/>
  <c r="K3509" i="21"/>
  <c r="Q3509" i="21"/>
  <c r="M3509" i="21"/>
  <c r="N3511" i="21"/>
  <c r="L3511" i="21"/>
  <c r="J3511" i="21"/>
  <c r="I3511" i="21"/>
  <c r="H3512" i="21"/>
  <c r="P3511" i="21"/>
  <c r="Q3510" i="21"/>
  <c r="O3510" i="21"/>
  <c r="M3510" i="21"/>
  <c r="K3510" i="21"/>
  <c r="Q3511" i="21"/>
  <c r="M3511" i="21"/>
  <c r="O3511" i="21"/>
  <c r="K3511" i="21"/>
  <c r="P3512" i="21"/>
  <c r="L3512" i="21"/>
  <c r="N3512" i="21"/>
  <c r="J3512" i="21"/>
  <c r="I3512" i="21"/>
  <c r="H3513" i="21"/>
  <c r="M3512" i="21"/>
  <c r="O3512" i="21"/>
  <c r="K3512" i="21"/>
  <c r="Q3512" i="21"/>
  <c r="N3513" i="21"/>
  <c r="L3513" i="21"/>
  <c r="J3513" i="21"/>
  <c r="I3513" i="21"/>
  <c r="H3514" i="21"/>
  <c r="P3513" i="21"/>
  <c r="M3513" i="21"/>
  <c r="Q3513" i="21"/>
  <c r="O3513" i="21"/>
  <c r="K3513" i="21"/>
  <c r="J3514" i="21"/>
  <c r="I3514" i="21"/>
  <c r="H3515" i="21"/>
  <c r="P3514" i="21"/>
  <c r="N3514" i="21"/>
  <c r="L3514" i="21"/>
  <c r="K3514" i="21"/>
  <c r="O3514" i="21"/>
  <c r="Q3514" i="21"/>
  <c r="M3514" i="21"/>
  <c r="I3515" i="21"/>
  <c r="N3515" i="21"/>
  <c r="P3515" i="21"/>
  <c r="L3515" i="21"/>
  <c r="J3515" i="21"/>
  <c r="H3516" i="21"/>
  <c r="M3515" i="21"/>
  <c r="O3515" i="21"/>
  <c r="K3515" i="21"/>
  <c r="Q3515" i="21"/>
  <c r="J3516" i="21"/>
  <c r="H3517" i="21"/>
  <c r="I3516" i="21"/>
  <c r="P3516" i="21"/>
  <c r="N3516" i="21"/>
  <c r="L3516" i="21"/>
  <c r="I3517" i="21"/>
  <c r="P3517" i="21"/>
  <c r="N3517" i="21"/>
  <c r="L3517" i="21"/>
  <c r="J3517" i="21"/>
  <c r="H3518" i="21"/>
  <c r="M3516" i="21"/>
  <c r="O3516" i="21"/>
  <c r="Q3516" i="21"/>
  <c r="K3516" i="21"/>
  <c r="O3517" i="21"/>
  <c r="K3517" i="21"/>
  <c r="Q3517" i="21"/>
  <c r="M3517" i="21"/>
  <c r="P3518" i="21"/>
  <c r="N3518" i="21"/>
  <c r="L3518" i="21"/>
  <c r="I3518" i="21"/>
  <c r="J3518" i="21"/>
  <c r="H3519" i="21"/>
  <c r="Q3518" i="21"/>
  <c r="M3518" i="21"/>
  <c r="O3518" i="21"/>
  <c r="K3518" i="21"/>
  <c r="N3519" i="21"/>
  <c r="L3519" i="21"/>
  <c r="H3520" i="21"/>
  <c r="J3519" i="21"/>
  <c r="I3519" i="21"/>
  <c r="P3519" i="21"/>
  <c r="P3520" i="21"/>
  <c r="N3520" i="21"/>
  <c r="J3520" i="21"/>
  <c r="L3520" i="21"/>
  <c r="I3520" i="21"/>
  <c r="H3521" i="21"/>
  <c r="Q3519" i="21"/>
  <c r="M3519" i="21"/>
  <c r="O3519" i="21"/>
  <c r="K3519" i="21"/>
  <c r="M3520" i="21"/>
  <c r="K3520" i="21"/>
  <c r="O3520" i="21"/>
  <c r="Q3520" i="21"/>
  <c r="H3522" i="21"/>
  <c r="P3521" i="21"/>
  <c r="N3521" i="21"/>
  <c r="J3521" i="21"/>
  <c r="L3521" i="21"/>
  <c r="I3521" i="21"/>
  <c r="J3522" i="21"/>
  <c r="I3522" i="21"/>
  <c r="P3522" i="21"/>
  <c r="H3523" i="21"/>
  <c r="N3522" i="21"/>
  <c r="L3522" i="21"/>
  <c r="M3521" i="21"/>
  <c r="O3521" i="21"/>
  <c r="Q3521" i="21"/>
  <c r="K3521" i="21"/>
  <c r="O3522" i="21"/>
  <c r="K3522" i="21"/>
  <c r="Q3522" i="21"/>
  <c r="M3522" i="21"/>
  <c r="H3524" i="21"/>
  <c r="P3523" i="21"/>
  <c r="L3523" i="21"/>
  <c r="J3523" i="21"/>
  <c r="N3523" i="21"/>
  <c r="I3523" i="21"/>
  <c r="P3524" i="21"/>
  <c r="L3524" i="21"/>
  <c r="J3524" i="21"/>
  <c r="N3524" i="21"/>
  <c r="I3524" i="21"/>
  <c r="H3525" i="21"/>
  <c r="Q3523" i="21"/>
  <c r="M3523" i="21"/>
  <c r="O3523" i="21"/>
  <c r="K3523" i="21"/>
  <c r="O3524" i="21"/>
  <c r="Q3524" i="21"/>
  <c r="M3524" i="21"/>
  <c r="K3524" i="21"/>
  <c r="L3525" i="21"/>
  <c r="N3525" i="21"/>
  <c r="H3526" i="21"/>
  <c r="I3525" i="21"/>
  <c r="J3525" i="21"/>
  <c r="P3525" i="21"/>
  <c r="J3526" i="21"/>
  <c r="I3526" i="21"/>
  <c r="H3527" i="21"/>
  <c r="P3526" i="21"/>
  <c r="N3526" i="21"/>
  <c r="L3526" i="21"/>
  <c r="M3525" i="21"/>
  <c r="O3525" i="21"/>
  <c r="K3525" i="21"/>
  <c r="Q3525" i="21"/>
  <c r="O3526" i="21"/>
  <c r="K3526" i="21"/>
  <c r="Q3526" i="21"/>
  <c r="M3526" i="21"/>
  <c r="H3528" i="21"/>
  <c r="P3527" i="21"/>
  <c r="L3527" i="21"/>
  <c r="N3527" i="21"/>
  <c r="J3527" i="21"/>
  <c r="I3527" i="21"/>
  <c r="P3528" i="21"/>
  <c r="J3528" i="21"/>
  <c r="N3528" i="21"/>
  <c r="L3528" i="21"/>
  <c r="I3528" i="21"/>
  <c r="H3529" i="21"/>
  <c r="Q3527" i="21"/>
  <c r="M3527" i="21"/>
  <c r="O3527" i="21"/>
  <c r="K3527" i="21"/>
  <c r="M3528" i="21"/>
  <c r="O3528" i="21"/>
  <c r="K3528" i="21"/>
  <c r="Q3528" i="21"/>
  <c r="N3529" i="21"/>
  <c r="L3529" i="21"/>
  <c r="H3530" i="21"/>
  <c r="J3529" i="21"/>
  <c r="I3529" i="21"/>
  <c r="P3529" i="21"/>
  <c r="P3530" i="21"/>
  <c r="N3530" i="21"/>
  <c r="L3530" i="21"/>
  <c r="H3531" i="21"/>
  <c r="J3530" i="21"/>
  <c r="I3530" i="21"/>
  <c r="O3529" i="21"/>
  <c r="K3529" i="21"/>
  <c r="Q3529" i="21"/>
  <c r="M3529" i="21"/>
  <c r="I3531" i="21"/>
  <c r="P3531" i="21"/>
  <c r="N3531" i="21"/>
  <c r="L3531" i="21"/>
  <c r="J3531" i="21"/>
  <c r="H3532" i="21"/>
  <c r="O3530" i="21"/>
  <c r="K3530" i="21"/>
  <c r="Q3530" i="21"/>
  <c r="M3530" i="21"/>
  <c r="O3531" i="21"/>
  <c r="Q3531" i="21"/>
  <c r="M3531" i="21"/>
  <c r="K3531" i="21"/>
  <c r="J3532" i="21"/>
  <c r="I3532" i="21"/>
  <c r="P3532" i="21"/>
  <c r="H3533" i="21"/>
  <c r="N3532" i="21"/>
  <c r="L3532" i="21"/>
  <c r="M3532" i="21"/>
  <c r="O3532" i="21"/>
  <c r="K3532" i="21"/>
  <c r="Q3532" i="21"/>
  <c r="N3533" i="21"/>
  <c r="L3533" i="21"/>
  <c r="J3533" i="21"/>
  <c r="I3533" i="21"/>
  <c r="H3534" i="21"/>
  <c r="P3533" i="21"/>
  <c r="M3533" i="21"/>
  <c r="K3533" i="21"/>
  <c r="O3533" i="21"/>
  <c r="Q3533" i="21"/>
  <c r="J3534" i="21"/>
  <c r="I3534" i="21"/>
  <c r="H3535" i="21"/>
  <c r="P3534" i="21"/>
  <c r="N3534" i="21"/>
  <c r="L3534" i="21"/>
  <c r="O3534" i="21"/>
  <c r="K3534" i="21"/>
  <c r="Q3534" i="21"/>
  <c r="M3534" i="21"/>
  <c r="I3535" i="21"/>
  <c r="L3535" i="21"/>
  <c r="N3535" i="21"/>
  <c r="P3535" i="21"/>
  <c r="J3535" i="21"/>
  <c r="H3536" i="21"/>
  <c r="O3535" i="21"/>
  <c r="M3535" i="21"/>
  <c r="Q3535" i="21"/>
  <c r="K3535" i="21"/>
  <c r="L3536" i="21"/>
  <c r="J3536" i="21"/>
  <c r="I3536" i="21"/>
  <c r="P3536" i="21"/>
  <c r="N3536" i="21"/>
  <c r="I16" i="13"/>
  <c r="G9" i="26"/>
  <c r="G16" i="13"/>
  <c r="I9" i="29"/>
  <c r="I9" i="26"/>
  <c r="G9" i="29"/>
  <c r="I9" i="27"/>
  <c r="G9" i="28"/>
  <c r="G16" i="27"/>
  <c r="G9" i="13"/>
  <c r="I16" i="27"/>
  <c r="G9" i="27"/>
  <c r="G16" i="28"/>
  <c r="I9" i="13"/>
  <c r="I16" i="28"/>
  <c r="I9" i="28"/>
  <c r="O3536" i="21"/>
  <c r="M3536" i="21"/>
  <c r="Q3536" i="21"/>
  <c r="K3536" i="21"/>
  <c r="K8" i="28" l="1"/>
  <c r="K15" i="28"/>
  <c r="AI39" i="13"/>
  <c r="AJ39" i="13" s="1"/>
  <c r="K8" i="29"/>
  <c r="K15" i="27"/>
  <c r="K8" i="27"/>
  <c r="J9" i="26"/>
  <c r="H9" i="26"/>
  <c r="H9" i="13"/>
  <c r="J9" i="13"/>
  <c r="H16" i="13"/>
  <c r="J16" i="13"/>
  <c r="H3537" i="21"/>
  <c r="I3537" i="21"/>
  <c r="J3537" i="21"/>
  <c r="AH40" i="13"/>
  <c r="M3537" i="21"/>
  <c r="I16" i="26"/>
  <c r="G16" i="26"/>
  <c r="P3537" i="21"/>
  <c r="N3537" i="21"/>
  <c r="L3537" i="21"/>
  <c r="O3537" i="21"/>
  <c r="K3537" i="21"/>
  <c r="Q3537" i="21"/>
  <c r="J16" i="26" l="1"/>
  <c r="H16" i="26"/>
  <c r="AI40" i="13"/>
  <c r="AJ40" i="13" s="1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AH41" i="13"/>
  <c r="K16" i="28" l="1"/>
  <c r="K16" i="26"/>
  <c r="K9" i="28"/>
  <c r="AI41" i="13"/>
  <c r="AJ41" i="13" s="1"/>
  <c r="K9" i="27"/>
  <c r="K9" i="29"/>
  <c r="K16" i="27"/>
  <c r="AH42" i="13"/>
  <c r="AI42" i="13" l="1"/>
  <c r="AJ42" i="13" s="1"/>
  <c r="AH43" i="13"/>
  <c r="AI43" i="13" l="1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36" i="13"/>
  <c r="S67" i="13"/>
  <c r="T67" i="13"/>
  <c r="S52" i="13"/>
  <c r="S59" i="13"/>
  <c r="S56" i="13"/>
  <c r="S57" i="13"/>
  <c r="R67" i="13"/>
  <c r="U67" i="13" s="1"/>
  <c r="S48" i="13"/>
  <c r="R36" i="13"/>
  <c r="U36" i="13" s="1"/>
  <c r="R48" i="13"/>
  <c r="U48" i="13" s="1"/>
  <c r="S62" i="13"/>
  <c r="R62" i="13"/>
  <c r="U62" i="13" s="1"/>
  <c r="S40" i="13"/>
  <c r="S58" i="13"/>
  <c r="R57" i="13"/>
  <c r="U57" i="13" s="1"/>
  <c r="R56" i="13"/>
  <c r="U56" i="13" s="1"/>
  <c r="T48" i="13"/>
  <c r="S61" i="13"/>
  <c r="S37" i="13"/>
  <c r="T61" i="13"/>
  <c r="O68" i="13" a="1"/>
  <c r="S55" i="13"/>
  <c r="S35" i="13"/>
  <c r="T58" i="13"/>
  <c r="R52" i="13"/>
  <c r="U52" i="13" s="1"/>
  <c r="S60" i="13"/>
  <c r="S51" i="13"/>
  <c r="T60" i="13"/>
  <c r="S64" i="13"/>
  <c r="T64" i="13" s="1"/>
  <c r="S66" i="13"/>
  <c r="T66" i="13" s="1"/>
  <c r="S42" i="13"/>
  <c r="S38" i="13"/>
  <c r="R64" i="13"/>
  <c r="U64" i="13" s="1"/>
  <c r="R58" i="13"/>
  <c r="U58" i="13" s="1"/>
  <c r="T52" i="13"/>
  <c r="S47" i="13"/>
  <c r="T47" i="13" s="1"/>
  <c r="S46" i="13"/>
  <c r="S44" i="13"/>
  <c r="T37" i="13"/>
  <c r="S63" i="13"/>
  <c r="R63" i="13" s="1"/>
  <c r="U63" i="13" s="1"/>
  <c r="S41" i="13"/>
  <c r="R41" i="13" s="1"/>
  <c r="U41" i="13" s="1"/>
  <c r="R60" i="13"/>
  <c r="U60" i="13" s="1"/>
  <c r="S39" i="13"/>
  <c r="T39" i="13" s="1"/>
  <c r="R55" i="13"/>
  <c r="U55" i="13" s="1"/>
  <c r="R42" i="13"/>
  <c r="U42" i="13" s="1"/>
  <c r="T38" i="13"/>
  <c r="S65" i="13"/>
  <c r="R65" i="13" s="1"/>
  <c r="U65" i="13" s="1"/>
  <c r="T46" i="13"/>
  <c r="S45" i="13"/>
  <c r="R45" i="13" s="1"/>
  <c r="U45" i="13" s="1"/>
  <c r="T45" i="13"/>
  <c r="R47" i="13"/>
  <c r="U47" i="13" s="1"/>
  <c r="T55" i="13"/>
  <c r="R38" i="13"/>
  <c r="U38" i="13" s="1"/>
  <c r="S49" i="13"/>
  <c r="S50" i="13"/>
  <c r="T50" i="13" s="1"/>
  <c r="S54" i="13"/>
  <c r="T54" i="13" s="1"/>
  <c r="R50" i="13"/>
  <c r="U50" i="13" s="1"/>
  <c r="R54" i="13"/>
  <c r="U54" i="13" s="1"/>
  <c r="T63" i="13"/>
  <c r="R39" i="13"/>
  <c r="U39" i="13" s="1"/>
  <c r="S43" i="13"/>
  <c r="T42" i="13"/>
  <c r="T65" i="13"/>
  <c r="S53" i="13"/>
  <c r="R61" i="13"/>
  <c r="U61" i="13" s="1"/>
  <c r="T41" i="13"/>
  <c r="R59" i="13"/>
  <c r="U59" i="13" s="1"/>
  <c r="R40" i="13"/>
  <c r="U40" i="13" s="1"/>
  <c r="R35" i="13"/>
  <c r="U35" i="13" s="1"/>
  <c r="R51" i="13"/>
  <c r="U51" i="13" s="1"/>
  <c r="R44" i="13"/>
  <c r="U44" i="13" s="1"/>
  <c r="R49" i="13"/>
  <c r="U49" i="13" s="1"/>
  <c r="R43" i="13"/>
  <c r="U43" i="13" s="1"/>
  <c r="T43" i="13"/>
  <c r="R53" i="13"/>
  <c r="U53" i="13" s="1"/>
  <c r="T53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T49" i="13"/>
  <c r="T59" i="13"/>
  <c r="R66" i="13"/>
  <c r="U66" i="13" s="1"/>
  <c r="S68" i="13"/>
  <c r="T44" i="13"/>
  <c r="T36" i="13"/>
  <c r="V58" i="13"/>
  <c r="V67" i="13"/>
  <c r="V47" i="13"/>
  <c r="V52" i="13"/>
  <c r="V40" i="13"/>
  <c r="V42" i="13"/>
  <c r="V45" i="13"/>
  <c r="V43" i="13"/>
  <c r="T57" i="13"/>
  <c r="R46" i="13"/>
  <c r="U46" i="13" s="1"/>
  <c r="S71" i="13"/>
  <c r="T71" i="13" s="1"/>
  <c r="R71" i="13"/>
  <c r="U71" i="13" s="1"/>
  <c r="T51" i="13"/>
  <c r="V66" i="13"/>
  <c r="V38" i="13"/>
  <c r="V57" i="13"/>
  <c r="V62" i="13"/>
  <c r="V36" i="13"/>
  <c r="V55" i="13"/>
  <c r="V64" i="13"/>
  <c r="T62" i="13"/>
  <c r="T68" i="13"/>
  <c r="T35" i="13"/>
  <c r="S69" i="13"/>
  <c r="R68" i="13"/>
  <c r="U68" i="13" s="1"/>
  <c r="R37" i="13"/>
  <c r="U37" i="13" s="1"/>
  <c r="V53" i="13"/>
  <c r="V35" i="13"/>
  <c r="V65" i="13"/>
  <c r="V60" i="13"/>
  <c r="R69" i="13"/>
  <c r="U69" i="13" s="1"/>
  <c r="S70" i="13"/>
  <c r="T56" i="13"/>
  <c r="V44" i="13"/>
  <c r="V49" i="13"/>
  <c r="V63" i="13"/>
  <c r="V61" i="13"/>
  <c r="V39" i="13"/>
  <c r="V51" i="13"/>
  <c r="V50" i="13"/>
  <c r="V41" i="13"/>
  <c r="V48" i="13"/>
  <c r="V59" i="13"/>
  <c r="T40" i="13"/>
  <c r="V37" i="13"/>
  <c r="V46" i="13"/>
  <c r="V56" i="13"/>
  <c r="V54" i="13"/>
  <c r="T70" i="13"/>
  <c r="Q71" i="13" l="1"/>
  <c r="P71" i="13"/>
  <c r="Q69" i="13"/>
  <c r="P69" i="13"/>
  <c r="Q70" i="13"/>
  <c r="P70" i="13"/>
  <c r="Q68" i="13"/>
  <c r="P68" i="13"/>
  <c r="R70" i="13"/>
  <c r="U70" i="13" s="1"/>
  <c r="V68" i="13"/>
  <c r="T69" i="13"/>
  <c r="V71" i="13"/>
  <c r="V69" i="13"/>
  <c r="V70" i="13"/>
  <c r="D36" i="22" l="1"/>
  <c r="D34" i="22"/>
  <c r="D27" i="22" l="1"/>
  <c r="D30" i="22"/>
  <c r="Y25" i="13" l="1"/>
  <c r="Y29" i="13"/>
  <c r="Y27" i="13"/>
  <c r="Y33" i="13"/>
  <c r="Y34" i="13"/>
  <c r="Y28" i="13"/>
  <c r="Y31" i="13"/>
  <c r="Y32" i="13"/>
  <c r="Y30" i="13"/>
  <c r="Y26" i="13"/>
  <c r="Y24" i="13"/>
  <c r="Y23" i="13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Y46" i="28" s="1"/>
  <c r="X38" i="28"/>
  <c r="Y38" i="28" s="1"/>
  <c r="X30" i="28"/>
  <c r="Y30" i="28" s="1"/>
  <c r="X45" i="28"/>
  <c r="Y45" i="28" s="1"/>
  <c r="X37" i="28"/>
  <c r="Y37" i="28" s="1"/>
  <c r="X29" i="28"/>
  <c r="Y29" i="28" s="1"/>
  <c r="X44" i="28"/>
  <c r="Y44" i="28" s="1"/>
  <c r="X36" i="28"/>
  <c r="Y36" i="28" s="1"/>
  <c r="X28" i="28"/>
  <c r="Y28" i="28" s="1"/>
  <c r="X43" i="28"/>
  <c r="Y43" i="28" s="1"/>
  <c r="X35" i="28"/>
  <c r="Y35" i="28" s="1"/>
  <c r="X27" i="28"/>
  <c r="Y27" i="28" s="1"/>
  <c r="X42" i="28"/>
  <c r="Y42" i="28" s="1"/>
  <c r="X34" i="28"/>
  <c r="Y34" i="28" s="1"/>
  <c r="X26" i="28"/>
  <c r="Y26" i="28" s="1"/>
  <c r="X41" i="28"/>
  <c r="Y41" i="28" s="1"/>
  <c r="X33" i="28"/>
  <c r="Y33" i="28" s="1"/>
  <c r="X25" i="28"/>
  <c r="Y25" i="28" s="1"/>
  <c r="X40" i="28"/>
  <c r="Y40" i="28" s="1"/>
  <c r="X32" i="28"/>
  <c r="Y32" i="28" s="1"/>
  <c r="X24" i="28"/>
  <c r="Y24" i="28" s="1"/>
  <c r="X39" i="28"/>
  <c r="Y39" i="28" s="1"/>
  <c r="X31" i="28"/>
  <c r="Y31" i="28" s="1"/>
  <c r="X23" i="28"/>
  <c r="Y23" i="28" s="1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Y40" i="26" s="1"/>
  <c r="X39" i="26"/>
  <c r="Y39" i="26" s="1"/>
  <c r="X38" i="26"/>
  <c r="Y38" i="26" s="1"/>
  <c r="X30" i="26"/>
  <c r="Y30" i="26" s="1"/>
  <c r="X28" i="26"/>
  <c r="Y28" i="26" s="1"/>
  <c r="X35" i="26"/>
  <c r="Y35" i="26" s="1"/>
  <c r="X34" i="26"/>
  <c r="Y34" i="26" s="1"/>
  <c r="X33" i="26"/>
  <c r="Y33" i="26" s="1"/>
  <c r="X32" i="26"/>
  <c r="Y32" i="26" s="1"/>
  <c r="X31" i="26"/>
  <c r="Y31" i="26" s="1"/>
  <c r="X37" i="26"/>
  <c r="Y37" i="26" s="1"/>
  <c r="X29" i="26"/>
  <c r="Y29" i="26" s="1"/>
  <c r="X36" i="26"/>
  <c r="Y36" i="26" s="1"/>
  <c r="X27" i="26"/>
  <c r="Y27" i="26" s="1"/>
  <c r="X26" i="26"/>
  <c r="Y26" i="26" s="1"/>
  <c r="X25" i="26"/>
  <c r="Y25" i="26" s="1"/>
  <c r="X24" i="26"/>
  <c r="Y24" i="26" s="1"/>
  <c r="X23" i="26"/>
  <c r="Y23" i="26" s="1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71" i="13"/>
  <c r="Y71" i="13" s="1"/>
  <c r="X63" i="13"/>
  <c r="Y63" i="13" s="1"/>
  <c r="X55" i="13"/>
  <c r="Y55" i="13" s="1"/>
  <c r="X47" i="13"/>
  <c r="Y47" i="13" s="1"/>
  <c r="X39" i="13"/>
  <c r="Y39" i="13" s="1"/>
  <c r="X69" i="13"/>
  <c r="Y69" i="13" s="1"/>
  <c r="X45" i="13"/>
  <c r="Y45" i="13" s="1"/>
  <c r="X68" i="13"/>
  <c r="Y68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70" i="13"/>
  <c r="Y7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X76" i="29"/>
  <c r="Y76" i="29" s="1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X66" i="29"/>
  <c r="Y66" i="29" s="1"/>
  <c r="X50" i="29"/>
  <c r="Y50" i="29" s="1"/>
  <c r="X34" i="29"/>
  <c r="Y34" i="29" s="1"/>
  <c r="X73" i="29"/>
  <c r="Y73" i="29" s="1"/>
  <c r="X57" i="29"/>
  <c r="Y57" i="29" s="1"/>
  <c r="X41" i="29"/>
  <c r="Y41" i="29" s="1"/>
  <c r="X25" i="29"/>
  <c r="Y25" i="29" s="1"/>
  <c r="X64" i="29"/>
  <c r="Y64" i="29" s="1"/>
  <c r="X48" i="29"/>
  <c r="Y48" i="29" s="1"/>
  <c r="X32" i="29"/>
  <c r="Y32" i="29" s="1"/>
  <c r="X71" i="29"/>
  <c r="Y71" i="29" s="1"/>
  <c r="X55" i="29"/>
  <c r="Y55" i="29" s="1"/>
  <c r="X39" i="29"/>
  <c r="Y39" i="29" s="1"/>
  <c r="X70" i="29"/>
  <c r="Y70" i="29" s="1"/>
  <c r="X54" i="29"/>
  <c r="Y54" i="29" s="1"/>
  <c r="X38" i="29"/>
  <c r="Y38" i="29" s="1"/>
  <c r="X69" i="29"/>
  <c r="Y69" i="29" s="1"/>
  <c r="X53" i="29"/>
  <c r="Y53" i="29" s="1"/>
  <c r="X37" i="29"/>
  <c r="Y37" i="29" s="1"/>
  <c r="X75" i="29"/>
  <c r="Y75" i="29" s="1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X74" i="29"/>
  <c r="Y74" i="29" s="1"/>
  <c r="X58" i="29"/>
  <c r="Y58" i="29" s="1"/>
  <c r="X42" i="29"/>
  <c r="Y42" i="29" s="1"/>
  <c r="X26" i="29"/>
  <c r="Y26" i="29" s="1"/>
  <c r="X65" i="29"/>
  <c r="Y65" i="29" s="1"/>
  <c r="X49" i="29"/>
  <c r="Y49" i="29" s="1"/>
  <c r="X33" i="29"/>
  <c r="Y33" i="29" s="1"/>
  <c r="X72" i="29"/>
  <c r="Y72" i="29" s="1"/>
  <c r="X56" i="29"/>
  <c r="Y56" i="29" s="1"/>
  <c r="X40" i="29"/>
  <c r="Y40" i="29" s="1"/>
  <c r="X24" i="29"/>
  <c r="Y24" i="29" s="1"/>
  <c r="X63" i="29"/>
  <c r="Y63" i="29" s="1"/>
  <c r="X47" i="29"/>
  <c r="Y47" i="29" s="1"/>
  <c r="X31" i="29"/>
  <c r="Y31" i="29" s="1"/>
  <c r="X62" i="29"/>
  <c r="Y62" i="29" s="1"/>
  <c r="X46" i="29"/>
  <c r="Y46" i="29" s="1"/>
  <c r="X30" i="29"/>
  <c r="Y30" i="29" s="1"/>
  <c r="X61" i="29"/>
  <c r="Y61" i="29" s="1"/>
  <c r="X45" i="29"/>
  <c r="Y45" i="29" s="1"/>
  <c r="X29" i="29"/>
  <c r="Y29" i="29" s="1"/>
  <c r="X23" i="29"/>
  <c r="Y23" i="29" s="1"/>
  <c r="M6" i="22" l="1"/>
  <c r="L6" i="22"/>
  <c r="I6" i="22"/>
  <c r="D28" i="22" l="1"/>
  <c r="L5" i="22"/>
  <c r="M5" i="22"/>
  <c r="I5" i="22"/>
  <c r="I7" i="22" l="1"/>
  <c r="M7" i="22"/>
  <c r="L7" i="22"/>
  <c r="Y35" i="27"/>
  <c r="Y31" i="27"/>
  <c r="Y23" i="27"/>
  <c r="Y34" i="27"/>
  <c r="Y29" i="27"/>
  <c r="Y26" i="27"/>
  <c r="Y25" i="27"/>
  <c r="Y30" i="27"/>
  <c r="Y27" i="27"/>
  <c r="Y24" i="27"/>
  <c r="Y36" i="27"/>
  <c r="Y28" i="27"/>
  <c r="Y33" i="27"/>
  <c r="Y32" i="27"/>
  <c r="J6" i="22" l="1"/>
  <c r="J5" i="22" l="1"/>
  <c r="J7" i="22" l="1"/>
  <c r="D33" i="22" l="1"/>
  <c r="D32" i="22"/>
  <c r="Y82" i="13" l="1"/>
  <c r="Y75" i="13"/>
  <c r="Y84" i="13"/>
  <c r="Y93" i="13"/>
  <c r="Y76" i="13"/>
  <c r="Y78" i="13"/>
  <c r="Y105" i="13"/>
  <c r="Y85" i="13"/>
  <c r="Y81" i="13"/>
  <c r="Y98" i="13"/>
  <c r="Y108" i="13"/>
  <c r="Y103" i="13"/>
  <c r="Y88" i="13"/>
  <c r="Y97" i="13"/>
  <c r="Y72" i="13"/>
  <c r="Y87" i="13"/>
  <c r="Y95" i="13"/>
  <c r="Y77" i="13"/>
  <c r="Y104" i="13"/>
  <c r="Y102" i="13"/>
  <c r="Y86" i="13"/>
  <c r="Y101" i="13"/>
  <c r="Y106" i="13"/>
  <c r="Y100" i="13"/>
  <c r="Y79" i="13"/>
  <c r="Y90" i="13"/>
  <c r="Y74" i="13"/>
  <c r="Y73" i="13"/>
  <c r="Y83" i="13"/>
  <c r="Y96" i="13"/>
  <c r="Y109" i="13"/>
  <c r="Y92" i="13"/>
  <c r="Y94" i="13"/>
  <c r="Y107" i="13"/>
  <c r="Y80" i="13"/>
  <c r="Y89" i="13"/>
  <c r="Y91" i="13"/>
  <c r="Y99" i="13"/>
  <c r="Y114" i="13"/>
  <c r="Y112" i="13"/>
  <c r="Y111" i="13"/>
  <c r="Y113" i="13"/>
  <c r="Y110" i="13"/>
  <c r="K5" i="22"/>
  <c r="K6" i="22" l="1"/>
  <c r="K7" i="22" s="1"/>
  <c r="D7" i="22" l="1"/>
</calcChain>
</file>

<file path=xl/sharedStrings.xml><?xml version="1.0" encoding="utf-8"?>
<sst xmlns="http://schemas.openxmlformats.org/spreadsheetml/2006/main" count="4147" uniqueCount="177">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</sst>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2.7000000000576563E-3</c:v>
                </c:pt>
                <c:pt idx="1">
                  <c:v>2.0970793442565139E-3</c:v>
                </c:pt>
                <c:pt idx="2">
                  <c:v>1.573336939131309E-3</c:v>
                </c:pt>
                <c:pt idx="3">
                  <c:v>1.385179583195395E-3</c:v>
                </c:pt>
                <c:pt idx="4">
                  <c:v>1.2412467815980932E-3</c:v>
                </c:pt>
                <c:pt idx="5">
                  <c:v>1.1025422345900537E-3</c:v>
                </c:pt>
                <c:pt idx="6">
                  <c:v>1.1751465637388492E-3</c:v>
                </c:pt>
                <c:pt idx="7">
                  <c:v>1.2377410972153058E-3</c:v>
                </c:pt>
                <c:pt idx="8">
                  <c:v>1.2857406585808917E-3</c:v>
                </c:pt>
                <c:pt idx="9">
                  <c:v>1.3191452418404026E-3</c:v>
                </c:pt>
                <c:pt idx="10">
                  <c:v>1.3373094324720114E-3</c:v>
                </c:pt>
                <c:pt idx="11">
                  <c:v>1.3103809872383465E-3</c:v>
                </c:pt>
                <c:pt idx="12">
                  <c:v>1.2922141374538398E-3</c:v>
                </c:pt>
                <c:pt idx="13">
                  <c:v>1.2808557888721595E-3</c:v>
                </c:pt>
                <c:pt idx="14">
                  <c:v>1.2763059409337529E-3</c:v>
                </c:pt>
                <c:pt idx="15">
                  <c:v>1.2899058680382325E-3</c:v>
                </c:pt>
                <c:pt idx="16">
                  <c:v>1.3244899438014102E-3</c:v>
                </c:pt>
                <c:pt idx="17">
                  <c:v>1.3437729322074432E-3</c:v>
                </c:pt>
                <c:pt idx="18">
                  <c:v>1.3596547531058434E-3</c:v>
                </c:pt>
                <c:pt idx="19">
                  <c:v>1.3721354057771862E-3</c:v>
                </c:pt>
                <c:pt idx="20">
                  <c:v>1.3857648170301218E-3</c:v>
                </c:pt>
                <c:pt idx="21">
                  <c:v>1.3880463304349888E-3</c:v>
                </c:pt>
                <c:pt idx="22">
                  <c:v>1.3835211394130909E-3</c:v>
                </c:pt>
                <c:pt idx="23">
                  <c:v>1.3762780695092403E-3</c:v>
                </c:pt>
                <c:pt idx="24">
                  <c:v>1.3690502801022575E-3</c:v>
                </c:pt>
                <c:pt idx="25">
                  <c:v>1.3569283834424795E-3</c:v>
                </c:pt>
                <c:pt idx="26">
                  <c:v>1.3471248251306633E-3</c:v>
                </c:pt>
                <c:pt idx="27">
                  <c:v>1.343389887011881E-3</c:v>
                </c:pt>
                <c:pt idx="28">
                  <c:v>1.3403535188949434E-3</c:v>
                </c:pt>
                <c:pt idx="29">
                  <c:v>1.3380157209397225E-3</c:v>
                </c:pt>
                <c:pt idx="30">
                  <c:v>1.3356736477643238E-3</c:v>
                </c:pt>
                <c:pt idx="31">
                  <c:v>1.3356502303363271E-3</c:v>
                </c:pt>
                <c:pt idx="32">
                  <c:v>1.3368052830298183E-3</c:v>
                </c:pt>
                <c:pt idx="33">
                  <c:v>1.3386589058050902E-3</c:v>
                </c:pt>
                <c:pt idx="34">
                  <c:v>1.3412110986621428E-3</c:v>
                </c:pt>
                <c:pt idx="35">
                  <c:v>1.3486491039671478E-3</c:v>
                </c:pt>
                <c:pt idx="36">
                  <c:v>1.3584055718673937E-3</c:v>
                </c:pt>
                <c:pt idx="37">
                  <c:v>1.3644506156929026E-3</c:v>
                </c:pt>
                <c:pt idx="38">
                  <c:v>1.3711942298400004E-3</c:v>
                </c:pt>
                <c:pt idx="39">
                  <c:v>1.3786364142287511E-3</c:v>
                </c:pt>
                <c:pt idx="40">
                  <c:v>1.3958547631620633E-3</c:v>
                </c:pt>
                <c:pt idx="41">
                  <c:v>1.4153908560388118E-3</c:v>
                </c:pt>
                <c:pt idx="42">
                  <c:v>1.4263258927549316E-3</c:v>
                </c:pt>
                <c:pt idx="43">
                  <c:v>1.4379595001123846E-3</c:v>
                </c:pt>
                <c:pt idx="44">
                  <c:v>1.4502916782710429E-3</c:v>
                </c:pt>
                <c:pt idx="45">
                  <c:v>1.4772906657434248E-3</c:v>
                </c:pt>
                <c:pt idx="46">
                  <c:v>1.5064919429530477E-3</c:v>
                </c:pt>
                <c:pt idx="47">
                  <c:v>1.5216320388500293E-3</c:v>
                </c:pt>
                <c:pt idx="48">
                  <c:v>1.5367857688808328E-3</c:v>
                </c:pt>
                <c:pt idx="49">
                  <c:v>1.5519531331253944E-3</c:v>
                </c:pt>
                <c:pt idx="50">
                  <c:v>1.5899502472804805E-3</c:v>
                </c:pt>
                <c:pt idx="51">
                  <c:v>1.6279944672348279E-3</c:v>
                </c:pt>
                <c:pt idx="52">
                  <c:v>1.6432436366820014E-3</c:v>
                </c:pt>
                <c:pt idx="53">
                  <c:v>1.6585064403429328E-3</c:v>
                </c:pt>
                <c:pt idx="54">
                  <c:v>1.6890854197182392E-3</c:v>
                </c:pt>
                <c:pt idx="55">
                  <c:v>1.7196939969643665E-3</c:v>
                </c:pt>
                <c:pt idx="56">
                  <c:v>1.735024971694088E-3</c:v>
                </c:pt>
                <c:pt idx="57">
                  <c:v>1.7503695805576314E-3</c:v>
                </c:pt>
                <c:pt idx="58">
                  <c:v>1.7657278236349327E-3</c:v>
                </c:pt>
                <c:pt idx="59">
                  <c:v>1.7964987220242534E-3</c:v>
                </c:pt>
                <c:pt idx="60">
                  <c:v>1.8272971384014625E-3</c:v>
                </c:pt>
                <c:pt idx="61">
                  <c:v>1.8427235526274899E-3</c:v>
                </c:pt>
                <c:pt idx="62">
                  <c:v>1.8581636010672753E-3</c:v>
                </c:pt>
                <c:pt idx="63">
                  <c:v>1.8736172837208187E-3</c:v>
                </c:pt>
                <c:pt idx="64">
                  <c:v>1.9045801724271172E-3</c:v>
                </c:pt>
                <c:pt idx="65">
                  <c:v>1.9355683567923165E-3</c:v>
                </c:pt>
                <c:pt idx="66">
                  <c:v>1.9510592604721211E-3</c:v>
                </c:pt>
                <c:pt idx="67">
                  <c:v>1.9664090470339346E-3</c:v>
                </c:pt>
                <c:pt idx="68">
                  <c:v>1.9815867663552922E-3</c:v>
                </c:pt>
                <c:pt idx="69">
                  <c:v>2.011379884967468E-3</c:v>
                </c:pt>
                <c:pt idx="70">
                  <c:v>2.0405769705167387E-3</c:v>
                </c:pt>
                <c:pt idx="71">
                  <c:v>2.0548943531562003E-3</c:v>
                </c:pt>
                <c:pt idx="72">
                  <c:v>2.0690396683953338E-3</c:v>
                </c:pt>
                <c:pt idx="73">
                  <c:v>2.0830129161542033E-3</c:v>
                </c:pt>
                <c:pt idx="74">
                  <c:v>2.1171043734113937E-3</c:v>
                </c:pt>
                <c:pt idx="75">
                  <c:v>2.1502981432242052E-3</c:v>
                </c:pt>
                <c:pt idx="76">
                  <c:v>2.16323898610149E-3</c:v>
                </c:pt>
                <c:pt idx="77">
                  <c:v>2.1760077614185747E-3</c:v>
                </c:pt>
                <c:pt idx="78">
                  <c:v>2.2009852096083193E-3</c:v>
                </c:pt>
                <c:pt idx="79">
                  <c:v>2.2253621866852313E-3</c:v>
                </c:pt>
                <c:pt idx="80">
                  <c:v>2.237270623961507E-3</c:v>
                </c:pt>
                <c:pt idx="81">
                  <c:v>2.2490069935177104E-3</c:v>
                </c:pt>
                <c:pt idx="82">
                  <c:v>2.2605712954337775E-3</c:v>
                </c:pt>
                <c:pt idx="83">
                  <c:v>2.2831408197632186E-3</c:v>
                </c:pt>
                <c:pt idx="84">
                  <c:v>2.3051078258973234E-3</c:v>
                </c:pt>
                <c:pt idx="85">
                  <c:v>2.3158117892130292E-3</c:v>
                </c:pt>
                <c:pt idx="86">
                  <c:v>2.3263436846487906E-3</c:v>
                </c:pt>
                <c:pt idx="87">
                  <c:v>2.3367765090132053E-3</c:v>
                </c:pt>
                <c:pt idx="88">
                  <c:v>2.3583979888730511E-3</c:v>
                </c:pt>
                <c:pt idx="89">
                  <c:v>2.3808749436771137E-3</c:v>
                </c:pt>
                <c:pt idx="90">
                  <c:v>2.3925643334532509E-3</c:v>
                </c:pt>
                <c:pt idx="91">
                  <c:v>2.4045196357214138E-3</c:v>
                </c:pt>
                <c:pt idx="92">
                  <c:v>2.4167408504816024E-3</c:v>
                </c:pt>
                <c:pt idx="93">
                  <c:v>2.4420862208707206E-3</c:v>
                </c:pt>
                <c:pt idx="94">
                  <c:v>2.4682848351620379E-3</c:v>
                </c:pt>
                <c:pt idx="95">
                  <c:v>2.4887525605965521E-3</c:v>
                </c:pt>
                <c:pt idx="96">
                  <c:v>2.5097349064573393E-3</c:v>
                </c:pt>
                <c:pt idx="97">
                  <c:v>2.5388043924490233E-3</c:v>
                </c:pt>
                <c:pt idx="98">
                  <c:v>2.5687244468297621E-3</c:v>
                </c:pt>
                <c:pt idx="99">
                  <c:v>2.5841366140522126E-3</c:v>
                </c:pt>
                <c:pt idx="100">
                  <c:v>2.5998146941663691E-3</c:v>
                </c:pt>
                <c:pt idx="101">
                  <c:v>2.6157586871722316E-3</c:v>
                </c:pt>
                <c:pt idx="102">
                  <c:v>2.6485525351027661E-3</c:v>
                </c:pt>
                <c:pt idx="103">
                  <c:v>2.6821937895515902E-3</c:v>
                </c:pt>
                <c:pt idx="104">
                  <c:v>2.6994673478952791E-3</c:v>
                </c:pt>
                <c:pt idx="105">
                  <c:v>2.7259198319384836E-3</c:v>
                </c:pt>
                <c:pt idx="106">
                  <c:v>2.7713306846166574E-3</c:v>
                </c:pt>
                <c:pt idx="107">
                  <c:v>2.8086562709184193E-3</c:v>
                </c:pt>
                <c:pt idx="108">
                  <c:v>2.8275715925474287E-3</c:v>
                </c:pt>
                <c:pt idx="109">
                  <c:v>2.8465331978733133E-3</c:v>
                </c:pt>
                <c:pt idx="110">
                  <c:v>2.865541087055945E-3</c:v>
                </c:pt>
                <c:pt idx="111">
                  <c:v>2.9037345651694579E-3</c:v>
                </c:pt>
                <c:pt idx="112">
                  <c:v>2.9420354811549032E-3</c:v>
                </c:pt>
                <c:pt idx="113">
                  <c:v>2.9612747891416547E-3</c:v>
                </c:pt>
                <c:pt idx="114">
                  <c:v>2.9805603809052172E-3</c:v>
                </c:pt>
                <c:pt idx="115">
                  <c:v>2.9998922563656549E-3</c:v>
                </c:pt>
                <c:pt idx="116">
                  <c:v>3.038735935918524E-3</c:v>
                </c:pt>
                <c:pt idx="117">
                  <c:v>3.0776825966949417E-3</c:v>
                </c:pt>
                <c:pt idx="118">
                  <c:v>3.0972458912792433E-3</c:v>
                </c:pt>
                <c:pt idx="119">
                  <c:v>3.1168554698002282E-3</c:v>
                </c:pt>
                <c:pt idx="120">
                  <c:v>3.1365113320980242E-3</c:v>
                </c:pt>
                <c:pt idx="121">
                  <c:v>3.1760053549501066E-3</c:v>
                </c:pt>
                <c:pt idx="122">
                  <c:v>3.2155976199366165E-3</c:v>
                </c:pt>
                <c:pt idx="123">
                  <c:v>3.2354849016780207E-3</c:v>
                </c:pt>
                <c:pt idx="124">
                  <c:v>3.2554184671962361E-3</c:v>
                </c:pt>
                <c:pt idx="125">
                  <c:v>3.3055293261385899E-3</c:v>
                </c:pt>
                <c:pt idx="126">
                  <c:v>3.3557805536776897E-3</c:v>
                </c:pt>
                <c:pt idx="127">
                  <c:v>3.3759771238539571E-3</c:v>
                </c:pt>
                <c:pt idx="128">
                  <c:v>3.3961464837162225E-3</c:v>
                </c:pt>
                <c:pt idx="129">
                  <c:v>3.4464098255249098E-3</c:v>
                </c:pt>
                <c:pt idx="130">
                  <c:v>3.4963646433272544E-3</c:v>
                </c:pt>
                <c:pt idx="131">
                  <c:v>3.5162825473733506E-3</c:v>
                </c:pt>
                <c:pt idx="132">
                  <c:v>3.5361585420634611E-3</c:v>
                </c:pt>
                <c:pt idx="133">
                  <c:v>3.5559926273975861E-3</c:v>
                </c:pt>
                <c:pt idx="134">
                  <c:v>3.5955570105539181E-3</c:v>
                </c:pt>
                <c:pt idx="135">
                  <c:v>3.6349098754140385E-3</c:v>
                </c:pt>
                <c:pt idx="136">
                  <c:v>3.6545344139682356E-3</c:v>
                </c:pt>
                <c:pt idx="137">
                  <c:v>3.6741170432463832E-3</c:v>
                </c:pt>
                <c:pt idx="138">
                  <c:v>3.6936577630886092E-3</c:v>
                </c:pt>
                <c:pt idx="139">
                  <c:v>3.7423583689166762E-3</c:v>
                </c:pt>
                <c:pt idx="140">
                  <c:v>3.7907327214803388E-3</c:v>
                </c:pt>
                <c:pt idx="141">
                  <c:v>3.8100219849468431E-3</c:v>
                </c:pt>
                <c:pt idx="142">
                  <c:v>3.8292693389774257E-3</c:v>
                </c:pt>
                <c:pt idx="143">
                  <c:v>3.8676659001346536E-3</c:v>
                </c:pt>
                <c:pt idx="144">
                  <c:v>3.9058396605806678E-3</c:v>
                </c:pt>
                <c:pt idx="145">
                  <c:v>3.9248774675115783E-3</c:v>
                </c:pt>
                <c:pt idx="146">
                  <c:v>3.943873364766759E-3</c:v>
                </c:pt>
                <c:pt idx="147">
                  <c:v>3.962827352586018E-3</c:v>
                </c:pt>
                <c:pt idx="148">
                  <c:v>4.0003653341091905E-3</c:v>
                </c:pt>
                <c:pt idx="149">
                  <c:v>4.0370946921441941E-3</c:v>
                </c:pt>
                <c:pt idx="150">
                  <c:v>4.0551064727711861E-3</c:v>
                </c:pt>
                <c:pt idx="151">
                  <c:v>4.0728931788791556E-3</c:v>
                </c:pt>
                <c:pt idx="152">
                  <c:v>4.0904548103881666E-3</c:v>
                </c:pt>
                <c:pt idx="153">
                  <c:v>4.1248750864042449E-3</c:v>
                </c:pt>
                <c:pt idx="154">
                  <c:v>4.1584505902747537E-3</c:v>
                </c:pt>
                <c:pt idx="155">
                  <c:v>4.1748868485491641E-3</c:v>
                </c:pt>
                <c:pt idx="156">
                  <c:v>4.191098032064744E-3</c:v>
                </c:pt>
                <c:pt idx="157">
                  <c:v>4.2070841407415571E-3</c:v>
                </c:pt>
                <c:pt idx="158">
                  <c:v>4.2459991547727505E-3</c:v>
                </c:pt>
                <c:pt idx="159">
                  <c:v>4.2836385617039952E-3</c:v>
                </c:pt>
                <c:pt idx="160">
                  <c:v>4.2982742211084002E-3</c:v>
                </c:pt>
                <c:pt idx="161">
                  <c:v>4.3126848055941025E-3</c:v>
                </c:pt>
                <c:pt idx="162">
                  <c:v>4.3408080637696855E-3</c:v>
                </c:pt>
                <c:pt idx="163">
                  <c:v>4.3680763929909716E-3</c:v>
                </c:pt>
                <c:pt idx="164">
                  <c:v>4.3813616021637358E-3</c:v>
                </c:pt>
                <c:pt idx="165">
                  <c:v>4.3944217361779891E-3</c:v>
                </c:pt>
                <c:pt idx="166">
                  <c:v>4.4072567950337316E-3</c:v>
                </c:pt>
                <c:pt idx="167">
                  <c:v>4.4322312293409993E-3</c:v>
                </c:pt>
                <c:pt idx="168">
                  <c:v>4.4564441919092701E-3</c:v>
                </c:pt>
                <c:pt idx="169">
                  <c:v>4.4687413559163502E-3</c:v>
                </c:pt>
                <c:pt idx="170">
                  <c:v>4.4814009261084919E-3</c:v>
                </c:pt>
                <c:pt idx="171">
                  <c:v>4.4944229023258231E-3</c:v>
                </c:pt>
                <c:pt idx="172">
                  <c:v>4.5217316688805909E-3</c:v>
                </c:pt>
                <c:pt idx="173">
                  <c:v>4.5501348697651878E-3</c:v>
                </c:pt>
                <c:pt idx="174">
                  <c:v>4.5649688773874431E-3</c:v>
                </c:pt>
                <c:pt idx="175">
                  <c:v>4.5801652914345681E-3</c:v>
                </c:pt>
                <c:pt idx="176">
                  <c:v>4.5957241119065628E-3</c:v>
                </c:pt>
                <c:pt idx="177">
                  <c:v>4.628109271340719E-3</c:v>
                </c:pt>
                <c:pt idx="178">
                  <c:v>4.661583459162344E-3</c:v>
                </c:pt>
                <c:pt idx="179">
                  <c:v>4.6789543125580479E-3</c:v>
                </c:pt>
                <c:pt idx="180">
                  <c:v>4.696687572778302E-3</c:v>
                </c:pt>
                <c:pt idx="181">
                  <c:v>4.7147832396632339E-3</c:v>
                </c:pt>
                <c:pt idx="182">
                  <c:v>4.752245327654947E-3</c:v>
                </c:pt>
                <c:pt idx="183">
                  <c:v>4.7907899765675666E-3</c:v>
                </c:pt>
                <c:pt idx="184">
                  <c:v>4.8106976782946731E-3</c:v>
                </c:pt>
                <c:pt idx="185">
                  <c:v>4.8309677871660739E-3</c:v>
                </c:pt>
                <c:pt idx="186">
                  <c:v>4.8516003033416411E-3</c:v>
                </c:pt>
                <c:pt idx="187">
                  <c:v>4.8941398929258639E-3</c:v>
                </c:pt>
                <c:pt idx="188">
                  <c:v>4.9377544410056373E-3</c:v>
                </c:pt>
                <c:pt idx="189">
                  <c:v>4.9601272167176802E-3</c:v>
                </c:pt>
                <c:pt idx="190">
                  <c:v>4.9825035128137074E-3</c:v>
                </c:pt>
                <c:pt idx="191">
                  <c:v>5.0048115519896186E-3</c:v>
                </c:pt>
                <c:pt idx="192">
                  <c:v>5.0492709249461143E-3</c:v>
                </c:pt>
                <c:pt idx="193">
                  <c:v>5.0933611391723588E-3</c:v>
                </c:pt>
                <c:pt idx="194">
                  <c:v>5.1153278935078816E-3</c:v>
                </c:pt>
                <c:pt idx="195">
                  <c:v>5.1372263907634164E-3</c:v>
                </c:pt>
                <c:pt idx="196">
                  <c:v>5.159056631018899E-3</c:v>
                </c:pt>
                <c:pt idx="197">
                  <c:v>5.202564771096263E-3</c:v>
                </c:pt>
                <c:pt idx="198">
                  <c:v>5.2456950216406284E-3</c:v>
                </c:pt>
                <c:pt idx="199">
                  <c:v>5.2671839765761064E-3</c:v>
                </c:pt>
                <c:pt idx="200">
                  <c:v>5.2886046744315962E-3</c:v>
                </c:pt>
                <c:pt idx="201">
                  <c:v>5.3099571151271618E-3</c:v>
                </c:pt>
                <c:pt idx="202">
                  <c:v>5.3525140521948344E-3</c:v>
                </c:pt>
                <c:pt idx="203">
                  <c:v>5.3946843067897987E-3</c:v>
                </c:pt>
                <c:pt idx="204">
                  <c:v>5.4156954617656794E-3</c:v>
                </c:pt>
                <c:pt idx="205">
                  <c:v>5.4366383595816359E-3</c:v>
                </c:pt>
                <c:pt idx="206">
                  <c:v>5.4575130001577321E-3</c:v>
                </c:pt>
                <c:pt idx="207">
                  <c:v>5.4991187556918675E-3</c:v>
                </c:pt>
                <c:pt idx="208">
                  <c:v>5.5403289903832587E-3</c:v>
                </c:pt>
                <c:pt idx="209">
                  <c:v>5.5608623449199257E-3</c:v>
                </c:pt>
                <c:pt idx="210">
                  <c:v>5.5813274421367964E-3</c:v>
                </c:pt>
                <c:pt idx="211">
                  <c:v>5.6017242819539348E-3</c:v>
                </c:pt>
                <c:pt idx="212">
                  <c:v>5.6424372764496411E-3</c:v>
                </c:pt>
                <c:pt idx="213">
                  <c:v>5.6828691793153752E-3</c:v>
                </c:pt>
                <c:pt idx="214">
                  <c:v>5.703080480188305E-3</c:v>
                </c:pt>
                <c:pt idx="215">
                  <c:v>5.7232624605951798E-3</c:v>
                </c:pt>
                <c:pt idx="216">
                  <c:v>5.7434151205359996E-3</c:v>
                </c:pt>
                <c:pt idx="217">
                  <c:v>5.7837156232309894E-3</c:v>
                </c:pt>
                <c:pt idx="218">
                  <c:v>5.8237325557985997E-3</c:v>
                </c:pt>
                <c:pt idx="219">
                  <c:v>5.843738613409144E-3</c:v>
                </c:pt>
                <c:pt idx="220">
                  <c:v>5.8637153505536332E-3</c:v>
                </c:pt>
                <c:pt idx="221">
                  <c:v>5.8836627673120034E-3</c:v>
                </c:pt>
                <c:pt idx="222">
                  <c:v>5.9235573306981593E-3</c:v>
                </c:pt>
                <c:pt idx="223">
                  <c:v>5.9631592288855728E-3</c:v>
                </c:pt>
                <c:pt idx="224">
                  <c:v>5.9829600430738594E-3</c:v>
                </c:pt>
                <c:pt idx="225">
                  <c:v>6.0027315367161549E-3</c:v>
                </c:pt>
                <c:pt idx="226">
                  <c:v>6.0224737098124592E-3</c:v>
                </c:pt>
                <c:pt idx="227">
                  <c:v>6.061962393815179E-3</c:v>
                </c:pt>
                <c:pt idx="228">
                  <c:v>6.1011491969775733E-3</c:v>
                </c:pt>
                <c:pt idx="229">
                  <c:v>6.1207447673439219E-3</c:v>
                </c:pt>
                <c:pt idx="230">
                  <c:v>6.1403110173241515E-3</c:v>
                </c:pt>
                <c:pt idx="231">
                  <c:v>6.1598479465985179E-3</c:v>
                </c:pt>
                <c:pt idx="232">
                  <c:v>6.2087042767000611E-3</c:v>
                </c:pt>
                <c:pt idx="233">
                  <c:v>6.2571108332232228E-3</c:v>
                </c:pt>
                <c:pt idx="234">
                  <c:v>6.2765801299580204E-3</c:v>
                </c:pt>
                <c:pt idx="235">
                  <c:v>6.2961283968032689E-3</c:v>
                </c:pt>
                <c:pt idx="236">
                  <c:v>6.3355996606606624E-3</c:v>
                </c:pt>
                <c:pt idx="237">
                  <c:v>6.3751111668874927E-3</c:v>
                </c:pt>
                <c:pt idx="238">
                  <c:v>6.3950542851642922E-3</c:v>
                </c:pt>
                <c:pt idx="239">
                  <c:v>6.4150763736314786E-3</c:v>
                </c:pt>
                <c:pt idx="240">
                  <c:v>6.4351774324489242E-3</c:v>
                </c:pt>
                <c:pt idx="241">
                  <c:v>6.4757592680741993E-3</c:v>
                </c:pt>
                <c:pt idx="242">
                  <c:v>6.5163713711413607E-3</c:v>
                </c:pt>
                <c:pt idx="243">
                  <c:v>6.5368672817900375E-3</c:v>
                </c:pt>
                <c:pt idx="244">
                  <c:v>6.5574421627090373E-3</c:v>
                </c:pt>
                <c:pt idx="245">
                  <c:v>6.5780960141381684E-3</c:v>
                </c:pt>
                <c:pt idx="246">
                  <c:v>6.6197886741292677E-3</c:v>
                </c:pt>
                <c:pt idx="247">
                  <c:v>6.6615011239168354E-3</c:v>
                </c:pt>
                <c:pt idx="248">
                  <c:v>6.6825498274969419E-3</c:v>
                </c:pt>
                <c:pt idx="249">
                  <c:v>6.7036775015871797E-3</c:v>
                </c:pt>
                <c:pt idx="250">
                  <c:v>6.7248841462674847E-3</c:v>
                </c:pt>
                <c:pt idx="251">
                  <c:v>6.767687892761387E-3</c:v>
                </c:pt>
                <c:pt idx="252">
                  <c:v>6.8105004299301442E-3</c:v>
                </c:pt>
                <c:pt idx="253">
                  <c:v>6.832101927241041E-3</c:v>
                </c:pt>
                <c:pt idx="254">
                  <c:v>6.8537654809119886E-3</c:v>
                </c:pt>
                <c:pt idx="255">
                  <c:v>6.875423433543304E-3</c:v>
                </c:pt>
                <c:pt idx="256">
                  <c:v>6.929655813230351E-3</c:v>
                </c:pt>
                <c:pt idx="257">
                  <c:v>6.9833754685344474E-3</c:v>
                </c:pt>
                <c:pt idx="258">
                  <c:v>7.0048983298676148E-3</c:v>
                </c:pt>
                <c:pt idx="259">
                  <c:v>7.0263986759311337E-3</c:v>
                </c:pt>
                <c:pt idx="260">
                  <c:v>7.0694631380607831E-3</c:v>
                </c:pt>
                <c:pt idx="261">
                  <c:v>7.1121749074887219E-3</c:v>
                </c:pt>
                <c:pt idx="262">
                  <c:v>7.1335626772839333E-3</c:v>
                </c:pt>
                <c:pt idx="263">
                  <c:v>7.15492793172956E-3</c:v>
                </c:pt>
                <c:pt idx="264">
                  <c:v>7.176270670985474E-3</c:v>
                </c:pt>
                <c:pt idx="265">
                  <c:v>7.2190258552584652E-3</c:v>
                </c:pt>
                <c:pt idx="266">
                  <c:v>7.2614164749928989E-3</c:v>
                </c:pt>
                <c:pt idx="267">
                  <c:v>7.2826466378206334E-3</c:v>
                </c:pt>
                <c:pt idx="268">
                  <c:v>7.3038542852188471E-3</c:v>
                </c:pt>
                <c:pt idx="269">
                  <c:v>7.3250394174273481E-3</c:v>
                </c:pt>
                <c:pt idx="270">
                  <c:v>7.3674854025007619E-3</c:v>
                </c:pt>
                <c:pt idx="271">
                  <c:v>7.4095547930053129E-3</c:v>
                </c:pt>
                <c:pt idx="272">
                  <c:v>7.4306273485458263E-3</c:v>
                </c:pt>
                <c:pt idx="273">
                  <c:v>7.451677388896627E-3</c:v>
                </c:pt>
                <c:pt idx="274">
                  <c:v>7.4727049138179069E-3</c:v>
                </c:pt>
                <c:pt idx="275">
                  <c:v>7.5148417757375796E-3</c:v>
                </c:pt>
                <c:pt idx="276">
                  <c:v>7.5565898601670511E-3</c:v>
                </c:pt>
                <c:pt idx="277">
                  <c:v>7.5775048084203434E-3</c:v>
                </c:pt>
                <c:pt idx="278">
                  <c:v>7.5983972412441148E-3</c:v>
                </c:pt>
                <c:pt idx="279">
                  <c:v>7.6192671587982375E-3</c:v>
                </c:pt>
                <c:pt idx="280">
                  <c:v>7.6610949708388887E-3</c:v>
                </c:pt>
                <c:pt idx="281">
                  <c:v>7.7025216751991366E-3</c:v>
                </c:pt>
                <c:pt idx="282">
                  <c:v>7.7232790159253994E-3</c:v>
                </c:pt>
                <c:pt idx="283">
                  <c:v>7.7440138411422055E-3</c:v>
                </c:pt>
                <c:pt idx="284">
                  <c:v>7.7647261510893628E-3</c:v>
                </c:pt>
                <c:pt idx="285">
                  <c:v>7.8062449838078862E-3</c:v>
                </c:pt>
                <c:pt idx="286">
                  <c:v>7.8473502367426562E-3</c:v>
                </c:pt>
                <c:pt idx="287">
                  <c:v>7.8679499697020816E-3</c:v>
                </c:pt>
                <c:pt idx="288">
                  <c:v>7.8885271872319862E-3</c:v>
                </c:pt>
                <c:pt idx="289">
                  <c:v>7.9090818892524339E-3</c:v>
                </c:pt>
                <c:pt idx="290">
                  <c:v>7.9502918106477694E-3</c:v>
                </c:pt>
                <c:pt idx="291">
                  <c:v>7.9910755435186331E-3</c:v>
                </c:pt>
                <c:pt idx="292">
                  <c:v>8.0115176684714129E-3</c:v>
                </c:pt>
                <c:pt idx="293">
                  <c:v>8.0319372779946718E-3</c:v>
                </c:pt>
                <c:pt idx="294">
                  <c:v>8.05233437208841E-3</c:v>
                </c:pt>
                <c:pt idx="295">
                  <c:v>8.0932354473617352E-3</c:v>
                </c:pt>
                <c:pt idx="296">
                  <c:v>8.1336975940882184E-3</c:v>
                </c:pt>
                <c:pt idx="297">
                  <c:v>8.1539821108744803E-3</c:v>
                </c:pt>
                <c:pt idx="298">
                  <c:v>8.1742441122312215E-3</c:v>
                </c:pt>
                <c:pt idx="299">
                  <c:v>8.1944835982383779E-3</c:v>
                </c:pt>
                <c:pt idx="300">
                  <c:v>8.245252987291174E-3</c:v>
                </c:pt>
                <c:pt idx="301">
                  <c:v>8.295343295632307E-3</c:v>
                </c:pt>
                <c:pt idx="302">
                  <c:v>8.3154476887425943E-3</c:v>
                </c:pt>
                <c:pt idx="303">
                  <c:v>8.3355295662634887E-3</c:v>
                </c:pt>
                <c:pt idx="304">
                  <c:v>8.3758131346911568E-3</c:v>
                </c:pt>
                <c:pt idx="305">
                  <c:v>8.4156319214923059E-3</c:v>
                </c:pt>
                <c:pt idx="306">
                  <c:v>8.435601221465916E-3</c:v>
                </c:pt>
                <c:pt idx="307">
                  <c:v>8.4555480060100052E-3</c:v>
                </c:pt>
                <c:pt idx="308">
                  <c:v>8.4754722750446376E-3</c:v>
                </c:pt>
                <c:pt idx="309">
                  <c:v>8.5154471775261698E-3</c:v>
                </c:pt>
                <c:pt idx="310">
                  <c:v>8.5549441957688543E-3</c:v>
                </c:pt>
                <c:pt idx="311">
                  <c:v>8.5747558870963303E-3</c:v>
                </c:pt>
                <c:pt idx="312">
                  <c:v>8.5945450629143494E-3</c:v>
                </c:pt>
                <c:pt idx="313">
                  <c:v>8.6143117232229116E-3</c:v>
                </c:pt>
                <c:pt idx="314">
                  <c:v>8.6539780146743794E-3</c:v>
                </c:pt>
                <c:pt idx="315">
                  <c:v>8.6931532087231034E-3</c:v>
                </c:pt>
                <c:pt idx="316">
                  <c:v>8.712807291164637E-3</c:v>
                </c:pt>
                <c:pt idx="317">
                  <c:v>8.7324388580967138E-3</c:v>
                </c:pt>
                <c:pt idx="318">
                  <c:v>8.7520661547646483E-3</c:v>
                </c:pt>
                <c:pt idx="319">
                  <c:v>8.7917888121147314E-3</c:v>
                </c:pt>
                <c:pt idx="320">
                  <c:v>8.8313719219179632E-3</c:v>
                </c:pt>
                <c:pt idx="321">
                  <c:v>8.8514157541919047E-3</c:v>
                </c:pt>
                <c:pt idx="322">
                  <c:v>8.8715465427480211E-3</c:v>
                </c:pt>
                <c:pt idx="323">
                  <c:v>8.8917642875063763E-3</c:v>
                </c:pt>
                <c:pt idx="324">
                  <c:v>8.9430766550813168E-3</c:v>
                </c:pt>
                <c:pt idx="325">
                  <c:v>8.9941573556906462E-3</c:v>
                </c:pt>
                <c:pt idx="326">
                  <c:v>9.0148968383019223E-3</c:v>
                </c:pt>
                <c:pt idx="327">
                  <c:v>9.0357232772753093E-3</c:v>
                </c:pt>
                <c:pt idx="328">
                  <c:v>9.0778949113001772E-3</c:v>
                </c:pt>
                <c:pt idx="329">
                  <c:v>9.119898596869902E-3</c:v>
                </c:pt>
                <c:pt idx="330">
                  <c:v>9.1411598178137154E-3</c:v>
                </c:pt>
                <c:pt idx="331">
                  <c:v>9.1625079951995758E-3</c:v>
                </c:pt>
                <c:pt idx="332">
                  <c:v>9.1839431290274831E-3</c:v>
                </c:pt>
                <c:pt idx="333">
                  <c:v>9.227339751669561E-3</c:v>
                </c:pt>
                <c:pt idx="334">
                  <c:v>9.2705532293191339E-3</c:v>
                </c:pt>
                <c:pt idx="335">
                  <c:v>9.2924231456770201E-3</c:v>
                </c:pt>
                <c:pt idx="336">
                  <c:v>9.3143800186368253E-3</c:v>
                </c:pt>
                <c:pt idx="337">
                  <c:v>9.3364238481186135E-3</c:v>
                </c:pt>
                <c:pt idx="338">
                  <c:v>9.3810458069665259E-3</c:v>
                </c:pt>
                <c:pt idx="339">
                  <c:v>9.4254687321448927E-3</c:v>
                </c:pt>
                <c:pt idx="340">
                  <c:v>9.4479473447162121E-3</c:v>
                </c:pt>
                <c:pt idx="341">
                  <c:v>9.4705129139693867E-3</c:v>
                </c:pt>
                <c:pt idx="342">
                  <c:v>9.4931654399843524E-3</c:v>
                </c:pt>
                <c:pt idx="343">
                  <c:v>9.5390130935513184E-3</c:v>
                </c:pt>
                <c:pt idx="344">
                  <c:v>9.5846451108627662E-3</c:v>
                </c:pt>
                <c:pt idx="345">
                  <c:v>9.6077324205268155E-3</c:v>
                </c:pt>
                <c:pt idx="346">
                  <c:v>9.63090668687272E-3</c:v>
                </c:pt>
                <c:pt idx="347">
                  <c:v>9.6896683183333998E-3</c:v>
                </c:pt>
                <c:pt idx="348">
                  <c:v>9.7480823711482145E-3</c:v>
                </c:pt>
                <c:pt idx="349">
                  <c:v>9.7717783786244183E-3</c:v>
                </c:pt>
                <c:pt idx="350">
                  <c:v>9.7955613429423494E-3</c:v>
                </c:pt>
                <c:pt idx="351">
                  <c:v>9.8194312641819437E-3</c:v>
                </c:pt>
                <c:pt idx="352">
                  <c:v>9.8677314283968087E-3</c:v>
                </c:pt>
                <c:pt idx="353">
                  <c:v>9.9157805187566339E-3</c:v>
                </c:pt>
                <c:pt idx="354">
                  <c:v>9.9400852248443528E-3</c:v>
                </c:pt>
                <c:pt idx="355">
                  <c:v>9.9768544407563553E-3</c:v>
                </c:pt>
                <c:pt idx="356">
                  <c:v>1.00384825116695E-2</c:v>
                </c:pt>
                <c:pt idx="357">
                  <c:v>1.0087739559683229E-2</c:v>
                </c:pt>
                <c:pt idx="358">
                  <c:v>1.0112652965341695E-2</c:v>
                </c:pt>
                <c:pt idx="359">
                  <c:v>1.0137653328081697E-2</c:v>
                </c:pt>
                <c:pt idx="360">
                  <c:v>1.0162740648063107E-2</c:v>
                </c:pt>
                <c:pt idx="361">
                  <c:v>1.0213494896254005E-2</c:v>
                </c:pt>
                <c:pt idx="362">
                  <c:v>1.0263959499923203E-2</c:v>
                </c:pt>
                <c:pt idx="363">
                  <c:v>1.0289481606031714E-2</c:v>
                </c:pt>
                <c:pt idx="364">
                  <c:v>1.0315090669381632E-2</c:v>
                </c:pt>
                <c:pt idx="365">
                  <c:v>1.0340786690052894E-2</c:v>
                </c:pt>
                <c:pt idx="366">
                  <c:v>1.0392768600802071E-2</c:v>
                </c:pt>
                <c:pt idx="367">
                  <c:v>1.0444440345951378E-2</c:v>
                </c:pt>
                <c:pt idx="368">
                  <c:v>1.0470571153309294E-2</c:v>
                </c:pt>
                <c:pt idx="369">
                  <c:v>1.0496788918148425E-2</c:v>
                </c:pt>
                <c:pt idx="370">
                  <c:v>1.0523093640388836E-2</c:v>
                </c:pt>
                <c:pt idx="371">
                  <c:v>1.0576303644418417E-2</c:v>
                </c:pt>
                <c:pt idx="372">
                  <c:v>1.0629182104002766E-2</c:v>
                </c:pt>
                <c:pt idx="373">
                  <c:v>1.0655921613649255E-2</c:v>
                </c:pt>
                <c:pt idx="374">
                  <c:v>1.0682748080856896E-2</c:v>
                </c:pt>
                <c:pt idx="375">
                  <c:v>1.0709661505625689E-2</c:v>
                </c:pt>
                <c:pt idx="376">
                  <c:v>1.0777863830193635E-2</c:v>
                </c:pt>
                <c:pt idx="377">
                  <c:v>1.0845532993526419E-2</c:v>
                </c:pt>
                <c:pt idx="378">
                  <c:v>1.0872968164061803E-2</c:v>
                </c:pt>
                <c:pt idx="379">
                  <c:v>1.0900462221972163E-2</c:v>
                </c:pt>
                <c:pt idx="380">
                  <c:v>1.0969361546497858E-2</c:v>
                </c:pt>
                <c:pt idx="381">
                  <c:v>1.1036850899364126E-2</c:v>
                </c:pt>
                <c:pt idx="382">
                  <c:v>1.106388424196858E-2</c:v>
                </c:pt>
                <c:pt idx="383">
                  <c:v>1.1090836120137837E-2</c:v>
                </c:pt>
                <c:pt idx="384">
                  <c:v>1.1144813329373449E-2</c:v>
                </c:pt>
                <c:pt idx="385">
                  <c:v>1.1197828989342185E-2</c:v>
                </c:pt>
                <c:pt idx="386">
                  <c:v>1.1224373545655197E-2</c:v>
                </c:pt>
                <c:pt idx="387">
                  <c:v>1.1250836637373141E-2</c:v>
                </c:pt>
                <c:pt idx="388">
                  <c:v>1.1277218264735822E-2</c:v>
                </c:pt>
                <c:pt idx="389">
                  <c:v>1.1343301097002101E-2</c:v>
                </c:pt>
                <c:pt idx="390">
                  <c:v>1.1407904433822225E-2</c:v>
                </c:pt>
                <c:pt idx="391">
                  <c:v>1.1433797273934232E-2</c:v>
                </c:pt>
                <c:pt idx="392">
                  <c:v>1.1459608649531106E-2</c:v>
                </c:pt>
                <c:pt idx="393">
                  <c:v>1.1511327916853276E-2</c:v>
                </c:pt>
                <c:pt idx="394">
                  <c:v>1.1562039505488286E-2</c:v>
                </c:pt>
                <c:pt idx="395">
                  <c:v>1.1587443557790067E-2</c:v>
                </c:pt>
                <c:pt idx="396">
                  <c:v>1.1612766145416842E-2</c:v>
                </c:pt>
                <c:pt idx="397">
                  <c:v>1.1638007268368611E-2</c:v>
                </c:pt>
                <c:pt idx="398">
                  <c:v>1.1688597453130001E-2</c:v>
                </c:pt>
                <c:pt idx="399">
                  <c:v>1.1738157112546332E-2</c:v>
                </c:pt>
                <c:pt idx="400">
                  <c:v>1.1762990911643456E-2</c:v>
                </c:pt>
                <c:pt idx="401">
                  <c:v>1.1787743245905702E-2</c:v>
                </c:pt>
                <c:pt idx="402">
                  <c:v>1.181241411533307E-2</c:v>
                </c:pt>
                <c:pt idx="403">
                  <c:v>1.1861875127392452E-2</c:v>
                </c:pt>
                <c:pt idx="404">
                  <c:v>1.1910282944453954E-2</c:v>
                </c:pt>
                <c:pt idx="405">
                  <c:v>1.193454648954706E-2</c:v>
                </c:pt>
                <c:pt idx="406">
                  <c:v>1.195872856956548E-2</c:v>
                </c:pt>
                <c:pt idx="407">
                  <c:v>1.1982829184749022E-2</c:v>
                </c:pt>
                <c:pt idx="408">
                  <c:v>1.2031160922321149E-2</c:v>
                </c:pt>
                <c:pt idx="409">
                  <c:v>1.207841699553569E-2</c:v>
                </c:pt>
                <c:pt idx="410">
                  <c:v>1.2102110285745482E-2</c:v>
                </c:pt>
                <c:pt idx="411">
                  <c:v>1.2125722110800652E-2</c:v>
                </c:pt>
                <c:pt idx="412">
                  <c:v>1.2149252470861072E-2</c:v>
                </c:pt>
                <c:pt idx="413">
                  <c:v>1.2208292005422283E-2</c:v>
                </c:pt>
                <c:pt idx="414">
                  <c:v>1.2265682294643199E-2</c:v>
                </c:pt>
                <c:pt idx="415">
                  <c:v>1.2288723863935758E-2</c:v>
                </c:pt>
                <c:pt idx="416">
                  <c:v>1.2311683968073694E-2</c:v>
                </c:pt>
                <c:pt idx="417">
                  <c:v>1.2357756807030995E-2</c:v>
                </c:pt>
                <c:pt idx="418">
                  <c:v>1.240270973267954E-2</c:v>
                </c:pt>
                <c:pt idx="419">
                  <c:v>1.2425262510804558E-2</c:v>
                </c:pt>
                <c:pt idx="420">
                  <c:v>1.2447733823615081E-2</c:v>
                </c:pt>
                <c:pt idx="421">
                  <c:v>1.2470123671111111E-2</c:v>
                </c:pt>
                <c:pt idx="422">
                  <c:v>1.2515066864224877E-2</c:v>
                </c:pt>
                <c:pt idx="423">
                  <c:v>1.2558868408110158E-2</c:v>
                </c:pt>
                <c:pt idx="424">
                  <c:v>1.258085092895378E-2</c:v>
                </c:pt>
                <c:pt idx="425">
                  <c:v>1.2602751984562843E-2</c:v>
                </c:pt>
                <c:pt idx="426">
                  <c:v>1.2624571574617605E-2</c:v>
                </c:pt>
                <c:pt idx="427">
                  <c:v>1.2668384976937119E-2</c:v>
                </c:pt>
                <c:pt idx="428">
                  <c:v>1.2711035281052219E-2</c:v>
                </c:pt>
                <c:pt idx="429">
                  <c:v>1.2732447543974956E-2</c:v>
                </c:pt>
                <c:pt idx="430">
                  <c:v>1.27537783415832E-2</c:v>
                </c:pt>
                <c:pt idx="431">
                  <c:v>1.2775027673557204E-2</c:v>
                </c:pt>
                <c:pt idx="432">
                  <c:v>1.2817711129819997E-2</c:v>
                </c:pt>
                <c:pt idx="433">
                  <c:v>1.2859210346469752E-2</c:v>
                </c:pt>
                <c:pt idx="434">
                  <c:v>1.288005235075218E-2</c:v>
                </c:pt>
                <c:pt idx="435">
                  <c:v>1.2900812889560243E-2</c:v>
                </c:pt>
                <c:pt idx="436">
                  <c:v>1.2921491962734066E-2</c:v>
                </c:pt>
                <c:pt idx="437">
                  <c:v>1.2963045308005405E-2</c:v>
                </c:pt>
                <c:pt idx="438">
                  <c:v>1.3003393599406721E-2</c:v>
                </c:pt>
                <c:pt idx="439">
                  <c:v>1.3023665344409352E-2</c:v>
                </c:pt>
                <c:pt idx="440">
                  <c:v>1.3043863952875157E-2</c:v>
                </c:pt>
                <c:pt idx="441">
                  <c:v>1.3064022740714165E-2</c:v>
                </c:pt>
                <c:pt idx="442">
                  <c:v>1.3104712353220194E-2</c:v>
                </c:pt>
                <c:pt idx="443">
                  <c:v>1.3144342977815526E-2</c:v>
                </c:pt>
                <c:pt idx="444">
                  <c:v>1.3164344308407294E-2</c:v>
                </c:pt>
                <c:pt idx="445">
                  <c:v>1.3184314147469678E-2</c:v>
                </c:pt>
                <c:pt idx="446">
                  <c:v>1.320425249516255E-2</c:v>
                </c:pt>
                <c:pt idx="447">
                  <c:v>1.324451145815253E-2</c:v>
                </c:pt>
                <c:pt idx="448">
                  <c:v>1.3283690970560258E-2</c:v>
                </c:pt>
                <c:pt idx="449">
                  <c:v>1.3303471860766081E-2</c:v>
                </c:pt>
                <c:pt idx="450">
                  <c:v>1.3323221259282647E-2</c:v>
                </c:pt>
                <c:pt idx="451">
                  <c:v>1.3342939166349765E-2</c:v>
                </c:pt>
                <c:pt idx="452">
                  <c:v>1.3382767473242296E-2</c:v>
                </c:pt>
                <c:pt idx="453">
                  <c:v>1.3421495879244461E-2</c:v>
                </c:pt>
                <c:pt idx="454">
                  <c:v>1.3441056328584722E-2</c:v>
                </c:pt>
                <c:pt idx="455">
                  <c:v>1.3460585286395599E-2</c:v>
                </c:pt>
                <c:pt idx="456">
                  <c:v>1.3480082752597156E-2</c:v>
                </c:pt>
                <c:pt idx="457">
                  <c:v>1.3519480393187067E-2</c:v>
                </c:pt>
                <c:pt idx="458">
                  <c:v>1.3557757701949669E-2</c:v>
                </c:pt>
                <c:pt idx="459">
                  <c:v>1.3577097710264496E-2</c:v>
                </c:pt>
                <c:pt idx="460">
                  <c:v>1.359640622704994E-2</c:v>
                </c:pt>
                <c:pt idx="461">
                  <c:v>1.3615683252226063E-2</c:v>
                </c:pt>
                <c:pt idx="462">
                  <c:v>1.3654650212711061E-2</c:v>
                </c:pt>
                <c:pt idx="463">
                  <c:v>1.3692476436917289E-2</c:v>
                </c:pt>
                <c:pt idx="464">
                  <c:v>1.3711596004046811E-2</c:v>
                </c:pt>
                <c:pt idx="465">
                  <c:v>1.3730684079487077E-2</c:v>
                </c:pt>
                <c:pt idx="466">
                  <c:v>1.3749740663397958E-2</c:v>
                </c:pt>
                <c:pt idx="467">
                  <c:v>1.3788276926565146E-2</c:v>
                </c:pt>
                <c:pt idx="468">
                  <c:v>1.3825652082388729E-2</c:v>
                </c:pt>
                <c:pt idx="469">
                  <c:v>1.3844551208093137E-2</c:v>
                </c:pt>
                <c:pt idx="470">
                  <c:v>1.3863418842028352E-2</c:v>
                </c:pt>
                <c:pt idx="471">
                  <c:v>1.3882254984354248E-2</c:v>
                </c:pt>
                <c:pt idx="472">
                  <c:v>1.3920360529606768E-2</c:v>
                </c:pt>
                <c:pt idx="473">
                  <c:v>1.3957284636845202E-2</c:v>
                </c:pt>
                <c:pt idx="474">
                  <c:v>1.3975963320804752E-2</c:v>
                </c:pt>
                <c:pt idx="475">
                  <c:v>1.3994610512995109E-2</c:v>
                </c:pt>
                <c:pt idx="476">
                  <c:v>1.4013226213416274E-2</c:v>
                </c:pt>
                <c:pt idx="477">
                  <c:v>1.4050901016799955E-2</c:v>
                </c:pt>
                <c:pt idx="478">
                  <c:v>1.408737409844818E-2</c:v>
                </c:pt>
                <c:pt idx="479">
                  <c:v>1.4105832340343127E-2</c:v>
                </c:pt>
                <c:pt idx="480">
                  <c:v>1.4124259090628755E-2</c:v>
                </c:pt>
                <c:pt idx="481">
                  <c:v>1.4142654349065253E-2</c:v>
                </c:pt>
                <c:pt idx="482">
                  <c:v>1.4189323862598968E-2</c:v>
                </c:pt>
                <c:pt idx="483">
                  <c:v>1.4234158265269414E-2</c:v>
                </c:pt>
                <c:pt idx="484">
                  <c:v>1.4252364573250631E-2</c:v>
                </c:pt>
                <c:pt idx="485">
                  <c:v>1.4270539389382719E-2</c:v>
                </c:pt>
                <c:pt idx="486">
                  <c:v>1.4307352623310621E-2</c:v>
                </c:pt>
                <c:pt idx="487">
                  <c:v>1.4342923736458957E-2</c:v>
                </c:pt>
                <c:pt idx="488">
                  <c:v>1.4360941093745083E-2</c:v>
                </c:pt>
                <c:pt idx="489">
                  <c:v>1.4378926959262017E-2</c:v>
                </c:pt>
                <c:pt idx="490">
                  <c:v>1.4396881332929823E-2</c:v>
                </c:pt>
                <c:pt idx="491">
                  <c:v>1.4433263732795965E-2</c:v>
                </c:pt>
                <c:pt idx="492">
                  <c:v>1.4468383909589377E-2</c:v>
                </c:pt>
                <c:pt idx="493">
                  <c:v>1.4486180824171413E-2</c:v>
                </c:pt>
                <c:pt idx="494">
                  <c:v>1.4503946246984256E-2</c:v>
                </c:pt>
                <c:pt idx="495">
                  <c:v>1.4521680177947971E-2</c:v>
                </c:pt>
                <c:pt idx="496">
                  <c:v>1.4557631706608731E-2</c:v>
                </c:pt>
                <c:pt idx="497">
                  <c:v>1.4592300983311546E-2</c:v>
                </c:pt>
                <c:pt idx="498">
                  <c:v>1.4609877454949682E-2</c:v>
                </c:pt>
                <c:pt idx="499">
                  <c:v>1.4627422434898563E-2</c:v>
                </c:pt>
                <c:pt idx="500">
                  <c:v>1.4644935922838442E-2</c:v>
                </c:pt>
                <c:pt idx="501">
                  <c:v>1.4680456539926112E-2</c:v>
                </c:pt>
                <c:pt idx="502">
                  <c:v>1.4714674956026741E-2</c:v>
                </c:pt>
                <c:pt idx="503">
                  <c:v>1.4732030984561106E-2</c:v>
                </c:pt>
                <c:pt idx="504">
                  <c:v>1.4749355521246343E-2</c:v>
                </c:pt>
                <c:pt idx="505">
                  <c:v>1.4766651727873281E-2</c:v>
                </c:pt>
                <c:pt idx="506">
                  <c:v>1.4801804632034177E-2</c:v>
                </c:pt>
                <c:pt idx="507">
                  <c:v>1.4844619964899941E-2</c:v>
                </c:pt>
                <c:pt idx="508">
                  <c:v>1.4870147057779448E-2</c:v>
                </c:pt>
                <c:pt idx="509">
                  <c:v>1.4887352456245395E-2</c:v>
                </c:pt>
                <c:pt idx="510">
                  <c:v>1.4922340018932445E-2</c:v>
                </c:pt>
                <c:pt idx="511">
                  <c:v>1.495604884106605E-2</c:v>
                </c:pt>
                <c:pt idx="512">
                  <c:v>1.4973191634970462E-2</c:v>
                </c:pt>
                <c:pt idx="513">
                  <c:v>1.4990321908010529E-2</c:v>
                </c:pt>
                <c:pt idx="514">
                  <c:v>1.5007439660106314E-2</c:v>
                </c:pt>
                <c:pt idx="515">
                  <c:v>1.5042261910602761E-2</c:v>
                </c:pt>
                <c:pt idx="516">
                  <c:v>1.5075785459206514E-2</c:v>
                </c:pt>
                <c:pt idx="517">
                  <c:v>1.5092840606660829E-2</c:v>
                </c:pt>
                <c:pt idx="518">
                  <c:v>1.5211876052800832E-2</c:v>
                </c:pt>
                <c:pt idx="519">
                  <c:v>1.5330297972671048E-2</c:v>
                </c:pt>
                <c:pt idx="520">
                  <c:v>1.5448106365871794E-2</c:v>
                </c:pt>
                <c:pt idx="521">
                  <c:v>1.5565301231603712E-2</c:v>
                </c:pt>
                <c:pt idx="522">
                  <c:v>1.5681882569387184E-2</c:v>
                </c:pt>
                <c:pt idx="523">
                  <c:v>1.5797850378582723E-2</c:v>
                </c:pt>
                <c:pt idx="524">
                  <c:v>1.5913204658630775E-2</c:v>
                </c:pt>
                <c:pt idx="525">
                  <c:v>1.6027945408971789E-2</c:v>
                </c:pt>
                <c:pt idx="526">
                  <c:v>1.6142072628886339E-2</c:v>
                </c:pt>
                <c:pt idx="527">
                  <c:v>1.625558631789481E-2</c:v>
                </c:pt>
                <c:pt idx="528">
                  <c:v>1.6368486475357713E-2</c:v>
                </c:pt>
                <c:pt idx="529">
                  <c:v>1.6480773100795432E-2</c:v>
                </c:pt>
                <c:pt idx="530">
                  <c:v>1.6592446193568477E-2</c:v>
                </c:pt>
                <c:pt idx="531">
                  <c:v>1.6703505753037362E-2</c:v>
                </c:pt>
                <c:pt idx="532">
                  <c:v>1.6813951778802405E-2</c:v>
                </c:pt>
                <c:pt idx="533">
                  <c:v>1.6923784270144182E-2</c:v>
                </c:pt>
                <c:pt idx="534">
                  <c:v>1.7033003226583077E-2</c:v>
                </c:pt>
                <c:pt idx="535">
                  <c:v>1.71416086474796E-2</c:v>
                </c:pt>
                <c:pt idx="536">
                  <c:v>1.7249600532434073E-2</c:v>
                </c:pt>
                <c:pt idx="537">
                  <c:v>1.735697888072707E-2</c:v>
                </c:pt>
                <c:pt idx="538">
                  <c:v>1.7463743691878975E-2</c:v>
                </c:pt>
                <c:pt idx="539">
                  <c:v>1.7569894965330235E-2</c:v>
                </c:pt>
                <c:pt idx="540">
                  <c:v>1.7675432700601235E-2</c:v>
                </c:pt>
                <c:pt idx="541">
                  <c:v>1.7780356897052485E-2</c:v>
                </c:pt>
                <c:pt idx="542">
                  <c:v>1.7884667554284306E-2</c:v>
                </c:pt>
                <c:pt idx="543">
                  <c:v>1.7988364671657209E-2</c:v>
                </c:pt>
                <c:pt idx="544">
                  <c:v>1.8091448248611641E-2</c:v>
                </c:pt>
                <c:pt idx="545">
                  <c:v>1.8193918284667987E-2</c:v>
                </c:pt>
                <c:pt idx="546">
                  <c:v>1.8295774779266694E-2</c:v>
                </c:pt>
                <c:pt idx="547">
                  <c:v>1.8397017732008081E-2</c:v>
                </c:pt>
                <c:pt idx="548">
                  <c:v>1.849764714225266E-2</c:v>
                </c:pt>
                <c:pt idx="549">
                  <c:v>1.8597663009600751E-2</c:v>
                </c:pt>
                <c:pt idx="550">
                  <c:v>1.869706533333293E-2</c:v>
                </c:pt>
                <c:pt idx="551">
                  <c:v>1.8795854113129451E-2</c:v>
                </c:pt>
                <c:pt idx="552">
                  <c:v>1.8894029348510699E-2</c:v>
                </c:pt>
                <c:pt idx="553">
                  <c:v>1.899159103875725E-2</c:v>
                </c:pt>
                <c:pt idx="554">
                  <c:v>1.9088539183629294E-2</c:v>
                </c:pt>
                <c:pt idx="555">
                  <c:v>1.9184873782407408E-2</c:v>
                </c:pt>
                <c:pt idx="556">
                  <c:v>1.9280594834771847E-2</c:v>
                </c:pt>
                <c:pt idx="557">
                  <c:v>1.9375702340083123E-2</c:v>
                </c:pt>
                <c:pt idx="558">
                  <c:v>1.9470196298021492E-2</c:v>
                </c:pt>
                <c:pt idx="559">
                  <c:v>1.9564076707947464E-2</c:v>
                </c:pt>
                <c:pt idx="560">
                  <c:v>1.9657343569461361E-2</c:v>
                </c:pt>
                <c:pt idx="561">
                  <c:v>1.9749996882083565E-2</c:v>
                </c:pt>
                <c:pt idx="562">
                  <c:v>1.984203664533446E-2</c:v>
                </c:pt>
                <c:pt idx="563">
                  <c:v>1.993346285873443E-2</c:v>
                </c:pt>
                <c:pt idx="564">
                  <c:v>2.0024275521883794E-2</c:v>
                </c:pt>
                <c:pt idx="565">
                  <c:v>2.0114474634143065E-2</c:v>
                </c:pt>
                <c:pt idx="566">
                  <c:v>2.0204060195192497E-2</c:v>
                </c:pt>
                <c:pt idx="567">
                  <c:v>2.0300005295696977E-2</c:v>
                </c:pt>
                <c:pt idx="568">
                  <c:v>2.0381759847625247E-2</c:v>
                </c:pt>
                <c:pt idx="569">
                  <c:v>2.0470090614166381E-2</c:v>
                </c:pt>
                <c:pt idx="570">
                  <c:v>2.055808123007985E-2</c:v>
                </c:pt>
                <c:pt idx="571">
                  <c:v>2.0645731695365654E-2</c:v>
                </c:pt>
                <c:pt idx="572">
                  <c:v>2.0733042009544178E-2</c:v>
                </c:pt>
                <c:pt idx="573">
                  <c:v>2.0820012172375613E-2</c:v>
                </c:pt>
                <c:pt idx="574">
                  <c:v>2.0906642183780022E-2</c:v>
                </c:pt>
                <c:pt idx="575">
                  <c:v>2.0992932043437662E-2</c:v>
                </c:pt>
                <c:pt idx="576">
                  <c:v>2.1078881751108725E-2</c:v>
                </c:pt>
                <c:pt idx="577">
                  <c:v>2.1164491306473465E-2</c:v>
                </c:pt>
                <c:pt idx="578">
                  <c:v>2.1249760709292076E-2</c:v>
                </c:pt>
                <c:pt idx="579">
                  <c:v>2.1334689959484621E-2</c:v>
                </c:pt>
                <c:pt idx="580">
                  <c:v>2.1419279056571483E-2</c:v>
                </c:pt>
                <c:pt idx="581">
                  <c:v>2.1503528000632599E-2</c:v>
                </c:pt>
                <c:pt idx="582">
                  <c:v>2.158743679102848E-2</c:v>
                </c:pt>
                <c:pt idx="583">
                  <c:v>2.1671005427918999E-2</c:v>
                </c:pt>
                <c:pt idx="584">
                  <c:v>2.1754233910744603E-2</c:v>
                </c:pt>
                <c:pt idx="585">
                  <c:v>2.1837122239425355E-2</c:v>
                </c:pt>
                <c:pt idx="586">
                  <c:v>2.1919670413721448E-2</c:v>
                </c:pt>
                <c:pt idx="587">
                  <c:v>2.2001878433393074E-2</c:v>
                </c:pt>
                <c:pt idx="588">
                  <c:v>2.2083746298200424E-2</c:v>
                </c:pt>
                <c:pt idx="589">
                  <c:v>2.216527400790369E-2</c:v>
                </c:pt>
                <c:pt idx="590">
                  <c:v>2.2246461562263065E-2</c:v>
                </c:pt>
                <c:pt idx="591">
                  <c:v>2.2327308961118675E-2</c:v>
                </c:pt>
                <c:pt idx="592">
                  <c:v>2.2419289470967385E-2</c:v>
                </c:pt>
                <c:pt idx="593">
                  <c:v>2.2499407964247098E-2</c:v>
                </c:pt>
                <c:pt idx="594">
                  <c:v>2.2579186301223686E-2</c:v>
                </c:pt>
                <c:pt idx="595">
                  <c:v>2.2658624481657341E-2</c:v>
                </c:pt>
                <c:pt idx="596">
                  <c:v>2.2737722505388192E-2</c:v>
                </c:pt>
                <c:pt idx="597">
                  <c:v>2.2816480372256365E-2</c:v>
                </c:pt>
                <c:pt idx="598">
                  <c:v>2.2894898081862181E-2</c:v>
                </c:pt>
                <c:pt idx="599">
                  <c:v>2.2972975634045767E-2</c:v>
                </c:pt>
                <c:pt idx="600">
                  <c:v>2.3050713028727188E-2</c:v>
                </c:pt>
                <c:pt idx="601">
                  <c:v>2.3128110265426827E-2</c:v>
                </c:pt>
                <c:pt idx="602">
                  <c:v>2.3205167344064748E-2</c:v>
                </c:pt>
                <c:pt idx="603">
                  <c:v>2.3281884264561015E-2</c:v>
                </c:pt>
                <c:pt idx="604">
                  <c:v>2.3358261026436011E-2</c:v>
                </c:pt>
                <c:pt idx="605">
                  <c:v>2.3434297629689738E-2</c:v>
                </c:pt>
                <c:pt idx="606">
                  <c:v>2.3509994073922513E-2</c:v>
                </c:pt>
                <c:pt idx="607">
                  <c:v>2.3585350359054402E-2</c:v>
                </c:pt>
                <c:pt idx="608">
                  <c:v>2.3660366484845596E-2</c:v>
                </c:pt>
                <c:pt idx="609">
                  <c:v>2.3735042451056287E-2</c:v>
                </c:pt>
                <c:pt idx="610">
                  <c:v>2.3809378257526603E-2</c:v>
                </c:pt>
                <c:pt idx="611">
                  <c:v>2.38833739039368E-2</c:v>
                </c:pt>
                <c:pt idx="612">
                  <c:v>2.3957029390127005E-2</c:v>
                </c:pt>
                <c:pt idx="613">
                  <c:v>2.4030344716017282E-2</c:v>
                </c:pt>
                <c:pt idx="614">
                  <c:v>2.4103319881207952E-2</c:v>
                </c:pt>
                <c:pt idx="615">
                  <c:v>2.4175954885539142E-2</c:v>
                </c:pt>
                <c:pt idx="616">
                  <c:v>2.4248249728930915E-2</c:v>
                </c:pt>
                <c:pt idx="617">
                  <c:v>2.4320204411063528E-2</c:v>
                </c:pt>
                <c:pt idx="618">
                  <c:v>2.4391818931777109E-2</c:v>
                </c:pt>
                <c:pt idx="619">
                  <c:v>2.4468932701906532E-2</c:v>
                </c:pt>
                <c:pt idx="620">
                  <c:v>2.4533729559266249E-2</c:v>
                </c:pt>
                <c:pt idx="621">
                  <c:v>2.4603896711434814E-2</c:v>
                </c:pt>
                <c:pt idx="622">
                  <c:v>2.467353693989871E-2</c:v>
                </c:pt>
                <c:pt idx="623">
                  <c:v>2.4742650244178321E-2</c:v>
                </c:pt>
                <c:pt idx="624">
                  <c:v>2.4811236624273647E-2</c:v>
                </c:pt>
                <c:pt idx="625">
                  <c:v>2.4879296079625135E-2</c:v>
                </c:pt>
                <c:pt idx="626">
                  <c:v>2.4946828609992977E-2</c:v>
                </c:pt>
                <c:pt idx="627">
                  <c:v>2.5013834215137365E-2</c:v>
                </c:pt>
                <c:pt idx="628">
                  <c:v>2.5080312894818491E-2</c:v>
                </c:pt>
                <c:pt idx="629">
                  <c:v>2.5146264648636674E-2</c:v>
                </c:pt>
                <c:pt idx="630">
                  <c:v>2.5211689476352106E-2</c:v>
                </c:pt>
                <c:pt idx="631">
                  <c:v>2.5276587377645043E-2</c:v>
                </c:pt>
                <c:pt idx="632">
                  <c:v>2.5340958352195742E-2</c:v>
                </c:pt>
                <c:pt idx="633">
                  <c:v>2.5404802399844328E-2</c:v>
                </c:pt>
                <c:pt idx="634">
                  <c:v>2.5468119520191124E-2</c:v>
                </c:pt>
                <c:pt idx="635">
                  <c:v>2.5530909712996319E-2</c:v>
                </c:pt>
                <c:pt idx="636">
                  <c:v>2.5593172978020107E-2</c:v>
                </c:pt>
                <c:pt idx="637">
                  <c:v>2.5654909315022678E-2</c:v>
                </c:pt>
                <c:pt idx="638">
                  <c:v>2.5716118723684289E-2</c:v>
                </c:pt>
                <c:pt idx="639">
                  <c:v>2.577680120360526E-2</c:v>
                </c:pt>
                <c:pt idx="640">
                  <c:v>2.5842159529756437E-2</c:v>
                </c:pt>
                <c:pt idx="641">
                  <c:v>2.5896585376665726E-2</c:v>
                </c:pt>
                <c:pt idx="642">
                  <c:v>2.5955687069165734E-2</c:v>
                </c:pt>
                <c:pt idx="643">
                  <c:v>2.6014261832045804E-2</c:v>
                </c:pt>
                <c:pt idx="644">
                  <c:v>2.6080559197723119E-2</c:v>
                </c:pt>
                <c:pt idx="645">
                  <c:v>2.6138004824698413E-2</c:v>
                </c:pt>
                <c:pt idx="646">
                  <c:v>2.619492352125441E-2</c:v>
                </c:pt>
                <c:pt idx="647">
                  <c:v>2.6251315287071364E-2</c:v>
                </c:pt>
                <c:pt idx="648">
                  <c:v>2.6307180121829532E-2</c:v>
                </c:pt>
                <c:pt idx="649">
                  <c:v>2.6362518025448978E-2</c:v>
                </c:pt>
                <c:pt idx="650">
                  <c:v>2.6417328997609957E-2</c:v>
                </c:pt>
                <c:pt idx="651">
                  <c:v>2.6471613037992725E-2</c:v>
                </c:pt>
                <c:pt idx="652">
                  <c:v>2.6525370146517346E-2</c:v>
                </c:pt>
                <c:pt idx="653">
                  <c:v>2.6578600322864077E-2</c:v>
                </c:pt>
                <c:pt idx="654">
                  <c:v>2.6631303566713171E-2</c:v>
                </c:pt>
                <c:pt idx="655">
                  <c:v>2.6683479878064631E-2</c:v>
                </c:pt>
                <c:pt idx="656">
                  <c:v>2.6735129256438839E-2</c:v>
                </c:pt>
                <c:pt idx="657">
                  <c:v>2.6786251701755859E-2</c:v>
                </c:pt>
                <c:pt idx="658">
                  <c:v>2.6836847213775883E-2</c:v>
                </c:pt>
                <c:pt idx="659">
                  <c:v>2.6886915792179167E-2</c:v>
                </c:pt>
                <c:pt idx="660">
                  <c:v>2.6936457436885775E-2</c:v>
                </c:pt>
                <c:pt idx="661">
                  <c:v>2.6985472147655898E-2</c:v>
                </c:pt>
                <c:pt idx="662">
                  <c:v>2.7033959924089856E-2</c:v>
                </c:pt>
                <c:pt idx="663">
                  <c:v>2.708192076618765E-2</c:v>
                </c:pt>
                <c:pt idx="664">
                  <c:v>2.7129354673709472E-2</c:v>
                </c:pt>
                <c:pt idx="665">
                  <c:v>2.7176261646415512E-2</c:v>
                </c:pt>
                <c:pt idx="666">
                  <c:v>2.7222641683986026E-2</c:v>
                </c:pt>
                <c:pt idx="667">
                  <c:v>2.7268494786421016E-2</c:v>
                </c:pt>
                <c:pt idx="668">
                  <c:v>2.73138209533208E-2</c:v>
                </c:pt>
                <c:pt idx="669">
                  <c:v>2.7358620184685378E-2</c:v>
                </c:pt>
                <c:pt idx="670">
                  <c:v>2.7402892480195007E-2</c:v>
                </c:pt>
                <c:pt idx="671">
                  <c:v>2.7459084709504644E-2</c:v>
                </c:pt>
                <c:pt idx="672">
                  <c:v>2.7489885708096296E-2</c:v>
                </c:pt>
                <c:pt idx="673">
                  <c:v>2.7532629502280415E-2</c:v>
                </c:pt>
                <c:pt idx="674">
                  <c:v>2.757487251360935E-2</c:v>
                </c:pt>
                <c:pt idx="675">
                  <c:v>2.7616614741923229E-2</c:v>
                </c:pt>
                <c:pt idx="676">
                  <c:v>2.7657856186902308E-2</c:v>
                </c:pt>
                <c:pt idx="677">
                  <c:v>2.7698596848626522E-2</c:v>
                </c:pt>
                <c:pt idx="678">
                  <c:v>2.7738836726616256E-2</c:v>
                </c:pt>
                <c:pt idx="679">
                  <c:v>2.7778575820951446E-2</c:v>
                </c:pt>
                <c:pt idx="680">
                  <c:v>2.7817814131392282E-2</c:v>
                </c:pt>
                <c:pt idx="681">
                  <c:v>2.7856551657698958E-2</c:v>
                </c:pt>
                <c:pt idx="682">
                  <c:v>2.7894788399791537E-2</c:v>
                </c:pt>
                <c:pt idx="683">
                  <c:v>2.7932524357430211E-2</c:v>
                </c:pt>
                <c:pt idx="684">
                  <c:v>2.7969759530614979E-2</c:v>
                </c:pt>
                <c:pt idx="685">
                  <c:v>2.8006493918946163E-2</c:v>
                </c:pt>
                <c:pt idx="686">
                  <c:v>2.8042727522503696E-2</c:v>
                </c:pt>
                <c:pt idx="687">
                  <c:v>2.8078460341127709E-2</c:v>
                </c:pt>
                <c:pt idx="688">
                  <c:v>2.8113692374498456E-2</c:v>
                </c:pt>
                <c:pt idx="689">
                  <c:v>2.8148423622536001E-2</c:v>
                </c:pt>
                <c:pt idx="690">
                  <c:v>2.8182654085080472E-2</c:v>
                </c:pt>
                <c:pt idx="691">
                  <c:v>2.8216383762131869E-2</c:v>
                </c:pt>
                <c:pt idx="692">
                  <c:v>2.8261229547350553E-2</c:v>
                </c:pt>
                <c:pt idx="693">
                  <c:v>2.8293819689855226E-2</c:v>
                </c:pt>
                <c:pt idx="694">
                  <c:v>2.8325908973405589E-2</c:v>
                </c:pt>
                <c:pt idx="695">
                  <c:v>2.8357497397575315E-2</c:v>
                </c:pt>
                <c:pt idx="696">
                  <c:v>2.8395138799464092E-2</c:v>
                </c:pt>
                <c:pt idx="697">
                  <c:v>2.8425577596227214E-2</c:v>
                </c:pt>
                <c:pt idx="698">
                  <c:v>2.8455515606458093E-2</c:v>
                </c:pt>
                <c:pt idx="699">
                  <c:v>2.8489117267032071E-2</c:v>
                </c:pt>
                <c:pt idx="700">
                  <c:v>2.8517982162545863E-2</c:v>
                </c:pt>
                <c:pt idx="701">
                  <c:v>2.8546346271127732E-2</c:v>
                </c:pt>
                <c:pt idx="702">
                  <c:v>2.8574209592697741E-2</c:v>
                </c:pt>
                <c:pt idx="703">
                  <c:v>2.8601572126936148E-2</c:v>
                </c:pt>
                <c:pt idx="704">
                  <c:v>2.8628433873842951E-2</c:v>
                </c:pt>
                <c:pt idx="705">
                  <c:v>2.8654794833258279E-2</c:v>
                </c:pt>
                <c:pt idx="706">
                  <c:v>2.8680655005182132E-2</c:v>
                </c:pt>
                <c:pt idx="707">
                  <c:v>2.8706014389374701E-2</c:v>
                </c:pt>
                <c:pt idx="708">
                  <c:v>2.8730872985835987E-2</c:v>
                </c:pt>
                <c:pt idx="709">
                  <c:v>2.8755230794326181E-2</c:v>
                </c:pt>
                <c:pt idx="710">
                  <c:v>2.8779087814845283E-2</c:v>
                </c:pt>
                <c:pt idx="711">
                  <c:v>2.8802444047313358E-2</c:v>
                </c:pt>
                <c:pt idx="712">
                  <c:v>2.8825299491570533E-2</c:v>
                </c:pt>
                <c:pt idx="713">
                  <c:v>2.8847654147616808E-2</c:v>
                </c:pt>
                <c:pt idx="714">
                  <c:v>2.8869508015212375E-2</c:v>
                </c:pt>
                <c:pt idx="715">
                  <c:v>2.8890861094357234E-2</c:v>
                </c:pt>
                <c:pt idx="716">
                  <c:v>2.8911713384971449E-2</c:v>
                </c:pt>
                <c:pt idx="717">
                  <c:v>2.8932064886895148E-2</c:v>
                </c:pt>
                <c:pt idx="718">
                  <c:v>2.8951915600128331E-2</c:v>
                </c:pt>
                <c:pt idx="719">
                  <c:v>2.8971265524591061E-2</c:v>
                </c:pt>
                <c:pt idx="720">
                  <c:v>2.8990114660123467E-2</c:v>
                </c:pt>
                <c:pt idx="721">
                  <c:v>2.9008463006645613E-2</c:v>
                </c:pt>
                <c:pt idx="722">
                  <c:v>2.9026311722271103E-2</c:v>
                </c:pt>
                <c:pt idx="723">
                  <c:v>2.9043853052899138E-2</c:v>
                </c:pt>
                <c:pt idx="724">
                  <c:v>2.9061234078078257E-2</c:v>
                </c:pt>
                <c:pt idx="725">
                  <c:v>2.9078454797968334E-2</c:v>
                </c:pt>
                <c:pt idx="726">
                  <c:v>2.9095515212409495E-2</c:v>
                </c:pt>
                <c:pt idx="727">
                  <c:v>2.9112415321401741E-2</c:v>
                </c:pt>
                <c:pt idx="728">
                  <c:v>2.9129155125025008E-2</c:v>
                </c:pt>
                <c:pt idx="729">
                  <c:v>2.9145734623119424E-2</c:v>
                </c:pt>
                <c:pt idx="730">
                  <c:v>2.9162153815764924E-2</c:v>
                </c:pt>
                <c:pt idx="731">
                  <c:v>2.9178412702881573E-2</c:v>
                </c:pt>
                <c:pt idx="732">
                  <c:v>2.9194511284469371E-2</c:v>
                </c:pt>
                <c:pt idx="733">
                  <c:v>2.9210449560528318E-2</c:v>
                </c:pt>
                <c:pt idx="734">
                  <c:v>2.9226227530978477E-2</c:v>
                </c:pt>
                <c:pt idx="735">
                  <c:v>2.9241845195899785E-2</c:v>
                </c:pt>
                <c:pt idx="736">
                  <c:v>2.925730255513237E-2</c:v>
                </c:pt>
                <c:pt idx="737">
                  <c:v>2.9272599608756167E-2</c:v>
                </c:pt>
                <c:pt idx="738">
                  <c:v>2.9287736356691241E-2</c:v>
                </c:pt>
                <c:pt idx="739">
                  <c:v>2.9302712799017527E-2</c:v>
                </c:pt>
                <c:pt idx="740">
                  <c:v>2.9317528935575154E-2</c:v>
                </c:pt>
                <c:pt idx="741">
                  <c:v>2.9332184766523994E-2</c:v>
                </c:pt>
                <c:pt idx="742">
                  <c:v>2.9346680291624239E-2</c:v>
                </c:pt>
                <c:pt idx="743">
                  <c:v>2.936101551103576E-2</c:v>
                </c:pt>
                <c:pt idx="744">
                  <c:v>2.9375190424678621E-2</c:v>
                </c:pt>
                <c:pt idx="745">
                  <c:v>2.9389205032472887E-2</c:v>
                </c:pt>
                <c:pt idx="746">
                  <c:v>2.9403059334418558E-2</c:v>
                </c:pt>
                <c:pt idx="747">
                  <c:v>2.9416753330675505E-2</c:v>
                </c:pt>
                <c:pt idx="748">
                  <c:v>2.943028702100392E-2</c:v>
                </c:pt>
                <c:pt idx="749">
                  <c:v>2.944366040548374E-2</c:v>
                </c:pt>
                <c:pt idx="750">
                  <c:v>2.9456873484035029E-2</c:v>
                </c:pt>
                <c:pt idx="751">
                  <c:v>2.9469926256657786E-2</c:v>
                </c:pt>
                <c:pt idx="752">
                  <c:v>2.9482818723431947E-2</c:v>
                </c:pt>
                <c:pt idx="753">
                  <c:v>2.9495550884277577E-2</c:v>
                </c:pt>
                <c:pt idx="754">
                  <c:v>2.9508122739114739E-2</c:v>
                </c:pt>
                <c:pt idx="755">
                  <c:v>2.952053428802337E-2</c:v>
                </c:pt>
                <c:pt idx="756">
                  <c:v>2.9532785530923533E-2</c:v>
                </c:pt>
                <c:pt idx="757">
                  <c:v>2.9544876467815229E-2</c:v>
                </c:pt>
                <c:pt idx="758">
                  <c:v>2.9556807098698457E-2</c:v>
                </c:pt>
                <c:pt idx="759">
                  <c:v>2.9568577423573217E-2</c:v>
                </c:pt>
                <c:pt idx="760">
                  <c:v>2.9580187442359573E-2</c:v>
                </c:pt>
                <c:pt idx="761">
                  <c:v>2.9591637155057526E-2</c:v>
                </c:pt>
                <c:pt idx="762">
                  <c:v>2.9602926561667076E-2</c:v>
                </c:pt>
                <c:pt idx="763">
                  <c:v>2.9614055662188221E-2</c:v>
                </c:pt>
                <c:pt idx="764">
                  <c:v>2.9625024456700899E-2</c:v>
                </c:pt>
                <c:pt idx="765">
                  <c:v>2.9635832944965301E-2</c:v>
                </c:pt>
                <c:pt idx="766">
                  <c:v>2.96464811271413E-2</c:v>
                </c:pt>
                <c:pt idx="767">
                  <c:v>2.9656969003148959E-2</c:v>
                </c:pt>
                <c:pt idx="768">
                  <c:v>2.9667296572988278E-2</c:v>
                </c:pt>
                <c:pt idx="769">
                  <c:v>2.9677463836659257E-2</c:v>
                </c:pt>
                <c:pt idx="770">
                  <c:v>2.968747079408196E-2</c:v>
                </c:pt>
                <c:pt idx="771">
                  <c:v>2.9697317445336324E-2</c:v>
                </c:pt>
                <c:pt idx="772">
                  <c:v>2.9707003790342412E-2</c:v>
                </c:pt>
                <c:pt idx="773">
                  <c:v>2.9716529829180161E-2</c:v>
                </c:pt>
                <c:pt idx="774">
                  <c:v>2.9725895561689697E-2</c:v>
                </c:pt>
                <c:pt idx="775">
                  <c:v>2.9735337834493336E-2</c:v>
                </c:pt>
                <c:pt idx="776">
                  <c:v>2.9745166226513575E-2</c:v>
                </c:pt>
                <c:pt idx="777">
                  <c:v>2.9755382602658642E-2</c:v>
                </c:pt>
                <c:pt idx="778">
                  <c:v>2.9765986963088409E-2</c:v>
                </c:pt>
                <c:pt idx="779">
                  <c:v>2.9776979307802875E-2</c:v>
                </c:pt>
                <c:pt idx="780">
                  <c:v>2.9788359636722106E-2</c:v>
                </c:pt>
                <c:pt idx="781">
                  <c:v>2.9800127950005972E-2</c:v>
                </c:pt>
                <c:pt idx="782">
                  <c:v>2.9812284247654475E-2</c:v>
                </c:pt>
                <c:pt idx="783">
                  <c:v>2.9824828529667613E-2</c:v>
                </c:pt>
                <c:pt idx="784">
                  <c:v>2.9837760796125323E-2</c:v>
                </c:pt>
                <c:pt idx="785">
                  <c:v>2.9851081047027606E-2</c:v>
                </c:pt>
                <c:pt idx="786">
                  <c:v>2.9864789282534332E-2</c:v>
                </c:pt>
                <c:pt idx="787">
                  <c:v>2.9878885502565566E-2</c:v>
                </c:pt>
                <c:pt idx="788">
                  <c:v>2.9893369707201245E-2</c:v>
                </c:pt>
                <c:pt idx="789">
                  <c:v>2.9908241896521304E-2</c:v>
                </c:pt>
                <c:pt idx="790">
                  <c:v>2.9923502070525743E-2</c:v>
                </c:pt>
                <c:pt idx="791">
                  <c:v>2.9939150229294498E-2</c:v>
                </c:pt>
                <c:pt idx="792">
                  <c:v>2.9955186372827569E-2</c:v>
                </c:pt>
                <c:pt idx="793">
                  <c:v>2.9971610501364765E-2</c:v>
                </c:pt>
                <c:pt idx="794">
                  <c:v>2.9988422614666277E-2</c:v>
                </c:pt>
                <c:pt idx="795">
                  <c:v>3.0005622712971913E-2</c:v>
                </c:pt>
                <c:pt idx="796">
                  <c:v>3.002321079636161E-2</c:v>
                </c:pt>
                <c:pt idx="797">
                  <c:v>3.0041186864755431E-2</c:v>
                </c:pt>
                <c:pt idx="798">
                  <c:v>3.0059550918313249E-2</c:v>
                </c:pt>
                <c:pt idx="799">
                  <c:v>3.0078302957035064E-2</c:v>
                </c:pt>
                <c:pt idx="800">
                  <c:v>3.0097442981080746E-2</c:v>
                </c:pt>
                <c:pt idx="801">
                  <c:v>3.0116970990370362E-2</c:v>
                </c:pt>
                <c:pt idx="802">
                  <c:v>3.0136886985143718E-2</c:v>
                </c:pt>
                <c:pt idx="803">
                  <c:v>3.0157190965320879E-2</c:v>
                </c:pt>
                <c:pt idx="804">
                  <c:v>3.0177882930981781E-2</c:v>
                </c:pt>
                <c:pt idx="805">
                  <c:v>3.0198962882286295E-2</c:v>
                </c:pt>
                <c:pt idx="806">
                  <c:v>3.0220430819154487E-2</c:v>
                </c:pt>
                <c:pt idx="807">
                  <c:v>3.0242286741826163E-2</c:v>
                </c:pt>
                <c:pt idx="808">
                  <c:v>3.0264530650221388E-2</c:v>
                </c:pt>
                <c:pt idx="809">
                  <c:v>3.0287162544420099E-2</c:v>
                </c:pt>
                <c:pt idx="810">
                  <c:v>3.0310182424662102E-2</c:v>
                </c:pt>
                <c:pt idx="811">
                  <c:v>3.0333590290947399E-2</c:v>
                </c:pt>
                <c:pt idx="812">
                  <c:v>3.0357386143196052E-2</c:v>
                </c:pt>
                <c:pt idx="813">
                  <c:v>3.0381569981647871E-2</c:v>
                </c:pt>
                <c:pt idx="814">
                  <c:v>3.0406141806302855E-2</c:v>
                </c:pt>
                <c:pt idx="815">
                  <c:v>3.0431101617320877E-2</c:v>
                </c:pt>
                <c:pt idx="816">
                  <c:v>3.0456449414701936E-2</c:v>
                </c:pt>
                <c:pt idx="817">
                  <c:v>3.0482185198605904E-2</c:v>
                </c:pt>
                <c:pt idx="818">
                  <c:v>3.0508308969112719E-2</c:v>
                </c:pt>
                <c:pt idx="819">
                  <c:v>3.0534820726142442E-2</c:v>
                </c:pt>
                <c:pt idx="820">
                  <c:v>3.0561720470014819E-2</c:v>
                </c:pt>
                <c:pt idx="821">
                  <c:v>3.0589008200649914E-2</c:v>
                </c:pt>
                <c:pt idx="822">
                  <c:v>3.0616683918207599E-2</c:v>
                </c:pt>
                <c:pt idx="823">
                  <c:v>3.064474762276781E-2</c:v>
                </c:pt>
                <c:pt idx="824">
                  <c:v>3.0673199314490418E-2</c:v>
                </c:pt>
                <c:pt idx="825">
                  <c:v>3.0702038993295488E-2</c:v>
                </c:pt>
                <c:pt idx="826">
                  <c:v>3.0731266659422829E-2</c:v>
                </c:pt>
                <c:pt idx="827">
                  <c:v>3.0764635651632233E-2</c:v>
                </c:pt>
                <c:pt idx="828">
                  <c:v>3.0793010944787369E-2</c:v>
                </c:pt>
                <c:pt idx="829">
                  <c:v>3.0820595582961019E-2</c:v>
                </c:pt>
                <c:pt idx="830">
                  <c:v>3.0847389565913375E-2</c:v>
                </c:pt>
                <c:pt idx="831">
                  <c:v>3.08733928935645E-2</c:v>
                </c:pt>
                <c:pt idx="832">
                  <c:v>3.0898605565754522E-2</c:v>
                </c:pt>
                <c:pt idx="833">
                  <c:v>3.0923027582243634E-2</c:v>
                </c:pt>
                <c:pt idx="834">
                  <c:v>3.0946658942871963E-2</c:v>
                </c:pt>
                <c:pt idx="835">
                  <c:v>3.0969499647559573E-2</c:v>
                </c:pt>
                <c:pt idx="836">
                  <c:v>3.0991549696066656E-2</c:v>
                </c:pt>
                <c:pt idx="837">
                  <c:v>3.1012809088313276E-2</c:v>
                </c:pt>
                <c:pt idx="838">
                  <c:v>3.1033277824059624E-2</c:v>
                </c:pt>
                <c:pt idx="839">
                  <c:v>3.1052955903305701E-2</c:v>
                </c:pt>
                <c:pt idx="840">
                  <c:v>3.1071843325811699E-2</c:v>
                </c:pt>
                <c:pt idx="841">
                  <c:v>3.1089940091577617E-2</c:v>
                </c:pt>
                <c:pt idx="842">
                  <c:v>3.1107246200363647E-2</c:v>
                </c:pt>
                <c:pt idx="843">
                  <c:v>3.112376165216979E-2</c:v>
                </c:pt>
                <c:pt idx="844">
                  <c:v>3.1139486446756237E-2</c:v>
                </c:pt>
                <c:pt idx="845">
                  <c:v>3.1154420584122988E-2</c:v>
                </c:pt>
                <c:pt idx="846">
                  <c:v>3.1168564064110171E-2</c:v>
                </c:pt>
                <c:pt idx="847">
                  <c:v>3.1184188900974519E-2</c:v>
                </c:pt>
                <c:pt idx="848">
                  <c:v>3.1194479051626089E-2</c:v>
                </c:pt>
                <c:pt idx="849">
                  <c:v>3.1206250558994952E-2</c:v>
                </c:pt>
                <c:pt idx="850">
                  <c:v>3.1217231408584567E-2</c:v>
                </c:pt>
                <c:pt idx="851">
                  <c:v>3.1227421600474869E-2</c:v>
                </c:pt>
                <c:pt idx="852">
                  <c:v>3.1236821134505988E-2</c:v>
                </c:pt>
                <c:pt idx="853">
                  <c:v>3.1245430010757858E-2</c:v>
                </c:pt>
                <c:pt idx="854">
                  <c:v>3.1253248228910735E-2</c:v>
                </c:pt>
                <c:pt idx="855">
                  <c:v>3.1260275789044556E-2</c:v>
                </c:pt>
                <c:pt idx="856">
                  <c:v>3.1266512691239257E-2</c:v>
                </c:pt>
                <c:pt idx="857">
                  <c:v>3.1271958935175093E-2</c:v>
                </c:pt>
                <c:pt idx="858">
                  <c:v>3.1276614521171808E-2</c:v>
                </c:pt>
                <c:pt idx="859">
                  <c:v>3.1280479448829723E-2</c:v>
                </c:pt>
                <c:pt idx="860">
                  <c:v>3.1283553718388646E-2</c:v>
                </c:pt>
                <c:pt idx="861">
                  <c:v>3.1285837329688704E-2</c:v>
                </c:pt>
                <c:pt idx="862">
                  <c:v>3.1287330282809833E-2</c:v>
                </c:pt>
                <c:pt idx="863">
                  <c:v>3.1288032577672098E-2</c:v>
                </c:pt>
                <c:pt idx="864">
                  <c:v>3.1287944214355434E-2</c:v>
                </c:pt>
                <c:pt idx="865">
                  <c:v>3.128706519269997E-2</c:v>
                </c:pt>
                <c:pt idx="866">
                  <c:v>3.1285395512865577E-2</c:v>
                </c:pt>
                <c:pt idx="867">
                  <c:v>3.1282935174772319E-2</c:v>
                </c:pt>
                <c:pt idx="868">
                  <c:v>3.1279684178580069E-2</c:v>
                </c:pt>
                <c:pt idx="869">
                  <c:v>3.1275642524128955E-2</c:v>
                </c:pt>
                <c:pt idx="870">
                  <c:v>3.1270810211498912E-2</c:v>
                </c:pt>
                <c:pt idx="871">
                  <c:v>3.1265187240769876E-2</c:v>
                </c:pt>
                <c:pt idx="872">
                  <c:v>3.1258773611941848E-2</c:v>
                </c:pt>
                <c:pt idx="873">
                  <c:v>3.1251569325014827E-2</c:v>
                </c:pt>
                <c:pt idx="874">
                  <c:v>3.1243574380228623E-2</c:v>
                </c:pt>
                <c:pt idx="875">
                  <c:v>3.1234788777343425E-2</c:v>
                </c:pt>
                <c:pt idx="876">
                  <c:v>3.1225212516599044E-2</c:v>
                </c:pt>
                <c:pt idx="877">
                  <c:v>3.1214845598075414E-2</c:v>
                </c:pt>
                <c:pt idx="878">
                  <c:v>3.1203688021852471E-2</c:v>
                </c:pt>
                <c:pt idx="879">
                  <c:v>3.1192644748876397E-2</c:v>
                </c:pt>
                <c:pt idx="880">
                  <c:v>3.1180891665290034E-2</c:v>
                </c:pt>
                <c:pt idx="881">
                  <c:v>3.1170071277664135E-2</c:v>
                </c:pt>
                <c:pt idx="882">
                  <c:v>3.1159645490390631E-2</c:v>
                </c:pt>
                <c:pt idx="883">
                  <c:v>3.1149614303629392E-2</c:v>
                </c:pt>
                <c:pt idx="884">
                  <c:v>3.1139977717300482E-2</c:v>
                </c:pt>
                <c:pt idx="885">
                  <c:v>3.1130735731403902E-2</c:v>
                </c:pt>
                <c:pt idx="886">
                  <c:v>3.112188834577978E-2</c:v>
                </c:pt>
                <c:pt idx="887">
                  <c:v>3.1113435560508051E-2</c:v>
                </c:pt>
                <c:pt idx="888">
                  <c:v>3.1105377375588716E-2</c:v>
                </c:pt>
                <c:pt idx="889">
                  <c:v>3.1097713790861903E-2</c:v>
                </c:pt>
                <c:pt idx="890">
                  <c:v>3.1090444806487483E-2</c:v>
                </c:pt>
                <c:pt idx="891">
                  <c:v>3.1083570422225648E-2</c:v>
                </c:pt>
                <c:pt idx="892">
                  <c:v>3.1077090638156335E-2</c:v>
                </c:pt>
                <c:pt idx="893">
                  <c:v>3.1071005454359479E-2</c:v>
                </c:pt>
                <c:pt idx="894">
                  <c:v>3.1065314870675209E-2</c:v>
                </c:pt>
                <c:pt idx="895">
                  <c:v>3.1060018887103524E-2</c:v>
                </c:pt>
                <c:pt idx="896">
                  <c:v>3.1055117503724361E-2</c:v>
                </c:pt>
                <c:pt idx="897">
                  <c:v>3.1050610720377847E-2</c:v>
                </c:pt>
                <c:pt idx="898">
                  <c:v>3.1046498537223854E-2</c:v>
                </c:pt>
                <c:pt idx="899">
                  <c:v>3.1042780954022575E-2</c:v>
                </c:pt>
                <c:pt idx="900">
                  <c:v>3.1040574824303668E-2</c:v>
                </c:pt>
                <c:pt idx="901">
                  <c:v>3.1036529588037709E-2</c:v>
                </c:pt>
                <c:pt idx="902">
                  <c:v>3.103399580509425E-2</c:v>
                </c:pt>
                <c:pt idx="903">
                  <c:v>3.1031856622103504E-2</c:v>
                </c:pt>
                <c:pt idx="904">
                  <c:v>3.1029895025298515E-2</c:v>
                </c:pt>
                <c:pt idx="905">
                  <c:v>3.1028601413920498E-2</c:v>
                </c:pt>
                <c:pt idx="906">
                  <c:v>3.1027702402495194E-2</c:v>
                </c:pt>
                <c:pt idx="907">
                  <c:v>3.1027197991022604E-2</c:v>
                </c:pt>
                <c:pt idx="908">
                  <c:v>3.1027088179662599E-2</c:v>
                </c:pt>
                <c:pt idx="909">
                  <c:v>3.1027372968335243E-2</c:v>
                </c:pt>
                <c:pt idx="910">
                  <c:v>3.10280523569606E-2</c:v>
                </c:pt>
                <c:pt idx="911">
                  <c:v>3.1029126345618607E-2</c:v>
                </c:pt>
                <c:pt idx="912">
                  <c:v>3.1030594934309264E-2</c:v>
                </c:pt>
                <c:pt idx="913">
                  <c:v>3.1032458123032569E-2</c:v>
                </c:pt>
                <c:pt idx="914">
                  <c:v>3.1034715911788524E-2</c:v>
                </c:pt>
                <c:pt idx="915">
                  <c:v>3.1037368300577128E-2</c:v>
                </c:pt>
                <c:pt idx="916">
                  <c:v>3.1040415289398382E-2</c:v>
                </c:pt>
                <c:pt idx="917">
                  <c:v>3.1043856878252285E-2</c:v>
                </c:pt>
                <c:pt idx="918">
                  <c:v>3.1047693067218773E-2</c:v>
                </c:pt>
                <c:pt idx="919">
                  <c:v>3.1051923856297847E-2</c:v>
                </c:pt>
                <c:pt idx="920">
                  <c:v>3.105654924540957E-2</c:v>
                </c:pt>
                <c:pt idx="921">
                  <c:v>3.1061569234713815E-2</c:v>
                </c:pt>
                <c:pt idx="922">
                  <c:v>3.1066983824130645E-2</c:v>
                </c:pt>
                <c:pt idx="923">
                  <c:v>3.1072793013580124E-2</c:v>
                </c:pt>
                <c:pt idx="924">
                  <c:v>3.1078996803302061E-2</c:v>
                </c:pt>
                <c:pt idx="925">
                  <c:v>3.1085595193136584E-2</c:v>
                </c:pt>
                <c:pt idx="926">
                  <c:v>3.1092588183243564E-2</c:v>
                </c:pt>
                <c:pt idx="927">
                  <c:v>3.1099975773623001E-2</c:v>
                </c:pt>
                <c:pt idx="928">
                  <c:v>3.1107757964115024E-2</c:v>
                </c:pt>
                <c:pt idx="929">
                  <c:v>3.1115934755039376E-2</c:v>
                </c:pt>
                <c:pt idx="930">
                  <c:v>3.112450614615625E-2</c:v>
                </c:pt>
                <c:pt idx="931">
                  <c:v>3.1139348001321121E-2</c:v>
                </c:pt>
                <c:pt idx="932">
                  <c:v>3.1142241026040907E-2</c:v>
                </c:pt>
                <c:pt idx="933">
                  <c:v>3.1150945095426152E-2</c:v>
                </c:pt>
                <c:pt idx="934">
                  <c:v>3.1159518203649483E-2</c:v>
                </c:pt>
                <c:pt idx="935">
                  <c:v>3.1167960350790835E-2</c:v>
                </c:pt>
                <c:pt idx="936">
                  <c:v>3.1176271536930145E-2</c:v>
                </c:pt>
                <c:pt idx="937">
                  <c:v>3.1184451761907539E-2</c:v>
                </c:pt>
                <c:pt idx="938">
                  <c:v>3.1192501025723018E-2</c:v>
                </c:pt>
                <c:pt idx="939">
                  <c:v>3.1200419328456519E-2</c:v>
                </c:pt>
                <c:pt idx="940">
                  <c:v>3.1208206669948169E-2</c:v>
                </c:pt>
                <c:pt idx="941">
                  <c:v>3.1215863050357839E-2</c:v>
                </c:pt>
                <c:pt idx="942">
                  <c:v>3.1223388469685531E-2</c:v>
                </c:pt>
                <c:pt idx="943">
                  <c:v>3.1230782927771372E-2</c:v>
                </c:pt>
                <c:pt idx="944">
                  <c:v>3.1238046424695298E-2</c:v>
                </c:pt>
                <c:pt idx="945">
                  <c:v>3.1245178960457309E-2</c:v>
                </c:pt>
                <c:pt idx="946">
                  <c:v>3.125218053497747E-2</c:v>
                </c:pt>
                <c:pt idx="947">
                  <c:v>3.1259051148255779E-2</c:v>
                </c:pt>
                <c:pt idx="948">
                  <c:v>3.1265790800452109E-2</c:v>
                </c:pt>
                <c:pt idx="949">
                  <c:v>3.1272399491406588E-2</c:v>
                </c:pt>
                <c:pt idx="950">
                  <c:v>3.1278877221119217E-2</c:v>
                </c:pt>
                <c:pt idx="951">
                  <c:v>3.128522398966993E-2</c:v>
                </c:pt>
                <c:pt idx="952">
                  <c:v>3.1295911052851011E-2</c:v>
                </c:pt>
                <c:pt idx="953">
                  <c:v>3.1301959532887835E-2</c:v>
                </c:pt>
                <c:pt idx="954">
                  <c:v>3.1307877029114195E-2</c:v>
                </c:pt>
                <c:pt idx="955">
                  <c:v>3.1313663541450154E-2</c:v>
                </c:pt>
                <c:pt idx="956">
                  <c:v>3.1319319069975649E-2</c:v>
                </c:pt>
                <c:pt idx="957">
                  <c:v>3.1324843614610742E-2</c:v>
                </c:pt>
                <c:pt idx="958">
                  <c:v>3.1330237175355435E-2</c:v>
                </c:pt>
                <c:pt idx="959">
                  <c:v>3.1337233580583934E-2</c:v>
                </c:pt>
                <c:pt idx="960">
                  <c:v>3.1340631345067038E-2</c:v>
                </c:pt>
                <c:pt idx="961">
                  <c:v>3.1345631953980657E-2</c:v>
                </c:pt>
                <c:pt idx="962">
                  <c:v>3.1350501578950585E-2</c:v>
                </c:pt>
                <c:pt idx="963">
                  <c:v>3.1356938339828222E-2</c:v>
                </c:pt>
                <c:pt idx="964">
                  <c:v>3.1359847876952784E-2</c:v>
                </c:pt>
                <c:pt idx="965">
                  <c:v>3.1364324549931766E-2</c:v>
                </c:pt>
                <c:pt idx="966">
                  <c:v>3.1368670238913765E-2</c:v>
                </c:pt>
                <c:pt idx="967">
                  <c:v>3.1372884943818846E-2</c:v>
                </c:pt>
                <c:pt idx="968">
                  <c:v>3.1376968664673655E-2</c:v>
                </c:pt>
                <c:pt idx="969">
                  <c:v>3.138092140147819E-2</c:v>
                </c:pt>
                <c:pt idx="970">
                  <c:v>3.1384743154205808E-2</c:v>
                </c:pt>
                <c:pt idx="971">
                  <c:v>3.1388433922829861E-2</c:v>
                </c:pt>
                <c:pt idx="972">
                  <c:v>3.1391993707350352E-2</c:v>
                </c:pt>
                <c:pt idx="973">
                  <c:v>3.1395422507740633E-2</c:v>
                </c:pt>
                <c:pt idx="974">
                  <c:v>3.1398720324027352E-2</c:v>
                </c:pt>
                <c:pt idx="975">
                  <c:v>3.1401887156183861E-2</c:v>
                </c:pt>
                <c:pt idx="976">
                  <c:v>3.1404923004183516E-2</c:v>
                </c:pt>
                <c:pt idx="977">
                  <c:v>3.140939957612332E-2</c:v>
                </c:pt>
                <c:pt idx="978">
                  <c:v>3.1410601747685618E-2</c:v>
                </c:pt>
                <c:pt idx="979">
                  <c:v>3.141324464316142E-2</c:v>
                </c:pt>
                <c:pt idx="980">
                  <c:v>3.1415756554453722E-2</c:v>
                </c:pt>
                <c:pt idx="981">
                  <c:v>3.1418137481562525E-2</c:v>
                </c:pt>
                <c:pt idx="982">
                  <c:v>3.1420387424461182E-2</c:v>
                </c:pt>
                <c:pt idx="983">
                  <c:v>3.1420346224670936E-2</c:v>
                </c:pt>
                <c:pt idx="984">
                  <c:v>3.1422296434664432E-2</c:v>
                </c:pt>
                <c:pt idx="985">
                  <c:v>3.1424115683176268E-2</c:v>
                </c:pt>
                <c:pt idx="986">
                  <c:v>3.1425803970446253E-2</c:v>
                </c:pt>
                <c:pt idx="987">
                  <c:v>3.1427361296154643E-2</c:v>
                </c:pt>
                <c:pt idx="988">
                  <c:v>3.1428787660621182E-2</c:v>
                </c:pt>
                <c:pt idx="989">
                  <c:v>3.1430083063685998E-2</c:v>
                </c:pt>
                <c:pt idx="990">
                  <c:v>3.1431247505349091E-2</c:v>
                </c:pt>
                <c:pt idx="991">
                  <c:v>3.1432280985610461E-2</c:v>
                </c:pt>
                <c:pt idx="992">
                  <c:v>3.1433301745007469E-2</c:v>
                </c:pt>
                <c:pt idx="993">
                  <c:v>3.1434054593670879E-2</c:v>
                </c:pt>
                <c:pt idx="994">
                  <c:v>3.1434676481012502E-2</c:v>
                </c:pt>
                <c:pt idx="995">
                  <c:v>3.1435167406952402E-2</c:v>
                </c:pt>
                <c:pt idx="996">
                  <c:v>3.1435527371490579E-2</c:v>
                </c:pt>
                <c:pt idx="997">
                  <c:v>3.1435756374547097E-2</c:v>
                </c:pt>
                <c:pt idx="998">
                  <c:v>3.1435854416281828E-2</c:v>
                </c:pt>
                <c:pt idx="999">
                  <c:v>3.1435821496614835E-2</c:v>
                </c:pt>
                <c:pt idx="1000">
                  <c:v>3.143565761554612E-2</c:v>
                </c:pt>
                <c:pt idx="1001">
                  <c:v>3.1436708840253402E-2</c:v>
                </c:pt>
                <c:pt idx="1002">
                  <c:v>3.1434936969283456E-2</c:v>
                </c:pt>
                <c:pt idx="1003">
                  <c:v>3.1434380203929635E-2</c:v>
                </c:pt>
                <c:pt idx="1004">
                  <c:v>3.1433692477333963E-2</c:v>
                </c:pt>
                <c:pt idx="1005">
                  <c:v>3.1432873789256632E-2</c:v>
                </c:pt>
                <c:pt idx="1006">
                  <c:v>3.1431924139857514E-2</c:v>
                </c:pt>
                <c:pt idx="1007">
                  <c:v>3.1430843529056673E-2</c:v>
                </c:pt>
                <c:pt idx="1008">
                  <c:v>3.1429631956774173E-2</c:v>
                </c:pt>
                <c:pt idx="1009">
                  <c:v>3.1428289423249822E-2</c:v>
                </c:pt>
                <c:pt idx="1010">
                  <c:v>3.1426815928163876E-2</c:v>
                </c:pt>
                <c:pt idx="1011">
                  <c:v>3.1425211471756143E-2</c:v>
                </c:pt>
                <c:pt idx="1012">
                  <c:v>3.1423476054026622E-2</c:v>
                </c:pt>
                <c:pt idx="1013">
                  <c:v>3.1421609674895379E-2</c:v>
                </c:pt>
                <c:pt idx="1014">
                  <c:v>3.1419612334362412E-2</c:v>
                </c:pt>
                <c:pt idx="1015">
                  <c:v>3.1417484032427723E-2</c:v>
                </c:pt>
                <c:pt idx="1016">
                  <c:v>3.141522476909131E-2</c:v>
                </c:pt>
                <c:pt idx="1017">
                  <c:v>3.1412834544513046E-2</c:v>
                </c:pt>
                <c:pt idx="1018">
                  <c:v>3.1410313358453124E-2</c:v>
                </c:pt>
                <c:pt idx="1019">
                  <c:v>3.1407661211071414E-2</c:v>
                </c:pt>
                <c:pt idx="1020">
                  <c:v>3.1404878102287981E-2</c:v>
                </c:pt>
                <c:pt idx="1021">
                  <c:v>3.1401964032182761E-2</c:v>
                </c:pt>
                <c:pt idx="1022">
                  <c:v>3.1398919000675818E-2</c:v>
                </c:pt>
                <c:pt idx="1023">
                  <c:v>3.1395743007847088E-2</c:v>
                </c:pt>
                <c:pt idx="1024">
                  <c:v>3.1392436053616635E-2</c:v>
                </c:pt>
                <c:pt idx="1025">
                  <c:v>3.1388998138064395E-2</c:v>
                </c:pt>
                <c:pt idx="1026">
                  <c:v>3.1385429261190367E-2</c:v>
                </c:pt>
                <c:pt idx="1027">
                  <c:v>3.1381729422914617E-2</c:v>
                </c:pt>
                <c:pt idx="1028">
                  <c:v>3.1377898623397016E-2</c:v>
                </c:pt>
                <c:pt idx="1029">
                  <c:v>3.1373936862477692E-2</c:v>
                </c:pt>
                <c:pt idx="1030">
                  <c:v>3.1369844140156644E-2</c:v>
                </c:pt>
                <c:pt idx="1031">
                  <c:v>3.1365620456673682E-2</c:v>
                </c:pt>
                <c:pt idx="1032">
                  <c:v>3.1361265811788996E-2</c:v>
                </c:pt>
                <c:pt idx="1033">
                  <c:v>3.1356780205582524E-2</c:v>
                </c:pt>
                <c:pt idx="1034">
                  <c:v>3.1352164191211784E-2</c:v>
                </c:pt>
                <c:pt idx="1035">
                  <c:v>3.1347509591546086E-2</c:v>
                </c:pt>
                <c:pt idx="1036">
                  <c:v>3.1342886656551272E-2</c:v>
                </c:pt>
                <c:pt idx="1037">
                  <c:v>3.1338295386227344E-2</c:v>
                </c:pt>
                <c:pt idx="1038">
                  <c:v>3.1333735780494365E-2</c:v>
                </c:pt>
                <c:pt idx="1039">
                  <c:v>3.1329207839512208E-2</c:v>
                </c:pt>
                <c:pt idx="1040">
                  <c:v>3.1324711563120999E-2</c:v>
                </c:pt>
                <c:pt idx="1041">
                  <c:v>3.1320246951400676E-2</c:v>
                </c:pt>
                <c:pt idx="1042">
                  <c:v>3.1315814004431175E-2</c:v>
                </c:pt>
                <c:pt idx="1043">
                  <c:v>3.1311412722132559E-2</c:v>
                </c:pt>
                <c:pt idx="1044">
                  <c:v>3.1307043104344956E-2</c:v>
                </c:pt>
                <c:pt idx="1045">
                  <c:v>3.130270515138811E-2</c:v>
                </c:pt>
                <c:pt idx="1046">
                  <c:v>3.1298398862942278E-2</c:v>
                </c:pt>
                <c:pt idx="1047">
                  <c:v>3.1294124239247267E-2</c:v>
                </c:pt>
                <c:pt idx="1048">
                  <c:v>3.1289881280143206E-2</c:v>
                </c:pt>
                <c:pt idx="1049">
                  <c:v>3.128566998571003E-2</c:v>
                </c:pt>
                <c:pt idx="1050">
                  <c:v>3.1281490355867803E-2</c:v>
                </c:pt>
                <c:pt idx="1051">
                  <c:v>3.1277342390856333E-2</c:v>
                </c:pt>
                <c:pt idx="1052">
                  <c:v>3.1273226090355877E-2</c:v>
                </c:pt>
                <c:pt idx="1053">
                  <c:v>3.1269141454526306E-2</c:v>
                </c:pt>
                <c:pt idx="1054">
                  <c:v>3.126508848336762E-2</c:v>
                </c:pt>
                <c:pt idx="1055">
                  <c:v>3.1261067176799884E-2</c:v>
                </c:pt>
                <c:pt idx="1056">
                  <c:v>3.1257077534903033E-2</c:v>
                </c:pt>
                <c:pt idx="1057">
                  <c:v>3.1253119557677067E-2</c:v>
                </c:pt>
                <c:pt idx="1058">
                  <c:v>3.1249193245121987E-2</c:v>
                </c:pt>
                <c:pt idx="1059">
                  <c:v>3.1245298597157856E-2</c:v>
                </c:pt>
                <c:pt idx="1060">
                  <c:v>3.124143561386461E-2</c:v>
                </c:pt>
                <c:pt idx="1061">
                  <c:v>3.1237604295242249E-2</c:v>
                </c:pt>
                <c:pt idx="1062">
                  <c:v>3.1233804641210838E-2</c:v>
                </c:pt>
                <c:pt idx="1063">
                  <c:v>3.1230036651770376E-2</c:v>
                </c:pt>
                <c:pt idx="1064">
                  <c:v>3.1226300327080736E-2</c:v>
                </c:pt>
                <c:pt idx="1065">
                  <c:v>3.1222595666982045E-2</c:v>
                </c:pt>
                <c:pt idx="1066">
                  <c:v>3.1218922671474303E-2</c:v>
                </c:pt>
                <c:pt idx="1067">
                  <c:v>3.1215281340637446E-2</c:v>
                </c:pt>
                <c:pt idx="1068">
                  <c:v>3.1211671674391539E-2</c:v>
                </c:pt>
                <c:pt idx="1069">
                  <c:v>3.1208093672896453E-2</c:v>
                </c:pt>
                <c:pt idx="1070">
                  <c:v>3.120454733591238E-2</c:v>
                </c:pt>
                <c:pt idx="1071">
                  <c:v>3.1201032663599193E-2</c:v>
                </c:pt>
                <c:pt idx="1072">
                  <c:v>3.1197549655956891E-2</c:v>
                </c:pt>
                <c:pt idx="1073">
                  <c:v>3.1194098312905538E-2</c:v>
                </c:pt>
                <c:pt idx="1074">
                  <c:v>3.1190678634525071E-2</c:v>
                </c:pt>
                <c:pt idx="1075">
                  <c:v>3.1187290620655617E-2</c:v>
                </c:pt>
                <c:pt idx="1076">
                  <c:v>3.1183934271536984E-2</c:v>
                </c:pt>
                <c:pt idx="1077">
                  <c:v>3.1180609586929364E-2</c:v>
                </c:pt>
                <c:pt idx="1078">
                  <c:v>3.1177316567072566E-2</c:v>
                </c:pt>
                <c:pt idx="1079">
                  <c:v>3.1174055211806717E-2</c:v>
                </c:pt>
                <c:pt idx="1080">
                  <c:v>3.1170825521131817E-2</c:v>
                </c:pt>
                <c:pt idx="1081">
                  <c:v>3.1167627495047867E-2</c:v>
                </c:pt>
                <c:pt idx="1082">
                  <c:v>3.1164461133634802E-2</c:v>
                </c:pt>
                <c:pt idx="1083">
                  <c:v>3.1161326436892622E-2</c:v>
                </c:pt>
                <c:pt idx="1084">
                  <c:v>3.1158223404661456E-2</c:v>
                </c:pt>
                <c:pt idx="1085">
                  <c:v>3.1155152037021239E-2</c:v>
                </c:pt>
                <c:pt idx="1086">
                  <c:v>3.1152112334131843E-2</c:v>
                </c:pt>
                <c:pt idx="1087">
                  <c:v>3.1148677160866001E-2</c:v>
                </c:pt>
                <c:pt idx="1088">
                  <c:v>3.1145705310740013E-2</c:v>
                </c:pt>
                <c:pt idx="1089">
                  <c:v>3.1142765125125038E-2</c:v>
                </c:pt>
                <c:pt idx="1090">
                  <c:v>3.1139856604180949E-2</c:v>
                </c:pt>
                <c:pt idx="1091">
                  <c:v>3.1136979747827809E-2</c:v>
                </c:pt>
                <c:pt idx="1092">
                  <c:v>3.1134134556065618E-2</c:v>
                </c:pt>
                <c:pt idx="1093">
                  <c:v>3.1131321028894376E-2</c:v>
                </c:pt>
                <c:pt idx="1094">
                  <c:v>3.112853916639402E-2</c:v>
                </c:pt>
                <c:pt idx="1095">
                  <c:v>3.1125788968484613E-2</c:v>
                </c:pt>
                <c:pt idx="1096">
                  <c:v>3.1123070435326028E-2</c:v>
                </c:pt>
                <c:pt idx="1097">
                  <c:v>3.112038356659852E-2</c:v>
                </c:pt>
                <c:pt idx="1098">
                  <c:v>3.1117728362461961E-2</c:v>
                </c:pt>
                <c:pt idx="1099">
                  <c:v>3.1115104822996287E-2</c:v>
                </c:pt>
                <c:pt idx="1100">
                  <c:v>3.1112512948121562E-2</c:v>
                </c:pt>
                <c:pt idx="1101">
                  <c:v>3.1109952737917723E-2</c:v>
                </c:pt>
                <c:pt idx="1102">
                  <c:v>3.1107424192304833E-2</c:v>
                </c:pt>
                <c:pt idx="1103">
                  <c:v>3.1104927311282893E-2</c:v>
                </c:pt>
                <c:pt idx="1104">
                  <c:v>3.1102462094851901E-2</c:v>
                </c:pt>
                <c:pt idx="1105">
                  <c:v>3.1100028543011859E-2</c:v>
                </c:pt>
                <c:pt idx="1106">
                  <c:v>3.1097626655762767E-2</c:v>
                </c:pt>
                <c:pt idx="1107">
                  <c:v>3.1096431346910869E-2</c:v>
                </c:pt>
                <c:pt idx="1108">
                  <c:v>3.1092917875117365E-2</c:v>
                </c:pt>
                <c:pt idx="1109">
                  <c:v>3.1090610981721056E-2</c:v>
                </c:pt>
                <c:pt idx="1110">
                  <c:v>3.1088335752915697E-2</c:v>
                </c:pt>
                <c:pt idx="1111">
                  <c:v>3.108609218862135E-2</c:v>
                </c:pt>
                <c:pt idx="1112">
                  <c:v>3.1083880289077825E-2</c:v>
                </c:pt>
                <c:pt idx="1113">
                  <c:v>3.1081700054045314E-2</c:v>
                </c:pt>
                <c:pt idx="1114">
                  <c:v>3.1079551483603751E-2</c:v>
                </c:pt>
                <c:pt idx="1115">
                  <c:v>3.1077434577833074E-2</c:v>
                </c:pt>
                <c:pt idx="1116">
                  <c:v>3.1075349336653346E-2</c:v>
                </c:pt>
                <c:pt idx="1117">
                  <c:v>3.1073295759904696E-2</c:v>
                </c:pt>
                <c:pt idx="1118">
                  <c:v>3.1071273847906866E-2</c:v>
                </c:pt>
                <c:pt idx="1119">
                  <c:v>3.1069283600499986E-2</c:v>
                </c:pt>
                <c:pt idx="1120">
                  <c:v>3.1067325017684055E-2</c:v>
                </c:pt>
                <c:pt idx="1121">
                  <c:v>3.1065398099379138E-2</c:v>
                </c:pt>
                <c:pt idx="1122">
                  <c:v>3.1063502845745106E-2</c:v>
                </c:pt>
                <c:pt idx="1123">
                  <c:v>3.1061639256781959E-2</c:v>
                </c:pt>
                <c:pt idx="1124">
                  <c:v>3.1059807332249889E-2</c:v>
                </c:pt>
                <c:pt idx="1125">
                  <c:v>3.1058007072388705E-2</c:v>
                </c:pt>
                <c:pt idx="1126">
                  <c:v>3.105623847711847E-2</c:v>
                </c:pt>
                <c:pt idx="1127">
                  <c:v>3.1054501546439184E-2</c:v>
                </c:pt>
                <c:pt idx="1128">
                  <c:v>3.1052796280270911E-2</c:v>
                </c:pt>
                <c:pt idx="1129">
                  <c:v>3.1051122678773524E-2</c:v>
                </c:pt>
                <c:pt idx="1130">
                  <c:v>3.1049480741947022E-2</c:v>
                </c:pt>
                <c:pt idx="1131">
                  <c:v>3.1047870469631533E-2</c:v>
                </c:pt>
                <c:pt idx="1132">
                  <c:v>3.1046291861827058E-2</c:v>
                </c:pt>
                <c:pt idx="1133">
                  <c:v>3.1044744918773404E-2</c:v>
                </c:pt>
                <c:pt idx="1134">
                  <c:v>3.1043229640150827E-2</c:v>
                </c:pt>
                <c:pt idx="1135">
                  <c:v>3.1041746026279071E-2</c:v>
                </c:pt>
                <c:pt idx="1136">
                  <c:v>3.1040294076918329E-2</c:v>
                </c:pt>
                <c:pt idx="1137">
                  <c:v>3.10388737920686E-2</c:v>
                </c:pt>
                <c:pt idx="1138">
                  <c:v>3.1037485171889756E-2</c:v>
                </c:pt>
                <c:pt idx="1139">
                  <c:v>3.1035936950338794E-2</c:v>
                </c:pt>
                <c:pt idx="1140">
                  <c:v>3.1034616182843422E-2</c:v>
                </c:pt>
                <c:pt idx="1141">
                  <c:v>3.1033327079859063E-2</c:v>
                </c:pt>
                <c:pt idx="1142">
                  <c:v>3.103206964154559E-2</c:v>
                </c:pt>
                <c:pt idx="1143">
                  <c:v>3.103084386774313E-2</c:v>
                </c:pt>
                <c:pt idx="1144">
                  <c:v>3.1029649758611555E-2</c:v>
                </c:pt>
                <c:pt idx="1145">
                  <c:v>3.1028487313990993E-2</c:v>
                </c:pt>
                <c:pt idx="1146">
                  <c:v>3.1027356534041317E-2</c:v>
                </c:pt>
                <c:pt idx="1147">
                  <c:v>3.102625741868259E-2</c:v>
                </c:pt>
                <c:pt idx="1148">
                  <c:v>3.1025189967834876E-2</c:v>
                </c:pt>
                <c:pt idx="1149">
                  <c:v>3.1024154181578112E-2</c:v>
                </c:pt>
                <c:pt idx="1150">
                  <c:v>3.1023150059912297E-2</c:v>
                </c:pt>
                <c:pt idx="1151">
                  <c:v>3.1022177602757495E-2</c:v>
                </c:pt>
                <c:pt idx="1152">
                  <c:v>3.1021236810273578E-2</c:v>
                </c:pt>
                <c:pt idx="1153">
                  <c:v>3.1020327682460547E-2</c:v>
                </c:pt>
                <c:pt idx="1154">
                  <c:v>3.1019450219078593E-2</c:v>
                </c:pt>
                <c:pt idx="1155">
                  <c:v>3.1018604420367524E-2</c:v>
                </c:pt>
                <c:pt idx="1156">
                  <c:v>3.1017790286167468E-2</c:v>
                </c:pt>
                <c:pt idx="1157">
                  <c:v>3.1017007816558362E-2</c:v>
                </c:pt>
                <c:pt idx="1158">
                  <c:v>3.1016257011620141E-2</c:v>
                </c:pt>
                <c:pt idx="1159">
                  <c:v>3.1018010597296808E-2</c:v>
                </c:pt>
                <c:pt idx="1160">
                  <c:v>3.1017332051570534E-2</c:v>
                </c:pt>
                <c:pt idx="1161">
                  <c:v>3.1016685175897507E-2</c:v>
                </c:pt>
                <c:pt idx="1162">
                  <c:v>3.1016069970251081E-2</c:v>
                </c:pt>
                <c:pt idx="1163">
                  <c:v>3.1015486434657902E-2</c:v>
                </c:pt>
                <c:pt idx="1164">
                  <c:v>3.1014934569091324E-2</c:v>
                </c:pt>
                <c:pt idx="1165">
                  <c:v>3.1014414373577992E-2</c:v>
                </c:pt>
                <c:pt idx="1166">
                  <c:v>3.1013925848064616E-2</c:v>
                </c:pt>
                <c:pt idx="1167">
                  <c:v>3.1014773563395881E-2</c:v>
                </c:pt>
                <c:pt idx="1168">
                  <c:v>3.101304380722425E-2</c:v>
                </c:pt>
                <c:pt idx="1169">
                  <c:v>3.1012650291843968E-2</c:v>
                </c:pt>
                <c:pt idx="1170">
                  <c:v>3.1012288446516934E-2</c:v>
                </c:pt>
                <c:pt idx="1171">
                  <c:v>3.1013271761193284E-2</c:v>
                </c:pt>
                <c:pt idx="1172">
                  <c:v>3.1011659765942667E-2</c:v>
                </c:pt>
                <c:pt idx="1173">
                  <c:v>3.1011392930722081E-2</c:v>
                </c:pt>
                <c:pt idx="1174">
                  <c:v>3.1011157765528097E-2</c:v>
                </c:pt>
                <c:pt idx="1175">
                  <c:v>3.1010954270360713E-2</c:v>
                </c:pt>
                <c:pt idx="1176">
                  <c:v>3.1010782445193286E-2</c:v>
                </c:pt>
                <c:pt idx="1177">
                  <c:v>3.1010642290132395E-2</c:v>
                </c:pt>
                <c:pt idx="1178">
                  <c:v>3.1010533805044815E-2</c:v>
                </c:pt>
                <c:pt idx="1179">
                  <c:v>3.1010456990037127E-2</c:v>
                </c:pt>
                <c:pt idx="1180">
                  <c:v>3.1010411845056041E-2</c:v>
                </c:pt>
                <c:pt idx="1181">
                  <c:v>3.1010398370101555E-2</c:v>
                </c:pt>
                <c:pt idx="1182">
                  <c:v>3.1010416565200316E-2</c:v>
                </c:pt>
                <c:pt idx="1183">
                  <c:v>3.1010466430272388E-2</c:v>
                </c:pt>
                <c:pt idx="1184">
                  <c:v>3.1010547965424351E-2</c:v>
                </c:pt>
                <c:pt idx="1185">
                  <c:v>3.1012006221620148E-2</c:v>
                </c:pt>
                <c:pt idx="1186">
                  <c:v>3.1010806045834727E-2</c:v>
                </c:pt>
                <c:pt idx="1187">
                  <c:v>3.1010982591066494E-2</c:v>
                </c:pt>
                <c:pt idx="1188">
                  <c:v>3.1011190806351507E-2</c:v>
                </c:pt>
                <c:pt idx="1189">
                  <c:v>3.1011430691689768E-2</c:v>
                </c:pt>
                <c:pt idx="1190">
                  <c:v>3.1011700440579659E-2</c:v>
                </c:pt>
                <c:pt idx="1191">
                  <c:v>3.1011961515634567E-2</c:v>
                </c:pt>
                <c:pt idx="1192">
                  <c:v>3.1012195250266217E-2</c:v>
                </c:pt>
                <c:pt idx="1193">
                  <c:v>3.1012401644421317E-2</c:v>
                </c:pt>
                <c:pt idx="1194">
                  <c:v>3.1012580698153158E-2</c:v>
                </c:pt>
                <c:pt idx="1195">
                  <c:v>3.1012732411435096E-2</c:v>
                </c:pt>
                <c:pt idx="1196">
                  <c:v>3.1012856784293774E-2</c:v>
                </c:pt>
                <c:pt idx="1197">
                  <c:v>3.1012953816675903E-2</c:v>
                </c:pt>
                <c:pt idx="1198">
                  <c:v>3.1013023508634774E-2</c:v>
                </c:pt>
                <c:pt idx="1199">
                  <c:v>3.1014403447398031E-2</c:v>
                </c:pt>
                <c:pt idx="1200">
                  <c:v>3.1013080871282739E-2</c:v>
                </c:pt>
                <c:pt idx="1201">
                  <c:v>3.1013068541945188E-2</c:v>
                </c:pt>
                <c:pt idx="1202">
                  <c:v>3.1013028872131088E-2</c:v>
                </c:pt>
                <c:pt idx="1203">
                  <c:v>3.1012961861893729E-2</c:v>
                </c:pt>
                <c:pt idx="1204">
                  <c:v>3.1012867511206466E-2</c:v>
                </c:pt>
                <c:pt idx="1205">
                  <c:v>3.1014071661379372E-2</c:v>
                </c:pt>
                <c:pt idx="1206">
                  <c:v>3.1012596788535518E-2</c:v>
                </c:pt>
                <c:pt idx="1207">
                  <c:v>3.1012420416551834E-2</c:v>
                </c:pt>
                <c:pt idx="1208">
                  <c:v>3.1012216704118245E-2</c:v>
                </c:pt>
                <c:pt idx="1209">
                  <c:v>3.1013303614813026E-2</c:v>
                </c:pt>
                <c:pt idx="1210">
                  <c:v>3.1011727257928001E-2</c:v>
                </c:pt>
                <c:pt idx="1211">
                  <c:v>3.1011441524171346E-2</c:v>
                </c:pt>
                <c:pt idx="1212">
                  <c:v>3.1011128449964787E-2</c:v>
                </c:pt>
                <c:pt idx="1213">
                  <c:v>3.1010788035334969E-2</c:v>
                </c:pt>
                <c:pt idx="1214">
                  <c:v>3.1010420280255246E-2</c:v>
                </c:pt>
                <c:pt idx="1215">
                  <c:v>3.1010025184752266E-2</c:v>
                </c:pt>
                <c:pt idx="1216">
                  <c:v>3.1009602748772735E-2</c:v>
                </c:pt>
                <c:pt idx="1217">
                  <c:v>3.1009152972396592E-2</c:v>
                </c:pt>
                <c:pt idx="1218">
                  <c:v>3.1008675855570544E-2</c:v>
                </c:pt>
                <c:pt idx="1219">
                  <c:v>3.1009469502805143E-2</c:v>
                </c:pt>
                <c:pt idx="1220">
                  <c:v>3.1007639600622028E-2</c:v>
                </c:pt>
                <c:pt idx="1221">
                  <c:v>3.1007080462472913E-2</c:v>
                </c:pt>
                <c:pt idx="1222">
                  <c:v>3.100649398390054E-2</c:v>
                </c:pt>
                <c:pt idx="1223">
                  <c:v>3.1007170259809147E-2</c:v>
                </c:pt>
                <c:pt idx="1224">
                  <c:v>3.1005239005432728E-2</c:v>
                </c:pt>
                <c:pt idx="1225">
                  <c:v>3.1004570505563933E-2</c:v>
                </c:pt>
                <c:pt idx="1226">
                  <c:v>3.1003874665245235E-2</c:v>
                </c:pt>
                <c:pt idx="1227">
                  <c:v>3.1003151484476632E-2</c:v>
                </c:pt>
                <c:pt idx="1228">
                  <c:v>3.1002400963311416E-2</c:v>
                </c:pt>
                <c:pt idx="1229">
                  <c:v>3.1001623101696296E-2</c:v>
                </c:pt>
                <c:pt idx="1230">
                  <c:v>3.1000817899631272E-2</c:v>
                </c:pt>
                <c:pt idx="1231">
                  <c:v>3.099998535714299E-2</c:v>
                </c:pt>
                <c:pt idx="1232">
                  <c:v>3.0999125474231448E-2</c:v>
                </c:pt>
                <c:pt idx="1233">
                  <c:v>3.0998238250870003E-2</c:v>
                </c:pt>
                <c:pt idx="1234">
                  <c:v>3.0997323687111944E-2</c:v>
                </c:pt>
                <c:pt idx="1235">
                  <c:v>3.0996381782903981E-2</c:v>
                </c:pt>
                <c:pt idx="1236">
                  <c:v>3.099541253827276E-2</c:v>
                </c:pt>
                <c:pt idx="1237">
                  <c:v>3.0995677718230752E-2</c:v>
                </c:pt>
                <c:pt idx="1238">
                  <c:v>3.099339202768725E-2</c:v>
                </c:pt>
                <c:pt idx="1239">
                  <c:v>3.0992340761786252E-2</c:v>
                </c:pt>
                <c:pt idx="1240">
                  <c:v>3.0991262155435351E-2</c:v>
                </c:pt>
                <c:pt idx="1241">
                  <c:v>3.099015620866119E-2</c:v>
                </c:pt>
                <c:pt idx="1242">
                  <c:v>3.0989022921490417E-2</c:v>
                </c:pt>
                <c:pt idx="1243">
                  <c:v>3.0984858936280446E-2</c:v>
                </c:pt>
                <c:pt idx="1244">
                  <c:v>3.0983663362480485E-2</c:v>
                </c:pt>
                <c:pt idx="1245">
                  <c:v>3.0982440453026783E-2</c:v>
                </c:pt>
                <c:pt idx="1246">
                  <c:v>3.0981190207759468E-2</c:v>
                </c:pt>
                <c:pt idx="1247">
                  <c:v>3.0979912626758477E-2</c:v>
                </c:pt>
                <c:pt idx="1248">
                  <c:v>3.0978607710103745E-2</c:v>
                </c:pt>
                <c:pt idx="1249">
                  <c:v>3.0977275457715336E-2</c:v>
                </c:pt>
                <c:pt idx="1250">
                  <c:v>3.0975915869593251E-2</c:v>
                </c:pt>
                <c:pt idx="1251">
                  <c:v>3.0974328582251687E-2</c:v>
                </c:pt>
                <c:pt idx="1252">
                  <c:v>3.0972910417546018E-2</c:v>
                </c:pt>
                <c:pt idx="1253">
                  <c:v>3.0971464917186609E-2</c:v>
                </c:pt>
                <c:pt idx="1254">
                  <c:v>3.0969992081013586E-2</c:v>
                </c:pt>
                <c:pt idx="1255">
                  <c:v>3.096849190926676E-2</c:v>
                </c:pt>
                <c:pt idx="1256">
                  <c:v>3.0966964401626385E-2</c:v>
                </c:pt>
                <c:pt idx="1257">
                  <c:v>3.0965409558332269E-2</c:v>
                </c:pt>
                <c:pt idx="1258">
                  <c:v>3.0963827379304476E-2</c:v>
                </c:pt>
                <c:pt idx="1259">
                  <c:v>3.0962217864622943E-2</c:v>
                </c:pt>
                <c:pt idx="1260">
                  <c:v>3.0960581014127797E-2</c:v>
                </c:pt>
                <c:pt idx="1261">
                  <c:v>3.0958676855536993E-2</c:v>
                </c:pt>
                <c:pt idx="1262">
                  <c:v>3.0956981428618136E-2</c:v>
                </c:pt>
                <c:pt idx="1263">
                  <c:v>3.0956465357272478E-2</c:v>
                </c:pt>
                <c:pt idx="1264">
                  <c:v>3.0953508567499455E-2</c:v>
                </c:pt>
                <c:pt idx="1265">
                  <c:v>3.0951731133299631E-2</c:v>
                </c:pt>
                <c:pt idx="1266">
                  <c:v>3.0949926363446068E-2</c:v>
                </c:pt>
                <c:pt idx="1267">
                  <c:v>3.0949292522426397E-2</c:v>
                </c:pt>
                <c:pt idx="1268">
                  <c:v>3.0947430968515377E-2</c:v>
                </c:pt>
                <c:pt idx="1269">
                  <c:v>3.0944348039643188E-2</c:v>
                </c:pt>
                <c:pt idx="1270">
                  <c:v>3.0942433926854918E-2</c:v>
                </c:pt>
                <c:pt idx="1271">
                  <c:v>3.0940492478492843E-2</c:v>
                </c:pt>
                <c:pt idx="1272">
                  <c:v>3.0938523694237219E-2</c:v>
                </c:pt>
                <c:pt idx="1273">
                  <c:v>3.0936527574327854E-2</c:v>
                </c:pt>
                <c:pt idx="1274">
                  <c:v>3.093450411876475E-2</c:v>
                </c:pt>
                <c:pt idx="1275">
                  <c:v>3.0932453327467968E-2</c:v>
                </c:pt>
                <c:pt idx="1276">
                  <c:v>3.093037520043751E-2</c:v>
                </c:pt>
                <c:pt idx="1277">
                  <c:v>3.0928269737673375E-2</c:v>
                </c:pt>
                <c:pt idx="1278">
                  <c:v>3.0926136939335436E-2</c:v>
                </c:pt>
                <c:pt idx="1279">
                  <c:v>3.0923976805103948E-2</c:v>
                </c:pt>
                <c:pt idx="1280">
                  <c:v>3.0921789335218719E-2</c:v>
                </c:pt>
                <c:pt idx="1281">
                  <c:v>3.091957452967975E-2</c:v>
                </c:pt>
                <c:pt idx="1282">
                  <c:v>3.0917332388407104E-2</c:v>
                </c:pt>
                <c:pt idx="1283">
                  <c:v>3.0915062911320845E-2</c:v>
                </c:pt>
                <c:pt idx="1284">
                  <c:v>3.0912766098660782E-2</c:v>
                </c:pt>
                <c:pt idx="1285">
                  <c:v>3.0910441950267042E-2</c:v>
                </c:pt>
                <c:pt idx="1286">
                  <c:v>3.0908090466139626E-2</c:v>
                </c:pt>
                <c:pt idx="1287">
                  <c:v>3.0905711646358469E-2</c:v>
                </c:pt>
                <c:pt idx="1288">
                  <c:v>3.0903305490763699E-2</c:v>
                </c:pt>
                <c:pt idx="1289">
                  <c:v>3.0900871999595125E-2</c:v>
                </c:pt>
                <c:pt idx="1290">
                  <c:v>3.0898411172612938E-2</c:v>
                </c:pt>
                <c:pt idx="1291">
                  <c:v>3.0895923009977011E-2</c:v>
                </c:pt>
                <c:pt idx="1292">
                  <c:v>3.0893407511527471E-2</c:v>
                </c:pt>
                <c:pt idx="1293">
                  <c:v>3.0890864677504126E-2</c:v>
                </c:pt>
                <c:pt idx="1294">
                  <c:v>3.0888294507747105E-2</c:v>
                </c:pt>
                <c:pt idx="1295">
                  <c:v>3.0885697002256407E-2</c:v>
                </c:pt>
                <c:pt idx="1296">
                  <c:v>3.0883072161111969E-2</c:v>
                </c:pt>
                <c:pt idx="1297">
                  <c:v>3.0880419984233853E-2</c:v>
                </c:pt>
                <c:pt idx="1298">
                  <c:v>3.0877740471701998E-2</c:v>
                </c:pt>
                <c:pt idx="1299">
                  <c:v>3.0875033623356529E-2</c:v>
                </c:pt>
                <c:pt idx="1300">
                  <c:v>3.087229943935732E-2</c:v>
                </c:pt>
                <c:pt idx="1301">
                  <c:v>3.0869537919704371E-2</c:v>
                </c:pt>
                <c:pt idx="1302">
                  <c:v>3.0866749064317744E-2</c:v>
                </c:pt>
                <c:pt idx="1303">
                  <c:v>3.0863932873277378E-2</c:v>
                </c:pt>
                <c:pt idx="1304">
                  <c:v>3.0861089346423398E-2</c:v>
                </c:pt>
                <c:pt idx="1305">
                  <c:v>3.085821848407555E-2</c:v>
                </c:pt>
                <c:pt idx="1306">
                  <c:v>3.0855320285834154E-2</c:v>
                </c:pt>
                <c:pt idx="1307">
                  <c:v>3.0852394751939016E-2</c:v>
                </c:pt>
                <c:pt idx="1308">
                  <c:v>3.0849441882470074E-2</c:v>
                </c:pt>
                <c:pt idx="1309">
                  <c:v>3.084646167718752E-2</c:v>
                </c:pt>
                <c:pt idx="1310">
                  <c:v>3.0843454136251225E-2</c:v>
                </c:pt>
                <c:pt idx="1311">
                  <c:v>3.0840419259581253E-2</c:v>
                </c:pt>
                <c:pt idx="1312">
                  <c:v>3.0837357047257541E-2</c:v>
                </c:pt>
                <c:pt idx="1313">
                  <c:v>3.0835366171473311E-2</c:v>
                </c:pt>
                <c:pt idx="1314">
                  <c:v>3.0831150615568959E-2</c:v>
                </c:pt>
                <c:pt idx="1315">
                  <c:v>3.0829100626670325E-2</c:v>
                </c:pt>
                <c:pt idx="1316">
                  <c:v>3.0824834841025606E-2</c:v>
                </c:pt>
                <c:pt idx="1317">
                  <c:v>3.0821635950193382E-2</c:v>
                </c:pt>
                <c:pt idx="1318">
                  <c:v>3.0818409723787354E-2</c:v>
                </c:pt>
                <c:pt idx="1319">
                  <c:v>3.081515616164765E-2</c:v>
                </c:pt>
                <c:pt idx="1320">
                  <c:v>3.0811875263774269E-2</c:v>
                </c:pt>
                <c:pt idx="1321">
                  <c:v>3.0808567030247147E-2</c:v>
                </c:pt>
                <c:pt idx="1322">
                  <c:v>3.0805231461066285E-2</c:v>
                </c:pt>
                <c:pt idx="1323">
                  <c:v>3.080186855607181E-2</c:v>
                </c:pt>
                <c:pt idx="1324">
                  <c:v>3.079847831550353E-2</c:v>
                </c:pt>
                <c:pt idx="1325">
                  <c:v>3.079506073928151E-2</c:v>
                </c:pt>
                <c:pt idx="1326">
                  <c:v>3.0791615827405749E-2</c:v>
                </c:pt>
                <c:pt idx="1327">
                  <c:v>3.0788143579796312E-2</c:v>
                </c:pt>
                <c:pt idx="1328">
                  <c:v>3.0784643996453198E-2</c:v>
                </c:pt>
                <c:pt idx="1329">
                  <c:v>3.0781117077456344E-2</c:v>
                </c:pt>
                <c:pt idx="1330">
                  <c:v>3.0777562822725812E-2</c:v>
                </c:pt>
                <c:pt idx="1331">
                  <c:v>3.0773981232421477E-2</c:v>
                </c:pt>
                <c:pt idx="1332">
                  <c:v>3.0770372306383464E-2</c:v>
                </c:pt>
                <c:pt idx="1333">
                  <c:v>3.0766736044691712E-2</c:v>
                </c:pt>
                <c:pt idx="1334">
                  <c:v>3.0763072447346218E-2</c:v>
                </c:pt>
                <c:pt idx="1335">
                  <c:v>3.0759381514267048E-2</c:v>
                </c:pt>
                <c:pt idx="1336">
                  <c:v>3.0755663245614073E-2</c:v>
                </c:pt>
                <c:pt idx="1337">
                  <c:v>3.0751917641147486E-2</c:v>
                </c:pt>
                <c:pt idx="1338">
                  <c:v>3.0748144701107094E-2</c:v>
                </c:pt>
                <c:pt idx="1339">
                  <c:v>3.0744344425333026E-2</c:v>
                </c:pt>
                <c:pt idx="1340">
                  <c:v>3.0740516813905217E-2</c:v>
                </c:pt>
                <c:pt idx="1341">
                  <c:v>3.0736661866903603E-2</c:v>
                </c:pt>
                <c:pt idx="1342">
                  <c:v>3.0732779584088377E-2</c:v>
                </c:pt>
                <c:pt idx="1343">
                  <c:v>3.0728869965779282E-2</c:v>
                </c:pt>
                <c:pt idx="1344">
                  <c:v>3.0724933011656574E-2</c:v>
                </c:pt>
                <c:pt idx="1345">
                  <c:v>3.0720968721880126E-2</c:v>
                </c:pt>
                <c:pt idx="1346">
                  <c:v>3.0716977096449938E-2</c:v>
                </c:pt>
                <c:pt idx="1347">
                  <c:v>3.0712958135366009E-2</c:v>
                </c:pt>
                <c:pt idx="1348">
                  <c:v>3.0708911838628339E-2</c:v>
                </c:pt>
                <c:pt idx="1349">
                  <c:v>3.0704838206236928E-2</c:v>
                </c:pt>
                <c:pt idx="1350">
                  <c:v>3.0700737238191778E-2</c:v>
                </c:pt>
                <c:pt idx="1351">
                  <c:v>3.069660893441295E-2</c:v>
                </c:pt>
                <c:pt idx="1352">
                  <c:v>3.0692453295060318E-2</c:v>
                </c:pt>
                <c:pt idx="1353">
                  <c:v>3.0688270319974009E-2</c:v>
                </c:pt>
                <c:pt idx="1354">
                  <c:v>3.0684060009393832E-2</c:v>
                </c:pt>
                <c:pt idx="1355">
                  <c:v>3.0679822362920106E-2</c:v>
                </c:pt>
                <c:pt idx="1356">
                  <c:v>3.0675557380952512E-2</c:v>
                </c:pt>
                <c:pt idx="1357">
                  <c:v>3.0671265063251241E-2</c:v>
                </c:pt>
                <c:pt idx="1358">
                  <c:v>3.0666945409976165E-2</c:v>
                </c:pt>
                <c:pt idx="1359">
                  <c:v>3.0662598420967413E-2</c:v>
                </c:pt>
                <c:pt idx="1360">
                  <c:v>3.0658224096384856E-2</c:v>
                </c:pt>
                <c:pt idx="1361">
                  <c:v>3.0653822436068623E-2</c:v>
                </c:pt>
                <c:pt idx="1362">
                  <c:v>3.0649393440098649E-2</c:v>
                </c:pt>
                <c:pt idx="1363">
                  <c:v>3.0644937108634807E-2</c:v>
                </c:pt>
                <c:pt idx="1364">
                  <c:v>3.0640453441357351E-2</c:v>
                </c:pt>
                <c:pt idx="1365">
                  <c:v>3.0635942438506092E-2</c:v>
                </c:pt>
                <c:pt idx="1366">
                  <c:v>3.0631404100001092E-2</c:v>
                </c:pt>
                <c:pt idx="1367">
                  <c:v>3.0627813944947846E-2</c:v>
                </c:pt>
                <c:pt idx="1368">
                  <c:v>3.062224541602987E-2</c:v>
                </c:pt>
                <c:pt idx="1369">
                  <c:v>3.0617625070563648E-2</c:v>
                </c:pt>
                <c:pt idx="1370">
                  <c:v>3.0612977389523621E-2</c:v>
                </c:pt>
                <c:pt idx="1371">
                  <c:v>3.0608302372749918E-2</c:v>
                </c:pt>
                <c:pt idx="1372">
                  <c:v>3.0603600020402411E-2</c:v>
                </c:pt>
                <c:pt idx="1373">
                  <c:v>3.0598870332401162E-2</c:v>
                </c:pt>
                <c:pt idx="1374">
                  <c:v>3.059411330882611E-2</c:v>
                </c:pt>
                <c:pt idx="1375">
                  <c:v>3.0589328949437444E-2</c:v>
                </c:pt>
                <c:pt idx="1376">
                  <c:v>3.0584517254474974E-2</c:v>
                </c:pt>
                <c:pt idx="1377">
                  <c:v>3.0579678224018636E-2</c:v>
                </c:pt>
                <c:pt idx="1378">
                  <c:v>3.0574811857748685E-2</c:v>
                </c:pt>
                <c:pt idx="1379">
                  <c:v>3.0569918155984865E-2</c:v>
                </c:pt>
                <c:pt idx="1380">
                  <c:v>3.0564997118567305E-2</c:v>
                </c:pt>
                <c:pt idx="1381">
                  <c:v>3.0560048745575941E-2</c:v>
                </c:pt>
                <c:pt idx="1382">
                  <c:v>3.0555073036770963E-2</c:v>
                </c:pt>
                <c:pt idx="1383">
                  <c:v>3.0550069992472118E-2</c:v>
                </c:pt>
                <c:pt idx="1384">
                  <c:v>3.0545039612519531E-2</c:v>
                </c:pt>
                <c:pt idx="1385">
                  <c:v>3.053998189699314E-2</c:v>
                </c:pt>
                <c:pt idx="1386">
                  <c:v>3.0534896845733073E-2</c:v>
                </c:pt>
                <c:pt idx="1387">
                  <c:v>3.0529784458979137E-2</c:v>
                </c:pt>
                <c:pt idx="1388">
                  <c:v>3.0524644736411588E-2</c:v>
                </c:pt>
                <c:pt idx="1389">
                  <c:v>3.0519477678430107E-2</c:v>
                </c:pt>
                <c:pt idx="1390">
                  <c:v>3.0514283284794885E-2</c:v>
                </c:pt>
                <c:pt idx="1391">
                  <c:v>3.0509061555425987E-2</c:v>
                </c:pt>
                <c:pt idx="1392">
                  <c:v>3.0503812490483284E-2</c:v>
                </c:pt>
                <c:pt idx="1393">
                  <c:v>3.0498536089886841E-2</c:v>
                </c:pt>
                <c:pt idx="1394">
                  <c:v>3.0493232353796529E-2</c:v>
                </c:pt>
                <c:pt idx="1395">
                  <c:v>3.048790128197254E-2</c:v>
                </c:pt>
                <c:pt idx="1396">
                  <c:v>3.0482542874654683E-2</c:v>
                </c:pt>
                <c:pt idx="1397">
                  <c:v>3.047715713160315E-2</c:v>
                </c:pt>
                <c:pt idx="1398">
                  <c:v>3.0471744053057748E-2</c:v>
                </c:pt>
                <c:pt idx="1399">
                  <c:v>3.0466303638938541E-2</c:v>
                </c:pt>
                <c:pt idx="1400">
                  <c:v>3.0460835889005722E-2</c:v>
                </c:pt>
                <c:pt idx="1401">
                  <c:v>3.045534080365897E-2</c:v>
                </c:pt>
                <c:pt idx="1402">
                  <c:v>3.0449818382578542E-2</c:v>
                </c:pt>
                <c:pt idx="1403">
                  <c:v>3.0444268626004245E-2</c:v>
                </c:pt>
                <c:pt idx="1404">
                  <c:v>3.0438691533696272E-2</c:v>
                </c:pt>
                <c:pt idx="1405">
                  <c:v>3.043308710589443E-2</c:v>
                </c:pt>
                <c:pt idx="1406">
                  <c:v>3.0427455342518783E-2</c:v>
                </c:pt>
                <c:pt idx="1407">
                  <c:v>3.0421796243489396E-2</c:v>
                </c:pt>
                <c:pt idx="1408">
                  <c:v>3.0416109808966141E-2</c:v>
                </c:pt>
                <c:pt idx="1409">
                  <c:v>3.0410396038629273E-2</c:v>
                </c:pt>
                <c:pt idx="1410">
                  <c:v>3.0404654932798536E-2</c:v>
                </c:pt>
                <c:pt idx="1411">
                  <c:v>3.0398886491393995E-2</c:v>
                </c:pt>
                <c:pt idx="1412">
                  <c:v>3.0393090714335713E-2</c:v>
                </c:pt>
                <c:pt idx="1413">
                  <c:v>3.0387267601703627E-2</c:v>
                </c:pt>
                <c:pt idx="1414">
                  <c:v>3.0381417153577672E-2</c:v>
                </c:pt>
                <c:pt idx="1415">
                  <c:v>3.0375539369797977E-2</c:v>
                </c:pt>
                <c:pt idx="1416">
                  <c:v>3.0369634250524413E-2</c:v>
                </c:pt>
                <c:pt idx="1417">
                  <c:v>3.0363701795597109E-2</c:v>
                </c:pt>
                <c:pt idx="1418">
                  <c:v>3.0357742005096E-2</c:v>
                </c:pt>
                <c:pt idx="1419">
                  <c:v>3.0352605559946788E-2</c:v>
                </c:pt>
                <c:pt idx="1420">
                  <c:v>3.0345740417292433E-2</c:v>
                </c:pt>
                <c:pt idx="1421">
                  <c:v>3.033969862006991E-2</c:v>
                </c:pt>
                <c:pt idx="1422">
                  <c:v>3.0333629487113711E-2</c:v>
                </c:pt>
                <c:pt idx="1423">
                  <c:v>3.032753301874358E-2</c:v>
                </c:pt>
                <c:pt idx="1424">
                  <c:v>3.0321409214719708E-2</c:v>
                </c:pt>
                <c:pt idx="1425">
                  <c:v>3.0315258075201967E-2</c:v>
                </c:pt>
                <c:pt idx="1426">
                  <c:v>3.0309079600030486E-2</c:v>
                </c:pt>
                <c:pt idx="1427">
                  <c:v>3.0302873789285201E-2</c:v>
                </c:pt>
                <c:pt idx="1428">
                  <c:v>3.0296640643046047E-2</c:v>
                </c:pt>
                <c:pt idx="1429">
                  <c:v>3.0290380161233088E-2</c:v>
                </c:pt>
                <c:pt idx="1430">
                  <c:v>3.0284092343846325E-2</c:v>
                </c:pt>
                <c:pt idx="1431">
                  <c:v>3.0277777190805821E-2</c:v>
                </c:pt>
                <c:pt idx="1432">
                  <c:v>3.0271434702271449E-2</c:v>
                </c:pt>
                <c:pt idx="1433">
                  <c:v>3.0265064878083336E-2</c:v>
                </c:pt>
                <c:pt idx="1434">
                  <c:v>3.0258667718481291E-2</c:v>
                </c:pt>
                <c:pt idx="1435">
                  <c:v>3.025224322314557E-2</c:v>
                </c:pt>
                <c:pt idx="1436">
                  <c:v>3.0245791392475851E-2</c:v>
                </c:pt>
                <c:pt idx="1437">
                  <c:v>3.0239312226152393E-2</c:v>
                </c:pt>
                <c:pt idx="1438">
                  <c:v>3.0232805724095257E-2</c:v>
                </c:pt>
                <c:pt idx="1439">
                  <c:v>3.0226271886784062E-2</c:v>
                </c:pt>
                <c:pt idx="1440">
                  <c:v>3.0219710713659254E-2</c:v>
                </c:pt>
                <c:pt idx="1441">
                  <c:v>3.0213122205200449E-2</c:v>
                </c:pt>
                <c:pt idx="1442">
                  <c:v>3.0206506361087904E-2</c:v>
                </c:pt>
                <c:pt idx="1443">
                  <c:v>3.0199863181401554E-2</c:v>
                </c:pt>
                <c:pt idx="1444">
                  <c:v>3.0193192666301272E-2</c:v>
                </c:pt>
                <c:pt idx="1445">
                  <c:v>3.0186494815467313E-2</c:v>
                </c:pt>
                <c:pt idx="1446">
                  <c:v>3.0179769629219422E-2</c:v>
                </c:pt>
                <c:pt idx="1447">
                  <c:v>3.017301710731779E-2</c:v>
                </c:pt>
                <c:pt idx="1448">
                  <c:v>3.016623724992229E-2</c:v>
                </c:pt>
                <c:pt idx="1449">
                  <c:v>3.0159430057032921E-2</c:v>
                </c:pt>
                <c:pt idx="1450">
                  <c:v>3.0152595528649684E-2</c:v>
                </c:pt>
                <c:pt idx="1451">
                  <c:v>3.0144779614253991E-2</c:v>
                </c:pt>
                <c:pt idx="1452">
                  <c:v>3.0137980587632285E-2</c:v>
                </c:pt>
                <c:pt idx="1453">
                  <c:v>3.0131220080038545E-2</c:v>
                </c:pt>
                <c:pt idx="1454">
                  <c:v>3.0124498091552709E-2</c:v>
                </c:pt>
                <c:pt idx="1455">
                  <c:v>3.0117814622094841E-2</c:v>
                </c:pt>
                <c:pt idx="1456">
                  <c:v>3.0111169671585003E-2</c:v>
                </c:pt>
                <c:pt idx="1457">
                  <c:v>3.0104563240263005E-2</c:v>
                </c:pt>
                <c:pt idx="1458">
                  <c:v>3.0097995327809102E-2</c:v>
                </c:pt>
                <c:pt idx="1459">
                  <c:v>3.0091465934622974E-2</c:v>
                </c:pt>
                <c:pt idx="1460">
                  <c:v>3.0084975060384878E-2</c:v>
                </c:pt>
                <c:pt idx="1461">
                  <c:v>3.0078522705094812E-2</c:v>
                </c:pt>
                <c:pt idx="1462">
                  <c:v>3.007210886891265E-2</c:v>
                </c:pt>
                <c:pt idx="1463">
                  <c:v>3.006573355167852E-2</c:v>
                </c:pt>
                <c:pt idx="1464">
                  <c:v>3.0059396753472356E-2</c:v>
                </c:pt>
                <c:pt idx="1465">
                  <c:v>3.0053098474374096E-2</c:v>
                </c:pt>
                <c:pt idx="1466">
                  <c:v>3.0046838714223867E-2</c:v>
                </c:pt>
                <c:pt idx="1467">
                  <c:v>3.0040617473181541E-2</c:v>
                </c:pt>
                <c:pt idx="1468">
                  <c:v>3.0034434751087247E-2</c:v>
                </c:pt>
                <c:pt idx="1469">
                  <c:v>3.0028290548100856E-2</c:v>
                </c:pt>
                <c:pt idx="1470">
                  <c:v>3.0022184863982559E-2</c:v>
                </c:pt>
                <c:pt idx="1471">
                  <c:v>3.0016894028879193E-2</c:v>
                </c:pt>
                <c:pt idx="1472">
                  <c:v>3.0010875384975932E-2</c:v>
                </c:pt>
                <c:pt idx="1473">
                  <c:v>3.0004895266628751E-2</c:v>
                </c:pt>
                <c:pt idx="1474">
                  <c:v>2.9998953673944229E-2</c:v>
                </c:pt>
                <c:pt idx="1475">
                  <c:v>2.9993050606842431E-2</c:v>
                </c:pt>
                <c:pt idx="1476">
                  <c:v>2.9987186065403293E-2</c:v>
                </c:pt>
                <c:pt idx="1477">
                  <c:v>2.9981360049520234E-2</c:v>
                </c:pt>
                <c:pt idx="1478">
                  <c:v>2.9975572559299835E-2</c:v>
                </c:pt>
                <c:pt idx="1479">
                  <c:v>2.9970662041094442E-2</c:v>
                </c:pt>
                <c:pt idx="1480">
                  <c:v>2.9964113155553918E-2</c:v>
                </c:pt>
                <c:pt idx="1481">
                  <c:v>2.9958441242055045E-2</c:v>
                </c:pt>
                <c:pt idx="1482">
                  <c:v>2.9952807854165542E-2</c:v>
                </c:pt>
                <c:pt idx="1483">
                  <c:v>2.9948060565103685E-2</c:v>
                </c:pt>
                <c:pt idx="1484">
                  <c:v>2.9941656655081417E-2</c:v>
                </c:pt>
                <c:pt idx="1485">
                  <c:v>2.9936138843860149E-2</c:v>
                </c:pt>
                <c:pt idx="1486">
                  <c:v>2.9930659558221606E-2</c:v>
                </c:pt>
                <c:pt idx="1487">
                  <c:v>2.9925218798139142E-2</c:v>
                </c:pt>
                <c:pt idx="1488">
                  <c:v>2.991981656358611E-2</c:v>
                </c:pt>
                <c:pt idx="1489">
                  <c:v>2.9914452854562512E-2</c:v>
                </c:pt>
                <c:pt idx="1490">
                  <c:v>2.9909127671094993E-2</c:v>
                </c:pt>
                <c:pt idx="1491">
                  <c:v>2.9903841013156907E-2</c:v>
                </c:pt>
                <c:pt idx="1492">
                  <c:v>2.9898592880801544E-2</c:v>
                </c:pt>
                <c:pt idx="1493">
                  <c:v>2.989338327389568E-2</c:v>
                </c:pt>
                <c:pt idx="1494">
                  <c:v>2.9888212192519248E-2</c:v>
                </c:pt>
                <c:pt idx="1495">
                  <c:v>2.988307963667225E-2</c:v>
                </c:pt>
                <c:pt idx="1496">
                  <c:v>2.9877985606328039E-2</c:v>
                </c:pt>
                <c:pt idx="1497">
                  <c:v>2.9873810032401416E-2</c:v>
                </c:pt>
                <c:pt idx="1498">
                  <c:v>2.9867913122121337E-2</c:v>
                </c:pt>
                <c:pt idx="1499">
                  <c:v>2.986293466828549E-2</c:v>
                </c:pt>
                <c:pt idx="1500">
                  <c:v>2.9857994739899141E-2</c:v>
                </c:pt>
                <c:pt idx="1501">
                  <c:v>2.9853093336988934E-2</c:v>
                </c:pt>
                <c:pt idx="1502">
                  <c:v>2.984823045960816E-2</c:v>
                </c:pt>
                <c:pt idx="1503">
                  <c:v>2.9839561135442949E-2</c:v>
                </c:pt>
                <c:pt idx="1504">
                  <c:v>2.9834787107549943E-2</c:v>
                </c:pt>
                <c:pt idx="1505">
                  <c:v>2.983005159876484E-2</c:v>
                </c:pt>
                <c:pt idx="1506">
                  <c:v>2.9825354608847832E-2</c:v>
                </c:pt>
                <c:pt idx="1507">
                  <c:v>2.9820696137878855E-2</c:v>
                </c:pt>
                <c:pt idx="1508">
                  <c:v>2.9816076185937845E-2</c:v>
                </c:pt>
                <c:pt idx="1509">
                  <c:v>2.9811494752864931E-2</c:v>
                </c:pt>
                <c:pt idx="1510">
                  <c:v>2.9806951838740048E-2</c:v>
                </c:pt>
                <c:pt idx="1511">
                  <c:v>2.9801807102982636E-2</c:v>
                </c:pt>
                <c:pt idx="1512">
                  <c:v>2.979734672939216E-2</c:v>
                </c:pt>
                <c:pt idx="1513">
                  <c:v>2.9792924874829652E-2</c:v>
                </c:pt>
                <c:pt idx="1514">
                  <c:v>2.9788541539135238E-2</c:v>
                </c:pt>
                <c:pt idx="1515">
                  <c:v>2.9784196722468792E-2</c:v>
                </c:pt>
                <c:pt idx="1516">
                  <c:v>2.9779890424670441E-2</c:v>
                </c:pt>
                <c:pt idx="1517">
                  <c:v>2.9775622645820121E-2</c:v>
                </c:pt>
                <c:pt idx="1518">
                  <c:v>2.9771393385917833E-2</c:v>
                </c:pt>
                <c:pt idx="1519">
                  <c:v>2.9767202644963575E-2</c:v>
                </c:pt>
                <c:pt idx="1520">
                  <c:v>2.9763050422957349E-2</c:v>
                </c:pt>
                <c:pt idx="1521">
                  <c:v>2.9758352192432724E-2</c:v>
                </c:pt>
                <c:pt idx="1522">
                  <c:v>2.9754282510880969E-2</c:v>
                </c:pt>
                <c:pt idx="1523">
                  <c:v>2.9751194230929201E-2</c:v>
                </c:pt>
                <c:pt idx="1524">
                  <c:v>2.9746258704701489E-2</c:v>
                </c:pt>
                <c:pt idx="1525">
                  <c:v>2.9742304579993828E-2</c:v>
                </c:pt>
                <c:pt idx="1526">
                  <c:v>2.9738388974234198E-2</c:v>
                </c:pt>
                <c:pt idx="1527">
                  <c:v>2.9735464475910689E-2</c:v>
                </c:pt>
                <c:pt idx="1528">
                  <c:v>2.9731628342579697E-2</c:v>
                </c:pt>
                <c:pt idx="1529">
                  <c:v>2.9726873270403686E-2</c:v>
                </c:pt>
                <c:pt idx="1530">
                  <c:v>2.9723111740356245E-2</c:v>
                </c:pt>
                <c:pt idx="1531">
                  <c:v>2.9719388729176899E-2</c:v>
                </c:pt>
                <c:pt idx="1532">
                  <c:v>2.9715704236865648E-2</c:v>
                </c:pt>
                <c:pt idx="1533">
                  <c:v>2.9712058263502428E-2</c:v>
                </c:pt>
                <c:pt idx="1534">
                  <c:v>2.9708450809087239E-2</c:v>
                </c:pt>
                <c:pt idx="1535">
                  <c:v>2.9704881873460209E-2</c:v>
                </c:pt>
                <c:pt idx="1536">
                  <c:v>2.9701351456861147E-2</c:v>
                </c:pt>
                <c:pt idx="1537">
                  <c:v>2.969785955913018E-2</c:v>
                </c:pt>
                <c:pt idx="1538">
                  <c:v>2.9694406180347244E-2</c:v>
                </c:pt>
                <c:pt idx="1539">
                  <c:v>2.9690991320432403E-2</c:v>
                </c:pt>
                <c:pt idx="1540">
                  <c:v>2.9687614979545529E-2</c:v>
                </c:pt>
                <c:pt idx="1541">
                  <c:v>2.9684277157446814E-2</c:v>
                </c:pt>
                <c:pt idx="1542">
                  <c:v>2.9680977854216195E-2</c:v>
                </c:pt>
                <c:pt idx="1543">
                  <c:v>2.9677717069933607E-2</c:v>
                </c:pt>
                <c:pt idx="1544">
                  <c:v>2.967449480459905E-2</c:v>
                </c:pt>
                <c:pt idx="1545">
                  <c:v>2.9671311058132588E-2</c:v>
                </c:pt>
                <c:pt idx="1546">
                  <c:v>2.9668165830454285E-2</c:v>
                </c:pt>
                <c:pt idx="1547">
                  <c:v>2.9665059121883885E-2</c:v>
                </c:pt>
                <c:pt idx="1548">
                  <c:v>2.9661990932101645E-2</c:v>
                </c:pt>
                <c:pt idx="1549">
                  <c:v>2.96589612611875E-2</c:v>
                </c:pt>
                <c:pt idx="1550">
                  <c:v>2.9655970109221386E-2</c:v>
                </c:pt>
                <c:pt idx="1551">
                  <c:v>2.9653017476123367E-2</c:v>
                </c:pt>
                <c:pt idx="1552">
                  <c:v>2.9650103361893443E-2</c:v>
                </c:pt>
                <c:pt idx="1553">
                  <c:v>2.964722776661155E-2</c:v>
                </c:pt>
                <c:pt idx="1554">
                  <c:v>2.9644390690277689E-2</c:v>
                </c:pt>
                <c:pt idx="1555">
                  <c:v>2.964159213265205E-2</c:v>
                </c:pt>
                <c:pt idx="1556">
                  <c:v>2.9638832094134315E-2</c:v>
                </c:pt>
                <c:pt idx="1557">
                  <c:v>2.9636110574324803E-2</c:v>
                </c:pt>
                <c:pt idx="1558">
                  <c:v>2.9633427573463322E-2</c:v>
                </c:pt>
                <c:pt idx="1559">
                  <c:v>2.9630783091549873E-2</c:v>
                </c:pt>
                <c:pt idx="1560">
                  <c:v>2.9628177128424582E-2</c:v>
                </c:pt>
                <c:pt idx="1561">
                  <c:v>2.9625609684247323E-2</c:v>
                </c:pt>
                <c:pt idx="1562">
                  <c:v>2.9623080758938158E-2</c:v>
                </c:pt>
                <c:pt idx="1563">
                  <c:v>2.9620590352497089E-2</c:v>
                </c:pt>
                <c:pt idx="1564">
                  <c:v>2.9618138465004051E-2</c:v>
                </c:pt>
                <c:pt idx="1565">
                  <c:v>2.9615725096379109E-2</c:v>
                </c:pt>
                <c:pt idx="1566">
                  <c:v>2.9613350246542325E-2</c:v>
                </c:pt>
                <c:pt idx="1567">
                  <c:v>2.9611013915733508E-2</c:v>
                </c:pt>
                <c:pt idx="1568">
                  <c:v>2.9608716103712851E-2</c:v>
                </c:pt>
                <c:pt idx="1569">
                  <c:v>2.9606456810560289E-2</c:v>
                </c:pt>
                <c:pt idx="1570">
                  <c:v>2.9604236036275822E-2</c:v>
                </c:pt>
                <c:pt idx="1571">
                  <c:v>2.9602053780939386E-2</c:v>
                </c:pt>
                <c:pt idx="1572">
                  <c:v>2.9599910044391109E-2</c:v>
                </c:pt>
                <c:pt idx="1573">
                  <c:v>2.9597507225807007E-2</c:v>
                </c:pt>
                <c:pt idx="1574">
                  <c:v>2.9595446029713202E-2</c:v>
                </c:pt>
                <c:pt idx="1575">
                  <c:v>2.959528545098955E-2</c:v>
                </c:pt>
                <c:pt idx="1576">
                  <c:v>2.9593311973687975E-2</c:v>
                </c:pt>
                <c:pt idx="1577">
                  <c:v>2.9591377021649379E-2</c:v>
                </c:pt>
                <c:pt idx="1578">
                  <c:v>2.9589480594793827E-2</c:v>
                </c:pt>
                <c:pt idx="1579">
                  <c:v>2.9584667354400906E-2</c:v>
                </c:pt>
                <c:pt idx="1580">
                  <c:v>2.9582859282388796E-2</c:v>
                </c:pt>
                <c:pt idx="1581">
                  <c:v>2.9581089729244781E-2</c:v>
                </c:pt>
                <c:pt idx="1582">
                  <c:v>2.9579114548825558E-2</c:v>
                </c:pt>
                <c:pt idx="1583">
                  <c:v>2.9577427536136014E-2</c:v>
                </c:pt>
                <c:pt idx="1584">
                  <c:v>2.9575779042234629E-2</c:v>
                </c:pt>
                <c:pt idx="1585">
                  <c:v>2.9574169067281275E-2</c:v>
                </c:pt>
                <c:pt idx="1586">
                  <c:v>2.9572597611196016E-2</c:v>
                </c:pt>
                <c:pt idx="1587">
                  <c:v>2.9571064673978853E-2</c:v>
                </c:pt>
                <c:pt idx="1588">
                  <c:v>2.9569570255629785E-2</c:v>
                </c:pt>
                <c:pt idx="1589">
                  <c:v>2.9568114356068875E-2</c:v>
                </c:pt>
                <c:pt idx="1590">
                  <c:v>2.9566696975455997E-2</c:v>
                </c:pt>
                <c:pt idx="1591">
                  <c:v>2.9565318113711214E-2</c:v>
                </c:pt>
                <c:pt idx="1592">
                  <c:v>2.9563977770834526E-2</c:v>
                </c:pt>
                <c:pt idx="1593">
                  <c:v>2.9562675946825934E-2</c:v>
                </c:pt>
                <c:pt idx="1594">
                  <c:v>2.95614126416055E-2</c:v>
                </c:pt>
                <c:pt idx="1595">
                  <c:v>2.9560187855173226E-2</c:v>
                </c:pt>
                <c:pt idx="1596">
                  <c:v>2.9559001587848854E-2</c:v>
                </c:pt>
                <c:pt idx="1597">
                  <c:v>2.9557853839232706E-2</c:v>
                </c:pt>
                <c:pt idx="1598">
                  <c:v>2.9556744609484653E-2</c:v>
                </c:pt>
                <c:pt idx="1599">
                  <c:v>2.9555673898684631E-2</c:v>
                </c:pt>
                <c:pt idx="1600">
                  <c:v>2.9554641706832641E-2</c:v>
                </c:pt>
                <c:pt idx="1601">
                  <c:v>2.9553648033529001E-2</c:v>
                </c:pt>
                <c:pt idx="1602">
                  <c:v>2.9552692879253328E-2</c:v>
                </c:pt>
                <c:pt idx="1603">
                  <c:v>2.9551776243925687E-2</c:v>
                </c:pt>
                <c:pt idx="1604">
                  <c:v>2.9550898127386205E-2</c:v>
                </c:pt>
                <c:pt idx="1605">
                  <c:v>2.9550058529634882E-2</c:v>
                </c:pt>
                <c:pt idx="1606">
                  <c:v>2.9549257450911526E-2</c:v>
                </c:pt>
                <c:pt idx="1607">
                  <c:v>2.9548494890976329E-2</c:v>
                </c:pt>
                <c:pt idx="1608">
                  <c:v>2.9547770849829291E-2</c:v>
                </c:pt>
                <c:pt idx="1609">
                  <c:v>2.9547085327710221E-2</c:v>
                </c:pt>
                <c:pt idx="1610">
                  <c:v>2.9546438324219437E-2</c:v>
                </c:pt>
                <c:pt idx="1611">
                  <c:v>2.9545829839676685E-2</c:v>
                </c:pt>
                <c:pt idx="1612">
                  <c:v>2.9545259874081964E-2</c:v>
                </c:pt>
                <c:pt idx="1613">
                  <c:v>2.9544728427195466E-2</c:v>
                </c:pt>
                <c:pt idx="1614">
                  <c:v>2.9544235499336935E-2</c:v>
                </c:pt>
                <c:pt idx="1615">
                  <c:v>2.9543781090266563E-2</c:v>
                </c:pt>
                <c:pt idx="1616">
                  <c:v>2.9543365200064287E-2</c:v>
                </c:pt>
                <c:pt idx="1617">
                  <c:v>2.9542987828650169E-2</c:v>
                </c:pt>
                <c:pt idx="1618">
                  <c:v>2.9542648976104147E-2</c:v>
                </c:pt>
                <c:pt idx="1619">
                  <c:v>2.9542348642506155E-2</c:v>
                </c:pt>
                <c:pt idx="1620">
                  <c:v>2.9542086827696323E-2</c:v>
                </c:pt>
                <c:pt idx="1621">
                  <c:v>2.9541863531834522E-2</c:v>
                </c:pt>
                <c:pt idx="1622">
                  <c:v>2.9541678754680945E-2</c:v>
                </c:pt>
                <c:pt idx="1623">
                  <c:v>2.9541532496475398E-2</c:v>
                </c:pt>
                <c:pt idx="1624">
                  <c:v>2.9541424757137946E-2</c:v>
                </c:pt>
                <c:pt idx="1625">
                  <c:v>2.954135553666859E-2</c:v>
                </c:pt>
                <c:pt idx="1626">
                  <c:v>2.9541324834987392E-2</c:v>
                </c:pt>
                <c:pt idx="1627">
                  <c:v>2.9541332652254226E-2</c:v>
                </c:pt>
                <c:pt idx="1628">
                  <c:v>2.9541378988309219E-2</c:v>
                </c:pt>
                <c:pt idx="1629">
                  <c:v>2.9541463843312243E-2</c:v>
                </c:pt>
                <c:pt idx="1630">
                  <c:v>2.9541587217023491E-2</c:v>
                </c:pt>
                <c:pt idx="1631">
                  <c:v>2.9541749109682769E-2</c:v>
                </c:pt>
                <c:pt idx="1632">
                  <c:v>2.9541949521210142E-2</c:v>
                </c:pt>
                <c:pt idx="1633">
                  <c:v>2.9542188451525675E-2</c:v>
                </c:pt>
                <c:pt idx="1634">
                  <c:v>2.9542465900789239E-2</c:v>
                </c:pt>
                <c:pt idx="1635">
                  <c:v>2.9542781868840962E-2</c:v>
                </c:pt>
                <c:pt idx="1636">
                  <c:v>2.9543136355840716E-2</c:v>
                </c:pt>
                <c:pt idx="1637">
                  <c:v>2.9543529361628629E-2</c:v>
                </c:pt>
                <c:pt idx="1638">
                  <c:v>2.9543960886364573E-2</c:v>
                </c:pt>
                <c:pt idx="1639">
                  <c:v>2.9544430929888676E-2</c:v>
                </c:pt>
                <c:pt idx="1640">
                  <c:v>2.9544939492280875E-2</c:v>
                </c:pt>
                <c:pt idx="1641">
                  <c:v>2.9545486573541169E-2</c:v>
                </c:pt>
                <c:pt idx="1642">
                  <c:v>2.9546072173589621E-2</c:v>
                </c:pt>
                <c:pt idx="1643">
                  <c:v>2.9546696292506169E-2</c:v>
                </c:pt>
                <c:pt idx="1644">
                  <c:v>2.9547358930370748E-2</c:v>
                </c:pt>
                <c:pt idx="1645">
                  <c:v>2.9548060087023487E-2</c:v>
                </c:pt>
                <c:pt idx="1646">
                  <c:v>2.954879976254432E-2</c:v>
                </c:pt>
                <c:pt idx="1647">
                  <c:v>2.9549577957093121E-2</c:v>
                </c:pt>
                <c:pt idx="1648">
                  <c:v>2.9550394670190272E-2</c:v>
                </c:pt>
                <c:pt idx="1649">
                  <c:v>2.9551249902315391E-2</c:v>
                </c:pt>
                <c:pt idx="1650">
                  <c:v>2.9552143653308605E-2</c:v>
                </c:pt>
                <c:pt idx="1651">
                  <c:v>2.9553075923169914E-2</c:v>
                </c:pt>
                <c:pt idx="1652">
                  <c:v>2.9554046711979254E-2</c:v>
                </c:pt>
                <c:pt idx="1653">
                  <c:v>2.9555056019496817E-2</c:v>
                </c:pt>
                <c:pt idx="1654">
                  <c:v>2.9556103845962411E-2</c:v>
                </c:pt>
                <c:pt idx="1655">
                  <c:v>2.9557190191216165E-2</c:v>
                </c:pt>
                <c:pt idx="1656">
                  <c:v>2.955831505541795E-2</c:v>
                </c:pt>
                <c:pt idx="1657">
                  <c:v>2.9559478438407893E-2</c:v>
                </c:pt>
                <c:pt idx="1658">
                  <c:v>2.9560680340265932E-2</c:v>
                </c:pt>
                <c:pt idx="1659">
                  <c:v>2.9561920760992066E-2</c:v>
                </c:pt>
                <c:pt idx="1660">
                  <c:v>2.9563199700586296E-2</c:v>
                </c:pt>
                <c:pt idx="1661">
                  <c:v>2.956451715904862E-2</c:v>
                </c:pt>
                <c:pt idx="1662">
                  <c:v>2.9565873136458976E-2</c:v>
                </c:pt>
                <c:pt idx="1663">
                  <c:v>2.9567267632737426E-2</c:v>
                </c:pt>
                <c:pt idx="1664">
                  <c:v>2.95687006477241E-2</c:v>
                </c:pt>
                <c:pt idx="1665">
                  <c:v>2.9570172181818677E-2</c:v>
                </c:pt>
                <c:pt idx="1666">
                  <c:v>2.9571682234461605E-2</c:v>
                </c:pt>
                <c:pt idx="1667">
                  <c:v>2.9573230806212436E-2</c:v>
                </c:pt>
                <c:pt idx="1668">
                  <c:v>2.957481789667149E-2</c:v>
                </c:pt>
                <c:pt idx="1669">
                  <c:v>2.9576443506158512E-2</c:v>
                </c:pt>
                <c:pt idx="1670">
                  <c:v>2.9578107634353756E-2</c:v>
                </c:pt>
                <c:pt idx="1671">
                  <c:v>2.9579810281656904E-2</c:v>
                </c:pt>
                <c:pt idx="1672">
                  <c:v>2.9581551447668275E-2</c:v>
                </c:pt>
                <c:pt idx="1673">
                  <c:v>2.9583331132547741E-2</c:v>
                </c:pt>
                <c:pt idx="1674">
                  <c:v>2.9585149336295302E-2</c:v>
                </c:pt>
                <c:pt idx="1675">
                  <c:v>2.9587006058910958E-2</c:v>
                </c:pt>
                <c:pt idx="1676">
                  <c:v>2.9588901300474646E-2</c:v>
                </c:pt>
                <c:pt idx="1677">
                  <c:v>2.9590835060826493E-2</c:v>
                </c:pt>
                <c:pt idx="1678">
                  <c:v>2.959280734012637E-2</c:v>
                </c:pt>
                <c:pt idx="1679">
                  <c:v>2.9594818138294343E-2</c:v>
                </c:pt>
                <c:pt idx="1680">
                  <c:v>2.9596867455330411E-2</c:v>
                </c:pt>
                <c:pt idx="1681">
                  <c:v>2.9598955291234574E-2</c:v>
                </c:pt>
                <c:pt idx="1682">
                  <c:v>2.9601081645926897E-2</c:v>
                </c:pt>
                <c:pt idx="1683">
                  <c:v>2.960324651956725E-2</c:v>
                </c:pt>
                <c:pt idx="1684">
                  <c:v>2.9605449912075699E-2</c:v>
                </c:pt>
                <c:pt idx="1685">
                  <c:v>2.9607691823532178E-2</c:v>
                </c:pt>
                <c:pt idx="1686">
                  <c:v>2.9609972253776817E-2</c:v>
                </c:pt>
                <c:pt idx="1687">
                  <c:v>2.9612291202969487E-2</c:v>
                </c:pt>
                <c:pt idx="1688">
                  <c:v>2.9614648670950317E-2</c:v>
                </c:pt>
                <c:pt idx="1689">
                  <c:v>2.9617044657879177E-2</c:v>
                </c:pt>
                <c:pt idx="1690">
                  <c:v>2.9619479163756068E-2</c:v>
                </c:pt>
                <c:pt idx="1691">
                  <c:v>2.9621952188421119E-2</c:v>
                </c:pt>
                <c:pt idx="1692">
                  <c:v>2.9624463731954265E-2</c:v>
                </c:pt>
                <c:pt idx="1693">
                  <c:v>2.9627013794515378E-2</c:v>
                </c:pt>
                <c:pt idx="1694">
                  <c:v>2.962960237586465E-2</c:v>
                </c:pt>
                <c:pt idx="1695">
                  <c:v>2.9632229476002081E-2</c:v>
                </c:pt>
                <c:pt idx="1696">
                  <c:v>2.9634895095087543E-2</c:v>
                </c:pt>
                <c:pt idx="1697">
                  <c:v>2.9637599233121037E-2</c:v>
                </c:pt>
                <c:pt idx="1698">
                  <c:v>2.9640341890102562E-2</c:v>
                </c:pt>
                <c:pt idx="1699">
                  <c:v>2.9643123065792309E-2</c:v>
                </c:pt>
                <c:pt idx="1700">
                  <c:v>2.9645942760510025E-2</c:v>
                </c:pt>
                <c:pt idx="1701">
                  <c:v>2.9648800974095835E-2</c:v>
                </c:pt>
                <c:pt idx="1702">
                  <c:v>2.965169770654974E-2</c:v>
                </c:pt>
                <c:pt idx="1703">
                  <c:v>2.965463295787174E-2</c:v>
                </c:pt>
                <c:pt idx="1704">
                  <c:v>2.9657606728141772E-2</c:v>
                </c:pt>
                <c:pt idx="1705">
                  <c:v>2.9660619017279899E-2</c:v>
                </c:pt>
                <c:pt idx="1706">
                  <c:v>2.9663669825286121E-2</c:v>
                </c:pt>
                <c:pt idx="1707">
                  <c:v>2.9666759152240374E-2</c:v>
                </c:pt>
                <c:pt idx="1708">
                  <c:v>2.9669886998062722E-2</c:v>
                </c:pt>
                <c:pt idx="1709">
                  <c:v>2.9673053362833102E-2</c:v>
                </c:pt>
                <c:pt idx="1710">
                  <c:v>2.9677691467813183E-2</c:v>
                </c:pt>
                <c:pt idx="1711">
                  <c:v>2.9679394795811831E-2</c:v>
                </c:pt>
                <c:pt idx="1712">
                  <c:v>2.9682507151784776E-2</c:v>
                </c:pt>
                <c:pt idx="1713">
                  <c:v>2.9685578896003761E-2</c:v>
                </c:pt>
                <c:pt idx="1714">
                  <c:v>2.9688610028548723E-2</c:v>
                </c:pt>
                <c:pt idx="1715">
                  <c:v>2.9691600549499597E-2</c:v>
                </c:pt>
                <c:pt idx="1716">
                  <c:v>2.9694550458776447E-2</c:v>
                </c:pt>
                <c:pt idx="1717">
                  <c:v>2.9697459756299338E-2</c:v>
                </c:pt>
                <c:pt idx="1718">
                  <c:v>2.9700328442228141E-2</c:v>
                </c:pt>
                <c:pt idx="1719">
                  <c:v>2.970315651648292E-2</c:v>
                </c:pt>
                <c:pt idx="1720">
                  <c:v>2.970594397898374E-2</c:v>
                </c:pt>
                <c:pt idx="1721">
                  <c:v>2.9708690829890472E-2</c:v>
                </c:pt>
                <c:pt idx="1722">
                  <c:v>2.9711397068963308E-2</c:v>
                </c:pt>
                <c:pt idx="1723">
                  <c:v>2.9714062696521992E-2</c:v>
                </c:pt>
                <c:pt idx="1724">
                  <c:v>2.9716687712406653E-2</c:v>
                </c:pt>
                <c:pt idx="1725">
                  <c:v>2.9719272116537354E-2</c:v>
                </c:pt>
                <c:pt idx="1726">
                  <c:v>2.9721815908994031E-2</c:v>
                </c:pt>
                <c:pt idx="1727">
                  <c:v>2.9724319089776685E-2</c:v>
                </c:pt>
                <c:pt idx="1728">
                  <c:v>2.9726781658965251E-2</c:v>
                </c:pt>
                <c:pt idx="1729">
                  <c:v>2.9729203616239985E-2</c:v>
                </c:pt>
                <c:pt idx="1730">
                  <c:v>2.9731584962080504E-2</c:v>
                </c:pt>
                <c:pt idx="1731">
                  <c:v>2.9733925696087127E-2</c:v>
                </c:pt>
                <c:pt idx="1732">
                  <c:v>2.9736225818419726E-2</c:v>
                </c:pt>
                <c:pt idx="1733">
                  <c:v>2.9738485329078301E-2</c:v>
                </c:pt>
                <c:pt idx="1734">
                  <c:v>2.9740704228062853E-2</c:v>
                </c:pt>
                <c:pt idx="1735">
                  <c:v>2.9743190383983986E-2</c:v>
                </c:pt>
                <c:pt idx="1736">
                  <c:v>2.9745322257861417E-2</c:v>
                </c:pt>
                <c:pt idx="1737">
                  <c:v>2.9747413520224697E-2</c:v>
                </c:pt>
                <c:pt idx="1738">
                  <c:v>2.9749464170674145E-2</c:v>
                </c:pt>
                <c:pt idx="1739">
                  <c:v>2.9751474209609441E-2</c:v>
                </c:pt>
                <c:pt idx="1740">
                  <c:v>2.9753443636710841E-2</c:v>
                </c:pt>
                <c:pt idx="1741">
                  <c:v>2.9755372452138218E-2</c:v>
                </c:pt>
                <c:pt idx="1742">
                  <c:v>2.9757260655891571E-2</c:v>
                </c:pt>
                <c:pt idx="1743">
                  <c:v>2.97591082479709E-2</c:v>
                </c:pt>
                <c:pt idx="1744">
                  <c:v>2.9760915228456142E-2</c:v>
                </c:pt>
                <c:pt idx="1745">
                  <c:v>2.9762681597027552E-2</c:v>
                </c:pt>
                <c:pt idx="1746">
                  <c:v>2.976440735408481E-2</c:v>
                </c:pt>
                <c:pt idx="1747">
                  <c:v>2.9766092499388108E-2</c:v>
                </c:pt>
                <c:pt idx="1748">
                  <c:v>2.9767737032937447E-2</c:v>
                </c:pt>
                <c:pt idx="1749">
                  <c:v>2.9769340954812762E-2</c:v>
                </c:pt>
                <c:pt idx="1750">
                  <c:v>2.9770904265014053E-2</c:v>
                </c:pt>
                <c:pt idx="1751">
                  <c:v>2.9772426963461385E-2</c:v>
                </c:pt>
                <c:pt idx="1752">
                  <c:v>2.9773909050314629E-2</c:v>
                </c:pt>
                <c:pt idx="1753">
                  <c:v>2.9775350525413913E-2</c:v>
                </c:pt>
                <c:pt idx="1754">
                  <c:v>2.9776751388759237E-2</c:v>
                </c:pt>
                <c:pt idx="1755">
                  <c:v>2.9778111640510474E-2</c:v>
                </c:pt>
                <c:pt idx="1756">
                  <c:v>2.9779431280507751E-2</c:v>
                </c:pt>
                <c:pt idx="1757">
                  <c:v>2.9780710308751068E-2</c:v>
                </c:pt>
                <c:pt idx="1758">
                  <c:v>2.9781948725320362E-2</c:v>
                </c:pt>
                <c:pt idx="1759">
                  <c:v>2.9783146530215632E-2</c:v>
                </c:pt>
                <c:pt idx="1760">
                  <c:v>2.9784303723356942E-2</c:v>
                </c:pt>
                <c:pt idx="1761">
                  <c:v>2.9785420304824228E-2</c:v>
                </c:pt>
                <c:pt idx="1762">
                  <c:v>2.9787803749505848E-2</c:v>
                </c:pt>
                <c:pt idx="1763">
                  <c:v>2.9787531632656794E-2</c:v>
                </c:pt>
                <c:pt idx="1764">
                  <c:v>2.9788526379102009E-2</c:v>
                </c:pt>
                <c:pt idx="1765">
                  <c:v>2.9789480513633393E-2</c:v>
                </c:pt>
                <c:pt idx="1766">
                  <c:v>2.9790394036570689E-2</c:v>
                </c:pt>
                <c:pt idx="1767">
                  <c:v>2.9791266947833961E-2</c:v>
                </c:pt>
                <c:pt idx="1768">
                  <c:v>2.9792099247343273E-2</c:v>
                </c:pt>
                <c:pt idx="1769">
                  <c:v>2.9792890935178562E-2</c:v>
                </c:pt>
                <c:pt idx="1770">
                  <c:v>2.9793642011339827E-2</c:v>
                </c:pt>
                <c:pt idx="1771">
                  <c:v>2.9794352475747132E-2</c:v>
                </c:pt>
                <c:pt idx="1772">
                  <c:v>2.9795022328480414E-2</c:v>
                </c:pt>
                <c:pt idx="1773">
                  <c:v>2.9795651569459736E-2</c:v>
                </c:pt>
                <c:pt idx="1774">
                  <c:v>2.9796240198685098E-2</c:v>
                </c:pt>
                <c:pt idx="1775">
                  <c:v>2.9796788216236436E-2</c:v>
                </c:pt>
                <c:pt idx="1776">
                  <c:v>2.9797295622113751E-2</c:v>
                </c:pt>
                <c:pt idx="1777">
                  <c:v>2.9797762416237106E-2</c:v>
                </c:pt>
                <c:pt idx="1778">
                  <c:v>2.9798188598766373E-2</c:v>
                </c:pt>
                <c:pt idx="1779">
                  <c:v>2.9798574169541681E-2</c:v>
                </c:pt>
                <c:pt idx="1780">
                  <c:v>2.9798919128563028E-2</c:v>
                </c:pt>
                <c:pt idx="1781">
                  <c:v>2.9799223475910352E-2</c:v>
                </c:pt>
                <c:pt idx="1782">
                  <c:v>2.9799487211503717E-2</c:v>
                </c:pt>
                <c:pt idx="1783">
                  <c:v>2.9800957981249709E-2</c:v>
                </c:pt>
                <c:pt idx="1784">
                  <c:v>2.9799892847588438E-2</c:v>
                </c:pt>
                <c:pt idx="1785">
                  <c:v>2.980003474799986E-2</c:v>
                </c:pt>
                <c:pt idx="1786">
                  <c:v>2.9800136036817193E-2</c:v>
                </c:pt>
                <c:pt idx="1787">
                  <c:v>2.9800202066878612E-2</c:v>
                </c:pt>
                <c:pt idx="1788">
                  <c:v>2.9800216330428952E-2</c:v>
                </c:pt>
                <c:pt idx="1789">
                  <c:v>2.9800189982465142E-2</c:v>
                </c:pt>
                <c:pt idx="1790">
                  <c:v>2.9800123022747371E-2</c:v>
                </c:pt>
                <c:pt idx="1791">
                  <c:v>2.9800015451275641E-2</c:v>
                </c:pt>
                <c:pt idx="1792">
                  <c:v>2.9799867268129887E-2</c:v>
                </c:pt>
                <c:pt idx="1793">
                  <c:v>2.9799678473230173E-2</c:v>
                </c:pt>
                <c:pt idx="1794">
                  <c:v>2.9799449066656436E-2</c:v>
                </c:pt>
                <c:pt idx="1795">
                  <c:v>2.9799179048408675E-2</c:v>
                </c:pt>
                <c:pt idx="1796">
                  <c:v>2.9798868418406954E-2</c:v>
                </c:pt>
                <c:pt idx="1797">
                  <c:v>2.9798517176651274E-2</c:v>
                </c:pt>
                <c:pt idx="1798">
                  <c:v>2.9798125323301505E-2</c:v>
                </c:pt>
                <c:pt idx="1799">
                  <c:v>2.9797692858197777E-2</c:v>
                </c:pt>
                <c:pt idx="1800">
                  <c:v>2.979721978134009E-2</c:v>
                </c:pt>
                <c:pt idx="1801">
                  <c:v>2.9796706092808378E-2</c:v>
                </c:pt>
                <c:pt idx="1802">
                  <c:v>2.9796151792522707E-2</c:v>
                </c:pt>
                <c:pt idx="1803">
                  <c:v>2.9795556880563012E-2</c:v>
                </c:pt>
                <c:pt idx="1804">
                  <c:v>2.9794921356929294E-2</c:v>
                </c:pt>
                <c:pt idx="1805">
                  <c:v>2.9794245221621551E-2</c:v>
                </c:pt>
                <c:pt idx="1806">
                  <c:v>2.9793528474479913E-2</c:v>
                </c:pt>
                <c:pt idx="1807">
                  <c:v>2.9792771115744188E-2</c:v>
                </c:pt>
                <c:pt idx="1808">
                  <c:v>2.9791973145174566E-2</c:v>
                </c:pt>
                <c:pt idx="1809">
                  <c:v>2.9791134563010857E-2</c:v>
                </c:pt>
                <c:pt idx="1810">
                  <c:v>2.9790255369093188E-2</c:v>
                </c:pt>
                <c:pt idx="1811">
                  <c:v>2.9789335563501496E-2</c:v>
                </c:pt>
                <c:pt idx="1812">
                  <c:v>2.9788375146075907E-2</c:v>
                </c:pt>
                <c:pt idx="1813">
                  <c:v>2.9787374117136167E-2</c:v>
                </c:pt>
                <c:pt idx="1814">
                  <c:v>2.978980038642165E-2</c:v>
                </c:pt>
                <c:pt idx="1815">
                  <c:v>2.9785250223994808E-2</c:v>
                </c:pt>
                <c:pt idx="1816">
                  <c:v>2.9784127359953061E-2</c:v>
                </c:pt>
                <c:pt idx="1817">
                  <c:v>2.9782963883997482E-2</c:v>
                </c:pt>
                <c:pt idx="1818">
                  <c:v>2.9781759796447815E-2</c:v>
                </c:pt>
                <c:pt idx="1819">
                  <c:v>2.9780515097224125E-2</c:v>
                </c:pt>
                <c:pt idx="1820">
                  <c:v>2.9779229786246475E-2</c:v>
                </c:pt>
                <c:pt idx="1821">
                  <c:v>2.9777903863594801E-2</c:v>
                </c:pt>
                <c:pt idx="1822">
                  <c:v>2.9776537329269104E-2</c:v>
                </c:pt>
                <c:pt idx="1823">
                  <c:v>2.9775130183189447E-2</c:v>
                </c:pt>
                <c:pt idx="1824">
                  <c:v>2.977368242535583E-2</c:v>
                </c:pt>
                <c:pt idx="1825">
                  <c:v>2.9772194055928125E-2</c:v>
                </c:pt>
                <c:pt idx="1826">
                  <c:v>2.9770665074826397E-2</c:v>
                </c:pt>
                <c:pt idx="1827">
                  <c:v>2.9769095481890773E-2</c:v>
                </c:pt>
                <c:pt idx="1828">
                  <c:v>2.9767485277281125E-2</c:v>
                </c:pt>
                <c:pt idx="1829">
                  <c:v>2.976583446107739E-2</c:v>
                </c:pt>
                <c:pt idx="1830">
                  <c:v>2.9764143033119694E-2</c:v>
                </c:pt>
                <c:pt idx="1831">
                  <c:v>2.9762410993487975E-2</c:v>
                </c:pt>
                <c:pt idx="1832">
                  <c:v>2.9760638342182233E-2</c:v>
                </c:pt>
                <c:pt idx="1833">
                  <c:v>2.9758825079122531E-2</c:v>
                </c:pt>
                <c:pt idx="1834">
                  <c:v>2.9756971204468741E-2</c:v>
                </c:pt>
                <c:pt idx="1835">
                  <c:v>2.9756987023601411E-2</c:v>
                </c:pt>
                <c:pt idx="1836">
                  <c:v>2.9755040000338795E-2</c:v>
                </c:pt>
                <c:pt idx="1837">
                  <c:v>2.9753052358660881E-2</c:v>
                </c:pt>
                <c:pt idx="1838">
                  <c:v>2.9751024098594314E-2</c:v>
                </c:pt>
                <c:pt idx="1839">
                  <c:v>2.9748955220192386E-2</c:v>
                </c:pt>
                <c:pt idx="1840">
                  <c:v>2.9746845723401805E-2</c:v>
                </c:pt>
                <c:pt idx="1841">
                  <c:v>2.9744695608222571E-2</c:v>
                </c:pt>
                <c:pt idx="1842">
                  <c:v>2.9743575151082169E-2</c:v>
                </c:pt>
                <c:pt idx="1843">
                  <c:v>2.9740273522751437E-2</c:v>
                </c:pt>
                <c:pt idx="1844">
                  <c:v>2.9738001552459536E-2</c:v>
                </c:pt>
                <c:pt idx="1845">
                  <c:v>2.9735688963778983E-2</c:v>
                </c:pt>
                <c:pt idx="1846">
                  <c:v>2.9734393669607062E-2</c:v>
                </c:pt>
                <c:pt idx="1847">
                  <c:v>2.9730941931358501E-2</c:v>
                </c:pt>
                <c:pt idx="1848">
                  <c:v>2.9728507487645217E-2</c:v>
                </c:pt>
                <c:pt idx="1849">
                  <c:v>2.9726032425516635E-2</c:v>
                </c:pt>
                <c:pt idx="1850">
                  <c:v>2.9723516745026046E-2</c:v>
                </c:pt>
                <c:pt idx="1851">
                  <c:v>2.9720960446226741E-2</c:v>
                </c:pt>
                <c:pt idx="1852">
                  <c:v>2.9718363529065428E-2</c:v>
                </c:pt>
                <c:pt idx="1853">
                  <c:v>2.9715725993542108E-2</c:v>
                </c:pt>
                <c:pt idx="1854">
                  <c:v>2.9713047839656781E-2</c:v>
                </c:pt>
                <c:pt idx="1855">
                  <c:v>2.9710329067462737E-2</c:v>
                </c:pt>
                <c:pt idx="1856">
                  <c:v>2.9707569676906687E-2</c:v>
                </c:pt>
                <c:pt idx="1857">
                  <c:v>2.9704769668041919E-2</c:v>
                </c:pt>
                <c:pt idx="1858">
                  <c:v>2.970192904084179E-2</c:v>
                </c:pt>
                <c:pt idx="1859">
                  <c:v>2.9699047795279654E-2</c:v>
                </c:pt>
                <c:pt idx="1860">
                  <c:v>2.9697140151496715E-2</c:v>
                </c:pt>
                <c:pt idx="1861">
                  <c:v>2.9693163449202586E-2</c:v>
                </c:pt>
                <c:pt idx="1862">
                  <c:v>2.9690160348687655E-2</c:v>
                </c:pt>
                <c:pt idx="1863">
                  <c:v>2.9687116629837362E-2</c:v>
                </c:pt>
                <c:pt idx="1864">
                  <c:v>2.9684032292704998E-2</c:v>
                </c:pt>
                <c:pt idx="1865">
                  <c:v>2.9680907337210627E-2</c:v>
                </c:pt>
                <c:pt idx="1866">
                  <c:v>2.9674384037203794E-2</c:v>
                </c:pt>
                <c:pt idx="1867">
                  <c:v>2.9671166770270929E-2</c:v>
                </c:pt>
                <c:pt idx="1868">
                  <c:v>2.9667908891664041E-2</c:v>
                </c:pt>
                <c:pt idx="1869">
                  <c:v>2.9664610401383129E-2</c:v>
                </c:pt>
                <c:pt idx="1870">
                  <c:v>2.9661271299428194E-2</c:v>
                </c:pt>
                <c:pt idx="1871">
                  <c:v>2.965789158587917E-2</c:v>
                </c:pt>
                <c:pt idx="1872">
                  <c:v>2.9654471260736059E-2</c:v>
                </c:pt>
                <c:pt idx="1873">
                  <c:v>2.9651010323759053E-2</c:v>
                </c:pt>
                <c:pt idx="1874">
                  <c:v>2.9647508775187958E-2</c:v>
                </c:pt>
                <c:pt idx="1875">
                  <c:v>2.9643457276771201E-2</c:v>
                </c:pt>
                <c:pt idx="1876">
                  <c:v>2.9639868703252858E-2</c:v>
                </c:pt>
                <c:pt idx="1877">
                  <c:v>2.9636239518060492E-2</c:v>
                </c:pt>
                <c:pt idx="1878">
                  <c:v>2.9632569721194102E-2</c:v>
                </c:pt>
                <c:pt idx="1879">
                  <c:v>2.9628859312733624E-2</c:v>
                </c:pt>
                <c:pt idx="1880">
                  <c:v>2.9625108292519187E-2</c:v>
                </c:pt>
                <c:pt idx="1881">
                  <c:v>2.9621316660710661E-2</c:v>
                </c:pt>
                <c:pt idx="1882">
                  <c:v>2.9617484417228113E-2</c:v>
                </c:pt>
                <c:pt idx="1883">
                  <c:v>2.961361156207154E-2</c:v>
                </c:pt>
                <c:pt idx="1884">
                  <c:v>2.9610634567700522E-2</c:v>
                </c:pt>
                <c:pt idx="1885">
                  <c:v>2.9605744016896196E-2</c:v>
                </c:pt>
                <c:pt idx="1886">
                  <c:v>2.9601749326957361E-2</c:v>
                </c:pt>
                <c:pt idx="1887">
                  <c:v>2.9597714025184629E-2</c:v>
                </c:pt>
                <c:pt idx="1888">
                  <c:v>2.9593638111897747E-2</c:v>
                </c:pt>
                <c:pt idx="1889">
                  <c:v>2.958952158693684E-2</c:v>
                </c:pt>
                <c:pt idx="1890">
                  <c:v>2.958536445030191E-2</c:v>
                </c:pt>
                <c:pt idx="1891">
                  <c:v>2.9581166702072892E-2</c:v>
                </c:pt>
                <c:pt idx="1892">
                  <c:v>2.957692834216985E-2</c:v>
                </c:pt>
                <c:pt idx="1893">
                  <c:v>2.9572649370672721E-2</c:v>
                </c:pt>
                <c:pt idx="1894">
                  <c:v>2.9568329787501568E-2</c:v>
                </c:pt>
                <c:pt idx="1895">
                  <c:v>2.9563969592736328E-2</c:v>
                </c:pt>
                <c:pt idx="1896">
                  <c:v>2.9559568786297064E-2</c:v>
                </c:pt>
                <c:pt idx="1897">
                  <c:v>2.9555127368263712E-2</c:v>
                </c:pt>
                <c:pt idx="1898">
                  <c:v>2.9550645338636272E-2</c:v>
                </c:pt>
                <c:pt idx="1899">
                  <c:v>2.9546122697334809E-2</c:v>
                </c:pt>
                <c:pt idx="1900">
                  <c:v>2.9541559444359322E-2</c:v>
                </c:pt>
                <c:pt idx="1901">
                  <c:v>2.9536955579789748E-2</c:v>
                </c:pt>
                <c:pt idx="1902">
                  <c:v>2.9532311103706022E-2</c:v>
                </c:pt>
                <c:pt idx="1903">
                  <c:v>2.9527626015948272E-2</c:v>
                </c:pt>
                <c:pt idx="1904">
                  <c:v>2.9522900316516498E-2</c:v>
                </c:pt>
                <c:pt idx="1905">
                  <c:v>2.9518134005490637E-2</c:v>
                </c:pt>
                <c:pt idx="1906">
                  <c:v>2.9513327082950624E-2</c:v>
                </c:pt>
                <c:pt idx="1907">
                  <c:v>2.9508479548736588E-2</c:v>
                </c:pt>
                <c:pt idx="1908">
                  <c:v>2.9503591402848528E-2</c:v>
                </c:pt>
                <c:pt idx="1909">
                  <c:v>2.949866264536638E-2</c:v>
                </c:pt>
                <c:pt idx="1910">
                  <c:v>2.9493693276290145E-2</c:v>
                </c:pt>
                <c:pt idx="1911">
                  <c:v>2.9488683295619822E-2</c:v>
                </c:pt>
                <c:pt idx="1912">
                  <c:v>2.9483632703355411E-2</c:v>
                </c:pt>
                <c:pt idx="1913">
                  <c:v>2.9478541499496913E-2</c:v>
                </c:pt>
                <c:pt idx="1914">
                  <c:v>2.9473409684044327E-2</c:v>
                </c:pt>
                <c:pt idx="1915">
                  <c:v>2.9468237256997654E-2</c:v>
                </c:pt>
                <c:pt idx="1916">
                  <c:v>2.946302421819702E-2</c:v>
                </c:pt>
                <c:pt idx="1917">
                  <c:v>2.9457770568042108E-2</c:v>
                </c:pt>
                <c:pt idx="1918">
                  <c:v>2.9452476306133235E-2</c:v>
                </c:pt>
                <c:pt idx="1919">
                  <c:v>2.9447141432630275E-2</c:v>
                </c:pt>
                <c:pt idx="1920">
                  <c:v>2.9441765947613163E-2</c:v>
                </c:pt>
                <c:pt idx="1921">
                  <c:v>2.9436349851001964E-2</c:v>
                </c:pt>
                <c:pt idx="1922">
                  <c:v>2.9430893142796677E-2</c:v>
                </c:pt>
                <c:pt idx="1923">
                  <c:v>2.9425395822997302E-2</c:v>
                </c:pt>
                <c:pt idx="1924">
                  <c:v>2.9419857891683776E-2</c:v>
                </c:pt>
                <c:pt idx="1925">
                  <c:v>2.941427934861629E-2</c:v>
                </c:pt>
                <c:pt idx="1926">
                  <c:v>2.9408660194114589E-2</c:v>
                </c:pt>
                <c:pt idx="1927">
                  <c:v>2.9403000427938863E-2</c:v>
                </c:pt>
                <c:pt idx="1928">
                  <c:v>2.9397300050248987E-2</c:v>
                </c:pt>
                <c:pt idx="1929">
                  <c:v>2.9391559060965022E-2</c:v>
                </c:pt>
                <c:pt idx="1930">
                  <c:v>2.938577746008697E-2</c:v>
                </c:pt>
                <c:pt idx="1931">
                  <c:v>2.9379955247694767E-2</c:v>
                </c:pt>
                <c:pt idx="1932">
                  <c:v>2.9374092423788412E-2</c:v>
                </c:pt>
                <c:pt idx="1933">
                  <c:v>2.9368188988208033E-2</c:v>
                </c:pt>
                <c:pt idx="1934">
                  <c:v>2.9362244941113502E-2</c:v>
                </c:pt>
                <c:pt idx="1935">
                  <c:v>2.9356260282424884E-2</c:v>
                </c:pt>
                <c:pt idx="1936">
                  <c:v>2.9350235012222115E-2</c:v>
                </c:pt>
                <c:pt idx="1937">
                  <c:v>2.9344169130425257E-2</c:v>
                </c:pt>
                <c:pt idx="1938">
                  <c:v>2.9338062637034312E-2</c:v>
                </c:pt>
                <c:pt idx="1939">
                  <c:v>2.9331915532209152E-2</c:v>
                </c:pt>
                <c:pt idx="1940">
                  <c:v>2.9325727815630032E-2</c:v>
                </c:pt>
                <c:pt idx="1941">
                  <c:v>2.9319499487696632E-2</c:v>
                </c:pt>
                <c:pt idx="1942">
                  <c:v>2.9313230548169145E-2</c:v>
                </c:pt>
                <c:pt idx="1943">
                  <c:v>2.9306920997127506E-2</c:v>
                </c:pt>
                <c:pt idx="1944">
                  <c:v>2.9300570834491779E-2</c:v>
                </c:pt>
                <c:pt idx="1945">
                  <c:v>2.9294180060261965E-2</c:v>
                </c:pt>
                <c:pt idx="1946">
                  <c:v>2.9287748674597935E-2</c:v>
                </c:pt>
                <c:pt idx="1947">
                  <c:v>2.9281276677259882E-2</c:v>
                </c:pt>
                <c:pt idx="1948">
                  <c:v>2.9274764068487613E-2</c:v>
                </c:pt>
                <c:pt idx="1949">
                  <c:v>2.9268210848201193E-2</c:v>
                </c:pt>
                <c:pt idx="1950">
                  <c:v>2.9261617016400621E-2</c:v>
                </c:pt>
                <c:pt idx="1951">
                  <c:v>2.9254982573005961E-2</c:v>
                </c:pt>
                <c:pt idx="1952">
                  <c:v>2.924830751809715E-2</c:v>
                </c:pt>
                <c:pt idx="1953">
                  <c:v>2.9241591851754123E-2</c:v>
                </c:pt>
                <c:pt idx="1954">
                  <c:v>2.9234835573737072E-2</c:v>
                </c:pt>
                <c:pt idx="1955">
                  <c:v>2.9228038684285806E-2</c:v>
                </c:pt>
                <c:pt idx="1956">
                  <c:v>2.9221201183320389E-2</c:v>
                </c:pt>
                <c:pt idx="1957">
                  <c:v>2.921432307084082E-2</c:v>
                </c:pt>
                <c:pt idx="1958">
                  <c:v>2.9207404346847099E-2</c:v>
                </c:pt>
                <c:pt idx="1959">
                  <c:v>2.9200445011339227E-2</c:v>
                </c:pt>
                <c:pt idx="1960">
                  <c:v>2.9193445064317203E-2</c:v>
                </c:pt>
                <c:pt idx="1961">
                  <c:v>2.9186404505860963E-2</c:v>
                </c:pt>
                <c:pt idx="1962">
                  <c:v>2.9179323335890572E-2</c:v>
                </c:pt>
                <c:pt idx="1963">
                  <c:v>2.9172201554246158E-2</c:v>
                </c:pt>
                <c:pt idx="1964">
                  <c:v>2.91650391613274E-2</c:v>
                </c:pt>
                <c:pt idx="1965">
                  <c:v>2.9157836156734618E-2</c:v>
                </c:pt>
                <c:pt idx="1966">
                  <c:v>2.9150592540707621E-2</c:v>
                </c:pt>
                <c:pt idx="1967">
                  <c:v>2.9143308313246408E-2</c:v>
                </c:pt>
                <c:pt idx="1968">
                  <c:v>2.9135983474271043E-2</c:v>
                </c:pt>
                <c:pt idx="1969">
                  <c:v>2.9128618023781527E-2</c:v>
                </c:pt>
                <c:pt idx="1970">
                  <c:v>2.9120171509733339E-2</c:v>
                </c:pt>
                <c:pt idx="1971">
                  <c:v>2.9112788059961758E-2</c:v>
                </c:pt>
                <c:pt idx="1972">
                  <c:v>2.9105412316585699E-2</c:v>
                </c:pt>
                <c:pt idx="1973">
                  <c:v>2.9098044279365354E-2</c:v>
                </c:pt>
                <c:pt idx="1974">
                  <c:v>2.9090683948380658E-2</c:v>
                </c:pt>
                <c:pt idx="1975">
                  <c:v>2.9083331323711548E-2</c:v>
                </c:pt>
                <c:pt idx="1976">
                  <c:v>2.9075986405358023E-2</c:v>
                </c:pt>
                <c:pt idx="1977">
                  <c:v>2.9068649193160212E-2</c:v>
                </c:pt>
                <c:pt idx="1978">
                  <c:v>2.9061319687277987E-2</c:v>
                </c:pt>
                <c:pt idx="1979">
                  <c:v>2.9053997887631411E-2</c:v>
                </c:pt>
                <c:pt idx="1980">
                  <c:v>2.9046683794220485E-2</c:v>
                </c:pt>
                <c:pt idx="1981">
                  <c:v>2.9039377407125144E-2</c:v>
                </c:pt>
                <c:pt idx="1982">
                  <c:v>2.9032078726185517E-2</c:v>
                </c:pt>
                <c:pt idx="1983">
                  <c:v>2.9024787751641412E-2</c:v>
                </c:pt>
                <c:pt idx="1984">
                  <c:v>2.901750448325302E-2</c:v>
                </c:pt>
                <c:pt idx="1985">
                  <c:v>2.9010228921180214E-2</c:v>
                </c:pt>
                <c:pt idx="1986">
                  <c:v>2.9002961065343058E-2</c:v>
                </c:pt>
                <c:pt idx="1987">
                  <c:v>2.8995700915821487E-2</c:v>
                </c:pt>
                <c:pt idx="1988">
                  <c:v>2.8988448472375694E-2</c:v>
                </c:pt>
                <c:pt idx="1989">
                  <c:v>2.8981203735325423E-2</c:v>
                </c:pt>
                <c:pt idx="1990">
                  <c:v>2.8974616006083309E-2</c:v>
                </c:pt>
                <c:pt idx="1991">
                  <c:v>2.8966737379931828E-2</c:v>
                </c:pt>
                <c:pt idx="1992">
                  <c:v>2.8959515761588506E-2</c:v>
                </c:pt>
                <c:pt idx="1993">
                  <c:v>2.8952301849480833E-2</c:v>
                </c:pt>
                <c:pt idx="1994">
                  <c:v>2.8945095643688745E-2</c:v>
                </c:pt>
                <c:pt idx="1995">
                  <c:v>2.8937897144132307E-2</c:v>
                </c:pt>
                <c:pt idx="1996">
                  <c:v>2.8930706350811519E-2</c:v>
                </c:pt>
                <c:pt idx="1997">
                  <c:v>2.8923523263726381E-2</c:v>
                </c:pt>
                <c:pt idx="1998">
                  <c:v>2.8916347882956828E-2</c:v>
                </c:pt>
                <c:pt idx="1999">
                  <c:v>2.8909180208342988E-2</c:v>
                </c:pt>
                <c:pt idx="2000">
                  <c:v>2.8902020240044735E-2</c:v>
                </c:pt>
                <c:pt idx="2001">
                  <c:v>2.889486797798213E-2</c:v>
                </c:pt>
                <c:pt idx="2002">
                  <c:v>2.8887723422155176E-2</c:v>
                </c:pt>
                <c:pt idx="2003">
                  <c:v>2.8880586572563871E-2</c:v>
                </c:pt>
                <c:pt idx="2004">
                  <c:v>2.8873457429208216E-2</c:v>
                </c:pt>
                <c:pt idx="2005">
                  <c:v>2.8866335992168146E-2</c:v>
                </c:pt>
                <c:pt idx="2006">
                  <c:v>2.8859222261363726E-2</c:v>
                </c:pt>
                <c:pt idx="2007">
                  <c:v>2.885211623671502E-2</c:v>
                </c:pt>
                <c:pt idx="2008">
                  <c:v>2.8845017918381899E-2</c:v>
                </c:pt>
                <c:pt idx="2009">
                  <c:v>2.8837927306284428E-2</c:v>
                </c:pt>
                <c:pt idx="2010">
                  <c:v>2.8830844400422606E-2</c:v>
                </c:pt>
                <c:pt idx="2011">
                  <c:v>2.8823769200796434E-2</c:v>
                </c:pt>
                <c:pt idx="2012">
                  <c:v>2.8816701707405912E-2</c:v>
                </c:pt>
                <c:pt idx="2013">
                  <c:v>2.8809641920330975E-2</c:v>
                </c:pt>
                <c:pt idx="2014">
                  <c:v>2.8802589839411752E-2</c:v>
                </c:pt>
                <c:pt idx="2015">
                  <c:v>2.8795545464808114E-2</c:v>
                </c:pt>
                <c:pt idx="2016">
                  <c:v>2.878850879636019E-2</c:v>
                </c:pt>
                <c:pt idx="2017">
                  <c:v>2.8781479834147916E-2</c:v>
                </c:pt>
                <c:pt idx="2018">
                  <c:v>2.8774458578251227E-2</c:v>
                </c:pt>
                <c:pt idx="2019">
                  <c:v>2.8767445028590188E-2</c:v>
                </c:pt>
                <c:pt idx="2020">
                  <c:v>2.8760439185084863E-2</c:v>
                </c:pt>
                <c:pt idx="2021">
                  <c:v>2.8753441047975059E-2</c:v>
                </c:pt>
                <c:pt idx="2022">
                  <c:v>2.8745452613101463E-2</c:v>
                </c:pt>
                <c:pt idx="2023">
                  <c:v>2.8738470989182474E-2</c:v>
                </c:pt>
                <c:pt idx="2024">
                  <c:v>2.8731497071579071E-2</c:v>
                </c:pt>
                <c:pt idx="2025">
                  <c:v>2.8724530860291253E-2</c:v>
                </c:pt>
                <c:pt idx="2026">
                  <c:v>2.8717572355079213E-2</c:v>
                </c:pt>
                <c:pt idx="2027">
                  <c:v>2.8710621556262694E-2</c:v>
                </c:pt>
                <c:pt idx="2028">
                  <c:v>2.8703678463601889E-2</c:v>
                </c:pt>
                <c:pt idx="2029">
                  <c:v>2.8696743077096798E-2</c:v>
                </c:pt>
                <c:pt idx="2030">
                  <c:v>2.8689815397067164E-2</c:v>
                </c:pt>
                <c:pt idx="2031">
                  <c:v>2.8682895423033372E-2</c:v>
                </c:pt>
                <c:pt idx="2032">
                  <c:v>2.8675983155315166E-2</c:v>
                </c:pt>
                <c:pt idx="2033">
                  <c:v>2.8669078593912545E-2</c:v>
                </c:pt>
                <c:pt idx="2034">
                  <c:v>2.8662181738585701E-2</c:v>
                </c:pt>
                <c:pt idx="2035">
                  <c:v>2.8655292589574444E-2</c:v>
                </c:pt>
                <c:pt idx="2036">
                  <c:v>2.8648411146798836E-2</c:v>
                </c:pt>
                <c:pt idx="2037">
                  <c:v>2.8641537410258877E-2</c:v>
                </c:pt>
                <c:pt idx="2038">
                  <c:v>2.8634671379874632E-2</c:v>
                </c:pt>
                <c:pt idx="2039">
                  <c:v>2.8627813055885909E-2</c:v>
                </c:pt>
                <c:pt idx="2040">
                  <c:v>2.8620962437972963E-2</c:v>
                </c:pt>
                <c:pt idx="2041">
                  <c:v>2.8614119526455539E-2</c:v>
                </c:pt>
                <c:pt idx="2042">
                  <c:v>2.860760589175726E-2</c:v>
                </c:pt>
                <c:pt idx="2043">
                  <c:v>2.8600779509764251E-2</c:v>
                </c:pt>
                <c:pt idx="2044">
                  <c:v>2.8593960835552323E-2</c:v>
                </c:pt>
                <c:pt idx="2045">
                  <c:v>2.8587149868961603E-2</c:v>
                </c:pt>
                <c:pt idx="2046">
                  <c:v>2.8580346610125318E-2</c:v>
                </c:pt>
                <c:pt idx="2047">
                  <c:v>2.8573551059016822E-2</c:v>
                </c:pt>
                <c:pt idx="2048">
                  <c:v>2.8566763215582824E-2</c:v>
                </c:pt>
                <c:pt idx="2049">
                  <c:v>2.8559983079876616E-2</c:v>
                </c:pt>
                <c:pt idx="2050">
                  <c:v>2.8553859491073919E-2</c:v>
                </c:pt>
                <c:pt idx="2051">
                  <c:v>2.8546445931540987E-2</c:v>
                </c:pt>
                <c:pt idx="2052">
                  <c:v>2.8539688918938211E-2</c:v>
                </c:pt>
                <c:pt idx="2053">
                  <c:v>2.8532939614036579E-2</c:v>
                </c:pt>
                <c:pt idx="2054">
                  <c:v>2.852684691713625E-2</c:v>
                </c:pt>
                <c:pt idx="2055">
                  <c:v>2.8519464127336747E-2</c:v>
                </c:pt>
                <c:pt idx="2056">
                  <c:v>2.8512737945485256E-2</c:v>
                </c:pt>
                <c:pt idx="2057">
                  <c:v>2.8506019471361554E-2</c:v>
                </c:pt>
                <c:pt idx="2058">
                  <c:v>2.8499308704938997E-2</c:v>
                </c:pt>
                <c:pt idx="2059">
                  <c:v>2.8492605646190938E-2</c:v>
                </c:pt>
                <c:pt idx="2060">
                  <c:v>2.8485910295170669E-2</c:v>
                </c:pt>
                <c:pt idx="2061">
                  <c:v>2.8479222651824898E-2</c:v>
                </c:pt>
                <c:pt idx="2062">
                  <c:v>2.8472542716153626E-2</c:v>
                </c:pt>
                <c:pt idx="2063">
                  <c:v>2.8465870488156853E-2</c:v>
                </c:pt>
                <c:pt idx="2064">
                  <c:v>2.8459205967887868E-2</c:v>
                </c:pt>
                <c:pt idx="2065">
                  <c:v>2.8452549155266738E-2</c:v>
                </c:pt>
                <c:pt idx="2066">
                  <c:v>2.8445900050320105E-2</c:v>
                </c:pt>
                <c:pt idx="2067">
                  <c:v>2.8439258653101263E-2</c:v>
                </c:pt>
                <c:pt idx="2068">
                  <c:v>2.8433274170305278E-2</c:v>
                </c:pt>
                <c:pt idx="2069">
                  <c:v>2.8425998981660427E-2</c:v>
                </c:pt>
                <c:pt idx="2070">
                  <c:v>2.8419380707438435E-2</c:v>
                </c:pt>
                <c:pt idx="2071">
                  <c:v>2.8412770140890942E-2</c:v>
                </c:pt>
                <c:pt idx="2072">
                  <c:v>2.8406167282044592E-2</c:v>
                </c:pt>
                <c:pt idx="2073">
                  <c:v>2.8399572130872741E-2</c:v>
                </c:pt>
                <c:pt idx="2074">
                  <c:v>2.8392984687348743E-2</c:v>
                </c:pt>
                <c:pt idx="2075">
                  <c:v>2.8386404951499244E-2</c:v>
                </c:pt>
                <c:pt idx="2076">
                  <c:v>2.8379832923324244E-2</c:v>
                </c:pt>
                <c:pt idx="2077">
                  <c:v>2.8373268602850388E-2</c:v>
                </c:pt>
                <c:pt idx="2078">
                  <c:v>2.8366711990024385E-2</c:v>
                </c:pt>
                <c:pt idx="2079">
                  <c:v>2.8360163084846235E-2</c:v>
                </c:pt>
                <c:pt idx="2080">
                  <c:v>2.8353621887342584E-2</c:v>
                </c:pt>
                <c:pt idx="2081">
                  <c:v>2.8347088397540077E-2</c:v>
                </c:pt>
                <c:pt idx="2082">
                  <c:v>2.8341212271860705E-2</c:v>
                </c:pt>
                <c:pt idx="2083">
                  <c:v>2.8334044540851977E-2</c:v>
                </c:pt>
                <c:pt idx="2084">
                  <c:v>2.8327534174019675E-2</c:v>
                </c:pt>
                <c:pt idx="2085">
                  <c:v>2.8321031514808581E-2</c:v>
                </c:pt>
                <c:pt idx="2086">
                  <c:v>2.8314536563271986E-2</c:v>
                </c:pt>
                <c:pt idx="2087">
                  <c:v>2.8308049319383244E-2</c:v>
                </c:pt>
                <c:pt idx="2088">
                  <c:v>2.8302219675928608E-2</c:v>
                </c:pt>
                <c:pt idx="2089">
                  <c:v>2.829509795460261E-2</c:v>
                </c:pt>
                <c:pt idx="2090">
                  <c:v>2.8288633833710719E-2</c:v>
                </c:pt>
                <c:pt idx="2091">
                  <c:v>2.8282177420440036E-2</c:v>
                </c:pt>
                <c:pt idx="2092">
                  <c:v>2.8276378779545919E-2</c:v>
                </c:pt>
                <c:pt idx="2093">
                  <c:v>2.8269287716842229E-2</c:v>
                </c:pt>
                <c:pt idx="2094">
                  <c:v>2.8262854426515105E-2</c:v>
                </c:pt>
                <c:pt idx="2095">
                  <c:v>2.825642884386248E-2</c:v>
                </c:pt>
                <c:pt idx="2096">
                  <c:v>2.8250010968857708E-2</c:v>
                </c:pt>
                <c:pt idx="2097">
                  <c:v>2.8243600801474145E-2</c:v>
                </c:pt>
                <c:pt idx="2098">
                  <c:v>2.8237198341685144E-2</c:v>
                </c:pt>
                <c:pt idx="2099">
                  <c:v>2.8230803589650577E-2</c:v>
                </c:pt>
                <c:pt idx="2100">
                  <c:v>2.8224416545210573E-2</c:v>
                </c:pt>
                <c:pt idx="2101">
                  <c:v>2.8218037208391777E-2</c:v>
                </c:pt>
                <c:pt idx="2102">
                  <c:v>2.8212316124245351E-2</c:v>
                </c:pt>
                <c:pt idx="2103">
                  <c:v>2.82053016576711E-2</c:v>
                </c:pt>
                <c:pt idx="2104">
                  <c:v>2.8198945443769219E-2</c:v>
                </c:pt>
                <c:pt idx="2105">
                  <c:v>2.8192596937488545E-2</c:v>
                </c:pt>
                <c:pt idx="2106">
                  <c:v>2.8186906896103814E-2</c:v>
                </c:pt>
                <c:pt idx="2107">
                  <c:v>2.8179923047844113E-2</c:v>
                </c:pt>
                <c:pt idx="2108">
                  <c:v>2.8173597664480354E-2</c:v>
                </c:pt>
                <c:pt idx="2109">
                  <c:v>2.8167279988737803E-2</c:v>
                </c:pt>
                <c:pt idx="2110">
                  <c:v>2.816097002061646E-2</c:v>
                </c:pt>
                <c:pt idx="2111">
                  <c:v>2.8154667760116325E-2</c:v>
                </c:pt>
                <c:pt idx="2112">
                  <c:v>2.8148373207237398E-2</c:v>
                </c:pt>
                <c:pt idx="2113">
                  <c:v>2.8142086362006324E-2</c:v>
                </c:pt>
                <c:pt idx="2114">
                  <c:v>2.8135807224423104E-2</c:v>
                </c:pt>
                <c:pt idx="2115">
                  <c:v>2.8129535794434446E-2</c:v>
                </c:pt>
                <c:pt idx="2116">
                  <c:v>2.8123272072013705E-2</c:v>
                </c:pt>
                <c:pt idx="2117">
                  <c:v>2.8117016057267463E-2</c:v>
                </c:pt>
                <c:pt idx="2118">
                  <c:v>2.8110767750142429E-2</c:v>
                </c:pt>
                <c:pt idx="2119">
                  <c:v>2.8104527150638603E-2</c:v>
                </c:pt>
                <c:pt idx="2120">
                  <c:v>2.8098945848598067E-2</c:v>
                </c:pt>
                <c:pt idx="2121">
                  <c:v>2.8092069074441284E-2</c:v>
                </c:pt>
                <c:pt idx="2122">
                  <c:v>2.8085851597774436E-2</c:v>
                </c:pt>
                <c:pt idx="2123">
                  <c:v>2.8079641828675506E-2</c:v>
                </c:pt>
                <c:pt idx="2124">
                  <c:v>2.8073439767251074E-2</c:v>
                </c:pt>
                <c:pt idx="2125">
                  <c:v>2.8067245413421205E-2</c:v>
                </c:pt>
                <c:pt idx="2126">
                  <c:v>2.8057105790519898E-2</c:v>
                </c:pt>
                <c:pt idx="2127">
                  <c:v>2.8050930016627618E-2</c:v>
                </c:pt>
                <c:pt idx="2128">
                  <c:v>2.8044761948811114E-2</c:v>
                </c:pt>
                <c:pt idx="2129">
                  <c:v>2.8038601587470069E-2</c:v>
                </c:pt>
                <c:pt idx="2130">
                  <c:v>2.8032448932124865E-2</c:v>
                </c:pt>
                <c:pt idx="2131">
                  <c:v>2.8026303982935374E-2</c:v>
                </c:pt>
                <c:pt idx="2132">
                  <c:v>2.8020166739981534E-2</c:v>
                </c:pt>
                <c:pt idx="2133">
                  <c:v>2.8014037203343278E-2</c:v>
                </c:pt>
                <c:pt idx="2134">
                  <c:v>2.8007915372860737E-2</c:v>
                </c:pt>
                <c:pt idx="2135">
                  <c:v>2.800092843127544E-2</c:v>
                </c:pt>
                <c:pt idx="2136">
                  <c:v>2.7994823113823841E-2</c:v>
                </c:pt>
                <c:pt idx="2137">
                  <c:v>2.79887255028477E-2</c:v>
                </c:pt>
                <c:pt idx="2138">
                  <c:v>2.7982635597947336E-2</c:v>
                </c:pt>
                <c:pt idx="2139">
                  <c:v>2.7976553399282622E-2</c:v>
                </c:pt>
                <c:pt idx="2140">
                  <c:v>2.7970478906693685E-2</c:v>
                </c:pt>
                <c:pt idx="2141">
                  <c:v>2.796441212050027E-2</c:v>
                </c:pt>
                <c:pt idx="2142">
                  <c:v>2.7958353040302697E-2</c:v>
                </c:pt>
                <c:pt idx="2143">
                  <c:v>2.7952301666260837E-2</c:v>
                </c:pt>
                <c:pt idx="2144">
                  <c:v>2.7946911302025867E-2</c:v>
                </c:pt>
                <c:pt idx="2145">
                  <c:v>2.7940222036964002E-2</c:v>
                </c:pt>
                <c:pt idx="2146">
                  <c:v>2.7934193781629091E-2</c:v>
                </c:pt>
                <c:pt idx="2147">
                  <c:v>2.7928173232369957E-2</c:v>
                </c:pt>
                <c:pt idx="2148">
                  <c:v>2.7922160389426409E-2</c:v>
                </c:pt>
                <c:pt idx="2149">
                  <c:v>2.7916155252638575E-2</c:v>
                </c:pt>
                <c:pt idx="2150">
                  <c:v>2.7910157821926518E-2</c:v>
                </c:pt>
                <c:pt idx="2151">
                  <c:v>2.7904168097370174E-2</c:v>
                </c:pt>
                <c:pt idx="2152">
                  <c:v>2.7898186079209353E-2</c:v>
                </c:pt>
                <c:pt idx="2153">
                  <c:v>2.7892211767044373E-2</c:v>
                </c:pt>
                <c:pt idx="2154">
                  <c:v>2.7886245161115042E-2</c:v>
                </c:pt>
                <c:pt idx="2155">
                  <c:v>2.7880286261341425E-2</c:v>
                </c:pt>
                <c:pt idx="2156">
                  <c:v>2.7874335067803457E-2</c:v>
                </c:pt>
                <c:pt idx="2157">
                  <c:v>2.7868391580581076E-2</c:v>
                </c:pt>
                <c:pt idx="2158">
                  <c:v>2.7862455799274599E-2</c:v>
                </c:pt>
                <c:pt idx="2159">
                  <c:v>2.7856527724363644E-2</c:v>
                </c:pt>
                <c:pt idx="2160">
                  <c:v>2.7850607355528467E-2</c:v>
                </c:pt>
                <c:pt idx="2161">
                  <c:v>2.7844694692849004E-2</c:v>
                </c:pt>
                <c:pt idx="2162">
                  <c:v>2.783878973640519E-2</c:v>
                </c:pt>
                <c:pt idx="2163">
                  <c:v>2.7832892486197025E-2</c:v>
                </c:pt>
                <c:pt idx="2164">
                  <c:v>2.7827002942064638E-2</c:v>
                </c:pt>
                <c:pt idx="2165">
                  <c:v>2.7821121104087965E-2</c:v>
                </c:pt>
                <c:pt idx="2166">
                  <c:v>2.7815246972426877E-2</c:v>
                </c:pt>
                <c:pt idx="2167">
                  <c:v>2.7809380546841567E-2</c:v>
                </c:pt>
                <c:pt idx="2168">
                  <c:v>2.7803521827491906E-2</c:v>
                </c:pt>
                <c:pt idx="2169">
                  <c:v>2.7797670814218023E-2</c:v>
                </c:pt>
                <c:pt idx="2170">
                  <c:v>2.7791827507259725E-2</c:v>
                </c:pt>
                <c:pt idx="2171">
                  <c:v>2.7785991906377205E-2</c:v>
                </c:pt>
                <c:pt idx="2172">
                  <c:v>2.7780164011570463E-2</c:v>
                </c:pt>
                <c:pt idx="2173">
                  <c:v>2.7774343823159242E-2</c:v>
                </c:pt>
                <c:pt idx="2174">
                  <c:v>2.7768531340903735E-2</c:v>
                </c:pt>
                <c:pt idx="2175">
                  <c:v>2.7762726564803941E-2</c:v>
                </c:pt>
                <c:pt idx="2176">
                  <c:v>2.7756929494699989E-2</c:v>
                </c:pt>
                <c:pt idx="2177">
                  <c:v>2.7751140130991558E-2</c:v>
                </c:pt>
                <c:pt idx="2178">
                  <c:v>2.7745358473358905E-2</c:v>
                </c:pt>
                <c:pt idx="2179">
                  <c:v>2.7739584521881966E-2</c:v>
                </c:pt>
                <c:pt idx="2180">
                  <c:v>2.773381827656074E-2</c:v>
                </c:pt>
                <c:pt idx="2181">
                  <c:v>2.7728059737475164E-2</c:v>
                </c:pt>
                <c:pt idx="2182">
                  <c:v>2.7722308904545301E-2</c:v>
                </c:pt>
                <c:pt idx="2183">
                  <c:v>2.7716565777691216E-2</c:v>
                </c:pt>
                <c:pt idx="2184">
                  <c:v>2.7710830357152716E-2</c:v>
                </c:pt>
                <c:pt idx="2185">
                  <c:v>2.7705102642849866E-2</c:v>
                </c:pt>
                <c:pt idx="2186">
                  <c:v>2.7699382634542857E-2</c:v>
                </c:pt>
                <c:pt idx="2187">
                  <c:v>2.7693670332471498E-2</c:v>
                </c:pt>
                <c:pt idx="2188">
                  <c:v>2.7687965736635789E-2</c:v>
                </c:pt>
                <c:pt idx="2189">
                  <c:v>2.7682268846875857E-2</c:v>
                </c:pt>
                <c:pt idx="2190">
                  <c:v>2.7676579663271639E-2</c:v>
                </c:pt>
                <c:pt idx="2191">
                  <c:v>2.767089818590307E-2</c:v>
                </c:pt>
                <c:pt idx="2192">
                  <c:v>2.7665224414690215E-2</c:v>
                </c:pt>
                <c:pt idx="2193">
                  <c:v>2.7659558349633073E-2</c:v>
                </c:pt>
                <c:pt idx="2194">
                  <c:v>2.7653899990651709E-2</c:v>
                </c:pt>
                <c:pt idx="2195">
                  <c:v>2.7648249338065867E-2</c:v>
                </c:pt>
                <c:pt idx="2196">
                  <c:v>2.7642606391555802E-2</c:v>
                </c:pt>
                <c:pt idx="2197">
                  <c:v>2.7636971151121514E-2</c:v>
                </c:pt>
                <c:pt idx="2198">
                  <c:v>2.763134361684294E-2</c:v>
                </c:pt>
                <c:pt idx="2199">
                  <c:v>2.7625723788879952E-2</c:v>
                </c:pt>
                <c:pt idx="2200">
                  <c:v>2.7620111666992742E-2</c:v>
                </c:pt>
                <c:pt idx="2201">
                  <c:v>2.7614507251261244E-2</c:v>
                </c:pt>
                <c:pt idx="2202">
                  <c:v>2.7608910541685461E-2</c:v>
                </c:pt>
                <c:pt idx="2203">
                  <c:v>2.7603321538345327E-2</c:v>
                </c:pt>
                <c:pt idx="2204">
                  <c:v>2.7597740241160906E-2</c:v>
                </c:pt>
                <c:pt idx="2205">
                  <c:v>2.7592166649972327E-2</c:v>
                </c:pt>
                <c:pt idx="2206">
                  <c:v>2.758660076517927E-2</c:v>
                </c:pt>
                <c:pt idx="2207">
                  <c:v>2.758104258646199E-2</c:v>
                </c:pt>
                <c:pt idx="2208">
                  <c:v>2.7575492113820488E-2</c:v>
                </c:pt>
                <c:pt idx="2209">
                  <c:v>2.7569949347494571E-2</c:v>
                </c:pt>
                <c:pt idx="2210">
                  <c:v>2.7564414287164496E-2</c:v>
                </c:pt>
                <c:pt idx="2211">
                  <c:v>2.7558886933229942E-2</c:v>
                </c:pt>
                <c:pt idx="2212">
                  <c:v>2.7553367285211294E-2</c:v>
                </c:pt>
                <c:pt idx="2213">
                  <c:v>2.7547855343588168E-2</c:v>
                </c:pt>
                <c:pt idx="2214">
                  <c:v>2.7542351107880947E-2</c:v>
                </c:pt>
                <c:pt idx="2215">
                  <c:v>2.7536854578489312E-2</c:v>
                </c:pt>
                <c:pt idx="2216">
                  <c:v>2.7531365755093518E-2</c:v>
                </c:pt>
                <c:pt idx="2217">
                  <c:v>2.7525884638093245E-2</c:v>
                </c:pt>
                <c:pt idx="2218">
                  <c:v>2.7520411227168751E-2</c:v>
                </c:pt>
                <c:pt idx="2219">
                  <c:v>2.7514945522320033E-2</c:v>
                </c:pt>
                <c:pt idx="2220">
                  <c:v>2.7509487523706966E-2</c:v>
                </c:pt>
                <c:pt idx="2221">
                  <c:v>2.7504037231249612E-2</c:v>
                </c:pt>
                <c:pt idx="2222">
                  <c:v>2.7498594644947971E-2</c:v>
                </c:pt>
                <c:pt idx="2223">
                  <c:v>2.7493159764722108E-2</c:v>
                </c:pt>
                <c:pt idx="2224">
                  <c:v>2.7487732590811831E-2</c:v>
                </c:pt>
                <c:pt idx="2225">
                  <c:v>2.7482313122977331E-2</c:v>
                </c:pt>
                <c:pt idx="2226">
                  <c:v>2.7476901361218609E-2</c:v>
                </c:pt>
                <c:pt idx="2227">
                  <c:v>2.74714973056156E-2</c:v>
                </c:pt>
                <c:pt idx="2228">
                  <c:v>2.7466100956408113E-2</c:v>
                </c:pt>
                <c:pt idx="2229">
                  <c:v>2.7460712313196467E-2</c:v>
                </c:pt>
                <c:pt idx="2230">
                  <c:v>2.7455331376060599E-2</c:v>
                </c:pt>
                <c:pt idx="2231">
                  <c:v>2.744995814516038E-2</c:v>
                </c:pt>
                <c:pt idx="2232">
                  <c:v>2.7444592620495811E-2</c:v>
                </c:pt>
                <c:pt idx="2233">
                  <c:v>2.7439234801827084E-2</c:v>
                </c:pt>
                <c:pt idx="2234">
                  <c:v>2.743388468931407E-2</c:v>
                </c:pt>
                <c:pt idx="2235">
                  <c:v>2.7428542283116641E-2</c:v>
                </c:pt>
                <c:pt idx="2236">
                  <c:v>2.7423207582994991E-2</c:v>
                </c:pt>
                <c:pt idx="2237">
                  <c:v>2.7417880588949117E-2</c:v>
                </c:pt>
                <c:pt idx="2238">
                  <c:v>2.7412561301138894E-2</c:v>
                </c:pt>
                <c:pt idx="2239">
                  <c:v>2.7407249719484383E-2</c:v>
                </c:pt>
                <c:pt idx="2240">
                  <c:v>2.7401945843985587E-2</c:v>
                </c:pt>
                <c:pt idx="2241">
                  <c:v>2.7396649674562568E-2</c:v>
                </c:pt>
                <c:pt idx="2242">
                  <c:v>2.7391361211455134E-2</c:v>
                </c:pt>
                <c:pt idx="2243">
                  <c:v>2.7386080454343542E-2</c:v>
                </c:pt>
                <c:pt idx="2244">
                  <c:v>2.73808074034676E-2</c:v>
                </c:pt>
                <c:pt idx="2245">
                  <c:v>2.7375542058587499E-2</c:v>
                </c:pt>
                <c:pt idx="2246">
                  <c:v>2.7370284420022983E-2</c:v>
                </c:pt>
                <c:pt idx="2247">
                  <c:v>2.7365034487614182E-2</c:v>
                </c:pt>
                <c:pt idx="2248">
                  <c:v>2.7359792261201221E-2</c:v>
                </c:pt>
                <c:pt idx="2249">
                  <c:v>2.735455774102391E-2</c:v>
                </c:pt>
                <c:pt idx="2250">
                  <c:v>2.7349330927162185E-2</c:v>
                </c:pt>
                <c:pt idx="2251">
                  <c:v>2.7344111819296302E-2</c:v>
                </c:pt>
                <c:pt idx="2252">
                  <c:v>2.7338900417506196E-2</c:v>
                </c:pt>
                <c:pt idx="2253">
                  <c:v>2.7333696721871803E-2</c:v>
                </c:pt>
                <c:pt idx="2254">
                  <c:v>2.732850073247306E-2</c:v>
                </c:pt>
                <c:pt idx="2255">
                  <c:v>2.7323312449150094E-2</c:v>
                </c:pt>
                <c:pt idx="2256">
                  <c:v>2.7318131871902906E-2</c:v>
                </c:pt>
                <c:pt idx="2257">
                  <c:v>2.731295900105124E-2</c:v>
                </c:pt>
                <c:pt idx="2258">
                  <c:v>2.7307793836355287E-2</c:v>
                </c:pt>
                <c:pt idx="2259">
                  <c:v>2.7302636377495304E-2</c:v>
                </c:pt>
                <c:pt idx="2260">
                  <c:v>2.7297486625030842E-2</c:v>
                </c:pt>
                <c:pt idx="2261">
                  <c:v>2.7292344578642158E-2</c:v>
                </c:pt>
                <c:pt idx="2262">
                  <c:v>2.7287210238329251E-2</c:v>
                </c:pt>
                <c:pt idx="2263">
                  <c:v>2.7282083604172058E-2</c:v>
                </c:pt>
                <c:pt idx="2264">
                  <c:v>2.7276964676330451E-2</c:v>
                </c:pt>
                <c:pt idx="2265">
                  <c:v>2.7271853454484685E-2</c:v>
                </c:pt>
                <c:pt idx="2266">
                  <c:v>2.7266749938714696E-2</c:v>
                </c:pt>
                <c:pt idx="2267">
                  <c:v>2.7261654129180357E-2</c:v>
                </c:pt>
                <c:pt idx="2268">
                  <c:v>2.7256566025801732E-2</c:v>
                </c:pt>
                <c:pt idx="2269">
                  <c:v>2.7251485628658756E-2</c:v>
                </c:pt>
                <c:pt idx="2270">
                  <c:v>2.7246412937431685E-2</c:v>
                </c:pt>
                <c:pt idx="2271">
                  <c:v>2.7241347952440265E-2</c:v>
                </c:pt>
                <c:pt idx="2272">
                  <c:v>2.7236290673764429E-2</c:v>
                </c:pt>
                <c:pt idx="2273">
                  <c:v>2.7231241100924564E-2</c:v>
                </c:pt>
                <c:pt idx="2274">
                  <c:v>2.722619923448022E-2</c:v>
                </c:pt>
                <c:pt idx="2275">
                  <c:v>2.7221165073951781E-2</c:v>
                </c:pt>
                <c:pt idx="2276">
                  <c:v>2.7216138619738928E-2</c:v>
                </c:pt>
                <c:pt idx="2277">
                  <c:v>2.7211119871521916E-2</c:v>
                </c:pt>
                <c:pt idx="2278">
                  <c:v>2.7206108829700426E-2</c:v>
                </c:pt>
                <c:pt idx="2279">
                  <c:v>2.7201105493874778E-2</c:v>
                </c:pt>
                <c:pt idx="2280">
                  <c:v>2.7196109864204843E-2</c:v>
                </c:pt>
                <c:pt idx="2281">
                  <c:v>2.7191121940530749E-2</c:v>
                </c:pt>
                <c:pt idx="2282">
                  <c:v>2.7185430892497919E-2</c:v>
                </c:pt>
                <c:pt idx="2283">
                  <c:v>2.7180459482094577E-2</c:v>
                </c:pt>
                <c:pt idx="2284">
                  <c:v>2.7175495777926884E-2</c:v>
                </c:pt>
                <c:pt idx="2285">
                  <c:v>2.7170539779755032E-2</c:v>
                </c:pt>
                <c:pt idx="2286">
                  <c:v>2.7165591487658958E-2</c:v>
                </c:pt>
                <c:pt idx="2287">
                  <c:v>2.7160650901878469E-2</c:v>
                </c:pt>
                <c:pt idx="2288">
                  <c:v>2.7155718022173758E-2</c:v>
                </c:pt>
                <c:pt idx="2289">
                  <c:v>2.7150792848544825E-2</c:v>
                </c:pt>
                <c:pt idx="2290">
                  <c:v>2.7145875381071605E-2</c:v>
                </c:pt>
                <c:pt idx="2291">
                  <c:v>2.7140965619674162E-2</c:v>
                </c:pt>
                <c:pt idx="2292">
                  <c:v>2.7136063564592305E-2</c:v>
                </c:pt>
                <c:pt idx="2293">
                  <c:v>2.713116921550629E-2</c:v>
                </c:pt>
                <c:pt idx="2294">
                  <c:v>2.7126282572655924E-2</c:v>
                </c:pt>
                <c:pt idx="2295">
                  <c:v>2.7121403635881336E-2</c:v>
                </c:pt>
                <c:pt idx="2296">
                  <c:v>2.7116532405262461E-2</c:v>
                </c:pt>
                <c:pt idx="2297">
                  <c:v>2.7111668880639428E-2</c:v>
                </c:pt>
                <c:pt idx="2298">
                  <c:v>2.710681306233198E-2</c:v>
                </c:pt>
                <c:pt idx="2299">
                  <c:v>2.710196495010031E-2</c:v>
                </c:pt>
                <c:pt idx="2300">
                  <c:v>2.7097124543864481E-2</c:v>
                </c:pt>
                <c:pt idx="2301">
                  <c:v>2.7092291843864302E-2</c:v>
                </c:pt>
                <c:pt idx="2302">
                  <c:v>2.7088141566902202E-2</c:v>
                </c:pt>
                <c:pt idx="2303">
                  <c:v>2.7082649562411021E-2</c:v>
                </c:pt>
                <c:pt idx="2304">
                  <c:v>2.7077839980798046E-2</c:v>
                </c:pt>
                <c:pt idx="2305">
                  <c:v>2.7073038105340785E-2</c:v>
                </c:pt>
                <c:pt idx="2306">
                  <c:v>2.7068243936039238E-2</c:v>
                </c:pt>
                <c:pt idx="2307">
                  <c:v>2.7063457472733532E-2</c:v>
                </c:pt>
                <c:pt idx="2308">
                  <c:v>2.7058678715743412E-2</c:v>
                </c:pt>
                <c:pt idx="2309">
                  <c:v>2.7053907664749133E-2</c:v>
                </c:pt>
                <c:pt idx="2310">
                  <c:v>2.7049144319990504E-2</c:v>
                </c:pt>
                <c:pt idx="2311">
                  <c:v>2.704438868114778E-2</c:v>
                </c:pt>
                <c:pt idx="2312">
                  <c:v>2.7039640748780513E-2</c:v>
                </c:pt>
                <c:pt idx="2313">
                  <c:v>2.7034900522249217E-2</c:v>
                </c:pt>
                <c:pt idx="2314">
                  <c:v>2.7030168002113442E-2</c:v>
                </c:pt>
                <c:pt idx="2315">
                  <c:v>2.7025443187813636E-2</c:v>
                </c:pt>
                <c:pt idx="2316">
                  <c:v>2.7020726079909352E-2</c:v>
                </c:pt>
                <c:pt idx="2317">
                  <c:v>2.7016016677920973E-2</c:v>
                </c:pt>
                <c:pt idx="2318">
                  <c:v>2.7011314982088308E-2</c:v>
                </c:pt>
                <c:pt idx="2319">
                  <c:v>2.7006620992491293E-2</c:v>
                </c:pt>
                <c:pt idx="2320">
                  <c:v>2.7001934708970055E-2</c:v>
                </c:pt>
                <c:pt idx="2321">
                  <c:v>2.6997256131684466E-2</c:v>
                </c:pt>
                <c:pt idx="2322">
                  <c:v>2.6992585260154911E-2</c:v>
                </c:pt>
                <c:pt idx="2323">
                  <c:v>2.698792209518075E-2</c:v>
                </c:pt>
                <c:pt idx="2324">
                  <c:v>2.698326663620243E-2</c:v>
                </c:pt>
                <c:pt idx="2325">
                  <c:v>2.6978618883140015E-2</c:v>
                </c:pt>
                <c:pt idx="2326">
                  <c:v>2.6973978836393186E-2</c:v>
                </c:pt>
                <c:pt idx="2327">
                  <c:v>2.6969346495802071E-2</c:v>
                </c:pt>
                <c:pt idx="2328">
                  <c:v>2.6964721861286733E-2</c:v>
                </c:pt>
                <c:pt idx="2329">
                  <c:v>2.6960104932847173E-2</c:v>
                </c:pt>
                <c:pt idx="2330">
                  <c:v>2.6955495710563326E-2</c:v>
                </c:pt>
                <c:pt idx="2331">
                  <c:v>2.6950894194515129E-2</c:v>
                </c:pt>
                <c:pt idx="2332">
                  <c:v>2.6946300384382837E-2</c:v>
                </c:pt>
                <c:pt idx="2333">
                  <c:v>2.6941714280406259E-2</c:v>
                </c:pt>
                <c:pt idx="2334">
                  <c:v>2.6937816935039827E-2</c:v>
                </c:pt>
                <c:pt idx="2335">
                  <c:v>2.6932565191080116E-2</c:v>
                </c:pt>
                <c:pt idx="2336">
                  <c:v>2.6928002205490742E-2</c:v>
                </c:pt>
                <c:pt idx="2337">
                  <c:v>2.6923446925977146E-2</c:v>
                </c:pt>
                <c:pt idx="2338">
                  <c:v>2.6918899352779135E-2</c:v>
                </c:pt>
                <c:pt idx="2339">
                  <c:v>2.691435948549703E-2</c:v>
                </c:pt>
                <c:pt idx="2340">
                  <c:v>2.6909827324370639E-2</c:v>
                </c:pt>
                <c:pt idx="2341">
                  <c:v>2.6905302869639769E-2</c:v>
                </c:pt>
                <c:pt idx="2342">
                  <c:v>2.6900786120824804E-2</c:v>
                </c:pt>
                <c:pt idx="2343">
                  <c:v>2.6896277078085618E-2</c:v>
                </c:pt>
                <c:pt idx="2344">
                  <c:v>2.6891775741422208E-2</c:v>
                </c:pt>
                <c:pt idx="2345">
                  <c:v>2.6887282111074384E-2</c:v>
                </c:pt>
                <c:pt idx="2346">
                  <c:v>2.6882796186802338E-2</c:v>
                </c:pt>
                <c:pt idx="2347">
                  <c:v>2.6878317968366261E-2</c:v>
                </c:pt>
                <c:pt idx="2348">
                  <c:v>2.6873847456325706E-2</c:v>
                </c:pt>
                <c:pt idx="2349">
                  <c:v>2.6869384650280992E-2</c:v>
                </c:pt>
                <c:pt idx="2350">
                  <c:v>2.6864929550471928E-2</c:v>
                </c:pt>
                <c:pt idx="2351">
                  <c:v>2.6860482156738641E-2</c:v>
                </c:pt>
                <c:pt idx="2352">
                  <c:v>2.6856042469081132E-2</c:v>
                </c:pt>
                <c:pt idx="2353">
                  <c:v>2.68516104874994E-2</c:v>
                </c:pt>
                <c:pt idx="2354">
                  <c:v>2.6847186212073382E-2</c:v>
                </c:pt>
                <c:pt idx="2355">
                  <c:v>2.6843455206728706E-2</c:v>
                </c:pt>
                <c:pt idx="2356">
                  <c:v>2.6838360779768422E-2</c:v>
                </c:pt>
                <c:pt idx="2357">
                  <c:v>2.6833959622649672E-2</c:v>
                </c:pt>
                <c:pt idx="2358">
                  <c:v>2.6829566171686636E-2</c:v>
                </c:pt>
                <c:pt idx="2359">
                  <c:v>2.6824554520912258E-2</c:v>
                </c:pt>
                <c:pt idx="2360">
                  <c:v>2.6820177583060101E-2</c:v>
                </c:pt>
                <c:pt idx="2361">
                  <c:v>2.6815808351443593E-2</c:v>
                </c:pt>
                <c:pt idx="2362">
                  <c:v>2.6811446825742991E-2</c:v>
                </c:pt>
                <c:pt idx="2363">
                  <c:v>2.6807093006278038E-2</c:v>
                </c:pt>
                <c:pt idx="2364">
                  <c:v>2.6802746893048734E-2</c:v>
                </c:pt>
                <c:pt idx="2365">
                  <c:v>2.6798408485655401E-2</c:v>
                </c:pt>
                <c:pt idx="2366">
                  <c:v>2.6794077784577652E-2</c:v>
                </c:pt>
                <c:pt idx="2367">
                  <c:v>2.6789754789415809E-2</c:v>
                </c:pt>
                <c:pt idx="2368">
                  <c:v>2.6785439500649488E-2</c:v>
                </c:pt>
                <c:pt idx="2369">
                  <c:v>2.6781131917719136E-2</c:v>
                </c:pt>
                <c:pt idx="2370">
                  <c:v>2.6776832040944498E-2</c:v>
                </c:pt>
                <c:pt idx="2371">
                  <c:v>2.677253987040551E-2</c:v>
                </c:pt>
                <c:pt idx="2372">
                  <c:v>2.6768255406022234E-2</c:v>
                </c:pt>
                <c:pt idx="2373">
                  <c:v>2.6763978647634801E-2</c:v>
                </c:pt>
                <c:pt idx="2374">
                  <c:v>2.6759709595243208E-2</c:v>
                </c:pt>
                <c:pt idx="2375">
                  <c:v>2.6755448249167202E-2</c:v>
                </c:pt>
                <c:pt idx="2376">
                  <c:v>2.6751194609166973E-2</c:v>
                </c:pt>
                <c:pt idx="2377">
                  <c:v>2.6746948675242521E-2</c:v>
                </c:pt>
                <c:pt idx="2378">
                  <c:v>2.6742710447393847E-2</c:v>
                </c:pt>
                <c:pt idx="2379">
                  <c:v>2.673847992562095E-2</c:v>
                </c:pt>
                <c:pt idx="2380">
                  <c:v>2.6734257110163639E-2</c:v>
                </c:pt>
                <c:pt idx="2381">
                  <c:v>2.6730042000622234E-2</c:v>
                </c:pt>
                <c:pt idx="2382">
                  <c:v>2.6725834597236542E-2</c:v>
                </c:pt>
                <c:pt idx="2383">
                  <c:v>2.6721634899926627E-2</c:v>
                </c:pt>
                <c:pt idx="2384">
                  <c:v>2.6717442908932298E-2</c:v>
                </c:pt>
                <c:pt idx="2385">
                  <c:v>2.6713258623694003E-2</c:v>
                </c:pt>
                <c:pt idx="2386">
                  <c:v>2.671116050861233E-2</c:v>
                </c:pt>
                <c:pt idx="2387">
                  <c:v>2.6704913172004296E-2</c:v>
                </c:pt>
                <c:pt idx="2388">
                  <c:v>2.6700752005153205E-2</c:v>
                </c:pt>
                <c:pt idx="2389">
                  <c:v>2.6696598544537764E-2</c:v>
                </c:pt>
                <c:pt idx="2390">
                  <c:v>2.6692452790237908E-2</c:v>
                </c:pt>
                <c:pt idx="2391">
                  <c:v>2.6688314741694086E-2</c:v>
                </c:pt>
                <c:pt idx="2392">
                  <c:v>2.6684184399385913E-2</c:v>
                </c:pt>
                <c:pt idx="2393">
                  <c:v>2.6680061763233454E-2</c:v>
                </c:pt>
                <c:pt idx="2394">
                  <c:v>2.6675946833076836E-2</c:v>
                </c:pt>
                <c:pt idx="2395">
                  <c:v>2.6671839609075931E-2</c:v>
                </c:pt>
                <c:pt idx="2396">
                  <c:v>2.6667740091150804E-2</c:v>
                </c:pt>
                <c:pt idx="2397">
                  <c:v>2.6663648279461327E-2</c:v>
                </c:pt>
                <c:pt idx="2398">
                  <c:v>2.6659564173767691E-2</c:v>
                </c:pt>
                <c:pt idx="2399">
                  <c:v>2.6655487774069897E-2</c:v>
                </c:pt>
                <c:pt idx="2400">
                  <c:v>2.6651419080687688E-2</c:v>
                </c:pt>
                <c:pt idx="2401">
                  <c:v>2.6647358093381257E-2</c:v>
                </c:pt>
                <c:pt idx="2402">
                  <c:v>2.6643304812150603E-2</c:v>
                </c:pt>
                <c:pt idx="2403">
                  <c:v>2.6639259236835855E-2</c:v>
                </c:pt>
                <c:pt idx="2404">
                  <c:v>2.6635221367836692E-2</c:v>
                </c:pt>
                <c:pt idx="2405">
                  <c:v>2.6631191204913307E-2</c:v>
                </c:pt>
                <c:pt idx="2406">
                  <c:v>2.6627168748145635E-2</c:v>
                </c:pt>
                <c:pt idx="2407">
                  <c:v>2.6623977140154409E-2</c:v>
                </c:pt>
                <c:pt idx="2408">
                  <c:v>2.661997170497088E-2</c:v>
                </c:pt>
                <c:pt idx="2409">
                  <c:v>2.6615973977115459E-2</c:v>
                </c:pt>
                <c:pt idx="2410">
                  <c:v>2.6611983956561502E-2</c:v>
                </c:pt>
                <c:pt idx="2411">
                  <c:v>2.6608001643335655E-2</c:v>
                </c:pt>
                <c:pt idx="2412">
                  <c:v>2.6604027037464562E-2</c:v>
                </c:pt>
                <c:pt idx="2413">
                  <c:v>2.6600060138921577E-2</c:v>
                </c:pt>
                <c:pt idx="2414">
                  <c:v>2.6596800854046254E-2</c:v>
                </c:pt>
                <c:pt idx="2415">
                  <c:v>2.6592149463766646E-2</c:v>
                </c:pt>
                <c:pt idx="2416">
                  <c:v>2.6588205687207989E-2</c:v>
                </c:pt>
                <c:pt idx="2417">
                  <c:v>2.6584269617977441E-2</c:v>
                </c:pt>
                <c:pt idx="2418">
                  <c:v>2.6581042200783944E-2</c:v>
                </c:pt>
                <c:pt idx="2419">
                  <c:v>2.6576420601420736E-2</c:v>
                </c:pt>
                <c:pt idx="2420">
                  <c:v>2.6572507654121225E-2</c:v>
                </c:pt>
                <c:pt idx="2421">
                  <c:v>2.6568602414176468E-2</c:v>
                </c:pt>
                <c:pt idx="2422">
                  <c:v>2.6564704881506529E-2</c:v>
                </c:pt>
                <c:pt idx="2423">
                  <c:v>2.6560815056191345E-2</c:v>
                </c:pt>
                <c:pt idx="2424">
                  <c:v>2.655693293820427E-2</c:v>
                </c:pt>
                <c:pt idx="2425">
                  <c:v>2.6553058527492013E-2</c:v>
                </c:pt>
                <c:pt idx="2426">
                  <c:v>2.6549191824161156E-2</c:v>
                </c:pt>
                <c:pt idx="2427">
                  <c:v>2.6545332828078472E-2</c:v>
                </c:pt>
                <c:pt idx="2428">
                  <c:v>2.6541481539350542E-2</c:v>
                </c:pt>
                <c:pt idx="2429">
                  <c:v>2.6537637957897431E-2</c:v>
                </c:pt>
                <c:pt idx="2430">
                  <c:v>2.6533802083799074E-2</c:v>
                </c:pt>
                <c:pt idx="2431">
                  <c:v>2.6529973917028826E-2</c:v>
                </c:pt>
                <c:pt idx="2432">
                  <c:v>2.6526858113646856E-2</c:v>
                </c:pt>
                <c:pt idx="2433">
                  <c:v>2.6522340705366076E-2</c:v>
                </c:pt>
                <c:pt idx="2434">
                  <c:v>2.651853566050022E-2</c:v>
                </c:pt>
                <c:pt idx="2435">
                  <c:v>2.6514738322989118E-2</c:v>
                </c:pt>
                <c:pt idx="2436">
                  <c:v>2.6510948692726188E-2</c:v>
                </c:pt>
                <c:pt idx="2437">
                  <c:v>2.6507166769791368E-2</c:v>
                </c:pt>
                <c:pt idx="2438">
                  <c:v>2.6500364773944796E-2</c:v>
                </c:pt>
                <c:pt idx="2439">
                  <c:v>2.6496601021994692E-2</c:v>
                </c:pt>
                <c:pt idx="2440">
                  <c:v>2.6492844975880558E-2</c:v>
                </c:pt>
                <c:pt idx="2441">
                  <c:v>2.6489096635922138E-2</c:v>
                </c:pt>
                <c:pt idx="2442">
                  <c:v>2.6485356002039495E-2</c:v>
                </c:pt>
                <c:pt idx="2443">
                  <c:v>2.6481623074312566E-2</c:v>
                </c:pt>
                <c:pt idx="2444">
                  <c:v>2.6477897852661414E-2</c:v>
                </c:pt>
                <c:pt idx="2445">
                  <c:v>2.6474180337006104E-2</c:v>
                </c:pt>
                <c:pt idx="2446">
                  <c:v>2.6470470527586443E-2</c:v>
                </c:pt>
                <c:pt idx="2447">
                  <c:v>2.6466240181433065E-2</c:v>
                </c:pt>
                <c:pt idx="2448">
                  <c:v>2.6462546884964411E-2</c:v>
                </c:pt>
                <c:pt idx="2449">
                  <c:v>2.6458861294571534E-2</c:v>
                </c:pt>
                <c:pt idx="2450">
                  <c:v>2.6455183410254435E-2</c:v>
                </c:pt>
                <c:pt idx="2451">
                  <c:v>2.6451513232252921E-2</c:v>
                </c:pt>
                <c:pt idx="2452">
                  <c:v>2.6447850760087377E-2</c:v>
                </c:pt>
                <c:pt idx="2453">
                  <c:v>2.6444195994077546E-2</c:v>
                </c:pt>
                <c:pt idx="2454">
                  <c:v>2.6440548934383301E-2</c:v>
                </c:pt>
                <c:pt idx="2455">
                  <c:v>2.6436909580525025E-2</c:v>
                </c:pt>
                <c:pt idx="2456">
                  <c:v>2.6433989266894109E-2</c:v>
                </c:pt>
                <c:pt idx="2457">
                  <c:v>2.6429653991195678E-2</c:v>
                </c:pt>
                <c:pt idx="2458">
                  <c:v>2.6426037755724607E-2</c:v>
                </c:pt>
                <c:pt idx="2459">
                  <c:v>2.6422429226329314E-2</c:v>
                </c:pt>
                <c:pt idx="2460">
                  <c:v>2.6418828402849925E-2</c:v>
                </c:pt>
                <c:pt idx="2461">
                  <c:v>2.6415235285686123E-2</c:v>
                </c:pt>
                <c:pt idx="2462">
                  <c:v>2.6411649874598098E-2</c:v>
                </c:pt>
                <c:pt idx="2463">
                  <c:v>2.6408072169425978E-2</c:v>
                </c:pt>
                <c:pt idx="2464">
                  <c:v>2.6404502170489508E-2</c:v>
                </c:pt>
                <c:pt idx="2465">
                  <c:v>2.6400939877548879E-2</c:v>
                </c:pt>
                <c:pt idx="2466">
                  <c:v>2.6397385290763964E-2</c:v>
                </c:pt>
                <c:pt idx="2467">
                  <c:v>2.6393838410054826E-2</c:v>
                </c:pt>
                <c:pt idx="2468">
                  <c:v>2.6390299235261594E-2</c:v>
                </c:pt>
                <c:pt idx="2469">
                  <c:v>2.6386767766783947E-2</c:v>
                </c:pt>
                <c:pt idx="2470">
                  <c:v>2.6383244004382078E-2</c:v>
                </c:pt>
                <c:pt idx="2471">
                  <c:v>2.6379727947896114E-2</c:v>
                </c:pt>
                <c:pt idx="2472">
                  <c:v>2.63762195976458E-2</c:v>
                </c:pt>
                <c:pt idx="2473">
                  <c:v>2.63727189535512E-2</c:v>
                </c:pt>
                <c:pt idx="2474">
                  <c:v>2.6369226015372504E-2</c:v>
                </c:pt>
                <c:pt idx="2475">
                  <c:v>2.6365740783349523E-2</c:v>
                </c:pt>
                <c:pt idx="2476">
                  <c:v>2.6362263257482255E-2</c:v>
                </c:pt>
                <c:pt idx="2477">
                  <c:v>2.6358793437530892E-2</c:v>
                </c:pt>
                <c:pt idx="2478">
                  <c:v>2.6355331323655307E-2</c:v>
                </c:pt>
                <c:pt idx="2479">
                  <c:v>2.6351876916015371E-2</c:v>
                </c:pt>
                <c:pt idx="2480">
                  <c:v>2.6348430214371277E-2</c:v>
                </c:pt>
                <c:pt idx="2481">
                  <c:v>2.6344991219042768E-2</c:v>
                </c:pt>
                <c:pt idx="2482">
                  <c:v>2.6341559929390357E-2</c:v>
                </c:pt>
                <c:pt idx="2483">
                  <c:v>2.6338136346133467E-2</c:v>
                </c:pt>
                <c:pt idx="2484">
                  <c:v>2.6334720468872419E-2</c:v>
                </c:pt>
                <c:pt idx="2485">
                  <c:v>2.6331312297607212E-2</c:v>
                </c:pt>
                <c:pt idx="2486">
                  <c:v>2.6327911832577655E-2</c:v>
                </c:pt>
                <c:pt idx="2487">
                  <c:v>2.6324519073543939E-2</c:v>
                </c:pt>
                <c:pt idx="2488">
                  <c:v>2.6321134020665937E-2</c:v>
                </c:pt>
                <c:pt idx="2489">
                  <c:v>2.6317756669467229E-2</c:v>
                </c:pt>
                <c:pt idx="2490">
                  <c:v>2.631438631970795E-2</c:v>
                </c:pt>
                <c:pt idx="2491">
                  <c:v>2.6311022435656639E-2</c:v>
                </c:pt>
                <c:pt idx="2492">
                  <c:v>2.6307665016913617E-2</c:v>
                </c:pt>
                <c:pt idx="2493">
                  <c:v>2.630431406355882E-2</c:v>
                </c:pt>
                <c:pt idx="2494">
                  <c:v>2.6300969575911992E-2</c:v>
                </c:pt>
                <c:pt idx="2495">
                  <c:v>2.6297631553733325E-2</c:v>
                </c:pt>
                <c:pt idx="2496">
                  <c:v>2.629429999678301E-2</c:v>
                </c:pt>
                <c:pt idx="2497">
                  <c:v>2.6290974905540665E-2</c:v>
                </c:pt>
                <c:pt idx="2498">
                  <c:v>2.6287656279846416E-2</c:v>
                </c:pt>
                <c:pt idx="2499">
                  <c:v>2.6284344119460457E-2</c:v>
                </c:pt>
                <c:pt idx="2500">
                  <c:v>2.6281038424622594E-2</c:v>
                </c:pt>
                <c:pt idx="2501">
                  <c:v>2.6277739195332828E-2</c:v>
                </c:pt>
                <c:pt idx="2502">
                  <c:v>2.6274446431431286E-2</c:v>
                </c:pt>
                <c:pt idx="2503">
                  <c:v>2.6271160133157778E-2</c:v>
                </c:pt>
                <c:pt idx="2504">
                  <c:v>2.6267880300192559E-2</c:v>
                </c:pt>
                <c:pt idx="2505">
                  <c:v>2.6264606932855372E-2</c:v>
                </c:pt>
                <c:pt idx="2506">
                  <c:v>2.6261340030986347E-2</c:v>
                </c:pt>
                <c:pt idx="2507">
                  <c:v>2.625807959442561E-2</c:v>
                </c:pt>
                <c:pt idx="2508">
                  <c:v>2.6254825623572842E-2</c:v>
                </c:pt>
                <c:pt idx="2509">
                  <c:v>2.6251578118188235E-2</c:v>
                </c:pt>
                <c:pt idx="2510">
                  <c:v>2.6248337078111916E-2</c:v>
                </c:pt>
                <c:pt idx="2511">
                  <c:v>2.6245102503503759E-2</c:v>
                </c:pt>
                <c:pt idx="2512">
                  <c:v>2.624187439460357E-2</c:v>
                </c:pt>
                <c:pt idx="2513">
                  <c:v>2.6238652751171543E-2</c:v>
                </c:pt>
                <c:pt idx="2514">
                  <c:v>2.6235437573047804E-2</c:v>
                </c:pt>
                <c:pt idx="2515">
                  <c:v>2.6232228860392226E-2</c:v>
                </c:pt>
                <c:pt idx="2516">
                  <c:v>2.6229026613364681E-2</c:v>
                </c:pt>
                <c:pt idx="2517">
                  <c:v>2.6225830831805297E-2</c:v>
                </c:pt>
                <c:pt idx="2518">
                  <c:v>2.6222641515634137E-2</c:v>
                </c:pt>
                <c:pt idx="2519">
                  <c:v>2.6219458664931139E-2</c:v>
                </c:pt>
                <c:pt idx="2520">
                  <c:v>2.6216282279856173E-2</c:v>
                </c:pt>
                <c:pt idx="2521">
                  <c:v>2.6213112360329305E-2</c:v>
                </c:pt>
                <c:pt idx="2522">
                  <c:v>2.6209948906030789E-2</c:v>
                </c:pt>
                <c:pt idx="2523">
                  <c:v>2.6206791917360306E-2</c:v>
                </c:pt>
                <c:pt idx="2524">
                  <c:v>2.6203641394078048E-2</c:v>
                </c:pt>
                <c:pt idx="2525">
                  <c:v>2.620049733626395E-2</c:v>
                </c:pt>
                <c:pt idx="2526">
                  <c:v>2.619735974399795E-2</c:v>
                </c:pt>
                <c:pt idx="2527">
                  <c:v>2.6194228617359983E-2</c:v>
                </c:pt>
                <c:pt idx="2528">
                  <c:v>2.6191103956030304E-2</c:v>
                </c:pt>
                <c:pt idx="2529">
                  <c:v>2.6187985760168786E-2</c:v>
                </c:pt>
                <c:pt idx="2530">
                  <c:v>2.6184874029855365E-2</c:v>
                </c:pt>
                <c:pt idx="2531">
                  <c:v>2.6181768765010105E-2</c:v>
                </c:pt>
                <c:pt idx="2532">
                  <c:v>2.6178669965633006E-2</c:v>
                </c:pt>
                <c:pt idx="2533">
                  <c:v>2.6175577631644131E-2</c:v>
                </c:pt>
                <c:pt idx="2534">
                  <c:v>2.617249176328329E-2</c:v>
                </c:pt>
                <c:pt idx="2535">
                  <c:v>2.6169412360390609E-2</c:v>
                </c:pt>
                <c:pt idx="2536">
                  <c:v>2.6166339422806217E-2</c:v>
                </c:pt>
                <c:pt idx="2537">
                  <c:v>2.6163272950849858E-2</c:v>
                </c:pt>
                <c:pt idx="2538">
                  <c:v>2.616021294436166E-2</c:v>
                </c:pt>
                <c:pt idx="2539">
                  <c:v>2.6157159403421559E-2</c:v>
                </c:pt>
                <c:pt idx="2540">
                  <c:v>2.6154112327869683E-2</c:v>
                </c:pt>
                <c:pt idx="2541">
                  <c:v>2.6151071717785968E-2</c:v>
                </c:pt>
                <c:pt idx="2542">
                  <c:v>2.6147604651791667E-2</c:v>
                </c:pt>
                <c:pt idx="2543">
                  <c:v>2.6144577896305421E-2</c:v>
                </c:pt>
                <c:pt idx="2544">
                  <c:v>2.6141557606287336E-2</c:v>
                </c:pt>
                <c:pt idx="2545">
                  <c:v>2.6138543781657475E-2</c:v>
                </c:pt>
                <c:pt idx="2546">
                  <c:v>2.6135536422735584E-2</c:v>
                </c:pt>
                <c:pt idx="2547">
                  <c:v>2.6132535529121981E-2</c:v>
                </c:pt>
                <c:pt idx="2548">
                  <c:v>2.6129541101056475E-2</c:v>
                </c:pt>
                <c:pt idx="2549">
                  <c:v>2.6126553138539066E-2</c:v>
                </c:pt>
                <c:pt idx="2550">
                  <c:v>2.6123571641409882E-2</c:v>
                </c:pt>
                <c:pt idx="2551">
                  <c:v>2.6120596609668922E-2</c:v>
                </c:pt>
                <c:pt idx="2552">
                  <c:v>2.611762804347606E-2</c:v>
                </c:pt>
                <c:pt idx="2553">
                  <c:v>2.6114665942751358E-2</c:v>
                </c:pt>
                <c:pt idx="2554">
                  <c:v>2.6111710307574754E-2</c:v>
                </c:pt>
                <c:pt idx="2555">
                  <c:v>2.6108761137786374E-2</c:v>
                </c:pt>
                <c:pt idx="2556">
                  <c:v>2.6105818433546091E-2</c:v>
                </c:pt>
                <c:pt idx="2557">
                  <c:v>2.6102882194853905E-2</c:v>
                </c:pt>
                <c:pt idx="2558">
                  <c:v>2.6099952421390071E-2</c:v>
                </c:pt>
                <c:pt idx="2559">
                  <c:v>2.6097029113474335E-2</c:v>
                </c:pt>
                <c:pt idx="2560">
                  <c:v>2.6094112271266567E-2</c:v>
                </c:pt>
                <c:pt idx="2561">
                  <c:v>2.6091201894367089E-2</c:v>
                </c:pt>
                <c:pt idx="2562">
                  <c:v>2.6089036086434092E-2</c:v>
                </c:pt>
                <c:pt idx="2563">
                  <c:v>2.6085400536972614E-2</c:v>
                </c:pt>
                <c:pt idx="2564">
                  <c:v>2.608250955663749E-2</c:v>
                </c:pt>
                <c:pt idx="2565">
                  <c:v>2.6079625041610655E-2</c:v>
                </c:pt>
                <c:pt idx="2566">
                  <c:v>2.607674699205198E-2</c:v>
                </c:pt>
                <c:pt idx="2567">
                  <c:v>2.6073875407961467E-2</c:v>
                </c:pt>
                <c:pt idx="2568">
                  <c:v>2.6071010289498986E-2</c:v>
                </c:pt>
                <c:pt idx="2569">
                  <c:v>2.6068151636344794E-2</c:v>
                </c:pt>
                <c:pt idx="2570">
                  <c:v>2.6065299448658763E-2</c:v>
                </c:pt>
                <c:pt idx="2571">
                  <c:v>2.6062453726440893E-2</c:v>
                </c:pt>
                <c:pt idx="2572">
                  <c:v>2.605961446977112E-2</c:v>
                </c:pt>
                <c:pt idx="2573">
                  <c:v>2.6056781678729379E-2</c:v>
                </c:pt>
                <c:pt idx="2574">
                  <c:v>2.6053955352836056E-2</c:v>
                </c:pt>
                <c:pt idx="2575">
                  <c:v>2.6051135492730637E-2</c:v>
                </c:pt>
                <c:pt idx="2576">
                  <c:v>2.6048322097933507E-2</c:v>
                </c:pt>
                <c:pt idx="2577">
                  <c:v>2.6045515168604538E-2</c:v>
                </c:pt>
                <c:pt idx="2578">
                  <c:v>2.604271470474373E-2</c:v>
                </c:pt>
                <c:pt idx="2579">
                  <c:v>2.6039920706510955E-2</c:v>
                </c:pt>
                <c:pt idx="2580">
                  <c:v>2.6037133173506533E-2</c:v>
                </c:pt>
                <c:pt idx="2581">
                  <c:v>2.6034352106050207E-2</c:v>
                </c:pt>
                <c:pt idx="2582">
                  <c:v>2.6031577504221914E-2</c:v>
                </c:pt>
                <c:pt idx="2583">
                  <c:v>2.6028809367701911E-2</c:v>
                </c:pt>
                <c:pt idx="2584">
                  <c:v>2.6026047696730004E-2</c:v>
                </c:pt>
                <c:pt idx="2585">
                  <c:v>2.6023292491066385E-2</c:v>
                </c:pt>
                <c:pt idx="2586">
                  <c:v>2.6020543751190672E-2</c:v>
                </c:pt>
                <c:pt idx="2587">
                  <c:v>2.6017801476543312E-2</c:v>
                </c:pt>
                <c:pt idx="2588">
                  <c:v>2.6015065667364112E-2</c:v>
                </c:pt>
                <c:pt idx="2589">
                  <c:v>2.6012336323653074E-2</c:v>
                </c:pt>
                <c:pt idx="2590">
                  <c:v>2.6009613445570068E-2</c:v>
                </c:pt>
                <c:pt idx="2591">
                  <c:v>2.6006897032875287E-2</c:v>
                </c:pt>
                <c:pt idx="2592">
                  <c:v>2.6004187085648667E-2</c:v>
                </c:pt>
                <c:pt idx="2593">
                  <c:v>2.6001483603970144E-2</c:v>
                </c:pt>
                <c:pt idx="2594">
                  <c:v>2.5998401827216355E-2</c:v>
                </c:pt>
                <c:pt idx="2595">
                  <c:v>2.5995712200135301E-2</c:v>
                </c:pt>
                <c:pt idx="2596">
                  <c:v>2.5993029038442472E-2</c:v>
                </c:pt>
                <c:pt idx="2597">
                  <c:v>2.5990352342137868E-2</c:v>
                </c:pt>
                <c:pt idx="2598">
                  <c:v>2.5987682111461297E-2</c:v>
                </c:pt>
                <c:pt idx="2599">
                  <c:v>2.5985018346093014E-2</c:v>
                </c:pt>
                <c:pt idx="2600">
                  <c:v>2.5982361046272828E-2</c:v>
                </c:pt>
                <c:pt idx="2601">
                  <c:v>2.5979710211760931E-2</c:v>
                </c:pt>
                <c:pt idx="2602">
                  <c:v>2.5977065842957003E-2</c:v>
                </c:pt>
                <c:pt idx="2603">
                  <c:v>2.59744279395413E-2</c:v>
                </c:pt>
                <c:pt idx="2604">
                  <c:v>2.5971796501593758E-2</c:v>
                </c:pt>
                <c:pt idx="2605">
                  <c:v>2.596917152903444E-2</c:v>
                </c:pt>
                <c:pt idx="2606">
                  <c:v>2.5966553022183092E-2</c:v>
                </c:pt>
                <c:pt idx="2607">
                  <c:v>2.5963940980640032E-2</c:v>
                </c:pt>
                <c:pt idx="2608">
                  <c:v>2.5961335404485197E-2</c:v>
                </c:pt>
                <c:pt idx="2609">
                  <c:v>2.5958736293878459E-2</c:v>
                </c:pt>
                <c:pt idx="2610">
                  <c:v>2.5956143648659946E-2</c:v>
                </c:pt>
                <c:pt idx="2611">
                  <c:v>2.5953557469069466E-2</c:v>
                </c:pt>
                <c:pt idx="2612">
                  <c:v>2.5950977754787274E-2</c:v>
                </c:pt>
                <c:pt idx="2613">
                  <c:v>2.5948404506133116E-2</c:v>
                </c:pt>
                <c:pt idx="2614">
                  <c:v>2.5946975489494761E-2</c:v>
                </c:pt>
                <c:pt idx="2615">
                  <c:v>2.5944416650194313E-2</c:v>
                </c:pt>
                <c:pt idx="2616">
                  <c:v>2.5941864277321258E-2</c:v>
                </c:pt>
                <c:pt idx="2617">
                  <c:v>2.5939318370928888E-2</c:v>
                </c:pt>
                <c:pt idx="2618">
                  <c:v>2.5936778930857329E-2</c:v>
                </c:pt>
                <c:pt idx="2619">
                  <c:v>2.5934245957319746E-2</c:v>
                </c:pt>
                <c:pt idx="2620">
                  <c:v>2.5931719450156265E-2</c:v>
                </c:pt>
                <c:pt idx="2621">
                  <c:v>2.5929199409473469E-2</c:v>
                </c:pt>
                <c:pt idx="2622">
                  <c:v>2.5927440123862944E-2</c:v>
                </c:pt>
                <c:pt idx="2623">
                  <c:v>2.5924178727363412E-2</c:v>
                </c:pt>
                <c:pt idx="2624">
                  <c:v>2.5921678085989441E-2</c:v>
                </c:pt>
                <c:pt idx="2625">
                  <c:v>2.5919183911016219E-2</c:v>
                </c:pt>
                <c:pt idx="2626">
                  <c:v>2.5917451619539289E-2</c:v>
                </c:pt>
                <c:pt idx="2627">
                  <c:v>2.5914214960351956E-2</c:v>
                </c:pt>
                <c:pt idx="2628">
                  <c:v>2.5911740184660914E-2</c:v>
                </c:pt>
                <c:pt idx="2629">
                  <c:v>2.5909271875397266E-2</c:v>
                </c:pt>
                <c:pt idx="2630">
                  <c:v>2.5906810032614302E-2</c:v>
                </c:pt>
                <c:pt idx="2631">
                  <c:v>2.5904354656205442E-2</c:v>
                </c:pt>
                <c:pt idx="2632">
                  <c:v>2.590190574625062E-2</c:v>
                </c:pt>
                <c:pt idx="2633">
                  <c:v>2.5899463302696546E-2</c:v>
                </c:pt>
                <c:pt idx="2634">
                  <c:v>2.5897027325569866E-2</c:v>
                </c:pt>
                <c:pt idx="2635">
                  <c:v>2.5894597814950515E-2</c:v>
                </c:pt>
                <c:pt idx="2636">
                  <c:v>2.5892174770678622E-2</c:v>
                </c:pt>
                <c:pt idx="2637">
                  <c:v>2.5889758192887413E-2</c:v>
                </c:pt>
                <c:pt idx="2638">
                  <c:v>2.5887348081443662E-2</c:v>
                </c:pt>
                <c:pt idx="2639">
                  <c:v>2.5884944436480595E-2</c:v>
                </c:pt>
                <c:pt idx="2640">
                  <c:v>2.5883306685299257E-2</c:v>
                </c:pt>
                <c:pt idx="2641">
                  <c:v>2.5880156545809996E-2</c:v>
                </c:pt>
                <c:pt idx="2642">
                  <c:v>2.5877772300129109E-2</c:v>
                </c:pt>
                <c:pt idx="2643">
                  <c:v>2.5875394520848971E-2</c:v>
                </c:pt>
                <c:pt idx="2644">
                  <c:v>2.5873023207969581E-2</c:v>
                </c:pt>
                <c:pt idx="2645">
                  <c:v>2.587065836154423E-2</c:v>
                </c:pt>
                <c:pt idx="2646">
                  <c:v>2.5868299981546272E-2</c:v>
                </c:pt>
                <c:pt idx="2647">
                  <c:v>2.5865948067975708E-2</c:v>
                </c:pt>
                <c:pt idx="2648">
                  <c:v>2.5863602620832538E-2</c:v>
                </c:pt>
                <c:pt idx="2649">
                  <c:v>2.586126364006347E-2</c:v>
                </c:pt>
                <c:pt idx="2650">
                  <c:v>2.5858931125775086E-2</c:v>
                </c:pt>
                <c:pt idx="2651">
                  <c:v>2.5856605077914097E-2</c:v>
                </c:pt>
                <c:pt idx="2652">
                  <c:v>2.5854285496400564E-2</c:v>
                </c:pt>
                <c:pt idx="2653">
                  <c:v>2.5851972381367716E-2</c:v>
                </c:pt>
                <c:pt idx="2654">
                  <c:v>2.5850429264613339E-2</c:v>
                </c:pt>
                <c:pt idx="2655">
                  <c:v>2.5847365550557555E-2</c:v>
                </c:pt>
                <c:pt idx="2656">
                  <c:v>2.5845071834726951E-2</c:v>
                </c:pt>
                <c:pt idx="2657">
                  <c:v>2.5842784585403678E-2</c:v>
                </c:pt>
                <c:pt idx="2658">
                  <c:v>2.5840503802427861E-2</c:v>
                </c:pt>
                <c:pt idx="2659">
                  <c:v>2.5838229485879438E-2</c:v>
                </c:pt>
                <c:pt idx="2660">
                  <c:v>2.5836726955505984E-2</c:v>
                </c:pt>
                <c:pt idx="2661">
                  <c:v>2.5833700252091418E-2</c:v>
                </c:pt>
                <c:pt idx="2662">
                  <c:v>2.5831445334798531E-2</c:v>
                </c:pt>
                <c:pt idx="2663">
                  <c:v>2.5829196883933037E-2</c:v>
                </c:pt>
                <c:pt idx="2664">
                  <c:v>2.5827721420688121E-2</c:v>
                </c:pt>
                <c:pt idx="2665">
                  <c:v>2.5824719381457584E-2</c:v>
                </c:pt>
                <c:pt idx="2666">
                  <c:v>2.582249032987427E-2</c:v>
                </c:pt>
                <c:pt idx="2667">
                  <c:v>2.5820267744638414E-2</c:v>
                </c:pt>
                <c:pt idx="2668">
                  <c:v>2.5818051625883243E-2</c:v>
                </c:pt>
                <c:pt idx="2669">
                  <c:v>2.5815841973528819E-2</c:v>
                </c:pt>
                <c:pt idx="2670">
                  <c:v>2.5813638787548498E-2</c:v>
                </c:pt>
                <c:pt idx="2671">
                  <c:v>2.5811442068022217E-2</c:v>
                </c:pt>
                <c:pt idx="2672">
                  <c:v>2.5809251814923329E-2</c:v>
                </c:pt>
                <c:pt idx="2673">
                  <c:v>2.5807068028225189E-2</c:v>
                </c:pt>
                <c:pt idx="2674">
                  <c:v>2.5805660266144947E-2</c:v>
                </c:pt>
                <c:pt idx="2675">
                  <c:v>2.5802719854004508E-2</c:v>
                </c:pt>
                <c:pt idx="2676">
                  <c:v>2.5800555466535258E-2</c:v>
                </c:pt>
                <c:pt idx="2677">
                  <c:v>2.5798397545493401E-2</c:v>
                </c:pt>
                <c:pt idx="2678">
                  <c:v>2.5797016877260326E-2</c:v>
                </c:pt>
                <c:pt idx="2679">
                  <c:v>2.5794101102611933E-2</c:v>
                </c:pt>
                <c:pt idx="2680">
                  <c:v>2.5791962580745675E-2</c:v>
                </c:pt>
                <c:pt idx="2681">
                  <c:v>2.5789830525360102E-2</c:v>
                </c:pt>
                <c:pt idx="2682">
                  <c:v>2.5787704936321987E-2</c:v>
                </c:pt>
                <c:pt idx="2683">
                  <c:v>2.5785585813764555E-2</c:v>
                </c:pt>
                <c:pt idx="2684">
                  <c:v>2.5783473157581227E-2</c:v>
                </c:pt>
                <c:pt idx="2685">
                  <c:v>2.5781366967718711E-2</c:v>
                </c:pt>
                <c:pt idx="2686">
                  <c:v>2.5779267244416815E-2</c:v>
                </c:pt>
                <c:pt idx="2687">
                  <c:v>2.5777173987462376E-2</c:v>
                </c:pt>
                <c:pt idx="2688">
                  <c:v>2.5775087196935331E-2</c:v>
                </c:pt>
                <c:pt idx="2689">
                  <c:v>2.5773006872755744E-2</c:v>
                </c:pt>
                <c:pt idx="2690">
                  <c:v>2.577093301500355E-2</c:v>
                </c:pt>
                <c:pt idx="2691">
                  <c:v>2.5768865623705395E-2</c:v>
                </c:pt>
                <c:pt idx="2692">
                  <c:v>2.5767579843789523E-2</c:v>
                </c:pt>
                <c:pt idx="2693">
                  <c:v>2.5764750240258039E-2</c:v>
                </c:pt>
                <c:pt idx="2694">
                  <c:v>2.5762702248135483E-2</c:v>
                </c:pt>
                <c:pt idx="2695">
                  <c:v>2.5760660722440321E-2</c:v>
                </c:pt>
                <c:pt idx="2696">
                  <c:v>2.5758625663119261E-2</c:v>
                </c:pt>
                <c:pt idx="2697">
                  <c:v>2.5756597070252241E-2</c:v>
                </c:pt>
                <c:pt idx="2698">
                  <c:v>2.5752156144411842E-2</c:v>
                </c:pt>
                <c:pt idx="2699">
                  <c:v>2.5750142620024619E-2</c:v>
                </c:pt>
                <c:pt idx="2700">
                  <c:v>2.5748135560785812E-2</c:v>
                </c:pt>
                <c:pt idx="2701">
                  <c:v>2.5746134967254974E-2</c:v>
                </c:pt>
                <c:pt idx="2702">
                  <c:v>2.5744140839272234E-2</c:v>
                </c:pt>
                <c:pt idx="2703">
                  <c:v>2.5742153176677718E-2</c:v>
                </c:pt>
                <c:pt idx="2704">
                  <c:v>2.5740171979391491E-2</c:v>
                </c:pt>
                <c:pt idx="2705">
                  <c:v>2.5738197247733297E-2</c:v>
                </c:pt>
                <c:pt idx="2706">
                  <c:v>2.5735948328282632E-2</c:v>
                </c:pt>
                <c:pt idx="2707">
                  <c:v>2.5733987451141971E-2</c:v>
                </c:pt>
                <c:pt idx="2708">
                  <c:v>2.5732033039469471E-2</c:v>
                </c:pt>
                <c:pt idx="2709">
                  <c:v>2.5730085093105259E-2</c:v>
                </c:pt>
                <c:pt idx="2710">
                  <c:v>2.5728143612369081E-2</c:v>
                </c:pt>
                <c:pt idx="2711">
                  <c:v>2.5726208597101063E-2</c:v>
                </c:pt>
                <c:pt idx="2712">
                  <c:v>2.5724280047061399E-2</c:v>
                </c:pt>
                <c:pt idx="2713">
                  <c:v>2.5722357962569831E-2</c:v>
                </c:pt>
                <c:pt idx="2714">
                  <c:v>2.572044234362636E-2</c:v>
                </c:pt>
                <c:pt idx="2715">
                  <c:v>2.5718533190071113E-2</c:v>
                </c:pt>
                <c:pt idx="2716">
                  <c:v>2.5716359217229368E-2</c:v>
                </c:pt>
                <c:pt idx="2717">
                  <c:v>2.5714463918191655E-2</c:v>
                </c:pt>
                <c:pt idx="2718">
                  <c:v>2.5713358667420749E-2</c:v>
                </c:pt>
                <c:pt idx="2719">
                  <c:v>2.5710692716520711E-2</c:v>
                </c:pt>
                <c:pt idx="2720">
                  <c:v>2.5708816814047353E-2</c:v>
                </c:pt>
                <c:pt idx="2721">
                  <c:v>2.5706947376802347E-2</c:v>
                </c:pt>
                <c:pt idx="2722">
                  <c:v>2.5705869300254314E-2</c:v>
                </c:pt>
                <c:pt idx="2723">
                  <c:v>2.5704013123282188E-2</c:v>
                </c:pt>
                <c:pt idx="2724">
                  <c:v>2.5701377858036167E-2</c:v>
                </c:pt>
                <c:pt idx="2725">
                  <c:v>2.5699534282583869E-2</c:v>
                </c:pt>
                <c:pt idx="2726">
                  <c:v>2.569769717283954E-2</c:v>
                </c:pt>
                <c:pt idx="2727">
                  <c:v>2.5695866528243627E-2</c:v>
                </c:pt>
                <c:pt idx="2728">
                  <c:v>2.5694042349275747E-2</c:v>
                </c:pt>
                <c:pt idx="2729">
                  <c:v>2.5692224635696093E-2</c:v>
                </c:pt>
                <c:pt idx="2730">
                  <c:v>2.5690413387664535E-2</c:v>
                </c:pt>
                <c:pt idx="2731">
                  <c:v>2.5688608605021201E-2</c:v>
                </c:pt>
                <c:pt idx="2732">
                  <c:v>2.5686810287766093E-2</c:v>
                </c:pt>
                <c:pt idx="2733">
                  <c:v>2.5685018436139018E-2</c:v>
                </c:pt>
                <c:pt idx="2734">
                  <c:v>2.5683233049900167E-2</c:v>
                </c:pt>
                <c:pt idx="2735">
                  <c:v>2.5681454128969605E-2</c:v>
                </c:pt>
                <c:pt idx="2736">
                  <c:v>2.567968167358714E-2</c:v>
                </c:pt>
                <c:pt idx="2737">
                  <c:v>2.5677915683832708E-2</c:v>
                </c:pt>
                <c:pt idx="2738">
                  <c:v>2.5676156159306629E-2</c:v>
                </c:pt>
                <c:pt idx="2739">
                  <c:v>2.5674403100248711E-2</c:v>
                </c:pt>
                <c:pt idx="2740">
                  <c:v>2.5672656506818825E-2</c:v>
                </c:pt>
                <c:pt idx="2741">
                  <c:v>2.5670916378617292E-2</c:v>
                </c:pt>
                <c:pt idx="2742">
                  <c:v>2.5669182716043792E-2</c:v>
                </c:pt>
                <c:pt idx="2743">
                  <c:v>2.5667455518698645E-2</c:v>
                </c:pt>
                <c:pt idx="2744">
                  <c:v>2.5665734787061467E-2</c:v>
                </c:pt>
                <c:pt idx="2745">
                  <c:v>2.5664020520732578E-2</c:v>
                </c:pt>
                <c:pt idx="2746">
                  <c:v>2.5662312719791913E-2</c:v>
                </c:pt>
                <c:pt idx="2747">
                  <c:v>2.5660611384399346E-2</c:v>
                </c:pt>
                <c:pt idx="2748">
                  <c:v>2.5658916514554875E-2</c:v>
                </c:pt>
                <c:pt idx="2749">
                  <c:v>2.5657228110018693E-2</c:v>
                </c:pt>
                <c:pt idx="2750">
                  <c:v>2.5655546170950672E-2</c:v>
                </c:pt>
                <c:pt idx="2751">
                  <c:v>2.5653870697510683E-2</c:v>
                </c:pt>
                <c:pt idx="2752">
                  <c:v>2.5652201689299048E-2</c:v>
                </c:pt>
                <c:pt idx="2753">
                  <c:v>2.5650539146795381E-2</c:v>
                </c:pt>
                <c:pt idx="2754">
                  <c:v>2.5648883069360195E-2</c:v>
                </c:pt>
                <c:pt idx="2755">
                  <c:v>2.5647233457632979E-2</c:v>
                </c:pt>
                <c:pt idx="2756">
                  <c:v>2.5645590311373923E-2</c:v>
                </c:pt>
                <c:pt idx="2757">
                  <c:v>2.5643953630423155E-2</c:v>
                </c:pt>
                <c:pt idx="2758">
                  <c:v>2.5642323415020485E-2</c:v>
                </c:pt>
                <c:pt idx="2759">
                  <c:v>2.5640699665006039E-2</c:v>
                </c:pt>
                <c:pt idx="2760">
                  <c:v>2.5639082380619627E-2</c:v>
                </c:pt>
                <c:pt idx="2761">
                  <c:v>2.5637471561381631E-2</c:v>
                </c:pt>
                <c:pt idx="2762">
                  <c:v>2.563586720793154E-2</c:v>
                </c:pt>
                <c:pt idx="2763">
                  <c:v>2.5634269319709801E-2</c:v>
                </c:pt>
                <c:pt idx="2764">
                  <c:v>2.5632677896876288E-2</c:v>
                </c:pt>
                <c:pt idx="2765">
                  <c:v>2.5631092939750744E-2</c:v>
                </c:pt>
                <c:pt idx="2766">
                  <c:v>2.5629514447933488E-2</c:v>
                </c:pt>
                <c:pt idx="2767">
                  <c:v>2.5627942421424521E-2</c:v>
                </c:pt>
                <c:pt idx="2768">
                  <c:v>2.562717738962661E-2</c:v>
                </c:pt>
                <c:pt idx="2769">
                  <c:v>2.5624817765130814E-2</c:v>
                </c:pt>
                <c:pt idx="2770">
                  <c:v>2.5624066366307652E-2</c:v>
                </c:pt>
                <c:pt idx="2771">
                  <c:v>2.5621718970469942E-2</c:v>
                </c:pt>
                <c:pt idx="2772">
                  <c:v>2.5620179271381716E-2</c:v>
                </c:pt>
                <c:pt idx="2773">
                  <c:v>2.561864603776165E-2</c:v>
                </c:pt>
                <c:pt idx="2774">
                  <c:v>2.5617119269529809E-2</c:v>
                </c:pt>
                <c:pt idx="2775">
                  <c:v>2.5615598966766129E-2</c:v>
                </c:pt>
                <c:pt idx="2776">
                  <c:v>2.5614085129390674E-2</c:v>
                </c:pt>
                <c:pt idx="2777">
                  <c:v>2.5612577757563315E-2</c:v>
                </c:pt>
                <c:pt idx="2778">
                  <c:v>2.5611076851044245E-2</c:v>
                </c:pt>
                <c:pt idx="2779">
                  <c:v>2.5609582410073273E-2</c:v>
                </c:pt>
                <c:pt idx="2780">
                  <c:v>2.5608094434650397E-2</c:v>
                </c:pt>
                <c:pt idx="2781">
                  <c:v>2.560661292453581E-2</c:v>
                </c:pt>
                <c:pt idx="2782">
                  <c:v>2.5605137879889384E-2</c:v>
                </c:pt>
                <c:pt idx="2783">
                  <c:v>2.5603669300711118E-2</c:v>
                </c:pt>
                <c:pt idx="2784">
                  <c:v>2.560220718708095E-2</c:v>
                </c:pt>
                <c:pt idx="2785">
                  <c:v>2.5600751538839006E-2</c:v>
                </c:pt>
                <c:pt idx="2786">
                  <c:v>2.5599302355825415E-2</c:v>
                </c:pt>
                <c:pt idx="2787">
                  <c:v>2.5597859638519793E-2</c:v>
                </c:pt>
                <c:pt idx="2788">
                  <c:v>2.5596423386602396E-2</c:v>
                </c:pt>
                <c:pt idx="2789">
                  <c:v>2.559499360015316E-2</c:v>
                </c:pt>
                <c:pt idx="2790">
                  <c:v>2.5593570279092148E-2</c:v>
                </c:pt>
                <c:pt idx="2791">
                  <c:v>2.5592153423499298E-2</c:v>
                </c:pt>
                <c:pt idx="2792">
                  <c:v>2.5590743033374608E-2</c:v>
                </c:pt>
                <c:pt idx="2793">
                  <c:v>2.5589339108558207E-2</c:v>
                </c:pt>
                <c:pt idx="2794">
                  <c:v>2.5587941649369839E-2</c:v>
                </c:pt>
                <c:pt idx="2795">
                  <c:v>2.5586550655569695E-2</c:v>
                </c:pt>
                <c:pt idx="2796">
                  <c:v>2.5585166127317649E-2</c:v>
                </c:pt>
                <c:pt idx="2797">
                  <c:v>2.5583788064293955E-2</c:v>
                </c:pt>
                <c:pt idx="2798">
                  <c:v>2.5582416466898295E-2</c:v>
                </c:pt>
                <c:pt idx="2799">
                  <c:v>2.5581051334970795E-2</c:v>
                </c:pt>
                <c:pt idx="2800">
                  <c:v>2.557969266843152E-2</c:v>
                </c:pt>
                <c:pt idx="2801">
                  <c:v>2.5578340467200533E-2</c:v>
                </c:pt>
                <c:pt idx="2802">
                  <c:v>2.557699473159758E-2</c:v>
                </c:pt>
                <c:pt idx="2803">
                  <c:v>2.5575655461382851E-2</c:v>
                </c:pt>
                <c:pt idx="2804">
                  <c:v>2.5574322656556348E-2</c:v>
                </c:pt>
                <c:pt idx="2805">
                  <c:v>2.5572996317277941E-2</c:v>
                </c:pt>
                <c:pt idx="2806">
                  <c:v>2.5571676443387759E-2</c:v>
                </c:pt>
                <c:pt idx="2807">
                  <c:v>2.5570363035125609E-2</c:v>
                </c:pt>
                <c:pt idx="2808">
                  <c:v>2.5569056092011877E-2</c:v>
                </c:pt>
                <c:pt idx="2809">
                  <c:v>2.5567755614606114E-2</c:v>
                </c:pt>
                <c:pt idx="2810">
                  <c:v>2.5566461602348767E-2</c:v>
                </c:pt>
                <c:pt idx="2811">
                  <c:v>2.5565174055719453E-2</c:v>
                </c:pt>
                <c:pt idx="2812">
                  <c:v>2.5563892974478364E-2</c:v>
                </c:pt>
                <c:pt idx="2813">
                  <c:v>2.5562618358945244E-2</c:v>
                </c:pt>
                <c:pt idx="2814">
                  <c:v>2.5561350208640476E-2</c:v>
                </c:pt>
                <c:pt idx="2815">
                  <c:v>2.5560088523643998E-2</c:v>
                </c:pt>
                <c:pt idx="2816">
                  <c:v>2.5558833304355488E-2</c:v>
                </c:pt>
                <c:pt idx="2817">
                  <c:v>2.5557584550295331E-2</c:v>
                </c:pt>
                <c:pt idx="2818">
                  <c:v>2.5556342261863207E-2</c:v>
                </c:pt>
                <c:pt idx="2819">
                  <c:v>2.5555106438659436E-2</c:v>
                </c:pt>
                <c:pt idx="2820">
                  <c:v>2.555387708124357E-2</c:v>
                </c:pt>
                <c:pt idx="2821">
                  <c:v>2.5552654189056057E-2</c:v>
                </c:pt>
                <c:pt idx="2822">
                  <c:v>2.555225790457083E-2</c:v>
                </c:pt>
                <c:pt idx="2823">
                  <c:v>2.555022780092564E-2</c:v>
                </c:pt>
                <c:pt idx="2824">
                  <c:v>2.5549024305222545E-2</c:v>
                </c:pt>
                <c:pt idx="2825">
                  <c:v>2.5547827274827739E-2</c:v>
                </c:pt>
                <c:pt idx="2826">
                  <c:v>2.5546636709741222E-2</c:v>
                </c:pt>
                <c:pt idx="2827">
                  <c:v>2.5545452610362673E-2</c:v>
                </c:pt>
                <c:pt idx="2828">
                  <c:v>2.5544274976292414E-2</c:v>
                </c:pt>
                <c:pt idx="2829">
                  <c:v>2.5543103807610379E-2</c:v>
                </c:pt>
                <c:pt idx="2830">
                  <c:v>2.5541939104396505E-2</c:v>
                </c:pt>
                <c:pt idx="2831">
                  <c:v>2.5540780866810664E-2</c:v>
                </c:pt>
                <c:pt idx="2832">
                  <c:v>2.5539629094613048E-2</c:v>
                </c:pt>
                <c:pt idx="2833">
                  <c:v>2.5538483787643784E-2</c:v>
                </c:pt>
                <c:pt idx="2834">
                  <c:v>2.5537344946462426E-2</c:v>
                </c:pt>
                <c:pt idx="2835">
                  <c:v>2.553621257050942E-2</c:v>
                </c:pt>
                <c:pt idx="2836">
                  <c:v>2.5535086659864703E-2</c:v>
                </c:pt>
                <c:pt idx="2837">
                  <c:v>2.5533967214768083E-2</c:v>
                </c:pt>
                <c:pt idx="2838">
                  <c:v>2.5532854235299496E-2</c:v>
                </c:pt>
                <c:pt idx="2839">
                  <c:v>2.5531747721139197E-2</c:v>
                </c:pt>
                <c:pt idx="2840">
                  <c:v>2.553064767244706E-2</c:v>
                </c:pt>
                <c:pt idx="2841">
                  <c:v>2.5529554089143147E-2</c:v>
                </c:pt>
                <c:pt idx="2842">
                  <c:v>2.5528466971467267E-2</c:v>
                </c:pt>
                <c:pt idx="2843">
                  <c:v>2.552738631901974E-2</c:v>
                </c:pt>
                <c:pt idx="2844">
                  <c:v>2.552631213212031E-2</c:v>
                </c:pt>
                <c:pt idx="2845">
                  <c:v>2.5525244410689041E-2</c:v>
                </c:pt>
                <c:pt idx="2846">
                  <c:v>2.5524183154645996E-2</c:v>
                </c:pt>
                <c:pt idx="2847">
                  <c:v>2.5523128363991177E-2</c:v>
                </c:pt>
                <c:pt idx="2848">
                  <c:v>2.5522080038724582E-2</c:v>
                </c:pt>
                <c:pt idx="2849">
                  <c:v>2.5521038179165956E-2</c:v>
                </c:pt>
                <c:pt idx="2850">
                  <c:v>2.5520002784835683E-2</c:v>
                </c:pt>
                <c:pt idx="2851">
                  <c:v>2.551897385597357E-2</c:v>
                </c:pt>
                <c:pt idx="2852">
                  <c:v>2.5517951392659555E-2</c:v>
                </c:pt>
                <c:pt idx="2853">
                  <c:v>2.5516935394733764E-2</c:v>
                </c:pt>
                <c:pt idx="2854">
                  <c:v>2.5515925862196198E-2</c:v>
                </c:pt>
                <c:pt idx="2855">
                  <c:v>2.5514922795126793E-2</c:v>
                </c:pt>
                <c:pt idx="2856">
                  <c:v>2.5513926193525549E-2</c:v>
                </c:pt>
                <c:pt idx="2857">
                  <c:v>2.5512936057472402E-2</c:v>
                </c:pt>
                <c:pt idx="2858">
                  <c:v>2.5511952386647607E-2</c:v>
                </c:pt>
                <c:pt idx="2859">
                  <c:v>2.5510975181450846E-2</c:v>
                </c:pt>
                <c:pt idx="2860">
                  <c:v>2.5510004441722245E-2</c:v>
                </c:pt>
                <c:pt idx="2861">
                  <c:v>2.5509040167381869E-2</c:v>
                </c:pt>
                <c:pt idx="2862">
                  <c:v>2.5508082358349782E-2</c:v>
                </c:pt>
                <c:pt idx="2863">
                  <c:v>2.5507131014945728E-2</c:v>
                </c:pt>
                <c:pt idx="2864">
                  <c:v>2.5506186136929898E-2</c:v>
                </c:pt>
                <c:pt idx="2865">
                  <c:v>2.5505247724302293E-2</c:v>
                </c:pt>
                <c:pt idx="2866">
                  <c:v>2.5504315776982978E-2</c:v>
                </c:pt>
                <c:pt idx="2867">
                  <c:v>2.5503390295371631E-2</c:v>
                </c:pt>
                <c:pt idx="2868">
                  <c:v>2.5502471279068573E-2</c:v>
                </c:pt>
                <c:pt idx="2869">
                  <c:v>2.5501558728313611E-2</c:v>
                </c:pt>
                <c:pt idx="2870">
                  <c:v>2.5500652642946875E-2</c:v>
                </c:pt>
                <c:pt idx="2871">
                  <c:v>2.5499753023048299E-2</c:v>
                </c:pt>
                <c:pt idx="2872">
                  <c:v>2.5498859868537949E-2</c:v>
                </c:pt>
                <c:pt idx="2873">
                  <c:v>2.5497973179335887E-2</c:v>
                </c:pt>
                <c:pt idx="2874">
                  <c:v>2.5497933261267036E-2</c:v>
                </c:pt>
                <c:pt idx="2875">
                  <c:v>2.5496219197655989E-2</c:v>
                </c:pt>
                <c:pt idx="2876">
                  <c:v>2.549535190485841E-2</c:v>
                </c:pt>
                <c:pt idx="2877">
                  <c:v>2.5494491077608927E-2</c:v>
                </c:pt>
                <c:pt idx="2878">
                  <c:v>2.5493636715827606E-2</c:v>
                </c:pt>
                <c:pt idx="2879">
                  <c:v>2.5492788819434509E-2</c:v>
                </c:pt>
                <c:pt idx="2880">
                  <c:v>2.5491947388349701E-2</c:v>
                </c:pt>
                <c:pt idx="2881">
                  <c:v>2.5491112422972861E-2</c:v>
                </c:pt>
                <c:pt idx="2882">
                  <c:v>2.5490283922824375E-2</c:v>
                </c:pt>
                <c:pt idx="2883">
                  <c:v>2.5489461888303921E-2</c:v>
                </c:pt>
                <c:pt idx="2884">
                  <c:v>2.5488646319011821E-2</c:v>
                </c:pt>
                <c:pt idx="2885">
                  <c:v>2.5487837215347753E-2</c:v>
                </c:pt>
                <c:pt idx="2886">
                  <c:v>2.548703457707191E-2</c:v>
                </c:pt>
                <c:pt idx="2887">
                  <c:v>2.5486238404184292E-2</c:v>
                </c:pt>
                <c:pt idx="2888">
                  <c:v>2.5485448696764834E-2</c:v>
                </c:pt>
                <c:pt idx="2889">
                  <c:v>2.5484665454893474E-2</c:v>
                </c:pt>
                <c:pt idx="2890">
                  <c:v>2.5483888678330402E-2</c:v>
                </c:pt>
                <c:pt idx="2891">
                  <c:v>2.5483118367155555E-2</c:v>
                </c:pt>
                <c:pt idx="2892">
                  <c:v>2.5482354521608741E-2</c:v>
                </c:pt>
                <c:pt idx="2893">
                  <c:v>2.5481597141370216E-2</c:v>
                </c:pt>
                <c:pt idx="2894">
                  <c:v>2.5480846226599851E-2</c:v>
                </c:pt>
                <c:pt idx="2895">
                  <c:v>2.5480101777217712E-2</c:v>
                </c:pt>
                <c:pt idx="2896">
                  <c:v>2.5479363793383669E-2</c:v>
                </c:pt>
                <c:pt idx="2897">
                  <c:v>2.5478632275017787E-2</c:v>
                </c:pt>
                <c:pt idx="2898">
                  <c:v>2.5477907221960194E-2</c:v>
                </c:pt>
                <c:pt idx="2899">
                  <c:v>2.5477188634450698E-2</c:v>
                </c:pt>
                <c:pt idx="2900">
                  <c:v>2.5476476512409363E-2</c:v>
                </c:pt>
                <c:pt idx="2901">
                  <c:v>2.5475770855756252E-2</c:v>
                </c:pt>
                <c:pt idx="2902">
                  <c:v>2.5475071664411431E-2</c:v>
                </c:pt>
                <c:pt idx="2903">
                  <c:v>2.5474378938774578E-2</c:v>
                </c:pt>
                <c:pt idx="2904">
                  <c:v>2.5473692678446014E-2</c:v>
                </c:pt>
                <c:pt idx="2905">
                  <c:v>2.5473012883425739E-2</c:v>
                </c:pt>
                <c:pt idx="2906">
                  <c:v>2.5472243891915269E-2</c:v>
                </c:pt>
                <c:pt idx="2907">
                  <c:v>2.5471577951492463E-2</c:v>
                </c:pt>
                <c:pt idx="2908">
                  <c:v>2.5470918476617754E-2</c:v>
                </c:pt>
                <c:pt idx="2909">
                  <c:v>2.547026546713127E-2</c:v>
                </c:pt>
                <c:pt idx="2910">
                  <c:v>2.5469618922953075E-2</c:v>
                </c:pt>
                <c:pt idx="2911">
                  <c:v>2.5468978844482848E-2</c:v>
                </c:pt>
                <c:pt idx="2912">
                  <c:v>2.5468345231240974E-2</c:v>
                </c:pt>
                <c:pt idx="2913">
                  <c:v>2.5467718083547197E-2</c:v>
                </c:pt>
                <c:pt idx="2914">
                  <c:v>2.5467097401321581E-2</c:v>
                </c:pt>
                <c:pt idx="2915">
                  <c:v>2.546648318448419E-2</c:v>
                </c:pt>
                <c:pt idx="2916">
                  <c:v>2.5465875433035023E-2</c:v>
                </c:pt>
                <c:pt idx="2917">
                  <c:v>2.546527414721389E-2</c:v>
                </c:pt>
                <c:pt idx="2918">
                  <c:v>2.5464679326541173E-2</c:v>
                </c:pt>
                <c:pt idx="2919">
                  <c:v>2.5464090971496489E-2</c:v>
                </c:pt>
                <c:pt idx="2920">
                  <c:v>2.546350908184003E-2</c:v>
                </c:pt>
                <c:pt idx="2921">
                  <c:v>2.5462933657571796E-2</c:v>
                </c:pt>
                <c:pt idx="2922">
                  <c:v>2.5462364698851658E-2</c:v>
                </c:pt>
                <c:pt idx="2923">
                  <c:v>2.5461802205679618E-2</c:v>
                </c:pt>
                <c:pt idx="2924">
                  <c:v>2.5461246177815866E-2</c:v>
                </c:pt>
                <c:pt idx="2925">
                  <c:v>2.5460696615180467E-2</c:v>
                </c:pt>
                <c:pt idx="2926">
                  <c:v>2.5461800209409802E-2</c:v>
                </c:pt>
                <c:pt idx="2927">
                  <c:v>2.546126534952009E-2</c:v>
                </c:pt>
                <c:pt idx="2928">
                  <c:v>2.5460736955924546E-2</c:v>
                </c:pt>
                <c:pt idx="2929">
                  <c:v>2.5460215028729749E-2</c:v>
                </c:pt>
                <c:pt idx="2930">
                  <c:v>2.5459699567855765E-2</c:v>
                </c:pt>
                <c:pt idx="2931">
                  <c:v>2.5459190573382529E-2</c:v>
                </c:pt>
                <c:pt idx="2932">
                  <c:v>2.545868804525675E-2</c:v>
                </c:pt>
                <c:pt idx="2933">
                  <c:v>2.5458191983425138E-2</c:v>
                </c:pt>
                <c:pt idx="2934">
                  <c:v>2.5458567789364839E-2</c:v>
                </c:pt>
                <c:pt idx="2935">
                  <c:v>2.5457219258964159E-2</c:v>
                </c:pt>
                <c:pt idx="2936">
                  <c:v>2.5456742596281501E-2</c:v>
                </c:pt>
                <c:pt idx="2937">
                  <c:v>2.5456272399866364E-2</c:v>
                </c:pt>
                <c:pt idx="2938">
                  <c:v>2.5456675785011651E-2</c:v>
                </c:pt>
                <c:pt idx="2939">
                  <c:v>2.5455351406238336E-2</c:v>
                </c:pt>
                <c:pt idx="2940">
                  <c:v>2.5454900608972153E-2</c:v>
                </c:pt>
                <c:pt idx="2941">
                  <c:v>2.5454456278053428E-2</c:v>
                </c:pt>
                <c:pt idx="2942">
                  <c:v>2.545401841348216E-2</c:v>
                </c:pt>
                <c:pt idx="2943">
                  <c:v>2.545358701525835E-2</c:v>
                </c:pt>
                <c:pt idx="2944">
                  <c:v>2.5453162083355352E-2</c:v>
                </c:pt>
                <c:pt idx="2945">
                  <c:v>2.5452743617906393E-2</c:v>
                </c:pt>
                <c:pt idx="2946">
                  <c:v>2.54523316187516E-2</c:v>
                </c:pt>
                <c:pt idx="2947">
                  <c:v>2.5451926085970911E-2</c:v>
                </c:pt>
                <c:pt idx="2948">
                  <c:v>2.5451527019511033E-2</c:v>
                </c:pt>
                <c:pt idx="2949">
                  <c:v>2.5451134419451904E-2</c:v>
                </c:pt>
                <c:pt idx="2950">
                  <c:v>2.5450748285713587E-2</c:v>
                </c:pt>
                <c:pt idx="2951">
                  <c:v>2.5450368618322727E-2</c:v>
                </c:pt>
                <c:pt idx="2952">
                  <c:v>2.5450868588268172E-2</c:v>
                </c:pt>
                <c:pt idx="2953">
                  <c:v>2.5449628682663317E-2</c:v>
                </c:pt>
                <c:pt idx="2954">
                  <c:v>2.544926841436812E-2</c:v>
                </c:pt>
                <c:pt idx="2955">
                  <c:v>2.5448914612420381E-2</c:v>
                </c:pt>
                <c:pt idx="2956">
                  <c:v>2.54485672768201E-2</c:v>
                </c:pt>
                <c:pt idx="2957">
                  <c:v>2.5448226407567276E-2</c:v>
                </c:pt>
                <c:pt idx="2958">
                  <c:v>2.5445998954332083E-2</c:v>
                </c:pt>
                <c:pt idx="2959">
                  <c:v>2.5445672911459383E-2</c:v>
                </c:pt>
                <c:pt idx="2960">
                  <c:v>2.5445353334054843E-2</c:v>
                </c:pt>
                <c:pt idx="2961">
                  <c:v>2.5445040222038529E-2</c:v>
                </c:pt>
                <c:pt idx="2962">
                  <c:v>2.5444733575490375E-2</c:v>
                </c:pt>
                <c:pt idx="2963">
                  <c:v>2.544443339425051E-2</c:v>
                </c:pt>
                <c:pt idx="2964">
                  <c:v>2.5444139678558741E-2</c:v>
                </c:pt>
                <c:pt idx="2965">
                  <c:v>2.5443852428335134E-2</c:v>
                </c:pt>
                <c:pt idx="2966">
                  <c:v>2.5443532059163942E-2</c:v>
                </c:pt>
                <c:pt idx="2967">
                  <c:v>2.5443258663377932E-2</c:v>
                </c:pt>
                <c:pt idx="2968">
                  <c:v>2.5442991733060083E-2</c:v>
                </c:pt>
                <c:pt idx="2969">
                  <c:v>2.5442731268210395E-2</c:v>
                </c:pt>
                <c:pt idx="2970">
                  <c:v>2.5442477268668995E-2</c:v>
                </c:pt>
                <c:pt idx="2971">
                  <c:v>2.5442229734755628E-2</c:v>
                </c:pt>
                <c:pt idx="2972">
                  <c:v>2.544198866615055E-2</c:v>
                </c:pt>
                <c:pt idx="2973">
                  <c:v>2.5441754063173505E-2</c:v>
                </c:pt>
                <c:pt idx="2974">
                  <c:v>2.5441525925424813E-2</c:v>
                </c:pt>
                <c:pt idx="2975">
                  <c:v>2.5441304253224217E-2</c:v>
                </c:pt>
                <c:pt idx="2976">
                  <c:v>2.54410588303422E-2</c:v>
                </c:pt>
                <c:pt idx="2977">
                  <c:v>2.5440851012659138E-2</c:v>
                </c:pt>
                <c:pt idx="2978">
                  <c:v>2.544153446691233E-2</c:v>
                </c:pt>
                <c:pt idx="2979">
                  <c:v>2.544045477361756E-2</c:v>
                </c:pt>
                <c:pt idx="2980">
                  <c:v>2.5440266352099172E-2</c:v>
                </c:pt>
                <c:pt idx="2981">
                  <c:v>2.5440084396288754E-2</c:v>
                </c:pt>
                <c:pt idx="2982">
                  <c:v>2.5440795507258862E-2</c:v>
                </c:pt>
                <c:pt idx="2983">
                  <c:v>2.5440626932184962E-2</c:v>
                </c:pt>
                <c:pt idx="2984">
                  <c:v>2.5439577321026974E-2</c:v>
                </c:pt>
                <c:pt idx="2985">
                  <c:v>2.543942122684939E-2</c:v>
                </c:pt>
                <c:pt idx="2986">
                  <c:v>2.5439271598139968E-2</c:v>
                </c:pt>
                <c:pt idx="2987">
                  <c:v>2.5439128434738834E-2</c:v>
                </c:pt>
                <c:pt idx="2988">
                  <c:v>2.5438991736885797E-2</c:v>
                </c:pt>
                <c:pt idx="2989">
                  <c:v>2.543886150450092E-2</c:v>
                </c:pt>
                <c:pt idx="2990">
                  <c:v>2.5438737737504269E-2</c:v>
                </c:pt>
                <c:pt idx="2991">
                  <c:v>2.5438620435895842E-2</c:v>
                </c:pt>
                <c:pt idx="2992">
                  <c:v>2.5438509599915449E-2</c:v>
                </c:pt>
                <c:pt idx="2993">
                  <c:v>2.5438405229163408E-2</c:v>
                </c:pt>
                <c:pt idx="2994">
                  <c:v>2.5438307323879528E-2</c:v>
                </c:pt>
                <c:pt idx="2995">
                  <c:v>2.5438215884063808E-2</c:v>
                </c:pt>
                <c:pt idx="2996">
                  <c:v>2.5438130909796186E-2</c:v>
                </c:pt>
                <c:pt idx="2997">
                  <c:v>2.5438052400836852E-2</c:v>
                </c:pt>
                <c:pt idx="2998">
                  <c:v>2.5437980357185808E-2</c:v>
                </c:pt>
                <c:pt idx="2999">
                  <c:v>2.5437914779322668E-2</c:v>
                </c:pt>
                <c:pt idx="3000">
                  <c:v>2.5437855666767817E-2</c:v>
                </c:pt>
                <c:pt idx="3001">
                  <c:v>2.5437803019521255E-2</c:v>
                </c:pt>
                <c:pt idx="3002">
                  <c:v>2.5437756837822789E-2</c:v>
                </c:pt>
                <c:pt idx="3003">
                  <c:v>2.5437717121592485E-2</c:v>
                </c:pt>
                <c:pt idx="3004">
                  <c:v>2.5437683870750405E-2</c:v>
                </c:pt>
                <c:pt idx="3005">
                  <c:v>2.5437657085376486E-2</c:v>
                </c:pt>
                <c:pt idx="3006">
                  <c:v>2.5437636765390792E-2</c:v>
                </c:pt>
                <c:pt idx="3007">
                  <c:v>2.5437622910953195E-2</c:v>
                </c:pt>
                <c:pt idx="3008">
                  <c:v>2.5437615521823886E-2</c:v>
                </c:pt>
                <c:pt idx="3009">
                  <c:v>2.5437614180336965E-2</c:v>
                </c:pt>
                <c:pt idx="3010">
                  <c:v>2.5437614180336965E-2</c:v>
                </c:pt>
                <c:pt idx="3011">
                  <c:v>2.5437614180416901E-2</c:v>
                </c:pt>
                <c:pt idx="3012">
                  <c:v>2.5437614180416901E-2</c:v>
                </c:pt>
                <c:pt idx="3013">
                  <c:v>2.5437614180336965E-2</c:v>
                </c:pt>
                <c:pt idx="3014">
                  <c:v>2.5437614180336965E-2</c:v>
                </c:pt>
                <c:pt idx="3015">
                  <c:v>2.5437614180336965E-2</c:v>
                </c:pt>
                <c:pt idx="3016">
                  <c:v>2.5437614180336965E-2</c:v>
                </c:pt>
                <c:pt idx="3017">
                  <c:v>2.5437614180257029E-2</c:v>
                </c:pt>
                <c:pt idx="3018">
                  <c:v>2.5437614180336965E-2</c:v>
                </c:pt>
                <c:pt idx="3019">
                  <c:v>2.5437614180416901E-2</c:v>
                </c:pt>
                <c:pt idx="3020">
                  <c:v>2.5437614180336965E-2</c:v>
                </c:pt>
                <c:pt idx="3021">
                  <c:v>2.5437614180336965E-2</c:v>
                </c:pt>
                <c:pt idx="3022">
                  <c:v>2.5437614180416901E-2</c:v>
                </c:pt>
                <c:pt idx="3023">
                  <c:v>2.5437614180416901E-2</c:v>
                </c:pt>
                <c:pt idx="3024">
                  <c:v>2.5437614180336965E-2</c:v>
                </c:pt>
                <c:pt idx="3025">
                  <c:v>2.5437614180416901E-2</c:v>
                </c:pt>
                <c:pt idx="3026">
                  <c:v>2.5437614180416901E-2</c:v>
                </c:pt>
                <c:pt idx="3027">
                  <c:v>2.5437614180336965E-2</c:v>
                </c:pt>
                <c:pt idx="3028">
                  <c:v>2.5437614180416901E-2</c:v>
                </c:pt>
                <c:pt idx="3029">
                  <c:v>2.5437614180336965E-2</c:v>
                </c:pt>
                <c:pt idx="3030">
                  <c:v>2.5439411645500343E-2</c:v>
                </c:pt>
                <c:pt idx="3031">
                  <c:v>2.5439411645526988E-2</c:v>
                </c:pt>
                <c:pt idx="3032">
                  <c:v>2.5439411645526988E-2</c:v>
                </c:pt>
                <c:pt idx="3033">
                  <c:v>2.5439411645526988E-2</c:v>
                </c:pt>
                <c:pt idx="3034">
                  <c:v>2.5437614180336965E-2</c:v>
                </c:pt>
                <c:pt idx="3035">
                  <c:v>2.5437614180336965E-2</c:v>
                </c:pt>
                <c:pt idx="3036">
                  <c:v>2.5437614180416901E-2</c:v>
                </c:pt>
                <c:pt idx="3037">
                  <c:v>2.5437614180416901E-2</c:v>
                </c:pt>
                <c:pt idx="3038">
                  <c:v>2.5437614180416901E-2</c:v>
                </c:pt>
                <c:pt idx="3039">
                  <c:v>2.5437614180336965E-2</c:v>
                </c:pt>
                <c:pt idx="3040">
                  <c:v>2.5437614180336965E-2</c:v>
                </c:pt>
                <c:pt idx="3041">
                  <c:v>2.5437614180416901E-2</c:v>
                </c:pt>
                <c:pt idx="3042">
                  <c:v>2.5437614180416901E-2</c:v>
                </c:pt>
                <c:pt idx="3043">
                  <c:v>2.5437614180257029E-2</c:v>
                </c:pt>
                <c:pt idx="3044">
                  <c:v>2.5437614180336965E-2</c:v>
                </c:pt>
                <c:pt idx="3045">
                  <c:v>2.5437614180416901E-2</c:v>
                </c:pt>
                <c:pt idx="3046">
                  <c:v>2.5437614180257029E-2</c:v>
                </c:pt>
                <c:pt idx="3047">
                  <c:v>2.5437614180336965E-2</c:v>
                </c:pt>
                <c:pt idx="3048">
                  <c:v>2.5437614180416901E-2</c:v>
                </c:pt>
                <c:pt idx="3049">
                  <c:v>2.5437614180336965E-2</c:v>
                </c:pt>
                <c:pt idx="3050">
                  <c:v>2.5437614180336965E-2</c:v>
                </c:pt>
                <c:pt idx="3051">
                  <c:v>2.5437614180416901E-2</c:v>
                </c:pt>
                <c:pt idx="3052">
                  <c:v>2.5437614180416901E-2</c:v>
                </c:pt>
                <c:pt idx="3053">
                  <c:v>2.5437614180416901E-2</c:v>
                </c:pt>
                <c:pt idx="3054">
                  <c:v>2.5437614180336965E-2</c:v>
                </c:pt>
                <c:pt idx="3055">
                  <c:v>2.5437614180416901E-2</c:v>
                </c:pt>
                <c:pt idx="3056">
                  <c:v>2.5437614180416901E-2</c:v>
                </c:pt>
                <c:pt idx="3057">
                  <c:v>2.5437614180336965E-2</c:v>
                </c:pt>
                <c:pt idx="3058">
                  <c:v>2.5437614180336965E-2</c:v>
                </c:pt>
                <c:pt idx="3059">
                  <c:v>2.5437614180416901E-2</c:v>
                </c:pt>
                <c:pt idx="3060">
                  <c:v>2.5437614180416901E-2</c:v>
                </c:pt>
                <c:pt idx="3061">
                  <c:v>2.5437614180336965E-2</c:v>
                </c:pt>
                <c:pt idx="3062">
                  <c:v>2.5437614180336965E-2</c:v>
                </c:pt>
                <c:pt idx="3063">
                  <c:v>2.5437614180336965E-2</c:v>
                </c:pt>
                <c:pt idx="3064">
                  <c:v>2.5437614180416901E-2</c:v>
                </c:pt>
                <c:pt idx="3065">
                  <c:v>2.5437614180336965E-2</c:v>
                </c:pt>
                <c:pt idx="3066">
                  <c:v>2.5437614180416901E-2</c:v>
                </c:pt>
                <c:pt idx="3067">
                  <c:v>2.5437614180336965E-2</c:v>
                </c:pt>
                <c:pt idx="3068">
                  <c:v>2.5437614180336965E-2</c:v>
                </c:pt>
                <c:pt idx="3069">
                  <c:v>2.5437614180336965E-2</c:v>
                </c:pt>
                <c:pt idx="3070">
                  <c:v>2.5437614180416901E-2</c:v>
                </c:pt>
                <c:pt idx="3071">
                  <c:v>2.5437614180416901E-2</c:v>
                </c:pt>
                <c:pt idx="3072">
                  <c:v>2.5437614180336965E-2</c:v>
                </c:pt>
                <c:pt idx="3073">
                  <c:v>2.5437614180416901E-2</c:v>
                </c:pt>
                <c:pt idx="3074">
                  <c:v>2.5437614180416901E-2</c:v>
                </c:pt>
                <c:pt idx="3075">
                  <c:v>2.5437614180336965E-2</c:v>
                </c:pt>
                <c:pt idx="3076">
                  <c:v>2.5437614180336965E-2</c:v>
                </c:pt>
                <c:pt idx="3077">
                  <c:v>2.5437614180336965E-2</c:v>
                </c:pt>
                <c:pt idx="3078">
                  <c:v>2.5437614180416901E-2</c:v>
                </c:pt>
                <c:pt idx="3079">
                  <c:v>2.5437614180336965E-2</c:v>
                </c:pt>
                <c:pt idx="3080">
                  <c:v>2.5437614180416901E-2</c:v>
                </c:pt>
                <c:pt idx="3081">
                  <c:v>2.5437614180336965E-2</c:v>
                </c:pt>
                <c:pt idx="3082">
                  <c:v>2.5437614180336965E-2</c:v>
                </c:pt>
                <c:pt idx="3083">
                  <c:v>2.5437614180336965E-2</c:v>
                </c:pt>
                <c:pt idx="3084">
                  <c:v>2.5437614180336965E-2</c:v>
                </c:pt>
                <c:pt idx="3085">
                  <c:v>2.5437614180336965E-2</c:v>
                </c:pt>
                <c:pt idx="3086">
                  <c:v>2.5437614180336965E-2</c:v>
                </c:pt>
                <c:pt idx="3087">
                  <c:v>2.5437614180336965E-2</c:v>
                </c:pt>
                <c:pt idx="3088">
                  <c:v>2.5437614180496837E-2</c:v>
                </c:pt>
                <c:pt idx="3089">
                  <c:v>2.5437614180416901E-2</c:v>
                </c:pt>
                <c:pt idx="3090">
                  <c:v>2.5437614180257029E-2</c:v>
                </c:pt>
                <c:pt idx="3091">
                  <c:v>2.5437614180336965E-2</c:v>
                </c:pt>
                <c:pt idx="3092">
                  <c:v>2.5437614180416901E-2</c:v>
                </c:pt>
                <c:pt idx="3093">
                  <c:v>2.5437614180336965E-2</c:v>
                </c:pt>
                <c:pt idx="3094">
                  <c:v>2.5437614180257029E-2</c:v>
                </c:pt>
                <c:pt idx="3095">
                  <c:v>2.5437614180416901E-2</c:v>
                </c:pt>
                <c:pt idx="3096">
                  <c:v>2.5437614180336965E-2</c:v>
                </c:pt>
                <c:pt idx="3097">
                  <c:v>2.5437614180336965E-2</c:v>
                </c:pt>
                <c:pt idx="3098">
                  <c:v>2.5437614180416901E-2</c:v>
                </c:pt>
                <c:pt idx="3099">
                  <c:v>2.5437614180336965E-2</c:v>
                </c:pt>
                <c:pt idx="3100">
                  <c:v>2.5437614180416901E-2</c:v>
                </c:pt>
                <c:pt idx="3101">
                  <c:v>2.5437614180416901E-2</c:v>
                </c:pt>
                <c:pt idx="3102">
                  <c:v>2.5437614180416901E-2</c:v>
                </c:pt>
                <c:pt idx="3103">
                  <c:v>2.5437614180336965E-2</c:v>
                </c:pt>
                <c:pt idx="3104">
                  <c:v>2.5437614180336965E-2</c:v>
                </c:pt>
                <c:pt idx="3105">
                  <c:v>2.5437614180336965E-2</c:v>
                </c:pt>
                <c:pt idx="3106">
                  <c:v>2.5437614180416901E-2</c:v>
                </c:pt>
                <c:pt idx="3107">
                  <c:v>2.5437614180416901E-2</c:v>
                </c:pt>
                <c:pt idx="3108">
                  <c:v>2.5437614180336965E-2</c:v>
                </c:pt>
                <c:pt idx="3109">
                  <c:v>2.5437614180416901E-2</c:v>
                </c:pt>
                <c:pt idx="3110">
                  <c:v>2.5437614180416901E-2</c:v>
                </c:pt>
                <c:pt idx="3111">
                  <c:v>2.5437614180336965E-2</c:v>
                </c:pt>
                <c:pt idx="3112">
                  <c:v>2.5437614180336965E-2</c:v>
                </c:pt>
                <c:pt idx="3113">
                  <c:v>2.5437614180416901E-2</c:v>
                </c:pt>
                <c:pt idx="3114">
                  <c:v>2.5437614180416901E-2</c:v>
                </c:pt>
                <c:pt idx="3115">
                  <c:v>2.5437614180336965E-2</c:v>
                </c:pt>
                <c:pt idx="3116">
                  <c:v>2.5437614180257029E-2</c:v>
                </c:pt>
                <c:pt idx="3117">
                  <c:v>2.5437614180336965E-2</c:v>
                </c:pt>
                <c:pt idx="3118">
                  <c:v>2.5437614180416901E-2</c:v>
                </c:pt>
                <c:pt idx="3119">
                  <c:v>2.5437614180336965E-2</c:v>
                </c:pt>
                <c:pt idx="3120">
                  <c:v>2.5437614180416901E-2</c:v>
                </c:pt>
                <c:pt idx="3121">
                  <c:v>2.5437614180336965E-2</c:v>
                </c:pt>
                <c:pt idx="3122">
                  <c:v>2.5437614180336965E-2</c:v>
                </c:pt>
                <c:pt idx="3123">
                  <c:v>2.5437614180336965E-2</c:v>
                </c:pt>
                <c:pt idx="3124">
                  <c:v>2.5437614180336965E-2</c:v>
                </c:pt>
                <c:pt idx="3125">
                  <c:v>2.5437614180416901E-2</c:v>
                </c:pt>
                <c:pt idx="3126">
                  <c:v>2.5437614180336965E-2</c:v>
                </c:pt>
                <c:pt idx="3127">
                  <c:v>2.5437614180416901E-2</c:v>
                </c:pt>
                <c:pt idx="3128">
                  <c:v>2.5437614180336965E-2</c:v>
                </c:pt>
                <c:pt idx="3129">
                  <c:v>2.5437614180336965E-2</c:v>
                </c:pt>
                <c:pt idx="3130">
                  <c:v>2.5437614180257029E-2</c:v>
                </c:pt>
                <c:pt idx="3131">
                  <c:v>2.5437614180416901E-2</c:v>
                </c:pt>
                <c:pt idx="3132">
                  <c:v>2.5437614180336965E-2</c:v>
                </c:pt>
                <c:pt idx="3133">
                  <c:v>2.5437614180336965E-2</c:v>
                </c:pt>
                <c:pt idx="3134">
                  <c:v>2.5437614180336965E-2</c:v>
                </c:pt>
                <c:pt idx="3135">
                  <c:v>2.5437614180336965E-2</c:v>
                </c:pt>
                <c:pt idx="3136">
                  <c:v>2.5437614180416901E-2</c:v>
                </c:pt>
                <c:pt idx="3137">
                  <c:v>2.5437614180336965E-2</c:v>
                </c:pt>
                <c:pt idx="3138">
                  <c:v>2.5437614180416901E-2</c:v>
                </c:pt>
                <c:pt idx="3139">
                  <c:v>2.5437614180336965E-2</c:v>
                </c:pt>
                <c:pt idx="3140">
                  <c:v>2.5437614180336965E-2</c:v>
                </c:pt>
                <c:pt idx="3141">
                  <c:v>2.5437614180336965E-2</c:v>
                </c:pt>
                <c:pt idx="3142">
                  <c:v>2.5437614180416901E-2</c:v>
                </c:pt>
                <c:pt idx="3143">
                  <c:v>2.5437614180416901E-2</c:v>
                </c:pt>
                <c:pt idx="3144">
                  <c:v>2.5437614180336965E-2</c:v>
                </c:pt>
                <c:pt idx="3145">
                  <c:v>2.5437614180416901E-2</c:v>
                </c:pt>
                <c:pt idx="3146">
                  <c:v>2.5437614180336965E-2</c:v>
                </c:pt>
                <c:pt idx="3147">
                  <c:v>2.5437614180416901E-2</c:v>
                </c:pt>
                <c:pt idx="3148">
                  <c:v>2.5437614180336965E-2</c:v>
                </c:pt>
                <c:pt idx="3149">
                  <c:v>2.5437614180416901E-2</c:v>
                </c:pt>
                <c:pt idx="3150">
                  <c:v>2.5437614180416901E-2</c:v>
                </c:pt>
                <c:pt idx="3151">
                  <c:v>2.5437614180336965E-2</c:v>
                </c:pt>
                <c:pt idx="3152">
                  <c:v>2.5437614180336965E-2</c:v>
                </c:pt>
                <c:pt idx="3153">
                  <c:v>2.5437614180416901E-2</c:v>
                </c:pt>
                <c:pt idx="3154">
                  <c:v>2.5437614180416901E-2</c:v>
                </c:pt>
                <c:pt idx="3155">
                  <c:v>2.5437614180336965E-2</c:v>
                </c:pt>
                <c:pt idx="3156">
                  <c:v>2.5437614180416901E-2</c:v>
                </c:pt>
                <c:pt idx="3157">
                  <c:v>2.5437614180416901E-2</c:v>
                </c:pt>
                <c:pt idx="3158">
                  <c:v>2.5437614180336965E-2</c:v>
                </c:pt>
                <c:pt idx="3159">
                  <c:v>2.5437614180336965E-2</c:v>
                </c:pt>
                <c:pt idx="3160">
                  <c:v>2.5437614180416901E-2</c:v>
                </c:pt>
                <c:pt idx="3161">
                  <c:v>2.5437614180336965E-2</c:v>
                </c:pt>
                <c:pt idx="3162">
                  <c:v>2.5437614180336965E-2</c:v>
                </c:pt>
                <c:pt idx="3163">
                  <c:v>2.5437614180336965E-2</c:v>
                </c:pt>
                <c:pt idx="3164">
                  <c:v>2.5437614180336965E-2</c:v>
                </c:pt>
                <c:pt idx="3165">
                  <c:v>2.5438512891802212E-2</c:v>
                </c:pt>
                <c:pt idx="3166">
                  <c:v>2.5437614180336965E-2</c:v>
                </c:pt>
                <c:pt idx="3167">
                  <c:v>2.5437614180416901E-2</c:v>
                </c:pt>
                <c:pt idx="3168">
                  <c:v>2.5437614180336965E-2</c:v>
                </c:pt>
                <c:pt idx="3169">
                  <c:v>2.5437614180336965E-2</c:v>
                </c:pt>
                <c:pt idx="3170">
                  <c:v>2.5437614180336965E-2</c:v>
                </c:pt>
                <c:pt idx="3171">
                  <c:v>2.5437614180336965E-2</c:v>
                </c:pt>
                <c:pt idx="3172">
                  <c:v>2.5437614180416901E-2</c:v>
                </c:pt>
                <c:pt idx="3173">
                  <c:v>2.5437614180336965E-2</c:v>
                </c:pt>
                <c:pt idx="3174">
                  <c:v>2.5437614180416901E-2</c:v>
                </c:pt>
                <c:pt idx="3175">
                  <c:v>2.5437614180336965E-2</c:v>
                </c:pt>
                <c:pt idx="3176">
                  <c:v>2.5437614180336965E-2</c:v>
                </c:pt>
                <c:pt idx="3177">
                  <c:v>2.5437614180336965E-2</c:v>
                </c:pt>
                <c:pt idx="3178">
                  <c:v>2.5437614180416901E-2</c:v>
                </c:pt>
                <c:pt idx="3179">
                  <c:v>2.5437614180416901E-2</c:v>
                </c:pt>
                <c:pt idx="3180">
                  <c:v>2.5437614180336965E-2</c:v>
                </c:pt>
                <c:pt idx="3181">
                  <c:v>2.5437614180336965E-2</c:v>
                </c:pt>
                <c:pt idx="3182">
                  <c:v>2.5437614180416901E-2</c:v>
                </c:pt>
                <c:pt idx="3183">
                  <c:v>2.5437614180336965E-2</c:v>
                </c:pt>
                <c:pt idx="3184">
                  <c:v>2.5437614180336965E-2</c:v>
                </c:pt>
                <c:pt idx="3185">
                  <c:v>2.5437614180416901E-2</c:v>
                </c:pt>
                <c:pt idx="3186">
                  <c:v>2.5437614180336965E-2</c:v>
                </c:pt>
                <c:pt idx="3187">
                  <c:v>2.5437614180336965E-2</c:v>
                </c:pt>
                <c:pt idx="3188">
                  <c:v>2.5437614180336965E-2</c:v>
                </c:pt>
                <c:pt idx="3189">
                  <c:v>2.5437614180416901E-2</c:v>
                </c:pt>
                <c:pt idx="3190">
                  <c:v>2.5437614180416901E-2</c:v>
                </c:pt>
                <c:pt idx="3191">
                  <c:v>2.5437614180416901E-2</c:v>
                </c:pt>
                <c:pt idx="3192">
                  <c:v>2.5437614180336965E-2</c:v>
                </c:pt>
                <c:pt idx="3193">
                  <c:v>2.5437614180336965E-2</c:v>
                </c:pt>
                <c:pt idx="3194">
                  <c:v>2.5437614180336965E-2</c:v>
                </c:pt>
                <c:pt idx="3195">
                  <c:v>2.5437614180336965E-2</c:v>
                </c:pt>
                <c:pt idx="3196">
                  <c:v>2.5437614180336965E-2</c:v>
                </c:pt>
                <c:pt idx="3197">
                  <c:v>2.5437614180336965E-2</c:v>
                </c:pt>
                <c:pt idx="3198">
                  <c:v>2.5437614180416901E-2</c:v>
                </c:pt>
                <c:pt idx="3199">
                  <c:v>2.5437614180336965E-2</c:v>
                </c:pt>
                <c:pt idx="3200">
                  <c:v>2.5437614180336965E-2</c:v>
                </c:pt>
                <c:pt idx="3201">
                  <c:v>2.5437614180336965E-2</c:v>
                </c:pt>
                <c:pt idx="3202">
                  <c:v>2.5437614180416901E-2</c:v>
                </c:pt>
                <c:pt idx="3203">
                  <c:v>2.5437614180336965E-2</c:v>
                </c:pt>
                <c:pt idx="3204">
                  <c:v>2.5437614180336965E-2</c:v>
                </c:pt>
                <c:pt idx="3205">
                  <c:v>2.5437614180336965E-2</c:v>
                </c:pt>
                <c:pt idx="3206">
                  <c:v>2.5437614180416901E-2</c:v>
                </c:pt>
                <c:pt idx="3207">
                  <c:v>2.5437614180336965E-2</c:v>
                </c:pt>
                <c:pt idx="3208">
                  <c:v>2.5437614180336965E-2</c:v>
                </c:pt>
                <c:pt idx="3209">
                  <c:v>2.5437614180416901E-2</c:v>
                </c:pt>
                <c:pt idx="3210">
                  <c:v>2.5437614180336965E-2</c:v>
                </c:pt>
                <c:pt idx="3211">
                  <c:v>2.5437614180336965E-2</c:v>
                </c:pt>
                <c:pt idx="3212">
                  <c:v>2.5437614180336965E-2</c:v>
                </c:pt>
                <c:pt idx="3213">
                  <c:v>2.5437614180336965E-2</c:v>
                </c:pt>
                <c:pt idx="3214">
                  <c:v>2.5437614180336965E-2</c:v>
                </c:pt>
                <c:pt idx="3215">
                  <c:v>2.5437614180336965E-2</c:v>
                </c:pt>
                <c:pt idx="3216">
                  <c:v>2.5437614180416901E-2</c:v>
                </c:pt>
                <c:pt idx="3217">
                  <c:v>2.5438512891802212E-2</c:v>
                </c:pt>
                <c:pt idx="3218">
                  <c:v>2.5437614180336965E-2</c:v>
                </c:pt>
                <c:pt idx="3219">
                  <c:v>2.5437614180416901E-2</c:v>
                </c:pt>
                <c:pt idx="3220">
                  <c:v>2.5437614180336965E-2</c:v>
                </c:pt>
                <c:pt idx="3221">
                  <c:v>2.5437614180336965E-2</c:v>
                </c:pt>
                <c:pt idx="3222">
                  <c:v>2.5437614180336965E-2</c:v>
                </c:pt>
                <c:pt idx="3223">
                  <c:v>2.5437614180416901E-2</c:v>
                </c:pt>
                <c:pt idx="3224">
                  <c:v>2.5437614180416901E-2</c:v>
                </c:pt>
                <c:pt idx="3225">
                  <c:v>2.5437614180336965E-2</c:v>
                </c:pt>
                <c:pt idx="3226">
                  <c:v>2.5437614180336965E-2</c:v>
                </c:pt>
                <c:pt idx="3227">
                  <c:v>2.5437614180336965E-2</c:v>
                </c:pt>
                <c:pt idx="3228">
                  <c:v>2.5437614180336965E-2</c:v>
                </c:pt>
                <c:pt idx="3229">
                  <c:v>2.5437614180336965E-2</c:v>
                </c:pt>
                <c:pt idx="3230">
                  <c:v>2.5437614180416901E-2</c:v>
                </c:pt>
                <c:pt idx="3231">
                  <c:v>2.5437614180416901E-2</c:v>
                </c:pt>
                <c:pt idx="3232">
                  <c:v>2.5437614180336965E-2</c:v>
                </c:pt>
                <c:pt idx="3233">
                  <c:v>2.5437614180336965E-2</c:v>
                </c:pt>
                <c:pt idx="3234">
                  <c:v>2.5437614180336965E-2</c:v>
                </c:pt>
                <c:pt idx="3235">
                  <c:v>2.5437614180416901E-2</c:v>
                </c:pt>
                <c:pt idx="3236">
                  <c:v>2.5437614180336965E-2</c:v>
                </c:pt>
                <c:pt idx="3237">
                  <c:v>2.5437614180416901E-2</c:v>
                </c:pt>
                <c:pt idx="3238">
                  <c:v>2.5438512891762244E-2</c:v>
                </c:pt>
                <c:pt idx="3239">
                  <c:v>2.5437614180336965E-2</c:v>
                </c:pt>
                <c:pt idx="3240">
                  <c:v>2.5437614180336965E-2</c:v>
                </c:pt>
                <c:pt idx="3241">
                  <c:v>2.5437614180336965E-2</c:v>
                </c:pt>
                <c:pt idx="3242">
                  <c:v>2.5437614180416901E-2</c:v>
                </c:pt>
                <c:pt idx="3243">
                  <c:v>2.5437614180336965E-2</c:v>
                </c:pt>
                <c:pt idx="3244">
                  <c:v>2.5437614180336965E-2</c:v>
                </c:pt>
                <c:pt idx="3245">
                  <c:v>2.5437614180336965E-2</c:v>
                </c:pt>
                <c:pt idx="3246">
                  <c:v>2.5437614180416901E-2</c:v>
                </c:pt>
                <c:pt idx="3247">
                  <c:v>2.5437614180416901E-2</c:v>
                </c:pt>
                <c:pt idx="3248">
                  <c:v>2.5437614180336965E-2</c:v>
                </c:pt>
                <c:pt idx="3249">
                  <c:v>2.5437614180416901E-2</c:v>
                </c:pt>
                <c:pt idx="3250">
                  <c:v>2.5437614180416901E-2</c:v>
                </c:pt>
                <c:pt idx="3251">
                  <c:v>2.5437614180416901E-2</c:v>
                </c:pt>
                <c:pt idx="3252">
                  <c:v>2.5437614180336965E-2</c:v>
                </c:pt>
                <c:pt idx="3253">
                  <c:v>2.5437614180336965E-2</c:v>
                </c:pt>
                <c:pt idx="3254">
                  <c:v>2.5437614180416901E-2</c:v>
                </c:pt>
                <c:pt idx="3255">
                  <c:v>2.5437614180336965E-2</c:v>
                </c:pt>
                <c:pt idx="3256">
                  <c:v>2.5437614180336965E-2</c:v>
                </c:pt>
                <c:pt idx="3257">
                  <c:v>2.5437614180416901E-2</c:v>
                </c:pt>
                <c:pt idx="3258">
                  <c:v>2.5437614180416901E-2</c:v>
                </c:pt>
                <c:pt idx="3259">
                  <c:v>2.5437614180336965E-2</c:v>
                </c:pt>
                <c:pt idx="3260">
                  <c:v>2.5437614180416901E-2</c:v>
                </c:pt>
                <c:pt idx="3261">
                  <c:v>2.5437614180496837E-2</c:v>
                </c:pt>
                <c:pt idx="3262">
                  <c:v>2.5437614180257029E-2</c:v>
                </c:pt>
                <c:pt idx="3263">
                  <c:v>2.5437614180336965E-2</c:v>
                </c:pt>
                <c:pt idx="3264">
                  <c:v>2.5437614180416901E-2</c:v>
                </c:pt>
                <c:pt idx="3265">
                  <c:v>2.5437614180416901E-2</c:v>
                </c:pt>
                <c:pt idx="3266">
                  <c:v>2.5437614180257029E-2</c:v>
                </c:pt>
                <c:pt idx="3267">
                  <c:v>2.5437614180336965E-2</c:v>
                </c:pt>
                <c:pt idx="3268">
                  <c:v>2.5437614180336965E-2</c:v>
                </c:pt>
                <c:pt idx="3269">
                  <c:v>2.5440310441611214E-2</c:v>
                </c:pt>
                <c:pt idx="3270">
                  <c:v>2.5437614180336965E-2</c:v>
                </c:pt>
                <c:pt idx="3271">
                  <c:v>2.5437614180336965E-2</c:v>
                </c:pt>
                <c:pt idx="3272">
                  <c:v>2.5437614180336965E-2</c:v>
                </c:pt>
                <c:pt idx="3273">
                  <c:v>2.5437614180336965E-2</c:v>
                </c:pt>
                <c:pt idx="3274">
                  <c:v>2.5437614180336965E-2</c:v>
                </c:pt>
                <c:pt idx="3275">
                  <c:v>2.5437614180416901E-2</c:v>
                </c:pt>
                <c:pt idx="3276">
                  <c:v>2.5437614180416901E-2</c:v>
                </c:pt>
                <c:pt idx="3277">
                  <c:v>2.5437614180257029E-2</c:v>
                </c:pt>
                <c:pt idx="3278">
                  <c:v>2.5437614180416901E-2</c:v>
                </c:pt>
                <c:pt idx="3279">
                  <c:v>2.5437614180416901E-2</c:v>
                </c:pt>
                <c:pt idx="3280">
                  <c:v>2.5437614180336965E-2</c:v>
                </c:pt>
                <c:pt idx="3281">
                  <c:v>2.5437614180336965E-2</c:v>
                </c:pt>
                <c:pt idx="3282">
                  <c:v>2.5437614180416901E-2</c:v>
                </c:pt>
                <c:pt idx="3283">
                  <c:v>2.5437614180416901E-2</c:v>
                </c:pt>
                <c:pt idx="3284">
                  <c:v>2.5437614180336965E-2</c:v>
                </c:pt>
                <c:pt idx="3285">
                  <c:v>2.5437614180416901E-2</c:v>
                </c:pt>
                <c:pt idx="3286">
                  <c:v>2.5437614180416901E-2</c:v>
                </c:pt>
                <c:pt idx="3287">
                  <c:v>2.5437614180336965E-2</c:v>
                </c:pt>
                <c:pt idx="3288">
                  <c:v>2.5437614180257029E-2</c:v>
                </c:pt>
                <c:pt idx="3289">
                  <c:v>2.5437614180416901E-2</c:v>
                </c:pt>
                <c:pt idx="3290">
                  <c:v>2.5439411645500343E-2</c:v>
                </c:pt>
                <c:pt idx="3291">
                  <c:v>2.5439411645526988E-2</c:v>
                </c:pt>
                <c:pt idx="3292">
                  <c:v>2.5439411645526988E-2</c:v>
                </c:pt>
                <c:pt idx="3293">
                  <c:v>2.5439411645500343E-2</c:v>
                </c:pt>
                <c:pt idx="3294">
                  <c:v>2.5439411645526988E-2</c:v>
                </c:pt>
                <c:pt idx="3295">
                  <c:v>2.5439411645526988E-2</c:v>
                </c:pt>
                <c:pt idx="3296">
                  <c:v>2.5439411645526988E-2</c:v>
                </c:pt>
                <c:pt idx="3297">
                  <c:v>2.544031044159123E-2</c:v>
                </c:pt>
                <c:pt idx="3298">
                  <c:v>2.5439411645526988E-2</c:v>
                </c:pt>
                <c:pt idx="3299">
                  <c:v>2.5439411645526988E-2</c:v>
                </c:pt>
                <c:pt idx="3300">
                  <c:v>2.5439411645500343E-2</c:v>
                </c:pt>
                <c:pt idx="3301">
                  <c:v>2.544031044159123E-2</c:v>
                </c:pt>
                <c:pt idx="3302">
                  <c:v>2.5439411645526988E-2</c:v>
                </c:pt>
                <c:pt idx="3303">
                  <c:v>2.5439411645526988E-2</c:v>
                </c:pt>
                <c:pt idx="3304">
                  <c:v>2.5439411645553633E-2</c:v>
                </c:pt>
                <c:pt idx="3305">
                  <c:v>2.5439411645526988E-2</c:v>
                </c:pt>
                <c:pt idx="3306">
                  <c:v>2.5439411645526988E-2</c:v>
                </c:pt>
                <c:pt idx="3307">
                  <c:v>2.5439411645526988E-2</c:v>
                </c:pt>
                <c:pt idx="3308">
                  <c:v>2.5439411645553633E-2</c:v>
                </c:pt>
                <c:pt idx="3309">
                  <c:v>2.5439411645526988E-2</c:v>
                </c:pt>
                <c:pt idx="3310">
                  <c:v>2.5439411645526988E-2</c:v>
                </c:pt>
                <c:pt idx="3311">
                  <c:v>2.5439411645526988E-2</c:v>
                </c:pt>
                <c:pt idx="3312">
                  <c:v>2.5439411645526988E-2</c:v>
                </c:pt>
                <c:pt idx="3313">
                  <c:v>2.5439411645526988E-2</c:v>
                </c:pt>
                <c:pt idx="3314">
                  <c:v>2.5439411645500343E-2</c:v>
                </c:pt>
                <c:pt idx="3315">
                  <c:v>2.5440310441611214E-2</c:v>
                </c:pt>
                <c:pt idx="3316">
                  <c:v>2.5439411645526988E-2</c:v>
                </c:pt>
                <c:pt idx="3317">
                  <c:v>2.5439411645526988E-2</c:v>
                </c:pt>
                <c:pt idx="3318">
                  <c:v>2.5439411645500343E-2</c:v>
                </c:pt>
                <c:pt idx="3319">
                  <c:v>2.5439411645526988E-2</c:v>
                </c:pt>
                <c:pt idx="3320">
                  <c:v>2.5439411645526988E-2</c:v>
                </c:pt>
                <c:pt idx="3321">
                  <c:v>2.5437614180416901E-2</c:v>
                </c:pt>
                <c:pt idx="3322">
                  <c:v>2.5437614180336965E-2</c:v>
                </c:pt>
                <c:pt idx="3323">
                  <c:v>2.5437614180336965E-2</c:v>
                </c:pt>
                <c:pt idx="3324">
                  <c:v>2.5437614180416901E-2</c:v>
                </c:pt>
                <c:pt idx="3325">
                  <c:v>2.5437614180416901E-2</c:v>
                </c:pt>
                <c:pt idx="3326">
                  <c:v>2.5437614180257029E-2</c:v>
                </c:pt>
                <c:pt idx="3327">
                  <c:v>2.5437614180416901E-2</c:v>
                </c:pt>
                <c:pt idx="3328">
                  <c:v>2.5437614180416901E-2</c:v>
                </c:pt>
                <c:pt idx="3329">
                  <c:v>2.5437614180336965E-2</c:v>
                </c:pt>
                <c:pt idx="3330">
                  <c:v>2.5437614180416901E-2</c:v>
                </c:pt>
                <c:pt idx="3331">
                  <c:v>2.5437614180336965E-2</c:v>
                </c:pt>
                <c:pt idx="3332">
                  <c:v>2.5437614180416901E-2</c:v>
                </c:pt>
                <c:pt idx="3333">
                  <c:v>2.5437614180416901E-2</c:v>
                </c:pt>
                <c:pt idx="3334">
                  <c:v>2.5437614180416901E-2</c:v>
                </c:pt>
                <c:pt idx="3335">
                  <c:v>2.5437614180336965E-2</c:v>
                </c:pt>
                <c:pt idx="3336">
                  <c:v>2.5437614180416901E-2</c:v>
                </c:pt>
                <c:pt idx="3337">
                  <c:v>2.5437614180336965E-2</c:v>
                </c:pt>
                <c:pt idx="3338">
                  <c:v>2.5437614180336965E-2</c:v>
                </c:pt>
                <c:pt idx="3339">
                  <c:v>2.5438512891762244E-2</c:v>
                </c:pt>
                <c:pt idx="3340">
                  <c:v>2.5437614180336965E-2</c:v>
                </c:pt>
                <c:pt idx="3341">
                  <c:v>2.5437614180416901E-2</c:v>
                </c:pt>
                <c:pt idx="3342">
                  <c:v>2.5437614180336965E-2</c:v>
                </c:pt>
                <c:pt idx="3343">
                  <c:v>2.5437614180336965E-2</c:v>
                </c:pt>
                <c:pt idx="3344">
                  <c:v>2.5437614180416901E-2</c:v>
                </c:pt>
                <c:pt idx="3345">
                  <c:v>2.5437614180336965E-2</c:v>
                </c:pt>
                <c:pt idx="3346">
                  <c:v>2.5437614180336965E-2</c:v>
                </c:pt>
                <c:pt idx="3347">
                  <c:v>2.5437614180416901E-2</c:v>
                </c:pt>
                <c:pt idx="3348">
                  <c:v>2.5437614180336965E-2</c:v>
                </c:pt>
                <c:pt idx="3349">
                  <c:v>2.5437614180416901E-2</c:v>
                </c:pt>
                <c:pt idx="3350">
                  <c:v>2.5437614180416901E-2</c:v>
                </c:pt>
                <c:pt idx="3351">
                  <c:v>2.5437614180336965E-2</c:v>
                </c:pt>
                <c:pt idx="3352">
                  <c:v>2.5437614180416901E-2</c:v>
                </c:pt>
                <c:pt idx="3353">
                  <c:v>2.5437614180336965E-2</c:v>
                </c:pt>
                <c:pt idx="3354">
                  <c:v>2.5437614180416901E-2</c:v>
                </c:pt>
                <c:pt idx="3355">
                  <c:v>2.5437614180416901E-2</c:v>
                </c:pt>
                <c:pt idx="3356">
                  <c:v>2.5437614180336965E-2</c:v>
                </c:pt>
                <c:pt idx="3357">
                  <c:v>2.5437614180336965E-2</c:v>
                </c:pt>
                <c:pt idx="3358">
                  <c:v>2.5437614180416901E-2</c:v>
                </c:pt>
                <c:pt idx="3359">
                  <c:v>2.5437614180336965E-2</c:v>
                </c:pt>
                <c:pt idx="3360">
                  <c:v>2.5437614180257029E-2</c:v>
                </c:pt>
                <c:pt idx="3361">
                  <c:v>2.5437614180416901E-2</c:v>
                </c:pt>
                <c:pt idx="3362">
                  <c:v>2.5437614180416901E-2</c:v>
                </c:pt>
                <c:pt idx="3363">
                  <c:v>2.5437614180336965E-2</c:v>
                </c:pt>
                <c:pt idx="3364">
                  <c:v>2.5437614180336965E-2</c:v>
                </c:pt>
                <c:pt idx="3365">
                  <c:v>2.5437614180416901E-2</c:v>
                </c:pt>
                <c:pt idx="3366">
                  <c:v>2.5437614180416901E-2</c:v>
                </c:pt>
                <c:pt idx="3367">
                  <c:v>2.5437614180336965E-2</c:v>
                </c:pt>
                <c:pt idx="3368">
                  <c:v>2.5437614180416901E-2</c:v>
                </c:pt>
                <c:pt idx="3369">
                  <c:v>2.5437614180416901E-2</c:v>
                </c:pt>
                <c:pt idx="3370">
                  <c:v>2.5437614180336965E-2</c:v>
                </c:pt>
                <c:pt idx="3371">
                  <c:v>2.5437614180336965E-2</c:v>
                </c:pt>
                <c:pt idx="3372">
                  <c:v>2.5437614180336965E-2</c:v>
                </c:pt>
                <c:pt idx="3373">
                  <c:v>2.5437614180416901E-2</c:v>
                </c:pt>
                <c:pt idx="3374">
                  <c:v>2.5437614180336965E-2</c:v>
                </c:pt>
                <c:pt idx="3375">
                  <c:v>2.5437614180336965E-2</c:v>
                </c:pt>
                <c:pt idx="3376">
                  <c:v>2.5437614180336965E-2</c:v>
                </c:pt>
                <c:pt idx="3377">
                  <c:v>2.5437614180416901E-2</c:v>
                </c:pt>
                <c:pt idx="3378">
                  <c:v>2.5437614180336965E-2</c:v>
                </c:pt>
                <c:pt idx="3379">
                  <c:v>2.5437614180416901E-2</c:v>
                </c:pt>
                <c:pt idx="3380">
                  <c:v>2.5437614180416901E-2</c:v>
                </c:pt>
                <c:pt idx="3381">
                  <c:v>2.5437614180416901E-2</c:v>
                </c:pt>
                <c:pt idx="3382">
                  <c:v>2.5437614180336965E-2</c:v>
                </c:pt>
                <c:pt idx="3383">
                  <c:v>2.5437614180416901E-2</c:v>
                </c:pt>
                <c:pt idx="3384">
                  <c:v>2.5437614180336965E-2</c:v>
                </c:pt>
                <c:pt idx="3385">
                  <c:v>2.5437614180336965E-2</c:v>
                </c:pt>
                <c:pt idx="3386">
                  <c:v>2.5437614180336965E-2</c:v>
                </c:pt>
                <c:pt idx="3387">
                  <c:v>2.5437614180416901E-2</c:v>
                </c:pt>
                <c:pt idx="3388">
                  <c:v>2.5437614180416901E-2</c:v>
                </c:pt>
                <c:pt idx="3389">
                  <c:v>2.5437614180336965E-2</c:v>
                </c:pt>
                <c:pt idx="3390">
                  <c:v>2.5437614180336965E-2</c:v>
                </c:pt>
                <c:pt idx="3391">
                  <c:v>2.5437614180416901E-2</c:v>
                </c:pt>
                <c:pt idx="3392">
                  <c:v>2.5437614180336965E-2</c:v>
                </c:pt>
                <c:pt idx="3393">
                  <c:v>2.5437614180336965E-2</c:v>
                </c:pt>
                <c:pt idx="3394">
                  <c:v>2.5437614180336965E-2</c:v>
                </c:pt>
                <c:pt idx="3395">
                  <c:v>2.5437614180336965E-2</c:v>
                </c:pt>
                <c:pt idx="3396">
                  <c:v>2.5437614180336965E-2</c:v>
                </c:pt>
                <c:pt idx="3397">
                  <c:v>2.5437614180416901E-2</c:v>
                </c:pt>
                <c:pt idx="3398">
                  <c:v>2.5437614180416901E-2</c:v>
                </c:pt>
                <c:pt idx="3399">
                  <c:v>2.5437614180336965E-2</c:v>
                </c:pt>
                <c:pt idx="3400">
                  <c:v>2.5437614180336965E-2</c:v>
                </c:pt>
                <c:pt idx="3401">
                  <c:v>2.5437614180416901E-2</c:v>
                </c:pt>
                <c:pt idx="3402">
                  <c:v>2.5437614180416901E-2</c:v>
                </c:pt>
                <c:pt idx="3403">
                  <c:v>2.5437614180336965E-2</c:v>
                </c:pt>
                <c:pt idx="3404">
                  <c:v>2.5437614180336965E-2</c:v>
                </c:pt>
                <c:pt idx="3405">
                  <c:v>2.5437614180416901E-2</c:v>
                </c:pt>
                <c:pt idx="3406">
                  <c:v>2.5437614180416901E-2</c:v>
                </c:pt>
                <c:pt idx="3407">
                  <c:v>2.5437614180336965E-2</c:v>
                </c:pt>
                <c:pt idx="3408">
                  <c:v>2.5437614180336965E-2</c:v>
                </c:pt>
                <c:pt idx="3409">
                  <c:v>2.5437614180416901E-2</c:v>
                </c:pt>
                <c:pt idx="3410">
                  <c:v>2.5437614180336965E-2</c:v>
                </c:pt>
                <c:pt idx="3411">
                  <c:v>2.5437614180336965E-2</c:v>
                </c:pt>
                <c:pt idx="3412">
                  <c:v>2.5437614180336965E-2</c:v>
                </c:pt>
                <c:pt idx="3413">
                  <c:v>2.5437614180336965E-2</c:v>
                </c:pt>
                <c:pt idx="3414">
                  <c:v>2.5437614180336965E-2</c:v>
                </c:pt>
                <c:pt idx="3415">
                  <c:v>2.5437614180416901E-2</c:v>
                </c:pt>
                <c:pt idx="3416">
                  <c:v>2.5437614180416901E-2</c:v>
                </c:pt>
                <c:pt idx="3417">
                  <c:v>2.5437614180336965E-2</c:v>
                </c:pt>
                <c:pt idx="3418">
                  <c:v>2.5437614180257029E-2</c:v>
                </c:pt>
                <c:pt idx="3419">
                  <c:v>2.5437614180416901E-2</c:v>
                </c:pt>
                <c:pt idx="3420">
                  <c:v>2.5437614180416901E-2</c:v>
                </c:pt>
                <c:pt idx="3421">
                  <c:v>2.5437614180336965E-2</c:v>
                </c:pt>
                <c:pt idx="3422">
                  <c:v>2.5437614180336965E-2</c:v>
                </c:pt>
                <c:pt idx="3423">
                  <c:v>2.5437614180416901E-2</c:v>
                </c:pt>
                <c:pt idx="3424">
                  <c:v>2.5437614180416901E-2</c:v>
                </c:pt>
                <c:pt idx="3425">
                  <c:v>2.5437614180416901E-2</c:v>
                </c:pt>
                <c:pt idx="3426">
                  <c:v>2.5437614180336965E-2</c:v>
                </c:pt>
                <c:pt idx="3427">
                  <c:v>2.5437614180336965E-2</c:v>
                </c:pt>
                <c:pt idx="3428">
                  <c:v>2.5437614180416901E-2</c:v>
                </c:pt>
                <c:pt idx="3429">
                  <c:v>2.5437614180416901E-2</c:v>
                </c:pt>
                <c:pt idx="3430">
                  <c:v>2.5437614180336965E-2</c:v>
                </c:pt>
                <c:pt idx="3431">
                  <c:v>2.5437614180416901E-2</c:v>
                </c:pt>
                <c:pt idx="3432">
                  <c:v>2.5437614180336965E-2</c:v>
                </c:pt>
                <c:pt idx="3433">
                  <c:v>2.5437614180416901E-2</c:v>
                </c:pt>
                <c:pt idx="3434">
                  <c:v>2.5437614180336965E-2</c:v>
                </c:pt>
                <c:pt idx="3435">
                  <c:v>2.5437614180416901E-2</c:v>
                </c:pt>
                <c:pt idx="3436">
                  <c:v>2.5437614180416901E-2</c:v>
                </c:pt>
                <c:pt idx="3437">
                  <c:v>2.5437614180336965E-2</c:v>
                </c:pt>
                <c:pt idx="3438">
                  <c:v>2.5437614180336965E-2</c:v>
                </c:pt>
                <c:pt idx="3439">
                  <c:v>2.5437614180336965E-2</c:v>
                </c:pt>
                <c:pt idx="3440">
                  <c:v>2.5437614180416901E-2</c:v>
                </c:pt>
                <c:pt idx="3441">
                  <c:v>2.5437614180336965E-2</c:v>
                </c:pt>
                <c:pt idx="3442">
                  <c:v>2.5437614180416901E-2</c:v>
                </c:pt>
                <c:pt idx="3443">
                  <c:v>2.5437614180336965E-2</c:v>
                </c:pt>
                <c:pt idx="3444">
                  <c:v>2.5437614180336965E-2</c:v>
                </c:pt>
                <c:pt idx="3445">
                  <c:v>2.5438512891762244E-2</c:v>
                </c:pt>
                <c:pt idx="3446">
                  <c:v>2.5437614180336965E-2</c:v>
                </c:pt>
                <c:pt idx="3447">
                  <c:v>2.5437614180336965E-2</c:v>
                </c:pt>
                <c:pt idx="3448">
                  <c:v>2.5437614180336965E-2</c:v>
                </c:pt>
                <c:pt idx="3449">
                  <c:v>2.5437614180416901E-2</c:v>
                </c:pt>
                <c:pt idx="3450">
                  <c:v>2.5437614180336965E-2</c:v>
                </c:pt>
                <c:pt idx="3451">
                  <c:v>2.5437614180416901E-2</c:v>
                </c:pt>
                <c:pt idx="3452">
                  <c:v>2.5437614180336965E-2</c:v>
                </c:pt>
                <c:pt idx="3453">
                  <c:v>2.5437614180336965E-2</c:v>
                </c:pt>
                <c:pt idx="3454">
                  <c:v>2.5437614180416901E-2</c:v>
                </c:pt>
                <c:pt idx="3455">
                  <c:v>2.5437614180336965E-2</c:v>
                </c:pt>
                <c:pt idx="3456">
                  <c:v>2.5437614180257029E-2</c:v>
                </c:pt>
                <c:pt idx="3457">
                  <c:v>2.5437614180416901E-2</c:v>
                </c:pt>
                <c:pt idx="3458">
                  <c:v>2.5437614180496837E-2</c:v>
                </c:pt>
                <c:pt idx="3459">
                  <c:v>2.5437614180336965E-2</c:v>
                </c:pt>
                <c:pt idx="3460">
                  <c:v>2.5437614180336965E-2</c:v>
                </c:pt>
                <c:pt idx="3461">
                  <c:v>2.5437614180416901E-2</c:v>
                </c:pt>
                <c:pt idx="3462">
                  <c:v>2.5437614180336965E-2</c:v>
                </c:pt>
                <c:pt idx="3463">
                  <c:v>2.5437614180257029E-2</c:v>
                </c:pt>
                <c:pt idx="3464">
                  <c:v>2.5437614180416901E-2</c:v>
                </c:pt>
                <c:pt idx="3465">
                  <c:v>2.5437614180336965E-2</c:v>
                </c:pt>
                <c:pt idx="3466">
                  <c:v>2.5437614180336965E-2</c:v>
                </c:pt>
                <c:pt idx="3467">
                  <c:v>2.5437614180336965E-2</c:v>
                </c:pt>
                <c:pt idx="3468">
                  <c:v>2.5437614180416901E-2</c:v>
                </c:pt>
                <c:pt idx="3469">
                  <c:v>2.5437614180416901E-2</c:v>
                </c:pt>
                <c:pt idx="3470">
                  <c:v>2.5437614180336965E-2</c:v>
                </c:pt>
                <c:pt idx="3471">
                  <c:v>2.5437614180416901E-2</c:v>
                </c:pt>
                <c:pt idx="3472">
                  <c:v>2.5437614180416901E-2</c:v>
                </c:pt>
                <c:pt idx="3473">
                  <c:v>2.5437614180336965E-2</c:v>
                </c:pt>
                <c:pt idx="3474">
                  <c:v>2.5437614180257029E-2</c:v>
                </c:pt>
                <c:pt idx="3475">
                  <c:v>2.5437614180416901E-2</c:v>
                </c:pt>
                <c:pt idx="3476">
                  <c:v>2.5437614180416901E-2</c:v>
                </c:pt>
                <c:pt idx="3477">
                  <c:v>2.5437614180336965E-2</c:v>
                </c:pt>
                <c:pt idx="3478">
                  <c:v>2.5437614180336965E-2</c:v>
                </c:pt>
                <c:pt idx="3479">
                  <c:v>2.5437614180336965E-2</c:v>
                </c:pt>
                <c:pt idx="3480">
                  <c:v>2.5437614180416901E-2</c:v>
                </c:pt>
                <c:pt idx="3481">
                  <c:v>2.5437614180336965E-2</c:v>
                </c:pt>
                <c:pt idx="3482">
                  <c:v>2.5437614180336965E-2</c:v>
                </c:pt>
                <c:pt idx="3483">
                  <c:v>2.5437614180336965E-2</c:v>
                </c:pt>
                <c:pt idx="3484">
                  <c:v>2.5437614180416901E-2</c:v>
                </c:pt>
                <c:pt idx="3485">
                  <c:v>2.5437614180336965E-2</c:v>
                </c:pt>
                <c:pt idx="3486">
                  <c:v>2.5437614180257029E-2</c:v>
                </c:pt>
                <c:pt idx="3487">
                  <c:v>2.5437614180416901E-2</c:v>
                </c:pt>
                <c:pt idx="3488">
                  <c:v>2.5437614180416901E-2</c:v>
                </c:pt>
                <c:pt idx="3489">
                  <c:v>2.5437614180336965E-2</c:v>
                </c:pt>
                <c:pt idx="3490">
                  <c:v>2.5437614180336965E-2</c:v>
                </c:pt>
                <c:pt idx="3491">
                  <c:v>2.5437614180416901E-2</c:v>
                </c:pt>
                <c:pt idx="3492">
                  <c:v>2.5437614180416901E-2</c:v>
                </c:pt>
                <c:pt idx="3493">
                  <c:v>2.5437614180257029E-2</c:v>
                </c:pt>
                <c:pt idx="3494">
                  <c:v>2.5437614180336965E-2</c:v>
                </c:pt>
                <c:pt idx="3495">
                  <c:v>2.5437614180416901E-2</c:v>
                </c:pt>
                <c:pt idx="3496">
                  <c:v>2.5437614180336965E-2</c:v>
                </c:pt>
                <c:pt idx="3497">
                  <c:v>2.5439411645526988E-2</c:v>
                </c:pt>
                <c:pt idx="3498">
                  <c:v>2.5439411645553633E-2</c:v>
                </c:pt>
                <c:pt idx="3499">
                  <c:v>2.5439411645526988E-2</c:v>
                </c:pt>
                <c:pt idx="3500">
                  <c:v>2.5439411645526988E-2</c:v>
                </c:pt>
                <c:pt idx="3501">
                  <c:v>2.5439411645526988E-2</c:v>
                </c:pt>
                <c:pt idx="3502">
                  <c:v>2.5439411645526988E-2</c:v>
                </c:pt>
                <c:pt idx="3503">
                  <c:v>2.5439411645553633E-2</c:v>
                </c:pt>
                <c:pt idx="3504">
                  <c:v>2.5439411645553633E-2</c:v>
                </c:pt>
                <c:pt idx="3505">
                  <c:v>2.544031044159123E-2</c:v>
                </c:pt>
                <c:pt idx="3506">
                  <c:v>2.5439411645526988E-2</c:v>
                </c:pt>
                <c:pt idx="3507">
                  <c:v>2.5439411645526988E-2</c:v>
                </c:pt>
                <c:pt idx="3508">
                  <c:v>2.5439411645526988E-2</c:v>
                </c:pt>
                <c:pt idx="3509">
                  <c:v>2.544031044159123E-2</c:v>
                </c:pt>
                <c:pt idx="3510">
                  <c:v>2.5439411645500343E-2</c:v>
                </c:pt>
                <c:pt idx="3511">
                  <c:v>2.5439411645526988E-2</c:v>
                </c:pt>
                <c:pt idx="3512">
                  <c:v>2.5439411645473697E-2</c:v>
                </c:pt>
                <c:pt idx="3513">
                  <c:v>2.5439411645526988E-2</c:v>
                </c:pt>
                <c:pt idx="3514">
                  <c:v>2.5439411645500343E-2</c:v>
                </c:pt>
                <c:pt idx="3515">
                  <c:v>2.5439411645526988E-2</c:v>
                </c:pt>
                <c:pt idx="3516">
                  <c:v>2.5439411645526988E-2</c:v>
                </c:pt>
                <c:pt idx="3517">
                  <c:v>2.5439411645526988E-2</c:v>
                </c:pt>
                <c:pt idx="3518">
                  <c:v>2.5439411645553633E-2</c:v>
                </c:pt>
                <c:pt idx="3519">
                  <c:v>2.5439411645500343E-2</c:v>
                </c:pt>
                <c:pt idx="3520">
                  <c:v>2.5439411645526988E-2</c:v>
                </c:pt>
                <c:pt idx="3521">
                  <c:v>2.5439411645553633E-2</c:v>
                </c:pt>
                <c:pt idx="3522">
                  <c:v>2.5439411645526988E-2</c:v>
                </c:pt>
                <c:pt idx="3523">
                  <c:v>2.544031044159123E-2</c:v>
                </c:pt>
                <c:pt idx="3524">
                  <c:v>2.5439411645526988E-2</c:v>
                </c:pt>
                <c:pt idx="3525">
                  <c:v>2.5439411645526988E-2</c:v>
                </c:pt>
                <c:pt idx="3526">
                  <c:v>2.5439411645526988E-2</c:v>
                </c:pt>
                <c:pt idx="3527">
                  <c:v>2.5439411645553633E-2</c:v>
                </c:pt>
                <c:pt idx="3528">
                  <c:v>2.5439411645526988E-2</c:v>
                </c:pt>
                <c:pt idx="3529">
                  <c:v>2.5439411645526988E-2</c:v>
                </c:pt>
                <c:pt idx="3530">
                  <c:v>2.5439411645500343E-2</c:v>
                </c:pt>
                <c:pt idx="3531">
                  <c:v>2.5439411645526988E-2</c:v>
                </c:pt>
                <c:pt idx="3532">
                  <c:v>2.5439411645526988E-2</c:v>
                </c:pt>
                <c:pt idx="3533">
                  <c:v>2.5439411645526988E-2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26624"/>
        <c:axId val="74915840"/>
      </c:lineChart>
      <c:dateAx>
        <c:axId val="7442662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158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91584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4266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1.8600000009660889E-3</c:v>
                </c:pt>
                <c:pt idx="1">
                  <c:v>1.8645831845024335E-3</c:v>
                </c:pt>
                <c:pt idx="2">
                  <c:v>1.8696875280847665E-3</c:v>
                </c:pt>
                <c:pt idx="3">
                  <c:v>1.8719021783630829E-3</c:v>
                </c:pt>
                <c:pt idx="4">
                  <c:v>1.8825740926772716E-3</c:v>
                </c:pt>
                <c:pt idx="5">
                  <c:v>1.8825740926772716E-3</c:v>
                </c:pt>
                <c:pt idx="6">
                  <c:v>1.8850074365829987E-3</c:v>
                </c:pt>
                <c:pt idx="7">
                  <c:v>1.8883515691562023E-3</c:v>
                </c:pt>
                <c:pt idx="8">
                  <c:v>1.8898622965307643E-3</c:v>
                </c:pt>
                <c:pt idx="9">
                  <c:v>1.8912603884218935E-3</c:v>
                </c:pt>
                <c:pt idx="10">
                  <c:v>1.8963698827720937E-3</c:v>
                </c:pt>
                <c:pt idx="11">
                  <c:v>1.897913871015158E-3</c:v>
                </c:pt>
                <c:pt idx="12">
                  <c:v>1.9009881616752465E-3</c:v>
                </c:pt>
                <c:pt idx="13">
                  <c:v>1.9017104629662218E-3</c:v>
                </c:pt>
                <c:pt idx="14">
                  <c:v>1.9023530819804331E-3</c:v>
                </c:pt>
                <c:pt idx="15">
                  <c:v>1.9069303266437284E-3</c:v>
                </c:pt>
                <c:pt idx="16">
                  <c:v>1.9085816745305485E-3</c:v>
                </c:pt>
                <c:pt idx="17">
                  <c:v>1.9132285367475599E-3</c:v>
                </c:pt>
                <c:pt idx="18">
                  <c:v>1.9137183494213894E-3</c:v>
                </c:pt>
                <c:pt idx="19">
                  <c:v>1.9141972941514747E-3</c:v>
                </c:pt>
                <c:pt idx="20">
                  <c:v>1.9212324439973805E-3</c:v>
                </c:pt>
                <c:pt idx="21">
                  <c:v>1.9239878711457645E-3</c:v>
                </c:pt>
                <c:pt idx="22">
                  <c:v>1.9247898628709237E-3</c:v>
                </c:pt>
                <c:pt idx="23">
                  <c:v>1.9256749320756079E-3</c:v>
                </c:pt>
                <c:pt idx="24">
                  <c:v>1.9266464675791817E-3</c:v>
                </c:pt>
                <c:pt idx="25">
                  <c:v>1.9458295163685404E-3</c:v>
                </c:pt>
                <c:pt idx="26">
                  <c:v>1.9503772412361954E-3</c:v>
                </c:pt>
                <c:pt idx="27">
                  <c:v>1.965005551323696E-3</c:v>
                </c:pt>
                <c:pt idx="28">
                  <c:v>1.9669714052981328E-3</c:v>
                </c:pt>
                <c:pt idx="29">
                  <c:v>1.9690237160252533E-3</c:v>
                </c:pt>
                <c:pt idx="30">
                  <c:v>1.9831117123209241E-3</c:v>
                </c:pt>
                <c:pt idx="31">
                  <c:v>1.9894754812314671E-3</c:v>
                </c:pt>
                <c:pt idx="32">
                  <c:v>2.0043761311287641E-3</c:v>
                </c:pt>
                <c:pt idx="33">
                  <c:v>2.0072065462978239E-3</c:v>
                </c:pt>
                <c:pt idx="34">
                  <c:v>2.0101234083337626E-3</c:v>
                </c:pt>
                <c:pt idx="35">
                  <c:v>2.0331062758602932E-3</c:v>
                </c:pt>
                <c:pt idx="36">
                  <c:v>2.0412861097105568E-3</c:v>
                </c:pt>
                <c:pt idx="37">
                  <c:v>2.0598195324920839E-3</c:v>
                </c:pt>
                <c:pt idx="38">
                  <c:v>2.0635576744540418E-3</c:v>
                </c:pt>
                <c:pt idx="39">
                  <c:v>2.0673822529465769E-3</c:v>
                </c:pt>
                <c:pt idx="40">
                  <c:v>2.0958133711443663E-3</c:v>
                </c:pt>
                <c:pt idx="41">
                  <c:v>2.1058092967902874E-3</c:v>
                </c:pt>
                <c:pt idx="42">
                  <c:v>2.1279757171420825E-3</c:v>
                </c:pt>
                <c:pt idx="43">
                  <c:v>2.1326215167266627E-3</c:v>
                </c:pt>
                <c:pt idx="44">
                  <c:v>2.1497828956390016E-3</c:v>
                </c:pt>
                <c:pt idx="45">
                  <c:v>2.1764315741101825E-3</c:v>
                </c:pt>
                <c:pt idx="46">
                  <c:v>2.1883513237588303E-3</c:v>
                </c:pt>
                <c:pt idx="47">
                  <c:v>2.2141643402076583E-3</c:v>
                </c:pt>
                <c:pt idx="48">
                  <c:v>2.2197965918383058E-3</c:v>
                </c:pt>
                <c:pt idx="49">
                  <c:v>2.2646388875608991E-3</c:v>
                </c:pt>
                <c:pt idx="50">
                  <c:v>2.2646388875608991E-3</c:v>
                </c:pt>
                <c:pt idx="51">
                  <c:v>2.2780836310527519E-3</c:v>
                </c:pt>
                <c:pt idx="52">
                  <c:v>2.3139519793069496E-3</c:v>
                </c:pt>
                <c:pt idx="53">
                  <c:v>2.3204524534184423E-3</c:v>
                </c:pt>
                <c:pt idx="54">
                  <c:v>2.3480206617954025E-3</c:v>
                </c:pt>
                <c:pt idx="55">
                  <c:v>2.3625022085411729E-3</c:v>
                </c:pt>
                <c:pt idx="56">
                  <c:v>2.3771322946757323E-3</c:v>
                </c:pt>
                <c:pt idx="57">
                  <c:v>2.4074262883375108E-3</c:v>
                </c:pt>
                <c:pt idx="58">
                  <c:v>2.414601503209365E-3</c:v>
                </c:pt>
                <c:pt idx="59">
                  <c:v>2.4522682011562935E-3</c:v>
                </c:pt>
                <c:pt idx="60">
                  <c:v>2.4676439541790884E-3</c:v>
                </c:pt>
                <c:pt idx="61">
                  <c:v>2.4831197231520719E-3</c:v>
                </c:pt>
                <c:pt idx="62">
                  <c:v>2.5146885235638461E-3</c:v>
                </c:pt>
                <c:pt idx="63">
                  <c:v>2.52236290041624E-3</c:v>
                </c:pt>
                <c:pt idx="64">
                  <c:v>2.5617561844173409E-3</c:v>
                </c:pt>
                <c:pt idx="65">
                  <c:v>2.5776864748987549E-3</c:v>
                </c:pt>
                <c:pt idx="66">
                  <c:v>2.5936694116888148E-3</c:v>
                </c:pt>
                <c:pt idx="67">
                  <c:v>2.626074841258208E-3</c:v>
                </c:pt>
                <c:pt idx="68">
                  <c:v>2.6339924823169615E-3</c:v>
                </c:pt>
                <c:pt idx="69">
                  <c:v>2.6826367873500345E-3</c:v>
                </c:pt>
                <c:pt idx="70">
                  <c:v>2.6989545421412897E-3</c:v>
                </c:pt>
                <c:pt idx="71">
                  <c:v>2.7320397748812042E-3</c:v>
                </c:pt>
                <c:pt idx="72">
                  <c:v>2.7401197520532383E-3</c:v>
                </c:pt>
                <c:pt idx="73">
                  <c:v>2.7482167688830023E-3</c:v>
                </c:pt>
                <c:pt idx="74">
                  <c:v>2.8146206582482522E-3</c:v>
                </c:pt>
                <c:pt idx="75">
                  <c:v>2.8146206582482522E-3</c:v>
                </c:pt>
                <c:pt idx="76">
                  <c:v>2.8484286216500336E-3</c:v>
                </c:pt>
                <c:pt idx="77">
                  <c:v>2.8566879314598226E-3</c:v>
                </c:pt>
                <c:pt idx="78">
                  <c:v>2.8649642732772687E-3</c:v>
                </c:pt>
                <c:pt idx="79">
                  <c:v>2.9157713504291576E-3</c:v>
                </c:pt>
                <c:pt idx="80">
                  <c:v>2.9328100354417399E-3</c:v>
                </c:pt>
                <c:pt idx="81">
                  <c:v>2.9673408682134358E-3</c:v>
                </c:pt>
                <c:pt idx="82">
                  <c:v>2.9757794578802454E-3</c:v>
                </c:pt>
                <c:pt idx="83">
                  <c:v>2.9842350715576292E-3</c:v>
                </c:pt>
                <c:pt idx="84">
                  <c:v>3.0449647207539399E-3</c:v>
                </c:pt>
                <c:pt idx="85">
                  <c:v>3.0535227507233836E-3</c:v>
                </c:pt>
                <c:pt idx="86">
                  <c:v>3.0887765970315103E-3</c:v>
                </c:pt>
                <c:pt idx="87">
                  <c:v>3.0973944113979468E-3</c:v>
                </c:pt>
                <c:pt idx="88">
                  <c:v>3.1060292414219321E-3</c:v>
                </c:pt>
                <c:pt idx="89">
                  <c:v>3.1499940994805797E-3</c:v>
                </c:pt>
                <c:pt idx="90">
                  <c:v>3.167727853457869E-3</c:v>
                </c:pt>
                <c:pt idx="91">
                  <c:v>3.1855131059206343E-3</c:v>
                </c:pt>
                <c:pt idx="92">
                  <c:v>3.2215328738000037E-3</c:v>
                </c:pt>
                <c:pt idx="93">
                  <c:v>3.2303468622260543E-3</c:v>
                </c:pt>
                <c:pt idx="94">
                  <c:v>3.2752118536061303E-3</c:v>
                </c:pt>
                <c:pt idx="95">
                  <c:v>3.2933061018338705E-3</c:v>
                </c:pt>
                <c:pt idx="96">
                  <c:v>3.3481949285721346E-3</c:v>
                </c:pt>
                <c:pt idx="97">
                  <c:v>3.3481949285721346E-3</c:v>
                </c:pt>
                <c:pt idx="98">
                  <c:v>3.3571880149581156E-3</c:v>
                </c:pt>
                <c:pt idx="99">
                  <c:v>3.4029531015749015E-3</c:v>
                </c:pt>
                <c:pt idx="100">
                  <c:v>3.4214078554573035E-3</c:v>
                </c:pt>
                <c:pt idx="101">
                  <c:v>3.4399141110919018E-3</c:v>
                </c:pt>
                <c:pt idx="102">
                  <c:v>3.477380660898699E-3</c:v>
                </c:pt>
                <c:pt idx="103">
                  <c:v>3.4865527822539491E-3</c:v>
                </c:pt>
                <c:pt idx="104">
                  <c:v>3.5332179239198069E-3</c:v>
                </c:pt>
                <c:pt idx="105">
                  <c:v>3.5520331950982253E-3</c:v>
                </c:pt>
                <c:pt idx="106">
                  <c:v>3.6094094549940668E-3</c:v>
                </c:pt>
                <c:pt idx="107">
                  <c:v>3.6281118267800228E-3</c:v>
                </c:pt>
                <c:pt idx="108">
                  <c:v>3.6281118267800228E-3</c:v>
                </c:pt>
                <c:pt idx="109">
                  <c:v>3.67573461686466E-3</c:v>
                </c:pt>
                <c:pt idx="110">
                  <c:v>3.7242444646742377E-3</c:v>
                </c:pt>
                <c:pt idx="111">
                  <c:v>3.7337383989873149E-3</c:v>
                </c:pt>
                <c:pt idx="112">
                  <c:v>3.7432491705041704E-3</c:v>
                </c:pt>
                <c:pt idx="113">
                  <c:v>3.7527767651617467E-3</c:v>
                </c:pt>
                <c:pt idx="114">
                  <c:v>3.8109723794505844E-3</c:v>
                </c:pt>
                <c:pt idx="115">
                  <c:v>3.8304384082291534E-3</c:v>
                </c:pt>
                <c:pt idx="116">
                  <c:v>3.8696557294032826E-3</c:v>
                </c:pt>
                <c:pt idx="117">
                  <c:v>3.8793246884302746E-3</c:v>
                </c:pt>
                <c:pt idx="118">
                  <c:v>3.8890091275669489E-3</c:v>
                </c:pt>
                <c:pt idx="119">
                  <c:v>3.9477940371135389E-3</c:v>
                </c:pt>
                <c:pt idx="120">
                  <c:v>3.9674266581443598E-3</c:v>
                </c:pt>
                <c:pt idx="121">
                  <c:v>4.0166902756677558E-3</c:v>
                </c:pt>
                <c:pt idx="122">
                  <c:v>4.0264786199798149E-3</c:v>
                </c:pt>
                <c:pt idx="123">
                  <c:v>4.0362782314676271E-3</c:v>
                </c:pt>
                <c:pt idx="124">
                  <c:v>4.0854685188330296E-3</c:v>
                </c:pt>
                <c:pt idx="125">
                  <c:v>4.1051632906103346E-3</c:v>
                </c:pt>
                <c:pt idx="126">
                  <c:v>4.144549270090084E-3</c:v>
                </c:pt>
                <c:pt idx="127">
                  <c:v>4.1543933842660974E-3</c:v>
                </c:pt>
                <c:pt idx="128">
                  <c:v>4.2429171953554008E-3</c:v>
                </c:pt>
                <c:pt idx="129">
                  <c:v>4.2527501447571225E-3</c:v>
                </c:pt>
                <c:pt idx="130">
                  <c:v>4.2625780023633772E-3</c:v>
                </c:pt>
                <c:pt idx="131">
                  <c:v>4.3605282366561641E-3</c:v>
                </c:pt>
                <c:pt idx="132">
                  <c:v>4.3800790850570268E-3</c:v>
                </c:pt>
                <c:pt idx="133">
                  <c:v>4.419113433688858E-3</c:v>
                </c:pt>
                <c:pt idx="134">
                  <c:v>4.4288813737738963E-3</c:v>
                </c:pt>
                <c:pt idx="135">
                  <c:v>4.4386442142368083E-3</c:v>
                </c:pt>
                <c:pt idx="136">
                  <c:v>4.4970782178468324E-3</c:v>
                </c:pt>
                <c:pt idx="137">
                  <c:v>4.5165270796942991E-3</c:v>
                </c:pt>
                <c:pt idx="138">
                  <c:v>4.5650536653546788E-3</c:v>
                </c:pt>
                <c:pt idx="139">
                  <c:v>4.5747664926834826E-3</c:v>
                </c:pt>
                <c:pt idx="140">
                  <c:v>4.584474213880918E-3</c:v>
                </c:pt>
                <c:pt idx="141">
                  <c:v>4.6522611540770449E-3</c:v>
                </c:pt>
                <c:pt idx="142">
                  <c:v>4.6522611540770449E-3</c:v>
                </c:pt>
                <c:pt idx="143">
                  <c:v>4.6908944204665012E-3</c:v>
                </c:pt>
                <c:pt idx="144">
                  <c:v>4.7005569397326474E-3</c:v>
                </c:pt>
                <c:pt idx="145">
                  <c:v>4.7102143470132132E-3</c:v>
                </c:pt>
                <c:pt idx="146">
                  <c:v>4.7680364051663491E-3</c:v>
                </c:pt>
                <c:pt idx="147">
                  <c:v>4.7872812831491777E-3</c:v>
                </c:pt>
                <c:pt idx="148">
                  <c:v>4.8257141228091882E-3</c:v>
                </c:pt>
                <c:pt idx="149">
                  <c:v>4.8353238663384479E-3</c:v>
                </c:pt>
                <c:pt idx="150">
                  <c:v>4.8449284918796309E-3</c:v>
                </c:pt>
                <c:pt idx="151">
                  <c:v>4.8832938909249765E-3</c:v>
                </c:pt>
                <c:pt idx="152">
                  <c:v>4.9024508223702778E-3</c:v>
                </c:pt>
                <c:pt idx="153">
                  <c:v>4.9215931809237197E-3</c:v>
                </c:pt>
                <c:pt idx="154">
                  <c:v>4.9407209665136374E-3</c:v>
                </c:pt>
                <c:pt idx="155">
                  <c:v>4.9789286558561555E-3</c:v>
                </c:pt>
                <c:pt idx="156">
                  <c:v>5.0170863779011874E-3</c:v>
                </c:pt>
                <c:pt idx="157">
                  <c:v>5.0361412976673847E-3</c:v>
                </c:pt>
                <c:pt idx="158">
                  <c:v>5.0551816440676193E-3</c:v>
                </c:pt>
                <c:pt idx="159">
                  <c:v>5.0742074170329818E-3</c:v>
                </c:pt>
                <c:pt idx="160">
                  <c:v>5.1122148142064431E-3</c:v>
                </c:pt>
                <c:pt idx="161">
                  <c:v>5.169117678013045E-3</c:v>
                </c:pt>
                <c:pt idx="162">
                  <c:v>5.169117678013045E-3</c:v>
                </c:pt>
                <c:pt idx="163">
                  <c:v>5.1880560089689115E-3</c:v>
                </c:pt>
                <c:pt idx="164">
                  <c:v>5.2069797660240719E-3</c:v>
                </c:pt>
                <c:pt idx="165">
                  <c:v>5.2447869423153451E-3</c:v>
                </c:pt>
                <c:pt idx="166">
                  <c:v>5.2825290538897557E-3</c:v>
                </c:pt>
                <c:pt idx="167">
                  <c:v>5.3013799404352897E-3</c:v>
                </c:pt>
                <c:pt idx="168">
                  <c:v>5.3202162526804356E-3</c:v>
                </c:pt>
                <c:pt idx="169">
                  <c:v>5.3766474177601772E-3</c:v>
                </c:pt>
                <c:pt idx="170">
                  <c:v>5.3860380755638149E-3</c:v>
                </c:pt>
                <c:pt idx="171">
                  <c:v>5.4329402510061393E-3</c:v>
                </c:pt>
                <c:pt idx="172">
                  <c:v>5.4516827707513796E-3</c:v>
                </c:pt>
                <c:pt idx="173">
                  <c:v>5.4891855104449213E-3</c:v>
                </c:pt>
                <c:pt idx="174">
                  <c:v>5.4985333107610002E-3</c:v>
                </c:pt>
                <c:pt idx="175">
                  <c:v>5.5078761297160956E-3</c:v>
                </c:pt>
                <c:pt idx="176">
                  <c:v>5.5640690077468098E-3</c:v>
                </c:pt>
                <c:pt idx="177">
                  <c:v>5.5828111535795354E-3</c:v>
                </c:pt>
                <c:pt idx="178">
                  <c:v>5.6204720516130702E-3</c:v>
                </c:pt>
                <c:pt idx="179">
                  <c:v>5.6297902784632758E-3</c:v>
                </c:pt>
                <c:pt idx="180">
                  <c:v>5.6391050311802478E-3</c:v>
                </c:pt>
                <c:pt idx="181">
                  <c:v>5.6955508907176721E-3</c:v>
                </c:pt>
                <c:pt idx="182">
                  <c:v>5.7144112448683712E-3</c:v>
                </c:pt>
                <c:pt idx="183">
                  <c:v>5.7524927433058341E-3</c:v>
                </c:pt>
                <c:pt idx="184">
                  <c:v>5.7618265921657863E-3</c:v>
                </c:pt>
                <c:pt idx="185">
                  <c:v>5.7711613924173576E-3</c:v>
                </c:pt>
                <c:pt idx="186">
                  <c:v>5.8282159917204751E-3</c:v>
                </c:pt>
                <c:pt idx="187">
                  <c:v>5.8473131418294993E-3</c:v>
                </c:pt>
                <c:pt idx="188">
                  <c:v>5.8860274134708845E-3</c:v>
                </c:pt>
                <c:pt idx="189">
                  <c:v>5.8954464369270765E-3</c:v>
                </c:pt>
                <c:pt idx="190">
                  <c:v>5.982346979961326E-3</c:v>
                </c:pt>
                <c:pt idx="191">
                  <c:v>5.991892296072443E-3</c:v>
                </c:pt>
                <c:pt idx="192">
                  <c:v>6.0014574399818313E-3</c:v>
                </c:pt>
                <c:pt idx="193">
                  <c:v>6.0511149573486134E-3</c:v>
                </c:pt>
                <c:pt idx="194">
                  <c:v>6.090209230407595E-3</c:v>
                </c:pt>
                <c:pt idx="195">
                  <c:v>6.1100539686416155E-3</c:v>
                </c:pt>
                <c:pt idx="196">
                  <c:v>6.129959158031717E-3</c:v>
                </c:pt>
                <c:pt idx="197">
                  <c:v>6.1703687930500517E-3</c:v>
                </c:pt>
                <c:pt idx="198">
                  <c:v>6.1801932098300731E-3</c:v>
                </c:pt>
                <c:pt idx="199">
                  <c:v>6.230391882824371E-3</c:v>
                </c:pt>
                <c:pt idx="200">
                  <c:v>6.2506597854765644E-3</c:v>
                </c:pt>
                <c:pt idx="201">
                  <c:v>6.2709881414058088E-3</c:v>
                </c:pt>
                <c:pt idx="202">
                  <c:v>6.3122490376829599E-3</c:v>
                </c:pt>
                <c:pt idx="203">
                  <c:v>6.3222825873352918E-3</c:v>
                </c:pt>
                <c:pt idx="204">
                  <c:v>6.3735367309671886E-3</c:v>
                </c:pt>
                <c:pt idx="205">
                  <c:v>6.3942278130308949E-3</c:v>
                </c:pt>
                <c:pt idx="206">
                  <c:v>6.4149793505379193E-3</c:v>
                </c:pt>
                <c:pt idx="207">
                  <c:v>6.4570917563519514E-3</c:v>
                </c:pt>
                <c:pt idx="208">
                  <c:v>6.4673343376727092E-3</c:v>
                </c:pt>
                <c:pt idx="209">
                  <c:v>6.5196438807406665E-3</c:v>
                </c:pt>
                <c:pt idx="210">
                  <c:v>6.5407581575263052E-3</c:v>
                </c:pt>
                <c:pt idx="211">
                  <c:v>6.5619328919694908E-3</c:v>
                </c:pt>
                <c:pt idx="212">
                  <c:v>6.6157923755983854E-3</c:v>
                </c:pt>
                <c:pt idx="213">
                  <c:v>6.6262539579459157E-3</c:v>
                </c:pt>
                <c:pt idx="214">
                  <c:v>6.701258272274818E-3</c:v>
                </c:pt>
                <c:pt idx="215">
                  <c:v>6.7450244983008846E-3</c:v>
                </c:pt>
                <c:pt idx="216">
                  <c:v>6.7556650753855529E-3</c:v>
                </c:pt>
                <c:pt idx="217">
                  <c:v>6.7663254027300517E-3</c:v>
                </c:pt>
                <c:pt idx="218">
                  <c:v>6.8319367048091757E-3</c:v>
                </c:pt>
                <c:pt idx="219">
                  <c:v>6.8539280674549275E-3</c:v>
                </c:pt>
                <c:pt idx="220">
                  <c:v>6.8985466104801423E-3</c:v>
                </c:pt>
                <c:pt idx="221">
                  <c:v>6.9093959113966652E-3</c:v>
                </c:pt>
                <c:pt idx="222">
                  <c:v>6.9202649460464727E-3</c:v>
                </c:pt>
                <c:pt idx="223">
                  <c:v>6.9871460178833238E-3</c:v>
                </c:pt>
                <c:pt idx="224">
                  <c:v>7.0095606419498255E-3</c:v>
                </c:pt>
                <c:pt idx="225">
                  <c:v>7.0550317827475992E-3</c:v>
                </c:pt>
                <c:pt idx="226">
                  <c:v>7.0660896927368655E-3</c:v>
                </c:pt>
                <c:pt idx="227">
                  <c:v>7.0771673194009793E-3</c:v>
                </c:pt>
                <c:pt idx="228">
                  <c:v>7.1453182121314265E-3</c:v>
                </c:pt>
                <c:pt idx="229">
                  <c:v>7.1681561147559384E-3</c:v>
                </c:pt>
                <c:pt idx="230">
                  <c:v>7.2144801424704631E-3</c:v>
                </c:pt>
                <c:pt idx="231">
                  <c:v>7.2257465430747292E-3</c:v>
                </c:pt>
                <c:pt idx="232">
                  <c:v>7.2370326427543871E-3</c:v>
                </c:pt>
                <c:pt idx="233">
                  <c:v>7.3178480835363047E-3</c:v>
                </c:pt>
                <c:pt idx="234">
                  <c:v>7.3411360900461631E-3</c:v>
                </c:pt>
                <c:pt idx="235">
                  <c:v>7.4002525312492785E-3</c:v>
                </c:pt>
                <c:pt idx="236">
                  <c:v>7.4117544690066595E-3</c:v>
                </c:pt>
                <c:pt idx="237">
                  <c:v>7.458356579779668E-3</c:v>
                </c:pt>
                <c:pt idx="238">
                  <c:v>7.4819390478406689E-3</c:v>
                </c:pt>
                <c:pt idx="239">
                  <c:v>7.5055617320733958E-3</c:v>
                </c:pt>
                <c:pt idx="240">
                  <c:v>7.5532663054256322E-3</c:v>
                </c:pt>
                <c:pt idx="241">
                  <c:v>7.5649469397708726E-3</c:v>
                </c:pt>
                <c:pt idx="242">
                  <c:v>7.6241897858482233E-3</c:v>
                </c:pt>
                <c:pt idx="243">
                  <c:v>7.6480006008452506E-3</c:v>
                </c:pt>
                <c:pt idx="244">
                  <c:v>7.6718339097396893E-3</c:v>
                </c:pt>
                <c:pt idx="245">
                  <c:v>7.7197831011727169E-3</c:v>
                </c:pt>
                <c:pt idx="246">
                  <c:v>7.7316063869297697E-3</c:v>
                </c:pt>
                <c:pt idx="247">
                  <c:v>7.7912492477869577E-3</c:v>
                </c:pt>
                <c:pt idx="248">
                  <c:v>7.8151643508554969E-3</c:v>
                </c:pt>
                <c:pt idx="249">
                  <c:v>7.8390842245665837E-3</c:v>
                </c:pt>
                <c:pt idx="250">
                  <c:v>7.8870533575811641E-3</c:v>
                </c:pt>
                <c:pt idx="251">
                  <c:v>7.8989479153291874E-3</c:v>
                </c:pt>
                <c:pt idx="252">
                  <c:v>7.9586665329420825E-3</c:v>
                </c:pt>
                <c:pt idx="253">
                  <c:v>7.9825618583404534E-3</c:v>
                </c:pt>
                <c:pt idx="254">
                  <c:v>8.0064442301326366E-3</c:v>
                </c:pt>
                <c:pt idx="255">
                  <c:v>8.0183287275757149E-3</c:v>
                </c:pt>
                <c:pt idx="256">
                  <c:v>8.0661343270864924E-3</c:v>
                </c:pt>
                <c:pt idx="257">
                  <c:v>8.1613579291506255E-3</c:v>
                </c:pt>
                <c:pt idx="258">
                  <c:v>8.1613579291506255E-3</c:v>
                </c:pt>
                <c:pt idx="259">
                  <c:v>8.2089811104157917E-3</c:v>
                </c:pt>
                <c:pt idx="260">
                  <c:v>8.2207999278488542E-3</c:v>
                </c:pt>
                <c:pt idx="261">
                  <c:v>8.2326130375217389E-3</c:v>
                </c:pt>
                <c:pt idx="262">
                  <c:v>8.3037287774509021E-3</c:v>
                </c:pt>
                <c:pt idx="263">
                  <c:v>8.3274030528890011E-3</c:v>
                </c:pt>
                <c:pt idx="264">
                  <c:v>8.3748170719679469E-3</c:v>
                </c:pt>
                <c:pt idx="265">
                  <c:v>8.3865778762601262E-3</c:v>
                </c:pt>
                <c:pt idx="266">
                  <c:v>8.3983329642475704E-3</c:v>
                </c:pt>
                <c:pt idx="267">
                  <c:v>8.4691235011973495E-3</c:v>
                </c:pt>
                <c:pt idx="268">
                  <c:v>8.4926893743109133E-3</c:v>
                </c:pt>
                <c:pt idx="269">
                  <c:v>8.5398943386095685E-3</c:v>
                </c:pt>
                <c:pt idx="270">
                  <c:v>8.5515970690205889E-3</c:v>
                </c:pt>
                <c:pt idx="271">
                  <c:v>8.5632940747403276E-3</c:v>
                </c:pt>
                <c:pt idx="272">
                  <c:v>8.6337593948095856E-3</c:v>
                </c:pt>
                <c:pt idx="273">
                  <c:v>8.6572168609803709E-3</c:v>
                </c:pt>
                <c:pt idx="274">
                  <c:v>8.7159829929367768E-3</c:v>
                </c:pt>
                <c:pt idx="275">
                  <c:v>8.7276250134937783E-3</c:v>
                </c:pt>
                <c:pt idx="276">
                  <c:v>8.7510216660703268E-3</c:v>
                </c:pt>
                <c:pt idx="277">
                  <c:v>8.7976364259728119E-3</c:v>
                </c:pt>
                <c:pt idx="278">
                  <c:v>8.8209854805928935E-3</c:v>
                </c:pt>
                <c:pt idx="279">
                  <c:v>8.879492561231217E-3</c:v>
                </c:pt>
                <c:pt idx="280">
                  <c:v>8.8910763893824598E-3</c:v>
                </c:pt>
                <c:pt idx="281">
                  <c:v>8.9026544761347526E-3</c:v>
                </c:pt>
                <c:pt idx="282">
                  <c:v>8.9607545625243704E-3</c:v>
                </c:pt>
                <c:pt idx="283">
                  <c:v>8.9839952010064492E-3</c:v>
                </c:pt>
                <c:pt idx="284">
                  <c:v>9.0305736249319726E-3</c:v>
                </c:pt>
                <c:pt idx="285">
                  <c:v>9.0421017798014702E-3</c:v>
                </c:pt>
                <c:pt idx="286">
                  <c:v>9.0536241857418157E-3</c:v>
                </c:pt>
                <c:pt idx="287">
                  <c:v>9.123113772435687E-3</c:v>
                </c:pt>
                <c:pt idx="288">
                  <c:v>9.146245990225987E-3</c:v>
                </c:pt>
                <c:pt idx="289">
                  <c:v>9.192615768589138E-3</c:v>
                </c:pt>
                <c:pt idx="290">
                  <c:v>9.2040856171349272E-3</c:v>
                </c:pt>
                <c:pt idx="291">
                  <c:v>9.2155497089717268E-3</c:v>
                </c:pt>
                <c:pt idx="292">
                  <c:v>9.284714023840639E-3</c:v>
                </c:pt>
                <c:pt idx="293">
                  <c:v>9.307737816393118E-3</c:v>
                </c:pt>
                <c:pt idx="294">
                  <c:v>9.3538990464567019E-3</c:v>
                </c:pt>
                <c:pt idx="295">
                  <c:v>9.3653105331725772E-3</c:v>
                </c:pt>
                <c:pt idx="296">
                  <c:v>9.3767162555497899E-3</c:v>
                </c:pt>
                <c:pt idx="297">
                  <c:v>9.4684706478144875E-3</c:v>
                </c:pt>
                <c:pt idx="298">
                  <c:v>9.4798372224493832E-3</c:v>
                </c:pt>
                <c:pt idx="299">
                  <c:v>9.5257764952455526E-3</c:v>
                </c:pt>
                <c:pt idx="300">
                  <c:v>9.5371237938393725E-3</c:v>
                </c:pt>
                <c:pt idx="301">
                  <c:v>9.6169539922090763E-3</c:v>
                </c:pt>
                <c:pt idx="302">
                  <c:v>9.6169539922090763E-3</c:v>
                </c:pt>
                <c:pt idx="303">
                  <c:v>9.6397525658300509E-3</c:v>
                </c:pt>
                <c:pt idx="304">
                  <c:v>9.6969505495738493E-3</c:v>
                </c:pt>
                <c:pt idx="305">
                  <c:v>9.708236793101177E-3</c:v>
                </c:pt>
                <c:pt idx="306">
                  <c:v>9.7535130514776469E-3</c:v>
                </c:pt>
                <c:pt idx="307">
                  <c:v>9.7762186714991373E-3</c:v>
                </c:pt>
                <c:pt idx="308">
                  <c:v>9.7989087989427404E-3</c:v>
                </c:pt>
                <c:pt idx="309">
                  <c:v>9.8444314275963896E-3</c:v>
                </c:pt>
                <c:pt idx="310">
                  <c:v>9.855661719749222E-3</c:v>
                </c:pt>
                <c:pt idx="311">
                  <c:v>9.9121270444468834E-3</c:v>
                </c:pt>
                <c:pt idx="312">
                  <c:v>9.9347242145926273E-3</c:v>
                </c:pt>
                <c:pt idx="313">
                  <c:v>9.9573058915476409E-3</c:v>
                </c:pt>
                <c:pt idx="314">
                  <c:v>1.0002620333303403E-2</c:v>
                </c:pt>
                <c:pt idx="315">
                  <c:v>1.0013792044836283E-2</c:v>
                </c:pt>
                <c:pt idx="316">
                  <c:v>1.0069981875402867E-2</c:v>
                </c:pt>
                <c:pt idx="317">
                  <c:v>1.0092470591377634E-2</c:v>
                </c:pt>
                <c:pt idx="318">
                  <c:v>1.0114943813554156E-2</c:v>
                </c:pt>
                <c:pt idx="319">
                  <c:v>1.0160050155909039E-2</c:v>
                </c:pt>
                <c:pt idx="320">
                  <c:v>1.0171163236573615E-2</c:v>
                </c:pt>
                <c:pt idx="321">
                  <c:v>1.0238375637611961E-2</c:v>
                </c:pt>
                <c:pt idx="322">
                  <c:v>1.026074878457542E-2</c:v>
                </c:pt>
                <c:pt idx="323">
                  <c:v>1.0305660655978762E-2</c:v>
                </c:pt>
                <c:pt idx="324">
                  <c:v>1.0316720863508821E-2</c:v>
                </c:pt>
                <c:pt idx="325">
                  <c:v>1.0327775264067219E-2</c:v>
                </c:pt>
                <c:pt idx="326">
                  <c:v>1.0450623639809486E-2</c:v>
                </c:pt>
                <c:pt idx="327">
                  <c:v>1.0450623639809486E-2</c:v>
                </c:pt>
                <c:pt idx="328">
                  <c:v>1.0461630938583192E-2</c:v>
                </c:pt>
                <c:pt idx="329">
                  <c:v>1.0472632424360639E-2</c:v>
                </c:pt>
                <c:pt idx="330">
                  <c:v>1.0483628096572658E-2</c:v>
                </c:pt>
                <c:pt idx="331">
                  <c:v>1.0550189753429881E-2</c:v>
                </c:pt>
                <c:pt idx="332">
                  <c:v>1.0572345983165934E-2</c:v>
                </c:pt>
                <c:pt idx="333">
                  <c:v>1.0616842090228316E-2</c:v>
                </c:pt>
                <c:pt idx="334">
                  <c:v>1.0627784806867269E-2</c:v>
                </c:pt>
                <c:pt idx="335">
                  <c:v>1.0638721703492469E-2</c:v>
                </c:pt>
                <c:pt idx="336">
                  <c:v>1.0716102443468767E-2</c:v>
                </c:pt>
                <c:pt idx="337">
                  <c:v>1.0727005733217896E-2</c:v>
                </c:pt>
                <c:pt idx="338">
                  <c:v>1.077129407847705E-2</c:v>
                </c:pt>
                <c:pt idx="339">
                  <c:v>1.0782177979588858E-2</c:v>
                </c:pt>
                <c:pt idx="340">
                  <c:v>1.0793056054381333E-2</c:v>
                </c:pt>
                <c:pt idx="341">
                  <c:v>1.0847867555350277E-2</c:v>
                </c:pt>
                <c:pt idx="342">
                  <c:v>1.0869813936811745E-2</c:v>
                </c:pt>
                <c:pt idx="343">
                  <c:v>1.0891744821456051E-2</c:v>
                </c:pt>
                <c:pt idx="344">
                  <c:v>1.0935811911237936E-2</c:v>
                </c:pt>
                <c:pt idx="345">
                  <c:v>1.0946631118940901E-2</c:v>
                </c:pt>
                <c:pt idx="346">
                  <c:v>1.100116678947316E-2</c:v>
                </c:pt>
                <c:pt idx="347">
                  <c:v>1.1023004691437244E-2</c:v>
                </c:pt>
                <c:pt idx="348">
                  <c:v>1.1044827095997967E-2</c:v>
                </c:pt>
                <c:pt idx="349">
                  <c:v>1.1088686570681905E-2</c:v>
                </c:pt>
                <c:pt idx="350">
                  <c:v>1.1153706654676299E-2</c:v>
                </c:pt>
                <c:pt idx="351">
                  <c:v>1.1153706654676299E-2</c:v>
                </c:pt>
                <c:pt idx="352">
                  <c:v>1.1175436072999645E-2</c:v>
                </c:pt>
                <c:pt idx="353">
                  <c:v>1.1197149993322775E-2</c:v>
                </c:pt>
                <c:pt idx="354">
                  <c:v>1.1240801926943045E-2</c:v>
                </c:pt>
                <c:pt idx="355">
                  <c:v>1.1251503268621408E-2</c:v>
                </c:pt>
                <c:pt idx="356">
                  <c:v>1.1305487121977542E-2</c:v>
                </c:pt>
                <c:pt idx="357">
                  <c:v>1.1327108052532786E-2</c:v>
                </c:pt>
                <c:pt idx="358">
                  <c:v>1.1348713484496287E-2</c:v>
                </c:pt>
                <c:pt idx="359">
                  <c:v>1.1424631720674842E-2</c:v>
                </c:pt>
                <c:pt idx="360">
                  <c:v>1.1424631720674842E-2</c:v>
                </c:pt>
                <c:pt idx="361">
                  <c:v>1.1456508162546619E-2</c:v>
                </c:pt>
                <c:pt idx="362">
                  <c:v>1.1478020601217054E-2</c:v>
                </c:pt>
                <c:pt idx="363">
                  <c:v>1.1499517540714876E-2</c:v>
                </c:pt>
                <c:pt idx="364">
                  <c:v>1.1553625698767854E-2</c:v>
                </c:pt>
                <c:pt idx="365">
                  <c:v>1.1564206424245216E-2</c:v>
                </c:pt>
                <c:pt idx="366">
                  <c:v>1.1617621557079249E-2</c:v>
                </c:pt>
                <c:pt idx="367">
                  <c:v>1.1639018440629373E-2</c:v>
                </c:pt>
                <c:pt idx="368">
                  <c:v>1.1682061780334315E-2</c:v>
                </c:pt>
                <c:pt idx="369">
                  <c:v>1.1692591869120472E-2</c:v>
                </c:pt>
                <c:pt idx="370">
                  <c:v>1.1703116096756692E-2</c:v>
                </c:pt>
                <c:pt idx="371">
                  <c:v>1.1767074259313771E-2</c:v>
                </c:pt>
                <c:pt idx="372">
                  <c:v>1.1788362647862524E-2</c:v>
                </c:pt>
                <c:pt idx="373">
                  <c:v>1.1841973621100883E-2</c:v>
                </c:pt>
                <c:pt idx="374">
                  <c:v>1.1852442015975614E-2</c:v>
                </c:pt>
                <c:pt idx="375">
                  <c:v>1.186290454405603E-2</c:v>
                </c:pt>
                <c:pt idx="376">
                  <c:v>1.1915767483996476E-2</c:v>
                </c:pt>
                <c:pt idx="377">
                  <c:v>1.1936947373363977E-2</c:v>
                </c:pt>
                <c:pt idx="378">
                  <c:v>1.1979576262439326E-2</c:v>
                </c:pt>
                <c:pt idx="379">
                  <c:v>1.1989988086932579E-2</c:v>
                </c:pt>
                <c:pt idx="380">
                  <c:v>1.2000394039795598E-2</c:v>
                </c:pt>
                <c:pt idx="381">
                  <c:v>1.2127194346731394E-2</c:v>
                </c:pt>
                <c:pt idx="382">
                  <c:v>1.2137546982112779E-2</c:v>
                </c:pt>
                <c:pt idx="383">
                  <c:v>1.2158564823694928E-2</c:v>
                </c:pt>
                <c:pt idx="384">
                  <c:v>1.223183826263533E-2</c:v>
                </c:pt>
                <c:pt idx="385">
                  <c:v>1.227405295199834E-2</c:v>
                </c:pt>
                <c:pt idx="386">
                  <c:v>1.2284346361552678E-2</c:v>
                </c:pt>
                <c:pt idx="387">
                  <c:v>1.2294633889540147E-2</c:v>
                </c:pt>
                <c:pt idx="388">
                  <c:v>1.2357290001542108E-2</c:v>
                </c:pt>
                <c:pt idx="389">
                  <c:v>1.2378144368508317E-2</c:v>
                </c:pt>
                <c:pt idx="390">
                  <c:v>1.2420152047547137E-2</c:v>
                </c:pt>
                <c:pt idx="391">
                  <c:v>1.2430386195501075E-2</c:v>
                </c:pt>
                <c:pt idx="392">
                  <c:v>1.2440614457125194E-2</c:v>
                </c:pt>
                <c:pt idx="393">
                  <c:v>1.25236908768532E-2</c:v>
                </c:pt>
                <c:pt idx="394">
                  <c:v>1.25236908768532E-2</c:v>
                </c:pt>
                <c:pt idx="395">
                  <c:v>1.2576020122328469E-2</c:v>
                </c:pt>
                <c:pt idx="396">
                  <c:v>1.2586192391401888E-2</c:v>
                </c:pt>
                <c:pt idx="397">
                  <c:v>1.2596358769205729E-2</c:v>
                </c:pt>
                <c:pt idx="398">
                  <c:v>1.2647840427578178E-2</c:v>
                </c:pt>
                <c:pt idx="399">
                  <c:v>1.2668477759101866E-2</c:v>
                </c:pt>
                <c:pt idx="400">
                  <c:v>1.2710071587519972E-2</c:v>
                </c:pt>
                <c:pt idx="401">
                  <c:v>1.2720187108687941E-2</c:v>
                </c:pt>
                <c:pt idx="402">
                  <c:v>1.2730296734410958E-2</c:v>
                </c:pt>
                <c:pt idx="403">
                  <c:v>1.2771056656574378E-2</c:v>
                </c:pt>
                <c:pt idx="404">
                  <c:v>1.2781140113088871E-2</c:v>
                </c:pt>
                <c:pt idx="405">
                  <c:v>1.2801674484946053E-2</c:v>
                </c:pt>
                <c:pt idx="406">
                  <c:v>1.2822193351257814E-2</c:v>
                </c:pt>
                <c:pt idx="407">
                  <c:v>1.2842696711952786E-2</c:v>
                </c:pt>
                <c:pt idx="408">
                  <c:v>1.2904113759577562E-2</c:v>
                </c:pt>
                <c:pt idx="409">
                  <c:v>1.2924555097054542E-2</c:v>
                </c:pt>
                <c:pt idx="410">
                  <c:v>1.2944980928537892E-2</c:v>
                </c:pt>
                <c:pt idx="411">
                  <c:v>1.2965391253961947E-2</c:v>
                </c:pt>
                <c:pt idx="412">
                  <c:v>1.2985786073246772E-2</c:v>
                </c:pt>
                <c:pt idx="413">
                  <c:v>1.3046877493546445E-2</c:v>
                </c:pt>
                <c:pt idx="414">
                  <c:v>1.3067210287543509E-2</c:v>
                </c:pt>
                <c:pt idx="415">
                  <c:v>1.3087527575038773E-2</c:v>
                </c:pt>
                <c:pt idx="416">
                  <c:v>1.3107829355952307E-2</c:v>
                </c:pt>
                <c:pt idx="417">
                  <c:v>1.3128115630215589E-2</c:v>
                </c:pt>
                <c:pt idx="418">
                  <c:v>1.3209105659264571E-2</c:v>
                </c:pt>
                <c:pt idx="419">
                  <c:v>1.3209105659264571E-2</c:v>
                </c:pt>
                <c:pt idx="420">
                  <c:v>1.322931439916321E-2</c:v>
                </c:pt>
                <c:pt idx="421">
                  <c:v>1.3249507631966242E-2</c:v>
                </c:pt>
                <c:pt idx="422">
                  <c:v>1.326968535760515E-2</c:v>
                </c:pt>
                <c:pt idx="423">
                  <c:v>1.3330125490800577E-2</c:v>
                </c:pt>
                <c:pt idx="424">
                  <c:v>1.338101678907434E-2</c:v>
                </c:pt>
                <c:pt idx="425">
                  <c:v>1.3421576899470142E-2</c:v>
                </c:pt>
                <c:pt idx="426">
                  <c:v>1.3431395292593518E-2</c:v>
                </c:pt>
                <c:pt idx="427">
                  <c:v>1.3441207769826205E-2</c:v>
                </c:pt>
                <c:pt idx="428">
                  <c:v>1.3501259194327642E-2</c:v>
                </c:pt>
                <c:pt idx="429">
                  <c:v>1.3521245322953273E-2</c:v>
                </c:pt>
                <c:pt idx="430">
                  <c:v>1.3561598831390855E-2</c:v>
                </c:pt>
                <c:pt idx="431">
                  <c:v>1.3571357710029375E-2</c:v>
                </c:pt>
                <c:pt idx="432">
                  <c:v>1.3581110669086512E-2</c:v>
                </c:pt>
                <c:pt idx="433">
                  <c:v>1.3640836453917882E-2</c:v>
                </c:pt>
                <c:pt idx="434">
                  <c:v>1.370129412634391E-2</c:v>
                </c:pt>
                <c:pt idx="435">
                  <c:v>1.3710996801458089E-2</c:v>
                </c:pt>
                <c:pt idx="436">
                  <c:v>1.3720693553337686E-2</c:v>
                </c:pt>
                <c:pt idx="437">
                  <c:v>1.3730384381780425E-2</c:v>
                </c:pt>
                <c:pt idx="438">
                  <c:v>1.3779653868064783E-2</c:v>
                </c:pt>
                <c:pt idx="439">
                  <c:v>1.3799422897438289E-2</c:v>
                </c:pt>
                <c:pt idx="440">
                  <c:v>1.3839363329682639E-2</c:v>
                </c:pt>
                <c:pt idx="441">
                  <c:v>1.3849003097692603E-2</c:v>
                </c:pt>
                <c:pt idx="442">
                  <c:v>1.3858636939126314E-2</c:v>
                </c:pt>
                <c:pt idx="443">
                  <c:v>1.3917711409507569E-2</c:v>
                </c:pt>
                <c:pt idx="444">
                  <c:v>1.3937371883424839E-2</c:v>
                </c:pt>
                <c:pt idx="445">
                  <c:v>1.3946965743465434E-2</c:v>
                </c:pt>
                <c:pt idx="446">
                  <c:v>1.3956553674671654E-2</c:v>
                </c:pt>
                <c:pt idx="447">
                  <c:v>1.3966135676863254E-2</c:v>
                </c:pt>
                <c:pt idx="448">
                  <c:v>1.4044992908152309E-2</c:v>
                </c:pt>
                <c:pt idx="449">
                  <c:v>1.4064551814009896E-2</c:v>
                </c:pt>
                <c:pt idx="450">
                  <c:v>1.4084095210662895E-2</c:v>
                </c:pt>
                <c:pt idx="451">
                  <c:v>1.4123609035096851E-2</c:v>
                </c:pt>
                <c:pt idx="452">
                  <c:v>1.4133123656473994E-2</c:v>
                </c:pt>
                <c:pt idx="453">
                  <c:v>1.4181579553213197E-2</c:v>
                </c:pt>
                <c:pt idx="454">
                  <c:v>1.4201029893053274E-2</c:v>
                </c:pt>
                <c:pt idx="455">
                  <c:v>1.4220464723155857E-2</c:v>
                </c:pt>
                <c:pt idx="456">
                  <c:v>1.4259772140285398E-2</c:v>
                </c:pt>
                <c:pt idx="457">
                  <c:v>1.4336747995169929E-2</c:v>
                </c:pt>
                <c:pt idx="458">
                  <c:v>1.4356074255037043E-2</c:v>
                </c:pt>
                <c:pt idx="459">
                  <c:v>1.4395175299610208E-2</c:v>
                </c:pt>
                <c:pt idx="460">
                  <c:v>1.4404570605542004E-2</c:v>
                </c:pt>
                <c:pt idx="461">
                  <c:v>1.4452472897843904E-2</c:v>
                </c:pt>
                <c:pt idx="462">
                  <c:v>1.4471706094577819E-2</c:v>
                </c:pt>
                <c:pt idx="463">
                  <c:v>1.4490923780529741E-2</c:v>
                </c:pt>
                <c:pt idx="464">
                  <c:v>1.4539658158516454E-2</c:v>
                </c:pt>
                <c:pt idx="465">
                  <c:v>1.4558823877976419E-2</c:v>
                </c:pt>
                <c:pt idx="466">
                  <c:v>1.4615717721766938E-2</c:v>
                </c:pt>
                <c:pt idx="467">
                  <c:v>1.4654419824497597E-2</c:v>
                </c:pt>
                <c:pt idx="468">
                  <c:v>1.4663701671058793E-2</c:v>
                </c:pt>
                <c:pt idx="469">
                  <c:v>1.4672977573127985E-2</c:v>
                </c:pt>
                <c:pt idx="470">
                  <c:v>1.4730097823812209E-2</c:v>
                </c:pt>
                <c:pt idx="471">
                  <c:v>1.4749106884643424E-2</c:v>
                </c:pt>
                <c:pt idx="472">
                  <c:v>1.4787602712577973E-2</c:v>
                </c:pt>
                <c:pt idx="473">
                  <c:v>1.4796824828751109E-2</c:v>
                </c:pt>
                <c:pt idx="474">
                  <c:v>1.4806040997891859E-2</c:v>
                </c:pt>
                <c:pt idx="475">
                  <c:v>1.4862835505662149E-2</c:v>
                </c:pt>
                <c:pt idx="476">
                  <c:v>1.4881735984459679E-2</c:v>
                </c:pt>
                <c:pt idx="477">
                  <c:v>1.4920025565593163E-2</c:v>
                </c:pt>
                <c:pt idx="478">
                  <c:v>1.4929187931731758E-2</c:v>
                </c:pt>
                <c:pt idx="479">
                  <c:v>1.4938344348412189E-2</c:v>
                </c:pt>
                <c:pt idx="480">
                  <c:v>1.4994813102118755E-2</c:v>
                </c:pt>
                <c:pt idx="481">
                  <c:v>1.5013604995172018E-2</c:v>
                </c:pt>
                <c:pt idx="482">
                  <c:v>1.5051688355863489E-2</c:v>
                </c:pt>
                <c:pt idx="483">
                  <c:v>1.5060790953167202E-2</c:v>
                </c:pt>
                <c:pt idx="484">
                  <c:v>1.5069887598714913E-2</c:v>
                </c:pt>
                <c:pt idx="485">
                  <c:v>1.5144713899349224E-2</c:v>
                </c:pt>
                <c:pt idx="486">
                  <c:v>1.5153770429133573E-2</c:v>
                </c:pt>
                <c:pt idx="487">
                  <c:v>1.5191634391281406E-2</c:v>
                </c:pt>
                <c:pt idx="488">
                  <c:v>1.5200671264774391E-2</c:v>
                </c:pt>
                <c:pt idx="489">
                  <c:v>1.5246913417096053E-2</c:v>
                </c:pt>
                <c:pt idx="490">
                  <c:v>1.5265496208412443E-2</c:v>
                </c:pt>
                <c:pt idx="491">
                  <c:v>1.5284063853271412E-2</c:v>
                </c:pt>
                <c:pt idx="492">
                  <c:v>1.5321727561213028E-2</c:v>
                </c:pt>
                <c:pt idx="493">
                  <c:v>1.5330704963514656E-2</c:v>
                </c:pt>
                <c:pt idx="494">
                  <c:v>1.5376676715245452E-2</c:v>
                </c:pt>
                <c:pt idx="495">
                  <c:v>1.5395154582095394E-2</c:v>
                </c:pt>
                <c:pt idx="496">
                  <c:v>1.5413617669402413E-2</c:v>
                </c:pt>
                <c:pt idx="497">
                  <c:v>1.5451087094620619E-2</c:v>
                </c:pt>
                <c:pt idx="498">
                  <c:v>1.5460005864040552E-2</c:v>
                </c:pt>
                <c:pt idx="499">
                  <c:v>1.5505713247470077E-2</c:v>
                </c:pt>
                <c:pt idx="500">
                  <c:v>1.5524088758324339E-2</c:v>
                </c:pt>
                <c:pt idx="501">
                  <c:v>1.5542449856571494E-2</c:v>
                </c:pt>
                <c:pt idx="502">
                  <c:v>1.5579729845512369E-2</c:v>
                </c:pt>
                <c:pt idx="503">
                  <c:v>1.5588591364950772E-2</c:v>
                </c:pt>
                <c:pt idx="504">
                  <c:v>1.5634040993456999E-2</c:v>
                </c:pt>
                <c:pt idx="505">
                  <c:v>1.5652316716916914E-2</c:v>
                </c:pt>
                <c:pt idx="506">
                  <c:v>1.5670578394724188E-2</c:v>
                </c:pt>
                <c:pt idx="507">
                  <c:v>1.5707672668813233E-2</c:v>
                </c:pt>
                <c:pt idx="508">
                  <c:v>1.5716478857283601E-2</c:v>
                </c:pt>
                <c:pt idx="509">
                  <c:v>1.5771077891346543E-2</c:v>
                </c:pt>
                <c:pt idx="510">
                  <c:v>1.5826172342702127E-2</c:v>
                </c:pt>
                <c:pt idx="511">
                  <c:v>1.5826172342702127E-2</c:v>
                </c:pt>
                <c:pt idx="512">
                  <c:v>1.5834929607060344E-2</c:v>
                </c:pt>
                <c:pt idx="513">
                  <c:v>1.5843681432131124E-2</c:v>
                </c:pt>
                <c:pt idx="514">
                  <c:v>1.5897987706963015E-2</c:v>
                </c:pt>
                <c:pt idx="515">
                  <c:v>1.5916061916176179E-2</c:v>
                </c:pt>
                <c:pt idx="516">
                  <c:v>1.5952800563636481E-2</c:v>
                </c:pt>
                <c:pt idx="517">
                  <c:v>1.5961503450294401E-2</c:v>
                </c:pt>
                <c:pt idx="518">
                  <c:v>1.6087394175458847E-2</c:v>
                </c:pt>
                <c:pt idx="519">
                  <c:v>1.6221846478102462E-2</c:v>
                </c:pt>
                <c:pt idx="520">
                  <c:v>1.6346327726158547E-2</c:v>
                </c:pt>
                <c:pt idx="521">
                  <c:v>1.6460967413824967E-2</c:v>
                </c:pt>
                <c:pt idx="522">
                  <c:v>1.6584125438628416E-2</c:v>
                </c:pt>
                <c:pt idx="523">
                  <c:v>1.6706600231942981E-2</c:v>
                </c:pt>
                <c:pt idx="524">
                  <c:v>1.6801281929888941E-2</c:v>
                </c:pt>
                <c:pt idx="525">
                  <c:v>1.6958485857808177E-2</c:v>
                </c:pt>
                <c:pt idx="526">
                  <c:v>1.7069925000476327E-2</c:v>
                </c:pt>
                <c:pt idx="527">
                  <c:v>1.7189666645977819E-2</c:v>
                </c:pt>
                <c:pt idx="528">
                  <c:v>1.7308724949678667E-2</c:v>
                </c:pt>
                <c:pt idx="529">
                  <c:v>1.7427099889896214E-2</c:v>
                </c:pt>
                <c:pt idx="530">
                  <c:v>1.7544791445060215E-2</c:v>
                </c:pt>
                <c:pt idx="531">
                  <c:v>1.7661799593730321E-2</c:v>
                </c:pt>
                <c:pt idx="532">
                  <c:v>1.777812431459358E-2</c:v>
                </c:pt>
                <c:pt idx="533">
                  <c:v>1.7893765586456944E-2</c:v>
                </c:pt>
                <c:pt idx="534">
                  <c:v>1.8008723388254766E-2</c:v>
                </c:pt>
                <c:pt idx="535">
                  <c:v>1.8122997699038801E-2</c:v>
                </c:pt>
                <c:pt idx="536">
                  <c:v>1.8261265503977209E-2</c:v>
                </c:pt>
                <c:pt idx="537">
                  <c:v>1.8324067006597264E-2</c:v>
                </c:pt>
                <c:pt idx="538">
                  <c:v>1.8461719477771699E-2</c:v>
                </c:pt>
                <c:pt idx="539">
                  <c:v>1.858164204006792E-2</c:v>
                </c:pt>
                <c:pt idx="540">
                  <c:v>1.8684116163521503E-2</c:v>
                </c:pt>
                <c:pt idx="541">
                  <c:v>1.8818262346083487E-2</c:v>
                </c:pt>
                <c:pt idx="542">
                  <c:v>1.8911113130394036E-2</c:v>
                </c:pt>
                <c:pt idx="543">
                  <c:v>1.90198642165459E-2</c:v>
                </c:pt>
                <c:pt idx="544">
                  <c:v>1.9136096191066376E-2</c:v>
                </c:pt>
                <c:pt idx="545">
                  <c:v>1.9235315354335789E-2</c:v>
                </c:pt>
                <c:pt idx="546">
                  <c:v>1.931775748760689E-2</c:v>
                </c:pt>
                <c:pt idx="547">
                  <c:v>1.9423903165445604E-2</c:v>
                </c:pt>
                <c:pt idx="548">
                  <c:v>1.9529365117322759E-2</c:v>
                </c:pt>
                <c:pt idx="549">
                  <c:v>1.9634143326428939E-2</c:v>
                </c:pt>
                <c:pt idx="550">
                  <c:v>1.9769883689366996E-2</c:v>
                </c:pt>
                <c:pt idx="551">
                  <c:v>1.986525913341149E-2</c:v>
                </c:pt>
                <c:pt idx="552">
                  <c:v>1.9967856496695306E-2</c:v>
                </c:pt>
                <c:pt idx="553">
                  <c:v>2.0069770020836392E-2</c:v>
                </c:pt>
                <c:pt idx="554">
                  <c:v>2.0220826004685222E-2</c:v>
                </c:pt>
                <c:pt idx="555">
                  <c:v>2.0279235292944287E-2</c:v>
                </c:pt>
                <c:pt idx="556">
                  <c:v>2.0371407379135044E-2</c:v>
                </c:pt>
                <c:pt idx="557">
                  <c:v>2.0470585368035223E-2</c:v>
                </c:pt>
                <c:pt idx="558">
                  <c:v>2.0576639547172926E-2</c:v>
                </c:pt>
                <c:pt idx="559">
                  <c:v>2.06668895448123E-2</c:v>
                </c:pt>
                <c:pt idx="560">
                  <c:v>2.0764015698040785E-2</c:v>
                </c:pt>
                <c:pt idx="561">
                  <c:v>2.0860457871593796E-2</c:v>
                </c:pt>
                <c:pt idx="562">
                  <c:v>2.0956216048452679E-2</c:v>
                </c:pt>
                <c:pt idx="563">
                  <c:v>2.1051290323205005E-2</c:v>
                </c:pt>
                <c:pt idx="564">
                  <c:v>2.1145684474139424E-2</c:v>
                </c:pt>
                <c:pt idx="565">
                  <c:v>2.1239406719090085E-2</c:v>
                </c:pt>
                <c:pt idx="566">
                  <c:v>2.1332465540574906E-2</c:v>
                </c:pt>
                <c:pt idx="567">
                  <c:v>2.1432047734783743E-2</c:v>
                </c:pt>
                <c:pt idx="568">
                  <c:v>2.151662542864442E-2</c:v>
                </c:pt>
                <c:pt idx="569">
                  <c:v>2.1607734963180612E-2</c:v>
                </c:pt>
                <c:pt idx="570">
                  <c:v>2.1698198009909003E-2</c:v>
                </c:pt>
                <c:pt idx="571">
                  <c:v>2.1795029926025555E-2</c:v>
                </c:pt>
                <c:pt idx="572">
                  <c:v>2.1884159172948503E-2</c:v>
                </c:pt>
                <c:pt idx="573">
                  <c:v>2.1965708072856683E-2</c:v>
                </c:pt>
                <c:pt idx="574">
                  <c:v>2.2053585018504695E-2</c:v>
                </c:pt>
                <c:pt idx="575">
                  <c:v>2.2140815401965688E-2</c:v>
                </c:pt>
                <c:pt idx="576">
                  <c:v>2.2206943653043813E-2</c:v>
                </c:pt>
                <c:pt idx="577">
                  <c:v>2.2320106836222209E-2</c:v>
                </c:pt>
                <c:pt idx="578">
                  <c:v>2.2398627034230307E-2</c:v>
                </c:pt>
                <c:pt idx="579">
                  <c:v>2.2483271024491047E-2</c:v>
                </c:pt>
                <c:pt idx="580">
                  <c:v>2.2580560069648765E-2</c:v>
                </c:pt>
                <c:pt idx="581">
                  <c:v>2.2650619089380521E-2</c:v>
                </c:pt>
                <c:pt idx="582">
                  <c:v>2.2739888847788658E-2</c:v>
                </c:pt>
                <c:pt idx="583">
                  <c:v>2.2815380507213451E-2</c:v>
                </c:pt>
                <c:pt idx="584">
                  <c:v>2.2896791189058345E-2</c:v>
                </c:pt>
                <c:pt idx="585">
                  <c:v>2.2977555168041657E-2</c:v>
                </c:pt>
                <c:pt idx="586">
                  <c:v>2.305767243069029E-2</c:v>
                </c:pt>
                <c:pt idx="587">
                  <c:v>2.3137142963636871E-2</c:v>
                </c:pt>
                <c:pt idx="588">
                  <c:v>2.321596675362491E-2</c:v>
                </c:pt>
                <c:pt idx="589">
                  <c:v>2.3294143787503635E-2</c:v>
                </c:pt>
                <c:pt idx="590">
                  <c:v>2.3371674052227998E-2</c:v>
                </c:pt>
                <c:pt idx="591">
                  <c:v>2.344855753486641E-2</c:v>
                </c:pt>
                <c:pt idx="592">
                  <c:v>2.3530948756319281E-2</c:v>
                </c:pt>
                <c:pt idx="593">
                  <c:v>2.3632581760105277E-2</c:v>
                </c:pt>
                <c:pt idx="594">
                  <c:v>2.370724760743733E-2</c:v>
                </c:pt>
                <c:pt idx="595">
                  <c:v>2.3781266616694666E-2</c:v>
                </c:pt>
                <c:pt idx="596">
                  <c:v>2.3865067707672133E-2</c:v>
                </c:pt>
                <c:pt idx="597">
                  <c:v>2.392736407169559E-2</c:v>
                </c:pt>
                <c:pt idx="598">
                  <c:v>2.398175398043069E-2</c:v>
                </c:pt>
                <c:pt idx="599">
                  <c:v>2.4053309825488509E-2</c:v>
                </c:pt>
                <c:pt idx="600">
                  <c:v>2.4134295922634115E-2</c:v>
                </c:pt>
                <c:pt idx="601">
                  <c:v>2.4194481078293313E-2</c:v>
                </c:pt>
                <c:pt idx="602">
                  <c:v>2.4281287191639692E-2</c:v>
                </c:pt>
                <c:pt idx="603">
                  <c:v>2.4350131060781877E-2</c:v>
                </c:pt>
                <c:pt idx="604">
                  <c:v>2.441832798458805E-2</c:v>
                </c:pt>
                <c:pt idx="605">
                  <c:v>2.4485877951678923E-2</c:v>
                </c:pt>
                <c:pt idx="606">
                  <c:v>2.4547220853761154E-2</c:v>
                </c:pt>
                <c:pt idx="607">
                  <c:v>2.4613518564820858E-2</c:v>
                </c:pt>
                <c:pt idx="608">
                  <c:v>2.4679169318587491E-2</c:v>
                </c:pt>
                <c:pt idx="609">
                  <c:v>2.4762626782391273E-2</c:v>
                </c:pt>
                <c:pt idx="610">
                  <c:v>2.4808529911928723E-2</c:v>
                </c:pt>
                <c:pt idx="611">
                  <c:v>2.4886633648510528E-2</c:v>
                </c:pt>
                <c:pt idx="612">
                  <c:v>2.4940612000169931E-2</c:v>
                </c:pt>
                <c:pt idx="613">
                  <c:v>2.5002985916867348E-2</c:v>
                </c:pt>
                <c:pt idx="614">
                  <c:v>2.5073478081143463E-2</c:v>
                </c:pt>
                <c:pt idx="615">
                  <c:v>2.512061545746036E-2</c:v>
                </c:pt>
                <c:pt idx="616">
                  <c:v>2.5181174102084647E-2</c:v>
                </c:pt>
                <c:pt idx="617">
                  <c:v>2.5241270401309635E-2</c:v>
                </c:pt>
                <c:pt idx="618">
                  <c:v>2.5301012091981434E-2</c:v>
                </c:pt>
                <c:pt idx="619">
                  <c:v>2.5365631032920027E-2</c:v>
                </c:pt>
                <c:pt idx="620">
                  <c:v>2.5424926727070907E-2</c:v>
                </c:pt>
                <c:pt idx="621">
                  <c:v>2.5484037110170124E-2</c:v>
                </c:pt>
                <c:pt idx="622">
                  <c:v>2.5542962179388971E-2</c:v>
                </c:pt>
                <c:pt idx="623">
                  <c:v>2.5601701931909054E-2</c:v>
                </c:pt>
                <c:pt idx="624">
                  <c:v>2.5660256364927459E-2</c:v>
                </c:pt>
                <c:pt idx="625">
                  <c:v>2.5718625475636109E-2</c:v>
                </c:pt>
                <c:pt idx="626">
                  <c:v>2.5776809261252712E-2</c:v>
                </c:pt>
                <c:pt idx="627">
                  <c:v>2.5843078083978798E-2</c:v>
                </c:pt>
                <c:pt idx="628">
                  <c:v>2.5895822158515713E-2</c:v>
                </c:pt>
                <c:pt idx="629">
                  <c:v>2.5945213857726301E-2</c:v>
                </c:pt>
                <c:pt idx="630">
                  <c:v>2.6002665412863557E-2</c:v>
                </c:pt>
                <c:pt idx="631">
                  <c:v>2.6059931633530375E-2</c:v>
                </c:pt>
                <c:pt idx="632">
                  <c:v>2.6122019992703586E-2</c:v>
                </c:pt>
                <c:pt idx="633">
                  <c:v>2.6178906425225558E-2</c:v>
                </c:pt>
                <c:pt idx="634">
                  <c:v>2.6243692535168124E-2</c:v>
                </c:pt>
                <c:pt idx="635">
                  <c:v>2.6292123246240615E-2</c:v>
                </c:pt>
                <c:pt idx="636">
                  <c:v>2.6353424002794057E-2</c:v>
                </c:pt>
                <c:pt idx="637">
                  <c:v>2.6399636785802372E-2</c:v>
                </c:pt>
                <c:pt idx="638">
                  <c:v>2.6463586004107142E-2</c:v>
                </c:pt>
                <c:pt idx="639">
                  <c:v>2.6511389041643518E-2</c:v>
                </c:pt>
                <c:pt idx="640">
                  <c:v>2.6576855401249377E-2</c:v>
                </c:pt>
                <c:pt idx="641">
                  <c:v>2.6627325162882281E-2</c:v>
                </c:pt>
                <c:pt idx="642">
                  <c:v>2.6682543374562787E-2</c:v>
                </c:pt>
                <c:pt idx="643">
                  <c:v>2.6737576215051347E-2</c:v>
                </c:pt>
                <c:pt idx="644">
                  <c:v>2.6792423681715229E-2</c:v>
                </c:pt>
                <c:pt idx="645">
                  <c:v>2.6854879509038029E-2</c:v>
                </c:pt>
                <c:pt idx="646">
                  <c:v>2.6909329737255901E-2</c:v>
                </c:pt>
                <c:pt idx="647">
                  <c:v>2.6963594583436314E-2</c:v>
                </c:pt>
                <c:pt idx="648">
                  <c:v>2.7017674044982631E-2</c:v>
                </c:pt>
                <c:pt idx="649">
                  <c:v>2.7071568119308533E-2</c:v>
                </c:pt>
                <c:pt idx="650">
                  <c:v>2.711559343480521E-2</c:v>
                </c:pt>
                <c:pt idx="651">
                  <c:v>2.7169135146437786E-2</c:v>
                </c:pt>
                <c:pt idx="652">
                  <c:v>2.7222491475627171E-2</c:v>
                </c:pt>
                <c:pt idx="653">
                  <c:v>2.7275662419978041E-2</c:v>
                </c:pt>
                <c:pt idx="654">
                  <c:v>2.7338257592742454E-2</c:v>
                </c:pt>
                <c:pt idx="655">
                  <c:v>2.7410213919190643E-2</c:v>
                </c:pt>
                <c:pt idx="656">
                  <c:v>2.7443635582049899E-2</c:v>
                </c:pt>
                <c:pt idx="657">
                  <c:v>2.7496046466575146E-2</c:v>
                </c:pt>
                <c:pt idx="658">
                  <c:v>2.7543504433731769E-2</c:v>
                </c:pt>
                <c:pt idx="659">
                  <c:v>2.7595553757825186E-2</c:v>
                </c:pt>
                <c:pt idx="660">
                  <c:v>2.7671693891169746E-2</c:v>
                </c:pt>
                <c:pt idx="661">
                  <c:v>2.7728036627575718E-2</c:v>
                </c:pt>
                <c:pt idx="662">
                  <c:v>2.7760539121617352E-2</c:v>
                </c:pt>
                <c:pt idx="663">
                  <c:v>2.7825958525538874E-2</c:v>
                </c:pt>
                <c:pt idx="664">
                  <c:v>2.78770092079203E-2</c:v>
                </c:pt>
                <c:pt idx="665">
                  <c:v>2.7927874454889701E-2</c:v>
                </c:pt>
                <c:pt idx="666">
                  <c:v>2.7978554263936584E-2</c:v>
                </c:pt>
                <c:pt idx="667">
                  <c:v>2.8029033230710654E-2</c:v>
                </c:pt>
                <c:pt idx="668">
                  <c:v>2.8079234342957837E-2</c:v>
                </c:pt>
                <c:pt idx="669">
                  <c:v>2.812906518508046E-2</c:v>
                </c:pt>
                <c:pt idx="670">
                  <c:v>2.8178433339882125E-2</c:v>
                </c:pt>
                <c:pt idx="671">
                  <c:v>2.8227247601010363E-2</c:v>
                </c:pt>
                <c:pt idx="672">
                  <c:v>2.8275456815253508E-2</c:v>
                </c:pt>
                <c:pt idx="673">
                  <c:v>2.8323058100964138E-2</c:v>
                </c:pt>
                <c:pt idx="674">
                  <c:v>2.8370051450443412E-2</c:v>
                </c:pt>
                <c:pt idx="675">
                  <c:v>2.8403283791653765E-2</c:v>
                </c:pt>
                <c:pt idx="676">
                  <c:v>2.8466551722900621E-2</c:v>
                </c:pt>
                <c:pt idx="677">
                  <c:v>2.8507383805973507E-2</c:v>
                </c:pt>
                <c:pt idx="678">
                  <c:v>2.8551945335497375E-2</c:v>
                </c:pt>
                <c:pt idx="679">
                  <c:v>2.8595898891771998E-2</c:v>
                </c:pt>
                <c:pt idx="680">
                  <c:v>2.8639244467680569E-2</c:v>
                </c:pt>
                <c:pt idx="681">
                  <c:v>2.8686119738974888E-2</c:v>
                </c:pt>
                <c:pt idx="682">
                  <c:v>2.8724111650466899E-2</c:v>
                </c:pt>
                <c:pt idx="683">
                  <c:v>2.876563324361564E-2</c:v>
                </c:pt>
                <c:pt idx="684">
                  <c:v>2.8806546828950286E-2</c:v>
                </c:pt>
                <c:pt idx="685">
                  <c:v>2.8846852399846135E-2</c:v>
                </c:pt>
                <c:pt idx="686">
                  <c:v>2.8886549949790896E-2</c:v>
                </c:pt>
                <c:pt idx="687">
                  <c:v>2.892563947235971E-2</c:v>
                </c:pt>
                <c:pt idx="688">
                  <c:v>2.8964120961230133E-2</c:v>
                </c:pt>
                <c:pt idx="689">
                  <c:v>2.9001994410179643E-2</c:v>
                </c:pt>
                <c:pt idx="690">
                  <c:v>2.9039259813080642E-2</c:v>
                </c:pt>
                <c:pt idx="691">
                  <c:v>2.9075917163907949E-2</c:v>
                </c:pt>
                <c:pt idx="692">
                  <c:v>2.9117066717969653E-2</c:v>
                </c:pt>
                <c:pt idx="693">
                  <c:v>2.9147407685710391E-2</c:v>
                </c:pt>
                <c:pt idx="694">
                  <c:v>2.9182240845124774E-2</c:v>
                </c:pt>
                <c:pt idx="695">
                  <c:v>2.9220038453078606E-2</c:v>
                </c:pt>
                <c:pt idx="696">
                  <c:v>2.9250082932807397E-2</c:v>
                </c:pt>
                <c:pt idx="697">
                  <c:v>2.9272596502545704E-2</c:v>
                </c:pt>
                <c:pt idx="698">
                  <c:v>2.9315492675881794E-2</c:v>
                </c:pt>
                <c:pt idx="699">
                  <c:v>2.9350694801776427E-2</c:v>
                </c:pt>
                <c:pt idx="700">
                  <c:v>2.9378470032024318E-2</c:v>
                </c:pt>
                <c:pt idx="701">
                  <c:v>2.9399041556677705E-2</c:v>
                </c:pt>
                <c:pt idx="702">
                  <c:v>2.9425831432197441E-2</c:v>
                </c:pt>
                <c:pt idx="703">
                  <c:v>2.94553558237119E-2</c:v>
                </c:pt>
                <c:pt idx="704">
                  <c:v>2.948427228438355E-2</c:v>
                </c:pt>
                <c:pt idx="705">
                  <c:v>2.9512580810115666E-2</c:v>
                </c:pt>
                <c:pt idx="706">
                  <c:v>2.9555929483890967E-2</c:v>
                </c:pt>
                <c:pt idx="707">
                  <c:v>2.9579735157357623E-2</c:v>
                </c:pt>
                <c:pt idx="708">
                  <c:v>2.9606054795948689E-2</c:v>
                </c:pt>
                <c:pt idx="709">
                  <c:v>2.9631766290781902E-2</c:v>
                </c:pt>
                <c:pt idx="710">
                  <c:v>2.9659826519626946E-2</c:v>
                </c:pt>
                <c:pt idx="711">
                  <c:v>2.9681364832642998E-2</c:v>
                </c:pt>
                <c:pt idx="712">
                  <c:v>2.97052518716448E-2</c:v>
                </c:pt>
                <c:pt idx="713">
                  <c:v>2.9728530750846582E-2</c:v>
                </c:pt>
                <c:pt idx="714">
                  <c:v>2.974280595791232E-2</c:v>
                </c:pt>
                <c:pt idx="715">
                  <c:v>2.977326401487207E-2</c:v>
                </c:pt>
                <c:pt idx="716">
                  <c:v>2.9794718392461561E-2</c:v>
                </c:pt>
                <c:pt idx="717">
                  <c:v>2.9815564595777611E-2</c:v>
                </c:pt>
                <c:pt idx="718">
                  <c:v>2.9835802621445418E-2</c:v>
                </c:pt>
                <c:pt idx="719">
                  <c:v>2.9858035288510883E-2</c:v>
                </c:pt>
                <c:pt idx="720">
                  <c:v>2.9874589835088838E-2</c:v>
                </c:pt>
                <c:pt idx="721">
                  <c:v>2.9893361759511239E-2</c:v>
                </c:pt>
                <c:pt idx="722">
                  <c:v>2.9911888702513489E-2</c:v>
                </c:pt>
                <c:pt idx="723">
                  <c:v>2.9930297291594077E-2</c:v>
                </c:pt>
                <c:pt idx="724">
                  <c:v>2.9948671101265312E-2</c:v>
                </c:pt>
                <c:pt idx="725">
                  <c:v>2.9967017852640943E-2</c:v>
                </c:pt>
                <c:pt idx="726">
                  <c:v>2.9985337545586077E-2</c:v>
                </c:pt>
                <c:pt idx="727">
                  <c:v>3.0006183599792541E-2</c:v>
                </c:pt>
                <c:pt idx="728">
                  <c:v>3.0024448763435921E-2</c:v>
                </c:pt>
                <c:pt idx="729">
                  <c:v>3.0040134272537045E-2</c:v>
                </c:pt>
                <c:pt idx="730">
                  <c:v>3.0058345730451241E-2</c:v>
                </c:pt>
                <c:pt idx="731">
                  <c:v>3.0076530129280465E-2</c:v>
                </c:pt>
                <c:pt idx="732">
                  <c:v>3.0094687468892323E-2</c:v>
                </c:pt>
                <c:pt idx="733">
                  <c:v>3.0115368676479098E-2</c:v>
                </c:pt>
                <c:pt idx="734">
                  <c:v>3.0130920969941855E-2</c:v>
                </c:pt>
                <c:pt idx="735">
                  <c:v>3.0148997131119737E-2</c:v>
                </c:pt>
                <c:pt idx="736">
                  <c:v>3.0159397854530187E-2</c:v>
                </c:pt>
                <c:pt idx="737">
                  <c:v>3.0185068274127258E-2</c:v>
                </c:pt>
                <c:pt idx="738">
                  <c:v>3.0203063255694607E-2</c:v>
                </c:pt>
                <c:pt idx="739">
                  <c:v>3.0221031177137814E-2</c:v>
                </c:pt>
                <c:pt idx="740">
                  <c:v>3.0238972038321987E-2</c:v>
                </c:pt>
                <c:pt idx="741">
                  <c:v>3.0256885839119729E-2</c:v>
                </c:pt>
                <c:pt idx="742">
                  <c:v>3.027477868550886E-2</c:v>
                </c:pt>
                <c:pt idx="743">
                  <c:v>3.0292632259036334E-2</c:v>
                </c:pt>
                <c:pt idx="744">
                  <c:v>3.0315556353602738E-2</c:v>
                </c:pt>
                <c:pt idx="745">
                  <c:v>3.0330816230354045E-2</c:v>
                </c:pt>
                <c:pt idx="746">
                  <c:v>3.0346048932790581E-2</c:v>
                </c:pt>
                <c:pt idx="747">
                  <c:v>3.036634528804508E-2</c:v>
                </c:pt>
                <c:pt idx="748">
                  <c:v>3.0381524743050004E-2</c:v>
                </c:pt>
                <c:pt idx="749">
                  <c:v>3.0409302803557772E-2</c:v>
                </c:pt>
                <c:pt idx="750">
                  <c:v>3.041687098785896E-2</c:v>
                </c:pt>
                <c:pt idx="751">
                  <c:v>3.0434510755791754E-2</c:v>
                </c:pt>
                <c:pt idx="752">
                  <c:v>3.0454666006181075E-2</c:v>
                </c:pt>
                <c:pt idx="753">
                  <c:v>3.0469709110394341E-2</c:v>
                </c:pt>
                <c:pt idx="754">
                  <c:v>3.0479643356155099E-2</c:v>
                </c:pt>
                <c:pt idx="755">
                  <c:v>3.0497176230710146E-2</c:v>
                </c:pt>
                <c:pt idx="756">
                  <c:v>3.0514682048733897E-2</c:v>
                </c:pt>
                <c:pt idx="757">
                  <c:v>3.0532160810117861E-2</c:v>
                </c:pt>
                <c:pt idx="758">
                  <c:v>3.05572314338011E-2</c:v>
                </c:pt>
                <c:pt idx="759">
                  <c:v>3.0574654715258696E-2</c:v>
                </c:pt>
                <c:pt idx="760">
                  <c:v>3.0594589862412702E-2</c:v>
                </c:pt>
                <c:pt idx="761">
                  <c:v>3.0609420093979038E-2</c:v>
                </c:pt>
                <c:pt idx="762">
                  <c:v>3.0629300199502274E-2</c:v>
                </c:pt>
                <c:pt idx="763">
                  <c:v>3.064407722629657E-2</c:v>
                </c:pt>
                <c:pt idx="764">
                  <c:v>3.0668695172103355E-2</c:v>
                </c:pt>
                <c:pt idx="765">
                  <c:v>3.0678626111244323E-2</c:v>
                </c:pt>
                <c:pt idx="766">
                  <c:v>3.0698396114309523E-2</c:v>
                </c:pt>
                <c:pt idx="767">
                  <c:v>3.0713066747857912E-2</c:v>
                </c:pt>
                <c:pt idx="768">
                  <c:v>3.0730246472739312E-2</c:v>
                </c:pt>
                <c:pt idx="769">
                  <c:v>3.0747399135175522E-2</c:v>
                </c:pt>
                <c:pt idx="770">
                  <c:v>3.0764524735050508E-2</c:v>
                </c:pt>
                <c:pt idx="771">
                  <c:v>3.0784155881974362E-2</c:v>
                </c:pt>
                <c:pt idx="772">
                  <c:v>3.0798684905773584E-2</c:v>
                </c:pt>
                <c:pt idx="773">
                  <c:v>3.0815700096459682E-2</c:v>
                </c:pt>
                <c:pt idx="774">
                  <c:v>3.0832656411998439E-2</c:v>
                </c:pt>
                <c:pt idx="775">
                  <c:v>3.0849542177465609E-2</c:v>
                </c:pt>
                <c:pt idx="776">
                  <c:v>3.0866349687257291E-2</c:v>
                </c:pt>
                <c:pt idx="777">
                  <c:v>3.0883078229161257E-2</c:v>
                </c:pt>
                <c:pt idx="778">
                  <c:v>3.0899727802837139E-2</c:v>
                </c:pt>
                <c:pt idx="779">
                  <c:v>3.0921303843872202E-2</c:v>
                </c:pt>
                <c:pt idx="780">
                  <c:v>3.0935288665694671E-2</c:v>
                </c:pt>
                <c:pt idx="781">
                  <c:v>3.0949202711118329E-2</c:v>
                </c:pt>
                <c:pt idx="782">
                  <c:v>3.0965536408509083E-2</c:v>
                </c:pt>
                <c:pt idx="783">
                  <c:v>3.0981791135995671E-2</c:v>
                </c:pt>
                <c:pt idx="784">
                  <c:v>3.0997966893245462E-2</c:v>
                </c:pt>
                <c:pt idx="785">
                  <c:v>3.1016541079232074E-2</c:v>
                </c:pt>
                <c:pt idx="786">
                  <c:v>3.1030081495716975E-2</c:v>
                </c:pt>
                <c:pt idx="787">
                  <c:v>3.1046020340288902E-2</c:v>
                </c:pt>
                <c:pt idx="788">
                  <c:v>3.1061880213314106E-2</c:v>
                </c:pt>
                <c:pt idx="789">
                  <c:v>3.1077661114475422E-2</c:v>
                </c:pt>
                <c:pt idx="790">
                  <c:v>3.1093363043447952E-2</c:v>
                </c:pt>
                <c:pt idx="791">
                  <c:v>3.1108985999911947E-2</c:v>
                </c:pt>
                <c:pt idx="792">
                  <c:v>3.1124529983552824E-2</c:v>
                </c:pt>
                <c:pt idx="793">
                  <c:v>3.1139994994048258E-2</c:v>
                </c:pt>
                <c:pt idx="794">
                  <c:v>3.1159513636140446E-2</c:v>
                </c:pt>
                <c:pt idx="795">
                  <c:v>3.1170688094365077E-2</c:v>
                </c:pt>
                <c:pt idx="796">
                  <c:v>3.1190776253826807E-2</c:v>
                </c:pt>
                <c:pt idx="797">
                  <c:v>3.1203491139214778E-2</c:v>
                </c:pt>
                <c:pt idx="798">
                  <c:v>3.1216135438457013E-2</c:v>
                </c:pt>
                <c:pt idx="799">
                  <c:v>3.1233543764640492E-2</c:v>
                </c:pt>
                <c:pt idx="800">
                  <c:v>3.1246038793340911E-2</c:v>
                </c:pt>
                <c:pt idx="801">
                  <c:v>3.1263280463843524E-2</c:v>
                </c:pt>
                <c:pt idx="802">
                  <c:v>3.1275626245764493E-2</c:v>
                </c:pt>
                <c:pt idx="803">
                  <c:v>3.1290301507802327E-2</c:v>
                </c:pt>
                <c:pt idx="804">
                  <c:v>3.1307293145520221E-2</c:v>
                </c:pt>
                <c:pt idx="805">
                  <c:v>3.131941510203709E-2</c:v>
                </c:pt>
                <c:pt idx="806">
                  <c:v>3.1326691998570917E-2</c:v>
                </c:pt>
                <c:pt idx="807">
                  <c:v>3.1341064527726302E-2</c:v>
                </c:pt>
                <c:pt idx="808">
                  <c:v>3.1355358098139288E-2</c:v>
                </c:pt>
                <c:pt idx="809">
                  <c:v>3.1369572709552936E-2</c:v>
                </c:pt>
                <c:pt idx="810">
                  <c:v>3.1390816983126055E-2</c:v>
                </c:pt>
                <c:pt idx="811">
                  <c:v>3.1407224979977666E-2</c:v>
                </c:pt>
                <c:pt idx="812">
                  <c:v>3.1418824887661019E-2</c:v>
                </c:pt>
                <c:pt idx="813">
                  <c:v>3.1432710371376113E-2</c:v>
                </c:pt>
                <c:pt idx="814">
                  <c:v>3.1439461372484115E-2</c:v>
                </c:pt>
                <c:pt idx="815">
                  <c:v>3.1465708676921444E-2</c:v>
                </c:pt>
                <c:pt idx="816">
                  <c:v>3.1473892944913276E-2</c:v>
                </c:pt>
                <c:pt idx="817">
                  <c:v>3.1487462509293809E-2</c:v>
                </c:pt>
                <c:pt idx="818">
                  <c:v>3.1505619696300294E-2</c:v>
                </c:pt>
                <c:pt idx="819">
                  <c:v>3.1514364696197769E-2</c:v>
                </c:pt>
                <c:pt idx="820">
                  <c:v>3.1527697318177117E-2</c:v>
                </c:pt>
                <c:pt idx="821">
                  <c:v>3.1540950958805977E-2</c:v>
                </c:pt>
                <c:pt idx="822">
                  <c:v>3.1554125617821324E-2</c:v>
                </c:pt>
                <c:pt idx="823">
                  <c:v>3.1567221348893781E-2</c:v>
                </c:pt>
                <c:pt idx="824">
                  <c:v>3.158023911176918E-2</c:v>
                </c:pt>
                <c:pt idx="825">
                  <c:v>3.1593180618022916E-2</c:v>
                </c:pt>
                <c:pt idx="826">
                  <c:v>3.1606047601999268E-2</c:v>
                </c:pt>
                <c:pt idx="827">
                  <c:v>3.1618841797201903E-2</c:v>
                </c:pt>
                <c:pt idx="828">
                  <c:v>3.163156450898149E-2</c:v>
                </c:pt>
                <c:pt idx="829">
                  <c:v>3.164421591915903E-2</c:v>
                </c:pt>
                <c:pt idx="830">
                  <c:v>3.1656796027505041E-2</c:v>
                </c:pt>
                <c:pt idx="831">
                  <c:v>3.1671583604203912E-2</c:v>
                </c:pt>
                <c:pt idx="832">
                  <c:v>3.1684017107640738E-2</c:v>
                </c:pt>
                <c:pt idx="833">
                  <c:v>3.1694108539230541E-2</c:v>
                </c:pt>
                <c:pt idx="834">
                  <c:v>3.1706403437937417E-2</c:v>
                </c:pt>
                <c:pt idx="835">
                  <c:v>3.1718627033673022E-2</c:v>
                </c:pt>
                <c:pt idx="836">
                  <c:v>3.1730779326205286E-2</c:v>
                </c:pt>
                <c:pt idx="837">
                  <c:v>3.17451149944456E-2</c:v>
                </c:pt>
                <c:pt idx="838">
                  <c:v>3.1754870000775329E-2</c:v>
                </c:pt>
                <c:pt idx="839">
                  <c:v>3.1766808382369602E-2</c:v>
                </c:pt>
                <c:pt idx="840">
                  <c:v>3.1780918013907256E-2</c:v>
                </c:pt>
                <c:pt idx="841">
                  <c:v>3.1790471233083303E-2</c:v>
                </c:pt>
                <c:pt idx="842">
                  <c:v>3.1802195701766962E-2</c:v>
                </c:pt>
                <c:pt idx="843">
                  <c:v>3.1813848865715602E-2</c:v>
                </c:pt>
                <c:pt idx="844">
                  <c:v>3.1825430724712618E-2</c:v>
                </c:pt>
                <c:pt idx="845">
                  <c:v>3.1836941278543994E-2</c:v>
                </c:pt>
                <c:pt idx="846">
                  <c:v>3.1851044582404064E-2</c:v>
                </c:pt>
                <c:pt idx="847">
                  <c:v>3.1859748469879511E-2</c:v>
                </c:pt>
                <c:pt idx="848">
                  <c:v>3.1875464765798778E-2</c:v>
                </c:pt>
                <c:pt idx="849">
                  <c:v>3.1884476296648867E-2</c:v>
                </c:pt>
                <c:pt idx="850">
                  <c:v>3.1893424462911102E-2</c:v>
                </c:pt>
                <c:pt idx="851">
                  <c:v>3.1906704819888443E-2</c:v>
                </c:pt>
                <c:pt idx="852">
                  <c:v>3.1915518593211879E-2</c:v>
                </c:pt>
                <c:pt idx="853">
                  <c:v>3.1930837222815943E-2</c:v>
                </c:pt>
                <c:pt idx="854">
                  <c:v>3.1937327496241182E-2</c:v>
                </c:pt>
                <c:pt idx="855">
                  <c:v>3.1948124987029106E-2</c:v>
                </c:pt>
                <c:pt idx="856">
                  <c:v>3.1961028153792148E-2</c:v>
                </c:pt>
                <c:pt idx="857">
                  <c:v>3.196950604615359E-2</c:v>
                </c:pt>
                <c:pt idx="858">
                  <c:v>3.1980089614095625E-2</c:v>
                </c:pt>
                <c:pt idx="859">
                  <c:v>3.1990601874038155E-2</c:v>
                </c:pt>
                <c:pt idx="860">
                  <c:v>3.2001042825780049E-2</c:v>
                </c:pt>
                <c:pt idx="861">
                  <c:v>3.2011412469133076E-2</c:v>
                </c:pt>
                <c:pt idx="862">
                  <c:v>3.202386280242886E-2</c:v>
                </c:pt>
                <c:pt idx="863">
                  <c:v>3.2031937829906675E-2</c:v>
                </c:pt>
                <c:pt idx="864">
                  <c:v>3.2042093546953351E-2</c:v>
                </c:pt>
                <c:pt idx="865">
                  <c:v>3.2052177954853052E-2</c:v>
                </c:pt>
                <c:pt idx="866">
                  <c:v>3.2065747716504944E-2</c:v>
                </c:pt>
                <c:pt idx="867">
                  <c:v>3.2074263853791307E-2</c:v>
                </c:pt>
                <c:pt idx="868">
                  <c:v>3.2082003321849836E-2</c:v>
                </c:pt>
                <c:pt idx="869">
                  <c:v>3.2091802491336002E-2</c:v>
                </c:pt>
                <c:pt idx="870">
                  <c:v>3.2103648696757692E-2</c:v>
                </c:pt>
                <c:pt idx="871">
                  <c:v>3.2111186899958781E-2</c:v>
                </c:pt>
                <c:pt idx="872">
                  <c:v>3.212077213873954E-2</c:v>
                </c:pt>
                <c:pt idx="873">
                  <c:v>3.2130286066931898E-2</c:v>
                </c:pt>
                <c:pt idx="874">
                  <c:v>3.2139728684360512E-2</c:v>
                </c:pt>
                <c:pt idx="875">
                  <c:v>3.21428069568611E-2</c:v>
                </c:pt>
                <c:pt idx="876">
                  <c:v>3.2158396304728727E-2</c:v>
                </c:pt>
                <c:pt idx="877">
                  <c:v>3.2167610583106444E-2</c:v>
                </c:pt>
                <c:pt idx="878">
                  <c:v>3.2176735149847341E-2</c:v>
                </c:pt>
                <c:pt idx="879">
                  <c:v>3.2189907552618156E-2</c:v>
                </c:pt>
                <c:pt idx="880">
                  <c:v>3.2194686104139392E-2</c:v>
                </c:pt>
                <c:pt idx="881">
                  <c:v>3.2203504914677994E-2</c:v>
                </c:pt>
                <c:pt idx="882">
                  <c:v>3.2212218859570103E-2</c:v>
                </c:pt>
                <c:pt idx="883">
                  <c:v>3.2222873926314177E-2</c:v>
                </c:pt>
                <c:pt idx="884">
                  <c:v>3.2231371408337206E-2</c:v>
                </c:pt>
                <c:pt idx="885">
                  <c:v>3.2237731498041614E-2</c:v>
                </c:pt>
                <c:pt idx="886">
                  <c:v>3.2246025978032201E-2</c:v>
                </c:pt>
                <c:pt idx="887">
                  <c:v>3.2254215591228833E-2</c:v>
                </c:pt>
                <c:pt idx="888">
                  <c:v>3.2262300337412321E-2</c:v>
                </c:pt>
                <c:pt idx="889">
                  <c:v>3.2270280216363495E-2</c:v>
                </c:pt>
                <c:pt idx="890">
                  <c:v>3.2280153906118492E-2</c:v>
                </c:pt>
                <c:pt idx="891">
                  <c:v>3.2285925371710225E-2</c:v>
                </c:pt>
                <c:pt idx="892">
                  <c:v>3.2293590647677735E-2</c:v>
                </c:pt>
                <c:pt idx="893">
                  <c:v>3.2301151055572311E-2</c:v>
                </c:pt>
                <c:pt idx="894">
                  <c:v>3.2310578036408577E-2</c:v>
                </c:pt>
                <c:pt idx="895">
                  <c:v>3.2315957266312346E-2</c:v>
                </c:pt>
                <c:pt idx="896">
                  <c:v>3.2323203068758133E-2</c:v>
                </c:pt>
                <c:pt idx="897">
                  <c:v>3.2330344002326462E-2</c:v>
                </c:pt>
                <c:pt idx="898">
                  <c:v>3.2337380066823948E-2</c:v>
                </c:pt>
                <c:pt idx="899">
                  <c:v>3.2344311262059777E-2</c:v>
                </c:pt>
                <c:pt idx="900">
                  <c:v>3.2351137587848279E-2</c:v>
                </c:pt>
                <c:pt idx="901">
                  <c:v>3.2359782463623754E-2</c:v>
                </c:pt>
                <c:pt idx="902">
                  <c:v>3.2364475630343281E-2</c:v>
                </c:pt>
                <c:pt idx="903">
                  <c:v>3.2370987346691346E-2</c:v>
                </c:pt>
                <c:pt idx="904">
                  <c:v>3.237929689236918E-2</c:v>
                </c:pt>
                <c:pt idx="905">
                  <c:v>3.2387250213050736E-2</c:v>
                </c:pt>
                <c:pt idx="906">
                  <c:v>3.2393387392295539E-2</c:v>
                </c:pt>
                <c:pt idx="907">
                  <c:v>3.2399419700762475E-2</c:v>
                </c:pt>
                <c:pt idx="908">
                  <c:v>3.2405347138296826E-2</c:v>
                </c:pt>
                <c:pt idx="909">
                  <c:v>3.2411169704730985E-2</c:v>
                </c:pt>
                <c:pt idx="910">
                  <c:v>3.2411313017578013E-2</c:v>
                </c:pt>
                <c:pt idx="911">
                  <c:v>3.2416946793743594E-2</c:v>
                </c:pt>
                <c:pt idx="912">
                  <c:v>3.2422475726412436E-2</c:v>
                </c:pt>
                <c:pt idx="913">
                  <c:v>3.2427899815447497E-2</c:v>
                </c:pt>
                <c:pt idx="914">
                  <c:v>3.243870946504579E-2</c:v>
                </c:pt>
                <c:pt idx="915">
                  <c:v>3.2443902801691675E-2</c:v>
                </c:pt>
                <c:pt idx="916">
                  <c:v>3.2456247726844065E-2</c:v>
                </c:pt>
                <c:pt idx="917">
                  <c:v>3.2453974858433862E-2</c:v>
                </c:pt>
                <c:pt idx="918">
                  <c:v>3.2457052150371091E-2</c:v>
                </c:pt>
                <c:pt idx="919">
                  <c:v>3.246183305804351E-2</c:v>
                </c:pt>
                <c:pt idx="920">
                  <c:v>3.2466509102435204E-2</c:v>
                </c:pt>
                <c:pt idx="921">
                  <c:v>3.2477699950308067E-2</c:v>
                </c:pt>
                <c:pt idx="922">
                  <c:v>3.2480345066609739E-2</c:v>
                </c:pt>
                <c:pt idx="923">
                  <c:v>3.2484662356735139E-2</c:v>
                </c:pt>
                <c:pt idx="924">
                  <c:v>3.2488874764262932E-2</c:v>
                </c:pt>
                <c:pt idx="925">
                  <c:v>3.2492982289070715E-2</c:v>
                </c:pt>
                <c:pt idx="926">
                  <c:v>3.249698493104608E-2</c:v>
                </c:pt>
                <c:pt idx="927">
                  <c:v>3.2500884117472317E-2</c:v>
                </c:pt>
                <c:pt idx="928">
                  <c:v>3.2504686985218023E-2</c:v>
                </c:pt>
                <c:pt idx="929">
                  <c:v>3.2508402098559985E-2</c:v>
                </c:pt>
                <c:pt idx="930">
                  <c:v>3.251203802178998E-2</c:v>
                </c:pt>
                <c:pt idx="931">
                  <c:v>3.2515603206849653E-2</c:v>
                </c:pt>
                <c:pt idx="932">
                  <c:v>3.2519102393629984E-2</c:v>
                </c:pt>
                <c:pt idx="933">
                  <c:v>3.2522535848407974E-2</c:v>
                </c:pt>
                <c:pt idx="934">
                  <c:v>3.252760597889532E-2</c:v>
                </c:pt>
                <c:pt idx="935">
                  <c:v>3.2524109627758348E-2</c:v>
                </c:pt>
                <c:pt idx="936">
                  <c:v>3.2532441820100899E-2</c:v>
                </c:pt>
                <c:pt idx="937">
                  <c:v>3.2535612346265008E-2</c:v>
                </c:pt>
                <c:pt idx="938">
                  <c:v>3.2538717140137008E-2</c:v>
                </c:pt>
                <c:pt idx="939">
                  <c:v>3.2541756201659444E-2</c:v>
                </c:pt>
                <c:pt idx="940">
                  <c:v>3.2544729530782357E-2</c:v>
                </c:pt>
                <c:pt idx="941">
                  <c:v>3.2549308627642534E-2</c:v>
                </c:pt>
                <c:pt idx="942">
                  <c:v>3.2550478991614784E-2</c:v>
                </c:pt>
                <c:pt idx="943">
                  <c:v>3.2553255123226876E-2</c:v>
                </c:pt>
                <c:pt idx="944">
                  <c:v>3.2555965522232111E-2</c:v>
                </c:pt>
                <c:pt idx="945">
                  <c:v>3.2558610188593018E-2</c:v>
                </c:pt>
                <c:pt idx="946">
                  <c:v>3.2561189122254641E-2</c:v>
                </c:pt>
                <c:pt idx="947">
                  <c:v>3.2563702323177013E-2</c:v>
                </c:pt>
                <c:pt idx="948">
                  <c:v>3.2561226915426594E-2</c:v>
                </c:pt>
                <c:pt idx="949">
                  <c:v>3.2568531526624145E-2</c:v>
                </c:pt>
                <c:pt idx="950">
                  <c:v>3.2570847529066471E-2</c:v>
                </c:pt>
                <c:pt idx="951">
                  <c:v>3.2573097798594686E-2</c:v>
                </c:pt>
                <c:pt idx="952">
                  <c:v>3.257721074811603E-2</c:v>
                </c:pt>
                <c:pt idx="953">
                  <c:v>3.2577401138773887E-2</c:v>
                </c:pt>
                <c:pt idx="954">
                  <c:v>3.2579454209344938E-2</c:v>
                </c:pt>
                <c:pt idx="955">
                  <c:v>3.2583050361861321E-2</c:v>
                </c:pt>
                <c:pt idx="956">
                  <c:v>3.2582829656596965E-2</c:v>
                </c:pt>
                <c:pt idx="957">
                  <c:v>3.2583879327656717E-2</c:v>
                </c:pt>
                <c:pt idx="958">
                  <c:v>3.2587009160681968E-2</c:v>
                </c:pt>
                <c:pt idx="959">
                  <c:v>3.2590324257131674E-2</c:v>
                </c:pt>
                <c:pt idx="960">
                  <c:v>3.2590392237328292E-2</c:v>
                </c:pt>
                <c:pt idx="961">
                  <c:v>3.2587238360901376E-2</c:v>
                </c:pt>
                <c:pt idx="962">
                  <c:v>3.2587200839348122E-2</c:v>
                </c:pt>
                <c:pt idx="963">
                  <c:v>3.2588680556965129E-2</c:v>
                </c:pt>
                <c:pt idx="964">
                  <c:v>3.2590094565001504E-2</c:v>
                </c:pt>
                <c:pt idx="965">
                  <c:v>3.2591442863437257E-2</c:v>
                </c:pt>
                <c:pt idx="966">
                  <c:v>3.2600522615212124E-2</c:v>
                </c:pt>
                <c:pt idx="967">
                  <c:v>3.2600162406796751E-2</c:v>
                </c:pt>
                <c:pt idx="968">
                  <c:v>3.2601295211786563E-2</c:v>
                </c:pt>
                <c:pt idx="969">
                  <c:v>3.2602362283332686E-2</c:v>
                </c:pt>
                <c:pt idx="970">
                  <c:v>3.2604903983433076E-2</c:v>
                </c:pt>
                <c:pt idx="971">
                  <c:v>3.2604299226021427E-2</c:v>
                </c:pt>
                <c:pt idx="972">
                  <c:v>3.2605169097134068E-2</c:v>
                </c:pt>
                <c:pt idx="973">
                  <c:v>3.2607499745746053E-2</c:v>
                </c:pt>
                <c:pt idx="974">
                  <c:v>3.2602143894552862E-2</c:v>
                </c:pt>
                <c:pt idx="975">
                  <c:v>3.2607384309355225E-2</c:v>
                </c:pt>
                <c:pt idx="976">
                  <c:v>3.2607991246348389E-2</c:v>
                </c:pt>
                <c:pt idx="977">
                  <c:v>3.2608532449785455E-2</c:v>
                </c:pt>
                <c:pt idx="978">
                  <c:v>3.2609007919651434E-2</c:v>
                </c:pt>
                <c:pt idx="979">
                  <c:v>3.2609417655941331E-2</c:v>
                </c:pt>
                <c:pt idx="980">
                  <c:v>3.2609761658647651E-2</c:v>
                </c:pt>
                <c:pt idx="981">
                  <c:v>3.26100399277654E-2</c:v>
                </c:pt>
                <c:pt idx="982">
                  <c:v>3.2610252463284584E-2</c:v>
                </c:pt>
                <c:pt idx="983">
                  <c:v>3.2610399265210199E-2</c:v>
                </c:pt>
                <c:pt idx="984">
                  <c:v>3.2610480333532255E-2</c:v>
                </c:pt>
                <c:pt idx="985">
                  <c:v>3.261049566825075E-2</c:v>
                </c:pt>
                <c:pt idx="986">
                  <c:v>3.2610445269368182E-2</c:v>
                </c:pt>
                <c:pt idx="987">
                  <c:v>3.260594347647644E-2</c:v>
                </c:pt>
                <c:pt idx="988">
                  <c:v>3.2611603724146808E-2</c:v>
                </c:pt>
                <c:pt idx="989">
                  <c:v>3.2609899671119102E-2</c:v>
                </c:pt>
                <c:pt idx="990">
                  <c:v>3.2609586337847274E-2</c:v>
                </c:pt>
                <c:pt idx="991">
                  <c:v>3.2609207270986873E-2</c:v>
                </c:pt>
                <c:pt idx="992">
                  <c:v>3.2608762470547892E-2</c:v>
                </c:pt>
                <c:pt idx="993">
                  <c:v>3.2609684740038218E-2</c:v>
                </c:pt>
                <c:pt idx="994">
                  <c:v>3.2607675668959168E-2</c:v>
                </c:pt>
                <c:pt idx="995">
                  <c:v>3.260703366782941E-2</c:v>
                </c:pt>
                <c:pt idx="996">
                  <c:v>3.2606325933158542E-2</c:v>
                </c:pt>
                <c:pt idx="997">
                  <c:v>3.2605552464956555E-2</c:v>
                </c:pt>
                <c:pt idx="998">
                  <c:v>3.2604713263240936E-2</c:v>
                </c:pt>
                <c:pt idx="999">
                  <c:v>3.2603808328021677E-2</c:v>
                </c:pt>
                <c:pt idx="1000">
                  <c:v>3.2602837659318762E-2</c:v>
                </c:pt>
                <c:pt idx="1001">
                  <c:v>3.2601801257142182E-2</c:v>
                </c:pt>
                <c:pt idx="1002">
                  <c:v>3.2600699121519416E-2</c:v>
                </c:pt>
                <c:pt idx="1003">
                  <c:v>3.2599531252465452E-2</c:v>
                </c:pt>
                <c:pt idx="1004">
                  <c:v>3.259811605508367E-2</c:v>
                </c:pt>
                <c:pt idx="1005">
                  <c:v>3.2596998314141368E-2</c:v>
                </c:pt>
                <c:pt idx="1006">
                  <c:v>3.2595633244918709E-2</c:v>
                </c:pt>
                <c:pt idx="1007">
                  <c:v>3.2595568235936803E-2</c:v>
                </c:pt>
                <c:pt idx="1008">
                  <c:v>3.2592705906472064E-2</c:v>
                </c:pt>
                <c:pt idx="1009">
                  <c:v>3.2587072983187089E-2</c:v>
                </c:pt>
                <c:pt idx="1010">
                  <c:v>3.2589515634855182E-2</c:v>
                </c:pt>
                <c:pt idx="1011">
                  <c:v>3.2589168333311977E-2</c:v>
                </c:pt>
                <c:pt idx="1012">
                  <c:v>3.258606243029788E-2</c:v>
                </c:pt>
                <c:pt idx="1013">
                  <c:v>3.2580224774191348E-2</c:v>
                </c:pt>
                <c:pt idx="1014">
                  <c:v>3.2577015046421867E-2</c:v>
                </c:pt>
                <c:pt idx="1015">
                  <c:v>3.2575077859408212E-2</c:v>
                </c:pt>
                <c:pt idx="1016">
                  <c:v>3.2573074963025181E-2</c:v>
                </c:pt>
                <c:pt idx="1017">
                  <c:v>3.2571006357298468E-2</c:v>
                </c:pt>
                <c:pt idx="1018">
                  <c:v>3.2574125221476458E-2</c:v>
                </c:pt>
                <c:pt idx="1019">
                  <c:v>3.2571905621075481E-2</c:v>
                </c:pt>
                <c:pt idx="1020">
                  <c:v>3.2569620287745404E-2</c:v>
                </c:pt>
                <c:pt idx="1021">
                  <c:v>3.2567269221531192E-2</c:v>
                </c:pt>
                <c:pt idx="1022">
                  <c:v>3.2566145128982302E-2</c:v>
                </c:pt>
                <c:pt idx="1023">
                  <c:v>3.2562369890597742E-2</c:v>
                </c:pt>
                <c:pt idx="1024">
                  <c:v>3.2559821625965935E-2</c:v>
                </c:pt>
                <c:pt idx="1025">
                  <c:v>3.2557207628617357E-2</c:v>
                </c:pt>
                <c:pt idx="1026">
                  <c:v>3.2550706558829683E-2</c:v>
                </c:pt>
                <c:pt idx="1027">
                  <c:v>3.2551782435954746E-2</c:v>
                </c:pt>
                <c:pt idx="1028">
                  <c:v>3.2548971240735636E-2</c:v>
                </c:pt>
                <c:pt idx="1029">
                  <c:v>3.2546094312989604E-2</c:v>
                </c:pt>
                <c:pt idx="1030">
                  <c:v>3.2543151652761615E-2</c:v>
                </c:pt>
                <c:pt idx="1031">
                  <c:v>3.2541393690372095E-2</c:v>
                </c:pt>
                <c:pt idx="1032">
                  <c:v>3.2537083767177621E-2</c:v>
                </c:pt>
                <c:pt idx="1033">
                  <c:v>3.2533982557975683E-2</c:v>
                </c:pt>
                <c:pt idx="1034">
                  <c:v>3.2530854777438611E-2</c:v>
                </c:pt>
                <c:pt idx="1035">
                  <c:v>3.2527714078642578E-2</c:v>
                </c:pt>
                <c:pt idx="1036">
                  <c:v>3.252456947260951E-2</c:v>
                </c:pt>
                <c:pt idx="1037">
                  <c:v>3.2521421791843474E-2</c:v>
                </c:pt>
                <c:pt idx="1038">
                  <c:v>3.251827103634447E-2</c:v>
                </c:pt>
                <c:pt idx="1039">
                  <c:v>3.2516358634993026E-2</c:v>
                </c:pt>
                <c:pt idx="1040">
                  <c:v>3.2513201225684477E-2</c:v>
                </c:pt>
                <c:pt idx="1041">
                  <c:v>3.2508800321497111E-2</c:v>
                </c:pt>
                <c:pt idx="1042">
                  <c:v>3.2505637267106202E-2</c:v>
                </c:pt>
                <c:pt idx="1043">
                  <c:v>3.2502471137992317E-2</c:v>
                </c:pt>
                <c:pt idx="1044">
                  <c:v>3.2499301934170444E-2</c:v>
                </c:pt>
                <c:pt idx="1045">
                  <c:v>3.2497368054607213E-2</c:v>
                </c:pt>
                <c:pt idx="1046">
                  <c:v>3.2492954302387744E-2</c:v>
                </c:pt>
                <c:pt idx="1047">
                  <c:v>3.2489775874431914E-2</c:v>
                </c:pt>
                <c:pt idx="1048">
                  <c:v>3.2482883886220573E-2</c:v>
                </c:pt>
                <c:pt idx="1049">
                  <c:v>3.2483409794413776E-2</c:v>
                </c:pt>
                <c:pt idx="1050">
                  <c:v>3.2480222142356463E-2</c:v>
                </c:pt>
                <c:pt idx="1051">
                  <c:v>3.2477031415598656E-2</c:v>
                </c:pt>
                <c:pt idx="1052">
                  <c:v>3.2473837614150347E-2</c:v>
                </c:pt>
                <c:pt idx="1053">
                  <c:v>3.247064073800654E-2</c:v>
                </c:pt>
                <c:pt idx="1054">
                  <c:v>3.2465749661290483E-2</c:v>
                </c:pt>
                <c:pt idx="1055">
                  <c:v>3.2464237761662407E-2</c:v>
                </c:pt>
                <c:pt idx="1056">
                  <c:v>3.2461806144400321E-2</c:v>
                </c:pt>
                <c:pt idx="1057">
                  <c:v>3.2459054798880421E-2</c:v>
                </c:pt>
                <c:pt idx="1058">
                  <c:v>3.2454610237022397E-2</c:v>
                </c:pt>
                <c:pt idx="1059">
                  <c:v>3.2452626207163285E-2</c:v>
                </c:pt>
                <c:pt idx="1060">
                  <c:v>3.2448176513880655E-2</c:v>
                </c:pt>
                <c:pt idx="1061">
                  <c:v>3.2441422219203875E-2</c:v>
                </c:pt>
                <c:pt idx="1062">
                  <c:v>3.2440039923736105E-2</c:v>
                </c:pt>
                <c:pt idx="1063">
                  <c:v>3.2436812371636974E-2</c:v>
                </c:pt>
                <c:pt idx="1064">
                  <c:v>3.2434810392356073E-2</c:v>
                </c:pt>
                <c:pt idx="1065">
                  <c:v>3.2430348044202341E-2</c:v>
                </c:pt>
                <c:pt idx="1066">
                  <c:v>3.2427111268869421E-2</c:v>
                </c:pt>
                <c:pt idx="1067">
                  <c:v>3.2423871419128676E-2</c:v>
                </c:pt>
                <c:pt idx="1068">
                  <c:v>3.242062849498268E-2</c:v>
                </c:pt>
                <c:pt idx="1069">
                  <c:v>3.2417382496436602E-2</c:v>
                </c:pt>
                <c:pt idx="1070">
                  <c:v>3.2414133423490428E-2</c:v>
                </c:pt>
                <c:pt idx="1071">
                  <c:v>3.2410881276146747E-2</c:v>
                </c:pt>
                <c:pt idx="1072">
                  <c:v>3.2408850610352036E-2</c:v>
                </c:pt>
                <c:pt idx="1073">
                  <c:v>3.2404367758282322E-2</c:v>
                </c:pt>
                <c:pt idx="1074">
                  <c:v>3.2397435942637429E-2</c:v>
                </c:pt>
                <c:pt idx="1075">
                  <c:v>3.239784194286395E-2</c:v>
                </c:pt>
                <c:pt idx="1076">
                  <c:v>3.2391483702702395E-2</c:v>
                </c:pt>
                <c:pt idx="1077">
                  <c:v>3.2391303829907112E-2</c:v>
                </c:pt>
                <c:pt idx="1078">
                  <c:v>3.2390473140290706E-2</c:v>
                </c:pt>
                <c:pt idx="1079">
                  <c:v>3.2384753419437591E-2</c:v>
                </c:pt>
                <c:pt idx="1080">
                  <c:v>3.238147360264524E-2</c:v>
                </c:pt>
                <c:pt idx="1081">
                  <c:v>3.2378190711476004E-2</c:v>
                </c:pt>
                <c:pt idx="1082">
                  <c:v>3.2374904745940208E-2</c:v>
                </c:pt>
                <c:pt idx="1083">
                  <c:v>3.2371615706042994E-2</c:v>
                </c:pt>
                <c:pt idx="1084">
                  <c:v>3.2368323591781795E-2</c:v>
                </c:pt>
                <c:pt idx="1085">
                  <c:v>3.2365028403156609E-2</c:v>
                </c:pt>
                <c:pt idx="1086">
                  <c:v>3.2361730140175161E-2</c:v>
                </c:pt>
                <c:pt idx="1087">
                  <c:v>3.2358428802837472E-2</c:v>
                </c:pt>
                <c:pt idx="1088">
                  <c:v>3.2355124391151256E-2</c:v>
                </c:pt>
                <c:pt idx="1089">
                  <c:v>3.2351816905111366E-2</c:v>
                </c:pt>
                <c:pt idx="1090">
                  <c:v>3.2348506344725539E-2</c:v>
                </c:pt>
                <c:pt idx="1091">
                  <c:v>3.2346407485900897E-2</c:v>
                </c:pt>
                <c:pt idx="1092">
                  <c:v>3.2343090259632223E-2</c:v>
                </c:pt>
                <c:pt idx="1093">
                  <c:v>3.2338556217513054E-2</c:v>
                </c:pt>
                <c:pt idx="1094">
                  <c:v>3.2335233359764098E-2</c:v>
                </c:pt>
                <c:pt idx="1095">
                  <c:v>3.2331907427682091E-2</c:v>
                </c:pt>
                <c:pt idx="1096">
                  <c:v>3.2328578421267046E-2</c:v>
                </c:pt>
                <c:pt idx="1097">
                  <c:v>3.2326458009580006E-2</c:v>
                </c:pt>
                <c:pt idx="1098">
                  <c:v>3.2321911185458442E-2</c:v>
                </c:pt>
                <c:pt idx="1099">
                  <c:v>3.2318572956062303E-2</c:v>
                </c:pt>
                <c:pt idx="1100">
                  <c:v>3.2316441764676518E-2</c:v>
                </c:pt>
                <c:pt idx="1101">
                  <c:v>3.2311887274322465E-2</c:v>
                </c:pt>
                <c:pt idx="1102">
                  <c:v>3.2308539821976186E-2</c:v>
                </c:pt>
                <c:pt idx="1103">
                  <c:v>3.2305189295314909E-2</c:v>
                </c:pt>
                <c:pt idx="1104">
                  <c:v>3.2301835694343792E-2</c:v>
                </c:pt>
                <c:pt idx="1105">
                  <c:v>3.2298479019067988E-2</c:v>
                </c:pt>
                <c:pt idx="1106">
                  <c:v>3.2292471689090441E-2</c:v>
                </c:pt>
                <c:pt idx="1107">
                  <c:v>3.2291756445597189E-2</c:v>
                </c:pt>
                <c:pt idx="1108">
                  <c:v>3.2290802470362354E-2</c:v>
                </c:pt>
                <c:pt idx="1109">
                  <c:v>3.228622700387318E-2</c:v>
                </c:pt>
                <c:pt idx="1110">
                  <c:v>3.228164952815487E-2</c:v>
                </c:pt>
                <c:pt idx="1111">
                  <c:v>3.2279478792595906E-2</c:v>
                </c:pt>
                <c:pt idx="1112">
                  <c:v>3.2274896211730082E-2</c:v>
                </c:pt>
                <c:pt idx="1113">
                  <c:v>3.2273921646341304E-2</c:v>
                </c:pt>
                <c:pt idx="1114">
                  <c:v>3.2268130598161346E-2</c:v>
                </c:pt>
                <c:pt idx="1115">
                  <c:v>3.2264743179954765E-2</c:v>
                </c:pt>
                <c:pt idx="1116">
                  <c:v>3.2262554460130433E-2</c:v>
                </c:pt>
                <c:pt idx="1117">
                  <c:v>3.2257959120704914E-2</c:v>
                </c:pt>
                <c:pt idx="1118">
                  <c:v>3.2250960432716233E-2</c:v>
                </c:pt>
                <c:pt idx="1119">
                  <c:v>3.2247562288390305E-2</c:v>
                </c:pt>
                <c:pt idx="1120">
                  <c:v>3.2244161070531518E-2</c:v>
                </c:pt>
                <c:pt idx="1121">
                  <c:v>3.224075677913131E-2</c:v>
                </c:pt>
                <c:pt idx="1122">
                  <c:v>3.2242143802091727E-2</c:v>
                </c:pt>
                <c:pt idx="1123">
                  <c:v>3.2237533160504254E-2</c:v>
                </c:pt>
                <c:pt idx="1124">
                  <c:v>3.2234118073888172E-2</c:v>
                </c:pt>
                <c:pt idx="1125">
                  <c:v>3.2230699913018988E-2</c:v>
                </c:pt>
                <c:pt idx="1126">
                  <c:v>3.2224126098972405E-2</c:v>
                </c:pt>
                <c:pt idx="1127">
                  <c:v>3.2225050371563202E-2</c:v>
                </c:pt>
                <c:pt idx="1128">
                  <c:v>3.2220426984913383E-2</c:v>
                </c:pt>
                <c:pt idx="1129">
                  <c:v>3.2216996527057541E-2</c:v>
                </c:pt>
                <c:pt idx="1130">
                  <c:v>3.2214757419367634E-2</c:v>
                </c:pt>
                <c:pt idx="1131">
                  <c:v>3.2210126388622619E-2</c:v>
                </c:pt>
                <c:pt idx="1132">
                  <c:v>3.2206686708051283E-2</c:v>
                </c:pt>
                <c:pt idx="1133">
                  <c:v>3.2203243953252622E-2</c:v>
                </c:pt>
                <c:pt idx="1134">
                  <c:v>3.2199798124218894E-2</c:v>
                </c:pt>
                <c:pt idx="1135">
                  <c:v>3.2196349220957848E-2</c:v>
                </c:pt>
                <c:pt idx="1136">
                  <c:v>3.2192897243474634E-2</c:v>
                </c:pt>
                <c:pt idx="1137">
                  <c:v>3.2189442191769252E-2</c:v>
                </c:pt>
                <c:pt idx="1138">
                  <c:v>3.2185984065844282E-2</c:v>
                </c:pt>
                <c:pt idx="1139">
                  <c:v>3.2183712541191956E-2</c:v>
                </c:pt>
                <c:pt idx="1140">
                  <c:v>3.2179058591353629E-2</c:v>
                </c:pt>
                <c:pt idx="1141">
                  <c:v>3.217559124279052E-2</c:v>
                </c:pt>
                <c:pt idx="1142">
                  <c:v>3.2172120820020716E-2</c:v>
                </c:pt>
                <c:pt idx="1143">
                  <c:v>3.2169834881625448E-2</c:v>
                </c:pt>
                <c:pt idx="1144">
                  <c:v>3.2166357780623323E-2</c:v>
                </c:pt>
                <c:pt idx="1145">
                  <c:v>3.2161691106491759E-2</c:v>
                </c:pt>
                <c:pt idx="1146">
                  <c:v>3.215820838691838E-2</c:v>
                </c:pt>
                <c:pt idx="1147">
                  <c:v>3.2154722593148624E-2</c:v>
                </c:pt>
                <c:pt idx="1148">
                  <c:v>3.2147679123434143E-2</c:v>
                </c:pt>
                <c:pt idx="1149">
                  <c:v>3.2148926159054625E-2</c:v>
                </c:pt>
                <c:pt idx="1150">
                  <c:v>3.2144246766712625E-2</c:v>
                </c:pt>
                <c:pt idx="1151">
                  <c:v>3.2140748676198601E-2</c:v>
                </c:pt>
                <c:pt idx="1152">
                  <c:v>3.2139613094095409E-2</c:v>
                </c:pt>
                <c:pt idx="1153">
                  <c:v>3.213374327263039E-2</c:v>
                </c:pt>
                <c:pt idx="1154">
                  <c:v>3.2131417676843077E-2</c:v>
                </c:pt>
                <c:pt idx="1155">
                  <c:v>3.2126725572364331E-2</c:v>
                </c:pt>
                <c:pt idx="1156">
                  <c:v>3.212321211097928E-2</c:v>
                </c:pt>
                <c:pt idx="1157">
                  <c:v>3.2119695575423629E-2</c:v>
                </c:pt>
                <c:pt idx="1158">
                  <c:v>3.2116175965707691E-2</c:v>
                </c:pt>
                <c:pt idx="1159">
                  <c:v>3.2112653281828905E-2</c:v>
                </c:pt>
                <c:pt idx="1160">
                  <c:v>3.2109127523794988E-2</c:v>
                </c:pt>
                <c:pt idx="1161">
                  <c:v>3.2105598691603371E-2</c:v>
                </c:pt>
                <c:pt idx="1162">
                  <c:v>3.2102066785264359E-2</c:v>
                </c:pt>
                <c:pt idx="1163">
                  <c:v>3.2098531804770229E-2</c:v>
                </c:pt>
                <c:pt idx="1164">
                  <c:v>3.2096170131927781E-2</c:v>
                </c:pt>
                <c:pt idx="1165">
                  <c:v>3.2089934053665614E-2</c:v>
                </c:pt>
                <c:pt idx="1166">
                  <c:v>3.2086388533251582E-2</c:v>
                </c:pt>
                <c:pt idx="1167">
                  <c:v>3.2082839938705629E-2</c:v>
                </c:pt>
                <c:pt idx="1168">
                  <c:v>3.2078780637833412E-2</c:v>
                </c:pt>
                <c:pt idx="1169">
                  <c:v>3.2075733527210236E-2</c:v>
                </c:pt>
                <c:pt idx="1170">
                  <c:v>3.2068657003543652E-2</c:v>
                </c:pt>
                <c:pt idx="1171">
                  <c:v>3.206509772128615E-2</c:v>
                </c:pt>
                <c:pt idx="1172">
                  <c:v>3.2061026206777754E-2</c:v>
                </c:pt>
                <c:pt idx="1173">
                  <c:v>3.2057969936543716E-2</c:v>
                </c:pt>
                <c:pt idx="1174">
                  <c:v>3.205791370127023E-2</c:v>
                </c:pt>
                <c:pt idx="1175">
                  <c:v>3.2054340513728255E-2</c:v>
                </c:pt>
                <c:pt idx="1176">
                  <c:v>3.2050764252072407E-2</c:v>
                </c:pt>
                <c:pt idx="1177">
                  <c:v>3.204718491631043E-2</c:v>
                </c:pt>
                <c:pt idx="1178">
                  <c:v>3.2042433883014532E-2</c:v>
                </c:pt>
                <c:pt idx="1179">
                  <c:v>3.2038848937276931E-2</c:v>
                </c:pt>
                <c:pt idx="1180">
                  <c:v>3.2035260917678166E-2</c:v>
                </c:pt>
                <c:pt idx="1181">
                  <c:v>3.2030643232928924E-2</c:v>
                </c:pt>
                <c:pt idx="1182">
                  <c:v>3.2028075656899802E-2</c:v>
                </c:pt>
                <c:pt idx="1183">
                  <c:v>3.2025130126037658E-2</c:v>
                </c:pt>
                <c:pt idx="1184">
                  <c:v>3.2022043491162222E-2</c:v>
                </c:pt>
                <c:pt idx="1185">
                  <c:v>3.2018439562631132E-2</c:v>
                </c:pt>
                <c:pt idx="1186">
                  <c:v>3.2014317022987279E-2</c:v>
                </c:pt>
                <c:pt idx="1187">
                  <c:v>3.2010058700615573E-2</c:v>
                </c:pt>
                <c:pt idx="1188">
                  <c:v>3.2006445937209804E-2</c:v>
                </c:pt>
                <c:pt idx="1189">
                  <c:v>3.2002829763241536E-2</c:v>
                </c:pt>
                <c:pt idx="1190">
                  <c:v>3.19992099822759E-2</c:v>
                </c:pt>
                <c:pt idx="1191">
                  <c:v>3.1996747807616993E-2</c:v>
                </c:pt>
                <c:pt idx="1192">
                  <c:v>3.199311971459614E-2</c:v>
                </c:pt>
                <c:pt idx="1193">
                  <c:v>3.1989487705616118E-2</c:v>
                </c:pt>
                <c:pt idx="1194">
                  <c:v>3.1985851780674347E-2</c:v>
                </c:pt>
                <c:pt idx="1195">
                  <c:v>3.1982211939786301E-2</c:v>
                </c:pt>
                <c:pt idx="1196">
                  <c:v>3.1978568182941661E-2</c:v>
                </c:pt>
                <c:pt idx="1197">
                  <c:v>3.1974920510153326E-2</c:v>
                </c:pt>
                <c:pt idx="1198">
                  <c:v>3.1971268921423865E-2</c:v>
                </c:pt>
                <c:pt idx="1199">
                  <c:v>3.1967090882133849E-2</c:v>
                </c:pt>
                <c:pt idx="1200">
                  <c:v>3.1962275007586527E-2</c:v>
                </c:pt>
                <c:pt idx="1201">
                  <c:v>3.1959135283226026E-2</c:v>
                </c:pt>
                <c:pt idx="1202">
                  <c:v>3.1955468635544548E-2</c:v>
                </c:pt>
                <c:pt idx="1203">
                  <c:v>3.1951798072248572E-2</c:v>
                </c:pt>
                <c:pt idx="1204">
                  <c:v>3.1949277154464113E-2</c:v>
                </c:pt>
                <c:pt idx="1205">
                  <c:v>3.1945598154237073E-2</c:v>
                </c:pt>
                <c:pt idx="1206">
                  <c:v>3.1941388787559914E-2</c:v>
                </c:pt>
                <c:pt idx="1207">
                  <c:v>3.1938228406060185E-2</c:v>
                </c:pt>
                <c:pt idx="1208">
                  <c:v>3.1935688804725637E-2</c:v>
                </c:pt>
                <c:pt idx="1209">
                  <c:v>3.1929692464768067E-2</c:v>
                </c:pt>
                <c:pt idx="1210">
                  <c:v>3.1925465890847882E-2</c:v>
                </c:pt>
                <c:pt idx="1211">
                  <c:v>3.1922292604193103E-2</c:v>
                </c:pt>
                <c:pt idx="1212">
                  <c:v>3.1920884224024282E-2</c:v>
                </c:pt>
                <c:pt idx="1213">
                  <c:v>3.1916025179912211E-2</c:v>
                </c:pt>
                <c:pt idx="1214">
                  <c:v>3.1912310936607034E-2</c:v>
                </c:pt>
                <c:pt idx="1215">
                  <c:v>3.1908592777427781E-2</c:v>
                </c:pt>
                <c:pt idx="1216">
                  <c:v>3.190487070236929E-2</c:v>
                </c:pt>
                <c:pt idx="1217">
                  <c:v>3.1900612107357181E-2</c:v>
                </c:pt>
                <c:pt idx="1218">
                  <c:v>3.1896881641152848E-2</c:v>
                </c:pt>
                <c:pt idx="1219">
                  <c:v>3.1893147259082176E-2</c:v>
                </c:pt>
                <c:pt idx="1220">
                  <c:v>3.1889408961152901E-2</c:v>
                </c:pt>
                <c:pt idx="1221">
                  <c:v>3.1885666747367598E-2</c:v>
                </c:pt>
                <c:pt idx="1222">
                  <c:v>3.1878493073635043E-2</c:v>
                </c:pt>
                <c:pt idx="1223">
                  <c:v>3.1874744861825538E-2</c:v>
                </c:pt>
                <c:pt idx="1224">
                  <c:v>3.1870992735093369E-2</c:v>
                </c:pt>
                <c:pt idx="1225">
                  <c:v>3.1867236693441381E-2</c:v>
                </c:pt>
                <c:pt idx="1226">
                  <c:v>3.1866896940729611E-2</c:v>
                </c:pt>
                <c:pt idx="1227">
                  <c:v>3.1867689176789886E-2</c:v>
                </c:pt>
                <c:pt idx="1228">
                  <c:v>3.1859361607216315E-2</c:v>
                </c:pt>
                <c:pt idx="1229">
                  <c:v>3.1855588066716886E-2</c:v>
                </c:pt>
                <c:pt idx="1230">
                  <c:v>3.1850672985528128E-2</c:v>
                </c:pt>
                <c:pt idx="1231">
                  <c:v>3.1846892227141765E-2</c:v>
                </c:pt>
                <c:pt idx="1232">
                  <c:v>3.1844297950189004E-2</c:v>
                </c:pt>
                <c:pt idx="1233">
                  <c:v>3.1841642636844275E-2</c:v>
                </c:pt>
                <c:pt idx="1234">
                  <c:v>3.1836712159900582E-2</c:v>
                </c:pt>
                <c:pt idx="1235">
                  <c:v>3.1832913390591466E-2</c:v>
                </c:pt>
                <c:pt idx="1236">
                  <c:v>3.1829110705179908E-2</c:v>
                </c:pt>
                <c:pt idx="1237">
                  <c:v>3.1825304103668406E-2</c:v>
                </c:pt>
                <c:pt idx="1238">
                  <c:v>3.1821493586061955E-2</c:v>
                </c:pt>
                <c:pt idx="1239">
                  <c:v>3.1817679152365552E-2</c:v>
                </c:pt>
                <c:pt idx="1240">
                  <c:v>3.1813860802581695E-2</c:v>
                </c:pt>
                <c:pt idx="1241">
                  <c:v>3.1810038536710383E-2</c:v>
                </c:pt>
                <c:pt idx="1242">
                  <c:v>3.1806212354761609E-2</c:v>
                </c:pt>
                <c:pt idx="1243">
                  <c:v>3.1802382256740369E-2</c:v>
                </c:pt>
                <c:pt idx="1244">
                  <c:v>3.1798548242644165E-2</c:v>
                </c:pt>
                <c:pt idx="1245">
                  <c:v>3.179471031248049E-2</c:v>
                </c:pt>
                <c:pt idx="1246">
                  <c:v>3.1791996072450181E-2</c:v>
                </c:pt>
                <c:pt idx="1247">
                  <c:v>3.1783641785748086E-2</c:v>
                </c:pt>
                <c:pt idx="1248">
                  <c:v>3.1783173025627109E-2</c:v>
                </c:pt>
                <c:pt idx="1249">
                  <c:v>3.1779319431236019E-2</c:v>
                </c:pt>
                <c:pt idx="1250">
                  <c:v>3.1775461920794945E-2</c:v>
                </c:pt>
                <c:pt idx="1251">
                  <c:v>3.1771600494311381E-2</c:v>
                </c:pt>
                <c:pt idx="1252">
                  <c:v>3.1767735151787824E-2</c:v>
                </c:pt>
                <c:pt idx="1253">
                  <c:v>3.1764989160974533E-2</c:v>
                </c:pt>
                <c:pt idx="1254">
                  <c:v>3.1759992718640717E-2</c:v>
                </c:pt>
                <c:pt idx="1255">
                  <c:v>3.1756115628019665E-2</c:v>
                </c:pt>
                <c:pt idx="1256">
                  <c:v>3.1752234621378606E-2</c:v>
                </c:pt>
                <c:pt idx="1257">
                  <c:v>3.1748349698720035E-2</c:v>
                </c:pt>
                <c:pt idx="1258">
                  <c:v>3.1744460860041457E-2</c:v>
                </c:pt>
                <c:pt idx="1259">
                  <c:v>3.1740568105352862E-2</c:v>
                </c:pt>
                <c:pt idx="1260">
                  <c:v>3.1733314729385766E-2</c:v>
                </c:pt>
                <c:pt idx="1261">
                  <c:v>3.1732770847965608E-2</c:v>
                </c:pt>
                <c:pt idx="1262">
                  <c:v>3.1728866345266948E-2</c:v>
                </c:pt>
                <c:pt idx="1263">
                  <c:v>3.1724957926575759E-2</c:v>
                </c:pt>
                <c:pt idx="1264">
                  <c:v>3.172160269827564E-2</c:v>
                </c:pt>
                <c:pt idx="1265">
                  <c:v>3.1717129341223282E-2</c:v>
                </c:pt>
                <c:pt idx="1266">
                  <c:v>3.1713209174574486E-2</c:v>
                </c:pt>
                <c:pt idx="1267">
                  <c:v>3.171039963825658E-2</c:v>
                </c:pt>
                <c:pt idx="1268">
                  <c:v>3.1701997206537026E-2</c:v>
                </c:pt>
                <c:pt idx="1269">
                  <c:v>3.1699749956491621E-2</c:v>
                </c:pt>
                <c:pt idx="1270">
                  <c:v>3.1697489348221364E-2</c:v>
                </c:pt>
                <c:pt idx="1271">
                  <c:v>3.1694661645328318E-2</c:v>
                </c:pt>
                <c:pt idx="1272">
                  <c:v>3.168960593925324E-2</c:v>
                </c:pt>
                <c:pt idx="1273">
                  <c:v>3.1682326021787575E-2</c:v>
                </c:pt>
                <c:pt idx="1274">
                  <c:v>3.1678376408070114E-2</c:v>
                </c:pt>
                <c:pt idx="1275">
                  <c:v>3.1674422879310576E-2</c:v>
                </c:pt>
                <c:pt idx="1276">
                  <c:v>3.167046543550895E-2</c:v>
                </c:pt>
                <c:pt idx="1277">
                  <c:v>3.1670937168237566E-2</c:v>
                </c:pt>
                <c:pt idx="1278">
                  <c:v>3.1665861729587297E-2</c:v>
                </c:pt>
                <c:pt idx="1279">
                  <c:v>3.1661890655530212E-2</c:v>
                </c:pt>
                <c:pt idx="1280">
                  <c:v>3.1657915665553038E-2</c:v>
                </c:pt>
                <c:pt idx="1281">
                  <c:v>3.165393675965078E-2</c:v>
                </c:pt>
                <c:pt idx="1282">
                  <c:v>3.1651059074201307E-2</c:v>
                </c:pt>
                <c:pt idx="1283">
                  <c:v>3.1645967200100988E-2</c:v>
                </c:pt>
                <c:pt idx="1284">
                  <c:v>3.1641976546463446E-2</c:v>
                </c:pt>
                <c:pt idx="1285">
                  <c:v>3.1637981976918306E-2</c:v>
                </c:pt>
                <c:pt idx="1286">
                  <c:v>3.1630675671090458E-2</c:v>
                </c:pt>
                <c:pt idx="1287">
                  <c:v>3.1629981090135206E-2</c:v>
                </c:pt>
                <c:pt idx="1288">
                  <c:v>3.1625974772902243E-2</c:v>
                </c:pt>
                <c:pt idx="1289">
                  <c:v>3.1621964539781666E-2</c:v>
                </c:pt>
                <c:pt idx="1290">
                  <c:v>3.1617950390778471E-2</c:v>
                </c:pt>
                <c:pt idx="1291">
                  <c:v>3.1615031783920534E-2</c:v>
                </c:pt>
                <c:pt idx="1292">
                  <c:v>3.1609910345134218E-2</c:v>
                </c:pt>
                <c:pt idx="1293">
                  <c:v>3.160588444850565E-2</c:v>
                </c:pt>
                <c:pt idx="1294">
                  <c:v>3.1601854636009452E-2</c:v>
                </c:pt>
                <c:pt idx="1295">
                  <c:v>3.1597820907648122E-2</c:v>
                </c:pt>
                <c:pt idx="1296">
                  <c:v>3.1593783263431652E-2</c:v>
                </c:pt>
                <c:pt idx="1297">
                  <c:v>3.1589741703360041E-2</c:v>
                </c:pt>
                <c:pt idx="1298">
                  <c:v>3.1585696227438287E-2</c:v>
                </c:pt>
                <c:pt idx="1299">
                  <c:v>3.1582741225993617E-2</c:v>
                </c:pt>
                <c:pt idx="1300">
                  <c:v>3.1578687283580341E-2</c:v>
                </c:pt>
                <c:pt idx="1301">
                  <c:v>3.1573536304614624E-2</c:v>
                </c:pt>
                <c:pt idx="1302">
                  <c:v>3.1569475165334759E-2</c:v>
                </c:pt>
                <c:pt idx="1303">
                  <c:v>3.1565410110224734E-2</c:v>
                </c:pt>
                <c:pt idx="1304">
                  <c:v>3.1561341139292043E-2</c:v>
                </c:pt>
                <c:pt idx="1305">
                  <c:v>3.1558358829588684E-2</c:v>
                </c:pt>
                <c:pt idx="1306">
                  <c:v>3.1553191449963658E-2</c:v>
                </c:pt>
                <c:pt idx="1307">
                  <c:v>3.1549110731582952E-2</c:v>
                </c:pt>
                <c:pt idx="1308">
                  <c:v>3.1541760115011148E-2</c:v>
                </c:pt>
                <c:pt idx="1309">
                  <c:v>3.1540937547401005E-2</c:v>
                </c:pt>
                <c:pt idx="1310">
                  <c:v>3.1536845081604759E-2</c:v>
                </c:pt>
                <c:pt idx="1311">
                  <c:v>3.1532748700015822E-2</c:v>
                </c:pt>
                <c:pt idx="1312">
                  <c:v>3.1528648402639192E-2</c:v>
                </c:pt>
                <c:pt idx="1313">
                  <c:v>3.152454418947237E-2</c:v>
                </c:pt>
                <c:pt idx="1314">
                  <c:v>3.1518764121813835E-2</c:v>
                </c:pt>
                <c:pt idx="1315">
                  <c:v>3.1516324015800623E-2</c:v>
                </c:pt>
                <c:pt idx="1316">
                  <c:v>3.1512703208261529E-2</c:v>
                </c:pt>
                <c:pt idx="1317">
                  <c:v>3.1509171097558214E-2</c:v>
                </c:pt>
                <c:pt idx="1318">
                  <c:v>3.1503964387000205E-2</c:v>
                </c:pt>
                <c:pt idx="1319">
                  <c:v>3.150091831717429E-2</c:v>
                </c:pt>
                <c:pt idx="1320">
                  <c:v>3.1495705055656353E-2</c:v>
                </c:pt>
                <c:pt idx="1321">
                  <c:v>3.1487533265917599E-2</c:v>
                </c:pt>
                <c:pt idx="1322">
                  <c:v>3.1485758769403994E-2</c:v>
                </c:pt>
                <c:pt idx="1323">
                  <c:v>3.1481615480788573E-2</c:v>
                </c:pt>
                <c:pt idx="1324">
                  <c:v>3.1478546614818192E-2</c:v>
                </c:pt>
                <c:pt idx="1325">
                  <c:v>3.1473317157229938E-2</c:v>
                </c:pt>
                <c:pt idx="1326">
                  <c:v>3.1465930970760211E-2</c:v>
                </c:pt>
                <c:pt idx="1327">
                  <c:v>3.1461773948196887E-2</c:v>
                </c:pt>
                <c:pt idx="1328">
                  <c:v>3.1457613011079175E-2</c:v>
                </c:pt>
                <c:pt idx="1329">
                  <c:v>3.1453448159415628E-2</c:v>
                </c:pt>
                <c:pt idx="1330">
                  <c:v>3.1452502828275344E-2</c:v>
                </c:pt>
                <c:pt idx="1331">
                  <c:v>3.1448328216220595E-2</c:v>
                </c:pt>
                <c:pt idx="1332">
                  <c:v>3.1445222881353041E-2</c:v>
                </c:pt>
                <c:pt idx="1333">
                  <c:v>3.1439967245889031E-2</c:v>
                </c:pt>
                <c:pt idx="1334">
                  <c:v>3.1436852790907299E-2</c:v>
                </c:pt>
                <c:pt idx="1335">
                  <c:v>3.143159061394353E-2</c:v>
                </c:pt>
                <c:pt idx="1336">
                  <c:v>3.1423927744279823E-2</c:v>
                </c:pt>
                <c:pt idx="1337">
                  <c:v>3.142319832042019E-2</c:v>
                </c:pt>
                <c:pt idx="1338">
                  <c:v>3.1420065621752535E-2</c:v>
                </c:pt>
                <c:pt idx="1339">
                  <c:v>3.141479036535768E-2</c:v>
                </c:pt>
                <c:pt idx="1340">
                  <c:v>3.1410580514755364E-2</c:v>
                </c:pt>
                <c:pt idx="1341">
                  <c:v>3.1406366748784373E-2</c:v>
                </c:pt>
                <c:pt idx="1342">
                  <c:v>3.1402149067444714E-2</c:v>
                </c:pt>
                <c:pt idx="1343">
                  <c:v>3.1398993557696375E-2</c:v>
                </c:pt>
                <c:pt idx="1344">
                  <c:v>3.1393701958669674E-2</c:v>
                </c:pt>
                <c:pt idx="1345">
                  <c:v>3.1389472531249775E-2</c:v>
                </c:pt>
                <c:pt idx="1346">
                  <c:v>3.1385239188476667E-2</c:v>
                </c:pt>
                <c:pt idx="1347">
                  <c:v>3.138100193035552E-2</c:v>
                </c:pt>
                <c:pt idx="1348">
                  <c:v>3.1376760756894058E-2</c:v>
                </c:pt>
                <c:pt idx="1349">
                  <c:v>3.1372515668089712E-2</c:v>
                </c:pt>
                <c:pt idx="1350">
                  <c:v>3.1368266663955369E-2</c:v>
                </c:pt>
                <c:pt idx="1351">
                  <c:v>3.1366135538265609E-2</c:v>
                </c:pt>
                <c:pt idx="1352">
                  <c:v>3.1360817156728393E-2</c:v>
                </c:pt>
                <c:pt idx="1353">
                  <c:v>3.1355496159580096E-2</c:v>
                </c:pt>
                <c:pt idx="1354">
                  <c:v>3.1351231494148979E-2</c:v>
                </c:pt>
                <c:pt idx="1355">
                  <c:v>3.134696291340075E-2</c:v>
                </c:pt>
                <c:pt idx="1356">
                  <c:v>3.1342690417345741E-2</c:v>
                </c:pt>
                <c:pt idx="1357">
                  <c:v>3.1339470998464902E-2</c:v>
                </c:pt>
                <c:pt idx="1358">
                  <c:v>3.1334133679333402E-2</c:v>
                </c:pt>
                <c:pt idx="1359">
                  <c:v>3.1329849437378654E-2</c:v>
                </c:pt>
                <c:pt idx="1360">
                  <c:v>3.1325561280135167E-2</c:v>
                </c:pt>
                <c:pt idx="1361">
                  <c:v>3.1321269207602948E-2</c:v>
                </c:pt>
                <c:pt idx="1362">
                  <c:v>3.1316973219787138E-2</c:v>
                </c:pt>
                <c:pt idx="1363">
                  <c:v>3.1312673316695488E-2</c:v>
                </c:pt>
                <c:pt idx="1364">
                  <c:v>3.1308369498327993E-2</c:v>
                </c:pt>
                <c:pt idx="1365">
                  <c:v>3.1304061764689806E-2</c:v>
                </c:pt>
                <c:pt idx="1366">
                  <c:v>3.1296850230575934E-2</c:v>
                </c:pt>
                <c:pt idx="1367">
                  <c:v>3.1295434551624576E-2</c:v>
                </c:pt>
                <c:pt idx="1368">
                  <c:v>3.1293214684573266E-2</c:v>
                </c:pt>
                <c:pt idx="1369">
                  <c:v>3.12878408295722E-2</c:v>
                </c:pt>
                <c:pt idx="1370">
                  <c:v>3.1282464367613901E-2</c:v>
                </c:pt>
                <c:pt idx="1371">
                  <c:v>3.127918098371929E-2</c:v>
                </c:pt>
                <c:pt idx="1372">
                  <c:v>3.127379800204292E-2</c:v>
                </c:pt>
                <c:pt idx="1373">
                  <c:v>3.1270505475754773E-2</c:v>
                </c:pt>
                <c:pt idx="1374">
                  <c:v>3.1265115975538743E-2</c:v>
                </c:pt>
                <c:pt idx="1375">
                  <c:v>3.1260769089446375E-2</c:v>
                </c:pt>
                <c:pt idx="1376">
                  <c:v>3.125746284743991E-2</c:v>
                </c:pt>
                <c:pt idx="1377">
                  <c:v>3.1252063571593977E-2</c:v>
                </c:pt>
                <c:pt idx="1378">
                  <c:v>3.1244575192181934E-2</c:v>
                </c:pt>
                <c:pt idx="1379">
                  <c:v>3.1240214618262842E-2</c:v>
                </c:pt>
                <c:pt idx="1380">
                  <c:v>3.1235850129992051E-2</c:v>
                </c:pt>
                <c:pt idx="1381">
                  <c:v>3.1231481727386688E-2</c:v>
                </c:pt>
                <c:pt idx="1382">
                  <c:v>3.1230231260819252E-2</c:v>
                </c:pt>
                <c:pt idx="1383">
                  <c:v>3.1226893005611989E-2</c:v>
                </c:pt>
                <c:pt idx="1384">
                  <c:v>3.1221470930141607E-2</c:v>
                </c:pt>
                <c:pt idx="1385">
                  <c:v>3.1217084892028259E-2</c:v>
                </c:pt>
                <c:pt idx="1386">
                  <c:v>3.1209580999355589E-2</c:v>
                </c:pt>
                <c:pt idx="1387">
                  <c:v>3.1204751590927948E-2</c:v>
                </c:pt>
                <c:pt idx="1388">
                  <c:v>3.1203903286639113E-2</c:v>
                </c:pt>
                <c:pt idx="1389">
                  <c:v>3.1199501587840114E-2</c:v>
                </c:pt>
                <c:pt idx="1390">
                  <c:v>3.1197166634160795E-2</c:v>
                </c:pt>
                <c:pt idx="1391">
                  <c:v>3.1190686444773002E-2</c:v>
                </c:pt>
                <c:pt idx="1392">
                  <c:v>3.118627300050747E-2</c:v>
                </c:pt>
                <c:pt idx="1393">
                  <c:v>3.1181855641095019E-2</c:v>
                </c:pt>
                <c:pt idx="1394">
                  <c:v>3.1177434366540812E-2</c:v>
                </c:pt>
                <c:pt idx="1395">
                  <c:v>3.1173009176855157E-2</c:v>
                </c:pt>
                <c:pt idx="1396">
                  <c:v>3.1168580072030324E-2</c:v>
                </c:pt>
                <c:pt idx="1397">
                  <c:v>3.116414705207662E-2</c:v>
                </c:pt>
                <c:pt idx="1398">
                  <c:v>3.1159710116999213E-2</c:v>
                </c:pt>
                <c:pt idx="1399">
                  <c:v>3.1155269266803249E-2</c:v>
                </c:pt>
                <c:pt idx="1400">
                  <c:v>3.1150824501493892E-2</c:v>
                </c:pt>
                <c:pt idx="1401">
                  <c:v>3.1146375821071142E-2</c:v>
                </c:pt>
                <c:pt idx="1402">
                  <c:v>3.1141923225542732E-2</c:v>
                </c:pt>
                <c:pt idx="1403">
                  <c:v>3.1138493428266301E-2</c:v>
                </c:pt>
                <c:pt idx="1404">
                  <c:v>3.1134032337601925E-2</c:v>
                </c:pt>
                <c:pt idx="1405">
                  <c:v>3.1128541948362225E-2</c:v>
                </c:pt>
                <c:pt idx="1406">
                  <c:v>3.1124073692457593E-2</c:v>
                </c:pt>
                <c:pt idx="1407">
                  <c:v>3.111960152146535E-2</c:v>
                </c:pt>
                <c:pt idx="1408">
                  <c:v>3.1115125435393239E-2</c:v>
                </c:pt>
                <c:pt idx="1409">
                  <c:v>3.1111668153737115E-2</c:v>
                </c:pt>
                <c:pt idx="1410">
                  <c:v>3.1106161518030018E-2</c:v>
                </c:pt>
                <c:pt idx="1411">
                  <c:v>3.1101673686746649E-2</c:v>
                </c:pt>
                <c:pt idx="1412">
                  <c:v>3.109820265915525E-2</c:v>
                </c:pt>
                <c:pt idx="1413">
                  <c:v>3.1092686279002177E-2</c:v>
                </c:pt>
                <c:pt idx="1414">
                  <c:v>3.1088186702551389E-2</c:v>
                </c:pt>
                <c:pt idx="1415">
                  <c:v>3.1083683211049092E-2</c:v>
                </c:pt>
                <c:pt idx="1416">
                  <c:v>3.1079175804505598E-2</c:v>
                </c:pt>
                <c:pt idx="1417">
                  <c:v>3.1074664482926069E-2</c:v>
                </c:pt>
                <c:pt idx="1418">
                  <c:v>3.1067196518163698E-2</c:v>
                </c:pt>
                <c:pt idx="1419">
                  <c:v>3.1065630094666636E-2</c:v>
                </c:pt>
                <c:pt idx="1420">
                  <c:v>3.1063137764676702E-2</c:v>
                </c:pt>
                <c:pt idx="1421">
                  <c:v>3.1057594747651851E-2</c:v>
                </c:pt>
                <c:pt idx="1422">
                  <c:v>3.1052049149601323E-2</c:v>
                </c:pt>
                <c:pt idx="1423">
                  <c:v>3.1048527698945005E-2</c:v>
                </c:pt>
                <c:pt idx="1424">
                  <c:v>3.1042975611162014E-2</c:v>
                </c:pt>
                <c:pt idx="1425">
                  <c:v>3.1040457002920716E-2</c:v>
                </c:pt>
                <c:pt idx="1426">
                  <c:v>3.1033886412715223E-2</c:v>
                </c:pt>
                <c:pt idx="1427">
                  <c:v>3.1029335940997081E-2</c:v>
                </c:pt>
                <c:pt idx="1428">
                  <c:v>3.1025791559743665E-2</c:v>
                </c:pt>
                <c:pt idx="1429">
                  <c:v>3.1020223252607396E-2</c:v>
                </c:pt>
                <c:pt idx="1430">
                  <c:v>3.1012635015108852E-2</c:v>
                </c:pt>
                <c:pt idx="1431">
                  <c:v>3.1008070900576827E-2</c:v>
                </c:pt>
                <c:pt idx="1432">
                  <c:v>3.1003502871912923E-2</c:v>
                </c:pt>
                <c:pt idx="1433">
                  <c:v>3.100295753897947E-2</c:v>
                </c:pt>
                <c:pt idx="1434">
                  <c:v>3.0997373019577799E-2</c:v>
                </c:pt>
                <c:pt idx="1435">
                  <c:v>3.099279122808965E-2</c:v>
                </c:pt>
                <c:pt idx="1436">
                  <c:v>3.0988205521642824E-2</c:v>
                </c:pt>
                <c:pt idx="1437">
                  <c:v>3.0980991501729772E-2</c:v>
                </c:pt>
                <c:pt idx="1438">
                  <c:v>3.0979022363922123E-2</c:v>
                </c:pt>
                <c:pt idx="1439">
                  <c:v>3.0975427511232001E-2</c:v>
                </c:pt>
                <c:pt idx="1440">
                  <c:v>3.0969823546451797E-2</c:v>
                </c:pt>
                <c:pt idx="1441">
                  <c:v>3.0965218265319869E-2</c:v>
                </c:pt>
                <c:pt idx="1442">
                  <c:v>3.0961609641948218E-2</c:v>
                </c:pt>
                <c:pt idx="1443">
                  <c:v>3.0955995958293438E-2</c:v>
                </c:pt>
                <c:pt idx="1444">
                  <c:v>3.0951378932406664E-2</c:v>
                </c:pt>
                <c:pt idx="1445">
                  <c:v>3.0946757991610205E-2</c:v>
                </c:pt>
                <c:pt idx="1446">
                  <c:v>3.0942133135909218E-2</c:v>
                </c:pt>
                <c:pt idx="1447">
                  <c:v>3.0937504433679971E-2</c:v>
                </c:pt>
                <c:pt idx="1448">
                  <c:v>3.0932874212121549E-2</c:v>
                </c:pt>
                <c:pt idx="1449">
                  <c:v>3.092824752065805E-2</c:v>
                </c:pt>
                <c:pt idx="1450">
                  <c:v>3.0923629570782651E-2</c:v>
                </c:pt>
                <c:pt idx="1451">
                  <c:v>3.0920025006525576E-2</c:v>
                </c:pt>
                <c:pt idx="1452">
                  <c:v>3.0914439873111436E-2</c:v>
                </c:pt>
                <c:pt idx="1453">
                  <c:v>3.0909873336764954E-2</c:v>
                </c:pt>
                <c:pt idx="1454">
                  <c:v>3.0905325964907821E-2</c:v>
                </c:pt>
                <c:pt idx="1455">
                  <c:v>3.0901801103081772E-2</c:v>
                </c:pt>
                <c:pt idx="1456">
                  <c:v>3.0897293042631835E-2</c:v>
                </c:pt>
                <c:pt idx="1457">
                  <c:v>3.0891798836050772E-2</c:v>
                </c:pt>
                <c:pt idx="1458">
                  <c:v>3.0887328121929285E-2</c:v>
                </c:pt>
                <c:pt idx="1459">
                  <c:v>3.0882876572183689E-2</c:v>
                </c:pt>
                <c:pt idx="1460">
                  <c:v>3.0875420273565522E-2</c:v>
                </c:pt>
                <c:pt idx="1461">
                  <c:v>3.0875040231742867E-2</c:v>
                </c:pt>
                <c:pt idx="1462">
                  <c:v>3.0869636909008867E-2</c:v>
                </c:pt>
                <c:pt idx="1463">
                  <c:v>3.0865262016557978E-2</c:v>
                </c:pt>
                <c:pt idx="1464">
                  <c:v>3.0862930939417863E-2</c:v>
                </c:pt>
                <c:pt idx="1465">
                  <c:v>3.0856569724451239E-2</c:v>
                </c:pt>
                <c:pt idx="1466">
                  <c:v>3.0853266571018445E-2</c:v>
                </c:pt>
                <c:pt idx="1467">
                  <c:v>3.0847954089249841E-2</c:v>
                </c:pt>
                <c:pt idx="1468">
                  <c:v>3.0843675017933201E-2</c:v>
                </c:pt>
                <c:pt idx="1469">
                  <c:v>3.083941511078617E-2</c:v>
                </c:pt>
                <c:pt idx="1470">
                  <c:v>3.0835174367775227E-2</c:v>
                </c:pt>
                <c:pt idx="1471">
                  <c:v>3.0830952788884893E-2</c:v>
                </c:pt>
                <c:pt idx="1472">
                  <c:v>3.0826750374097121E-2</c:v>
                </c:pt>
                <c:pt idx="1473">
                  <c:v>3.0822567123388708E-2</c:v>
                </c:pt>
                <c:pt idx="1474">
                  <c:v>3.0818403036739019E-2</c:v>
                </c:pt>
                <c:pt idx="1475">
                  <c:v>3.0814258114124853E-2</c:v>
                </c:pt>
                <c:pt idx="1476">
                  <c:v>3.0811156689024566E-2</c:v>
                </c:pt>
                <c:pt idx="1477">
                  <c:v>3.0804271658348981E-2</c:v>
                </c:pt>
                <c:pt idx="1478">
                  <c:v>3.080019244085358E-2</c:v>
                </c:pt>
                <c:pt idx="1479">
                  <c:v>3.079613238731118E-2</c:v>
                </c:pt>
                <c:pt idx="1480">
                  <c:v>3.0791515792153411E-2</c:v>
                </c:pt>
                <c:pt idx="1481">
                  <c:v>3.0788069771987416E-2</c:v>
                </c:pt>
                <c:pt idx="1482">
                  <c:v>3.0782005866101782E-2</c:v>
                </c:pt>
                <c:pt idx="1483">
                  <c:v>3.0778020411186727E-2</c:v>
                </c:pt>
                <c:pt idx="1484">
                  <c:v>3.0773489067392742E-2</c:v>
                </c:pt>
                <c:pt idx="1485">
                  <c:v>3.0770106982807938E-2</c:v>
                </c:pt>
                <c:pt idx="1486">
                  <c:v>3.0768248601378063E-2</c:v>
                </c:pt>
                <c:pt idx="1487">
                  <c:v>3.0764341858706763E-2</c:v>
                </c:pt>
                <c:pt idx="1488">
                  <c:v>3.0760454279807965E-2</c:v>
                </c:pt>
                <c:pt idx="1489">
                  <c:v>3.0756585864655885E-2</c:v>
                </c:pt>
                <c:pt idx="1490">
                  <c:v>3.0751697587199089E-2</c:v>
                </c:pt>
                <c:pt idx="1491">
                  <c:v>3.0747866457497608E-2</c:v>
                </c:pt>
                <c:pt idx="1492">
                  <c:v>3.0742968875744126E-2</c:v>
                </c:pt>
                <c:pt idx="1493">
                  <c:v>3.0740261684137238E-2</c:v>
                </c:pt>
                <c:pt idx="1494">
                  <c:v>3.0736488040446375E-2</c:v>
                </c:pt>
                <c:pt idx="1495">
                  <c:v>3.0733243171156464E-2</c:v>
                </c:pt>
                <c:pt idx="1496">
                  <c:v>3.0730043542081226E-2</c:v>
                </c:pt>
                <c:pt idx="1497">
                  <c:v>3.0726328436271141E-2</c:v>
                </c:pt>
                <c:pt idx="1498">
                  <c:v>3.0722106066671376E-2</c:v>
                </c:pt>
                <c:pt idx="1499">
                  <c:v>3.0717907251128551E-2</c:v>
                </c:pt>
                <c:pt idx="1500">
                  <c:v>3.0714248578971315E-2</c:v>
                </c:pt>
                <c:pt idx="1501">
                  <c:v>3.071060906867551E-2</c:v>
                </c:pt>
                <c:pt idx="1502">
                  <c:v>3.0706988720219819E-2</c:v>
                </c:pt>
                <c:pt idx="1503">
                  <c:v>3.0704440236020147E-2</c:v>
                </c:pt>
                <c:pt idx="1504">
                  <c:v>3.070085927491573E-2</c:v>
                </c:pt>
                <c:pt idx="1505">
                  <c:v>3.0697297477269229E-2</c:v>
                </c:pt>
                <c:pt idx="1506">
                  <c:v>3.0693754843060018E-2</c:v>
                </c:pt>
                <c:pt idx="1507">
                  <c:v>3.0690231372272624E-2</c:v>
                </c:pt>
                <c:pt idx="1508">
                  <c:v>3.0686727064894153E-2</c:v>
                </c:pt>
                <c:pt idx="1509">
                  <c:v>3.0683241920903978E-2</c:v>
                </c:pt>
                <c:pt idx="1510">
                  <c:v>3.0679775940278892E-2</c:v>
                </c:pt>
                <c:pt idx="1511">
                  <c:v>3.0675838284902935E-2</c:v>
                </c:pt>
                <c:pt idx="1512">
                  <c:v>3.0671350878808568E-2</c:v>
                </c:pt>
                <c:pt idx="1513">
                  <c:v>3.0668429564005173E-2</c:v>
                </c:pt>
                <c:pt idx="1514">
                  <c:v>3.0665039156346552E-2</c:v>
                </c:pt>
                <c:pt idx="1515">
                  <c:v>3.0661667910312218E-2</c:v>
                </c:pt>
                <c:pt idx="1516">
                  <c:v>3.0658315825888849E-2</c:v>
                </c:pt>
                <c:pt idx="1517">
                  <c:v>3.0656050648890619E-2</c:v>
                </c:pt>
                <c:pt idx="1518">
                  <c:v>3.065226629979588E-2</c:v>
                </c:pt>
                <c:pt idx="1519">
                  <c:v>3.0649444463586018E-2</c:v>
                </c:pt>
                <c:pt idx="1520">
                  <c:v>3.0647241292283689E-2</c:v>
                </c:pt>
                <c:pt idx="1521">
                  <c:v>3.0641842827363597E-2</c:v>
                </c:pt>
                <c:pt idx="1522">
                  <c:v>3.0638605712264955E-2</c:v>
                </c:pt>
                <c:pt idx="1523">
                  <c:v>3.0635387758665367E-2</c:v>
                </c:pt>
                <c:pt idx="1524">
                  <c:v>3.0632188966548846E-2</c:v>
                </c:pt>
                <c:pt idx="1525">
                  <c:v>3.0631162478038654E-2</c:v>
                </c:pt>
                <c:pt idx="1526">
                  <c:v>3.0626926455106229E-2</c:v>
                </c:pt>
                <c:pt idx="1527">
                  <c:v>3.0623786249248306E-2</c:v>
                </c:pt>
                <c:pt idx="1528">
                  <c:v>3.0620665206466668E-2</c:v>
                </c:pt>
                <c:pt idx="1529">
                  <c:v>3.0615599380017677E-2</c:v>
                </c:pt>
                <c:pt idx="1530">
                  <c:v>3.0615768499458313E-2</c:v>
                </c:pt>
                <c:pt idx="1531">
                  <c:v>3.0613796572642609E-2</c:v>
                </c:pt>
                <c:pt idx="1532">
                  <c:v>3.0609675946005058E-2</c:v>
                </c:pt>
                <c:pt idx="1533">
                  <c:v>3.0603400952813331E-2</c:v>
                </c:pt>
                <c:pt idx="1534">
                  <c:v>3.059822621609801E-2</c:v>
                </c:pt>
                <c:pt idx="1535">
                  <c:v>3.059524144344326E-2</c:v>
                </c:pt>
                <c:pt idx="1536">
                  <c:v>3.0592275828795121E-2</c:v>
                </c:pt>
                <c:pt idx="1537">
                  <c:v>3.0589329372133607E-2</c:v>
                </c:pt>
                <c:pt idx="1538">
                  <c:v>3.0592950023021957E-2</c:v>
                </c:pt>
                <c:pt idx="1539">
                  <c:v>3.058895574655067E-2</c:v>
                </c:pt>
                <c:pt idx="1540">
                  <c:v>3.0586072382947034E-2</c:v>
                </c:pt>
                <c:pt idx="1541">
                  <c:v>3.058320818551508E-2</c:v>
                </c:pt>
                <c:pt idx="1542">
                  <c:v>3.0577075428093181E-2</c:v>
                </c:pt>
                <c:pt idx="1543">
                  <c:v>3.0576037789759591E-2</c:v>
                </c:pt>
                <c:pt idx="1544">
                  <c:v>3.057323269769846E-2</c:v>
                </c:pt>
                <c:pt idx="1545">
                  <c:v>3.0571546402855535E-2</c:v>
                </c:pt>
                <c:pt idx="1546">
                  <c:v>3.0564378728207695E-2</c:v>
                </c:pt>
                <c:pt idx="1547">
                  <c:v>3.0564932408267687E-2</c:v>
                </c:pt>
                <c:pt idx="1548">
                  <c:v>3.0562203973996671E-2</c:v>
                </c:pt>
                <c:pt idx="1549">
                  <c:v>3.0559494704135715E-2</c:v>
                </c:pt>
                <c:pt idx="1550">
                  <c:v>3.0556804598672327E-2</c:v>
                </c:pt>
                <c:pt idx="1551">
                  <c:v>3.0554133657594018E-2</c:v>
                </c:pt>
                <c:pt idx="1552">
                  <c:v>3.0551481880883302E-2</c:v>
                </c:pt>
                <c:pt idx="1553">
                  <c:v>3.0548849268535183E-2</c:v>
                </c:pt>
                <c:pt idx="1554">
                  <c:v>3.0546235820529677E-2</c:v>
                </c:pt>
                <c:pt idx="1555">
                  <c:v>3.0543641536854294E-2</c:v>
                </c:pt>
                <c:pt idx="1556">
                  <c:v>3.0541066417496543E-2</c:v>
                </c:pt>
                <c:pt idx="1557">
                  <c:v>3.0538510462443935E-2</c:v>
                </c:pt>
                <c:pt idx="1558">
                  <c:v>3.0535973671681482E-2</c:v>
                </c:pt>
                <c:pt idx="1559">
                  <c:v>3.0530110093869221E-2</c:v>
                </c:pt>
                <c:pt idx="1560">
                  <c:v>3.0532074403944912E-2</c:v>
                </c:pt>
                <c:pt idx="1561">
                  <c:v>3.052847828501265E-2</c:v>
                </c:pt>
                <c:pt idx="1562">
                  <c:v>3.0526018151288414E-2</c:v>
                </c:pt>
                <c:pt idx="1563">
                  <c:v>3.0523577181789385E-2</c:v>
                </c:pt>
                <c:pt idx="1564">
                  <c:v>3.0521155376505571E-2</c:v>
                </c:pt>
                <c:pt idx="1565">
                  <c:v>3.0519875367831521E-2</c:v>
                </c:pt>
                <c:pt idx="1566">
                  <c:v>3.0516369258538623E-2</c:v>
                </c:pt>
                <c:pt idx="1567">
                  <c:v>3.0514004945825512E-2</c:v>
                </c:pt>
                <c:pt idx="1568">
                  <c:v>3.0511659797280155E-2</c:v>
                </c:pt>
                <c:pt idx="1569">
                  <c:v>3.0509333812892558E-2</c:v>
                </c:pt>
                <c:pt idx="1570">
                  <c:v>3.0507026992645236E-2</c:v>
                </c:pt>
                <c:pt idx="1571">
                  <c:v>3.0504739336528197E-2</c:v>
                </c:pt>
                <c:pt idx="1572">
                  <c:v>3.0502470844531449E-2</c:v>
                </c:pt>
                <c:pt idx="1573">
                  <c:v>3.0500221516642501E-2</c:v>
                </c:pt>
                <c:pt idx="1574">
                  <c:v>3.0497991352846365E-2</c:v>
                </c:pt>
                <c:pt idx="1575">
                  <c:v>3.0495780353135549E-2</c:v>
                </c:pt>
                <c:pt idx="1576">
                  <c:v>3.0493276962538229E-2</c:v>
                </c:pt>
                <c:pt idx="1577">
                  <c:v>3.0491415845929903E-2</c:v>
                </c:pt>
                <c:pt idx="1578">
                  <c:v>3.0489262338407597E-2</c:v>
                </c:pt>
                <c:pt idx="1579">
                  <c:v>3.0488267117007535E-2</c:v>
                </c:pt>
                <c:pt idx="1580">
                  <c:v>3.0485012815469059E-2</c:v>
                </c:pt>
                <c:pt idx="1581">
                  <c:v>3.0479493356480151E-2</c:v>
                </c:pt>
                <c:pt idx="1582">
                  <c:v>3.0480839948612004E-2</c:v>
                </c:pt>
                <c:pt idx="1583">
                  <c:v>3.047992615341984E-2</c:v>
                </c:pt>
                <c:pt idx="1584">
                  <c:v>3.0476743737741507E-2</c:v>
                </c:pt>
                <c:pt idx="1585">
                  <c:v>3.0471286590358301E-2</c:v>
                </c:pt>
                <c:pt idx="1586">
                  <c:v>3.046813602589785E-2</c:v>
                </c:pt>
                <c:pt idx="1587">
                  <c:v>3.0466150190513144E-2</c:v>
                </c:pt>
                <c:pt idx="1588">
                  <c:v>3.0464183512555514E-2</c:v>
                </c:pt>
                <c:pt idx="1589">
                  <c:v>3.0462235992010683E-2</c:v>
                </c:pt>
                <c:pt idx="1590">
                  <c:v>3.0464915040242513E-2</c:v>
                </c:pt>
                <c:pt idx="1591">
                  <c:v>3.0463010664422974E-2</c:v>
                </c:pt>
                <c:pt idx="1592">
                  <c:v>3.0461125452511395E-2</c:v>
                </c:pt>
                <c:pt idx="1593">
                  <c:v>3.0460415336237355E-2</c:v>
                </c:pt>
                <c:pt idx="1594">
                  <c:v>3.0458569665021494E-2</c:v>
                </c:pt>
                <c:pt idx="1595">
                  <c:v>3.045558480011451E-2</c:v>
                </c:pt>
                <c:pt idx="1596">
                  <c:v>3.0453776243734854E-2</c:v>
                </c:pt>
                <c:pt idx="1597">
                  <c:v>3.0451986851208201E-2</c:v>
                </c:pt>
                <c:pt idx="1598">
                  <c:v>3.044673167527499E-2</c:v>
                </c:pt>
                <c:pt idx="1599">
                  <c:v>3.0448465557706417E-2</c:v>
                </c:pt>
                <c:pt idx="1600">
                  <c:v>3.0446733656708802E-2</c:v>
                </c:pt>
                <c:pt idx="1601">
                  <c:v>3.0445020919534216E-2</c:v>
                </c:pt>
                <c:pt idx="1602">
                  <c:v>3.0443327346172666E-2</c:v>
                </c:pt>
                <c:pt idx="1603">
                  <c:v>3.0442821070699531E-2</c:v>
                </c:pt>
                <c:pt idx="1604">
                  <c:v>3.0439997690863696E-2</c:v>
                </c:pt>
                <c:pt idx="1605">
                  <c:v>3.0438361608896292E-2</c:v>
                </c:pt>
                <c:pt idx="1606">
                  <c:v>3.0436744690711948E-2</c:v>
                </c:pt>
                <c:pt idx="1607">
                  <c:v>3.0435146936295676E-2</c:v>
                </c:pt>
                <c:pt idx="1608">
                  <c:v>3.0433568345649975E-2</c:v>
                </c:pt>
                <c:pt idx="1609">
                  <c:v>3.0432008918757358E-2</c:v>
                </c:pt>
                <c:pt idx="1610">
                  <c:v>3.043046865561283E-2</c:v>
                </c:pt>
                <c:pt idx="1611">
                  <c:v>3.0430125569193708E-2</c:v>
                </c:pt>
                <c:pt idx="1612">
                  <c:v>3.0428624875696968E-2</c:v>
                </c:pt>
                <c:pt idx="1613">
                  <c:v>3.0425962848590338E-2</c:v>
                </c:pt>
                <c:pt idx="1614">
                  <c:v>3.0424499240363223E-2</c:v>
                </c:pt>
                <c:pt idx="1615">
                  <c:v>3.0423054795846727E-2</c:v>
                </c:pt>
                <c:pt idx="1616">
                  <c:v>3.0421629515030857E-2</c:v>
                </c:pt>
                <c:pt idx="1617">
                  <c:v>3.0421408888274829E-2</c:v>
                </c:pt>
                <c:pt idx="1618">
                  <c:v>3.0418836444481012E-2</c:v>
                </c:pt>
                <c:pt idx="1619">
                  <c:v>3.0417468654732049E-2</c:v>
                </c:pt>
                <c:pt idx="1620">
                  <c:v>3.0412553395432817E-2</c:v>
                </c:pt>
                <c:pt idx="1621">
                  <c:v>3.0414790566248573E-2</c:v>
                </c:pt>
                <c:pt idx="1622">
                  <c:v>3.0413480267504067E-2</c:v>
                </c:pt>
                <c:pt idx="1623">
                  <c:v>3.0412189132410228E-2</c:v>
                </c:pt>
                <c:pt idx="1624">
                  <c:v>3.0410917160964557E-2</c:v>
                </c:pt>
                <c:pt idx="1625">
                  <c:v>3.040966435315956E-2</c:v>
                </c:pt>
                <c:pt idx="1626">
                  <c:v>3.0407059229748457E-2</c:v>
                </c:pt>
                <c:pt idx="1627">
                  <c:v>3.0407216228449108E-2</c:v>
                </c:pt>
                <c:pt idx="1628">
                  <c:v>3.0407051248155591E-2</c:v>
                </c:pt>
                <c:pt idx="1629">
                  <c:v>3.0406045378481978E-2</c:v>
                </c:pt>
                <c:pt idx="1630">
                  <c:v>3.0403687768534859E-2</c:v>
                </c:pt>
                <c:pt idx="1631">
                  <c:v>3.0403753107035379E-2</c:v>
                </c:pt>
                <c:pt idx="1632">
                  <c:v>3.0401431279953872E-2</c:v>
                </c:pt>
                <c:pt idx="1633">
                  <c:v>3.0398351719219067E-2</c:v>
                </c:pt>
                <c:pt idx="1634">
                  <c:v>3.0397891690370504E-2</c:v>
                </c:pt>
                <c:pt idx="1635">
                  <c:v>3.0396831976832937E-2</c:v>
                </c:pt>
                <c:pt idx="1636">
                  <c:v>3.0397000971925936E-2</c:v>
                </c:pt>
                <c:pt idx="1637">
                  <c:v>3.0394770035624193E-2</c:v>
                </c:pt>
                <c:pt idx="1638">
                  <c:v>3.0390132610570917E-2</c:v>
                </c:pt>
                <c:pt idx="1639">
                  <c:v>3.0389145688375523E-2</c:v>
                </c:pt>
                <c:pt idx="1640">
                  <c:v>3.0388177923258906E-2</c:v>
                </c:pt>
                <c:pt idx="1641">
                  <c:v>3.0387229315223925E-2</c:v>
                </c:pt>
                <c:pt idx="1642">
                  <c:v>3.0389950516587431E-2</c:v>
                </c:pt>
                <c:pt idx="1643">
                  <c:v>3.0390262658104017E-2</c:v>
                </c:pt>
                <c:pt idx="1644">
                  <c:v>3.0388156842462075E-2</c:v>
                </c:pt>
                <c:pt idx="1645">
                  <c:v>3.0387288748274573E-2</c:v>
                </c:pt>
                <c:pt idx="1646">
                  <c:v>3.038766226245021E-2</c:v>
                </c:pt>
                <c:pt idx="1647">
                  <c:v>3.0383920198943315E-2</c:v>
                </c:pt>
                <c:pt idx="1648">
                  <c:v>3.0384799437150889E-2</c:v>
                </c:pt>
                <c:pt idx="1649">
                  <c:v>3.0384007990572937E-2</c:v>
                </c:pt>
                <c:pt idx="1650">
                  <c:v>3.0384463357549241E-2</c:v>
                </c:pt>
                <c:pt idx="1651">
                  <c:v>3.0382482583102922E-2</c:v>
                </c:pt>
                <c:pt idx="1652">
                  <c:v>3.0381748622195389E-2</c:v>
                </c:pt>
                <c:pt idx="1653">
                  <c:v>3.0381033823172834E-2</c:v>
                </c:pt>
                <c:pt idx="1654">
                  <c:v>3.038033818602753E-2</c:v>
                </c:pt>
                <c:pt idx="1655">
                  <c:v>3.0380895905283145E-2</c:v>
                </c:pt>
                <c:pt idx="1656">
                  <c:v>3.0379004397363497E-2</c:v>
                </c:pt>
                <c:pt idx="1657">
                  <c:v>3.0378366245837035E-2</c:v>
                </c:pt>
                <c:pt idx="1658">
                  <c:v>3.0377747256172351E-2</c:v>
                </c:pt>
                <c:pt idx="1659">
                  <c:v>3.0377147428369441E-2</c:v>
                </c:pt>
                <c:pt idx="1660">
                  <c:v>3.037656676243088E-2</c:v>
                </c:pt>
                <c:pt idx="1661">
                  <c:v>3.0376005258343785E-2</c:v>
                </c:pt>
                <c:pt idx="1662">
                  <c:v>3.0375462916118461E-2</c:v>
                </c:pt>
                <c:pt idx="1663">
                  <c:v>3.0377429426326236E-2</c:v>
                </c:pt>
                <c:pt idx="1664">
                  <c:v>3.0375681790690556E-2</c:v>
                </c:pt>
                <c:pt idx="1665">
                  <c:v>3.0373950860525471E-2</c:v>
                </c:pt>
                <c:pt idx="1666">
                  <c:v>3.037348516568536E-2</c:v>
                </c:pt>
                <c:pt idx="1667">
                  <c:v>3.0373038632686394E-2</c:v>
                </c:pt>
                <c:pt idx="1668">
                  <c:v>3.0372611261528577E-2</c:v>
                </c:pt>
                <c:pt idx="1669">
                  <c:v>3.0373455781645964E-2</c:v>
                </c:pt>
                <c:pt idx="1670">
                  <c:v>3.037181400471833E-2</c:v>
                </c:pt>
                <c:pt idx="1671">
                  <c:v>3.03714441190659E-2</c:v>
                </c:pt>
                <c:pt idx="1672">
                  <c:v>3.0371093395244304E-2</c:v>
                </c:pt>
                <c:pt idx="1673">
                  <c:v>3.0370761833250957E-2</c:v>
                </c:pt>
                <c:pt idx="1674">
                  <c:v>3.0370449433085867E-2</c:v>
                </c:pt>
                <c:pt idx="1675">
                  <c:v>3.0370156194749028E-2</c:v>
                </c:pt>
                <c:pt idx="1676">
                  <c:v>3.0369882118235287E-2</c:v>
                </c:pt>
                <c:pt idx="1677">
                  <c:v>3.0369627203547217E-2</c:v>
                </c:pt>
                <c:pt idx="1678">
                  <c:v>3.0368031088880976E-2</c:v>
                </c:pt>
                <c:pt idx="1679">
                  <c:v>3.0369174859635212E-2</c:v>
                </c:pt>
                <c:pt idx="1680">
                  <c:v>3.0371512659908815E-2</c:v>
                </c:pt>
                <c:pt idx="1681">
                  <c:v>3.037006803145309E-2</c:v>
                </c:pt>
                <c:pt idx="1682">
                  <c:v>3.0368640057414641E-2</c:v>
                </c:pt>
                <c:pt idx="1683">
                  <c:v>3.0369771694533088E-2</c:v>
                </c:pt>
                <c:pt idx="1684">
                  <c:v>3.0368379331692338E-2</c:v>
                </c:pt>
                <c:pt idx="1685">
                  <c:v>3.0369552011338952E-2</c:v>
                </c:pt>
                <c:pt idx="1686">
                  <c:v>3.0368195253236634E-2</c:v>
                </c:pt>
                <c:pt idx="1687">
                  <c:v>3.0368131956730531E-2</c:v>
                </c:pt>
                <c:pt idx="1688">
                  <c:v>3.0369366212272819E-2</c:v>
                </c:pt>
                <c:pt idx="1689">
                  <c:v>3.036806284916441E-2</c:v>
                </c:pt>
                <c:pt idx="1690">
                  <c:v>3.0368057038106969E-2</c:v>
                </c:pt>
                <c:pt idx="1691">
                  <c:v>3.036807038885973E-2</c:v>
                </c:pt>
                <c:pt idx="1692">
                  <c:v>3.0368102901427853E-2</c:v>
                </c:pt>
                <c:pt idx="1693">
                  <c:v>3.0368154575808756E-2</c:v>
                </c:pt>
                <c:pt idx="1694">
                  <c:v>3.0369512026733325E-2</c:v>
                </c:pt>
                <c:pt idx="1695">
                  <c:v>3.0368315410024379E-2</c:v>
                </c:pt>
                <c:pt idx="1696">
                  <c:v>3.0368424569853943E-2</c:v>
                </c:pt>
                <c:pt idx="1697">
                  <c:v>3.0368552891501442E-2</c:v>
                </c:pt>
                <c:pt idx="1698">
                  <c:v>3.0367500538925007E-2</c:v>
                </c:pt>
                <c:pt idx="1699">
                  <c:v>3.0370160533109425E-2</c:v>
                </c:pt>
                <c:pt idx="1700">
                  <c:v>3.0369052827349002E-2</c:v>
                </c:pt>
                <c:pt idx="1701">
                  <c:v>3.036925779626826E-2</c:v>
                </c:pt>
                <c:pt idx="1702">
                  <c:v>3.0370779598128672E-2</c:v>
                </c:pt>
                <c:pt idx="1703">
                  <c:v>3.0369725219570903E-2</c:v>
                </c:pt>
                <c:pt idx="1704">
                  <c:v>3.0369987673956867E-2</c:v>
                </c:pt>
                <c:pt idx="1705">
                  <c:v>3.0370269290168509E-2</c:v>
                </c:pt>
                <c:pt idx="1706">
                  <c:v>3.0370570068203245E-2</c:v>
                </c:pt>
                <c:pt idx="1707">
                  <c:v>3.0370889913277542E-2</c:v>
                </c:pt>
                <c:pt idx="1708">
                  <c:v>3.0371225599117958E-2</c:v>
                </c:pt>
                <c:pt idx="1709">
                  <c:v>3.0371570125504732E-2</c:v>
                </c:pt>
                <c:pt idx="1710">
                  <c:v>3.0371916267548791E-2</c:v>
                </c:pt>
                <c:pt idx="1711">
                  <c:v>3.0373560167773206E-2</c:v>
                </c:pt>
                <c:pt idx="1712">
                  <c:v>3.0372585703160253E-2</c:v>
                </c:pt>
                <c:pt idx="1713">
                  <c:v>3.0372901771830843E-2</c:v>
                </c:pt>
                <c:pt idx="1714">
                  <c:v>3.0373205006359944E-2</c:v>
                </c:pt>
                <c:pt idx="1715">
                  <c:v>3.0374795211325634E-2</c:v>
                </c:pt>
                <c:pt idx="1716">
                  <c:v>3.037507188415528E-2</c:v>
                </c:pt>
                <c:pt idx="1717">
                  <c:v>3.0374037705085399E-2</c:v>
                </c:pt>
                <c:pt idx="1718">
                  <c:v>3.0374289603035641E-2</c:v>
                </c:pt>
                <c:pt idx="1719">
                  <c:v>3.0374528666841812E-2</c:v>
                </c:pt>
                <c:pt idx="1720">
                  <c:v>3.0370868839432661E-2</c:v>
                </c:pt>
                <c:pt idx="1721">
                  <c:v>3.0376262719895297E-2</c:v>
                </c:pt>
                <c:pt idx="1722">
                  <c:v>3.0375168853372693E-2</c:v>
                </c:pt>
                <c:pt idx="1723">
                  <c:v>3.0375356580587112E-2</c:v>
                </c:pt>
                <c:pt idx="1724">
                  <c:v>3.0378114910056618E-2</c:v>
                </c:pt>
                <c:pt idx="1725">
                  <c:v>3.0375693532560533E-2</c:v>
                </c:pt>
                <c:pt idx="1726">
                  <c:v>3.0377132674888341E-2</c:v>
                </c:pt>
                <c:pt idx="1727">
                  <c:v>3.0375979147934464E-2</c:v>
                </c:pt>
                <c:pt idx="1728">
                  <c:v>3.0376102704392432E-2</c:v>
                </c:pt>
                <c:pt idx="1729">
                  <c:v>3.0376213426696018E-2</c:v>
                </c:pt>
                <c:pt idx="1730">
                  <c:v>3.0376311314852952E-2</c:v>
                </c:pt>
                <c:pt idx="1731">
                  <c:v>3.0376396368852924E-2</c:v>
                </c:pt>
                <c:pt idx="1732">
                  <c:v>3.037646858869851E-2</c:v>
                </c:pt>
                <c:pt idx="1733">
                  <c:v>3.0376527974392293E-2</c:v>
                </c:pt>
                <c:pt idx="1734">
                  <c:v>3.0376574525934268E-2</c:v>
                </c:pt>
                <c:pt idx="1735">
                  <c:v>3.0376608243319284E-2</c:v>
                </c:pt>
                <c:pt idx="1736">
                  <c:v>3.0377909942361225E-2</c:v>
                </c:pt>
                <c:pt idx="1737">
                  <c:v>3.0376636696412069E-2</c:v>
                </c:pt>
                <c:pt idx="1738">
                  <c:v>3.0376626410985364E-2</c:v>
                </c:pt>
                <c:pt idx="1739">
                  <c:v>3.0376603291404274E-2</c:v>
                </c:pt>
                <c:pt idx="1740">
                  <c:v>3.037656115373286E-2</c:v>
                </c:pt>
                <c:pt idx="1741">
                  <c:v>3.0376518549778946E-2</c:v>
                </c:pt>
                <c:pt idx="1742">
                  <c:v>3.0372632107370037E-2</c:v>
                </c:pt>
                <c:pt idx="1743">
                  <c:v>3.0372560419474417E-2</c:v>
                </c:pt>
                <c:pt idx="1744">
                  <c:v>3.037246277913289E-2</c:v>
                </c:pt>
                <c:pt idx="1745">
                  <c:v>3.0372378550957028E-2</c:v>
                </c:pt>
                <c:pt idx="1746">
                  <c:v>3.0376082098031946E-2</c:v>
                </c:pt>
                <c:pt idx="1747">
                  <c:v>3.0375956305226093E-2</c:v>
                </c:pt>
                <c:pt idx="1748">
                  <c:v>3.0375817678265863E-2</c:v>
                </c:pt>
                <c:pt idx="1749">
                  <c:v>3.03756662171564E-2</c:v>
                </c:pt>
                <c:pt idx="1750">
                  <c:v>3.0374234411693735E-2</c:v>
                </c:pt>
                <c:pt idx="1751">
                  <c:v>3.0374058213856081E-2</c:v>
                </c:pt>
                <c:pt idx="1752">
                  <c:v>3.0373869182950486E-2</c:v>
                </c:pt>
                <c:pt idx="1753">
                  <c:v>3.037360728646199E-2</c:v>
                </c:pt>
                <c:pt idx="1754">
                  <c:v>3.0373452621932806E-2</c:v>
                </c:pt>
                <c:pt idx="1755">
                  <c:v>3.0374454247658736E-2</c:v>
                </c:pt>
                <c:pt idx="1756">
                  <c:v>3.0374246633193762E-2</c:v>
                </c:pt>
                <c:pt idx="1757">
                  <c:v>3.0373992498895639E-2</c:v>
                </c:pt>
                <c:pt idx="1758">
                  <c:v>3.0373686344415809E-2</c:v>
                </c:pt>
                <c:pt idx="1759">
                  <c:v>3.0372186640740928E-2</c:v>
                </c:pt>
                <c:pt idx="1760">
                  <c:v>3.0371894945313116E-2</c:v>
                </c:pt>
                <c:pt idx="1761">
                  <c:v>3.0371590416822691E-2</c:v>
                </c:pt>
                <c:pt idx="1762">
                  <c:v>3.0371273055272319E-2</c:v>
                </c:pt>
                <c:pt idx="1763">
                  <c:v>3.0372198176078859E-2</c:v>
                </c:pt>
                <c:pt idx="1764">
                  <c:v>3.0371854202777406E-2</c:v>
                </c:pt>
                <c:pt idx="1765">
                  <c:v>3.0371497395347353E-2</c:v>
                </c:pt>
                <c:pt idx="1766">
                  <c:v>3.0371127753773229E-2</c:v>
                </c:pt>
                <c:pt idx="1767">
                  <c:v>3.037074527806535E-2</c:v>
                </c:pt>
                <c:pt idx="1768">
                  <c:v>3.0370349968226292E-2</c:v>
                </c:pt>
                <c:pt idx="1769">
                  <c:v>3.0369941824245746E-2</c:v>
                </c:pt>
                <c:pt idx="1770">
                  <c:v>3.0369520846139177E-2</c:v>
                </c:pt>
                <c:pt idx="1771">
                  <c:v>3.0369024013040643E-2</c:v>
                </c:pt>
                <c:pt idx="1772">
                  <c:v>3.0367328903781576E-2</c:v>
                </c:pt>
                <c:pt idx="1773">
                  <c:v>3.0366935096533432E-2</c:v>
                </c:pt>
                <c:pt idx="1774">
                  <c:v>3.0366463738351612E-2</c:v>
                </c:pt>
                <c:pt idx="1775">
                  <c:v>3.0365979547120503E-2</c:v>
                </c:pt>
                <c:pt idx="1776">
                  <c:v>3.0366725460804354E-2</c:v>
                </c:pt>
                <c:pt idx="1777">
                  <c:v>3.0366214643815646E-2</c:v>
                </c:pt>
                <c:pt idx="1778">
                  <c:v>3.0365615137721846E-2</c:v>
                </c:pt>
                <c:pt idx="1779">
                  <c:v>3.0365154507480799E-2</c:v>
                </c:pt>
                <c:pt idx="1780">
                  <c:v>3.0365844258671559E-2</c:v>
                </c:pt>
                <c:pt idx="1781">
                  <c:v>3.0362804905903928E-2</c:v>
                </c:pt>
                <c:pt idx="1782">
                  <c:v>3.0362147832598829E-2</c:v>
                </c:pt>
                <c:pt idx="1783">
                  <c:v>3.036164402788355E-2</c:v>
                </c:pt>
                <c:pt idx="1784">
                  <c:v>3.0363514777073941E-2</c:v>
                </c:pt>
                <c:pt idx="1785">
                  <c:v>3.0361666079745737E-2</c:v>
                </c:pt>
                <c:pt idx="1786">
                  <c:v>3.036103975574404E-2</c:v>
                </c:pt>
                <c:pt idx="1787">
                  <c:v>3.0360400597642112E-2</c:v>
                </c:pt>
                <c:pt idx="1788">
                  <c:v>3.0359748605439951E-2</c:v>
                </c:pt>
                <c:pt idx="1789">
                  <c:v>3.0358987756270474E-2</c:v>
                </c:pt>
                <c:pt idx="1790">
                  <c:v>3.0358308262431216E-2</c:v>
                </c:pt>
                <c:pt idx="1791">
                  <c:v>3.0357615934499458E-2</c:v>
                </c:pt>
                <c:pt idx="1792">
                  <c:v>3.0356910772475199E-2</c:v>
                </c:pt>
                <c:pt idx="1793">
                  <c:v>3.0356192776363602E-2</c:v>
                </c:pt>
                <c:pt idx="1794">
                  <c:v>3.0351785796483961E-2</c:v>
                </c:pt>
                <c:pt idx="1795">
                  <c:v>3.0351045069512774E-2</c:v>
                </c:pt>
                <c:pt idx="1796">
                  <c:v>3.0350291511702335E-2</c:v>
                </c:pt>
                <c:pt idx="1797">
                  <c:v>3.0349525123044088E-2</c:v>
                </c:pt>
                <c:pt idx="1798">
                  <c:v>3.0357295774032469E-2</c:v>
                </c:pt>
                <c:pt idx="1799">
                  <c:v>3.0351615283957835E-2</c:v>
                </c:pt>
                <c:pt idx="1800">
                  <c:v>3.0350807449296736E-2</c:v>
                </c:pt>
                <c:pt idx="1801">
                  <c:v>3.0349986780561188E-2</c:v>
                </c:pt>
                <c:pt idx="1802">
                  <c:v>3.0347935783314739E-2</c:v>
                </c:pt>
                <c:pt idx="1803">
                  <c:v>3.034927897121481E-2</c:v>
                </c:pt>
                <c:pt idx="1804">
                  <c:v>3.0348415143975072E-2</c:v>
                </c:pt>
                <c:pt idx="1805">
                  <c:v>3.0348752673460572E-2</c:v>
                </c:pt>
                <c:pt idx="1806">
                  <c:v>3.0346648984099223E-2</c:v>
                </c:pt>
                <c:pt idx="1807">
                  <c:v>3.0345746651463112E-2</c:v>
                </c:pt>
                <c:pt idx="1808">
                  <c:v>3.0344831483706536E-2</c:v>
                </c:pt>
                <c:pt idx="1809">
                  <c:v>3.0343903480824497E-2</c:v>
                </c:pt>
                <c:pt idx="1810">
                  <c:v>3.0342962642824489E-2</c:v>
                </c:pt>
                <c:pt idx="1811">
                  <c:v>3.0342008969706513E-2</c:v>
                </c:pt>
                <c:pt idx="1812">
                  <c:v>3.0341042461475565E-2</c:v>
                </c:pt>
                <c:pt idx="1813">
                  <c:v>3.034006311813664E-2</c:v>
                </c:pt>
                <c:pt idx="1814">
                  <c:v>3.0339070939692236E-2</c:v>
                </c:pt>
                <c:pt idx="1815">
                  <c:v>3.0338065926139857E-2</c:v>
                </c:pt>
                <c:pt idx="1816">
                  <c:v>3.033704807749199E-2</c:v>
                </c:pt>
                <c:pt idx="1817">
                  <c:v>3.033601739374614E-2</c:v>
                </c:pt>
                <c:pt idx="1818">
                  <c:v>3.0336175089865334E-2</c:v>
                </c:pt>
                <c:pt idx="1819">
                  <c:v>3.033031672209692E-2</c:v>
                </c:pt>
                <c:pt idx="1820">
                  <c:v>3.0332848331968143E-2</c:v>
                </c:pt>
                <c:pt idx="1821">
                  <c:v>3.0331766307872821E-2</c:v>
                </c:pt>
                <c:pt idx="1822">
                  <c:v>3.0330671448701996E-2</c:v>
                </c:pt>
                <c:pt idx="1823">
                  <c:v>3.0329563754455668E-2</c:v>
                </c:pt>
                <c:pt idx="1824">
                  <c:v>3.0328443225138835E-2</c:v>
                </c:pt>
                <c:pt idx="1825">
                  <c:v>3.0328504012760896E-2</c:v>
                </c:pt>
                <c:pt idx="1826">
                  <c:v>3.0326163661306138E-2</c:v>
                </c:pt>
                <c:pt idx="1827">
                  <c:v>3.0325004626800267E-2</c:v>
                </c:pt>
                <c:pt idx="1828">
                  <c:v>3.0323832757241376E-2</c:v>
                </c:pt>
                <c:pt idx="1829">
                  <c:v>3.0322648052629464E-2</c:v>
                </c:pt>
                <c:pt idx="1830">
                  <c:v>3.0321450512969528E-2</c:v>
                </c:pt>
                <c:pt idx="1831">
                  <c:v>3.0320240138269061E-2</c:v>
                </c:pt>
                <c:pt idx="1832">
                  <c:v>3.0315455635605865E-2</c:v>
                </c:pt>
                <c:pt idx="1833">
                  <c:v>3.0317780883754031E-2</c:v>
                </c:pt>
                <c:pt idx="1834">
                  <c:v>3.0316532003946961E-2</c:v>
                </c:pt>
                <c:pt idx="1835">
                  <c:v>3.0315270289116847E-2</c:v>
                </c:pt>
                <c:pt idx="1836">
                  <c:v>3.0314995413157127E-2</c:v>
                </c:pt>
                <c:pt idx="1837">
                  <c:v>3.0312708354394979E-2</c:v>
                </c:pt>
                <c:pt idx="1838">
                  <c:v>3.031140813451072E-2</c:v>
                </c:pt>
                <c:pt idx="1839">
                  <c:v>3.0311274947599678E-2</c:v>
                </c:pt>
                <c:pt idx="1840">
                  <c:v>3.0306827492113556E-2</c:v>
                </c:pt>
                <c:pt idx="1841">
                  <c:v>3.0306060475436287E-2</c:v>
                </c:pt>
                <c:pt idx="1842">
                  <c:v>3.0306078904935585E-2</c:v>
                </c:pt>
                <c:pt idx="1843">
                  <c:v>3.0305890258202278E-2</c:v>
                </c:pt>
                <c:pt idx="1844">
                  <c:v>3.030333728018586E-2</c:v>
                </c:pt>
                <c:pt idx="1845">
                  <c:v>3.029842597334895E-2</c:v>
                </c:pt>
                <c:pt idx="1846">
                  <c:v>3.0295853398248123E-2</c:v>
                </c:pt>
                <c:pt idx="1847">
                  <c:v>3.029444180526562E-2</c:v>
                </c:pt>
                <c:pt idx="1848">
                  <c:v>3.0293017381609451E-2</c:v>
                </c:pt>
                <c:pt idx="1849">
                  <c:v>3.0291580127279616E-2</c:v>
                </c:pt>
                <c:pt idx="1850">
                  <c:v>3.0294804366550188E-2</c:v>
                </c:pt>
                <c:pt idx="1851">
                  <c:v>3.0293337291915912E-2</c:v>
                </c:pt>
                <c:pt idx="1852">
                  <c:v>3.0291857382336029E-2</c:v>
                </c:pt>
                <c:pt idx="1853">
                  <c:v>3.0290364637815537E-2</c:v>
                </c:pt>
                <c:pt idx="1854">
                  <c:v>3.0290023388432695E-2</c:v>
                </c:pt>
                <c:pt idx="1855">
                  <c:v>3.0287340643962712E-2</c:v>
                </c:pt>
                <c:pt idx="1856">
                  <c:v>3.0285809394647867E-2</c:v>
                </c:pt>
                <c:pt idx="1857">
                  <c:v>3.0285426503947513E-2</c:v>
                </c:pt>
                <c:pt idx="1858">
                  <c:v>3.0279227744226648E-2</c:v>
                </c:pt>
                <c:pt idx="1859">
                  <c:v>3.0281138637189564E-2</c:v>
                </c:pt>
                <c:pt idx="1860">
                  <c:v>3.0279556048222189E-2</c:v>
                </c:pt>
                <c:pt idx="1861">
                  <c:v>3.0277960624351674E-2</c:v>
                </c:pt>
                <c:pt idx="1862">
                  <c:v>3.0276352365588011E-2</c:v>
                </c:pt>
                <c:pt idx="1863">
                  <c:v>3.0274731271936195E-2</c:v>
                </c:pt>
                <c:pt idx="1864">
                  <c:v>3.0273097343398725E-2</c:v>
                </c:pt>
                <c:pt idx="1865">
                  <c:v>3.0271450579983095E-2</c:v>
                </c:pt>
                <c:pt idx="1866">
                  <c:v>3.0269790981699296E-2</c:v>
                </c:pt>
                <c:pt idx="1867">
                  <c:v>3.0268118548544831E-2</c:v>
                </c:pt>
                <c:pt idx="1868">
                  <c:v>3.0266433280529692E-2</c:v>
                </c:pt>
                <c:pt idx="1869">
                  <c:v>3.0264735177661373E-2</c:v>
                </c:pt>
                <c:pt idx="1870">
                  <c:v>3.0263024239942371E-2</c:v>
                </c:pt>
                <c:pt idx="1871">
                  <c:v>3.0257860958275064E-2</c:v>
                </c:pt>
                <c:pt idx="1872">
                  <c:v>3.0260709226316802E-2</c:v>
                </c:pt>
                <c:pt idx="1873">
                  <c:v>3.0257814417751216E-2</c:v>
                </c:pt>
                <c:pt idx="1874">
                  <c:v>3.0256052140694434E-2</c:v>
                </c:pt>
                <c:pt idx="1875">
                  <c:v>3.0254277028819443E-2</c:v>
                </c:pt>
                <c:pt idx="1876">
                  <c:v>3.0252489082128742E-2</c:v>
                </c:pt>
                <c:pt idx="1877">
                  <c:v>3.0251828337773453E-2</c:v>
                </c:pt>
                <c:pt idx="1878">
                  <c:v>3.0248874684335181E-2</c:v>
                </c:pt>
                <c:pt idx="1879">
                  <c:v>3.0247048233239815E-2</c:v>
                </c:pt>
                <c:pt idx="1880">
                  <c:v>3.0245208947358715E-2</c:v>
                </c:pt>
                <c:pt idx="1881">
                  <c:v>3.0243356826691881E-2</c:v>
                </c:pt>
                <c:pt idx="1882">
                  <c:v>3.0241491871251802E-2</c:v>
                </c:pt>
                <c:pt idx="1883">
                  <c:v>3.0239614081038479E-2</c:v>
                </c:pt>
                <c:pt idx="1884">
                  <c:v>3.0237723456064403E-2</c:v>
                </c:pt>
                <c:pt idx="1885">
                  <c:v>3.023581999633207E-2</c:v>
                </c:pt>
                <c:pt idx="1886">
                  <c:v>3.0233903701848974E-2</c:v>
                </c:pt>
                <c:pt idx="1887">
                  <c:v>3.0231974572625109E-2</c:v>
                </c:pt>
                <c:pt idx="1888">
                  <c:v>3.0229754137501841E-2</c:v>
                </c:pt>
                <c:pt idx="1889">
                  <c:v>3.0228077809965059E-2</c:v>
                </c:pt>
                <c:pt idx="1890">
                  <c:v>3.0226110176546361E-2</c:v>
                </c:pt>
                <c:pt idx="1891">
                  <c:v>3.0225254681894048E-2</c:v>
                </c:pt>
                <c:pt idx="1892">
                  <c:v>3.0222136405561595E-2</c:v>
                </c:pt>
                <c:pt idx="1893">
                  <c:v>3.0216761610490684E-2</c:v>
                </c:pt>
                <c:pt idx="1894">
                  <c:v>3.0218111295763628E-2</c:v>
                </c:pt>
                <c:pt idx="1895">
                  <c:v>3.021720012005473E-2</c:v>
                </c:pt>
                <c:pt idx="1896">
                  <c:v>3.0214034847204918E-2</c:v>
                </c:pt>
                <c:pt idx="1897">
                  <c:v>3.0211977370905585E-2</c:v>
                </c:pt>
                <c:pt idx="1898">
                  <c:v>3.0206554720790351E-2</c:v>
                </c:pt>
                <c:pt idx="1899">
                  <c:v>3.020447484840293E-2</c:v>
                </c:pt>
                <c:pt idx="1900">
                  <c:v>3.020238214455272E-2</c:v>
                </c:pt>
                <c:pt idx="1901">
                  <c:v>3.0200276609239723E-2</c:v>
                </c:pt>
                <c:pt idx="1902">
                  <c:v>3.0201497469523886E-2</c:v>
                </c:pt>
                <c:pt idx="1903">
                  <c:v>3.0199362985314504E-2</c:v>
                </c:pt>
                <c:pt idx="1904">
                  <c:v>3.019832646542769E-2</c:v>
                </c:pt>
                <c:pt idx="1905">
                  <c:v>3.0195055513033142E-2</c:v>
                </c:pt>
                <c:pt idx="1906">
                  <c:v>3.0189556461011298E-2</c:v>
                </c:pt>
                <c:pt idx="1907">
                  <c:v>3.0190696702305786E-2</c:v>
                </c:pt>
                <c:pt idx="1908">
                  <c:v>3.0188498045044532E-2</c:v>
                </c:pt>
                <c:pt idx="1909">
                  <c:v>3.0186286553192387E-2</c:v>
                </c:pt>
                <c:pt idx="1910">
                  <c:v>3.0185166423053064E-2</c:v>
                </c:pt>
                <c:pt idx="1911">
                  <c:v>3.0181825065750401E-2</c:v>
                </c:pt>
                <c:pt idx="1912">
                  <c:v>3.0179575070178044E-2</c:v>
                </c:pt>
                <c:pt idx="1913">
                  <c:v>3.0177312240044774E-2</c:v>
                </c:pt>
                <c:pt idx="1914">
                  <c:v>3.0175036575360581E-2</c:v>
                </c:pt>
                <c:pt idx="1915">
                  <c:v>3.0173846741058892E-2</c:v>
                </c:pt>
                <c:pt idx="1916">
                  <c:v>3.01704467423769E-2</c:v>
                </c:pt>
                <c:pt idx="1917">
                  <c:v>3.0168132574087403E-2</c:v>
                </c:pt>
                <c:pt idx="1918">
                  <c:v>3.0165805571279458E-2</c:v>
                </c:pt>
                <c:pt idx="1919">
                  <c:v>3.0160182801580993E-2</c:v>
                </c:pt>
                <c:pt idx="1920">
                  <c:v>3.0161113062135703E-2</c:v>
                </c:pt>
                <c:pt idx="1921">
                  <c:v>3.0158747555817378E-2</c:v>
                </c:pt>
                <c:pt idx="1922">
                  <c:v>3.0156369215010581E-2</c:v>
                </c:pt>
                <c:pt idx="1923">
                  <c:v>3.0155067799394173E-2</c:v>
                </c:pt>
                <c:pt idx="1924">
                  <c:v>3.0152662671721394E-2</c:v>
                </c:pt>
                <c:pt idx="1925">
                  <c:v>3.0149157185746789E-2</c:v>
                </c:pt>
                <c:pt idx="1926">
                  <c:v>3.0146727507073534E-2</c:v>
                </c:pt>
                <c:pt idx="1927">
                  <c:v>3.0144284993954273E-2</c:v>
                </c:pt>
                <c:pt idx="1928">
                  <c:v>3.0141829646389007E-2</c:v>
                </c:pt>
                <c:pt idx="1929">
                  <c:v>3.0140444500727656E-2</c:v>
                </c:pt>
                <c:pt idx="1930">
                  <c:v>3.01368804479904E-2</c:v>
                </c:pt>
                <c:pt idx="1931">
                  <c:v>3.0134386597169549E-2</c:v>
                </c:pt>
                <c:pt idx="1932">
                  <c:v>3.0131879911940163E-2</c:v>
                </c:pt>
                <c:pt idx="1933">
                  <c:v>3.0129360392319726E-2</c:v>
                </c:pt>
                <c:pt idx="1934">
                  <c:v>3.012682803830824E-2</c:v>
                </c:pt>
                <c:pt idx="1935">
                  <c:v>3.0124282849918194E-2</c:v>
                </c:pt>
                <c:pt idx="1936">
                  <c:v>3.0121724827162077E-2</c:v>
                </c:pt>
                <c:pt idx="1937">
                  <c:v>3.0119153970042389E-2</c:v>
                </c:pt>
                <c:pt idx="1938">
                  <c:v>3.0116570278569121E-2</c:v>
                </c:pt>
                <c:pt idx="1939">
                  <c:v>3.0113973752749768E-2</c:v>
                </c:pt>
                <c:pt idx="1940">
                  <c:v>3.0112061028505402E-2</c:v>
                </c:pt>
                <c:pt idx="1941">
                  <c:v>3.0109811673817436E-2</c:v>
                </c:pt>
                <c:pt idx="1942">
                  <c:v>3.0106107169332597E-2</c:v>
                </c:pt>
                <c:pt idx="1943">
                  <c:v>3.0104526507076818E-2</c:v>
                </c:pt>
                <c:pt idx="1944">
                  <c:v>3.0100798608831414E-2</c:v>
                </c:pt>
                <c:pt idx="1945">
                  <c:v>3.0097742096345803E-2</c:v>
                </c:pt>
                <c:pt idx="1946">
                  <c:v>3.0093990229723665E-2</c:v>
                </c:pt>
                <c:pt idx="1947">
                  <c:v>3.0091290338153998E-2</c:v>
                </c:pt>
                <c:pt idx="1948">
                  <c:v>3.0089638995233203E-2</c:v>
                </c:pt>
                <c:pt idx="1949">
                  <c:v>3.0085852055387947E-2</c:v>
                </c:pt>
                <c:pt idx="1950">
                  <c:v>3.0079936085781585E-2</c:v>
                </c:pt>
                <c:pt idx="1951">
                  <c:v>3.0077188299414574E-2</c:v>
                </c:pt>
                <c:pt idx="1952">
                  <c:v>3.0074427683021945E-2</c:v>
                </c:pt>
                <c:pt idx="1953">
                  <c:v>3.0071654236612271E-2</c:v>
                </c:pt>
                <c:pt idx="1954">
                  <c:v>3.0072031767766537E-2</c:v>
                </c:pt>
                <c:pt idx="1955">
                  <c:v>3.0070282560932804E-2</c:v>
                </c:pt>
                <c:pt idx="1956">
                  <c:v>3.0066413820626789E-2</c:v>
                </c:pt>
                <c:pt idx="1957">
                  <c:v>3.0063585597355728E-2</c:v>
                </c:pt>
                <c:pt idx="1958">
                  <c:v>3.0057594554565106E-2</c:v>
                </c:pt>
                <c:pt idx="1959">
                  <c:v>3.0055205966552201E-2</c:v>
                </c:pt>
                <c:pt idx="1960">
                  <c:v>3.0055023928882187E-2</c:v>
                </c:pt>
                <c:pt idx="1961">
                  <c:v>3.00521443731941E-2</c:v>
                </c:pt>
                <c:pt idx="1962">
                  <c:v>3.005134246636116E-2</c:v>
                </c:pt>
                <c:pt idx="1963">
                  <c:v>3.0046346762585732E-2</c:v>
                </c:pt>
                <c:pt idx="1964">
                  <c:v>3.004342870768608E-2</c:v>
                </c:pt>
                <c:pt idx="1965">
                  <c:v>3.0040497819735681E-2</c:v>
                </c:pt>
                <c:pt idx="1966">
                  <c:v>3.0037554098737106E-2</c:v>
                </c:pt>
                <c:pt idx="1967">
                  <c:v>3.003459758906003E-2</c:v>
                </c:pt>
                <c:pt idx="1968">
                  <c:v>3.0031629079985349E-2</c:v>
                </c:pt>
                <c:pt idx="1969">
                  <c:v>3.0028649978924026E-2</c:v>
                </c:pt>
                <c:pt idx="1970">
                  <c:v>3.0025661711984321E-2</c:v>
                </c:pt>
                <c:pt idx="1971">
                  <c:v>3.0022665704586022E-2</c:v>
                </c:pt>
                <c:pt idx="1972">
                  <c:v>3.0019663030131139E-2</c:v>
                </c:pt>
                <c:pt idx="1973">
                  <c:v>3.0016653838301228E-2</c:v>
                </c:pt>
                <c:pt idx="1974">
                  <c:v>3.0013638129096291E-2</c:v>
                </c:pt>
                <c:pt idx="1975">
                  <c:v>3.0011649255969053E-2</c:v>
                </c:pt>
                <c:pt idx="1976">
                  <c:v>3.0008619794315017E-2</c:v>
                </c:pt>
                <c:pt idx="1977">
                  <c:v>3.0004551897308676E-2</c:v>
                </c:pt>
                <c:pt idx="1978">
                  <c:v>3.0001510118670676E-2</c:v>
                </c:pt>
                <c:pt idx="1979">
                  <c:v>2.9998461822686014E-2</c:v>
                </c:pt>
                <c:pt idx="1980">
                  <c:v>2.9995407009362422E-2</c:v>
                </c:pt>
                <c:pt idx="1981">
                  <c:v>2.9993374718081112E-2</c:v>
                </c:pt>
                <c:pt idx="1982">
                  <c:v>2.9989277830711356E-2</c:v>
                </c:pt>
                <c:pt idx="1983">
                  <c:v>2.9986203465394191E-2</c:v>
                </c:pt>
                <c:pt idx="1984">
                  <c:v>2.9984149458137654E-2</c:v>
                </c:pt>
                <c:pt idx="1985">
                  <c:v>2.9980035182804975E-2</c:v>
                </c:pt>
                <c:pt idx="1986">
                  <c:v>2.9976941265543233E-2</c:v>
                </c:pt>
                <c:pt idx="1987">
                  <c:v>2.9973840830976085E-2</c:v>
                </c:pt>
                <c:pt idx="1988">
                  <c:v>2.9970733879113847E-2</c:v>
                </c:pt>
                <c:pt idx="1989">
                  <c:v>2.9967620409951361E-2</c:v>
                </c:pt>
                <c:pt idx="1990">
                  <c:v>2.9962139056280535E-2</c:v>
                </c:pt>
                <c:pt idx="1991">
                  <c:v>2.9961373919769482E-2</c:v>
                </c:pt>
                <c:pt idx="1992">
                  <c:v>2.9960283050244646E-2</c:v>
                </c:pt>
                <c:pt idx="1993">
                  <c:v>2.9956121716050443E-2</c:v>
                </c:pt>
                <c:pt idx="1994">
                  <c:v>2.9951955304921438E-2</c:v>
                </c:pt>
                <c:pt idx="1995">
                  <c:v>2.9949821633180052E-2</c:v>
                </c:pt>
                <c:pt idx="1996">
                  <c:v>2.9945643642036196E-2</c:v>
                </c:pt>
                <c:pt idx="1997">
                  <c:v>2.9944512910643182E-2</c:v>
                </c:pt>
                <c:pt idx="1998">
                  <c:v>2.9939305910140778E-2</c:v>
                </c:pt>
                <c:pt idx="1999">
                  <c:v>2.99361272683265E-2</c:v>
                </c:pt>
                <c:pt idx="2000">
                  <c:v>2.9933957365108343E-2</c:v>
                </c:pt>
                <c:pt idx="2001">
                  <c:v>2.9929750432998333E-2</c:v>
                </c:pt>
                <c:pt idx="2002">
                  <c:v>2.992351077574229E-2</c:v>
                </c:pt>
                <c:pt idx="2003">
                  <c:v>2.9920308259281696E-2</c:v>
                </c:pt>
                <c:pt idx="2004">
                  <c:v>2.9917099227138824E-2</c:v>
                </c:pt>
                <c:pt idx="2005">
                  <c:v>2.991793015345301E-2</c:v>
                </c:pt>
                <c:pt idx="2006">
                  <c:v>2.99136942933289E-2</c:v>
                </c:pt>
                <c:pt idx="2007">
                  <c:v>2.9910463513777914E-2</c:v>
                </c:pt>
                <c:pt idx="2008">
                  <c:v>2.9907226217032404E-2</c:v>
                </c:pt>
                <c:pt idx="2009">
                  <c:v>2.9902125869058761E-2</c:v>
                </c:pt>
                <c:pt idx="2010">
                  <c:v>2.9900732071986166E-2</c:v>
                </c:pt>
                <c:pt idx="2011">
                  <c:v>2.9898482414915939E-2</c:v>
                </c:pt>
                <c:pt idx="2012">
                  <c:v>2.9894211858236604E-2</c:v>
                </c:pt>
                <c:pt idx="2013">
                  <c:v>2.9890941975608713E-2</c:v>
                </c:pt>
                <c:pt idx="2014">
                  <c:v>2.9888670556864894E-2</c:v>
                </c:pt>
                <c:pt idx="2015">
                  <c:v>2.9884382658880233E-2</c:v>
                </c:pt>
                <c:pt idx="2016">
                  <c:v>2.9881093224787377E-2</c:v>
                </c:pt>
                <c:pt idx="2017">
                  <c:v>2.9877797273551568E-2</c:v>
                </c:pt>
                <c:pt idx="2018">
                  <c:v>2.9874494805180542E-2</c:v>
                </c:pt>
                <c:pt idx="2019">
                  <c:v>2.9871185819671717E-2</c:v>
                </c:pt>
                <c:pt idx="2020">
                  <c:v>2.9867870317040565E-2</c:v>
                </c:pt>
                <c:pt idx="2021">
                  <c:v>2.9864548297284511E-2</c:v>
                </c:pt>
                <c:pt idx="2022">
                  <c:v>2.9861219760413869E-2</c:v>
                </c:pt>
                <c:pt idx="2023">
                  <c:v>2.9858883029422745E-2</c:v>
                </c:pt>
                <c:pt idx="2024">
                  <c:v>2.9854543135349437E-2</c:v>
                </c:pt>
                <c:pt idx="2025">
                  <c:v>2.9851195047165966E-2</c:v>
                </c:pt>
                <c:pt idx="2026">
                  <c:v>2.9847840441885955E-2</c:v>
                </c:pt>
                <c:pt idx="2027">
                  <c:v>2.9845474670144867E-2</c:v>
                </c:pt>
                <c:pt idx="2028">
                  <c:v>2.984210628633549E-2</c:v>
                </c:pt>
                <c:pt idx="2029">
                  <c:v>2.98377375235492E-2</c:v>
                </c:pt>
                <c:pt idx="2030">
                  <c:v>2.9834356849952649E-2</c:v>
                </c:pt>
                <c:pt idx="2031">
                  <c:v>2.9830969659293084E-2</c:v>
                </c:pt>
                <c:pt idx="2032">
                  <c:v>2.9824600981835606E-2</c:v>
                </c:pt>
                <c:pt idx="2033">
                  <c:v>2.9825166603643927E-2</c:v>
                </c:pt>
                <c:pt idx="2034">
                  <c:v>2.9820768984977531E-2</c:v>
                </c:pt>
                <c:pt idx="2035">
                  <c:v>2.9817355726112306E-2</c:v>
                </c:pt>
                <c:pt idx="2036">
                  <c:v>2.9815913199617648E-2</c:v>
                </c:pt>
                <c:pt idx="2037">
                  <c:v>2.9810509657277894E-2</c:v>
                </c:pt>
                <c:pt idx="2038">
                  <c:v>2.9808063982082467E-2</c:v>
                </c:pt>
                <c:pt idx="2039">
                  <c:v>2.9803637520346121E-2</c:v>
                </c:pt>
                <c:pt idx="2040">
                  <c:v>2.980019167635662E-2</c:v>
                </c:pt>
                <c:pt idx="2041">
                  <c:v>2.979673931536083E-2</c:v>
                </c:pt>
                <c:pt idx="2042">
                  <c:v>2.9793280437361326E-2</c:v>
                </c:pt>
                <c:pt idx="2043">
                  <c:v>2.9789815042363273E-2</c:v>
                </c:pt>
                <c:pt idx="2044">
                  <c:v>2.9786343130376976E-2</c:v>
                </c:pt>
                <c:pt idx="2045">
                  <c:v>2.978286470140502E-2</c:v>
                </c:pt>
                <c:pt idx="2046">
                  <c:v>2.9779379755457719E-2</c:v>
                </c:pt>
                <c:pt idx="2047">
                  <c:v>2.9775888292535069E-2</c:v>
                </c:pt>
                <c:pt idx="2048">
                  <c:v>2.9773369925322479E-2</c:v>
                </c:pt>
                <c:pt idx="2049">
                  <c:v>2.9767381893587262E-2</c:v>
                </c:pt>
                <c:pt idx="2050">
                  <c:v>2.9763868086803657E-2</c:v>
                </c:pt>
                <c:pt idx="2051">
                  <c:v>2.9760347763070492E-2</c:v>
                </c:pt>
                <c:pt idx="2052">
                  <c:v>2.975631655602232E-2</c:v>
                </c:pt>
                <c:pt idx="2053">
                  <c:v>2.9753287564789004E-2</c:v>
                </c:pt>
                <c:pt idx="2054">
                  <c:v>2.974682332754711E-2</c:v>
                </c:pt>
                <c:pt idx="2055">
                  <c:v>2.9743279210164682E-2</c:v>
                </c:pt>
                <c:pt idx="2056">
                  <c:v>2.9739220812244099E-2</c:v>
                </c:pt>
                <c:pt idx="2057">
                  <c:v>2.9736171429172335E-2</c:v>
                </c:pt>
                <c:pt idx="2058">
                  <c:v>2.9735523022935983E-2</c:v>
                </c:pt>
                <c:pt idx="2059">
                  <c:v>2.9731950563843562E-2</c:v>
                </c:pt>
                <c:pt idx="2060">
                  <c:v>2.9728371587858311E-2</c:v>
                </c:pt>
                <c:pt idx="2061">
                  <c:v>2.9724786094985384E-2</c:v>
                </c:pt>
                <c:pt idx="2062">
                  <c:v>2.9720225395251987E-2</c:v>
                </c:pt>
                <c:pt idx="2063">
                  <c:v>2.9716627630757664E-2</c:v>
                </c:pt>
                <c:pt idx="2064">
                  <c:v>2.9711992358479655E-2</c:v>
                </c:pt>
                <c:pt idx="2065">
                  <c:v>2.9709412552673342E-2</c:v>
                </c:pt>
                <c:pt idx="2066">
                  <c:v>2.9705795239091337E-2</c:v>
                </c:pt>
                <c:pt idx="2067">
                  <c:v>2.9702617952314176E-2</c:v>
                </c:pt>
                <c:pt idx="2068">
                  <c:v>2.9699505172540882E-2</c:v>
                </c:pt>
                <c:pt idx="2069">
                  <c:v>2.9695867544790894E-2</c:v>
                </c:pt>
                <c:pt idx="2070">
                  <c:v>2.9691702276134456E-2</c:v>
                </c:pt>
                <c:pt idx="2071">
                  <c:v>2.9687610926046659E-2</c:v>
                </c:pt>
                <c:pt idx="2072">
                  <c:v>2.9683954514454491E-2</c:v>
                </c:pt>
                <c:pt idx="2073">
                  <c:v>2.9680291586541507E-2</c:v>
                </c:pt>
                <c:pt idx="2074">
                  <c:v>2.967662214232103E-2</c:v>
                </c:pt>
                <c:pt idx="2075">
                  <c:v>2.9673904925003557E-2</c:v>
                </c:pt>
                <c:pt idx="2076">
                  <c:v>2.9670221679552987E-2</c:v>
                </c:pt>
                <c:pt idx="2077">
                  <c:v>2.9666531917312725E-2</c:v>
                </c:pt>
                <c:pt idx="2078">
                  <c:v>2.9662835638285354E-2</c:v>
                </c:pt>
                <c:pt idx="2079">
                  <c:v>2.9659132842483768E-2</c:v>
                </c:pt>
                <c:pt idx="2080">
                  <c:v>2.9655423529913121E-2</c:v>
                </c:pt>
                <c:pt idx="2081">
                  <c:v>2.9651707700573415E-2</c:v>
                </c:pt>
                <c:pt idx="2082">
                  <c:v>2.9647985354480117E-2</c:v>
                </c:pt>
                <c:pt idx="2083">
                  <c:v>2.9643723264957518E-2</c:v>
                </c:pt>
                <c:pt idx="2084">
                  <c:v>2.9639035257220669E-2</c:v>
                </c:pt>
                <c:pt idx="2085">
                  <c:v>2.9635828181213242E-2</c:v>
                </c:pt>
                <c:pt idx="2086">
                  <c:v>2.9632080541750483E-2</c:v>
                </c:pt>
                <c:pt idx="2087">
                  <c:v>2.9628326386062831E-2</c:v>
                </c:pt>
                <c:pt idx="2088">
                  <c:v>2.9625514426327063E-2</c:v>
                </c:pt>
                <c:pt idx="2089">
                  <c:v>2.9621746463095313E-2</c:v>
                </c:pt>
                <c:pt idx="2090">
                  <c:v>2.9617432239763184E-2</c:v>
                </c:pt>
                <c:pt idx="2091">
                  <c:v>2.9614190986518029E-2</c:v>
                </c:pt>
                <c:pt idx="2092">
                  <c:v>2.9611349059786019E-2</c:v>
                </c:pt>
                <c:pt idx="2093">
                  <c:v>2.9605664611400684E-2</c:v>
                </c:pt>
                <c:pt idx="2094">
                  <c:v>2.9601321486170562E-2</c:v>
                </c:pt>
                <c:pt idx="2095">
                  <c:v>2.9598058556947748E-2</c:v>
                </c:pt>
                <c:pt idx="2096">
                  <c:v>2.9596130727966297E-2</c:v>
                </c:pt>
                <c:pt idx="2097">
                  <c:v>2.9591368156301354E-2</c:v>
                </c:pt>
                <c:pt idx="2098">
                  <c:v>2.9587541542929377E-2</c:v>
                </c:pt>
                <c:pt idx="2099">
                  <c:v>2.9583708412904374E-2</c:v>
                </c:pt>
                <c:pt idx="2100">
                  <c:v>2.9579868766236663E-2</c:v>
                </c:pt>
                <c:pt idx="2101">
                  <c:v>2.9575472619061342E-2</c:v>
                </c:pt>
                <c:pt idx="2102">
                  <c:v>2.9571619008175464E-2</c:v>
                </c:pt>
                <c:pt idx="2103">
                  <c:v>2.9567758880664926E-2</c:v>
                </c:pt>
                <c:pt idx="2104">
                  <c:v>2.956389223654262E-2</c:v>
                </c:pt>
                <c:pt idx="2105">
                  <c:v>2.9560019075803391E-2</c:v>
                </c:pt>
                <c:pt idx="2106">
                  <c:v>2.9554270229172973E-2</c:v>
                </c:pt>
                <c:pt idx="2107">
                  <c:v>2.9550385603244456E-2</c:v>
                </c:pt>
                <c:pt idx="2108">
                  <c:v>2.9546494461711332E-2</c:v>
                </c:pt>
                <c:pt idx="2109">
                  <c:v>2.9542596804579112E-2</c:v>
                </c:pt>
                <c:pt idx="2110">
                  <c:v>2.9544281018034316E-2</c:v>
                </c:pt>
                <c:pt idx="2111">
                  <c:v>2.9536643262918029E-2</c:v>
                </c:pt>
                <c:pt idx="2112">
                  <c:v>2.9532724486089828E-2</c:v>
                </c:pt>
                <c:pt idx="2113">
                  <c:v>2.9528799192698858E-2</c:v>
                </c:pt>
                <c:pt idx="2114">
                  <c:v>2.9523939096096186E-2</c:v>
                </c:pt>
                <c:pt idx="2115">
                  <c:v>2.9520729872172247E-2</c:v>
                </c:pt>
                <c:pt idx="2116">
                  <c:v>2.9516782378572748E-2</c:v>
                </c:pt>
                <c:pt idx="2117">
                  <c:v>2.9513754014303926E-2</c:v>
                </c:pt>
                <c:pt idx="2118">
                  <c:v>2.9506093121917671E-2</c:v>
                </c:pt>
                <c:pt idx="2119">
                  <c:v>2.9504900795670197E-2</c:v>
                </c:pt>
                <c:pt idx="2120">
                  <c:v>2.9500927234027974E-2</c:v>
                </c:pt>
                <c:pt idx="2121">
                  <c:v>2.9496947155391307E-2</c:v>
                </c:pt>
                <c:pt idx="2122">
                  <c:v>2.9492960559770187E-2</c:v>
                </c:pt>
                <c:pt idx="2123">
                  <c:v>2.9488967447169612E-2</c:v>
                </c:pt>
                <c:pt idx="2124">
                  <c:v>2.9484967817597074E-2</c:v>
                </c:pt>
                <c:pt idx="2125">
                  <c:v>2.9480961671060069E-2</c:v>
                </c:pt>
                <c:pt idx="2126">
                  <c:v>2.9476949007566089E-2</c:v>
                </c:pt>
                <c:pt idx="2127">
                  <c:v>2.9472929827120131E-2</c:v>
                </c:pt>
                <c:pt idx="2128">
                  <c:v>2.9468904129729689E-2</c:v>
                </c:pt>
                <c:pt idx="2129">
                  <c:v>2.946487191539976E-2</c:v>
                </c:pt>
                <c:pt idx="2130">
                  <c:v>2.946083318414533E-2</c:v>
                </c:pt>
                <c:pt idx="2131">
                  <c:v>2.9454044145095341E-2</c:v>
                </c:pt>
                <c:pt idx="2132">
                  <c:v>2.9453649919131537E-2</c:v>
                </c:pt>
                <c:pt idx="2133">
                  <c:v>2.944867788886002E-2</c:v>
                </c:pt>
                <c:pt idx="2134">
                  <c:v>2.9444613089952554E-2</c:v>
                </c:pt>
                <c:pt idx="2135">
                  <c:v>2.9440541774148066E-2</c:v>
                </c:pt>
                <c:pt idx="2136">
                  <c:v>2.943646394145405E-2</c:v>
                </c:pt>
                <c:pt idx="2137">
                  <c:v>2.9433289349760437E-2</c:v>
                </c:pt>
                <c:pt idx="2138">
                  <c:v>2.9428288725439899E-2</c:v>
                </c:pt>
                <c:pt idx="2139">
                  <c:v>2.9424191342122263E-2</c:v>
                </c:pt>
                <c:pt idx="2140">
                  <c:v>2.9420087441950071E-2</c:v>
                </c:pt>
                <c:pt idx="2141">
                  <c:v>2.9415977024928319E-2</c:v>
                </c:pt>
                <c:pt idx="2142">
                  <c:v>2.9411860091054509E-2</c:v>
                </c:pt>
                <c:pt idx="2143">
                  <c:v>2.9407736640346127E-2</c:v>
                </c:pt>
                <c:pt idx="2144">
                  <c:v>2.9403606672805671E-2</c:v>
                </c:pt>
                <c:pt idx="2145">
                  <c:v>2.9399470188440635E-2</c:v>
                </c:pt>
                <c:pt idx="2146">
                  <c:v>2.9395327187258513E-2</c:v>
                </c:pt>
                <c:pt idx="2147">
                  <c:v>2.9391177669269297E-2</c:v>
                </c:pt>
                <c:pt idx="2148">
                  <c:v>2.938642738323477E-2</c:v>
                </c:pt>
                <c:pt idx="2149">
                  <c:v>2.9382859082889567E-2</c:v>
                </c:pt>
                <c:pt idx="2150">
                  <c:v>2.9378690014509046E-2</c:v>
                </c:pt>
                <c:pt idx="2151">
                  <c:v>2.9375412949690375E-2</c:v>
                </c:pt>
                <c:pt idx="2152">
                  <c:v>2.9370332327424142E-2</c:v>
                </c:pt>
                <c:pt idx="2153">
                  <c:v>2.9363452818026471E-2</c:v>
                </c:pt>
                <c:pt idx="2154">
                  <c:v>2.9361948573268237E-2</c:v>
                </c:pt>
                <c:pt idx="2155">
                  <c:v>2.9358642213285921E-2</c:v>
                </c:pt>
                <c:pt idx="2156">
                  <c:v>2.9353538752111275E-2</c:v>
                </c:pt>
                <c:pt idx="2157">
                  <c:v>2.9346642869288661E-2</c:v>
                </c:pt>
                <c:pt idx="2158">
                  <c:v>2.9341531113243415E-2</c:v>
                </c:pt>
                <c:pt idx="2159">
                  <c:v>2.9337306631830158E-2</c:v>
                </c:pt>
                <c:pt idx="2160">
                  <c:v>2.9333075635622485E-2</c:v>
                </c:pt>
                <c:pt idx="2161">
                  <c:v>2.9328838124623249E-2</c:v>
                </c:pt>
                <c:pt idx="2162">
                  <c:v>2.9328152887168613E-2</c:v>
                </c:pt>
                <c:pt idx="2163">
                  <c:v>2.9323899101210138E-2</c:v>
                </c:pt>
                <c:pt idx="2164">
                  <c:v>2.9320526799408695E-2</c:v>
                </c:pt>
                <c:pt idx="2165">
                  <c:v>2.9315371979239113E-2</c:v>
                </c:pt>
                <c:pt idx="2166">
                  <c:v>2.9311985018506709E-2</c:v>
                </c:pt>
                <c:pt idx="2167">
                  <c:v>2.9306818790589273E-2</c:v>
                </c:pt>
                <c:pt idx="2168">
                  <c:v>2.9302532421272287E-2</c:v>
                </c:pt>
                <c:pt idx="2169">
                  <c:v>2.9298239535313075E-2</c:v>
                </c:pt>
                <c:pt idx="2170">
                  <c:v>2.9291290598819436E-2</c:v>
                </c:pt>
                <c:pt idx="2171">
                  <c:v>2.9289634213465476E-2</c:v>
                </c:pt>
                <c:pt idx="2172">
                  <c:v>2.9285321777602069E-2</c:v>
                </c:pt>
                <c:pt idx="2173">
                  <c:v>2.9281002825121416E-2</c:v>
                </c:pt>
                <c:pt idx="2174">
                  <c:v>2.9276677356026015E-2</c:v>
                </c:pt>
                <c:pt idx="2175">
                  <c:v>2.9273224406792506E-2</c:v>
                </c:pt>
                <c:pt idx="2176">
                  <c:v>2.926800686802844E-2</c:v>
                </c:pt>
                <c:pt idx="2177">
                  <c:v>2.9263661849148748E-2</c:v>
                </c:pt>
                <c:pt idx="2178">
                  <c:v>2.9259310313681786E-2</c:v>
                </c:pt>
                <c:pt idx="2179">
                  <c:v>2.9254952261637546E-2</c:v>
                </c:pt>
                <c:pt idx="2180">
                  <c:v>2.9250587693036012E-2</c:v>
                </c:pt>
                <c:pt idx="2181">
                  <c:v>2.9246216607872189E-2</c:v>
                </c:pt>
                <c:pt idx="2182">
                  <c:v>2.9241839006151071E-2</c:v>
                </c:pt>
                <c:pt idx="2183">
                  <c:v>2.9238327368578225E-2</c:v>
                </c:pt>
                <c:pt idx="2184">
                  <c:v>2.9233935912170012E-2</c:v>
                </c:pt>
                <c:pt idx="2185">
                  <c:v>2.9228667101778849E-2</c:v>
                </c:pt>
                <c:pt idx="2186">
                  <c:v>2.9224263433930975E-2</c:v>
                </c:pt>
                <c:pt idx="2187">
                  <c:v>2.9219853249573269E-2</c:v>
                </c:pt>
                <c:pt idx="2188">
                  <c:v>2.9215436548710727E-2</c:v>
                </c:pt>
                <c:pt idx="2189">
                  <c:v>2.9211880875255666E-2</c:v>
                </c:pt>
                <c:pt idx="2190">
                  <c:v>2.9206583597498614E-2</c:v>
                </c:pt>
                <c:pt idx="2191">
                  <c:v>2.9202147347164031E-2</c:v>
                </c:pt>
                <c:pt idx="2192">
                  <c:v>2.919510918140409E-2</c:v>
                </c:pt>
                <c:pt idx="2193">
                  <c:v>2.9193255297080278E-2</c:v>
                </c:pt>
                <c:pt idx="2194">
                  <c:v>2.9188799497346096E-2</c:v>
                </c:pt>
                <c:pt idx="2195">
                  <c:v>2.9184337181159536E-2</c:v>
                </c:pt>
                <c:pt idx="2196">
                  <c:v>2.9179868348530591E-2</c:v>
                </c:pt>
                <c:pt idx="2197">
                  <c:v>2.9175392999464256E-2</c:v>
                </c:pt>
                <c:pt idx="2198">
                  <c:v>2.9169410314537115E-2</c:v>
                </c:pt>
                <c:pt idx="2199">
                  <c:v>2.9166422752054388E-2</c:v>
                </c:pt>
                <c:pt idx="2200">
                  <c:v>2.9162143523876374E-2</c:v>
                </c:pt>
                <c:pt idx="2201">
                  <c:v>2.9158284058273507E-2</c:v>
                </c:pt>
                <c:pt idx="2202">
                  <c:v>2.9152918507864001E-2</c:v>
                </c:pt>
                <c:pt idx="2203">
                  <c:v>2.9149260018929854E-2</c:v>
                </c:pt>
                <c:pt idx="2204">
                  <c:v>2.9143883096439949E-2</c:v>
                </c:pt>
                <c:pt idx="2205">
                  <c:v>2.9135263977035059E-2</c:v>
                </c:pt>
                <c:pt idx="2206">
                  <c:v>2.91333199953446E-2</c:v>
                </c:pt>
                <c:pt idx="2207">
                  <c:v>2.9128779383873267E-2</c:v>
                </c:pt>
                <c:pt idx="2208">
                  <c:v>2.912508396961222E-2</c:v>
                </c:pt>
                <c:pt idx="2209">
                  <c:v>2.9119678613292257E-2</c:v>
                </c:pt>
                <c:pt idx="2210">
                  <c:v>2.9112568114511333E-2</c:v>
                </c:pt>
                <c:pt idx="2211">
                  <c:v>2.9108003941900051E-2</c:v>
                </c:pt>
                <c:pt idx="2212">
                  <c:v>2.9103433254845497E-2</c:v>
                </c:pt>
                <c:pt idx="2213">
                  <c:v>2.9098856053350528E-2</c:v>
                </c:pt>
                <c:pt idx="2214">
                  <c:v>2.9096812659336165E-2</c:v>
                </c:pt>
                <c:pt idx="2215">
                  <c:v>2.9093065790711525E-2</c:v>
                </c:pt>
                <c:pt idx="2216">
                  <c:v>2.9087620666917332E-2</c:v>
                </c:pt>
                <c:pt idx="2217">
                  <c:v>2.9083014896984147E-2</c:v>
                </c:pt>
                <c:pt idx="2218">
                  <c:v>2.9079245969596546E-2</c:v>
                </c:pt>
                <c:pt idx="2219">
                  <c:v>2.9070299493280771E-2</c:v>
                </c:pt>
                <c:pt idx="2220">
                  <c:v>2.9069158492400413E-2</c:v>
                </c:pt>
                <c:pt idx="2221">
                  <c:v>2.9064526659305277E-2</c:v>
                </c:pt>
                <c:pt idx="2222">
                  <c:v>2.9060728313815287E-2</c:v>
                </c:pt>
                <c:pt idx="2223">
                  <c:v>2.9055243445793827E-2</c:v>
                </c:pt>
                <c:pt idx="2224">
                  <c:v>2.9050592065403297E-2</c:v>
                </c:pt>
                <c:pt idx="2225">
                  <c:v>2.9045934169262249E-2</c:v>
                </c:pt>
                <c:pt idx="2226">
                  <c:v>2.9041269757378415E-2</c:v>
                </c:pt>
                <c:pt idx="2227">
                  <c:v>2.9037434628981784E-2</c:v>
                </c:pt>
                <c:pt idx="2228">
                  <c:v>2.9031921386423652E-2</c:v>
                </c:pt>
                <c:pt idx="2229">
                  <c:v>2.9027237427368197E-2</c:v>
                </c:pt>
                <c:pt idx="2230">
                  <c:v>2.9022546952598319E-2</c:v>
                </c:pt>
                <c:pt idx="2231">
                  <c:v>2.9017849962132074E-2</c:v>
                </c:pt>
                <c:pt idx="2232">
                  <c:v>2.9013146455961723E-2</c:v>
                </c:pt>
                <c:pt idx="2233">
                  <c:v>2.9008436434113053E-2</c:v>
                </c:pt>
                <c:pt idx="2234">
                  <c:v>2.9003719896586063E-2</c:v>
                </c:pt>
                <c:pt idx="2235">
                  <c:v>2.9000654904180419E-2</c:v>
                </c:pt>
                <c:pt idx="2236">
                  <c:v>2.8995095477054866E-2</c:v>
                </c:pt>
                <c:pt idx="2237">
                  <c:v>2.8989531190009951E-2</c:v>
                </c:pt>
                <c:pt idx="2238">
                  <c:v>2.8984788589849621E-2</c:v>
                </c:pt>
                <c:pt idx="2239">
                  <c:v>2.8980039474049649E-2</c:v>
                </c:pt>
                <c:pt idx="2240">
                  <c:v>2.8975283842622927E-2</c:v>
                </c:pt>
                <c:pt idx="2241">
                  <c:v>2.8971345661543135E-2</c:v>
                </c:pt>
                <c:pt idx="2242">
                  <c:v>2.8965753032899558E-2</c:v>
                </c:pt>
                <c:pt idx="2243">
                  <c:v>2.8960977854626115E-2</c:v>
                </c:pt>
                <c:pt idx="2244">
                  <c:v>2.8956196160756866E-2</c:v>
                </c:pt>
                <c:pt idx="2245">
                  <c:v>2.8951407951289237E-2</c:v>
                </c:pt>
                <c:pt idx="2246">
                  <c:v>2.8946613226246431E-2</c:v>
                </c:pt>
                <c:pt idx="2247">
                  <c:v>2.8941811985628448E-2</c:v>
                </c:pt>
                <c:pt idx="2248">
                  <c:v>2.8937004229443022E-2</c:v>
                </c:pt>
                <c:pt idx="2249">
                  <c:v>2.8932189957697894E-2</c:v>
                </c:pt>
                <c:pt idx="2250">
                  <c:v>2.8924485140784384E-2</c:v>
                </c:pt>
                <c:pt idx="2251">
                  <c:v>2.8922541867567205E-2</c:v>
                </c:pt>
                <c:pt idx="2252">
                  <c:v>2.8919337221684899E-2</c:v>
                </c:pt>
                <c:pt idx="2253">
                  <c:v>2.8913681466686547E-2</c:v>
                </c:pt>
                <c:pt idx="2254">
                  <c:v>2.8908020865891271E-2</c:v>
                </c:pt>
                <c:pt idx="2255">
                  <c:v>2.8903979543509206E-2</c:v>
                </c:pt>
                <c:pt idx="2256">
                  <c:v>2.8898307620542584E-2</c:v>
                </c:pt>
                <c:pt idx="2257">
                  <c:v>2.8894251556495776E-2</c:v>
                </c:pt>
                <c:pt idx="2258">
                  <c:v>2.8888568313223253E-2</c:v>
                </c:pt>
                <c:pt idx="2259">
                  <c:v>2.8883688886345221E-2</c:v>
                </c:pt>
                <c:pt idx="2260">
                  <c:v>2.8879610706445957E-2</c:v>
                </c:pt>
                <c:pt idx="2261">
                  <c:v>2.8873910486188537E-2</c:v>
                </c:pt>
                <c:pt idx="2262">
                  <c:v>2.8866593139083335E-2</c:v>
                </c:pt>
                <c:pt idx="2263">
                  <c:v>2.8861690224683149E-2</c:v>
                </c:pt>
                <c:pt idx="2264">
                  <c:v>2.8856780796213677E-2</c:v>
                </c:pt>
                <c:pt idx="2265">
                  <c:v>2.885186485367492E-2</c:v>
                </c:pt>
                <c:pt idx="2266">
                  <c:v>2.8850153076847851E-2</c:v>
                </c:pt>
                <c:pt idx="2267">
                  <c:v>2.8844418915132317E-2</c:v>
                </c:pt>
                <c:pt idx="2268">
                  <c:v>2.8839480849330891E-2</c:v>
                </c:pt>
                <c:pt idx="2269">
                  <c:v>2.8834536268134793E-2</c:v>
                </c:pt>
                <c:pt idx="2270">
                  <c:v>2.8825954333018267E-2</c:v>
                </c:pt>
                <c:pt idx="2271">
                  <c:v>2.8824627559597246E-2</c:v>
                </c:pt>
                <c:pt idx="2272">
                  <c:v>2.8819663432263533E-2</c:v>
                </c:pt>
                <c:pt idx="2273">
                  <c:v>2.8814692789576404E-2</c:v>
                </c:pt>
                <c:pt idx="2274">
                  <c:v>2.881130702717611E-2</c:v>
                </c:pt>
                <c:pt idx="2275">
                  <c:v>2.8804731958147048E-2</c:v>
                </c:pt>
                <c:pt idx="2276">
                  <c:v>2.8799741769425451E-2</c:v>
                </c:pt>
                <c:pt idx="2277">
                  <c:v>2.8794745065373641E-2</c:v>
                </c:pt>
                <c:pt idx="2278">
                  <c:v>2.8789741846004514E-2</c:v>
                </c:pt>
                <c:pt idx="2279">
                  <c:v>2.8784732111320651E-2</c:v>
                </c:pt>
                <c:pt idx="2280">
                  <c:v>2.8779715861337516E-2</c:v>
                </c:pt>
                <c:pt idx="2281">
                  <c:v>2.8774693096060271E-2</c:v>
                </c:pt>
                <c:pt idx="2282">
                  <c:v>2.8769663815499232E-2</c:v>
                </c:pt>
                <c:pt idx="2283">
                  <c:v>2.8764628019659549E-2</c:v>
                </c:pt>
                <c:pt idx="2284">
                  <c:v>2.8759585708548967E-2</c:v>
                </c:pt>
                <c:pt idx="2285">
                  <c:v>2.8754536882180371E-2</c:v>
                </c:pt>
                <c:pt idx="2286">
                  <c:v>2.8749481540564083E-2</c:v>
                </c:pt>
                <c:pt idx="2287">
                  <c:v>2.8745204137858582E-2</c:v>
                </c:pt>
                <c:pt idx="2288">
                  <c:v>2.8740134896184655E-2</c:v>
                </c:pt>
                <c:pt idx="2289">
                  <c:v>2.873427642427287E-2</c:v>
                </c:pt>
                <c:pt idx="2290">
                  <c:v>2.8729195021730259E-2</c:v>
                </c:pt>
                <c:pt idx="2291">
                  <c:v>2.8724107103976056E-2</c:v>
                </c:pt>
                <c:pt idx="2292">
                  <c:v>2.8719012671025723E-2</c:v>
                </c:pt>
                <c:pt idx="2293">
                  <c:v>2.8714690952892363E-2</c:v>
                </c:pt>
                <c:pt idx="2294">
                  <c:v>2.8708804259552159E-2</c:v>
                </c:pt>
                <c:pt idx="2295">
                  <c:v>2.8703690281046978E-2</c:v>
                </c:pt>
                <c:pt idx="2296">
                  <c:v>2.8699346399292114E-2</c:v>
                </c:pt>
                <c:pt idx="2297">
                  <c:v>2.8693442778551379E-2</c:v>
                </c:pt>
                <c:pt idx="2298">
                  <c:v>2.8688309254576438E-2</c:v>
                </c:pt>
                <c:pt idx="2299">
                  <c:v>2.8683169215454364E-2</c:v>
                </c:pt>
                <c:pt idx="2300">
                  <c:v>2.8678022661208367E-2</c:v>
                </c:pt>
                <c:pt idx="2301">
                  <c:v>2.8672869591835869E-2</c:v>
                </c:pt>
                <c:pt idx="2302">
                  <c:v>2.8664725731633922E-2</c:v>
                </c:pt>
                <c:pt idx="2303">
                  <c:v>2.8662543907757774E-2</c:v>
                </c:pt>
                <c:pt idx="2304">
                  <c:v>2.8658910471774331E-2</c:v>
                </c:pt>
                <c:pt idx="2305">
                  <c:v>2.8652960896875523E-2</c:v>
                </c:pt>
                <c:pt idx="2306">
                  <c:v>2.8647006518431668E-2</c:v>
                </c:pt>
                <c:pt idx="2307">
                  <c:v>2.8642581336466855E-2</c:v>
                </c:pt>
                <c:pt idx="2308">
                  <c:v>2.8636615683506277E-2</c:v>
                </c:pt>
                <c:pt idx="2309">
                  <c:v>2.8632940891392428E-2</c:v>
                </c:pt>
                <c:pt idx="2310">
                  <c:v>2.8626198788371412E-2</c:v>
                </c:pt>
                <c:pt idx="2311">
                  <c:v>2.8620980568241864E-2</c:v>
                </c:pt>
                <c:pt idx="2312">
                  <c:v>2.861651841428392E-2</c:v>
                </c:pt>
                <c:pt idx="2313">
                  <c:v>2.8610524582912689E-2</c:v>
                </c:pt>
                <c:pt idx="2314">
                  <c:v>2.8605286817731113E-2</c:v>
                </c:pt>
                <c:pt idx="2315">
                  <c:v>2.8600042537544227E-2</c:v>
                </c:pt>
                <c:pt idx="2316">
                  <c:v>2.8594791742372661E-2</c:v>
                </c:pt>
                <c:pt idx="2317">
                  <c:v>2.8589534432206101E-2</c:v>
                </c:pt>
                <c:pt idx="2318">
                  <c:v>2.8584270607075486E-2</c:v>
                </c:pt>
                <c:pt idx="2319">
                  <c:v>2.8579000266973086E-2</c:v>
                </c:pt>
                <c:pt idx="2320">
                  <c:v>2.8573723411916947E-2</c:v>
                </c:pt>
                <c:pt idx="2321">
                  <c:v>2.8569194681151711E-2</c:v>
                </c:pt>
                <c:pt idx="2322">
                  <c:v>2.8563903911571764E-2</c:v>
                </c:pt>
                <c:pt idx="2323">
                  <c:v>2.8558606626628569E-2</c:v>
                </c:pt>
                <c:pt idx="2324">
                  <c:v>2.8552550842289099E-2</c:v>
                </c:pt>
                <c:pt idx="2325">
                  <c:v>2.8543453891248127E-2</c:v>
                </c:pt>
                <c:pt idx="2326">
                  <c:v>2.8542675679666951E-2</c:v>
                </c:pt>
                <c:pt idx="2327">
                  <c:v>2.8536603008461382E-2</c:v>
                </c:pt>
                <c:pt idx="2328">
                  <c:v>2.853127403406672E-2</c:v>
                </c:pt>
                <c:pt idx="2329">
                  <c:v>2.8525938544795678E-2</c:v>
                </c:pt>
                <c:pt idx="2330">
                  <c:v>2.852059654066115E-2</c:v>
                </c:pt>
                <c:pt idx="2331">
                  <c:v>2.8513010430023047E-2</c:v>
                </c:pt>
                <c:pt idx="2332">
                  <c:v>2.8509892987811942E-2</c:v>
                </c:pt>
                <c:pt idx="2333">
                  <c:v>2.8504531439125631E-2</c:v>
                </c:pt>
                <c:pt idx="2334">
                  <c:v>2.8499163375604195E-2</c:v>
                </c:pt>
                <c:pt idx="2335">
                  <c:v>2.8495273180752664E-2</c:v>
                </c:pt>
                <c:pt idx="2336">
                  <c:v>2.8488407704102367E-2</c:v>
                </c:pt>
                <c:pt idx="2337">
                  <c:v>2.8483020096145187E-2</c:v>
                </c:pt>
                <c:pt idx="2338">
                  <c:v>2.8477625973383824E-2</c:v>
                </c:pt>
                <c:pt idx="2339">
                  <c:v>2.8472963984890187E-2</c:v>
                </c:pt>
                <c:pt idx="2340">
                  <c:v>2.8467555940093203E-2</c:v>
                </c:pt>
                <c:pt idx="2341">
                  <c:v>2.8461404516429371E-2</c:v>
                </c:pt>
                <c:pt idx="2342">
                  <c:v>2.8455984334577637E-2</c:v>
                </c:pt>
                <c:pt idx="2343">
                  <c:v>2.8450557637978453E-2</c:v>
                </c:pt>
                <c:pt idx="2344">
                  <c:v>2.8445124426636974E-2</c:v>
                </c:pt>
                <c:pt idx="2345">
                  <c:v>2.843968470056352E-2</c:v>
                </c:pt>
                <c:pt idx="2346">
                  <c:v>2.8434970852422581E-2</c:v>
                </c:pt>
                <c:pt idx="2347">
                  <c:v>2.8428785704254188E-2</c:v>
                </c:pt>
                <c:pt idx="2348">
                  <c:v>2.8423326434038942E-2</c:v>
                </c:pt>
                <c:pt idx="2349">
                  <c:v>2.8417860649125236E-2</c:v>
                </c:pt>
                <c:pt idx="2350">
                  <c:v>2.8413117157613799E-2</c:v>
                </c:pt>
                <c:pt idx="2351">
                  <c:v>2.8406909535254026E-2</c:v>
                </c:pt>
                <c:pt idx="2352">
                  <c:v>2.8401424206317149E-2</c:v>
                </c:pt>
                <c:pt idx="2353">
                  <c:v>2.8395932362712754E-2</c:v>
                </c:pt>
                <c:pt idx="2354">
                  <c:v>2.8390434004458898E-2</c:v>
                </c:pt>
                <c:pt idx="2355">
                  <c:v>2.8384929131571045E-2</c:v>
                </c:pt>
                <c:pt idx="2356">
                  <c:v>2.8379417744049198E-2</c:v>
                </c:pt>
                <c:pt idx="2357">
                  <c:v>2.8374622360453905E-2</c:v>
                </c:pt>
                <c:pt idx="2358">
                  <c:v>2.8368375425144785E-2</c:v>
                </c:pt>
                <c:pt idx="2359">
                  <c:v>2.8362844493788002E-2</c:v>
                </c:pt>
                <c:pt idx="2360">
                  <c:v>2.8358026864448993E-2</c:v>
                </c:pt>
                <c:pt idx="2361">
                  <c:v>2.8348592184929744E-2</c:v>
                </c:pt>
                <c:pt idx="2362">
                  <c:v>2.8343037987206061E-2</c:v>
                </c:pt>
                <c:pt idx="2363">
                  <c:v>2.8337477274918008E-2</c:v>
                </c:pt>
                <c:pt idx="2364">
                  <c:v>2.8331910048083636E-2</c:v>
                </c:pt>
                <c:pt idx="2365">
                  <c:v>2.8326336306702938E-2</c:v>
                </c:pt>
                <c:pt idx="2366">
                  <c:v>2.8318614104414812E-2</c:v>
                </c:pt>
                <c:pt idx="2367">
                  <c:v>2.8313030046293201E-2</c:v>
                </c:pt>
                <c:pt idx="2368">
                  <c:v>2.8307439474933065E-2</c:v>
                </c:pt>
                <c:pt idx="2369">
                  <c:v>2.8301842390348688E-2</c:v>
                </c:pt>
                <c:pt idx="2370">
                  <c:v>2.8301210647010473E-2</c:v>
                </c:pt>
                <c:pt idx="2371">
                  <c:v>2.8292757053577762E-2</c:v>
                </c:pt>
                <c:pt idx="2372">
                  <c:v>2.8287137710666772E-2</c:v>
                </c:pt>
                <c:pt idx="2373">
                  <c:v>2.8281511853289396E-2</c:v>
                </c:pt>
                <c:pt idx="2374">
                  <c:v>2.8275172793516212E-2</c:v>
                </c:pt>
                <c:pt idx="2375">
                  <c:v>2.8269333759620985E-2</c:v>
                </c:pt>
                <c:pt idx="2376">
                  <c:v>2.8263685589404453E-2</c:v>
                </c:pt>
                <c:pt idx="2377">
                  <c:v>2.8258734508995239E-2</c:v>
                </c:pt>
                <c:pt idx="2378">
                  <c:v>2.825236970444539E-2</c:v>
                </c:pt>
                <c:pt idx="2379">
                  <c:v>2.8246701989717848E-2</c:v>
                </c:pt>
                <c:pt idx="2380">
                  <c:v>2.8241027760169124E-2</c:v>
                </c:pt>
                <c:pt idx="2381">
                  <c:v>2.8235347015814205E-2</c:v>
                </c:pt>
                <c:pt idx="2382">
                  <c:v>2.8229659756663084E-2</c:v>
                </c:pt>
                <c:pt idx="2383">
                  <c:v>2.8223965982718258E-2</c:v>
                </c:pt>
                <c:pt idx="2384">
                  <c:v>2.8218265693994715E-2</c:v>
                </c:pt>
                <c:pt idx="2385">
                  <c:v>2.8212558890504946E-2</c:v>
                </c:pt>
                <c:pt idx="2386">
                  <c:v>2.8206845572256445E-2</c:v>
                </c:pt>
                <c:pt idx="2387">
                  <c:v>2.8201125739251709E-2</c:v>
                </c:pt>
                <c:pt idx="2388">
                  <c:v>2.8195399391513221E-2</c:v>
                </c:pt>
                <c:pt idx="2389">
                  <c:v>2.8189666529043478E-2</c:v>
                </c:pt>
                <c:pt idx="2390">
                  <c:v>2.8184618904623902E-2</c:v>
                </c:pt>
                <c:pt idx="2391">
                  <c:v>2.8176108438674883E-2</c:v>
                </c:pt>
                <c:pt idx="2392">
                  <c:v>2.8172428853356635E-2</c:v>
                </c:pt>
                <c:pt idx="2393">
                  <c:v>2.8166669932074284E-2</c:v>
                </c:pt>
                <c:pt idx="2394">
                  <c:v>2.8160904496105643E-2</c:v>
                </c:pt>
                <c:pt idx="2395">
                  <c:v>2.81551325454657E-2</c:v>
                </c:pt>
                <c:pt idx="2396">
                  <c:v>2.8149354080166944E-2</c:v>
                </c:pt>
                <c:pt idx="2397">
                  <c:v>2.8144254441949783E-2</c:v>
                </c:pt>
                <c:pt idx="2398">
                  <c:v>2.8137777605635461E-2</c:v>
                </c:pt>
                <c:pt idx="2399">
                  <c:v>2.813197959642022E-2</c:v>
                </c:pt>
                <c:pt idx="2400">
                  <c:v>2.8126175072583637E-2</c:v>
                </c:pt>
                <c:pt idx="2401">
                  <c:v>2.8120364034138201E-2</c:v>
                </c:pt>
                <c:pt idx="2402">
                  <c:v>2.8114546481091407E-2</c:v>
                </c:pt>
                <c:pt idx="2403">
                  <c:v>2.8108722413460741E-2</c:v>
                </c:pt>
                <c:pt idx="2404">
                  <c:v>2.8100854785994497E-2</c:v>
                </c:pt>
                <c:pt idx="2405">
                  <c:v>2.8097054734460281E-2</c:v>
                </c:pt>
                <c:pt idx="2406">
                  <c:v>2.8091211123120463E-2</c:v>
                </c:pt>
                <c:pt idx="2407">
                  <c:v>2.8085360997229247E-2</c:v>
                </c:pt>
                <c:pt idx="2408">
                  <c:v>2.8079342256567781E-2</c:v>
                </c:pt>
                <c:pt idx="2409">
                  <c:v>2.8073641201837585E-2</c:v>
                </c:pt>
                <c:pt idx="2410">
                  <c:v>2.8067771532357122E-2</c:v>
                </c:pt>
                <c:pt idx="2411">
                  <c:v>2.8062567807118913E-2</c:v>
                </c:pt>
                <c:pt idx="2412">
                  <c:v>2.8051977122191166E-2</c:v>
                </c:pt>
                <c:pt idx="2413">
                  <c:v>2.8048611056019562E-2</c:v>
                </c:pt>
                <c:pt idx="2414">
                  <c:v>2.8044227709473346E-2</c:v>
                </c:pt>
                <c:pt idx="2415">
                  <c:v>2.803899423061958E-2</c:v>
                </c:pt>
                <c:pt idx="2416">
                  <c:v>2.8032416711178954E-2</c:v>
                </c:pt>
                <c:pt idx="2417">
                  <c:v>2.8024500380490047E-2</c:v>
                </c:pt>
                <c:pt idx="2418">
                  <c:v>2.8017915170233745E-2</c:v>
                </c:pt>
                <c:pt idx="2419">
                  <c:v>2.801199057428562E-2</c:v>
                </c:pt>
                <c:pt idx="2420">
                  <c:v>2.8006059465552902E-2</c:v>
                </c:pt>
                <c:pt idx="2421">
                  <c:v>2.8000121844041295E-2</c:v>
                </c:pt>
                <c:pt idx="2422">
                  <c:v>2.7996827369904942E-2</c:v>
                </c:pt>
                <c:pt idx="2423">
                  <c:v>2.7990873012615214E-2</c:v>
                </c:pt>
                <c:pt idx="2424">
                  <c:v>2.7984912140953944E-2</c:v>
                </c:pt>
                <c:pt idx="2425">
                  <c:v>2.7978944754928625E-2</c:v>
                </c:pt>
                <c:pt idx="2426">
                  <c:v>2.7973629420790565E-2</c:v>
                </c:pt>
                <c:pt idx="2427">
                  <c:v>2.7966990439818318E-2</c:v>
                </c:pt>
                <c:pt idx="2428">
                  <c:v>2.7961003510758309E-2</c:v>
                </c:pt>
                <c:pt idx="2429">
                  <c:v>2.7955665844130454E-2</c:v>
                </c:pt>
                <c:pt idx="2430">
                  <c:v>2.7947045242432217E-2</c:v>
                </c:pt>
                <c:pt idx="2431">
                  <c:v>2.7943003637678765E-2</c:v>
                </c:pt>
                <c:pt idx="2432">
                  <c:v>2.7936990651392379E-2</c:v>
                </c:pt>
                <c:pt idx="2433">
                  <c:v>2.7930971150821882E-2</c:v>
                </c:pt>
                <c:pt idx="2434">
                  <c:v>2.7924945135977264E-2</c:v>
                </c:pt>
                <c:pt idx="2435">
                  <c:v>2.7918912606871016E-2</c:v>
                </c:pt>
                <c:pt idx="2436">
                  <c:v>2.7912873563518126E-2</c:v>
                </c:pt>
                <c:pt idx="2437">
                  <c:v>2.790682800592359E-2</c:v>
                </c:pt>
                <c:pt idx="2438">
                  <c:v>2.7900775934097399E-2</c:v>
                </c:pt>
                <c:pt idx="2439">
                  <c:v>2.7894717348057041E-2</c:v>
                </c:pt>
                <c:pt idx="2440">
                  <c:v>2.7888652247807511E-2</c:v>
                </c:pt>
                <c:pt idx="2441">
                  <c:v>2.78825806333588E-2</c:v>
                </c:pt>
                <c:pt idx="2442">
                  <c:v>2.7876502504720901E-2</c:v>
                </c:pt>
                <c:pt idx="2443">
                  <c:v>2.7868489392389381E-2</c:v>
                </c:pt>
                <c:pt idx="2444">
                  <c:v>2.7864968479762518E-2</c:v>
                </c:pt>
                <c:pt idx="2445">
                  <c:v>2.7858229033794479E-2</c:v>
                </c:pt>
                <c:pt idx="2446">
                  <c:v>2.7852124848517235E-2</c:v>
                </c:pt>
                <c:pt idx="2447">
                  <c:v>2.7846014149105758E-2</c:v>
                </c:pt>
                <c:pt idx="2448">
                  <c:v>2.7839896935565045E-2</c:v>
                </c:pt>
                <c:pt idx="2449">
                  <c:v>2.7834410295384453E-2</c:v>
                </c:pt>
                <c:pt idx="2450">
                  <c:v>2.7827642966158361E-2</c:v>
                </c:pt>
                <c:pt idx="2451">
                  <c:v>2.7821506210312374E-2</c:v>
                </c:pt>
                <c:pt idx="2452">
                  <c:v>2.7815362940382116E-2</c:v>
                </c:pt>
                <c:pt idx="2453">
                  <c:v>2.7809213156382573E-2</c:v>
                </c:pt>
                <c:pt idx="2454">
                  <c:v>2.7803056858328734E-2</c:v>
                </c:pt>
                <c:pt idx="2455">
                  <c:v>2.7796894046220599E-2</c:v>
                </c:pt>
                <c:pt idx="2456">
                  <c:v>2.7790724720065663E-2</c:v>
                </c:pt>
                <c:pt idx="2457">
                  <c:v>2.77845488798939E-2</c:v>
                </c:pt>
                <c:pt idx="2458">
                  <c:v>2.7778366525705311E-2</c:v>
                </c:pt>
                <c:pt idx="2459">
                  <c:v>2.7772177657504893E-2</c:v>
                </c:pt>
                <c:pt idx="2460">
                  <c:v>2.7765096688953383E-2</c:v>
                </c:pt>
                <c:pt idx="2461">
                  <c:v>2.775978037912602E-2</c:v>
                </c:pt>
                <c:pt idx="2462">
                  <c:v>2.7753571968972546E-2</c:v>
                </c:pt>
                <c:pt idx="2463">
                  <c:v>2.7747980954885391E-2</c:v>
                </c:pt>
                <c:pt idx="2464">
                  <c:v>2.7741135606779987E-2</c:v>
                </c:pt>
                <c:pt idx="2465">
                  <c:v>2.77330412425567E-2</c:v>
                </c:pt>
                <c:pt idx="2466">
                  <c:v>2.7728673188822384E-2</c:v>
                </c:pt>
                <c:pt idx="2467">
                  <c:v>2.7723052339802899E-2</c:v>
                </c:pt>
                <c:pt idx="2468">
                  <c:v>2.7716184715182168E-2</c:v>
                </c:pt>
                <c:pt idx="2469">
                  <c:v>2.7708075640050012E-2</c:v>
                </c:pt>
                <c:pt idx="2470">
                  <c:v>2.7701200431113269E-2</c:v>
                </c:pt>
                <c:pt idx="2471">
                  <c:v>2.7694937182553479E-2</c:v>
                </c:pt>
                <c:pt idx="2472">
                  <c:v>2.7688667421694416E-2</c:v>
                </c:pt>
                <c:pt idx="2473">
                  <c:v>2.7682391148538939E-2</c:v>
                </c:pt>
                <c:pt idx="2474">
                  <c:v>2.7678562961027664E-2</c:v>
                </c:pt>
                <c:pt idx="2475">
                  <c:v>2.7672269870191724E-2</c:v>
                </c:pt>
                <c:pt idx="2476">
                  <c:v>2.7666581870290263E-2</c:v>
                </c:pt>
                <c:pt idx="2477">
                  <c:v>2.7659664147056395E-2</c:v>
                </c:pt>
                <c:pt idx="2478">
                  <c:v>2.7653961220567395E-2</c:v>
                </c:pt>
                <c:pt idx="2479">
                  <c:v>2.7647032368713076E-2</c:v>
                </c:pt>
                <c:pt idx="2480">
                  <c:v>2.7640706708869645E-2</c:v>
                </c:pt>
                <c:pt idx="2481">
                  <c:v>2.7634374535256689E-2</c:v>
                </c:pt>
                <c:pt idx="2482">
                  <c:v>2.7626217780342858E-2</c:v>
                </c:pt>
                <c:pt idx="2483">
                  <c:v>2.7621690646774666E-2</c:v>
                </c:pt>
                <c:pt idx="2484">
                  <c:v>2.7615338931923084E-2</c:v>
                </c:pt>
                <c:pt idx="2485">
                  <c:v>2.7608980703346941E-2</c:v>
                </c:pt>
                <c:pt idx="2486">
                  <c:v>2.760261596105873E-2</c:v>
                </c:pt>
                <c:pt idx="2487">
                  <c:v>2.7596846509221545E-2</c:v>
                </c:pt>
                <c:pt idx="2488">
                  <c:v>2.7589871314018521E-2</c:v>
                </c:pt>
                <c:pt idx="2489">
                  <c:v>2.7583498596047695E-2</c:v>
                </c:pt>
                <c:pt idx="2490">
                  <c:v>2.7577131083245665E-2</c:v>
                </c:pt>
                <c:pt idx="2491">
                  <c:v>2.7570772861246762E-2</c:v>
                </c:pt>
                <c:pt idx="2492">
                  <c:v>2.7564426626568994E-2</c:v>
                </c:pt>
                <c:pt idx="2493">
                  <c:v>2.75580926283156E-2</c:v>
                </c:pt>
                <c:pt idx="2494">
                  <c:v>2.7551770866466596E-2</c:v>
                </c:pt>
                <c:pt idx="2495">
                  <c:v>2.7546064761246377E-2</c:v>
                </c:pt>
                <c:pt idx="2496">
                  <c:v>2.7539767865024961E-2</c:v>
                </c:pt>
                <c:pt idx="2497">
                  <c:v>2.753287899913609E-2</c:v>
                </c:pt>
                <c:pt idx="2498">
                  <c:v>2.7526606182697311E-2</c:v>
                </c:pt>
                <c:pt idx="2499">
                  <c:v>2.7520345602555507E-2</c:v>
                </c:pt>
                <c:pt idx="2500">
                  <c:v>2.7514097258695691E-2</c:v>
                </c:pt>
                <c:pt idx="2501">
                  <c:v>2.750846694429205E-2</c:v>
                </c:pt>
                <c:pt idx="2502">
                  <c:v>2.7501637279739588E-2</c:v>
                </c:pt>
                <c:pt idx="2503">
                  <c:v>2.7495425644598337E-2</c:v>
                </c:pt>
                <c:pt idx="2504">
                  <c:v>2.7487405679560657E-2</c:v>
                </c:pt>
                <c:pt idx="2505">
                  <c:v>2.7483039082902005E-2</c:v>
                </c:pt>
                <c:pt idx="2506">
                  <c:v>2.7476864156301961E-2</c:v>
                </c:pt>
                <c:pt idx="2507">
                  <c:v>2.747070146583902E-2</c:v>
                </c:pt>
                <c:pt idx="2508">
                  <c:v>2.7464551011495697E-2</c:v>
                </c:pt>
                <c:pt idx="2509">
                  <c:v>2.7458412793252007E-2</c:v>
                </c:pt>
                <c:pt idx="2510">
                  <c:v>2.745080325844812E-2</c:v>
                </c:pt>
                <c:pt idx="2511">
                  <c:v>2.7446173064978596E-2</c:v>
                </c:pt>
                <c:pt idx="2512">
                  <c:v>2.7439811208812257E-2</c:v>
                </c:pt>
                <c:pt idx="2513">
                  <c:v>2.7434592932150569E-2</c:v>
                </c:pt>
                <c:pt idx="2514">
                  <c:v>2.7427905242821127E-2</c:v>
                </c:pt>
                <c:pt idx="2515">
                  <c:v>2.7422451916202822E-2</c:v>
                </c:pt>
                <c:pt idx="2516">
                  <c:v>2.7415787874649766E-2</c:v>
                </c:pt>
                <c:pt idx="2517">
                  <c:v>2.7404827984493774E-2</c:v>
                </c:pt>
                <c:pt idx="2518">
                  <c:v>2.7402246584648928E-2</c:v>
                </c:pt>
                <c:pt idx="2519">
                  <c:v>2.7396232057530001E-2</c:v>
                </c:pt>
                <c:pt idx="2520">
                  <c:v>2.7390843307922574E-2</c:v>
                </c:pt>
                <c:pt idx="2521">
                  <c:v>2.7384239707830906E-2</c:v>
                </c:pt>
                <c:pt idx="2522">
                  <c:v>2.7378261885212064E-2</c:v>
                </c:pt>
                <c:pt idx="2523">
                  <c:v>2.7372296297384465E-2</c:v>
                </c:pt>
                <c:pt idx="2524">
                  <c:v>2.7366342944332638E-2</c:v>
                </c:pt>
                <c:pt idx="2525">
                  <c:v>2.736040182603338E-2</c:v>
                </c:pt>
                <c:pt idx="2526">
                  <c:v>2.7355089013392508E-2</c:v>
                </c:pt>
                <c:pt idx="2527">
                  <c:v>2.7348556293633253E-2</c:v>
                </c:pt>
                <c:pt idx="2528">
                  <c:v>2.7342651879491125E-2</c:v>
                </c:pt>
                <c:pt idx="2529">
                  <c:v>2.7336759700029363E-2</c:v>
                </c:pt>
                <c:pt idx="2530">
                  <c:v>2.732690733008436E-2</c:v>
                </c:pt>
                <c:pt idx="2531">
                  <c:v>2.7325012045077316E-2</c:v>
                </c:pt>
                <c:pt idx="2532">
                  <c:v>2.731915656954835E-2</c:v>
                </c:pt>
                <c:pt idx="2533">
                  <c:v>2.7313313328627551E-2</c:v>
                </c:pt>
                <c:pt idx="2534">
                  <c:v>2.7308721393428863E-2</c:v>
                </c:pt>
                <c:pt idx="2535">
                  <c:v>2.7301663550530514E-2</c:v>
                </c:pt>
                <c:pt idx="2536">
                  <c:v>2.7295857013320751E-2</c:v>
                </c:pt>
                <c:pt idx="2537">
                  <c:v>2.7290062710644377E-2</c:v>
                </c:pt>
                <c:pt idx="2538">
                  <c:v>2.7284280642478183E-2</c:v>
                </c:pt>
                <c:pt idx="2539">
                  <c:v>2.7278510808817009E-2</c:v>
                </c:pt>
                <c:pt idx="2540">
                  <c:v>2.7272753209629914E-2</c:v>
                </c:pt>
                <c:pt idx="2541">
                  <c:v>2.7267007844904004E-2</c:v>
                </c:pt>
                <c:pt idx="2542">
                  <c:v>2.726127471462381E-2</c:v>
                </c:pt>
                <c:pt idx="2543">
                  <c:v>2.7255553818763545E-2</c:v>
                </c:pt>
                <c:pt idx="2544">
                  <c:v>2.7249845157315471E-2</c:v>
                </c:pt>
                <c:pt idx="2545">
                  <c:v>2.724414873025123E-2</c:v>
                </c:pt>
                <c:pt idx="2546">
                  <c:v>2.7238464537555341E-2</c:v>
                </c:pt>
                <c:pt idx="2547">
                  <c:v>2.723341778864713E-2</c:v>
                </c:pt>
                <c:pt idx="2548">
                  <c:v>2.7227758510980637E-2</c:v>
                </c:pt>
                <c:pt idx="2549">
                  <c:v>2.7221485365523112E-2</c:v>
                </c:pt>
                <c:pt idx="2550">
                  <c:v>2.7215850110135623E-2</c:v>
                </c:pt>
                <c:pt idx="2551">
                  <c:v>2.7210227089026241E-2</c:v>
                </c:pt>
                <c:pt idx="2552">
                  <c:v>2.7204616302184653E-2</c:v>
                </c:pt>
                <c:pt idx="2553">
                  <c:v>2.7199645652232207E-2</c:v>
                </c:pt>
                <c:pt idx="2554">
                  <c:v>2.7193431431219762E-2</c:v>
                </c:pt>
                <c:pt idx="2555">
                  <c:v>2.7187857347057778E-2</c:v>
                </c:pt>
                <c:pt idx="2556">
                  <c:v>2.7182924759968918E-2</c:v>
                </c:pt>
                <c:pt idx="2557">
                  <c:v>2.717674588130254E-2</c:v>
                </c:pt>
                <c:pt idx="2558">
                  <c:v>2.7171208499668024E-2</c:v>
                </c:pt>
                <c:pt idx="2559">
                  <c:v>2.7165683352180111E-2</c:v>
                </c:pt>
                <c:pt idx="2560">
                  <c:v>2.716017043881043E-2</c:v>
                </c:pt>
                <c:pt idx="2561">
                  <c:v>2.715466975954867E-2</c:v>
                </c:pt>
                <c:pt idx="2562">
                  <c:v>2.7146200736299697E-2</c:v>
                </c:pt>
                <c:pt idx="2563">
                  <c:v>2.7143705103268974E-2</c:v>
                </c:pt>
                <c:pt idx="2564">
                  <c:v>2.7139507071027455E-2</c:v>
                </c:pt>
                <c:pt idx="2565">
                  <c:v>2.7133422781105421E-2</c:v>
                </c:pt>
                <c:pt idx="2566">
                  <c:v>2.7127349874219182E-2</c:v>
                </c:pt>
                <c:pt idx="2567">
                  <c:v>2.7122556927048902E-2</c:v>
                </c:pt>
                <c:pt idx="2568">
                  <c:v>2.7116507558221908E-2</c:v>
                </c:pt>
                <c:pt idx="2569">
                  <c:v>2.7112375351196635E-2</c:v>
                </c:pt>
                <c:pt idx="2570">
                  <c:v>2.710571417809934E-2</c:v>
                </c:pt>
                <c:pt idx="2571">
                  <c:v>2.7100335838947234E-2</c:v>
                </c:pt>
                <c:pt idx="2572">
                  <c:v>2.709560640386327E-2</c:v>
                </c:pt>
                <c:pt idx="2573">
                  <c:v>2.7089615862378871E-2</c:v>
                </c:pt>
                <c:pt idx="2574">
                  <c:v>2.7082361844955445E-2</c:v>
                </c:pt>
                <c:pt idx="2575">
                  <c:v>2.7077031021678355E-2</c:v>
                </c:pt>
                <c:pt idx="2576">
                  <c:v>2.70717124292633E-2</c:v>
                </c:pt>
                <c:pt idx="2577">
                  <c:v>2.7066406067687447E-2</c:v>
                </c:pt>
                <c:pt idx="2578">
                  <c:v>2.7063030013622844E-2</c:v>
                </c:pt>
                <c:pt idx="2579">
                  <c:v>2.7057749545338277E-2</c:v>
                </c:pt>
                <c:pt idx="2580">
                  <c:v>2.7052481310834153E-2</c:v>
                </c:pt>
                <c:pt idx="2581">
                  <c:v>2.7047866259265751E-2</c:v>
                </c:pt>
                <c:pt idx="2582">
                  <c:v>2.7041981543113075E-2</c:v>
                </c:pt>
                <c:pt idx="2583">
                  <c:v>2.7037391920861631E-2</c:v>
                </c:pt>
                <c:pt idx="2584">
                  <c:v>2.7031530710322941E-2</c:v>
                </c:pt>
                <c:pt idx="2585">
                  <c:v>2.702271059584227E-2</c:v>
                </c:pt>
                <c:pt idx="2586">
                  <c:v>2.7021772173526082E-2</c:v>
                </c:pt>
                <c:pt idx="2587">
                  <c:v>2.701594621384253E-2</c:v>
                </c:pt>
                <c:pt idx="2588">
                  <c:v>2.7010775849012059E-2</c:v>
                </c:pt>
                <c:pt idx="2589">
                  <c:v>2.7005617717815053E-2</c:v>
                </c:pt>
                <c:pt idx="2590">
                  <c:v>2.7000471820236033E-2</c:v>
                </c:pt>
                <c:pt idx="2591">
                  <c:v>2.6995338156254378E-2</c:v>
                </c:pt>
                <c:pt idx="2592">
                  <c:v>2.6990216725864921E-2</c:v>
                </c:pt>
                <c:pt idx="2593">
                  <c:v>2.6985107529041888E-2</c:v>
                </c:pt>
                <c:pt idx="2594">
                  <c:v>2.6980010565774953E-2</c:v>
                </c:pt>
                <c:pt idx="2595">
                  <c:v>2.6975573601245861E-2</c:v>
                </c:pt>
                <c:pt idx="2596">
                  <c:v>2.6969853339834621E-2</c:v>
                </c:pt>
                <c:pt idx="2597">
                  <c:v>2.6964793077132856E-2</c:v>
                </c:pt>
                <c:pt idx="2598">
                  <c:v>2.6959745047917573E-2</c:v>
                </c:pt>
                <c:pt idx="2599">
                  <c:v>2.6955359000377654E-2</c:v>
                </c:pt>
                <c:pt idx="2600">
                  <c:v>2.6950335936307968E-2</c:v>
                </c:pt>
                <c:pt idx="2601">
                  <c:v>2.6944674361061689E-2</c:v>
                </c:pt>
                <c:pt idx="2602">
                  <c:v>2.693967526565309E-2</c:v>
                </c:pt>
                <c:pt idx="2603">
                  <c:v>2.6934688403651038E-2</c:v>
                </c:pt>
                <c:pt idx="2604">
                  <c:v>2.6927757510295205E-2</c:v>
                </c:pt>
                <c:pt idx="2605">
                  <c:v>2.6925404132011888E-2</c:v>
                </c:pt>
                <c:pt idx="2606">
                  <c:v>2.6919801217955223E-2</c:v>
                </c:pt>
                <c:pt idx="2607">
                  <c:v>2.691486328943753E-2</c:v>
                </c:pt>
                <c:pt idx="2608">
                  <c:v>2.6911246210024459E-2</c:v>
                </c:pt>
                <c:pt idx="2609">
                  <c:v>2.6905024132389713E-2</c:v>
                </c:pt>
                <c:pt idx="2610">
                  <c:v>2.6900778186329244E-2</c:v>
                </c:pt>
                <c:pt idx="2611">
                  <c:v>2.6895233908542614E-2</c:v>
                </c:pt>
                <c:pt idx="2612">
                  <c:v>2.6890357146539354E-2</c:v>
                </c:pt>
                <c:pt idx="2613">
                  <c:v>2.6885492617787929E-2</c:v>
                </c:pt>
                <c:pt idx="2614">
                  <c:v>2.6880640322272862E-2</c:v>
                </c:pt>
                <c:pt idx="2615">
                  <c:v>2.6875800259986416E-2</c:v>
                </c:pt>
                <c:pt idx="2616">
                  <c:v>2.6870972430902813E-2</c:v>
                </c:pt>
                <c:pt idx="2617">
                  <c:v>2.6866156835022043E-2</c:v>
                </c:pt>
                <c:pt idx="2618">
                  <c:v>2.6861353472313172E-2</c:v>
                </c:pt>
                <c:pt idx="2619">
                  <c:v>2.6856562342773616E-2</c:v>
                </c:pt>
                <c:pt idx="2620">
                  <c:v>2.6852443862813158E-2</c:v>
                </c:pt>
                <c:pt idx="2621">
                  <c:v>2.684497767226815E-2</c:v>
                </c:pt>
                <c:pt idx="2622">
                  <c:v>2.6840228484889306E-2</c:v>
                </c:pt>
                <c:pt idx="2623">
                  <c:v>2.6835491530607578E-2</c:v>
                </c:pt>
                <c:pt idx="2624">
                  <c:v>2.6830092847849964E-2</c:v>
                </c:pt>
                <c:pt idx="2625">
                  <c:v>2.6826054321271005E-2</c:v>
                </c:pt>
                <c:pt idx="2626">
                  <c:v>2.6819363259037603E-2</c:v>
                </c:pt>
                <c:pt idx="2627">
                  <c:v>2.6814673662663515E-2</c:v>
                </c:pt>
                <c:pt idx="2628">
                  <c:v>2.680932909959997E-2</c:v>
                </c:pt>
                <c:pt idx="2629">
                  <c:v>2.6805331160240402E-2</c:v>
                </c:pt>
                <c:pt idx="2630">
                  <c:v>2.6802675376091219E-2</c:v>
                </c:pt>
                <c:pt idx="2631">
                  <c:v>2.6798036286047492E-2</c:v>
                </c:pt>
                <c:pt idx="2632">
                  <c:v>2.6793409428974534E-2</c:v>
                </c:pt>
                <c:pt idx="2633">
                  <c:v>2.6788794804846552E-2</c:v>
                </c:pt>
                <c:pt idx="2634">
                  <c:v>2.678352450210042E-2</c:v>
                </c:pt>
                <c:pt idx="2635">
                  <c:v>2.6778933811195671E-2</c:v>
                </c:pt>
                <c:pt idx="2636">
                  <c:v>2.6773049467772481E-2</c:v>
                </c:pt>
                <c:pt idx="2637">
                  <c:v>2.6769789125192567E-2</c:v>
                </c:pt>
                <c:pt idx="2638">
                  <c:v>2.6765235130056908E-2</c:v>
                </c:pt>
                <c:pt idx="2639">
                  <c:v>2.6760716203137021E-2</c:v>
                </c:pt>
                <c:pt idx="2640">
                  <c:v>2.6756834957329695E-2</c:v>
                </c:pt>
                <c:pt idx="2641">
                  <c:v>2.6752318196279355E-2</c:v>
                </c:pt>
                <c:pt idx="2642">
                  <c:v>2.6747171162612982E-2</c:v>
                </c:pt>
                <c:pt idx="2643">
                  <c:v>2.6742648632611221E-2</c:v>
                </c:pt>
                <c:pt idx="2644">
                  <c:v>2.6738168028662024E-2</c:v>
                </c:pt>
                <c:pt idx="2645">
                  <c:v>2.673369965653638E-2</c:v>
                </c:pt>
                <c:pt idx="2646">
                  <c:v>2.6729243516202317E-2</c:v>
                </c:pt>
                <c:pt idx="2647">
                  <c:v>2.6725474518699232E-2</c:v>
                </c:pt>
                <c:pt idx="2648">
                  <c:v>2.6721043387090495E-2</c:v>
                </c:pt>
                <c:pt idx="2649">
                  <c:v>2.6716624488204981E-2</c:v>
                </c:pt>
                <c:pt idx="2650">
                  <c:v>2.6712217822027217E-2</c:v>
                </c:pt>
                <c:pt idx="2651">
                  <c:v>2.6707823388544306E-2</c:v>
                </c:pt>
                <c:pt idx="2652">
                  <c:v>2.6703441187735627E-2</c:v>
                </c:pt>
                <c:pt idx="2653">
                  <c:v>2.669907121959602E-2</c:v>
                </c:pt>
                <c:pt idx="2654">
                  <c:v>2.6694713484110011E-2</c:v>
                </c:pt>
                <c:pt idx="2655">
                  <c:v>2.6689748193719554E-2</c:v>
                </c:pt>
                <c:pt idx="2656">
                  <c:v>2.6684736739961856E-2</c:v>
                </c:pt>
                <c:pt idx="2657">
                  <c:v>2.6681033267641041E-2</c:v>
                </c:pt>
                <c:pt idx="2658">
                  <c:v>2.6676723907884003E-2</c:v>
                </c:pt>
                <c:pt idx="2659">
                  <c:v>2.6672426779758673E-2</c:v>
                </c:pt>
                <c:pt idx="2660">
                  <c:v>2.6668823956112458E-2</c:v>
                </c:pt>
                <c:pt idx="2661">
                  <c:v>2.6664551848809701E-2</c:v>
                </c:pt>
                <c:pt idx="2662">
                  <c:v>2.6659684419085911E-2</c:v>
                </c:pt>
                <c:pt idx="2663">
                  <c:v>2.6656044331816883E-2</c:v>
                </c:pt>
                <c:pt idx="2664">
                  <c:v>2.6652493318361503E-2</c:v>
                </c:pt>
                <c:pt idx="2665">
                  <c:v>2.6646900874446544E-2</c:v>
                </c:pt>
                <c:pt idx="2666">
                  <c:v>2.6642088721970048E-2</c:v>
                </c:pt>
                <c:pt idx="2667">
                  <c:v>2.6638490091778877E-2</c:v>
                </c:pt>
                <c:pt idx="2668">
                  <c:v>2.6635676256253626E-2</c:v>
                </c:pt>
                <c:pt idx="2669">
                  <c:v>2.663081536081166E-2</c:v>
                </c:pt>
                <c:pt idx="2670">
                  <c:v>2.6626653345913773E-2</c:v>
                </c:pt>
                <c:pt idx="2671">
                  <c:v>2.6622503563442573E-2</c:v>
                </c:pt>
                <c:pt idx="2672">
                  <c:v>2.6618366013385165E-2</c:v>
                </c:pt>
                <c:pt idx="2673">
                  <c:v>2.6613652363189837E-2</c:v>
                </c:pt>
                <c:pt idx="2674">
                  <c:v>2.6609541025395759E-2</c:v>
                </c:pt>
                <c:pt idx="2675">
                  <c:v>2.6605441919969053E-2</c:v>
                </c:pt>
                <c:pt idx="2676">
                  <c:v>2.6601355046899412E-2</c:v>
                </c:pt>
                <c:pt idx="2677">
                  <c:v>2.6597280406179098E-2</c:v>
                </c:pt>
                <c:pt idx="2678">
                  <c:v>2.6591141251642383E-2</c:v>
                </c:pt>
                <c:pt idx="2679">
                  <c:v>2.6587089351341384E-2</c:v>
                </c:pt>
                <c:pt idx="2680">
                  <c:v>2.6583049680494977E-2</c:v>
                </c:pt>
                <c:pt idx="2681">
                  <c:v>2.657902223910602E-2</c:v>
                </c:pt>
                <c:pt idx="2682">
                  <c:v>2.6577090687270769E-2</c:v>
                </c:pt>
                <c:pt idx="2683">
                  <c:v>2.6573089440336987E-2</c:v>
                </c:pt>
                <c:pt idx="2684">
                  <c:v>2.6569100425667437E-2</c:v>
                </c:pt>
                <c:pt idx="2685">
                  <c:v>2.6565123643236339E-2</c:v>
                </c:pt>
                <c:pt idx="2686">
                  <c:v>2.6561423138864046E-2</c:v>
                </c:pt>
                <c:pt idx="2687">
                  <c:v>2.6556777589843428E-2</c:v>
                </c:pt>
                <c:pt idx="2688">
                  <c:v>2.6552841582728193E-2</c:v>
                </c:pt>
                <c:pt idx="2689">
                  <c:v>2.6549616869084053E-2</c:v>
                </c:pt>
                <c:pt idx="2690">
                  <c:v>2.6545006267871263E-2</c:v>
                </c:pt>
                <c:pt idx="2691">
                  <c:v>2.6541106960117078E-2</c:v>
                </c:pt>
                <c:pt idx="2692">
                  <c:v>2.6537219885449936E-2</c:v>
                </c:pt>
                <c:pt idx="2693">
                  <c:v>2.6533345043864842E-2</c:v>
                </c:pt>
                <c:pt idx="2694">
                  <c:v>2.6529482435351803E-2</c:v>
                </c:pt>
                <c:pt idx="2695">
                  <c:v>2.6525632059893334E-2</c:v>
                </c:pt>
                <c:pt idx="2696">
                  <c:v>2.6521793917474445E-2</c:v>
                </c:pt>
                <c:pt idx="2697">
                  <c:v>2.6517968008087645E-2</c:v>
                </c:pt>
                <c:pt idx="2698">
                  <c:v>2.6514154331722939E-2</c:v>
                </c:pt>
                <c:pt idx="2699">
                  <c:v>2.6510352888365341E-2</c:v>
                </c:pt>
                <c:pt idx="2700">
                  <c:v>2.6506563677997363E-2</c:v>
                </c:pt>
                <c:pt idx="2701">
                  <c:v>2.6502786700609016E-2</c:v>
                </c:pt>
                <c:pt idx="2702">
                  <c:v>2.649972870463848E-2</c:v>
                </c:pt>
                <c:pt idx="2703">
                  <c:v>2.6493147955789303E-2</c:v>
                </c:pt>
                <c:pt idx="2704">
                  <c:v>2.649152916621933E-2</c:v>
                </c:pt>
                <c:pt idx="2705">
                  <c:v>2.6487801120642085E-2</c:v>
                </c:pt>
                <c:pt idx="2706">
                  <c:v>2.6484085307979521E-2</c:v>
                </c:pt>
                <c:pt idx="2707">
                  <c:v>2.6480381728226643E-2</c:v>
                </c:pt>
                <c:pt idx="2708">
                  <c:v>2.6476690381368462E-2</c:v>
                </c:pt>
                <c:pt idx="2709">
                  <c:v>2.6473722221276513E-2</c:v>
                </c:pt>
                <c:pt idx="2710">
                  <c:v>2.6469344386298721E-2</c:v>
                </c:pt>
                <c:pt idx="2711">
                  <c:v>2.6465689738059683E-2</c:v>
                </c:pt>
                <c:pt idx="2712">
                  <c:v>2.6462047322665383E-2</c:v>
                </c:pt>
                <c:pt idx="2713">
                  <c:v>2.6458417140113322E-2</c:v>
                </c:pt>
                <c:pt idx="2714">
                  <c:v>2.6454799190383516E-2</c:v>
                </c:pt>
                <c:pt idx="2715">
                  <c:v>2.6451193473465973E-2</c:v>
                </c:pt>
                <c:pt idx="2716">
                  <c:v>2.6445454933102297E-2</c:v>
                </c:pt>
                <c:pt idx="2717">
                  <c:v>2.6444018738022712E-2</c:v>
                </c:pt>
                <c:pt idx="2718">
                  <c:v>2.6440449719477011E-2</c:v>
                </c:pt>
                <c:pt idx="2719">
                  <c:v>2.6436892933691114E-2</c:v>
                </c:pt>
                <c:pt idx="2720">
                  <c:v>2.6433560757250583E-2</c:v>
                </c:pt>
                <c:pt idx="2721">
                  <c:v>2.6429816060383748E-2</c:v>
                </c:pt>
                <c:pt idx="2722">
                  <c:v>2.6426295972827307E-2</c:v>
                </c:pt>
                <c:pt idx="2723">
                  <c:v>2.6423507620079372E-2</c:v>
                </c:pt>
                <c:pt idx="2724">
                  <c:v>2.641658011096178E-2</c:v>
                </c:pt>
                <c:pt idx="2725">
                  <c:v>2.6414591745633906E-2</c:v>
                </c:pt>
                <c:pt idx="2726">
                  <c:v>2.6412337949707487E-2</c:v>
                </c:pt>
                <c:pt idx="2727">
                  <c:v>2.6409601003590698E-2</c:v>
                </c:pt>
                <c:pt idx="2728">
                  <c:v>2.6405432334243029E-2</c:v>
                </c:pt>
                <c:pt idx="2729">
                  <c:v>2.6399828779193488E-2</c:v>
                </c:pt>
                <c:pt idx="2730">
                  <c:v>2.6396404684337557E-2</c:v>
                </c:pt>
                <c:pt idx="2731">
                  <c:v>2.6392992819331867E-2</c:v>
                </c:pt>
                <c:pt idx="2732">
                  <c:v>2.6389593184157113E-2</c:v>
                </c:pt>
                <c:pt idx="2733">
                  <c:v>2.638620577881606E-2</c:v>
                </c:pt>
                <c:pt idx="2734">
                  <c:v>2.6385009071144827E-2</c:v>
                </c:pt>
                <c:pt idx="2735">
                  <c:v>2.6381648008079461E-2</c:v>
                </c:pt>
                <c:pt idx="2736">
                  <c:v>2.6379026780514989E-2</c:v>
                </c:pt>
                <c:pt idx="2737">
                  <c:v>2.6374962579653605E-2</c:v>
                </c:pt>
                <c:pt idx="2738">
                  <c:v>2.6372367077396323E-2</c:v>
                </c:pt>
                <c:pt idx="2739">
                  <c:v>2.6368326081447624E-2</c:v>
                </c:pt>
                <c:pt idx="2740">
                  <c:v>2.6365026181144613E-2</c:v>
                </c:pt>
                <c:pt idx="2741">
                  <c:v>2.6361738513364097E-2</c:v>
                </c:pt>
                <c:pt idx="2742">
                  <c:v>2.6356269471322441E-2</c:v>
                </c:pt>
                <c:pt idx="2743">
                  <c:v>2.6355199875325586E-2</c:v>
                </c:pt>
                <c:pt idx="2744">
                  <c:v>2.635194890504261E-2</c:v>
                </c:pt>
                <c:pt idx="2745">
                  <c:v>2.6348710167239664E-2</c:v>
                </c:pt>
                <c:pt idx="2746">
                  <c:v>2.6345483661904257E-2</c:v>
                </c:pt>
                <c:pt idx="2747">
                  <c:v>2.6343003968709994E-2</c:v>
                </c:pt>
                <c:pt idx="2748">
                  <c:v>2.6339067348588596E-2</c:v>
                </c:pt>
                <c:pt idx="2749">
                  <c:v>2.6335877540595853E-2</c:v>
                </c:pt>
                <c:pt idx="2750">
                  <c:v>2.6332699965028183E-2</c:v>
                </c:pt>
                <c:pt idx="2751">
                  <c:v>2.6329534621870598E-2</c:v>
                </c:pt>
                <c:pt idx="2752">
                  <c:v>2.6326381511123098E-2</c:v>
                </c:pt>
                <c:pt idx="2753">
                  <c:v>2.6323240632773193E-2</c:v>
                </c:pt>
                <c:pt idx="2754">
                  <c:v>2.6320111986800898E-2</c:v>
                </c:pt>
                <c:pt idx="2755">
                  <c:v>2.6317735296982843E-2</c:v>
                </c:pt>
                <c:pt idx="2756">
                  <c:v>2.6314631762905837E-2</c:v>
                </c:pt>
                <c:pt idx="2757">
                  <c:v>2.6310799443104715E-2</c:v>
                </c:pt>
                <c:pt idx="2758">
                  <c:v>2.6307719726575418E-2</c:v>
                </c:pt>
                <c:pt idx="2759">
                  <c:v>2.630465224237627E-2</c:v>
                </c:pt>
                <c:pt idx="2760">
                  <c:v>2.630159699050727E-2</c:v>
                </c:pt>
                <c:pt idx="2761">
                  <c:v>2.6299297591407207E-2</c:v>
                </c:pt>
                <c:pt idx="2762">
                  <c:v>2.6295523183694769E-2</c:v>
                </c:pt>
                <c:pt idx="2763">
                  <c:v>2.629250462873628E-2</c:v>
                </c:pt>
                <c:pt idx="2764">
                  <c:v>2.6287262154592601E-2</c:v>
                </c:pt>
                <c:pt idx="2765">
                  <c:v>2.6286504215667361E-2</c:v>
                </c:pt>
                <c:pt idx="2766">
                  <c:v>2.628352235753445E-2</c:v>
                </c:pt>
                <c:pt idx="2767">
                  <c:v>2.6280552731659246E-2</c:v>
                </c:pt>
                <c:pt idx="2768">
                  <c:v>2.6277595338029258E-2</c:v>
                </c:pt>
                <c:pt idx="2769">
                  <c:v>2.6274650176629499E-2</c:v>
                </c:pt>
                <c:pt idx="2770">
                  <c:v>2.6270549733780284E-2</c:v>
                </c:pt>
                <c:pt idx="2771">
                  <c:v>2.6268796550515672E-2</c:v>
                </c:pt>
                <c:pt idx="2772">
                  <c:v>2.6266224534093784E-2</c:v>
                </c:pt>
                <c:pt idx="2773">
                  <c:v>2.6263743366076075E-2</c:v>
                </c:pt>
                <c:pt idx="2774">
                  <c:v>2.6260107852871806E-2</c:v>
                </c:pt>
                <c:pt idx="2775">
                  <c:v>2.6257988925748196E-2</c:v>
                </c:pt>
                <c:pt idx="2776">
                  <c:v>2.6254376548690561E-2</c:v>
                </c:pt>
                <c:pt idx="2777">
                  <c:v>2.6248748396268225E-2</c:v>
                </c:pt>
                <c:pt idx="2778">
                  <c:v>2.6247535326161926E-2</c:v>
                </c:pt>
                <c:pt idx="2779">
                  <c:v>2.6244713565832013E-2</c:v>
                </c:pt>
                <c:pt idx="2780">
                  <c:v>2.6242660209374324E-2</c:v>
                </c:pt>
                <c:pt idx="2781">
                  <c:v>2.6239106738826755E-2</c:v>
                </c:pt>
                <c:pt idx="2782">
                  <c:v>2.6234049735691337E-2</c:v>
                </c:pt>
                <c:pt idx="2783">
                  <c:v>2.6231274885261904E-2</c:v>
                </c:pt>
                <c:pt idx="2784">
                  <c:v>2.6228512263287866E-2</c:v>
                </c:pt>
                <c:pt idx="2785">
                  <c:v>2.6225761869760649E-2</c:v>
                </c:pt>
                <c:pt idx="2786">
                  <c:v>2.6225303717190115E-2</c:v>
                </c:pt>
                <c:pt idx="2787">
                  <c:v>2.622334068850124E-2</c:v>
                </c:pt>
                <c:pt idx="2788">
                  <c:v>2.6219868126709171E-2</c:v>
                </c:pt>
                <c:pt idx="2789">
                  <c:v>2.6217168678181236E-2</c:v>
                </c:pt>
                <c:pt idx="2790">
                  <c:v>2.621524437491668E-2</c:v>
                </c:pt>
                <c:pt idx="2791">
                  <c:v>2.6209519522566005E-2</c:v>
                </c:pt>
                <c:pt idx="2792">
                  <c:v>2.6209143719367639E-2</c:v>
                </c:pt>
                <c:pt idx="2793">
                  <c:v>2.6206493195327391E-2</c:v>
                </c:pt>
                <c:pt idx="2794">
                  <c:v>2.6204620538566037E-2</c:v>
                </c:pt>
                <c:pt idx="2795">
                  <c:v>2.6201228840527564E-2</c:v>
                </c:pt>
                <c:pt idx="2796">
                  <c:v>2.6198615009757675E-2</c:v>
                </c:pt>
                <c:pt idx="2797">
                  <c:v>2.6196013410060712E-2</c:v>
                </c:pt>
                <c:pt idx="2798">
                  <c:v>2.6193424041428943E-2</c:v>
                </c:pt>
                <c:pt idx="2799">
                  <c:v>2.6191615963039594E-2</c:v>
                </c:pt>
                <c:pt idx="2800">
                  <c:v>2.6188281997337776E-2</c:v>
                </c:pt>
                <c:pt idx="2801">
                  <c:v>2.6185729321855169E-2</c:v>
                </c:pt>
                <c:pt idx="2802">
                  <c:v>2.6183188877409395E-2</c:v>
                </c:pt>
                <c:pt idx="2803">
                  <c:v>2.6180660663984973E-2</c:v>
                </c:pt>
                <c:pt idx="2804">
                  <c:v>2.6178144681587068E-2</c:v>
                </c:pt>
                <c:pt idx="2805">
                  <c:v>2.617564093018989E-2</c:v>
                </c:pt>
                <c:pt idx="2806">
                  <c:v>2.6173149409801179E-2</c:v>
                </c:pt>
                <c:pt idx="2807">
                  <c:v>2.6172219390298519E-2</c:v>
                </c:pt>
                <c:pt idx="2808">
                  <c:v>2.6168978339663751E-2</c:v>
                </c:pt>
                <c:pt idx="2809">
                  <c:v>2.6165748234562053E-2</c:v>
                </c:pt>
                <c:pt idx="2810">
                  <c:v>2.6163305638098894E-2</c:v>
                </c:pt>
                <c:pt idx="2811">
                  <c:v>2.6160875272605525E-2</c:v>
                </c:pt>
                <c:pt idx="2812">
                  <c:v>2.6158457138063886E-2</c:v>
                </c:pt>
                <c:pt idx="2813">
                  <c:v>2.6156829998520703E-2</c:v>
                </c:pt>
                <c:pt idx="2814">
                  <c:v>2.6153657561815192E-2</c:v>
                </c:pt>
                <c:pt idx="2815">
                  <c:v>2.6151276120092663E-2</c:v>
                </c:pt>
                <c:pt idx="2816">
                  <c:v>2.6148906909296079E-2</c:v>
                </c:pt>
                <c:pt idx="2817">
                  <c:v>2.6146549929420292E-2</c:v>
                </c:pt>
                <c:pt idx="2818">
                  <c:v>2.6144205180452403E-2</c:v>
                </c:pt>
                <c:pt idx="2819">
                  <c:v>2.6141872662387253E-2</c:v>
                </c:pt>
                <c:pt idx="2820">
                  <c:v>2.6139552375219692E-2</c:v>
                </c:pt>
                <c:pt idx="2821">
                  <c:v>2.6137244318931666E-2</c:v>
                </c:pt>
                <c:pt idx="2822">
                  <c:v>2.6133183018202999E-2</c:v>
                </c:pt>
                <c:pt idx="2823">
                  <c:v>2.6132664899007108E-2</c:v>
                </c:pt>
                <c:pt idx="2824">
                  <c:v>2.6131966668035262E-2</c:v>
                </c:pt>
                <c:pt idx="2825">
                  <c:v>2.6128921625957757E-2</c:v>
                </c:pt>
                <c:pt idx="2826">
                  <c:v>2.6125887500599462E-2</c:v>
                </c:pt>
                <c:pt idx="2827">
                  <c:v>2.61244414754222E-2</c:v>
                </c:pt>
                <c:pt idx="2828">
                  <c:v>2.6121430389227866E-2</c:v>
                </c:pt>
                <c:pt idx="2829">
                  <c:v>2.612001025182914E-2</c:v>
                </c:pt>
                <c:pt idx="2830">
                  <c:v>2.6117022201186176E-2</c:v>
                </c:pt>
                <c:pt idx="2831">
                  <c:v>2.6114836453391806E-2</c:v>
                </c:pt>
                <c:pt idx="2832">
                  <c:v>2.6113455154349319E-2</c:v>
                </c:pt>
                <c:pt idx="2833">
                  <c:v>2.6110501650232799E-2</c:v>
                </c:pt>
                <c:pt idx="2834">
                  <c:v>2.6105972276552994E-2</c:v>
                </c:pt>
                <c:pt idx="2835">
                  <c:v>2.6103833295968912E-2</c:v>
                </c:pt>
                <c:pt idx="2836">
                  <c:v>2.6101706543477654E-2</c:v>
                </c:pt>
                <c:pt idx="2837">
                  <c:v>2.6102774625842706E-2</c:v>
                </c:pt>
                <c:pt idx="2838">
                  <c:v>2.6099878681155507E-2</c:v>
                </c:pt>
                <c:pt idx="2839">
                  <c:v>2.6097790779657362E-2</c:v>
                </c:pt>
                <c:pt idx="2840">
                  <c:v>2.6095715108912402E-2</c:v>
                </c:pt>
                <c:pt idx="2841">
                  <c:v>2.6092478051704313E-2</c:v>
                </c:pt>
                <c:pt idx="2842">
                  <c:v>2.6089202818068306E-2</c:v>
                </c:pt>
                <c:pt idx="2843">
                  <c:v>2.6089561481157948E-2</c:v>
                </c:pt>
                <c:pt idx="2844">
                  <c:v>2.6087534733376733E-2</c:v>
                </c:pt>
                <c:pt idx="2845">
                  <c:v>2.6085520216320338E-2</c:v>
                </c:pt>
                <c:pt idx="2846">
                  <c:v>2.6085122716282525E-2</c:v>
                </c:pt>
                <c:pt idx="2847">
                  <c:v>2.608152787435622E-2</c:v>
                </c:pt>
                <c:pt idx="2848">
                  <c:v>2.6079550049433027E-2</c:v>
                </c:pt>
                <c:pt idx="2849">
                  <c:v>2.6077584455208868E-2</c:v>
                </c:pt>
                <c:pt idx="2850">
                  <c:v>2.6075631091676005E-2</c:v>
                </c:pt>
                <c:pt idx="2851">
                  <c:v>2.6073689958834443E-2</c:v>
                </c:pt>
                <c:pt idx="2852">
                  <c:v>2.6071761056673866E-2</c:v>
                </c:pt>
                <c:pt idx="2853">
                  <c:v>2.6069844385186537E-2</c:v>
                </c:pt>
                <c:pt idx="2854">
                  <c:v>2.6067939944367298E-2</c:v>
                </c:pt>
                <c:pt idx="2855">
                  <c:v>2.6066047734205837E-2</c:v>
                </c:pt>
                <c:pt idx="2856">
                  <c:v>2.6064167754704732E-2</c:v>
                </c:pt>
                <c:pt idx="2857">
                  <c:v>2.6062300005856246E-2</c:v>
                </c:pt>
                <c:pt idx="2858">
                  <c:v>2.6060444487650065E-2</c:v>
                </c:pt>
                <c:pt idx="2859">
                  <c:v>2.6059413094492168E-2</c:v>
                </c:pt>
                <c:pt idx="2860">
                  <c:v>2.6057582778848121E-2</c:v>
                </c:pt>
                <c:pt idx="2861">
                  <c:v>2.6054951316841518E-2</c:v>
                </c:pt>
                <c:pt idx="2862">
                  <c:v>2.6053144721160722E-2</c:v>
                </c:pt>
                <c:pt idx="2863">
                  <c:v>2.6051350356093867E-2</c:v>
                </c:pt>
                <c:pt idx="2864">
                  <c:v>2.6049568221635799E-2</c:v>
                </c:pt>
                <c:pt idx="2865">
                  <c:v>2.6048614673302439E-2</c:v>
                </c:pt>
                <c:pt idx="2866">
                  <c:v>2.604604064452538E-2</c:v>
                </c:pt>
                <c:pt idx="2867">
                  <c:v>2.6044295201860138E-2</c:v>
                </c:pt>
                <c:pt idx="2868">
                  <c:v>2.6043380587919829E-2</c:v>
                </c:pt>
                <c:pt idx="2869">
                  <c:v>2.604084100829928E-2</c:v>
                </c:pt>
                <c:pt idx="2870">
                  <c:v>2.6039132257385612E-2</c:v>
                </c:pt>
                <c:pt idx="2871">
                  <c:v>2.6037435737044628E-2</c:v>
                </c:pt>
                <c:pt idx="2872">
                  <c:v>2.603575144726859E-2</c:v>
                </c:pt>
                <c:pt idx="2873">
                  <c:v>2.6034079388054923E-2</c:v>
                </c:pt>
                <c:pt idx="2874">
                  <c:v>2.6030888629147597E-2</c:v>
                </c:pt>
                <c:pt idx="2875">
                  <c:v>2.6030771961286333E-2</c:v>
                </c:pt>
                <c:pt idx="2876">
                  <c:v>2.60307859407744E-2</c:v>
                </c:pt>
                <c:pt idx="2877">
                  <c:v>2.6028338830782483E-2</c:v>
                </c:pt>
                <c:pt idx="2878">
                  <c:v>2.6025902550213264E-2</c:v>
                </c:pt>
                <c:pt idx="2879">
                  <c:v>2.6025130763897841E-2</c:v>
                </c:pt>
                <c:pt idx="2880">
                  <c:v>2.6022717428823401E-2</c:v>
                </c:pt>
                <c:pt idx="2881">
                  <c:v>2.6022800143817356E-2</c:v>
                </c:pt>
                <c:pt idx="2882">
                  <c:v>2.6019581229510248E-2</c:v>
                </c:pt>
                <c:pt idx="2883">
                  <c:v>2.6018031475623739E-2</c:v>
                </c:pt>
                <c:pt idx="2884">
                  <c:v>2.6017324646362971E-2</c:v>
                </c:pt>
                <c:pt idx="2885">
                  <c:v>2.6014968659354744E-2</c:v>
                </c:pt>
                <c:pt idx="2886">
                  <c:v>2.6010959608222844E-2</c:v>
                </c:pt>
                <c:pt idx="2887">
                  <c:v>2.6009456481017282E-2</c:v>
                </c:pt>
                <c:pt idx="2888">
                  <c:v>2.6007965581633333E-2</c:v>
                </c:pt>
                <c:pt idx="2889">
                  <c:v>2.6006486910068141E-2</c:v>
                </c:pt>
                <c:pt idx="2890">
                  <c:v>2.6007525652287294E-2</c:v>
                </c:pt>
                <c:pt idx="2891">
                  <c:v>2.6006073742304087E-2</c:v>
                </c:pt>
                <c:pt idx="2892">
                  <c:v>2.6005470890296256E-2</c:v>
                </c:pt>
                <c:pt idx="2893">
                  <c:v>2.600320661374371E-2</c:v>
                </c:pt>
                <c:pt idx="2894">
                  <c:v>2.6001791395148494E-2</c:v>
                </c:pt>
                <c:pt idx="2895">
                  <c:v>2.6001227549192762E-2</c:v>
                </c:pt>
                <c:pt idx="2896">
                  <c:v>2.5997368178273916E-2</c:v>
                </c:pt>
                <c:pt idx="2897">
                  <c:v>2.5997619122082101E-2</c:v>
                </c:pt>
                <c:pt idx="2898">
                  <c:v>2.599709429012026E-2</c:v>
                </c:pt>
                <c:pt idx="2899">
                  <c:v>2.5994898758913823E-2</c:v>
                </c:pt>
                <c:pt idx="2900">
                  <c:v>2.5993556922986293E-2</c:v>
                </c:pt>
                <c:pt idx="2901">
                  <c:v>2.5992227317476729E-2</c:v>
                </c:pt>
                <c:pt idx="2902">
                  <c:v>2.5990909942398027E-2</c:v>
                </c:pt>
                <c:pt idx="2903">
                  <c:v>2.5989604797734715E-2</c:v>
                </c:pt>
                <c:pt idx="2904">
                  <c:v>2.5988311883486794E-2</c:v>
                </c:pt>
                <c:pt idx="2905">
                  <c:v>2.5987031199654263E-2</c:v>
                </c:pt>
                <c:pt idx="2906">
                  <c:v>2.5985762746231964E-2</c:v>
                </c:pt>
                <c:pt idx="2907">
                  <c:v>2.5985355003912136E-2</c:v>
                </c:pt>
                <c:pt idx="2908">
                  <c:v>2.5983262530581964E-2</c:v>
                </c:pt>
                <c:pt idx="2909">
                  <c:v>2.5982030768354265E-2</c:v>
                </c:pt>
                <c:pt idx="2910">
                  <c:v>2.5980811236516171E-2</c:v>
                </c:pt>
                <c:pt idx="2911">
                  <c:v>2.5980455556976478E-2</c:v>
                </c:pt>
                <c:pt idx="2912">
                  <c:v>2.5979261273424425E-2</c:v>
                </c:pt>
                <c:pt idx="2913">
                  <c:v>2.5977226023316303E-2</c:v>
                </c:pt>
                <c:pt idx="2914">
                  <c:v>2.5976055413008261E-2</c:v>
                </c:pt>
                <c:pt idx="2915">
                  <c:v>2.5974897033071771E-2</c:v>
                </c:pt>
                <c:pt idx="2916">
                  <c:v>2.5971184877736482E-2</c:v>
                </c:pt>
                <c:pt idx="2917">
                  <c:v>2.5973473324579222E-2</c:v>
                </c:pt>
                <c:pt idx="2918">
                  <c:v>2.5971495275468423E-2</c:v>
                </c:pt>
                <c:pt idx="2919">
                  <c:v>2.5970385816992368E-2</c:v>
                </c:pt>
                <c:pt idx="2920">
                  <c:v>2.5971006188702267E-2</c:v>
                </c:pt>
                <c:pt idx="2921">
                  <c:v>2.596820359109045E-2</c:v>
                </c:pt>
                <c:pt idx="2922">
                  <c:v>2.5967991156899406E-2</c:v>
                </c:pt>
                <c:pt idx="2923">
                  <c:v>2.5966070286587078E-2</c:v>
                </c:pt>
                <c:pt idx="2924">
                  <c:v>2.59650219798476E-2</c:v>
                </c:pt>
                <c:pt idx="2925">
                  <c:v>2.5963985903446153E-2</c:v>
                </c:pt>
                <c:pt idx="2926">
                  <c:v>2.5962962057380159E-2</c:v>
                </c:pt>
                <c:pt idx="2927">
                  <c:v>2.5961950441644465E-2</c:v>
                </c:pt>
                <c:pt idx="2928">
                  <c:v>2.5960951056239065E-2</c:v>
                </c:pt>
                <c:pt idx="2929">
                  <c:v>2.5959963901156225E-2</c:v>
                </c:pt>
                <c:pt idx="2930">
                  <c:v>2.5958988976401108E-2</c:v>
                </c:pt>
                <c:pt idx="2931">
                  <c:v>2.5958026281958233E-2</c:v>
                </c:pt>
                <c:pt idx="2932">
                  <c:v>2.5957944163294833E-2</c:v>
                </c:pt>
                <c:pt idx="2933">
                  <c:v>2.5955739227791541E-2</c:v>
                </c:pt>
                <c:pt idx="2934">
                  <c:v>2.5954818465850009E-2</c:v>
                </c:pt>
                <c:pt idx="2935">
                  <c:v>2.5953909934218148E-2</c:v>
                </c:pt>
                <c:pt idx="2936">
                  <c:v>2.5952886588229553E-2</c:v>
                </c:pt>
                <c:pt idx="2937">
                  <c:v>2.5952129561852482E-2</c:v>
                </c:pt>
                <c:pt idx="2938">
                  <c:v>2.5949510993252975E-2</c:v>
                </c:pt>
                <c:pt idx="2939">
                  <c:v>2.5948649759663701E-2</c:v>
                </c:pt>
                <c:pt idx="2940">
                  <c:v>2.5947680466416656E-2</c:v>
                </c:pt>
                <c:pt idx="2941">
                  <c:v>2.5946963978069382E-2</c:v>
                </c:pt>
                <c:pt idx="2942">
                  <c:v>2.594789266110482E-2</c:v>
                </c:pt>
                <c:pt idx="2943">
                  <c:v>2.5947081971818796E-2</c:v>
                </c:pt>
                <c:pt idx="2944">
                  <c:v>2.5946283512811495E-2</c:v>
                </c:pt>
                <c:pt idx="2945">
                  <c:v>2.59454972840855E-2</c:v>
                </c:pt>
                <c:pt idx="2946">
                  <c:v>2.5943843344295558E-2</c:v>
                </c:pt>
                <c:pt idx="2947">
                  <c:v>2.5942865121680647E-2</c:v>
                </c:pt>
                <c:pt idx="2948">
                  <c:v>2.5942330399947089E-2</c:v>
                </c:pt>
                <c:pt idx="2949">
                  <c:v>2.5941592271857772E-2</c:v>
                </c:pt>
                <c:pt idx="2950">
                  <c:v>2.5940866373151295E-2</c:v>
                </c:pt>
                <c:pt idx="2951">
                  <c:v>2.5940935910535663E-2</c:v>
                </c:pt>
                <c:pt idx="2952">
                  <c:v>2.5940336130604133E-2</c:v>
                </c:pt>
                <c:pt idx="2953">
                  <c:v>2.5939647744025428E-2</c:v>
                </c:pt>
                <c:pt idx="2954">
                  <c:v>2.5938875992328039E-2</c:v>
                </c:pt>
                <c:pt idx="2955">
                  <c:v>2.5937420320332194E-2</c:v>
                </c:pt>
                <c:pt idx="2956">
                  <c:v>2.5936767797888116E-2</c:v>
                </c:pt>
                <c:pt idx="2957">
                  <c:v>2.5936127504821549E-2</c:v>
                </c:pt>
                <c:pt idx="2958">
                  <c:v>2.5935499441121834E-2</c:v>
                </c:pt>
                <c:pt idx="2959">
                  <c:v>2.5935774259885538E-2</c:v>
                </c:pt>
                <c:pt idx="2960">
                  <c:v>2.593517148507225E-2</c:v>
                </c:pt>
                <c:pt idx="2961">
                  <c:v>2.5934580940496426E-2</c:v>
                </c:pt>
                <c:pt idx="2962">
                  <c:v>2.5934002626165811E-2</c:v>
                </c:pt>
                <c:pt idx="2963">
                  <c:v>2.593343654207524E-2</c:v>
                </c:pt>
                <c:pt idx="2964">
                  <c:v>2.5932882688222136E-2</c:v>
                </c:pt>
                <c:pt idx="2965">
                  <c:v>2.5932341064606502E-2</c:v>
                </c:pt>
                <c:pt idx="2966">
                  <c:v>2.5931811671225755E-2</c:v>
                </c:pt>
                <c:pt idx="2967">
                  <c:v>2.5931221626015646E-2</c:v>
                </c:pt>
                <c:pt idx="2968">
                  <c:v>2.5929820164440898E-2</c:v>
                </c:pt>
                <c:pt idx="2969">
                  <c:v>2.5929397878242888E-2</c:v>
                </c:pt>
                <c:pt idx="2970">
                  <c:v>2.5928916566822835E-2</c:v>
                </c:pt>
                <c:pt idx="2971">
                  <c:v>2.5928447484756312E-2</c:v>
                </c:pt>
                <c:pt idx="2972">
                  <c:v>2.592799063203266E-2</c:v>
                </c:pt>
                <c:pt idx="2973">
                  <c:v>2.5928448364000774E-2</c:v>
                </c:pt>
                <c:pt idx="2974">
                  <c:v>2.5927956160610471E-2</c:v>
                </c:pt>
                <c:pt idx="2975">
                  <c:v>2.5927597491111207E-2</c:v>
                </c:pt>
                <c:pt idx="2976">
                  <c:v>2.5928095409341323E-2</c:v>
                </c:pt>
                <c:pt idx="2977">
                  <c:v>2.5925889808552149E-2</c:v>
                </c:pt>
                <c:pt idx="2978">
                  <c:v>2.592550633187507E-2</c:v>
                </c:pt>
                <c:pt idx="2979">
                  <c:v>2.5925135084532869E-2</c:v>
                </c:pt>
                <c:pt idx="2980">
                  <c:v>2.5924776066525546E-2</c:v>
                </c:pt>
                <c:pt idx="2981">
                  <c:v>2.5926247642034661E-2</c:v>
                </c:pt>
                <c:pt idx="2982">
                  <c:v>2.5925004687848793E-2</c:v>
                </c:pt>
                <c:pt idx="2983">
                  <c:v>2.592468320824199E-2</c:v>
                </c:pt>
                <c:pt idx="2984">
                  <c:v>2.5924373958844286E-2</c:v>
                </c:pt>
                <c:pt idx="2985">
                  <c:v>2.5923081556579852E-2</c:v>
                </c:pt>
                <c:pt idx="2986">
                  <c:v>2.5925540644587259E-2</c:v>
                </c:pt>
                <c:pt idx="2987">
                  <c:v>2.5926188139172905E-2</c:v>
                </c:pt>
                <c:pt idx="2988">
                  <c:v>2.5925018165126351E-2</c:v>
                </c:pt>
                <c:pt idx="2989">
                  <c:v>2.5922026340849058E-2</c:v>
                </c:pt>
                <c:pt idx="2990">
                  <c:v>2.5919959403102957E-2</c:v>
                </c:pt>
                <c:pt idx="2991">
                  <c:v>2.5919736686808977E-2</c:v>
                </c:pt>
                <c:pt idx="2992">
                  <c:v>2.5919526198076817E-2</c:v>
                </c:pt>
                <c:pt idx="2993">
                  <c:v>2.5919327936906482E-2</c:v>
                </c:pt>
                <c:pt idx="2994">
                  <c:v>2.5923744293914201E-2</c:v>
                </c:pt>
                <c:pt idx="2995">
                  <c:v>2.5923574793909863E-2</c:v>
                </c:pt>
                <c:pt idx="2996">
                  <c:v>2.5923417525871271E-2</c:v>
                </c:pt>
                <c:pt idx="2997">
                  <c:v>2.5923272489793578E-2</c:v>
                </c:pt>
                <c:pt idx="2998">
                  <c:v>2.5923121712184999E-2</c:v>
                </c:pt>
                <c:pt idx="2999">
                  <c:v>2.5922077717216718E-2</c:v>
                </c:pt>
                <c:pt idx="3000">
                  <c:v>2.5921970258454829E-2</c:v>
                </c:pt>
                <c:pt idx="3001">
                  <c:v>2.592280193385512E-2</c:v>
                </c:pt>
                <c:pt idx="3002">
                  <c:v>2.5919009485020732E-2</c:v>
                </c:pt>
                <c:pt idx="3003">
                  <c:v>2.5921721268648557E-2</c:v>
                </c:pt>
                <c:pt idx="3004">
                  <c:v>2.5921662734208761E-2</c:v>
                </c:pt>
                <c:pt idx="3005">
                  <c:v>2.592161643084262E-2</c:v>
                </c:pt>
                <c:pt idx="3006">
                  <c:v>2.5921582358555129E-2</c:v>
                </c:pt>
                <c:pt idx="3007">
                  <c:v>2.5921560071417993E-2</c:v>
                </c:pt>
                <c:pt idx="3008">
                  <c:v>2.5921547339814721E-2</c:v>
                </c:pt>
                <c:pt idx="3009">
                  <c:v>2.5921541488193034E-2</c:v>
                </c:pt>
                <c:pt idx="3010">
                  <c:v>2.5921539841000651E-2</c:v>
                </c:pt>
                <c:pt idx="3011">
                  <c:v>2.5921539757792211E-2</c:v>
                </c:pt>
                <c:pt idx="3012">
                  <c:v>2.5921539757794709E-2</c:v>
                </c:pt>
                <c:pt idx="3013">
                  <c:v>2.5921539757794709E-2</c:v>
                </c:pt>
                <c:pt idx="3014">
                  <c:v>2.5921539757789713E-2</c:v>
                </c:pt>
                <c:pt idx="3015">
                  <c:v>2.5918742414244203E-2</c:v>
                </c:pt>
                <c:pt idx="3016">
                  <c:v>2.5922472295080663E-2</c:v>
                </c:pt>
                <c:pt idx="3017">
                  <c:v>2.5921539757792211E-2</c:v>
                </c:pt>
                <c:pt idx="3018">
                  <c:v>2.5921539757792211E-2</c:v>
                </c:pt>
                <c:pt idx="3019">
                  <c:v>2.5921539757794709E-2</c:v>
                </c:pt>
                <c:pt idx="3020">
                  <c:v>2.5921539757794709E-2</c:v>
                </c:pt>
                <c:pt idx="3021">
                  <c:v>2.5922472295080663E-2</c:v>
                </c:pt>
                <c:pt idx="3022">
                  <c:v>2.5921539757792211E-2</c:v>
                </c:pt>
                <c:pt idx="3023">
                  <c:v>2.5921539757792211E-2</c:v>
                </c:pt>
                <c:pt idx="3024">
                  <c:v>2.5921539757794709E-2</c:v>
                </c:pt>
                <c:pt idx="3025">
                  <c:v>2.5921539757792211E-2</c:v>
                </c:pt>
                <c:pt idx="3026">
                  <c:v>2.5921539757792211E-2</c:v>
                </c:pt>
                <c:pt idx="3027">
                  <c:v>2.5921539757794709E-2</c:v>
                </c:pt>
                <c:pt idx="3028">
                  <c:v>2.5921539757794709E-2</c:v>
                </c:pt>
                <c:pt idx="3029">
                  <c:v>2.5921539757792211E-2</c:v>
                </c:pt>
                <c:pt idx="3030">
                  <c:v>2.5921539757794709E-2</c:v>
                </c:pt>
                <c:pt idx="3031">
                  <c:v>2.5921539757794709E-2</c:v>
                </c:pt>
                <c:pt idx="3032">
                  <c:v>2.5921539757794709E-2</c:v>
                </c:pt>
                <c:pt idx="3033">
                  <c:v>2.5921539757789713E-2</c:v>
                </c:pt>
                <c:pt idx="3034">
                  <c:v>2.5921539757794709E-2</c:v>
                </c:pt>
                <c:pt idx="3035">
                  <c:v>2.5922472295083085E-2</c:v>
                </c:pt>
                <c:pt idx="3036">
                  <c:v>2.5921539757792211E-2</c:v>
                </c:pt>
                <c:pt idx="3037">
                  <c:v>2.5918742414246958E-2</c:v>
                </c:pt>
                <c:pt idx="3038">
                  <c:v>2.5921539757794709E-2</c:v>
                </c:pt>
                <c:pt idx="3039">
                  <c:v>2.5922472295080663E-2</c:v>
                </c:pt>
                <c:pt idx="3040">
                  <c:v>2.5921539757792211E-2</c:v>
                </c:pt>
                <c:pt idx="3041">
                  <c:v>2.5918742414246958E-2</c:v>
                </c:pt>
                <c:pt idx="3042">
                  <c:v>2.5917810055822801E-2</c:v>
                </c:pt>
                <c:pt idx="3043">
                  <c:v>2.5917810055825656E-2</c:v>
                </c:pt>
                <c:pt idx="3044">
                  <c:v>2.5917810055825656E-2</c:v>
                </c:pt>
                <c:pt idx="3045">
                  <c:v>2.5917810055825656E-2</c:v>
                </c:pt>
                <c:pt idx="3046">
                  <c:v>2.5921539757794709E-2</c:v>
                </c:pt>
                <c:pt idx="3047">
                  <c:v>2.5922472295080663E-2</c:v>
                </c:pt>
                <c:pt idx="3048">
                  <c:v>2.5921539757794709E-2</c:v>
                </c:pt>
                <c:pt idx="3049">
                  <c:v>2.5921539757794709E-2</c:v>
                </c:pt>
                <c:pt idx="3050">
                  <c:v>2.5922472295078242E-2</c:v>
                </c:pt>
                <c:pt idx="3051">
                  <c:v>2.5921539757789713E-2</c:v>
                </c:pt>
                <c:pt idx="3052">
                  <c:v>2.5921539757792211E-2</c:v>
                </c:pt>
                <c:pt idx="3053">
                  <c:v>2.5921539757794709E-2</c:v>
                </c:pt>
                <c:pt idx="3054">
                  <c:v>2.5918742414241445E-2</c:v>
                </c:pt>
                <c:pt idx="3055">
                  <c:v>2.5921539757794709E-2</c:v>
                </c:pt>
                <c:pt idx="3056">
                  <c:v>2.5921539757794709E-2</c:v>
                </c:pt>
                <c:pt idx="3057">
                  <c:v>2.5921539757789713E-2</c:v>
                </c:pt>
                <c:pt idx="3058">
                  <c:v>2.5921539757792211E-2</c:v>
                </c:pt>
                <c:pt idx="3059">
                  <c:v>2.5922472295080663E-2</c:v>
                </c:pt>
                <c:pt idx="3060">
                  <c:v>2.5921539757794709E-2</c:v>
                </c:pt>
                <c:pt idx="3061">
                  <c:v>2.5921539757794709E-2</c:v>
                </c:pt>
                <c:pt idx="3062">
                  <c:v>2.5921539757792211E-2</c:v>
                </c:pt>
                <c:pt idx="3063">
                  <c:v>2.5921539757794709E-2</c:v>
                </c:pt>
                <c:pt idx="3064">
                  <c:v>2.5921539757792211E-2</c:v>
                </c:pt>
                <c:pt idx="3065">
                  <c:v>2.5921539757792211E-2</c:v>
                </c:pt>
                <c:pt idx="3066">
                  <c:v>2.5921539757794709E-2</c:v>
                </c:pt>
                <c:pt idx="3067">
                  <c:v>2.5922472295080663E-2</c:v>
                </c:pt>
                <c:pt idx="3068">
                  <c:v>2.5922472295080663E-2</c:v>
                </c:pt>
                <c:pt idx="3069">
                  <c:v>2.5921539757792211E-2</c:v>
                </c:pt>
                <c:pt idx="3070">
                  <c:v>2.5921539757794709E-2</c:v>
                </c:pt>
                <c:pt idx="3071">
                  <c:v>2.5921539757794709E-2</c:v>
                </c:pt>
                <c:pt idx="3072">
                  <c:v>2.5921539757792211E-2</c:v>
                </c:pt>
                <c:pt idx="3073">
                  <c:v>2.5922472295080663E-2</c:v>
                </c:pt>
                <c:pt idx="3074">
                  <c:v>2.5921539757794709E-2</c:v>
                </c:pt>
                <c:pt idx="3075">
                  <c:v>2.5921539757794709E-2</c:v>
                </c:pt>
                <c:pt idx="3076">
                  <c:v>2.5918742414244203E-2</c:v>
                </c:pt>
                <c:pt idx="3077">
                  <c:v>2.5921539757794709E-2</c:v>
                </c:pt>
                <c:pt idx="3078">
                  <c:v>2.5921539757794709E-2</c:v>
                </c:pt>
                <c:pt idx="3079">
                  <c:v>2.5921539757792211E-2</c:v>
                </c:pt>
                <c:pt idx="3080">
                  <c:v>2.5921539757792211E-2</c:v>
                </c:pt>
                <c:pt idx="3081">
                  <c:v>2.5921539757794709E-2</c:v>
                </c:pt>
                <c:pt idx="3082">
                  <c:v>2.5920607265226627E-2</c:v>
                </c:pt>
                <c:pt idx="3083">
                  <c:v>2.5921539757792211E-2</c:v>
                </c:pt>
                <c:pt idx="3084">
                  <c:v>2.5922472295080663E-2</c:v>
                </c:pt>
                <c:pt idx="3085">
                  <c:v>2.5922472295080663E-2</c:v>
                </c:pt>
                <c:pt idx="3086">
                  <c:v>2.5921539757792211E-2</c:v>
                </c:pt>
                <c:pt idx="3087">
                  <c:v>2.5922472295080663E-2</c:v>
                </c:pt>
                <c:pt idx="3088">
                  <c:v>2.5921539757794709E-2</c:v>
                </c:pt>
                <c:pt idx="3089">
                  <c:v>2.5920607265226627E-2</c:v>
                </c:pt>
                <c:pt idx="3090">
                  <c:v>2.5920607265226627E-2</c:v>
                </c:pt>
                <c:pt idx="3091">
                  <c:v>2.5920607265224049E-2</c:v>
                </c:pt>
                <c:pt idx="3092">
                  <c:v>2.5921539757792211E-2</c:v>
                </c:pt>
                <c:pt idx="3093">
                  <c:v>2.5920607265226627E-2</c:v>
                </c:pt>
                <c:pt idx="3094">
                  <c:v>2.5917810055825656E-2</c:v>
                </c:pt>
                <c:pt idx="3095">
                  <c:v>2.5917810055825656E-2</c:v>
                </c:pt>
                <c:pt idx="3096">
                  <c:v>2.5917810055825656E-2</c:v>
                </c:pt>
                <c:pt idx="3097">
                  <c:v>2.5917810055822801E-2</c:v>
                </c:pt>
                <c:pt idx="3098">
                  <c:v>2.5921539757794709E-2</c:v>
                </c:pt>
                <c:pt idx="3099">
                  <c:v>2.5920607265226627E-2</c:v>
                </c:pt>
                <c:pt idx="3100">
                  <c:v>2.5920607265226627E-2</c:v>
                </c:pt>
                <c:pt idx="3101">
                  <c:v>2.5920607265226627E-2</c:v>
                </c:pt>
                <c:pt idx="3102">
                  <c:v>2.5919674817377114E-2</c:v>
                </c:pt>
                <c:pt idx="3103">
                  <c:v>2.5920607265226627E-2</c:v>
                </c:pt>
                <c:pt idx="3104">
                  <c:v>2.5920607265226627E-2</c:v>
                </c:pt>
                <c:pt idx="3105">
                  <c:v>2.5920607265226627E-2</c:v>
                </c:pt>
                <c:pt idx="3106">
                  <c:v>2.5921539757792211E-2</c:v>
                </c:pt>
                <c:pt idx="3107">
                  <c:v>2.5920607265226627E-2</c:v>
                </c:pt>
                <c:pt idx="3108">
                  <c:v>2.5920607265226627E-2</c:v>
                </c:pt>
                <c:pt idx="3109">
                  <c:v>2.5920607265226627E-2</c:v>
                </c:pt>
                <c:pt idx="3110">
                  <c:v>2.5920607265226627E-2</c:v>
                </c:pt>
                <c:pt idx="3111">
                  <c:v>2.5921539757794709E-2</c:v>
                </c:pt>
                <c:pt idx="3112">
                  <c:v>2.5920607265226627E-2</c:v>
                </c:pt>
                <c:pt idx="3113">
                  <c:v>2.5920607265226627E-2</c:v>
                </c:pt>
                <c:pt idx="3114">
                  <c:v>2.5920607265224049E-2</c:v>
                </c:pt>
                <c:pt idx="3115">
                  <c:v>2.5920607265226627E-2</c:v>
                </c:pt>
                <c:pt idx="3116">
                  <c:v>2.5920607265224049E-2</c:v>
                </c:pt>
                <c:pt idx="3117">
                  <c:v>2.5920607265226627E-2</c:v>
                </c:pt>
                <c:pt idx="3118">
                  <c:v>2.5920607265226627E-2</c:v>
                </c:pt>
                <c:pt idx="3119">
                  <c:v>2.5922472295078242E-2</c:v>
                </c:pt>
                <c:pt idx="3120">
                  <c:v>2.5921539757792211E-2</c:v>
                </c:pt>
                <c:pt idx="3121">
                  <c:v>2.5920607265226627E-2</c:v>
                </c:pt>
                <c:pt idx="3122">
                  <c:v>2.5920607265226627E-2</c:v>
                </c:pt>
                <c:pt idx="3123">
                  <c:v>2.5920607265226627E-2</c:v>
                </c:pt>
                <c:pt idx="3124">
                  <c:v>2.5920607265226627E-2</c:v>
                </c:pt>
                <c:pt idx="3125">
                  <c:v>2.5921539757792211E-2</c:v>
                </c:pt>
                <c:pt idx="3126">
                  <c:v>2.5920607265226627E-2</c:v>
                </c:pt>
                <c:pt idx="3127">
                  <c:v>2.5920607265226627E-2</c:v>
                </c:pt>
                <c:pt idx="3128">
                  <c:v>2.5920607265226627E-2</c:v>
                </c:pt>
                <c:pt idx="3129">
                  <c:v>2.5920607265226627E-2</c:v>
                </c:pt>
                <c:pt idx="3130">
                  <c:v>2.5920607265226627E-2</c:v>
                </c:pt>
                <c:pt idx="3131">
                  <c:v>2.5920607265226627E-2</c:v>
                </c:pt>
                <c:pt idx="3132">
                  <c:v>2.5920607265226627E-2</c:v>
                </c:pt>
                <c:pt idx="3133">
                  <c:v>2.5920607265226627E-2</c:v>
                </c:pt>
                <c:pt idx="3134">
                  <c:v>2.5919674817379779E-2</c:v>
                </c:pt>
                <c:pt idx="3135">
                  <c:v>2.5920607265226627E-2</c:v>
                </c:pt>
                <c:pt idx="3136">
                  <c:v>2.5922472295078242E-2</c:v>
                </c:pt>
                <c:pt idx="3137">
                  <c:v>2.5921539757794709E-2</c:v>
                </c:pt>
                <c:pt idx="3138">
                  <c:v>2.5920607265224049E-2</c:v>
                </c:pt>
                <c:pt idx="3139">
                  <c:v>2.5921539757792211E-2</c:v>
                </c:pt>
                <c:pt idx="3140">
                  <c:v>2.5920607265226627E-2</c:v>
                </c:pt>
                <c:pt idx="3141">
                  <c:v>2.5921539757794709E-2</c:v>
                </c:pt>
                <c:pt idx="3142">
                  <c:v>2.5920607265224049E-2</c:v>
                </c:pt>
                <c:pt idx="3143">
                  <c:v>2.5920607265226627E-2</c:v>
                </c:pt>
                <c:pt idx="3144">
                  <c:v>2.5921539757794709E-2</c:v>
                </c:pt>
                <c:pt idx="3145">
                  <c:v>2.5920607265226627E-2</c:v>
                </c:pt>
                <c:pt idx="3146">
                  <c:v>2.5920607265226627E-2</c:v>
                </c:pt>
                <c:pt idx="3147">
                  <c:v>2.5920607265226627E-2</c:v>
                </c:pt>
                <c:pt idx="3148">
                  <c:v>2.5920607265226627E-2</c:v>
                </c:pt>
                <c:pt idx="3149">
                  <c:v>2.5920607265226627E-2</c:v>
                </c:pt>
                <c:pt idx="3150">
                  <c:v>2.5920607265226627E-2</c:v>
                </c:pt>
                <c:pt idx="3151">
                  <c:v>2.5920607265226627E-2</c:v>
                </c:pt>
                <c:pt idx="3152">
                  <c:v>2.5920607265226627E-2</c:v>
                </c:pt>
                <c:pt idx="3153">
                  <c:v>2.5921539757792211E-2</c:v>
                </c:pt>
                <c:pt idx="3154">
                  <c:v>2.5920607265226627E-2</c:v>
                </c:pt>
                <c:pt idx="3155">
                  <c:v>2.5921539757792211E-2</c:v>
                </c:pt>
                <c:pt idx="3156">
                  <c:v>2.5920607265224049E-2</c:v>
                </c:pt>
                <c:pt idx="3157">
                  <c:v>2.5919674817379779E-2</c:v>
                </c:pt>
                <c:pt idx="3158">
                  <c:v>2.5921539757794709E-2</c:v>
                </c:pt>
                <c:pt idx="3159">
                  <c:v>2.5920607265226627E-2</c:v>
                </c:pt>
                <c:pt idx="3160">
                  <c:v>2.5920607265226627E-2</c:v>
                </c:pt>
                <c:pt idx="3161">
                  <c:v>2.5920607265226627E-2</c:v>
                </c:pt>
                <c:pt idx="3162">
                  <c:v>2.5920607265226627E-2</c:v>
                </c:pt>
                <c:pt idx="3163">
                  <c:v>2.5920607265226627E-2</c:v>
                </c:pt>
                <c:pt idx="3164">
                  <c:v>2.5920607265226627E-2</c:v>
                </c:pt>
                <c:pt idx="3165">
                  <c:v>2.5920607265226627E-2</c:v>
                </c:pt>
                <c:pt idx="3166">
                  <c:v>2.5920607265226627E-2</c:v>
                </c:pt>
                <c:pt idx="3167">
                  <c:v>2.5921539757792211E-2</c:v>
                </c:pt>
                <c:pt idx="3168">
                  <c:v>2.5920607265226627E-2</c:v>
                </c:pt>
                <c:pt idx="3169">
                  <c:v>2.5920607265226627E-2</c:v>
                </c:pt>
                <c:pt idx="3170">
                  <c:v>2.5920607265226627E-2</c:v>
                </c:pt>
                <c:pt idx="3171">
                  <c:v>2.5921539757792211E-2</c:v>
                </c:pt>
                <c:pt idx="3172">
                  <c:v>2.5921539757792211E-2</c:v>
                </c:pt>
                <c:pt idx="3173">
                  <c:v>2.5920607265226627E-2</c:v>
                </c:pt>
                <c:pt idx="3174">
                  <c:v>2.5920607265224049E-2</c:v>
                </c:pt>
                <c:pt idx="3175">
                  <c:v>2.5920607265224049E-2</c:v>
                </c:pt>
                <c:pt idx="3176">
                  <c:v>2.5917810055822801E-2</c:v>
                </c:pt>
                <c:pt idx="3177">
                  <c:v>2.5921539757792211E-2</c:v>
                </c:pt>
                <c:pt idx="3178">
                  <c:v>2.5920607265229208E-2</c:v>
                </c:pt>
                <c:pt idx="3179">
                  <c:v>2.5920607265226627E-2</c:v>
                </c:pt>
                <c:pt idx="3180">
                  <c:v>2.5922472295080663E-2</c:v>
                </c:pt>
                <c:pt idx="3181">
                  <c:v>2.5920607265226627E-2</c:v>
                </c:pt>
                <c:pt idx="3182">
                  <c:v>2.5921539757792211E-2</c:v>
                </c:pt>
                <c:pt idx="3183">
                  <c:v>2.5920607265226627E-2</c:v>
                </c:pt>
                <c:pt idx="3184">
                  <c:v>2.5920607265226627E-2</c:v>
                </c:pt>
                <c:pt idx="3185">
                  <c:v>2.5920607265224049E-2</c:v>
                </c:pt>
                <c:pt idx="3186">
                  <c:v>2.5920607265226627E-2</c:v>
                </c:pt>
                <c:pt idx="3187">
                  <c:v>2.5920607265224049E-2</c:v>
                </c:pt>
                <c:pt idx="3188">
                  <c:v>2.5920607265226627E-2</c:v>
                </c:pt>
                <c:pt idx="3189">
                  <c:v>2.5920607265226627E-2</c:v>
                </c:pt>
                <c:pt idx="3190">
                  <c:v>2.5920607265226627E-2</c:v>
                </c:pt>
                <c:pt idx="3191">
                  <c:v>2.5920607265226627E-2</c:v>
                </c:pt>
                <c:pt idx="3192">
                  <c:v>2.5921539757794709E-2</c:v>
                </c:pt>
                <c:pt idx="3193">
                  <c:v>2.5920607265226627E-2</c:v>
                </c:pt>
                <c:pt idx="3194">
                  <c:v>2.5920607265226627E-2</c:v>
                </c:pt>
                <c:pt idx="3195">
                  <c:v>2.5920607265226627E-2</c:v>
                </c:pt>
                <c:pt idx="3196">
                  <c:v>2.5920607265224049E-2</c:v>
                </c:pt>
                <c:pt idx="3197">
                  <c:v>2.5920607265226627E-2</c:v>
                </c:pt>
                <c:pt idx="3198">
                  <c:v>2.5917810055822801E-2</c:v>
                </c:pt>
                <c:pt idx="3199">
                  <c:v>2.5917810055822801E-2</c:v>
                </c:pt>
                <c:pt idx="3200">
                  <c:v>2.5917810055825656E-2</c:v>
                </c:pt>
                <c:pt idx="3201">
                  <c:v>2.5917810055825656E-2</c:v>
                </c:pt>
                <c:pt idx="3202">
                  <c:v>2.5920607265226627E-2</c:v>
                </c:pt>
                <c:pt idx="3203">
                  <c:v>2.5920607265226627E-2</c:v>
                </c:pt>
                <c:pt idx="3204">
                  <c:v>2.5920607265226627E-2</c:v>
                </c:pt>
                <c:pt idx="3205">
                  <c:v>2.5920607265226627E-2</c:v>
                </c:pt>
                <c:pt idx="3206">
                  <c:v>2.5919674817379779E-2</c:v>
                </c:pt>
                <c:pt idx="3207">
                  <c:v>2.5919674817379779E-2</c:v>
                </c:pt>
                <c:pt idx="3208">
                  <c:v>2.5919674817377114E-2</c:v>
                </c:pt>
                <c:pt idx="3209">
                  <c:v>2.5919674817377114E-2</c:v>
                </c:pt>
                <c:pt idx="3210">
                  <c:v>2.5919674817379779E-2</c:v>
                </c:pt>
                <c:pt idx="3211">
                  <c:v>2.5920607265226627E-2</c:v>
                </c:pt>
                <c:pt idx="3212">
                  <c:v>2.5920607265226627E-2</c:v>
                </c:pt>
                <c:pt idx="3213">
                  <c:v>2.5920607265226627E-2</c:v>
                </c:pt>
                <c:pt idx="3214">
                  <c:v>2.5920607265226627E-2</c:v>
                </c:pt>
                <c:pt idx="3215">
                  <c:v>2.5919674817377114E-2</c:v>
                </c:pt>
                <c:pt idx="3216">
                  <c:v>2.591967481737445E-2</c:v>
                </c:pt>
                <c:pt idx="3217">
                  <c:v>2.5919674817379779E-2</c:v>
                </c:pt>
                <c:pt idx="3218">
                  <c:v>2.5919674817379779E-2</c:v>
                </c:pt>
                <c:pt idx="3219">
                  <c:v>2.5920607265226627E-2</c:v>
                </c:pt>
                <c:pt idx="3220">
                  <c:v>2.5920607265226627E-2</c:v>
                </c:pt>
                <c:pt idx="3221">
                  <c:v>2.5920607265226627E-2</c:v>
                </c:pt>
                <c:pt idx="3222">
                  <c:v>2.5920607265226627E-2</c:v>
                </c:pt>
                <c:pt idx="3223">
                  <c:v>2.5920607265226627E-2</c:v>
                </c:pt>
                <c:pt idx="3224">
                  <c:v>2.5920607265226627E-2</c:v>
                </c:pt>
                <c:pt idx="3225">
                  <c:v>2.5920607265226627E-2</c:v>
                </c:pt>
                <c:pt idx="3226">
                  <c:v>2.5920607265226627E-2</c:v>
                </c:pt>
                <c:pt idx="3227">
                  <c:v>2.5920607265226627E-2</c:v>
                </c:pt>
                <c:pt idx="3228">
                  <c:v>2.5919674817377114E-2</c:v>
                </c:pt>
                <c:pt idx="3229">
                  <c:v>2.5919674817377114E-2</c:v>
                </c:pt>
                <c:pt idx="3230">
                  <c:v>2.5919674817377114E-2</c:v>
                </c:pt>
                <c:pt idx="3231">
                  <c:v>2.5919674817377114E-2</c:v>
                </c:pt>
                <c:pt idx="3232">
                  <c:v>2.5920607265226627E-2</c:v>
                </c:pt>
                <c:pt idx="3233">
                  <c:v>2.5920607265226627E-2</c:v>
                </c:pt>
                <c:pt idx="3234">
                  <c:v>2.5920607265224049E-2</c:v>
                </c:pt>
                <c:pt idx="3235">
                  <c:v>2.5920607265226627E-2</c:v>
                </c:pt>
                <c:pt idx="3236">
                  <c:v>2.5921539757794709E-2</c:v>
                </c:pt>
                <c:pt idx="3237">
                  <c:v>2.5919674817379779E-2</c:v>
                </c:pt>
                <c:pt idx="3238">
                  <c:v>2.5919674817377114E-2</c:v>
                </c:pt>
                <c:pt idx="3239">
                  <c:v>2.5919674817377114E-2</c:v>
                </c:pt>
                <c:pt idx="3240">
                  <c:v>2.5921539757792211E-2</c:v>
                </c:pt>
                <c:pt idx="3241">
                  <c:v>2.5920607265226627E-2</c:v>
                </c:pt>
                <c:pt idx="3242">
                  <c:v>2.5920607265226627E-2</c:v>
                </c:pt>
                <c:pt idx="3243">
                  <c:v>2.5920607265226627E-2</c:v>
                </c:pt>
                <c:pt idx="3244">
                  <c:v>2.5920607265226627E-2</c:v>
                </c:pt>
                <c:pt idx="3245">
                  <c:v>2.5920607265226627E-2</c:v>
                </c:pt>
                <c:pt idx="3246">
                  <c:v>2.5920607265226627E-2</c:v>
                </c:pt>
                <c:pt idx="3247">
                  <c:v>2.5920607265226627E-2</c:v>
                </c:pt>
                <c:pt idx="3248">
                  <c:v>2.5920607265226627E-2</c:v>
                </c:pt>
                <c:pt idx="3249">
                  <c:v>2.5920607265226627E-2</c:v>
                </c:pt>
                <c:pt idx="3250">
                  <c:v>2.5917810055822801E-2</c:v>
                </c:pt>
                <c:pt idx="3251">
                  <c:v>2.5917810055825656E-2</c:v>
                </c:pt>
                <c:pt idx="3252">
                  <c:v>2.5917810055822801E-2</c:v>
                </c:pt>
                <c:pt idx="3253">
                  <c:v>2.5917810055822801E-2</c:v>
                </c:pt>
                <c:pt idx="3254">
                  <c:v>2.5920607265226627E-2</c:v>
                </c:pt>
                <c:pt idx="3255">
                  <c:v>2.5920607265226627E-2</c:v>
                </c:pt>
                <c:pt idx="3256">
                  <c:v>2.5920607265229208E-2</c:v>
                </c:pt>
                <c:pt idx="3257">
                  <c:v>2.5920607265224049E-2</c:v>
                </c:pt>
                <c:pt idx="3258">
                  <c:v>2.5922472295083085E-2</c:v>
                </c:pt>
                <c:pt idx="3259">
                  <c:v>2.5921539757792211E-2</c:v>
                </c:pt>
                <c:pt idx="3260">
                  <c:v>2.5921539757794709E-2</c:v>
                </c:pt>
                <c:pt idx="3261">
                  <c:v>2.5922472295080663E-2</c:v>
                </c:pt>
                <c:pt idx="3262">
                  <c:v>2.5921539757792211E-2</c:v>
                </c:pt>
                <c:pt idx="3263">
                  <c:v>2.5921539757792211E-2</c:v>
                </c:pt>
                <c:pt idx="3264">
                  <c:v>2.5921539757794709E-2</c:v>
                </c:pt>
                <c:pt idx="3265">
                  <c:v>2.5921539757794709E-2</c:v>
                </c:pt>
                <c:pt idx="3266">
                  <c:v>2.5921539757789713E-2</c:v>
                </c:pt>
                <c:pt idx="3267">
                  <c:v>2.5921539757792211E-2</c:v>
                </c:pt>
                <c:pt idx="3268">
                  <c:v>2.5921539757794709E-2</c:v>
                </c:pt>
                <c:pt idx="3269">
                  <c:v>2.5921539757794709E-2</c:v>
                </c:pt>
                <c:pt idx="3270">
                  <c:v>2.5921539757792211E-2</c:v>
                </c:pt>
                <c:pt idx="3271">
                  <c:v>2.5921539757794709E-2</c:v>
                </c:pt>
                <c:pt idx="3272">
                  <c:v>2.5921539757794709E-2</c:v>
                </c:pt>
                <c:pt idx="3273">
                  <c:v>2.5921539757792211E-2</c:v>
                </c:pt>
                <c:pt idx="3274">
                  <c:v>2.5922472295080663E-2</c:v>
                </c:pt>
                <c:pt idx="3275">
                  <c:v>2.5918742414244203E-2</c:v>
                </c:pt>
                <c:pt idx="3276">
                  <c:v>2.5921539757794709E-2</c:v>
                </c:pt>
                <c:pt idx="3277">
                  <c:v>2.5921539757792211E-2</c:v>
                </c:pt>
                <c:pt idx="3278">
                  <c:v>2.5921539757792211E-2</c:v>
                </c:pt>
                <c:pt idx="3279">
                  <c:v>2.5921539757794709E-2</c:v>
                </c:pt>
                <c:pt idx="3280">
                  <c:v>2.5921539757794709E-2</c:v>
                </c:pt>
                <c:pt idx="3281">
                  <c:v>2.5922472295080663E-2</c:v>
                </c:pt>
                <c:pt idx="3282">
                  <c:v>2.5921539757794709E-2</c:v>
                </c:pt>
                <c:pt idx="3283">
                  <c:v>2.5921539757794709E-2</c:v>
                </c:pt>
                <c:pt idx="3284">
                  <c:v>2.5921539757789713E-2</c:v>
                </c:pt>
                <c:pt idx="3285">
                  <c:v>2.5921539757792211E-2</c:v>
                </c:pt>
                <c:pt idx="3286">
                  <c:v>2.5921539757792211E-2</c:v>
                </c:pt>
                <c:pt idx="3287">
                  <c:v>2.5921539757794709E-2</c:v>
                </c:pt>
                <c:pt idx="3288">
                  <c:v>2.5918742414244203E-2</c:v>
                </c:pt>
                <c:pt idx="3289">
                  <c:v>2.5921539757794709E-2</c:v>
                </c:pt>
                <c:pt idx="3290">
                  <c:v>2.5921539757794709E-2</c:v>
                </c:pt>
                <c:pt idx="3291">
                  <c:v>2.5921539757789713E-2</c:v>
                </c:pt>
                <c:pt idx="3292">
                  <c:v>2.5922472295083085E-2</c:v>
                </c:pt>
                <c:pt idx="3293">
                  <c:v>2.5921539757794709E-2</c:v>
                </c:pt>
                <c:pt idx="3294">
                  <c:v>2.5921539757792211E-2</c:v>
                </c:pt>
                <c:pt idx="3295">
                  <c:v>2.5922472295080663E-2</c:v>
                </c:pt>
                <c:pt idx="3296">
                  <c:v>2.5920607265224049E-2</c:v>
                </c:pt>
                <c:pt idx="3297">
                  <c:v>2.5920607265226627E-2</c:v>
                </c:pt>
                <c:pt idx="3298">
                  <c:v>2.5921539757794709E-2</c:v>
                </c:pt>
                <c:pt idx="3299">
                  <c:v>2.5922472295078242E-2</c:v>
                </c:pt>
                <c:pt idx="3300">
                  <c:v>2.5921539757794709E-2</c:v>
                </c:pt>
                <c:pt idx="3301">
                  <c:v>2.5918742414244203E-2</c:v>
                </c:pt>
                <c:pt idx="3302">
                  <c:v>2.5917810055822801E-2</c:v>
                </c:pt>
                <c:pt idx="3303">
                  <c:v>2.5917810055825656E-2</c:v>
                </c:pt>
                <c:pt idx="3304">
                  <c:v>2.5917810055825656E-2</c:v>
                </c:pt>
                <c:pt idx="3305">
                  <c:v>2.5917810055828508E-2</c:v>
                </c:pt>
                <c:pt idx="3306">
                  <c:v>2.5921539757794709E-2</c:v>
                </c:pt>
                <c:pt idx="3307">
                  <c:v>2.5921539757792211E-2</c:v>
                </c:pt>
                <c:pt idx="3308">
                  <c:v>2.5922472295080663E-2</c:v>
                </c:pt>
                <c:pt idx="3309">
                  <c:v>2.5921539757792211E-2</c:v>
                </c:pt>
                <c:pt idx="3310">
                  <c:v>2.5922472295080663E-2</c:v>
                </c:pt>
                <c:pt idx="3311">
                  <c:v>2.5921539757792211E-2</c:v>
                </c:pt>
                <c:pt idx="3312">
                  <c:v>2.5921539757794709E-2</c:v>
                </c:pt>
                <c:pt idx="3313">
                  <c:v>2.5922472295080663E-2</c:v>
                </c:pt>
                <c:pt idx="3314">
                  <c:v>2.5918742414246958E-2</c:v>
                </c:pt>
                <c:pt idx="3315">
                  <c:v>2.5921539757794709E-2</c:v>
                </c:pt>
                <c:pt idx="3316">
                  <c:v>2.5921539757794709E-2</c:v>
                </c:pt>
                <c:pt idx="3317">
                  <c:v>2.5921539757792211E-2</c:v>
                </c:pt>
                <c:pt idx="3318">
                  <c:v>2.5921539757792211E-2</c:v>
                </c:pt>
                <c:pt idx="3319">
                  <c:v>2.5921539757794709E-2</c:v>
                </c:pt>
                <c:pt idx="3320">
                  <c:v>2.5921539757792211E-2</c:v>
                </c:pt>
                <c:pt idx="3321">
                  <c:v>2.5921539757792211E-2</c:v>
                </c:pt>
                <c:pt idx="3322">
                  <c:v>2.5921539757794709E-2</c:v>
                </c:pt>
                <c:pt idx="3323">
                  <c:v>2.5921539757792211E-2</c:v>
                </c:pt>
                <c:pt idx="3324">
                  <c:v>2.5921539757792211E-2</c:v>
                </c:pt>
                <c:pt idx="3325">
                  <c:v>2.5921539757792211E-2</c:v>
                </c:pt>
                <c:pt idx="3326">
                  <c:v>2.5921539757794709E-2</c:v>
                </c:pt>
                <c:pt idx="3327">
                  <c:v>2.5918742414246958E-2</c:v>
                </c:pt>
                <c:pt idx="3328">
                  <c:v>2.5922472295078242E-2</c:v>
                </c:pt>
                <c:pt idx="3329">
                  <c:v>2.5921539757794709E-2</c:v>
                </c:pt>
                <c:pt idx="3330">
                  <c:v>2.5921539757794709E-2</c:v>
                </c:pt>
                <c:pt idx="3331">
                  <c:v>2.5921539757792211E-2</c:v>
                </c:pt>
                <c:pt idx="3332">
                  <c:v>2.5921539757792211E-2</c:v>
                </c:pt>
                <c:pt idx="3333">
                  <c:v>2.5922472295080663E-2</c:v>
                </c:pt>
                <c:pt idx="3334">
                  <c:v>2.5921539757797207E-2</c:v>
                </c:pt>
                <c:pt idx="3335">
                  <c:v>2.5921539757792211E-2</c:v>
                </c:pt>
                <c:pt idx="3336">
                  <c:v>2.5921539757794709E-2</c:v>
                </c:pt>
                <c:pt idx="3337">
                  <c:v>2.5921539757794709E-2</c:v>
                </c:pt>
                <c:pt idx="3338">
                  <c:v>2.5921539757792211E-2</c:v>
                </c:pt>
                <c:pt idx="3339">
                  <c:v>2.5921539757792211E-2</c:v>
                </c:pt>
                <c:pt idx="3340">
                  <c:v>2.5921539757794709E-2</c:v>
                </c:pt>
                <c:pt idx="3341">
                  <c:v>2.5921539757794709E-2</c:v>
                </c:pt>
                <c:pt idx="3342">
                  <c:v>2.5921539757789713E-2</c:v>
                </c:pt>
                <c:pt idx="3343">
                  <c:v>2.5921539757792211E-2</c:v>
                </c:pt>
                <c:pt idx="3344">
                  <c:v>2.5921539757789713E-2</c:v>
                </c:pt>
                <c:pt idx="3345">
                  <c:v>2.5921539757792211E-2</c:v>
                </c:pt>
                <c:pt idx="3346">
                  <c:v>2.5921539757792211E-2</c:v>
                </c:pt>
                <c:pt idx="3347">
                  <c:v>2.5922472295078242E-2</c:v>
                </c:pt>
                <c:pt idx="3348">
                  <c:v>2.5921539757794709E-2</c:v>
                </c:pt>
                <c:pt idx="3349">
                  <c:v>2.5918742414244203E-2</c:v>
                </c:pt>
                <c:pt idx="3350">
                  <c:v>2.5921539757794709E-2</c:v>
                </c:pt>
                <c:pt idx="3351">
                  <c:v>2.5922472295080663E-2</c:v>
                </c:pt>
                <c:pt idx="3352">
                  <c:v>2.5921539757794709E-2</c:v>
                </c:pt>
                <c:pt idx="3353">
                  <c:v>2.5921539757794709E-2</c:v>
                </c:pt>
                <c:pt idx="3354">
                  <c:v>2.5918742414244203E-2</c:v>
                </c:pt>
                <c:pt idx="3355">
                  <c:v>2.5918742414246958E-2</c:v>
                </c:pt>
                <c:pt idx="3356">
                  <c:v>2.5918742414244203E-2</c:v>
                </c:pt>
                <c:pt idx="3357">
                  <c:v>2.5918742414244203E-2</c:v>
                </c:pt>
                <c:pt idx="3358">
                  <c:v>2.5921539757794709E-2</c:v>
                </c:pt>
                <c:pt idx="3359">
                  <c:v>2.5922472295083085E-2</c:v>
                </c:pt>
                <c:pt idx="3360">
                  <c:v>2.5921539757789713E-2</c:v>
                </c:pt>
                <c:pt idx="3361">
                  <c:v>2.5921539757789713E-2</c:v>
                </c:pt>
                <c:pt idx="3362">
                  <c:v>2.5918742414244203E-2</c:v>
                </c:pt>
                <c:pt idx="3363">
                  <c:v>2.5921539757794709E-2</c:v>
                </c:pt>
                <c:pt idx="3364">
                  <c:v>2.5921539757792211E-2</c:v>
                </c:pt>
                <c:pt idx="3365">
                  <c:v>2.5921539757794709E-2</c:v>
                </c:pt>
                <c:pt idx="3366">
                  <c:v>2.5922472295080663E-2</c:v>
                </c:pt>
                <c:pt idx="3367">
                  <c:v>2.5921539757792211E-2</c:v>
                </c:pt>
                <c:pt idx="3368">
                  <c:v>2.5921539757792211E-2</c:v>
                </c:pt>
                <c:pt idx="3369">
                  <c:v>2.5921539757792211E-2</c:v>
                </c:pt>
                <c:pt idx="3370">
                  <c:v>2.5921539757794709E-2</c:v>
                </c:pt>
                <c:pt idx="3371">
                  <c:v>2.5922472295080663E-2</c:v>
                </c:pt>
                <c:pt idx="3372">
                  <c:v>2.5921539757792211E-2</c:v>
                </c:pt>
                <c:pt idx="3373">
                  <c:v>2.5921539757792211E-2</c:v>
                </c:pt>
                <c:pt idx="3374">
                  <c:v>2.5921539757794709E-2</c:v>
                </c:pt>
                <c:pt idx="3375">
                  <c:v>2.5918742414244203E-2</c:v>
                </c:pt>
                <c:pt idx="3376">
                  <c:v>2.5921539757794709E-2</c:v>
                </c:pt>
                <c:pt idx="3377">
                  <c:v>2.5921539757794709E-2</c:v>
                </c:pt>
                <c:pt idx="3378">
                  <c:v>2.5921539757792211E-2</c:v>
                </c:pt>
                <c:pt idx="3379">
                  <c:v>2.5922472295078242E-2</c:v>
                </c:pt>
                <c:pt idx="3380">
                  <c:v>2.5922472295078242E-2</c:v>
                </c:pt>
                <c:pt idx="3381">
                  <c:v>2.5921539757794709E-2</c:v>
                </c:pt>
                <c:pt idx="3382">
                  <c:v>2.5921539757792211E-2</c:v>
                </c:pt>
                <c:pt idx="3383">
                  <c:v>2.5921539757794709E-2</c:v>
                </c:pt>
                <c:pt idx="3384">
                  <c:v>2.5921539757792211E-2</c:v>
                </c:pt>
                <c:pt idx="3385">
                  <c:v>2.5922472295078242E-2</c:v>
                </c:pt>
                <c:pt idx="3386">
                  <c:v>2.5921539757789713E-2</c:v>
                </c:pt>
                <c:pt idx="3387">
                  <c:v>2.5921539757794709E-2</c:v>
                </c:pt>
                <c:pt idx="3388">
                  <c:v>2.5921539757792211E-2</c:v>
                </c:pt>
                <c:pt idx="3389">
                  <c:v>2.5921539757792211E-2</c:v>
                </c:pt>
                <c:pt idx="3390">
                  <c:v>2.5921539757792211E-2</c:v>
                </c:pt>
                <c:pt idx="3391">
                  <c:v>2.5921539757794709E-2</c:v>
                </c:pt>
                <c:pt idx="3392">
                  <c:v>2.5921539757794709E-2</c:v>
                </c:pt>
                <c:pt idx="3393">
                  <c:v>2.5921539757792211E-2</c:v>
                </c:pt>
                <c:pt idx="3394">
                  <c:v>2.5921539757792211E-2</c:v>
                </c:pt>
                <c:pt idx="3395">
                  <c:v>2.5921539757794709E-2</c:v>
                </c:pt>
                <c:pt idx="3396">
                  <c:v>2.5922472295080663E-2</c:v>
                </c:pt>
                <c:pt idx="3397">
                  <c:v>2.5922472295080663E-2</c:v>
                </c:pt>
                <c:pt idx="3398">
                  <c:v>2.5921539757794709E-2</c:v>
                </c:pt>
                <c:pt idx="3399">
                  <c:v>2.5922472295080663E-2</c:v>
                </c:pt>
                <c:pt idx="3400">
                  <c:v>2.5921539757792211E-2</c:v>
                </c:pt>
                <c:pt idx="3401">
                  <c:v>2.5921539757792211E-2</c:v>
                </c:pt>
                <c:pt idx="3402">
                  <c:v>2.5920607265226627E-2</c:v>
                </c:pt>
                <c:pt idx="3403">
                  <c:v>2.5920607265226627E-2</c:v>
                </c:pt>
                <c:pt idx="3404">
                  <c:v>2.5921539757794709E-2</c:v>
                </c:pt>
                <c:pt idx="3405">
                  <c:v>2.5920607265226627E-2</c:v>
                </c:pt>
                <c:pt idx="3406">
                  <c:v>2.5917810055825656E-2</c:v>
                </c:pt>
                <c:pt idx="3407">
                  <c:v>2.5917810055822801E-2</c:v>
                </c:pt>
                <c:pt idx="3408">
                  <c:v>2.5917810055822801E-2</c:v>
                </c:pt>
                <c:pt idx="3409">
                  <c:v>2.5921539757792211E-2</c:v>
                </c:pt>
                <c:pt idx="3410">
                  <c:v>2.5920607265226627E-2</c:v>
                </c:pt>
                <c:pt idx="3411">
                  <c:v>2.5920607265226627E-2</c:v>
                </c:pt>
                <c:pt idx="3412">
                  <c:v>2.5920607265226627E-2</c:v>
                </c:pt>
                <c:pt idx="3413">
                  <c:v>2.5920607265226627E-2</c:v>
                </c:pt>
                <c:pt idx="3414">
                  <c:v>2.5917810055822801E-2</c:v>
                </c:pt>
                <c:pt idx="3415">
                  <c:v>2.5920607265226627E-2</c:v>
                </c:pt>
                <c:pt idx="3416">
                  <c:v>2.5920607265226627E-2</c:v>
                </c:pt>
                <c:pt idx="3417">
                  <c:v>2.5920607265226627E-2</c:v>
                </c:pt>
                <c:pt idx="3418">
                  <c:v>2.5922472295080663E-2</c:v>
                </c:pt>
                <c:pt idx="3419">
                  <c:v>2.5920607265226627E-2</c:v>
                </c:pt>
                <c:pt idx="3420">
                  <c:v>2.5920607265226627E-2</c:v>
                </c:pt>
                <c:pt idx="3421">
                  <c:v>2.5920607265226627E-2</c:v>
                </c:pt>
                <c:pt idx="3422">
                  <c:v>2.5920607265226627E-2</c:v>
                </c:pt>
                <c:pt idx="3423">
                  <c:v>2.5920607265224049E-2</c:v>
                </c:pt>
                <c:pt idx="3424">
                  <c:v>2.5920607265226627E-2</c:v>
                </c:pt>
                <c:pt idx="3425">
                  <c:v>2.5920607265226627E-2</c:v>
                </c:pt>
                <c:pt idx="3426">
                  <c:v>2.5920607265226627E-2</c:v>
                </c:pt>
                <c:pt idx="3427">
                  <c:v>2.5920607265226627E-2</c:v>
                </c:pt>
                <c:pt idx="3428">
                  <c:v>2.5920607265226627E-2</c:v>
                </c:pt>
                <c:pt idx="3429">
                  <c:v>2.5920607265226627E-2</c:v>
                </c:pt>
                <c:pt idx="3430">
                  <c:v>2.5920607265229208E-2</c:v>
                </c:pt>
                <c:pt idx="3431">
                  <c:v>2.5921539757792211E-2</c:v>
                </c:pt>
                <c:pt idx="3432">
                  <c:v>2.5921539757792211E-2</c:v>
                </c:pt>
                <c:pt idx="3433">
                  <c:v>2.5920607265224049E-2</c:v>
                </c:pt>
                <c:pt idx="3434">
                  <c:v>2.5920607265226627E-2</c:v>
                </c:pt>
                <c:pt idx="3435">
                  <c:v>2.5920607265226627E-2</c:v>
                </c:pt>
                <c:pt idx="3436">
                  <c:v>2.5920607265226627E-2</c:v>
                </c:pt>
                <c:pt idx="3437">
                  <c:v>2.5921539757792211E-2</c:v>
                </c:pt>
                <c:pt idx="3438">
                  <c:v>2.5920607265226627E-2</c:v>
                </c:pt>
                <c:pt idx="3439">
                  <c:v>2.5920607265226627E-2</c:v>
                </c:pt>
                <c:pt idx="3440">
                  <c:v>2.5921539757794709E-2</c:v>
                </c:pt>
                <c:pt idx="3441">
                  <c:v>2.5920607265229208E-2</c:v>
                </c:pt>
                <c:pt idx="3442">
                  <c:v>2.5920607265224049E-2</c:v>
                </c:pt>
                <c:pt idx="3443">
                  <c:v>2.5920607265226627E-2</c:v>
                </c:pt>
                <c:pt idx="3444">
                  <c:v>2.5920607265226627E-2</c:v>
                </c:pt>
                <c:pt idx="3445">
                  <c:v>2.5920607265226627E-2</c:v>
                </c:pt>
                <c:pt idx="3446">
                  <c:v>2.5919674817377114E-2</c:v>
                </c:pt>
                <c:pt idx="3447">
                  <c:v>2.5920607265226627E-2</c:v>
                </c:pt>
                <c:pt idx="3448">
                  <c:v>2.5922472295078242E-2</c:v>
                </c:pt>
                <c:pt idx="3449">
                  <c:v>2.5921539757792211E-2</c:v>
                </c:pt>
                <c:pt idx="3450">
                  <c:v>2.5920607265224049E-2</c:v>
                </c:pt>
                <c:pt idx="3451">
                  <c:v>2.5921539757794709E-2</c:v>
                </c:pt>
                <c:pt idx="3452">
                  <c:v>2.5920607265226627E-2</c:v>
                </c:pt>
                <c:pt idx="3453">
                  <c:v>2.5922472295080663E-2</c:v>
                </c:pt>
                <c:pt idx="3454">
                  <c:v>2.5920607265224049E-2</c:v>
                </c:pt>
                <c:pt idx="3455">
                  <c:v>2.5920607265224049E-2</c:v>
                </c:pt>
                <c:pt idx="3456">
                  <c:v>2.5921539757792211E-2</c:v>
                </c:pt>
                <c:pt idx="3457">
                  <c:v>2.5920607265229208E-2</c:v>
                </c:pt>
                <c:pt idx="3458">
                  <c:v>2.5917810055822801E-2</c:v>
                </c:pt>
                <c:pt idx="3459">
                  <c:v>2.5917810055822801E-2</c:v>
                </c:pt>
                <c:pt idx="3460">
                  <c:v>2.5917810055822801E-2</c:v>
                </c:pt>
                <c:pt idx="3461">
                  <c:v>2.5917810055825656E-2</c:v>
                </c:pt>
                <c:pt idx="3462">
                  <c:v>2.5920607265229208E-2</c:v>
                </c:pt>
                <c:pt idx="3463">
                  <c:v>2.5920607265226627E-2</c:v>
                </c:pt>
                <c:pt idx="3464">
                  <c:v>2.5921539757794709E-2</c:v>
                </c:pt>
                <c:pt idx="3465">
                  <c:v>2.5920607265226627E-2</c:v>
                </c:pt>
                <c:pt idx="3466">
                  <c:v>2.5920607265226627E-2</c:v>
                </c:pt>
                <c:pt idx="3467">
                  <c:v>2.5921539757792211E-2</c:v>
                </c:pt>
                <c:pt idx="3468">
                  <c:v>2.5919674817377114E-2</c:v>
                </c:pt>
                <c:pt idx="3469">
                  <c:v>2.5920607265226627E-2</c:v>
                </c:pt>
                <c:pt idx="3470">
                  <c:v>2.5921539757792211E-2</c:v>
                </c:pt>
                <c:pt idx="3471">
                  <c:v>2.5920607265226627E-2</c:v>
                </c:pt>
                <c:pt idx="3472">
                  <c:v>2.5920607265224049E-2</c:v>
                </c:pt>
                <c:pt idx="3473">
                  <c:v>2.5920607265224049E-2</c:v>
                </c:pt>
                <c:pt idx="3474">
                  <c:v>2.5920607265226627E-2</c:v>
                </c:pt>
                <c:pt idx="3475">
                  <c:v>2.5920607265226627E-2</c:v>
                </c:pt>
                <c:pt idx="3476">
                  <c:v>2.5920607265226627E-2</c:v>
                </c:pt>
                <c:pt idx="3477">
                  <c:v>2.5920607265226627E-2</c:v>
                </c:pt>
                <c:pt idx="3478">
                  <c:v>2.5920607265224049E-2</c:v>
                </c:pt>
                <c:pt idx="3479">
                  <c:v>2.5921539757794709E-2</c:v>
                </c:pt>
                <c:pt idx="3480">
                  <c:v>2.5920607265226627E-2</c:v>
                </c:pt>
                <c:pt idx="3481">
                  <c:v>2.5920607265224049E-2</c:v>
                </c:pt>
                <c:pt idx="3482">
                  <c:v>2.5920607265226627E-2</c:v>
                </c:pt>
                <c:pt idx="3483">
                  <c:v>2.5921539757794709E-2</c:v>
                </c:pt>
                <c:pt idx="3484">
                  <c:v>2.5921539757792211E-2</c:v>
                </c:pt>
                <c:pt idx="3485">
                  <c:v>2.5920607265226627E-2</c:v>
                </c:pt>
                <c:pt idx="3486">
                  <c:v>2.5920607265226627E-2</c:v>
                </c:pt>
                <c:pt idx="3487">
                  <c:v>2.5920607265226627E-2</c:v>
                </c:pt>
                <c:pt idx="3488">
                  <c:v>2.5917810055822801E-2</c:v>
                </c:pt>
                <c:pt idx="3489">
                  <c:v>2.5921539757792211E-2</c:v>
                </c:pt>
                <c:pt idx="3490">
                  <c:v>2.5920607265226627E-2</c:v>
                </c:pt>
                <c:pt idx="3491">
                  <c:v>2.5920607265226627E-2</c:v>
                </c:pt>
                <c:pt idx="3492">
                  <c:v>2.5922472295080663E-2</c:v>
                </c:pt>
                <c:pt idx="3493">
                  <c:v>2.5920607265226627E-2</c:v>
                </c:pt>
                <c:pt idx="3494">
                  <c:v>2.5921539757794709E-2</c:v>
                </c:pt>
                <c:pt idx="3495">
                  <c:v>2.5920607265224049E-2</c:v>
                </c:pt>
                <c:pt idx="3496">
                  <c:v>2.5920607265226627E-2</c:v>
                </c:pt>
                <c:pt idx="3497">
                  <c:v>2.5920607265226627E-2</c:v>
                </c:pt>
                <c:pt idx="3498">
                  <c:v>2.5920607265226627E-2</c:v>
                </c:pt>
                <c:pt idx="3499">
                  <c:v>2.5920607265226627E-2</c:v>
                </c:pt>
                <c:pt idx="3500">
                  <c:v>2.5920607265226627E-2</c:v>
                </c:pt>
                <c:pt idx="3501">
                  <c:v>2.5920607265224049E-2</c:v>
                </c:pt>
                <c:pt idx="3502">
                  <c:v>2.5920607265224049E-2</c:v>
                </c:pt>
                <c:pt idx="3503">
                  <c:v>2.5920607265226627E-2</c:v>
                </c:pt>
                <c:pt idx="3504">
                  <c:v>2.5921539757797207E-2</c:v>
                </c:pt>
                <c:pt idx="3505">
                  <c:v>2.5920607265229208E-2</c:v>
                </c:pt>
                <c:pt idx="3506">
                  <c:v>2.5920607265226627E-2</c:v>
                </c:pt>
                <c:pt idx="3507">
                  <c:v>2.5920607265226627E-2</c:v>
                </c:pt>
                <c:pt idx="3508">
                  <c:v>2.5920607265226627E-2</c:v>
                </c:pt>
                <c:pt idx="3509">
                  <c:v>2.5920607265226627E-2</c:v>
                </c:pt>
                <c:pt idx="3510">
                  <c:v>2.5917810055822801E-2</c:v>
                </c:pt>
                <c:pt idx="3511">
                  <c:v>2.5917810055822801E-2</c:v>
                </c:pt>
                <c:pt idx="3512">
                  <c:v>2.5917810055822801E-2</c:v>
                </c:pt>
                <c:pt idx="3513">
                  <c:v>2.5917810055828508E-2</c:v>
                </c:pt>
                <c:pt idx="3514">
                  <c:v>2.5920607265226627E-2</c:v>
                </c:pt>
                <c:pt idx="3515">
                  <c:v>2.5920607265229208E-2</c:v>
                </c:pt>
                <c:pt idx="3516">
                  <c:v>2.5920607265226627E-2</c:v>
                </c:pt>
                <c:pt idx="3517">
                  <c:v>2.5920607265224049E-2</c:v>
                </c:pt>
                <c:pt idx="3518">
                  <c:v>2.5919674817377114E-2</c:v>
                </c:pt>
                <c:pt idx="3519">
                  <c:v>2.5919674817377114E-2</c:v>
                </c:pt>
                <c:pt idx="3520">
                  <c:v>2.5919674817379779E-2</c:v>
                </c:pt>
                <c:pt idx="3521">
                  <c:v>2.5919674817377114E-2</c:v>
                </c:pt>
                <c:pt idx="3522">
                  <c:v>2.5919674817377114E-2</c:v>
                </c:pt>
                <c:pt idx="3523">
                  <c:v>2.5920607265226627E-2</c:v>
                </c:pt>
                <c:pt idx="3524">
                  <c:v>2.5920607265226627E-2</c:v>
                </c:pt>
                <c:pt idx="3525">
                  <c:v>2.5920607265226627E-2</c:v>
                </c:pt>
                <c:pt idx="3526">
                  <c:v>2.5920607265226627E-2</c:v>
                </c:pt>
                <c:pt idx="3527">
                  <c:v>2.5919674817377114E-2</c:v>
                </c:pt>
                <c:pt idx="3528">
                  <c:v>2.5919674817377114E-2</c:v>
                </c:pt>
                <c:pt idx="3529">
                  <c:v>2.591967481737445E-2</c:v>
                </c:pt>
                <c:pt idx="3530">
                  <c:v>2.5919674817377114E-2</c:v>
                </c:pt>
                <c:pt idx="3531">
                  <c:v>2.5920607265226627E-2</c:v>
                </c:pt>
                <c:pt idx="3532">
                  <c:v>2.5920607265226627E-2</c:v>
                </c:pt>
                <c:pt idx="3533">
                  <c:v>2.5920607265226627E-2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729984"/>
        <c:axId val="632731520"/>
      </c:lineChart>
      <c:dateAx>
        <c:axId val="63272998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315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32731520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27299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1.7952474096905036E-3</c:v>
                </c:pt>
                <c:pt idx="1">
                  <c:v>1.7963380934737927E-3</c:v>
                </c:pt>
                <c:pt idx="2">
                  <c:v>1.7985194612002431E-3</c:v>
                </c:pt>
                <c:pt idx="3">
                  <c:v>1.8094399416201945E-3</c:v>
                </c:pt>
                <c:pt idx="4">
                  <c:v>1.8255429299429693E-3</c:v>
                </c:pt>
                <c:pt idx="5">
                  <c:v>1.8255429299429693E-3</c:v>
                </c:pt>
                <c:pt idx="6">
                  <c:v>1.832806631183459E-3</c:v>
                </c:pt>
                <c:pt idx="7">
                  <c:v>1.8396992462221817E-3</c:v>
                </c:pt>
                <c:pt idx="8">
                  <c:v>1.8462207750591375E-3</c:v>
                </c:pt>
                <c:pt idx="9">
                  <c:v>1.8580364681231032E-3</c:v>
                </c:pt>
                <c:pt idx="10">
                  <c:v>1.8685960277498026E-3</c:v>
                </c:pt>
                <c:pt idx="11">
                  <c:v>1.8732621252581794E-3</c:v>
                </c:pt>
                <c:pt idx="12">
                  <c:v>1.8775571364049171E-3</c:v>
                </c:pt>
                <c:pt idx="13">
                  <c:v>1.8814810611100796E-3</c:v>
                </c:pt>
                <c:pt idx="14">
                  <c:v>1.8881018587268983E-3</c:v>
                </c:pt>
                <c:pt idx="15">
                  <c:v>1.8934658967939555E-3</c:v>
                </c:pt>
                <c:pt idx="16">
                  <c:v>1.8955343897708588E-3</c:v>
                </c:pt>
                <c:pt idx="17">
                  <c:v>1.8972317963061869E-3</c:v>
                </c:pt>
                <c:pt idx="18">
                  <c:v>1.8985581164798759E-3</c:v>
                </c:pt>
                <c:pt idx="19">
                  <c:v>1.8999838297073524E-3</c:v>
                </c:pt>
                <c:pt idx="20">
                  <c:v>1.9001525332384972E-3</c:v>
                </c:pt>
                <c:pt idx="21">
                  <c:v>1.8996234213641827E-3</c:v>
                </c:pt>
                <c:pt idx="22">
                  <c:v>1.8988283025134223E-3</c:v>
                </c:pt>
                <c:pt idx="23">
                  <c:v>1.8981874939871801E-3</c:v>
                </c:pt>
                <c:pt idx="24">
                  <c:v>1.8977805136977111E-3</c:v>
                </c:pt>
                <c:pt idx="25">
                  <c:v>1.8982181572191337E-3</c:v>
                </c:pt>
                <c:pt idx="26">
                  <c:v>1.8988742974013206E-3</c:v>
                </c:pt>
                <c:pt idx="27">
                  <c:v>1.899789827293219E-3</c:v>
                </c:pt>
                <c:pt idx="28">
                  <c:v>1.9009647468948287E-3</c:v>
                </c:pt>
                <c:pt idx="29">
                  <c:v>1.9041892905136137E-3</c:v>
                </c:pt>
                <c:pt idx="30">
                  <c:v>1.908258322718126E-3</c:v>
                </c:pt>
                <c:pt idx="31">
                  <c:v>1.9107301910281649E-3</c:v>
                </c:pt>
                <c:pt idx="32">
                  <c:v>1.9134614491278512E-3</c:v>
                </c:pt>
                <c:pt idx="33">
                  <c:v>1.9164520969372489E-3</c:v>
                </c:pt>
                <c:pt idx="34">
                  <c:v>1.9233083004088769E-3</c:v>
                </c:pt>
                <c:pt idx="35">
                  <c:v>1.9310085860713144E-3</c:v>
                </c:pt>
                <c:pt idx="36">
                  <c:v>1.9352961828289494E-3</c:v>
                </c:pt>
                <c:pt idx="37">
                  <c:v>1.9398431693762319E-3</c:v>
                </c:pt>
                <c:pt idx="38">
                  <c:v>1.9446495457131618E-3</c:v>
                </c:pt>
                <c:pt idx="39">
                  <c:v>1.9551375494319956E-3</c:v>
                </c:pt>
                <c:pt idx="40">
                  <c:v>1.9664689497567167E-3</c:v>
                </c:pt>
                <c:pt idx="41">
                  <c:v>1.9725722753616282E-3</c:v>
                </c:pt>
                <c:pt idx="42">
                  <c:v>1.9789349909160592E-3</c:v>
                </c:pt>
                <c:pt idx="43">
                  <c:v>1.9855570964200098E-3</c:v>
                </c:pt>
                <c:pt idx="44">
                  <c:v>2.0034260331502907E-3</c:v>
                </c:pt>
                <c:pt idx="45">
                  <c:v>2.02255847270294E-3</c:v>
                </c:pt>
                <c:pt idx="46">
                  <c:v>2.030736917904008E-3</c:v>
                </c:pt>
                <c:pt idx="47">
                  <c:v>2.0391747531345317E-3</c:v>
                </c:pt>
                <c:pt idx="48">
                  <c:v>2.0615839998527896E-3</c:v>
                </c:pt>
                <c:pt idx="49">
                  <c:v>2.0852547800487287E-3</c:v>
                </c:pt>
                <c:pt idx="50">
                  <c:v>2.0852547800487287E-3</c:v>
                </c:pt>
                <c:pt idx="51">
                  <c:v>2.0952489557757303E-3</c:v>
                </c:pt>
                <c:pt idx="52">
                  <c:v>2.1055025216121237E-3</c:v>
                </c:pt>
                <c:pt idx="53">
                  <c:v>2.1268868527712925E-3</c:v>
                </c:pt>
                <c:pt idx="54">
                  <c:v>2.1491106870108467E-3</c:v>
                </c:pt>
                <c:pt idx="55">
                  <c:v>2.160661204033687E-3</c:v>
                </c:pt>
                <c:pt idx="56">
                  <c:v>2.1724711113257911E-3</c:v>
                </c:pt>
                <c:pt idx="57">
                  <c:v>2.184540408967095E-3</c:v>
                </c:pt>
                <c:pt idx="58">
                  <c:v>2.2095571998992369E-3</c:v>
                </c:pt>
                <c:pt idx="59">
                  <c:v>2.2354115031042454E-3</c:v>
                </c:pt>
                <c:pt idx="60">
                  <c:v>2.2487777527313568E-3</c:v>
                </c:pt>
                <c:pt idx="61">
                  <c:v>2.2624033927876042E-3</c:v>
                </c:pt>
                <c:pt idx="62">
                  <c:v>2.2762884234328595E-3</c:v>
                </c:pt>
                <c:pt idx="63">
                  <c:v>2.304937877148916E-3</c:v>
                </c:pt>
                <c:pt idx="64">
                  <c:v>2.3344224516641532E-3</c:v>
                </c:pt>
                <c:pt idx="65">
                  <c:v>2.3495697801756421E-3</c:v>
                </c:pt>
                <c:pt idx="66">
                  <c:v>2.3648032234824257E-3</c:v>
                </c:pt>
                <c:pt idx="67">
                  <c:v>2.3800881263458251E-3</c:v>
                </c:pt>
                <c:pt idx="68">
                  <c:v>2.4108456087201802E-3</c:v>
                </c:pt>
                <c:pt idx="69">
                  <c:v>2.4417423341649425E-3</c:v>
                </c:pt>
                <c:pt idx="70">
                  <c:v>2.4572845352111017E-3</c:v>
                </c:pt>
                <c:pt idx="71">
                  <c:v>2.4728781958138768E-3</c:v>
                </c:pt>
                <c:pt idx="72">
                  <c:v>2.488523316293012E-3</c:v>
                </c:pt>
                <c:pt idx="73">
                  <c:v>2.5279200412153813E-3</c:v>
                </c:pt>
                <c:pt idx="74">
                  <c:v>2.5675208132369676E-3</c:v>
                </c:pt>
                <c:pt idx="75">
                  <c:v>2.5675208132369676E-3</c:v>
                </c:pt>
                <c:pt idx="76">
                  <c:v>2.5834746916153506E-3</c:v>
                </c:pt>
                <c:pt idx="77">
                  <c:v>2.5994800297901577E-3</c:v>
                </c:pt>
                <c:pt idx="78">
                  <c:v>2.6316814762328278E-3</c:v>
                </c:pt>
                <c:pt idx="79">
                  <c:v>2.6640159796542662E-3</c:v>
                </c:pt>
                <c:pt idx="80">
                  <c:v>2.6802786164914494E-3</c:v>
                </c:pt>
                <c:pt idx="81">
                  <c:v>2.6965927130451206E-3</c:v>
                </c:pt>
                <c:pt idx="82">
                  <c:v>2.7129582693152798E-3</c:v>
                </c:pt>
                <c:pt idx="83">
                  <c:v>2.7458818580505806E-3</c:v>
                </c:pt>
                <c:pt idx="84">
                  <c:v>2.7789350922802214E-3</c:v>
                </c:pt>
                <c:pt idx="85">
                  <c:v>2.7955579474525649E-3</c:v>
                </c:pt>
                <c:pt idx="86">
                  <c:v>2.8122322624213325E-3</c:v>
                </c:pt>
                <c:pt idx="87">
                  <c:v>2.8289580372664602E-3</c:v>
                </c:pt>
                <c:pt idx="88">
                  <c:v>2.8626038814572041E-3</c:v>
                </c:pt>
                <c:pt idx="89">
                  <c:v>2.8963757346112118E-3</c:v>
                </c:pt>
                <c:pt idx="90">
                  <c:v>2.9133588085183959E-3</c:v>
                </c:pt>
                <c:pt idx="91">
                  <c:v>2.9303933423019402E-3</c:v>
                </c:pt>
                <c:pt idx="92">
                  <c:v>2.9474793359618445E-3</c:v>
                </c:pt>
                <c:pt idx="93">
                  <c:v>2.981847553833461E-3</c:v>
                </c:pt>
                <c:pt idx="94">
                  <c:v>3.0163379091252551E-3</c:v>
                </c:pt>
                <c:pt idx="95">
                  <c:v>3.0423914341826119E-3</c:v>
                </c:pt>
                <c:pt idx="96">
                  <c:v>3.0685221679593866E-3</c:v>
                </c:pt>
                <c:pt idx="97">
                  <c:v>3.0685221679593866E-3</c:v>
                </c:pt>
                <c:pt idx="98">
                  <c:v>3.10361288264005E-3</c:v>
                </c:pt>
                <c:pt idx="99">
                  <c:v>3.1388216184602413E-3</c:v>
                </c:pt>
                <c:pt idx="100">
                  <c:v>3.1565251308762754E-3</c:v>
                </c:pt>
                <c:pt idx="101">
                  <c:v>3.1742801033285417E-3</c:v>
                </c:pt>
                <c:pt idx="102">
                  <c:v>3.1920865357371042E-3</c:v>
                </c:pt>
                <c:pt idx="103">
                  <c:v>3.2278998756307686E-3</c:v>
                </c:pt>
                <c:pt idx="104">
                  <c:v>3.2638268650142521E-3</c:v>
                </c:pt>
                <c:pt idx="105">
                  <c:v>3.2818905973641677E-3</c:v>
                </c:pt>
                <c:pt idx="106">
                  <c:v>3.309104324156209E-3</c:v>
                </c:pt>
                <c:pt idx="107">
                  <c:v>3.3547085405594146E-3</c:v>
                </c:pt>
                <c:pt idx="108">
                  <c:v>3.3547085405594146E-3</c:v>
                </c:pt>
                <c:pt idx="109">
                  <c:v>3.3913536515850495E-3</c:v>
                </c:pt>
                <c:pt idx="110">
                  <c:v>3.4097776041086547E-3</c:v>
                </c:pt>
                <c:pt idx="111">
                  <c:v>3.4282530166684921E-3</c:v>
                </c:pt>
                <c:pt idx="112">
                  <c:v>3.4467798892645618E-3</c:v>
                </c:pt>
                <c:pt idx="113">
                  <c:v>3.484038885446239E-3</c:v>
                </c:pt>
                <c:pt idx="114">
                  <c:v>3.5214019807305874E-3</c:v>
                </c:pt>
                <c:pt idx="115">
                  <c:v>3.5401861538275625E-3</c:v>
                </c:pt>
                <c:pt idx="116">
                  <c:v>3.5590217870407059E-3</c:v>
                </c:pt>
                <c:pt idx="117">
                  <c:v>3.5779088804499537E-3</c:v>
                </c:pt>
                <c:pt idx="118">
                  <c:v>3.615890918471365E-3</c:v>
                </c:pt>
                <c:pt idx="119">
                  <c:v>3.6539718551686917E-3</c:v>
                </c:pt>
                <c:pt idx="120">
                  <c:v>3.6731162493186531E-3</c:v>
                </c:pt>
                <c:pt idx="121">
                  <c:v>3.6923121035847828E-3</c:v>
                </c:pt>
                <c:pt idx="122">
                  <c:v>3.7115594180470168E-3</c:v>
                </c:pt>
                <c:pt idx="123">
                  <c:v>3.7502646479214974E-3</c:v>
                </c:pt>
                <c:pt idx="124">
                  <c:v>3.7890632778569966E-3</c:v>
                </c:pt>
                <c:pt idx="125">
                  <c:v>3.8085678933796885E-3</c:v>
                </c:pt>
                <c:pt idx="126">
                  <c:v>3.8281239690984847E-3</c:v>
                </c:pt>
                <c:pt idx="127">
                  <c:v>3.887236361999058E-3</c:v>
                </c:pt>
                <c:pt idx="128">
                  <c:v>3.9465300793750657E-3</c:v>
                </c:pt>
                <c:pt idx="129">
                  <c:v>3.9663803209855075E-3</c:v>
                </c:pt>
                <c:pt idx="130">
                  <c:v>4.0160001449152105E-3</c:v>
                </c:pt>
                <c:pt idx="131">
                  <c:v>4.0654125928885065E-3</c:v>
                </c:pt>
                <c:pt idx="132">
                  <c:v>4.0851752600712388E-3</c:v>
                </c:pt>
                <c:pt idx="133">
                  <c:v>4.104923331489374E-3</c:v>
                </c:pt>
                <c:pt idx="134">
                  <c:v>4.1246568072228484E-3</c:v>
                </c:pt>
                <c:pt idx="135">
                  <c:v>4.1641232712397169E-3</c:v>
                </c:pt>
                <c:pt idx="136">
                  <c:v>4.2034447524308405E-3</c:v>
                </c:pt>
                <c:pt idx="137">
                  <c:v>4.2231052494212662E-3</c:v>
                </c:pt>
                <c:pt idx="138">
                  <c:v>4.2427511505671589E-3</c:v>
                </c:pt>
                <c:pt idx="139">
                  <c:v>4.2623824559484547E-3</c:v>
                </c:pt>
                <c:pt idx="140">
                  <c:v>4.3114651909248458E-3</c:v>
                </c:pt>
                <c:pt idx="141">
                  <c:v>4.3603200465458514E-3</c:v>
                </c:pt>
                <c:pt idx="142">
                  <c:v>4.3603200465458514E-3</c:v>
                </c:pt>
                <c:pt idx="143">
                  <c:v>4.3798637774195015E-3</c:v>
                </c:pt>
                <c:pt idx="144">
                  <c:v>4.3993929124486186E-3</c:v>
                </c:pt>
                <c:pt idx="145">
                  <c:v>4.4384572503197717E-3</c:v>
                </c:pt>
                <c:pt idx="146">
                  <c:v>4.4773634947592456E-3</c:v>
                </c:pt>
                <c:pt idx="147">
                  <c:v>4.4968196508055058E-3</c:v>
                </c:pt>
                <c:pt idx="148">
                  <c:v>4.5162612111671052E-3</c:v>
                </c:pt>
                <c:pt idx="149">
                  <c:v>4.5356881756841716E-3</c:v>
                </c:pt>
                <c:pt idx="150">
                  <c:v>4.574551579672459E-3</c:v>
                </c:pt>
                <c:pt idx="151">
                  <c:v>4.6132500757867234E-3</c:v>
                </c:pt>
                <c:pt idx="152">
                  <c:v>4.6326040612409969E-3</c:v>
                </c:pt>
                <c:pt idx="153">
                  <c:v>4.6519434510106095E-3</c:v>
                </c:pt>
                <c:pt idx="154">
                  <c:v>4.671268244855753E-3</c:v>
                </c:pt>
                <c:pt idx="155">
                  <c:v>4.7099307989739714E-3</c:v>
                </c:pt>
                <c:pt idx="156">
                  <c:v>4.7484214623505494E-3</c:v>
                </c:pt>
                <c:pt idx="157">
                  <c:v>4.7676732771329E-3</c:v>
                </c:pt>
                <c:pt idx="158">
                  <c:v>4.7869104961506537E-3</c:v>
                </c:pt>
                <c:pt idx="159">
                  <c:v>4.8061331193238743E-3</c:v>
                </c:pt>
                <c:pt idx="160">
                  <c:v>4.8542148752006575E-3</c:v>
                </c:pt>
                <c:pt idx="161">
                  <c:v>4.9020272976818546E-3</c:v>
                </c:pt>
                <c:pt idx="162">
                  <c:v>4.9020272976818546E-3</c:v>
                </c:pt>
                <c:pt idx="163">
                  <c:v>4.9211623458678133E-3</c:v>
                </c:pt>
                <c:pt idx="164">
                  <c:v>4.9402827981293029E-3</c:v>
                </c:pt>
                <c:pt idx="165">
                  <c:v>4.978543897777854E-3</c:v>
                </c:pt>
                <c:pt idx="166">
                  <c:v>5.0166186489697395E-3</c:v>
                </c:pt>
                <c:pt idx="167">
                  <c:v>5.0356661220085641E-3</c:v>
                </c:pt>
                <c:pt idx="168">
                  <c:v>5.0546989992028557E-3</c:v>
                </c:pt>
                <c:pt idx="169">
                  <c:v>5.0737172806325503E-3</c:v>
                </c:pt>
                <c:pt idx="170">
                  <c:v>5.11177777243077E-3</c:v>
                </c:pt>
                <c:pt idx="171">
                  <c:v>5.1496444473464464E-3</c:v>
                </c:pt>
                <c:pt idx="172">
                  <c:v>5.1685897493136679E-3</c:v>
                </c:pt>
                <c:pt idx="173">
                  <c:v>5.1875204555162924E-3</c:v>
                </c:pt>
                <c:pt idx="174">
                  <c:v>5.2064365657944478E-3</c:v>
                </c:pt>
                <c:pt idx="175">
                  <c:v>5.2442965274668296E-3</c:v>
                </c:pt>
                <c:pt idx="176">
                  <c:v>5.2819550480620592E-3</c:v>
                </c:pt>
                <c:pt idx="177">
                  <c:v>5.3007981789576775E-3</c:v>
                </c:pt>
                <c:pt idx="178">
                  <c:v>5.3196267139288267E-3</c:v>
                </c:pt>
                <c:pt idx="179">
                  <c:v>5.3384406529755069E-3</c:v>
                </c:pt>
                <c:pt idx="180">
                  <c:v>5.3761001604613057E-3</c:v>
                </c:pt>
                <c:pt idx="181">
                  <c:v>5.4135504503172172E-3</c:v>
                </c:pt>
                <c:pt idx="182">
                  <c:v>5.4322914099813602E-3</c:v>
                </c:pt>
                <c:pt idx="183">
                  <c:v>5.4510177736410981E-3</c:v>
                </c:pt>
                <c:pt idx="184">
                  <c:v>5.4697295413763669E-3</c:v>
                </c:pt>
                <c:pt idx="185">
                  <c:v>5.5071886690694072E-3</c:v>
                </c:pt>
                <c:pt idx="186">
                  <c:v>5.5444306534724319E-3</c:v>
                </c:pt>
                <c:pt idx="187">
                  <c:v>5.5630694416652915E-3</c:v>
                </c:pt>
                <c:pt idx="188">
                  <c:v>5.581693633933682E-3</c:v>
                </c:pt>
                <c:pt idx="189">
                  <c:v>5.6376406022398129E-3</c:v>
                </c:pt>
                <c:pt idx="190">
                  <c:v>5.6931447707331273E-3</c:v>
                </c:pt>
                <c:pt idx="191">
                  <c:v>5.7117417769081413E-3</c:v>
                </c:pt>
                <c:pt idx="192">
                  <c:v>5.7303991724566572E-3</c:v>
                </c:pt>
                <c:pt idx="193">
                  <c:v>5.7680076753285903E-3</c:v>
                </c:pt>
                <c:pt idx="194">
                  <c:v>5.8056326491850996E-3</c:v>
                </c:pt>
                <c:pt idx="195">
                  <c:v>5.8245919920008049E-3</c:v>
                </c:pt>
                <c:pt idx="196">
                  <c:v>5.8436117242699481E-3</c:v>
                </c:pt>
                <c:pt idx="197">
                  <c:v>5.8626918461524014E-3</c:v>
                </c:pt>
                <c:pt idx="198">
                  <c:v>5.9011501172534508E-3</c:v>
                </c:pt>
                <c:pt idx="199">
                  <c:v>5.9396162284564014E-3</c:v>
                </c:pt>
                <c:pt idx="200">
                  <c:v>5.9589982979257883E-3</c:v>
                </c:pt>
                <c:pt idx="201">
                  <c:v>5.9784407568486131E-3</c:v>
                </c:pt>
                <c:pt idx="202">
                  <c:v>5.9979436053847479E-3</c:v>
                </c:pt>
                <c:pt idx="203">
                  <c:v>6.0372518434093081E-3</c:v>
                </c:pt>
                <c:pt idx="204">
                  <c:v>6.076558895342643E-3</c:v>
                </c:pt>
                <c:pt idx="205">
                  <c:v>6.0963636917854558E-3</c:v>
                </c:pt>
                <c:pt idx="206">
                  <c:v>6.1162288779215146E-3</c:v>
                </c:pt>
                <c:pt idx="207">
                  <c:v>6.1361544536708834E-3</c:v>
                </c:pt>
                <c:pt idx="208">
                  <c:v>6.176312863921396E-3</c:v>
                </c:pt>
                <c:pt idx="209">
                  <c:v>6.2164606530412669E-3</c:v>
                </c:pt>
                <c:pt idx="210">
                  <c:v>6.236688177096994E-3</c:v>
                </c:pt>
                <c:pt idx="211">
                  <c:v>6.256976090766031E-3</c:v>
                </c:pt>
                <c:pt idx="212">
                  <c:v>6.2773243942082502E-3</c:v>
                </c:pt>
                <c:pt idx="213">
                  <c:v>6.3286639770732123E-3</c:v>
                </c:pt>
                <c:pt idx="214">
                  <c:v>6.3799717572177173E-3</c:v>
                </c:pt>
                <c:pt idx="215">
                  <c:v>6.4006823989792849E-3</c:v>
                </c:pt>
                <c:pt idx="216">
                  <c:v>6.4214534306739068E-3</c:v>
                </c:pt>
                <c:pt idx="217">
                  <c:v>6.4633128293145603E-3</c:v>
                </c:pt>
                <c:pt idx="218">
                  <c:v>6.5051414550243436E-3</c:v>
                </c:pt>
                <c:pt idx="219">
                  <c:v>6.5262144356648122E-3</c:v>
                </c:pt>
                <c:pt idx="220">
                  <c:v>6.547347806158399E-3</c:v>
                </c:pt>
                <c:pt idx="221">
                  <c:v>6.5685415665051039E-3</c:v>
                </c:pt>
                <c:pt idx="222">
                  <c:v>6.6112517954586281E-3</c:v>
                </c:pt>
                <c:pt idx="223">
                  <c:v>6.6539205064231055E-3</c:v>
                </c:pt>
                <c:pt idx="224">
                  <c:v>6.6754162161952735E-3</c:v>
                </c:pt>
                <c:pt idx="225">
                  <c:v>6.6969723158205596E-3</c:v>
                </c:pt>
                <c:pt idx="226">
                  <c:v>6.718588805298964E-3</c:v>
                </c:pt>
                <c:pt idx="227">
                  <c:v>6.7621500983516825E-3</c:v>
                </c:pt>
                <c:pt idx="228">
                  <c:v>6.805658662942804E-3</c:v>
                </c:pt>
                <c:pt idx="229">
                  <c:v>6.8275771023262877E-3</c:v>
                </c:pt>
                <c:pt idx="230">
                  <c:v>6.8495559316428256E-3</c:v>
                </c:pt>
                <c:pt idx="231">
                  <c:v>6.8715951509723538E-3</c:v>
                </c:pt>
                <c:pt idx="232">
                  <c:v>6.9271950812721528E-3</c:v>
                </c:pt>
                <c:pt idx="233">
                  <c:v>6.9826970978947855E-3</c:v>
                </c:pt>
                <c:pt idx="234">
                  <c:v>7.0050986573821916E-3</c:v>
                </c:pt>
                <c:pt idx="235">
                  <c:v>7.0275606070424601E-3</c:v>
                </c:pt>
                <c:pt idx="236">
                  <c:v>7.0728247594420424E-3</c:v>
                </c:pt>
                <c:pt idx="237">
                  <c:v>7.1180123065328615E-3</c:v>
                </c:pt>
                <c:pt idx="238">
                  <c:v>7.1407762066577618E-3</c:v>
                </c:pt>
                <c:pt idx="239">
                  <c:v>7.1636004969555245E-3</c:v>
                </c:pt>
                <c:pt idx="240">
                  <c:v>7.1864851775060856E-3</c:v>
                </c:pt>
                <c:pt idx="241">
                  <c:v>7.2326011406076418E-3</c:v>
                </c:pt>
                <c:pt idx="242">
                  <c:v>7.2786278011971461E-3</c:v>
                </c:pt>
                <c:pt idx="243">
                  <c:v>7.3018144326120193E-3</c:v>
                </c:pt>
                <c:pt idx="244">
                  <c:v>7.325061454279691E-3</c:v>
                </c:pt>
                <c:pt idx="245">
                  <c:v>7.3483688661202251E-3</c:v>
                </c:pt>
                <c:pt idx="246">
                  <c:v>7.3953369045653972E-3</c:v>
                </c:pt>
                <c:pt idx="247">
                  <c:v>7.4422024163300904E-3</c:v>
                </c:pt>
                <c:pt idx="248">
                  <c:v>7.465811779674425E-3</c:v>
                </c:pt>
                <c:pt idx="249">
                  <c:v>7.489481533191622E-3</c:v>
                </c:pt>
                <c:pt idx="250">
                  <c:v>7.5132116771214896E-3</c:v>
                </c:pt>
                <c:pt idx="251">
                  <c:v>7.5610320632790717E-3</c:v>
                </c:pt>
                <c:pt idx="252">
                  <c:v>7.6087361560883693E-3</c:v>
                </c:pt>
                <c:pt idx="253">
                  <c:v>7.6327682518417816E-3</c:v>
                </c:pt>
                <c:pt idx="254">
                  <c:v>7.6568480858885124E-3</c:v>
                </c:pt>
                <c:pt idx="255">
                  <c:v>7.6809250504705773E-3</c:v>
                </c:pt>
                <c:pt idx="256">
                  <c:v>7.7412895386386182E-3</c:v>
                </c:pt>
                <c:pt idx="257">
                  <c:v>7.8010770497805026E-3</c:v>
                </c:pt>
                <c:pt idx="258">
                  <c:v>7.8010770497805026E-3</c:v>
                </c:pt>
                <c:pt idx="259">
                  <c:v>7.8250608849383951E-3</c:v>
                </c:pt>
                <c:pt idx="260">
                  <c:v>7.8490291985122695E-3</c:v>
                </c:pt>
                <c:pt idx="261">
                  <c:v>7.8970873136796627E-3</c:v>
                </c:pt>
                <c:pt idx="262">
                  <c:v>7.9447472372873307E-3</c:v>
                </c:pt>
                <c:pt idx="263">
                  <c:v>7.9686379430210508E-3</c:v>
                </c:pt>
                <c:pt idx="264">
                  <c:v>7.9925131271707528E-3</c:v>
                </c:pt>
                <c:pt idx="265">
                  <c:v>8.0163727897364367E-3</c:v>
                </c:pt>
                <c:pt idx="266">
                  <c:v>8.0642210124270974E-3</c:v>
                </c:pt>
                <c:pt idx="267">
                  <c:v>8.1116562239991197E-3</c:v>
                </c:pt>
                <c:pt idx="268">
                  <c:v>8.1354382785647772E-3</c:v>
                </c:pt>
                <c:pt idx="269">
                  <c:v>8.1592048115464166E-3</c:v>
                </c:pt>
                <c:pt idx="270">
                  <c:v>8.1829558228641019E-3</c:v>
                </c:pt>
                <c:pt idx="271">
                  <c:v>8.2305942732485704E-3</c:v>
                </c:pt>
                <c:pt idx="272">
                  <c:v>8.2778046520548543E-3</c:v>
                </c:pt>
                <c:pt idx="273">
                  <c:v>8.3014780552925771E-3</c:v>
                </c:pt>
                <c:pt idx="274">
                  <c:v>8.3251359369462818E-3</c:v>
                </c:pt>
                <c:pt idx="275">
                  <c:v>8.3487782968560964E-3</c:v>
                </c:pt>
                <c:pt idx="276">
                  <c:v>8.3962070929466392E-3</c:v>
                </c:pt>
                <c:pt idx="277">
                  <c:v>8.4431925204153657E-3</c:v>
                </c:pt>
                <c:pt idx="278">
                  <c:v>8.4667572721652817E-3</c:v>
                </c:pt>
                <c:pt idx="279">
                  <c:v>8.4903065022512436E-3</c:v>
                </c:pt>
                <c:pt idx="280">
                  <c:v>8.5138402107531874E-3</c:v>
                </c:pt>
                <c:pt idx="281">
                  <c:v>8.5610594684037977E-3</c:v>
                </c:pt>
                <c:pt idx="282">
                  <c:v>8.6078198280414853E-3</c:v>
                </c:pt>
                <c:pt idx="283">
                  <c:v>8.6312759281437224E-3</c:v>
                </c:pt>
                <c:pt idx="284">
                  <c:v>8.6547165066619414E-3</c:v>
                </c:pt>
                <c:pt idx="285">
                  <c:v>8.6781415634362702E-3</c:v>
                </c:pt>
                <c:pt idx="286">
                  <c:v>8.7251513964492489E-3</c:v>
                </c:pt>
                <c:pt idx="287">
                  <c:v>8.7716865738141081E-3</c:v>
                </c:pt>
                <c:pt idx="288">
                  <c:v>8.7950340221887302E-3</c:v>
                </c:pt>
                <c:pt idx="289">
                  <c:v>8.8183659488993982E-3</c:v>
                </c:pt>
                <c:pt idx="290">
                  <c:v>8.841682353866176E-3</c:v>
                </c:pt>
                <c:pt idx="291">
                  <c:v>8.8884828740187771E-3</c:v>
                </c:pt>
                <c:pt idx="292">
                  <c:v>8.9347927568539376E-3</c:v>
                </c:pt>
                <c:pt idx="293">
                  <c:v>8.9580315532611365E-3</c:v>
                </c:pt>
                <c:pt idx="294">
                  <c:v>8.9812548280043814E-3</c:v>
                </c:pt>
                <c:pt idx="295">
                  <c:v>9.004462581083672E-3</c:v>
                </c:pt>
                <c:pt idx="296">
                  <c:v>9.0627465563897225E-3</c:v>
                </c:pt>
                <c:pt idx="297">
                  <c:v>9.1202685203217726E-3</c:v>
                </c:pt>
                <c:pt idx="298">
                  <c:v>9.1433831429377221E-3</c:v>
                </c:pt>
                <c:pt idx="299">
                  <c:v>9.1664822439696536E-3</c:v>
                </c:pt>
                <c:pt idx="300">
                  <c:v>9.2245069134389013E-3</c:v>
                </c:pt>
                <c:pt idx="301">
                  <c:v>9.2817449223314696E-3</c:v>
                </c:pt>
                <c:pt idx="302">
                  <c:v>9.2817449223314696E-3</c:v>
                </c:pt>
                <c:pt idx="303">
                  <c:v>9.3047508928201239E-3</c:v>
                </c:pt>
                <c:pt idx="304">
                  <c:v>9.3277413414050159E-3</c:v>
                </c:pt>
                <c:pt idx="305">
                  <c:v>9.3739145726434714E-3</c:v>
                </c:pt>
                <c:pt idx="306">
                  <c:v>9.4195479184655539E-3</c:v>
                </c:pt>
                <c:pt idx="307">
                  <c:v>9.442460758330995E-3</c:v>
                </c:pt>
                <c:pt idx="308">
                  <c:v>9.4653580763726097E-3</c:v>
                </c:pt>
                <c:pt idx="309">
                  <c:v>9.4882398726703343E-3</c:v>
                </c:pt>
                <c:pt idx="310">
                  <c:v>9.5342042172141817E-3</c:v>
                </c:pt>
                <c:pt idx="311">
                  <c:v>9.5796118398627783E-3</c:v>
                </c:pt>
                <c:pt idx="312">
                  <c:v>9.6024160272811798E-3</c:v>
                </c:pt>
                <c:pt idx="313">
                  <c:v>9.625204692715883E-3</c:v>
                </c:pt>
                <c:pt idx="314">
                  <c:v>9.647977836486632E-3</c:v>
                </c:pt>
                <c:pt idx="315">
                  <c:v>9.6937333959346006E-3</c:v>
                </c:pt>
                <c:pt idx="316">
                  <c:v>9.7389151933313656E-3</c:v>
                </c:pt>
                <c:pt idx="317">
                  <c:v>9.7616107279829833E-3</c:v>
                </c:pt>
                <c:pt idx="318">
                  <c:v>9.7842907408907109E-3</c:v>
                </c:pt>
                <c:pt idx="319">
                  <c:v>9.8069552319746123E-3</c:v>
                </c:pt>
                <c:pt idx="320">
                  <c:v>9.852502105687222E-3</c:v>
                </c:pt>
                <c:pt idx="321">
                  <c:v>9.897457977832147E-3</c:v>
                </c:pt>
                <c:pt idx="322">
                  <c:v>9.920044859716981E-3</c:v>
                </c:pt>
                <c:pt idx="323">
                  <c:v>9.9426162197779888E-3</c:v>
                </c:pt>
                <c:pt idx="324">
                  <c:v>9.9651720579352343E-3</c:v>
                </c:pt>
                <c:pt idx="325">
                  <c:v>1.0021902510091163E-2</c:v>
                </c:pt>
                <c:pt idx="326">
                  <c:v>1.0077718421284132E-2</c:v>
                </c:pt>
                <c:pt idx="327">
                  <c:v>1.0077718421284132E-2</c:v>
                </c:pt>
                <c:pt idx="328">
                  <c:v>1.0100181128418484E-2</c:v>
                </c:pt>
                <c:pt idx="329">
                  <c:v>1.0122628313649074E-2</c:v>
                </c:pt>
                <c:pt idx="330">
                  <c:v>1.016775810643189E-2</c:v>
                </c:pt>
                <c:pt idx="331">
                  <c:v>1.0212261835933489E-2</c:v>
                </c:pt>
                <c:pt idx="332">
                  <c:v>1.0234631411725204E-2</c:v>
                </c:pt>
                <c:pt idx="333">
                  <c:v>1.0256985465773027E-2</c:v>
                </c:pt>
                <c:pt idx="334">
                  <c:v>1.0279323997917089E-2</c:v>
                </c:pt>
                <c:pt idx="335">
                  <c:v>1.0324245391375442E-2</c:v>
                </c:pt>
                <c:pt idx="336">
                  <c:v>1.0368522907535649E-2</c:v>
                </c:pt>
                <c:pt idx="337">
                  <c:v>1.0390783830160899E-2</c:v>
                </c:pt>
                <c:pt idx="338">
                  <c:v>1.0413029230962323E-2</c:v>
                </c:pt>
                <c:pt idx="339">
                  <c:v>1.0435259109780048E-2</c:v>
                </c:pt>
                <c:pt idx="340">
                  <c:v>1.0479972195387433E-2</c:v>
                </c:pt>
                <c:pt idx="341">
                  <c:v>1.05240234061732E-2</c:v>
                </c:pt>
                <c:pt idx="342">
                  <c:v>1.0546175675472114E-2</c:v>
                </c:pt>
                <c:pt idx="343">
                  <c:v>1.0568312422867265E-2</c:v>
                </c:pt>
                <c:pt idx="344">
                  <c:v>1.0590433648278719E-2</c:v>
                </c:pt>
                <c:pt idx="345">
                  <c:v>1.0634938515536874E-2</c:v>
                </c:pt>
                <c:pt idx="346">
                  <c:v>1.0678763330886909E-2</c:v>
                </c:pt>
                <c:pt idx="347">
                  <c:v>1.0700806946619679E-2</c:v>
                </c:pt>
                <c:pt idx="348">
                  <c:v>1.0722835040528622E-2</c:v>
                </c:pt>
                <c:pt idx="349">
                  <c:v>1.077831168083021E-2</c:v>
                </c:pt>
                <c:pt idx="350">
                  <c:v>1.0832742680637608E-2</c:v>
                </c:pt>
                <c:pt idx="351">
                  <c:v>1.0832742680637608E-2</c:v>
                </c:pt>
                <c:pt idx="352">
                  <c:v>1.0854677642804234E-2</c:v>
                </c:pt>
                <c:pt idx="353">
                  <c:v>1.0876597083067097E-2</c:v>
                </c:pt>
                <c:pt idx="354">
                  <c:v>1.0898501001266325E-2</c:v>
                </c:pt>
                <c:pt idx="355">
                  <c:v>1.0942589692470861E-2</c:v>
                </c:pt>
                <c:pt idx="356">
                  <c:v>1.0985961454546E-2</c:v>
                </c:pt>
                <c:pt idx="357">
                  <c:v>1.1007787762986609E-2</c:v>
                </c:pt>
                <c:pt idx="358">
                  <c:v>1.1040665476658162E-2</c:v>
                </c:pt>
                <c:pt idx="359">
                  <c:v>1.1095274543340139E-2</c:v>
                </c:pt>
                <c:pt idx="360">
                  <c:v>1.1095274543340139E-2</c:v>
                </c:pt>
                <c:pt idx="361">
                  <c:v>1.1138419651652853E-2</c:v>
                </c:pt>
                <c:pt idx="362">
                  <c:v>1.1160137306127638E-2</c:v>
                </c:pt>
                <c:pt idx="363">
                  <c:v>1.1181839438538788E-2</c:v>
                </c:pt>
                <c:pt idx="364">
                  <c:v>1.1203526049046175E-2</c:v>
                </c:pt>
                <c:pt idx="365">
                  <c:v>1.1247198898702848E-2</c:v>
                </c:pt>
                <c:pt idx="366">
                  <c:v>1.1290117270839062E-2</c:v>
                </c:pt>
                <c:pt idx="367">
                  <c:v>1.1311726271268085E-2</c:v>
                </c:pt>
                <c:pt idx="368">
                  <c:v>1.1333319749633475E-2</c:v>
                </c:pt>
                <c:pt idx="369">
                  <c:v>1.1354897706095102E-2</c:v>
                </c:pt>
                <c:pt idx="370">
                  <c:v>1.1398362755548064E-2</c:v>
                </c:pt>
                <c:pt idx="371">
                  <c:v>1.1441054311225329E-2</c:v>
                </c:pt>
                <c:pt idx="372">
                  <c:v>1.1462554657528656E-2</c:v>
                </c:pt>
                <c:pt idx="373">
                  <c:v>1.1484039481688413E-2</c:v>
                </c:pt>
                <c:pt idx="374">
                  <c:v>1.1505508783864471E-2</c:v>
                </c:pt>
                <c:pt idx="375">
                  <c:v>1.1548766111078024E-2</c:v>
                </c:pt>
                <c:pt idx="376">
                  <c:v>1.1591230771932359E-2</c:v>
                </c:pt>
                <c:pt idx="377">
                  <c:v>1.1612622463870181E-2</c:v>
                </c:pt>
                <c:pt idx="378">
                  <c:v>1.1633998633664433E-2</c:v>
                </c:pt>
                <c:pt idx="379">
                  <c:v>1.1655359281474986E-2</c:v>
                </c:pt>
                <c:pt idx="380">
                  <c:v>1.1720095609245362E-2</c:v>
                </c:pt>
                <c:pt idx="381">
                  <c:v>1.1783197204762175E-2</c:v>
                </c:pt>
                <c:pt idx="382">
                  <c:v>1.1804449197967415E-2</c:v>
                </c:pt>
                <c:pt idx="383">
                  <c:v>1.1858087417653262E-2</c:v>
                </c:pt>
                <c:pt idx="384">
                  <c:v>1.1910476333119036E-2</c:v>
                </c:pt>
                <c:pt idx="385">
                  <c:v>1.1931635193862533E-2</c:v>
                </c:pt>
                <c:pt idx="386">
                  <c:v>1.195277853246246E-2</c:v>
                </c:pt>
                <c:pt idx="387">
                  <c:v>1.1995413141105971E-2</c:v>
                </c:pt>
                <c:pt idx="388">
                  <c:v>1.2037196666065952E-2</c:v>
                </c:pt>
                <c:pt idx="389">
                  <c:v>1.2058262394107899E-2</c:v>
                </c:pt>
                <c:pt idx="390">
                  <c:v>1.2079312600086212E-2</c:v>
                </c:pt>
                <c:pt idx="391">
                  <c:v>1.210034728400089E-2</c:v>
                </c:pt>
                <c:pt idx="392">
                  <c:v>1.2153471779143832E-2</c:v>
                </c:pt>
                <c:pt idx="393">
                  <c:v>1.2205287871500659E-2</c:v>
                </c:pt>
                <c:pt idx="394">
                  <c:v>1.2205287871500659E-2</c:v>
                </c:pt>
                <c:pt idx="395">
                  <c:v>1.222622942263385E-2</c:v>
                </c:pt>
                <c:pt idx="396">
                  <c:v>1.2247155451543534E-2</c:v>
                </c:pt>
                <c:pt idx="397">
                  <c:v>1.2289375269052272E-2</c:v>
                </c:pt>
                <c:pt idx="398">
                  <c:v>1.2330704345986376E-2</c:v>
                </c:pt>
                <c:pt idx="399">
                  <c:v>1.2351552764258145E-2</c:v>
                </c:pt>
                <c:pt idx="400">
                  <c:v>1.2372385660306406E-2</c:v>
                </c:pt>
                <c:pt idx="401">
                  <c:v>1.2393203034291034E-2</c:v>
                </c:pt>
                <c:pt idx="402">
                  <c:v>1.2435215557005108E-2</c:v>
                </c:pt>
                <c:pt idx="403">
                  <c:v>1.2476317308394158E-2</c:v>
                </c:pt>
                <c:pt idx="404">
                  <c:v>1.2497057071501061E-2</c:v>
                </c:pt>
                <c:pt idx="405">
                  <c:v>1.2517781312464393E-2</c:v>
                </c:pt>
                <c:pt idx="406">
                  <c:v>1.2538490031204219E-2</c:v>
                </c:pt>
                <c:pt idx="407">
                  <c:v>1.2580295323898483E-2</c:v>
                </c:pt>
                <c:pt idx="408">
                  <c:v>1.2621169684488009E-2</c:v>
                </c:pt>
                <c:pt idx="409">
                  <c:v>1.2641800792350111E-2</c:v>
                </c:pt>
                <c:pt idx="410">
                  <c:v>1.2662416377988706E-2</c:v>
                </c:pt>
                <c:pt idx="411">
                  <c:v>1.268301644148373E-2</c:v>
                </c:pt>
                <c:pt idx="412">
                  <c:v>1.2724614566987924E-2</c:v>
                </c:pt>
                <c:pt idx="413">
                  <c:v>1.2765261473308698E-2</c:v>
                </c:pt>
                <c:pt idx="414">
                  <c:v>1.2785783925766125E-2</c:v>
                </c:pt>
                <c:pt idx="415">
                  <c:v>1.2806290856000047E-2</c:v>
                </c:pt>
                <c:pt idx="416">
                  <c:v>1.2826782264010461E-2</c:v>
                </c:pt>
                <c:pt idx="417">
                  <c:v>1.2878624193659594E-2</c:v>
                </c:pt>
                <c:pt idx="418">
                  <c:v>1.2929006470949744E-2</c:v>
                </c:pt>
                <c:pt idx="419">
                  <c:v>1.2929006470949744E-2</c:v>
                </c:pt>
                <c:pt idx="420">
                  <c:v>1.2949404745699056E-2</c:v>
                </c:pt>
                <c:pt idx="421">
                  <c:v>1.2969787498144925E-2</c:v>
                </c:pt>
                <c:pt idx="422">
                  <c:v>1.3010971470750476E-2</c:v>
                </c:pt>
                <c:pt idx="423">
                  <c:v>1.3051163285693335E-2</c:v>
                </c:pt>
                <c:pt idx="424">
                  <c:v>1.3071468426941735E-2</c:v>
                </c:pt>
                <c:pt idx="425">
                  <c:v>1.3091758045966628E-2</c:v>
                </c:pt>
                <c:pt idx="426">
                  <c:v>1.3112032142768015E-2</c:v>
                </c:pt>
                <c:pt idx="427">
                  <c:v>1.3153009125987936E-2</c:v>
                </c:pt>
                <c:pt idx="428">
                  <c:v>1.3192973307418754E-2</c:v>
                </c:pt>
                <c:pt idx="429">
                  <c:v>1.32131697928628E-2</c:v>
                </c:pt>
                <c:pt idx="430">
                  <c:v>1.3233350756163276E-2</c:v>
                </c:pt>
                <c:pt idx="431">
                  <c:v>1.3253516197080373E-2</c:v>
                </c:pt>
                <c:pt idx="432">
                  <c:v>1.3294286246550158E-2</c:v>
                </c:pt>
                <c:pt idx="433">
                  <c:v>1.3334022738193951E-2</c:v>
                </c:pt>
                <c:pt idx="434">
                  <c:v>1.3354110567833644E-2</c:v>
                </c:pt>
                <c:pt idx="435">
                  <c:v>1.3374182875169893E-2</c:v>
                </c:pt>
                <c:pt idx="436">
                  <c:v>1.33942396602027E-2</c:v>
                </c:pt>
                <c:pt idx="437">
                  <c:v>1.3434802829692671E-2</c:v>
                </c:pt>
                <c:pt idx="438">
                  <c:v>1.3474311577379439E-2</c:v>
                </c:pt>
                <c:pt idx="439">
                  <c:v>1.3494290750895033E-2</c:v>
                </c:pt>
                <c:pt idx="440">
                  <c:v>1.351425440218712E-2</c:v>
                </c:pt>
                <c:pt idx="441">
                  <c:v>1.3534202531095829E-2</c:v>
                </c:pt>
                <c:pt idx="442">
                  <c:v>1.3574558872804232E-2</c:v>
                </c:pt>
                <c:pt idx="443">
                  <c:v>1.3613839823776175E-2</c:v>
                </c:pt>
                <c:pt idx="444">
                  <c:v>1.3633710341247607E-2</c:v>
                </c:pt>
                <c:pt idx="445">
                  <c:v>1.3653565336255724E-2</c:v>
                </c:pt>
                <c:pt idx="446">
                  <c:v>1.3673404809040335E-2</c:v>
                </c:pt>
                <c:pt idx="447">
                  <c:v>1.3713554373193659E-2</c:v>
                </c:pt>
                <c:pt idx="448">
                  <c:v>1.3752607476744672E-2</c:v>
                </c:pt>
                <c:pt idx="449">
                  <c:v>1.3772369337852197E-2</c:v>
                </c:pt>
                <c:pt idx="450">
                  <c:v>1.379211567665628E-2</c:v>
                </c:pt>
                <c:pt idx="451">
                  <c:v>1.3811846493076985E-2</c:v>
                </c:pt>
                <c:pt idx="452">
                  <c:v>1.3851789328196418E-2</c:v>
                </c:pt>
                <c:pt idx="453">
                  <c:v>1.3890614535325696E-2</c:v>
                </c:pt>
                <c:pt idx="454">
                  <c:v>1.3910267739989379E-2</c:v>
                </c:pt>
                <c:pt idx="455">
                  <c:v>1.392990542234962E-2</c:v>
                </c:pt>
                <c:pt idx="456">
                  <c:v>1.3989796987369019E-2</c:v>
                </c:pt>
                <c:pt idx="457">
                  <c:v>1.4047405546779856E-2</c:v>
                </c:pt>
                <c:pt idx="458">
                  <c:v>1.4066934572536383E-2</c:v>
                </c:pt>
                <c:pt idx="459">
                  <c:v>1.408644807590953E-2</c:v>
                </c:pt>
                <c:pt idx="460">
                  <c:v>1.4125977591676886E-2</c:v>
                </c:pt>
                <c:pt idx="461">
                  <c:v>1.4164346865728206E-2</c:v>
                </c:pt>
                <c:pt idx="462">
                  <c:v>1.4183782757264396E-2</c:v>
                </c:pt>
                <c:pt idx="463">
                  <c:v>1.4203203126337272E-2</c:v>
                </c:pt>
                <c:pt idx="464">
                  <c:v>1.4222607973106705E-2</c:v>
                </c:pt>
                <c:pt idx="465">
                  <c:v>1.4271891093990963E-2</c:v>
                </c:pt>
                <c:pt idx="466">
                  <c:v>1.4319399370563701E-2</c:v>
                </c:pt>
                <c:pt idx="467">
                  <c:v>1.433871108287299E-2</c:v>
                </c:pt>
                <c:pt idx="468">
                  <c:v>1.4358007272798901E-2</c:v>
                </c:pt>
                <c:pt idx="469">
                  <c:v>1.4397123642329035E-2</c:v>
                </c:pt>
                <c:pt idx="470">
                  <c:v>1.4435036808189139E-2</c:v>
                </c:pt>
                <c:pt idx="471">
                  <c:v>1.4454255385958348E-2</c:v>
                </c:pt>
                <c:pt idx="472">
                  <c:v>1.4473458441344178E-2</c:v>
                </c:pt>
                <c:pt idx="473">
                  <c:v>1.4492645974266694E-2</c:v>
                </c:pt>
                <c:pt idx="474">
                  <c:v>1.4531555831442944E-2</c:v>
                </c:pt>
                <c:pt idx="475">
                  <c:v>1.4569240881723289E-2</c:v>
                </c:pt>
                <c:pt idx="476">
                  <c:v>1.4588350802409167E-2</c:v>
                </c:pt>
                <c:pt idx="477">
                  <c:v>1.4607445200791602E-2</c:v>
                </c:pt>
                <c:pt idx="478">
                  <c:v>1.4626524076710723E-2</c:v>
                </c:pt>
                <c:pt idx="479">
                  <c:v>1.4665227459609298E-2</c:v>
                </c:pt>
                <c:pt idx="480">
                  <c:v>1.4702684355674123E-2</c:v>
                </c:pt>
                <c:pt idx="481">
                  <c:v>1.472168561927667E-2</c:v>
                </c:pt>
                <c:pt idx="482">
                  <c:v>1.4740671360415902E-2</c:v>
                </c:pt>
                <c:pt idx="483">
                  <c:v>1.475964157909182E-2</c:v>
                </c:pt>
                <c:pt idx="484">
                  <c:v>1.4807903066837991E-2</c:v>
                </c:pt>
                <c:pt idx="485">
                  <c:v>1.4854259835521688E-2</c:v>
                </c:pt>
                <c:pt idx="486">
                  <c:v>1.4873136919417718E-2</c:v>
                </c:pt>
                <c:pt idx="487">
                  <c:v>1.4891998480770496E-2</c:v>
                </c:pt>
                <c:pt idx="488">
                  <c:v>1.493028902308069E-2</c:v>
                </c:pt>
                <c:pt idx="489">
                  <c:v>1.4967289501468528E-2</c:v>
                </c:pt>
                <c:pt idx="490">
                  <c:v>1.4986073450424797E-2</c:v>
                </c:pt>
                <c:pt idx="491">
                  <c:v>1.5004841876917752E-2</c:v>
                </c:pt>
                <c:pt idx="492">
                  <c:v>1.5023594780867455E-2</c:v>
                </c:pt>
                <c:pt idx="493">
                  <c:v>1.506167895332311E-2</c:v>
                </c:pt>
                <c:pt idx="494">
                  <c:v>1.5098451171713378E-2</c:v>
                </c:pt>
                <c:pt idx="495">
                  <c:v>1.51171264631067E-2</c:v>
                </c:pt>
                <c:pt idx="496">
                  <c:v>1.5135786232036708E-2</c:v>
                </c:pt>
                <c:pt idx="497">
                  <c:v>1.5154430478423464E-2</c:v>
                </c:pt>
                <c:pt idx="498">
                  <c:v>1.5192308312572678E-2</c:v>
                </c:pt>
                <c:pt idx="499">
                  <c:v>1.5228852238937662E-2</c:v>
                </c:pt>
                <c:pt idx="500">
                  <c:v>1.5247418872768037E-2</c:v>
                </c:pt>
                <c:pt idx="501">
                  <c:v>1.5265969983975225E-2</c:v>
                </c:pt>
                <c:pt idx="502">
                  <c:v>1.5284505572799034E-2</c:v>
                </c:pt>
                <c:pt idx="503">
                  <c:v>1.5322177098351375E-2</c:v>
                </c:pt>
                <c:pt idx="504">
                  <c:v>1.5358492702421955E-2</c:v>
                </c:pt>
                <c:pt idx="505">
                  <c:v>1.5376950678529511E-2</c:v>
                </c:pt>
                <c:pt idx="506">
                  <c:v>1.5395393132013879E-2</c:v>
                </c:pt>
                <c:pt idx="507">
                  <c:v>1.5413820325145267E-2</c:v>
                </c:pt>
                <c:pt idx="508">
                  <c:v>1.5451290812871221E-2</c:v>
                </c:pt>
                <c:pt idx="509">
                  <c:v>1.5496900673186431E-2</c:v>
                </c:pt>
                <c:pt idx="510">
                  <c:v>1.5524088962726168E-2</c:v>
                </c:pt>
                <c:pt idx="511">
                  <c:v>1.5524088962726168E-2</c:v>
                </c:pt>
                <c:pt idx="512">
                  <c:v>1.5542418244258727E-2</c:v>
                </c:pt>
                <c:pt idx="513">
                  <c:v>1.5579704500794378E-2</c:v>
                </c:pt>
                <c:pt idx="514">
                  <c:v>1.5615595871096843E-2</c:v>
                </c:pt>
                <c:pt idx="515">
                  <c:v>1.5633855402983343E-2</c:v>
                </c:pt>
                <c:pt idx="516">
                  <c:v>1.5652100984908657E-2</c:v>
                </c:pt>
                <c:pt idx="517">
                  <c:v>1.5670332616872784E-2</c:v>
                </c:pt>
                <c:pt idx="518">
                  <c:v>1.5797563442347951E-2</c:v>
                </c:pt>
                <c:pt idx="519">
                  <c:v>1.5924110719884865E-2</c:v>
                </c:pt>
                <c:pt idx="520">
                  <c:v>1.604997444884404E-2</c:v>
                </c:pt>
                <c:pt idx="521">
                  <c:v>1.6175154628426114E-2</c:v>
                </c:pt>
                <c:pt idx="522">
                  <c:v>1.6299651257911663E-2</c:v>
                </c:pt>
                <c:pt idx="523">
                  <c:v>1.6423464336581262E-2</c:v>
                </c:pt>
                <c:pt idx="524">
                  <c:v>1.6546593863875358E-2</c:v>
                </c:pt>
                <c:pt idx="525">
                  <c:v>1.6669039838914657E-2</c:v>
                </c:pt>
                <c:pt idx="526">
                  <c:v>1.6790802261059667E-2</c:v>
                </c:pt>
                <c:pt idx="527">
                  <c:v>1.6911881129670903E-2</c:v>
                </c:pt>
                <c:pt idx="528">
                  <c:v>1.7032276444028938E-2</c:v>
                </c:pt>
                <c:pt idx="529">
                  <c:v>1.7151988203414348E-2</c:v>
                </c:pt>
                <c:pt idx="530">
                  <c:v>1.7271016407187645E-2</c:v>
                </c:pt>
                <c:pt idx="531">
                  <c:v>1.7389361054629404E-2</c:v>
                </c:pt>
                <c:pt idx="532">
                  <c:v>1.7507022145100137E-2</c:v>
                </c:pt>
                <c:pt idx="533">
                  <c:v>1.762399967788042E-2</c:v>
                </c:pt>
                <c:pt idx="534">
                  <c:v>1.7766431178614095E-2</c:v>
                </c:pt>
                <c:pt idx="535">
                  <c:v>1.7855904067891615E-2</c:v>
                </c:pt>
                <c:pt idx="536">
                  <c:v>1.800443733485757E-2</c:v>
                </c:pt>
                <c:pt idx="537">
                  <c:v>1.8085074219307273E-2</c:v>
                </c:pt>
                <c:pt idx="538">
                  <c:v>1.8198633953963039E-2</c:v>
                </c:pt>
                <c:pt idx="539">
                  <c:v>1.8311510127011488E-2</c:v>
                </c:pt>
                <c:pt idx="540">
                  <c:v>1.842370273781313E-2</c:v>
                </c:pt>
                <c:pt idx="541">
                  <c:v>1.8576299722521394E-2</c:v>
                </c:pt>
                <c:pt idx="542">
                  <c:v>1.8678540540513211E-2</c:v>
                </c:pt>
                <c:pt idx="543">
                  <c:v>1.8796813199399853E-2</c:v>
                </c:pt>
                <c:pt idx="544">
                  <c:v>1.8897773087989123E-2</c:v>
                </c:pt>
                <c:pt idx="545">
                  <c:v>1.9006364005527132E-2</c:v>
                </c:pt>
                <c:pt idx="546">
                  <c:v>1.9114271349813805E-2</c:v>
                </c:pt>
                <c:pt idx="547">
                  <c:v>1.9221495118957321E-2</c:v>
                </c:pt>
                <c:pt idx="548">
                  <c:v>1.9336134337828437E-2</c:v>
                </c:pt>
                <c:pt idx="549">
                  <c:v>1.9433891924567348E-2</c:v>
                </c:pt>
                <c:pt idx="550">
                  <c:v>1.9539064957410091E-2</c:v>
                </c:pt>
                <c:pt idx="551">
                  <c:v>1.9643554407888786E-2</c:v>
                </c:pt>
                <c:pt idx="552">
                  <c:v>1.9747360274164905E-2</c:v>
                </c:pt>
                <c:pt idx="553">
                  <c:v>1.9850482554533144E-2</c:v>
                </c:pt>
                <c:pt idx="554">
                  <c:v>1.9995508300238996E-2</c:v>
                </c:pt>
                <c:pt idx="555">
                  <c:v>2.0054676350405032E-2</c:v>
                </c:pt>
                <c:pt idx="556">
                  <c:v>2.0155747862418139E-2</c:v>
                </c:pt>
                <c:pt idx="557">
                  <c:v>2.0256135781542284E-2</c:v>
                </c:pt>
                <c:pt idx="558">
                  <c:v>2.0355840105992229E-2</c:v>
                </c:pt>
                <c:pt idx="559">
                  <c:v>2.046248500686243E-2</c:v>
                </c:pt>
                <c:pt idx="560">
                  <c:v>2.0553197964261471E-2</c:v>
                </c:pt>
                <c:pt idx="561">
                  <c:v>2.0650851494643518E-2</c:v>
                </c:pt>
                <c:pt idx="562">
                  <c:v>2.0755315871798796E-2</c:v>
                </c:pt>
                <c:pt idx="563">
                  <c:v>2.084410774966905E-2</c:v>
                </c:pt>
                <c:pt idx="564">
                  <c:v>2.093971047095522E-2</c:v>
                </c:pt>
                <c:pt idx="565">
                  <c:v>2.1034629585949816E-2</c:v>
                </c:pt>
                <c:pt idx="566">
                  <c:v>2.1128865093027471E-2</c:v>
                </c:pt>
                <c:pt idx="567">
                  <c:v>2.1222418140789401E-2</c:v>
                </c:pt>
                <c:pt idx="568">
                  <c:v>2.1315313266487834E-2</c:v>
                </c:pt>
                <c:pt idx="569">
                  <c:v>2.140756235456287E-2</c:v>
                </c:pt>
                <c:pt idx="570">
                  <c:v>2.1499165403549014E-2</c:v>
                </c:pt>
                <c:pt idx="571">
                  <c:v>2.1590122411954127E-2</c:v>
                </c:pt>
                <c:pt idx="572">
                  <c:v>2.1680433378339359E-2</c:v>
                </c:pt>
                <c:pt idx="573">
                  <c:v>2.177009830121257E-2</c:v>
                </c:pt>
                <c:pt idx="574">
                  <c:v>2.1859117179108267E-2</c:v>
                </c:pt>
                <c:pt idx="575">
                  <c:v>2.1954443161662507E-2</c:v>
                </c:pt>
                <c:pt idx="576">
                  <c:v>2.2042129156387702E-2</c:v>
                </c:pt>
                <c:pt idx="577">
                  <c:v>2.2122297528781587E-2</c:v>
                </c:pt>
                <c:pt idx="578">
                  <c:v>2.2208732212618543E-2</c:v>
                </c:pt>
                <c:pt idx="579">
                  <c:v>2.229452084439032E-2</c:v>
                </c:pt>
                <c:pt idx="580">
                  <c:v>2.2379663422764651E-2</c:v>
                </c:pt>
                <c:pt idx="581">
                  <c:v>2.2470868077353323E-2</c:v>
                </c:pt>
                <c:pt idx="582">
                  <c:v>2.2548010413752095E-2</c:v>
                </c:pt>
                <c:pt idx="583">
                  <c:v>2.2631214823647383E-2</c:v>
                </c:pt>
                <c:pt idx="584">
                  <c:v>2.2713773174709573E-2</c:v>
                </c:pt>
                <c:pt idx="585">
                  <c:v>2.2795685465526461E-2</c:v>
                </c:pt>
                <c:pt idx="586">
                  <c:v>2.2883455075959347E-2</c:v>
                </c:pt>
                <c:pt idx="587">
                  <c:v>2.2957571861388359E-2</c:v>
                </c:pt>
                <c:pt idx="588">
                  <c:v>2.303754596374219E-2</c:v>
                </c:pt>
                <c:pt idx="589">
                  <c:v>2.3116874000708165E-2</c:v>
                </c:pt>
                <c:pt idx="590">
                  <c:v>2.3195555970954018E-2</c:v>
                </c:pt>
                <c:pt idx="591">
                  <c:v>2.3273591873227417E-2</c:v>
                </c:pt>
                <c:pt idx="592">
                  <c:v>2.3350981706302676E-2</c:v>
                </c:pt>
                <c:pt idx="593">
                  <c:v>2.34542161175888E-2</c:v>
                </c:pt>
                <c:pt idx="594">
                  <c:v>2.3523913901133398E-2</c:v>
                </c:pt>
                <c:pt idx="595">
                  <c:v>2.3599171075145975E-2</c:v>
                </c:pt>
                <c:pt idx="596">
                  <c:v>2.368438822800023E-2</c:v>
                </c:pt>
                <c:pt idx="597">
                  <c:v>2.3747747360021165E-2</c:v>
                </c:pt>
                <c:pt idx="598">
                  <c:v>2.382106646984461E-2</c:v>
                </c:pt>
                <c:pt idx="599">
                  <c:v>2.3893739557472315E-2</c:v>
                </c:pt>
                <c:pt idx="600">
                  <c:v>2.3976003466676943E-2</c:v>
                </c:pt>
                <c:pt idx="601">
                  <c:v>2.4037147664541791E-2</c:v>
                </c:pt>
                <c:pt idx="602">
                  <c:v>2.4107882683344073E-2</c:v>
                </c:pt>
                <c:pt idx="603">
                  <c:v>2.4177971678271959E-2</c:v>
                </c:pt>
                <c:pt idx="604">
                  <c:v>2.4247414649085641E-2</c:v>
                </c:pt>
                <c:pt idx="605">
                  <c:v>2.431621159538544E-2</c:v>
                </c:pt>
                <c:pt idx="606">
                  <c:v>2.438436251685161E-2</c:v>
                </c:pt>
                <c:pt idx="607">
                  <c:v>2.4451867413004535E-2</c:v>
                </c:pt>
                <c:pt idx="608">
                  <c:v>2.4518726283684344E-2</c:v>
                </c:pt>
                <c:pt idx="609">
                  <c:v>2.4603738425970079E-2</c:v>
                </c:pt>
                <c:pt idx="610">
                  <c:v>2.4650505946626211E-2</c:v>
                </c:pt>
                <c:pt idx="611">
                  <c:v>2.4724648400162863E-2</c:v>
                </c:pt>
                <c:pt idx="612">
                  <c:v>2.4779701502879448E-2</c:v>
                </c:pt>
                <c:pt idx="613">
                  <c:v>2.4843330240118533E-2</c:v>
                </c:pt>
                <c:pt idx="614">
                  <c:v>2.4915257742552654E-2</c:v>
                </c:pt>
                <c:pt idx="615">
                  <c:v>2.4968649631142981E-2</c:v>
                </c:pt>
                <c:pt idx="616">
                  <c:v>2.5030340284208918E-2</c:v>
                </c:pt>
                <c:pt idx="617">
                  <c:v>2.5091384908604297E-2</c:v>
                </c:pt>
                <c:pt idx="618">
                  <c:v>2.5151783503929437E-2</c:v>
                </c:pt>
                <c:pt idx="619">
                  <c:v>2.5211594064273868E-2</c:v>
                </c:pt>
                <c:pt idx="620">
                  <c:v>2.5271161420441501E-2</c:v>
                </c:pt>
                <c:pt idx="621">
                  <c:v>2.533054356668174E-2</c:v>
                </c:pt>
                <c:pt idx="622">
                  <c:v>2.5389740502914648E-2</c:v>
                </c:pt>
                <c:pt idx="623">
                  <c:v>2.5448752229140226E-2</c:v>
                </c:pt>
                <c:pt idx="624">
                  <c:v>2.5507578745118664E-2</c:v>
                </c:pt>
                <c:pt idx="625">
                  <c:v>2.5566220050849964E-2</c:v>
                </c:pt>
                <c:pt idx="626">
                  <c:v>2.5624676146254188E-2</c:v>
                </c:pt>
                <c:pt idx="627">
                  <c:v>2.5691256324105183E-2</c:v>
                </c:pt>
                <c:pt idx="628">
                  <c:v>2.5749315539860262E-2</c:v>
                </c:pt>
                <c:pt idx="629">
                  <c:v>2.5798933169305371E-2</c:v>
                </c:pt>
                <c:pt idx="630">
                  <c:v>2.5856648422362127E-2</c:v>
                </c:pt>
                <c:pt idx="631">
                  <c:v>2.5914178464612192E-2</c:v>
                </c:pt>
                <c:pt idx="632">
                  <c:v>2.5971523295895693E-2</c:v>
                </c:pt>
                <c:pt idx="633">
                  <c:v>2.6028682916292567E-2</c:v>
                </c:pt>
                <c:pt idx="634">
                  <c:v>2.6093781407610095E-2</c:v>
                </c:pt>
                <c:pt idx="635">
                  <c:v>2.6142446523707008E-2</c:v>
                </c:pt>
                <c:pt idx="636">
                  <c:v>2.6199050510564703E-2</c:v>
                </c:pt>
                <c:pt idx="637">
                  <c:v>2.6255469286056154E-2</c:v>
                </c:pt>
                <c:pt idx="638">
                  <c:v>2.6319721097207704E-2</c:v>
                </c:pt>
                <c:pt idx="639">
                  <c:v>2.636775120286039E-2</c:v>
                </c:pt>
                <c:pt idx="640">
                  <c:v>2.642361434385343E-2</c:v>
                </c:pt>
                <c:pt idx="641">
                  <c:v>2.6479292273160482E-2</c:v>
                </c:pt>
                <c:pt idx="642">
                  <c:v>2.653478499070161E-2</c:v>
                </c:pt>
                <c:pt idx="643">
                  <c:v>2.6590092496396878E-2</c:v>
                </c:pt>
                <c:pt idx="644">
                  <c:v>2.6645214790246285E-2</c:v>
                </c:pt>
                <c:pt idx="645">
                  <c:v>2.6712890542528456E-2</c:v>
                </c:pt>
                <c:pt idx="646">
                  <c:v>2.6762710317873584E-2</c:v>
                </c:pt>
                <c:pt idx="647">
                  <c:v>2.6817250516391056E-2</c:v>
                </c:pt>
                <c:pt idx="648">
                  <c:v>2.6871605502662987E-2</c:v>
                </c:pt>
                <c:pt idx="649">
                  <c:v>2.6925775276529507E-2</c:v>
                </c:pt>
                <c:pt idx="650">
                  <c:v>2.6979759837990613E-2</c:v>
                </c:pt>
                <c:pt idx="651">
                  <c:v>2.7033559186886436E-2</c:v>
                </c:pt>
                <c:pt idx="652">
                  <c:v>2.7087173323137037E-2</c:v>
                </c:pt>
                <c:pt idx="653">
                  <c:v>2.7140602246742418E-2</c:v>
                </c:pt>
                <c:pt idx="654">
                  <c:v>2.719384595746277E-2</c:v>
                </c:pt>
                <c:pt idx="655">
                  <c:v>2.7246904455378029E-2</c:v>
                </c:pt>
                <c:pt idx="656">
                  <c:v>2.7299777740328324E-2</c:v>
                </c:pt>
                <c:pt idx="657">
                  <c:v>2.7352465812153781E-2</c:v>
                </c:pt>
                <c:pt idx="658">
                  <c:v>2.7404968671014274E-2</c:v>
                </c:pt>
                <c:pt idx="659">
                  <c:v>2.7457286316590057E-2</c:v>
                </c:pt>
                <c:pt idx="660">
                  <c:v>2.7524279710782196E-2</c:v>
                </c:pt>
                <c:pt idx="661">
                  <c:v>2.7576174011718635E-2</c:v>
                </c:pt>
                <c:pt idx="662">
                  <c:v>2.7627883099050621E-2</c:v>
                </c:pt>
                <c:pt idx="663">
                  <c:v>2.7679406972858089E-2</c:v>
                </c:pt>
                <c:pt idx="664">
                  <c:v>2.7730745633061105E-2</c:v>
                </c:pt>
                <c:pt idx="665">
                  <c:v>2.7781899079659667E-2</c:v>
                </c:pt>
                <c:pt idx="666">
                  <c:v>2.7832867312334031E-2</c:v>
                </c:pt>
                <c:pt idx="667">
                  <c:v>2.788365033124407E-2</c:v>
                </c:pt>
                <c:pt idx="668">
                  <c:v>2.7934248136229911E-2</c:v>
                </c:pt>
                <c:pt idx="669">
                  <c:v>2.7984660727131683E-2</c:v>
                </c:pt>
                <c:pt idx="670">
                  <c:v>2.8034888103949385E-2</c:v>
                </c:pt>
                <c:pt idx="671">
                  <c:v>2.8098803047986731E-2</c:v>
                </c:pt>
                <c:pt idx="672">
                  <c:v>2.8134312743910428E-2</c:v>
                </c:pt>
                <c:pt idx="673">
                  <c:v>2.818314161062041E-2</c:v>
                </c:pt>
                <c:pt idx="674">
                  <c:v>2.8231363829078759E-2</c:v>
                </c:pt>
                <c:pt idx="675">
                  <c:v>2.8278979398885795E-2</c:v>
                </c:pt>
                <c:pt idx="676">
                  <c:v>2.8325988319801709E-2</c:v>
                </c:pt>
                <c:pt idx="677">
                  <c:v>2.8372390591746566E-2</c:v>
                </c:pt>
                <c:pt idx="678">
                  <c:v>2.841818621440062E-2</c:v>
                </c:pt>
                <c:pt idx="679">
                  <c:v>2.8463375187524065E-2</c:v>
                </c:pt>
                <c:pt idx="680">
                  <c:v>2.8507957510797155E-2</c:v>
                </c:pt>
                <c:pt idx="681">
                  <c:v>2.8551933184219891E-2</c:v>
                </c:pt>
                <c:pt idx="682">
                  <c:v>2.8595302207392592E-2</c:v>
                </c:pt>
                <c:pt idx="683">
                  <c:v>2.8638064580155387E-2</c:v>
                </c:pt>
                <c:pt idx="684">
                  <c:v>2.8680220302268467E-2</c:v>
                </c:pt>
                <c:pt idx="685">
                  <c:v>2.8721769373492023E-2</c:v>
                </c:pt>
                <c:pt idx="686">
                  <c:v>2.8762711793746121E-2</c:v>
                </c:pt>
                <c:pt idx="687">
                  <c:v>2.8803047562551143E-2</c:v>
                </c:pt>
                <c:pt idx="688">
                  <c:v>2.8842776680066962E-2</c:v>
                </c:pt>
                <c:pt idx="689">
                  <c:v>2.8881899145813961E-2</c:v>
                </c:pt>
                <c:pt idx="690">
                  <c:v>2.892041495979214E-2</c:v>
                </c:pt>
                <c:pt idx="691">
                  <c:v>2.8958324121601819E-2</c:v>
                </c:pt>
                <c:pt idx="692">
                  <c:v>2.9008506106062981E-2</c:v>
                </c:pt>
                <c:pt idx="693">
                  <c:v>2.9032322488315998E-2</c:v>
                </c:pt>
                <c:pt idx="694">
                  <c:v>2.9068411692820817E-2</c:v>
                </c:pt>
                <c:pt idx="695">
                  <c:v>2.9103894244517647E-2</c:v>
                </c:pt>
                <c:pt idx="696">
                  <c:v>2.9153331491709622E-2</c:v>
                </c:pt>
                <c:pt idx="697">
                  <c:v>2.9183844199094366E-2</c:v>
                </c:pt>
                <c:pt idx="698">
                  <c:v>2.9206701980921679E-2</c:v>
                </c:pt>
                <c:pt idx="699">
                  <c:v>2.9239757919548026E-2</c:v>
                </c:pt>
                <c:pt idx="700">
                  <c:v>2.9272207204567025E-2</c:v>
                </c:pt>
                <c:pt idx="701">
                  <c:v>2.9304049835738866E-2</c:v>
                </c:pt>
                <c:pt idx="702">
                  <c:v>2.9335285812903678E-2</c:v>
                </c:pt>
                <c:pt idx="703">
                  <c:v>2.9365915135821652E-2</c:v>
                </c:pt>
                <c:pt idx="704">
                  <c:v>2.9395937804492789E-2</c:v>
                </c:pt>
                <c:pt idx="705">
                  <c:v>2.942535381867728E-2</c:v>
                </c:pt>
                <c:pt idx="706">
                  <c:v>2.945416317829519E-2</c:v>
                </c:pt>
                <c:pt idx="707">
                  <c:v>2.9482365883106709E-2</c:v>
                </c:pt>
                <c:pt idx="708">
                  <c:v>2.9509961932951967E-2</c:v>
                </c:pt>
                <c:pt idx="709">
                  <c:v>2.9536951327830963E-2</c:v>
                </c:pt>
                <c:pt idx="710">
                  <c:v>2.9575606524650411E-2</c:v>
                </c:pt>
                <c:pt idx="711">
                  <c:v>2.9589110151890807E-2</c:v>
                </c:pt>
                <c:pt idx="712">
                  <c:v>2.9614279580831848E-2</c:v>
                </c:pt>
                <c:pt idx="713">
                  <c:v>2.9638842354087203E-2</c:v>
                </c:pt>
                <c:pt idx="714">
                  <c:v>2.9662798471736807E-2</c:v>
                </c:pt>
                <c:pt idx="715">
                  <c:v>2.9686147933540852E-2</c:v>
                </c:pt>
                <c:pt idx="716">
                  <c:v>2.9708890739419402E-2</c:v>
                </c:pt>
                <c:pt idx="717">
                  <c:v>2.9731026889292522E-2</c:v>
                </c:pt>
                <c:pt idx="718">
                  <c:v>2.9752556382920403E-2</c:v>
                </c:pt>
                <c:pt idx="719">
                  <c:v>2.9773479220382981E-2</c:v>
                </c:pt>
                <c:pt idx="720">
                  <c:v>2.9793795401440448E-2</c:v>
                </c:pt>
                <c:pt idx="721">
                  <c:v>2.9813504925932932E-2</c:v>
                </c:pt>
                <c:pt idx="722">
                  <c:v>2.9832607793940369E-2</c:v>
                </c:pt>
                <c:pt idx="723">
                  <c:v>2.9851141464778408E-2</c:v>
                </c:pt>
                <c:pt idx="724">
                  <c:v>2.9869527852950384E-2</c:v>
                </c:pt>
                <c:pt idx="725">
                  <c:v>2.9887887223534193E-2</c:v>
                </c:pt>
                <c:pt idx="726">
                  <c:v>2.9906219576529836E-2</c:v>
                </c:pt>
                <c:pt idx="727">
                  <c:v>2.9924524911937311E-2</c:v>
                </c:pt>
                <c:pt idx="728">
                  <c:v>2.9942803229836557E-2</c:v>
                </c:pt>
                <c:pt idx="729">
                  <c:v>2.9961054529987763E-2</c:v>
                </c:pt>
                <c:pt idx="730">
                  <c:v>2.9979278812710675E-2</c:v>
                </c:pt>
                <c:pt idx="731">
                  <c:v>2.999747607784542E-2</c:v>
                </c:pt>
                <c:pt idx="732">
                  <c:v>3.0015646325312062E-2</c:v>
                </c:pt>
                <c:pt idx="733">
                  <c:v>3.0033789555190538E-2</c:v>
                </c:pt>
                <c:pt idx="734">
                  <c:v>3.0051905767480847E-2</c:v>
                </c:pt>
                <c:pt idx="735">
                  <c:v>3.0069994962182989E-2</c:v>
                </c:pt>
                <c:pt idx="736">
                  <c:v>3.0088057139217028E-2</c:v>
                </c:pt>
                <c:pt idx="737">
                  <c:v>3.0106092298742837E-2</c:v>
                </c:pt>
                <c:pt idx="738">
                  <c:v>3.0124100440520607E-2</c:v>
                </c:pt>
                <c:pt idx="739">
                  <c:v>3.0142081564790146E-2</c:v>
                </c:pt>
                <c:pt idx="740">
                  <c:v>3.0160035671391583E-2</c:v>
                </c:pt>
                <c:pt idx="741">
                  <c:v>3.0177962760324917E-2</c:v>
                </c:pt>
                <c:pt idx="742">
                  <c:v>3.0203505669899045E-2</c:v>
                </c:pt>
                <c:pt idx="743">
                  <c:v>3.0213735885347148E-2</c:v>
                </c:pt>
                <c:pt idx="744">
                  <c:v>3.0239215315246426E-2</c:v>
                </c:pt>
                <c:pt idx="745">
                  <c:v>3.0249400939776905E-2</c:v>
                </c:pt>
                <c:pt idx="746">
                  <c:v>3.0267192940529597E-2</c:v>
                </c:pt>
                <c:pt idx="747">
                  <c:v>3.0284957923694122E-2</c:v>
                </c:pt>
                <c:pt idx="748">
                  <c:v>3.0315403664102902E-2</c:v>
                </c:pt>
                <c:pt idx="749">
                  <c:v>3.033304097243672E-2</c:v>
                </c:pt>
                <c:pt idx="750">
                  <c:v>3.0345695760800595E-2</c:v>
                </c:pt>
                <c:pt idx="751">
                  <c:v>3.036588810113372E-2</c:v>
                </c:pt>
                <c:pt idx="752">
                  <c:v>3.0380973078854012E-2</c:v>
                </c:pt>
                <c:pt idx="753">
                  <c:v>3.0398571207088665E-2</c:v>
                </c:pt>
                <c:pt idx="754">
                  <c:v>3.0416142314830807E-2</c:v>
                </c:pt>
                <c:pt idx="755">
                  <c:v>3.0433686402000504E-2</c:v>
                </c:pt>
                <c:pt idx="756">
                  <c:v>3.0453741409042223E-2</c:v>
                </c:pt>
                <c:pt idx="757">
                  <c:v>3.0468693514702494E-2</c:v>
                </c:pt>
                <c:pt idx="758">
                  <c:v>3.0486156540181497E-2</c:v>
                </c:pt>
                <c:pt idx="759">
                  <c:v>3.0503592545088054E-2</c:v>
                </c:pt>
                <c:pt idx="760">
                  <c:v>3.0521001529368874E-2</c:v>
                </c:pt>
                <c:pt idx="761">
                  <c:v>3.0538383493077248E-2</c:v>
                </c:pt>
                <c:pt idx="762">
                  <c:v>3.055573843613324E-2</c:v>
                </c:pt>
                <c:pt idx="763">
                  <c:v>3.057306635859014E-2</c:v>
                </c:pt>
                <c:pt idx="764">
                  <c:v>3.0595173591487779E-2</c:v>
                </c:pt>
                <c:pt idx="765">
                  <c:v>3.0607641141466857E-2</c:v>
                </c:pt>
                <c:pt idx="766">
                  <c:v>3.0627421372892982E-2</c:v>
                </c:pt>
                <c:pt idx="767">
                  <c:v>3.06421078417074E-2</c:v>
                </c:pt>
                <c:pt idx="768">
                  <c:v>3.0659300660795807E-2</c:v>
                </c:pt>
                <c:pt idx="769">
                  <c:v>3.0676466459151897E-2</c:v>
                </c:pt>
                <c:pt idx="770">
                  <c:v>3.0696136738930235E-2</c:v>
                </c:pt>
                <c:pt idx="771">
                  <c:v>3.0710716993747056E-2</c:v>
                </c:pt>
                <c:pt idx="772">
                  <c:v>3.0727801729932835E-2</c:v>
                </c:pt>
                <c:pt idx="773">
                  <c:v>3.0744859445386297E-2</c:v>
                </c:pt>
                <c:pt idx="774">
                  <c:v>3.0761890140080794E-2</c:v>
                </c:pt>
                <c:pt idx="775">
                  <c:v>3.078141378737298E-2</c:v>
                </c:pt>
                <c:pt idx="776">
                  <c:v>3.0795811818693508E-2</c:v>
                </c:pt>
                <c:pt idx="777">
                  <c:v>3.0812657891683415E-2</c:v>
                </c:pt>
                <c:pt idx="778">
                  <c:v>3.082942516416054E-2</c:v>
                </c:pt>
                <c:pt idx="779">
                  <c:v>3.0846113636071593E-2</c:v>
                </c:pt>
                <c:pt idx="780">
                  <c:v>3.0862723307416573E-2</c:v>
                </c:pt>
                <c:pt idx="781">
                  <c:v>3.0879254178168836E-2</c:v>
                </c:pt>
                <c:pt idx="782">
                  <c:v>3.0895706248248445E-2</c:v>
                </c:pt>
                <c:pt idx="783">
                  <c:v>3.0914572738698354E-2</c:v>
                </c:pt>
                <c:pt idx="784">
                  <c:v>3.0930862977756046E-2</c:v>
                </c:pt>
                <c:pt idx="785">
                  <c:v>3.0944589654344767E-2</c:v>
                </c:pt>
                <c:pt idx="786">
                  <c:v>3.0960726521547244E-2</c:v>
                </c:pt>
                <c:pt idx="787">
                  <c:v>3.097678458794384E-2</c:v>
                </c:pt>
                <c:pt idx="788">
                  <c:v>3.099276385350791E-2</c:v>
                </c:pt>
                <c:pt idx="789">
                  <c:v>3.1011132070508651E-2</c:v>
                </c:pt>
                <c:pt idx="790">
                  <c:v>3.10244859819786E-2</c:v>
                </c:pt>
                <c:pt idx="791">
                  <c:v>3.1040228844858575E-2</c:v>
                </c:pt>
                <c:pt idx="792">
                  <c:v>3.1055892906772797E-2</c:v>
                </c:pt>
                <c:pt idx="793">
                  <c:v>3.1071478167667976E-2</c:v>
                </c:pt>
                <c:pt idx="794">
                  <c:v>3.1088716284601858E-2</c:v>
                </c:pt>
                <c:pt idx="795">
                  <c:v>3.110241228642785E-2</c:v>
                </c:pt>
                <c:pt idx="796">
                  <c:v>3.1117761144185963E-2</c:v>
                </c:pt>
                <c:pt idx="797">
                  <c:v>3.1133031200818451E-2</c:v>
                </c:pt>
                <c:pt idx="798">
                  <c:v>3.1148222456325314E-2</c:v>
                </c:pt>
                <c:pt idx="799">
                  <c:v>3.1163334910653262E-2</c:v>
                </c:pt>
                <c:pt idx="800">
                  <c:v>3.1183209268215606E-2</c:v>
                </c:pt>
                <c:pt idx="801">
                  <c:v>3.1195739570575309E-2</c:v>
                </c:pt>
                <c:pt idx="802">
                  <c:v>3.1208199466323805E-2</c:v>
                </c:pt>
                <c:pt idx="803">
                  <c:v>3.122540418448061E-2</c:v>
                </c:pt>
                <c:pt idx="804">
                  <c:v>3.1237715163703328E-2</c:v>
                </c:pt>
                <c:pt idx="805">
                  <c:v>3.125235481034494E-2</c:v>
                </c:pt>
                <c:pt idx="806">
                  <c:v>3.126691565567441E-2</c:v>
                </c:pt>
                <c:pt idx="807">
                  <c:v>3.1281397699558511E-2</c:v>
                </c:pt>
                <c:pt idx="808">
                  <c:v>3.1298186586405929E-2</c:v>
                </c:pt>
                <c:pt idx="809">
                  <c:v>3.1310125383017251E-2</c:v>
                </c:pt>
                <c:pt idx="810">
                  <c:v>3.1324371022511954E-2</c:v>
                </c:pt>
                <c:pt idx="811">
                  <c:v>3.1338537860481352E-2</c:v>
                </c:pt>
                <c:pt idx="812">
                  <c:v>3.1352625896925446E-2</c:v>
                </c:pt>
                <c:pt idx="813">
                  <c:v>3.1366635131790943E-2</c:v>
                </c:pt>
                <c:pt idx="814">
                  <c:v>3.1380565565024554E-2</c:v>
                </c:pt>
                <c:pt idx="815">
                  <c:v>3.1397591586017626E-2</c:v>
                </c:pt>
                <c:pt idx="816">
                  <c:v>3.1408190026622762E-2</c:v>
                </c:pt>
                <c:pt idx="817">
                  <c:v>3.1421884054934068E-2</c:v>
                </c:pt>
                <c:pt idx="818">
                  <c:v>3.1437840804915407E-2</c:v>
                </c:pt>
                <c:pt idx="819">
                  <c:v>3.1449035706314632E-2</c:v>
                </c:pt>
                <c:pt idx="820">
                  <c:v>3.1462493329383889E-2</c:v>
                </c:pt>
                <c:pt idx="821">
                  <c:v>3.1475872150661388E-2</c:v>
                </c:pt>
                <c:pt idx="822">
                  <c:v>3.1491495867288499E-2</c:v>
                </c:pt>
                <c:pt idx="823">
                  <c:v>3.1502393387734529E-2</c:v>
                </c:pt>
                <c:pt idx="824">
                  <c:v>3.151553580347688E-2</c:v>
                </c:pt>
                <c:pt idx="825">
                  <c:v>3.1528599417347536E-2</c:v>
                </c:pt>
                <c:pt idx="826">
                  <c:v>3.1541584229266562E-2</c:v>
                </c:pt>
                <c:pt idx="827">
                  <c:v>3.1554490786609435E-2</c:v>
                </c:pt>
                <c:pt idx="828">
                  <c:v>3.156732456283784E-2</c:v>
                </c:pt>
                <c:pt idx="829">
                  <c:v>3.158008720002492E-2</c:v>
                </c:pt>
                <c:pt idx="830">
                  <c:v>3.1592778698170676E-2</c:v>
                </c:pt>
                <c:pt idx="831">
                  <c:v>3.1605399057221817E-2</c:v>
                </c:pt>
                <c:pt idx="832">
                  <c:v>3.1617948277151697E-2</c:v>
                </c:pt>
                <c:pt idx="833">
                  <c:v>3.1630426357960317E-2</c:v>
                </c:pt>
                <c:pt idx="834">
                  <c:v>3.1642833299594386E-2</c:v>
                </c:pt>
                <c:pt idx="835">
                  <c:v>3.1657438816510286E-2</c:v>
                </c:pt>
                <c:pt idx="836">
                  <c:v>3.1669699476557511E-2</c:v>
                </c:pt>
                <c:pt idx="837">
                  <c:v>3.1679627289316059E-2</c:v>
                </c:pt>
                <c:pt idx="838">
                  <c:v>3.1691749674092051E-2</c:v>
                </c:pt>
                <c:pt idx="839">
                  <c:v>3.1703800919613556E-2</c:v>
                </c:pt>
                <c:pt idx="840">
                  <c:v>3.1715781025853929E-2</c:v>
                </c:pt>
                <c:pt idx="841">
                  <c:v>3.172993560006665E-2</c:v>
                </c:pt>
                <c:pt idx="842">
                  <c:v>3.1739527820358049E-2</c:v>
                </c:pt>
                <c:pt idx="843">
                  <c:v>3.1751294508595151E-2</c:v>
                </c:pt>
                <c:pt idx="844">
                  <c:v>3.176299005744454E-2</c:v>
                </c:pt>
                <c:pt idx="845">
                  <c:v>3.177461446693286E-2</c:v>
                </c:pt>
                <c:pt idx="846">
                  <c:v>3.178664936433151E-2</c:v>
                </c:pt>
                <c:pt idx="847">
                  <c:v>3.1797649867586486E-2</c:v>
                </c:pt>
                <c:pt idx="848">
                  <c:v>3.1809060858778437E-2</c:v>
                </c:pt>
                <c:pt idx="849">
                  <c:v>3.1820400710422803E-2</c:v>
                </c:pt>
                <c:pt idx="850">
                  <c:v>3.1831669422626163E-2</c:v>
                </c:pt>
                <c:pt idx="851">
                  <c:v>3.1842866995308583E-2</c:v>
                </c:pt>
                <c:pt idx="852">
                  <c:v>3.1858394887581909E-2</c:v>
                </c:pt>
                <c:pt idx="853">
                  <c:v>3.1867245478494066E-2</c:v>
                </c:pt>
                <c:pt idx="854">
                  <c:v>3.1876032876043681E-2</c:v>
                </c:pt>
                <c:pt idx="855">
                  <c:v>3.1889134421951848E-2</c:v>
                </c:pt>
                <c:pt idx="856">
                  <c:v>3.1897787765240437E-2</c:v>
                </c:pt>
                <c:pt idx="857">
                  <c:v>3.1908558500424178E-2</c:v>
                </c:pt>
                <c:pt idx="858">
                  <c:v>3.1919258095927106E-2</c:v>
                </c:pt>
                <c:pt idx="859">
                  <c:v>3.1929886551775866E-2</c:v>
                </c:pt>
                <c:pt idx="860">
                  <c:v>3.1942611732391768E-2</c:v>
                </c:pt>
                <c:pt idx="861">
                  <c:v>3.1950930044377657E-2</c:v>
                </c:pt>
                <c:pt idx="862">
                  <c:v>3.1961345081077397E-2</c:v>
                </c:pt>
                <c:pt idx="863">
                  <c:v>3.1971688978043034E-2</c:v>
                </c:pt>
                <c:pt idx="864">
                  <c:v>3.1981961735247921E-2</c:v>
                </c:pt>
                <c:pt idx="865">
                  <c:v>3.199216335269206E-2</c:v>
                </c:pt>
                <c:pt idx="866">
                  <c:v>3.2003768971184954E-2</c:v>
                </c:pt>
                <c:pt idx="867">
                  <c:v>3.2012353168084928E-2</c:v>
                </c:pt>
                <c:pt idx="868">
                  <c:v>3.2022341366060303E-2</c:v>
                </c:pt>
                <c:pt idx="869">
                  <c:v>3.2032258424168347E-2</c:v>
                </c:pt>
                <c:pt idx="870">
                  <c:v>3.2042104342382416E-2</c:v>
                </c:pt>
                <c:pt idx="871">
                  <c:v>3.2054000988170905E-2</c:v>
                </c:pt>
                <c:pt idx="872">
                  <c:v>3.2061582759155272E-2</c:v>
                </c:pt>
                <c:pt idx="873">
                  <c:v>3.2071215257687413E-2</c:v>
                </c:pt>
                <c:pt idx="874">
                  <c:v>3.2082885811883788E-2</c:v>
                </c:pt>
                <c:pt idx="875">
                  <c:v>3.2090266834856607E-2</c:v>
                </c:pt>
                <c:pt idx="876">
                  <c:v>3.2099685913493659E-2</c:v>
                </c:pt>
                <c:pt idx="877">
                  <c:v>3.2109033852130153E-2</c:v>
                </c:pt>
                <c:pt idx="878">
                  <c:v>3.2118310650766091E-2</c:v>
                </c:pt>
                <c:pt idx="879">
                  <c:v>3.2127515284807728E-2</c:v>
                </c:pt>
                <c:pt idx="880">
                  <c:v>3.2136625896592719E-2</c:v>
                </c:pt>
                <c:pt idx="881">
                  <c:v>3.2145631898830018E-2</c:v>
                </c:pt>
                <c:pt idx="882">
                  <c:v>3.2154533291492982E-2</c:v>
                </c:pt>
                <c:pt idx="883">
                  <c:v>3.2163330074528318E-2</c:v>
                </c:pt>
                <c:pt idx="884">
                  <c:v>3.2172022247989318E-2</c:v>
                </c:pt>
                <c:pt idx="885">
                  <c:v>3.2180609811769401E-2</c:v>
                </c:pt>
                <c:pt idx="886">
                  <c:v>3.2189092765895211E-2</c:v>
                </c:pt>
                <c:pt idx="887">
                  <c:v>3.2199504734542472E-2</c:v>
                </c:pt>
                <c:pt idx="888">
                  <c:v>3.220777173648548E-2</c:v>
                </c:pt>
                <c:pt idx="889">
                  <c:v>3.2213913970027264E-2</c:v>
                </c:pt>
                <c:pt idx="890">
                  <c:v>3.2221978485269531E-2</c:v>
                </c:pt>
                <c:pt idx="891">
                  <c:v>3.2229938390750945E-2</c:v>
                </c:pt>
                <c:pt idx="892">
                  <c:v>3.2237793686391569E-2</c:v>
                </c:pt>
                <c:pt idx="893">
                  <c:v>3.2245544372244694E-2</c:v>
                </c:pt>
                <c:pt idx="894">
                  <c:v>3.2255176750219938E-2</c:v>
                </c:pt>
                <c:pt idx="895">
                  <c:v>3.226073191440193E-2</c:v>
                </c:pt>
                <c:pt idx="896">
                  <c:v>3.226816877065275E-2</c:v>
                </c:pt>
                <c:pt idx="897">
                  <c:v>3.2275501017036134E-2</c:v>
                </c:pt>
                <c:pt idx="898">
                  <c:v>3.2284687711674476E-2</c:v>
                </c:pt>
                <c:pt idx="899">
                  <c:v>3.2289851680040726E-2</c:v>
                </c:pt>
                <c:pt idx="900">
                  <c:v>3.2296870096608643E-2</c:v>
                </c:pt>
                <c:pt idx="901">
                  <c:v>3.2303783903202543E-2</c:v>
                </c:pt>
                <c:pt idx="902">
                  <c:v>3.2310593099795781E-2</c:v>
                </c:pt>
                <c:pt idx="903">
                  <c:v>3.2317297686388358E-2</c:v>
                </c:pt>
                <c:pt idx="904">
                  <c:v>3.2323897662980272E-2</c:v>
                </c:pt>
                <c:pt idx="905">
                  <c:v>3.2332150072376109E-2</c:v>
                </c:pt>
                <c:pt idx="906">
                  <c:v>3.2336586686012581E-2</c:v>
                </c:pt>
                <c:pt idx="907">
                  <c:v>3.2342826878295483E-2</c:v>
                </c:pt>
                <c:pt idx="908">
                  <c:v>3.2348962479122889E-2</c:v>
                </c:pt>
                <c:pt idx="909">
                  <c:v>3.2354993488414863E-2</c:v>
                </c:pt>
                <c:pt idx="910">
                  <c:v>3.2360919906171404E-2</c:v>
                </c:pt>
                <c:pt idx="911">
                  <c:v>3.2366741732392512E-2</c:v>
                </c:pt>
                <c:pt idx="912">
                  <c:v>3.2372458966998252E-2</c:v>
                </c:pt>
                <c:pt idx="913">
                  <c:v>3.2378071610148496E-2</c:v>
                </c:pt>
                <c:pt idx="914">
                  <c:v>3.238357966168337E-2</c:v>
                </c:pt>
                <c:pt idx="915">
                  <c:v>3.2388983121682813E-2</c:v>
                </c:pt>
                <c:pt idx="916">
                  <c:v>3.2394281990146823E-2</c:v>
                </c:pt>
                <c:pt idx="917">
                  <c:v>3.23994762670754E-2</c:v>
                </c:pt>
                <c:pt idx="918">
                  <c:v>3.2404565952388609E-2</c:v>
                </c:pt>
                <c:pt idx="919">
                  <c:v>3.2409551046166385E-2</c:v>
                </c:pt>
                <c:pt idx="920">
                  <c:v>3.2414431548328793E-2</c:v>
                </c:pt>
                <c:pt idx="921">
                  <c:v>3.2420552794159008E-2</c:v>
                </c:pt>
                <c:pt idx="922">
                  <c:v>3.242519422979484E-2</c:v>
                </c:pt>
                <c:pt idx="923">
                  <c:v>3.2429731073975177E-2</c:v>
                </c:pt>
                <c:pt idx="924">
                  <c:v>3.2434163326460208E-2</c:v>
                </c:pt>
                <c:pt idx="925">
                  <c:v>3.2438490987489743E-2</c:v>
                </c:pt>
                <c:pt idx="926">
                  <c:v>3.2442714056744038E-2</c:v>
                </c:pt>
                <c:pt idx="927">
                  <c:v>3.2446832534462899E-2</c:v>
                </c:pt>
                <c:pt idx="928">
                  <c:v>3.2450846420566393E-2</c:v>
                </c:pt>
                <c:pt idx="929">
                  <c:v>3.2454755715054517E-2</c:v>
                </c:pt>
                <c:pt idx="930">
                  <c:v>3.2458560417927274E-2</c:v>
                </c:pt>
                <c:pt idx="931">
                  <c:v>3.246744026320636E-2</c:v>
                </c:pt>
                <c:pt idx="932">
                  <c:v>3.2465900004465809E-2</c:v>
                </c:pt>
                <c:pt idx="933">
                  <c:v>3.2469469016751518E-2</c:v>
                </c:pt>
                <c:pt idx="934">
                  <c:v>3.2472972479551387E-2</c:v>
                </c:pt>
                <c:pt idx="935">
                  <c:v>3.2476410392785482E-2</c:v>
                </c:pt>
                <c:pt idx="936">
                  <c:v>3.2479782756693609E-2</c:v>
                </c:pt>
                <c:pt idx="937">
                  <c:v>3.2483089571035961E-2</c:v>
                </c:pt>
                <c:pt idx="938">
                  <c:v>3.2486330835892474E-2</c:v>
                </c:pt>
                <c:pt idx="939">
                  <c:v>3.2489506551183212E-2</c:v>
                </c:pt>
                <c:pt idx="940">
                  <c:v>3.2492616717068046E-2</c:v>
                </c:pt>
                <c:pt idx="941">
                  <c:v>3.2495661333387105E-2</c:v>
                </c:pt>
                <c:pt idx="942">
                  <c:v>3.249864040030026E-2</c:v>
                </c:pt>
                <c:pt idx="943">
                  <c:v>3.2501553917567705E-2</c:v>
                </c:pt>
                <c:pt idx="944">
                  <c:v>3.2504401885429246E-2</c:v>
                </c:pt>
                <c:pt idx="945">
                  <c:v>3.2507184303725012E-2</c:v>
                </c:pt>
                <c:pt idx="946">
                  <c:v>3.2509901172534938E-2</c:v>
                </c:pt>
                <c:pt idx="947">
                  <c:v>3.251255249177909E-2</c:v>
                </c:pt>
                <c:pt idx="948">
                  <c:v>3.2515138261617338E-2</c:v>
                </c:pt>
                <c:pt idx="949">
                  <c:v>3.2517658481889811E-2</c:v>
                </c:pt>
                <c:pt idx="950">
                  <c:v>3.2520113152676444E-2</c:v>
                </c:pt>
                <c:pt idx="951">
                  <c:v>3.2522502273977238E-2</c:v>
                </c:pt>
                <c:pt idx="952">
                  <c:v>3.2528415955841439E-2</c:v>
                </c:pt>
                <c:pt idx="953">
                  <c:v>3.2527083867881501E-2</c:v>
                </c:pt>
                <c:pt idx="954">
                  <c:v>3.2529276340644842E-2</c:v>
                </c:pt>
                <c:pt idx="955">
                  <c:v>3.2531403263762471E-2</c:v>
                </c:pt>
                <c:pt idx="956">
                  <c:v>3.2534613134851398E-2</c:v>
                </c:pt>
                <c:pt idx="957">
                  <c:v>3.253895883465141E-2</c:v>
                </c:pt>
                <c:pt idx="958">
                  <c:v>3.2537390736120386E-2</c:v>
                </c:pt>
                <c:pt idx="959">
                  <c:v>3.2539255461294658E-2</c:v>
                </c:pt>
                <c:pt idx="960">
                  <c:v>3.2541054636823219E-2</c:v>
                </c:pt>
                <c:pt idx="961">
                  <c:v>3.254278826286594E-2</c:v>
                </c:pt>
                <c:pt idx="962">
                  <c:v>3.2544456339342887E-2</c:v>
                </c:pt>
                <c:pt idx="963">
                  <c:v>3.2546058866333993E-2</c:v>
                </c:pt>
                <c:pt idx="964">
                  <c:v>3.2547595843759325E-2</c:v>
                </c:pt>
                <c:pt idx="965">
                  <c:v>3.2549067271698817E-2</c:v>
                </c:pt>
                <c:pt idx="966">
                  <c:v>3.2550473150072534E-2</c:v>
                </c:pt>
                <c:pt idx="967">
                  <c:v>3.2551813478880476E-2</c:v>
                </c:pt>
                <c:pt idx="968">
                  <c:v>3.2553088258282514E-2</c:v>
                </c:pt>
                <c:pt idx="969">
                  <c:v>3.2554297488038841E-2</c:v>
                </c:pt>
                <c:pt idx="970">
                  <c:v>3.2561643295569098E-2</c:v>
                </c:pt>
                <c:pt idx="971">
                  <c:v>3.2556519299014042E-2</c:v>
                </c:pt>
                <c:pt idx="972">
                  <c:v>3.2557531880232915E-2</c:v>
                </c:pt>
                <c:pt idx="973">
                  <c:v>3.2558478911886013E-2</c:v>
                </c:pt>
                <c:pt idx="974">
                  <c:v>3.2559360393973336E-2</c:v>
                </c:pt>
                <c:pt idx="975">
                  <c:v>3.2560176326574819E-2</c:v>
                </c:pt>
                <c:pt idx="976">
                  <c:v>3.2560926709530591E-2</c:v>
                </c:pt>
                <c:pt idx="977">
                  <c:v>3.256161154308046E-2</c:v>
                </c:pt>
                <c:pt idx="978">
                  <c:v>3.2562230827064553E-2</c:v>
                </c:pt>
                <c:pt idx="979">
                  <c:v>3.2562784561482871E-2</c:v>
                </c:pt>
                <c:pt idx="980">
                  <c:v>3.2563272746335414E-2</c:v>
                </c:pt>
                <c:pt idx="981">
                  <c:v>3.2563695381702118E-2</c:v>
                </c:pt>
                <c:pt idx="982">
                  <c:v>3.2564052467503046E-2</c:v>
                </c:pt>
                <c:pt idx="983">
                  <c:v>3.2568815877909163E-2</c:v>
                </c:pt>
                <c:pt idx="984">
                  <c:v>3.2564569990567449E-2</c:v>
                </c:pt>
                <c:pt idx="985">
                  <c:v>3.2564730427671051E-2</c:v>
                </c:pt>
                <c:pt idx="986">
                  <c:v>3.2564825315368751E-2</c:v>
                </c:pt>
                <c:pt idx="987">
                  <c:v>3.2564854653420738E-2</c:v>
                </c:pt>
                <c:pt idx="988">
                  <c:v>3.2564818442066823E-2</c:v>
                </c:pt>
                <c:pt idx="989">
                  <c:v>3.2564716681067196E-2</c:v>
                </c:pt>
                <c:pt idx="990">
                  <c:v>3.256454937058173E-2</c:v>
                </c:pt>
                <c:pt idx="991">
                  <c:v>3.2564316510530489E-2</c:v>
                </c:pt>
                <c:pt idx="992">
                  <c:v>3.2564018100913472E-2</c:v>
                </c:pt>
                <c:pt idx="993">
                  <c:v>3.2563654141810616E-2</c:v>
                </c:pt>
                <c:pt idx="994">
                  <c:v>3.2563224633062049E-2</c:v>
                </c:pt>
                <c:pt idx="995">
                  <c:v>3.2562729574907578E-2</c:v>
                </c:pt>
                <c:pt idx="996">
                  <c:v>3.2562168967187333E-2</c:v>
                </c:pt>
                <c:pt idx="997">
                  <c:v>3.2561542809901312E-2</c:v>
                </c:pt>
                <c:pt idx="998">
                  <c:v>3.2560851103129451E-2</c:v>
                </c:pt>
                <c:pt idx="999">
                  <c:v>3.2560093846711879E-2</c:v>
                </c:pt>
                <c:pt idx="1000">
                  <c:v>3.2559271040808468E-2</c:v>
                </c:pt>
                <c:pt idx="1001">
                  <c:v>3.2558382685419218E-2</c:v>
                </c:pt>
                <c:pt idx="1002">
                  <c:v>3.2557428780464193E-2</c:v>
                </c:pt>
                <c:pt idx="1003">
                  <c:v>3.2556409325943392E-2</c:v>
                </c:pt>
                <c:pt idx="1004">
                  <c:v>3.2557945890925311E-2</c:v>
                </c:pt>
                <c:pt idx="1005">
                  <c:v>3.25541737682844E-2</c:v>
                </c:pt>
                <c:pt idx="1006">
                  <c:v>3.2552957665226145E-2</c:v>
                </c:pt>
                <c:pt idx="1007">
                  <c:v>3.2551676012602115E-2</c:v>
                </c:pt>
                <c:pt idx="1008">
                  <c:v>3.2555817150146993E-2</c:v>
                </c:pt>
                <c:pt idx="1009">
                  <c:v>3.2553018443128856E-2</c:v>
                </c:pt>
                <c:pt idx="1010">
                  <c:v>3.2547437757495246E-2</c:v>
                </c:pt>
                <c:pt idx="1011">
                  <c:v>3.254589390668805E-2</c:v>
                </c:pt>
                <c:pt idx="1012">
                  <c:v>3.2544284506395016E-2</c:v>
                </c:pt>
                <c:pt idx="1013">
                  <c:v>3.2542609556616142E-2</c:v>
                </c:pt>
                <c:pt idx="1014">
                  <c:v>3.2540869057191557E-2</c:v>
                </c:pt>
                <c:pt idx="1015">
                  <c:v>3.2539063008361069E-2</c:v>
                </c:pt>
                <c:pt idx="1016">
                  <c:v>3.2537191409964805E-2</c:v>
                </c:pt>
                <c:pt idx="1017">
                  <c:v>3.2535254262002766E-2</c:v>
                </c:pt>
                <c:pt idx="1018">
                  <c:v>3.2533251564554888E-2</c:v>
                </c:pt>
                <c:pt idx="1019">
                  <c:v>3.2531183317541235E-2</c:v>
                </c:pt>
                <c:pt idx="1020">
                  <c:v>3.2529049521121678E-2</c:v>
                </c:pt>
                <c:pt idx="1021">
                  <c:v>3.2532086467639942E-2</c:v>
                </c:pt>
                <c:pt idx="1022">
                  <c:v>3.2524585279585239E-2</c:v>
                </c:pt>
                <c:pt idx="1023">
                  <c:v>3.2522254834548292E-2</c:v>
                </c:pt>
                <c:pt idx="1024">
                  <c:v>3.251985883994557E-2</c:v>
                </c:pt>
                <c:pt idx="1025">
                  <c:v>3.2517397295857009E-2</c:v>
                </c:pt>
                <c:pt idx="1026">
                  <c:v>3.2514870202282609E-2</c:v>
                </c:pt>
                <c:pt idx="1027">
                  <c:v>3.2512277559142433E-2</c:v>
                </c:pt>
                <c:pt idx="1028">
                  <c:v>3.2509619366516418E-2</c:v>
                </c:pt>
                <c:pt idx="1029">
                  <c:v>3.2506895624404564E-2</c:v>
                </c:pt>
                <c:pt idx="1030">
                  <c:v>3.2504106332726934E-2</c:v>
                </c:pt>
                <c:pt idx="1031">
                  <c:v>3.2501251491643401E-2</c:v>
                </c:pt>
                <c:pt idx="1032">
                  <c:v>3.2498331100994093E-2</c:v>
                </c:pt>
                <c:pt idx="1033">
                  <c:v>3.249534516077901E-2</c:v>
                </c:pt>
                <c:pt idx="1034">
                  <c:v>3.2492293671158023E-2</c:v>
                </c:pt>
                <c:pt idx="1035">
                  <c:v>3.2489180670021156E-2</c:v>
                </c:pt>
                <c:pt idx="1036">
                  <c:v>3.2486051637787838E-2</c:v>
                </c:pt>
                <c:pt idx="1037">
                  <c:v>3.2482919538567856E-2</c:v>
                </c:pt>
                <c:pt idx="1038">
                  <c:v>3.2479784372281273E-2</c:v>
                </c:pt>
                <c:pt idx="1039">
                  <c:v>3.2476646139167897E-2</c:v>
                </c:pt>
                <c:pt idx="1040">
                  <c:v>3.2473504838907985E-2</c:v>
                </c:pt>
                <c:pt idx="1041">
                  <c:v>3.2470360471741344E-2</c:v>
                </c:pt>
                <c:pt idx="1042">
                  <c:v>3.2467213037508103E-2</c:v>
                </c:pt>
                <c:pt idx="1043">
                  <c:v>3.2464062536368132E-2</c:v>
                </c:pt>
                <c:pt idx="1044">
                  <c:v>3.2460908968241498E-2</c:v>
                </c:pt>
                <c:pt idx="1045">
                  <c:v>3.2457752333128198E-2</c:v>
                </c:pt>
                <c:pt idx="1046">
                  <c:v>3.2454592630948298E-2</c:v>
                </c:pt>
                <c:pt idx="1047">
                  <c:v>3.2451429861701797E-2</c:v>
                </c:pt>
                <c:pt idx="1048">
                  <c:v>3.2448264025628504E-2</c:v>
                </c:pt>
                <c:pt idx="1049">
                  <c:v>3.244509512248861E-2</c:v>
                </c:pt>
                <c:pt idx="1050">
                  <c:v>3.2441923152362051E-2</c:v>
                </c:pt>
                <c:pt idx="1051">
                  <c:v>3.2438748115168892E-2</c:v>
                </c:pt>
                <c:pt idx="1052">
                  <c:v>3.243557001114894E-2</c:v>
                </c:pt>
                <c:pt idx="1053">
                  <c:v>3.2432388840062387E-2</c:v>
                </c:pt>
                <c:pt idx="1054">
                  <c:v>3.2431215418355919E-2</c:v>
                </c:pt>
                <c:pt idx="1055">
                  <c:v>3.2426017296849352E-2</c:v>
                </c:pt>
                <c:pt idx="1056">
                  <c:v>3.2424834839384076E-2</c:v>
                </c:pt>
                <c:pt idx="1057">
                  <c:v>3.2419633485769594E-2</c:v>
                </c:pt>
                <c:pt idx="1058">
                  <c:v>3.2416436979669783E-2</c:v>
                </c:pt>
                <c:pt idx="1059">
                  <c:v>3.2413237406663242E-2</c:v>
                </c:pt>
                <c:pt idx="1060">
                  <c:v>3.2416185008692366E-2</c:v>
                </c:pt>
                <c:pt idx="1061">
                  <c:v>3.2404537391075294E-2</c:v>
                </c:pt>
                <c:pt idx="1062">
                  <c:v>3.2405619482798187E-2</c:v>
                </c:pt>
                <c:pt idx="1063">
                  <c:v>3.2403634638802359E-2</c:v>
                </c:pt>
                <c:pt idx="1064">
                  <c:v>3.2399189824046104E-2</c:v>
                </c:pt>
                <c:pt idx="1065">
                  <c:v>3.2395970393404028E-2</c:v>
                </c:pt>
                <c:pt idx="1066">
                  <c:v>3.2392747895322316E-2</c:v>
                </c:pt>
                <c:pt idx="1067">
                  <c:v>3.2389522329747678E-2</c:v>
                </c:pt>
                <c:pt idx="1068">
                  <c:v>3.2387519602976589E-2</c:v>
                </c:pt>
                <c:pt idx="1069">
                  <c:v>3.2383061996146267E-2</c:v>
                </c:pt>
                <c:pt idx="1070">
                  <c:v>3.2379827228119495E-2</c:v>
                </c:pt>
                <c:pt idx="1071">
                  <c:v>3.2376589392599797E-2</c:v>
                </c:pt>
                <c:pt idx="1072">
                  <c:v>3.2373348489587173E-2</c:v>
                </c:pt>
                <c:pt idx="1073">
                  <c:v>3.2370104519108267E-2</c:v>
                </c:pt>
                <c:pt idx="1074">
                  <c:v>3.2366857481136435E-2</c:v>
                </c:pt>
                <c:pt idx="1075">
                  <c:v>3.2363607375671677E-2</c:v>
                </c:pt>
                <c:pt idx="1076">
                  <c:v>3.2356050885944398E-2</c:v>
                </c:pt>
                <c:pt idx="1077">
                  <c:v>3.2357097962343317E-2</c:v>
                </c:pt>
                <c:pt idx="1078">
                  <c:v>3.2355059451489865E-2</c:v>
                </c:pt>
                <c:pt idx="1079">
                  <c:v>3.2350576279069898E-2</c:v>
                </c:pt>
                <c:pt idx="1080">
                  <c:v>3.2347310836193799E-2</c:v>
                </c:pt>
                <c:pt idx="1081">
                  <c:v>3.2344042325824773E-2</c:v>
                </c:pt>
                <c:pt idx="1082">
                  <c:v>3.2341989494493184E-2</c:v>
                </c:pt>
                <c:pt idx="1083">
                  <c:v>3.2337496102714525E-2</c:v>
                </c:pt>
                <c:pt idx="1084">
                  <c:v>3.2334218389920011E-2</c:v>
                </c:pt>
                <c:pt idx="1085">
                  <c:v>3.2330937609632571E-2</c:v>
                </c:pt>
                <c:pt idx="1086">
                  <c:v>3.232765376187885E-2</c:v>
                </c:pt>
                <c:pt idx="1087">
                  <c:v>3.2324366846658847E-2</c:v>
                </c:pt>
                <c:pt idx="1088">
                  <c:v>3.2321076863972564E-2</c:v>
                </c:pt>
                <c:pt idx="1089">
                  <c:v>3.2317783813766709E-2</c:v>
                </c:pt>
                <c:pt idx="1090">
                  <c:v>3.2314487696094574E-2</c:v>
                </c:pt>
                <c:pt idx="1091">
                  <c:v>3.2311188510956157E-2</c:v>
                </c:pt>
                <c:pt idx="1092">
                  <c:v>3.2307886258324814E-2</c:v>
                </c:pt>
                <c:pt idx="1093">
                  <c:v>3.2304580938200544E-2</c:v>
                </c:pt>
                <c:pt idx="1094">
                  <c:v>3.2301272550609994E-2</c:v>
                </c:pt>
                <c:pt idx="1095">
                  <c:v>3.2299173150502902E-2</c:v>
                </c:pt>
                <c:pt idx="1096">
                  <c:v>3.2295858111499598E-2</c:v>
                </c:pt>
                <c:pt idx="1097">
                  <c:v>3.2291328982987366E-2</c:v>
                </c:pt>
                <c:pt idx="1098">
                  <c:v>3.2288008325505047E-2</c:v>
                </c:pt>
                <c:pt idx="1099">
                  <c:v>3.22846846005298E-2</c:v>
                </c:pt>
                <c:pt idx="1100">
                  <c:v>3.2281357808088273E-2</c:v>
                </c:pt>
                <c:pt idx="1101">
                  <c:v>3.2279236900731867E-2</c:v>
                </c:pt>
                <c:pt idx="1102">
                  <c:v>3.2274695020753086E-2</c:v>
                </c:pt>
                <c:pt idx="1103">
                  <c:v>3.2271359025859425E-2</c:v>
                </c:pt>
                <c:pt idx="1104">
                  <c:v>3.2268019963499484E-2</c:v>
                </c:pt>
                <c:pt idx="1105">
                  <c:v>3.2264677833673261E-2</c:v>
                </c:pt>
                <c:pt idx="1106">
                  <c:v>3.2257485832944965E-2</c:v>
                </c:pt>
                <c:pt idx="1107">
                  <c:v>3.2257984371595327E-2</c:v>
                </c:pt>
                <c:pt idx="1108">
                  <c:v>3.2254633039316971E-2</c:v>
                </c:pt>
                <c:pt idx="1109">
                  <c:v>3.2251278639598979E-2</c:v>
                </c:pt>
                <c:pt idx="1110">
                  <c:v>3.2247921172388061E-2</c:v>
                </c:pt>
                <c:pt idx="1111">
                  <c:v>3.2244560637684216E-2</c:v>
                </c:pt>
                <c:pt idx="1112">
                  <c:v>3.2243603542028154E-2</c:v>
                </c:pt>
                <c:pt idx="1113">
                  <c:v>3.2239033087433366E-2</c:v>
                </c:pt>
                <c:pt idx="1114">
                  <c:v>3.2234460628828288E-2</c:v>
                </c:pt>
                <c:pt idx="1115">
                  <c:v>3.2232289503841827E-2</c:v>
                </c:pt>
                <c:pt idx="1116">
                  <c:v>3.2227711952197424E-2</c:v>
                </c:pt>
                <c:pt idx="1117">
                  <c:v>3.2224333012669248E-2</c:v>
                </c:pt>
                <c:pt idx="1118">
                  <c:v>3.2220951005701437E-2</c:v>
                </c:pt>
                <c:pt idx="1119">
                  <c:v>3.2217565931214054E-2</c:v>
                </c:pt>
                <c:pt idx="1120">
                  <c:v>3.2215376859836553E-2</c:v>
                </c:pt>
                <c:pt idx="1121">
                  <c:v>3.221078657986709E-2</c:v>
                </c:pt>
                <c:pt idx="1122">
                  <c:v>3.2207392302980864E-2</c:v>
                </c:pt>
                <c:pt idx="1123">
                  <c:v>3.2203994958655002E-2</c:v>
                </c:pt>
                <c:pt idx="1124">
                  <c:v>3.2200594546836214E-2</c:v>
                </c:pt>
                <c:pt idx="1125">
                  <c:v>3.21971910675245E-2</c:v>
                </c:pt>
                <c:pt idx="1126">
                  <c:v>3.2189445344981138E-2</c:v>
                </c:pt>
                <c:pt idx="1127">
                  <c:v>3.2190374906555519E-2</c:v>
                </c:pt>
                <c:pt idx="1128">
                  <c:v>3.2186962224844962E-2</c:v>
                </c:pt>
                <c:pt idx="1129">
                  <c:v>3.2183546475668123E-2</c:v>
                </c:pt>
                <c:pt idx="1130">
                  <c:v>3.2180127659025004E-2</c:v>
                </c:pt>
                <c:pt idx="1131">
                  <c:v>3.217789908423363E-2</c:v>
                </c:pt>
                <c:pt idx="1132">
                  <c:v>3.2173280823339923E-2</c:v>
                </c:pt>
                <c:pt idx="1133">
                  <c:v>3.216985280429796E-2</c:v>
                </c:pt>
                <c:pt idx="1134">
                  <c:v>3.2167613450768684E-2</c:v>
                </c:pt>
                <c:pt idx="1135">
                  <c:v>3.2162987563815193E-2</c:v>
                </c:pt>
                <c:pt idx="1136">
                  <c:v>3.2159550342347742E-2</c:v>
                </c:pt>
                <c:pt idx="1137">
                  <c:v>3.2156110053440656E-2</c:v>
                </c:pt>
                <c:pt idx="1138">
                  <c:v>3.2152666697067289E-2</c:v>
                </c:pt>
                <c:pt idx="1139">
                  <c:v>3.2149220273200996E-2</c:v>
                </c:pt>
                <c:pt idx="1140">
                  <c:v>3.2145770781868421E-2</c:v>
                </c:pt>
                <c:pt idx="1141">
                  <c:v>3.2142318223096211E-2</c:v>
                </c:pt>
                <c:pt idx="1142">
                  <c:v>3.213886259685772E-2</c:v>
                </c:pt>
                <c:pt idx="1143">
                  <c:v>3.2135403903126303E-2</c:v>
                </c:pt>
                <c:pt idx="1144">
                  <c:v>3.213194214195525E-2</c:v>
                </c:pt>
                <c:pt idx="1145">
                  <c:v>3.212847731329127E-2</c:v>
                </c:pt>
                <c:pt idx="1146">
                  <c:v>3.2125009417187655E-2</c:v>
                </c:pt>
                <c:pt idx="1147">
                  <c:v>3.2122723330787473E-2</c:v>
                </c:pt>
                <c:pt idx="1148">
                  <c:v>3.211924877070782E-2</c:v>
                </c:pt>
                <c:pt idx="1149">
                  <c:v>3.2114587324052479E-2</c:v>
                </c:pt>
                <c:pt idx="1150">
                  <c:v>3.2111107158110386E-2</c:v>
                </c:pt>
                <c:pt idx="1151">
                  <c:v>3.2107623924675366E-2</c:v>
                </c:pt>
                <c:pt idx="1152">
                  <c:v>3.210413762374742E-2</c:v>
                </c:pt>
                <c:pt idx="1153">
                  <c:v>3.2101829954698236E-2</c:v>
                </c:pt>
                <c:pt idx="1154">
                  <c:v>3.2097155819599266E-2</c:v>
                </c:pt>
                <c:pt idx="1155">
                  <c:v>3.2093660316299122E-2</c:v>
                </c:pt>
                <c:pt idx="1156">
                  <c:v>3.2090161745559342E-2</c:v>
                </c:pt>
                <c:pt idx="1157">
                  <c:v>3.2086660107353282E-2</c:v>
                </c:pt>
                <c:pt idx="1158">
                  <c:v>3.2084334446096374E-2</c:v>
                </c:pt>
                <c:pt idx="1159">
                  <c:v>3.2079647628542318E-2</c:v>
                </c:pt>
                <c:pt idx="1160">
                  <c:v>3.2076136787937415E-2</c:v>
                </c:pt>
                <c:pt idx="1161">
                  <c:v>3.2072622879892876E-2</c:v>
                </c:pt>
                <c:pt idx="1162">
                  <c:v>3.2069105904382056E-2</c:v>
                </c:pt>
                <c:pt idx="1163">
                  <c:v>3.2065585861404955E-2</c:v>
                </c:pt>
                <c:pt idx="1164">
                  <c:v>3.2062062750988218E-2</c:v>
                </c:pt>
                <c:pt idx="1165">
                  <c:v>3.2055849344918563E-2</c:v>
                </c:pt>
                <c:pt idx="1166">
                  <c:v>3.2051144800524511E-2</c:v>
                </c:pt>
                <c:pt idx="1167">
                  <c:v>3.2047612240360124E-2</c:v>
                </c:pt>
                <c:pt idx="1168">
                  <c:v>3.2043571273199234E-2</c:v>
                </c:pt>
                <c:pt idx="1169">
                  <c:v>3.2040537918911483E-2</c:v>
                </c:pt>
                <c:pt idx="1170">
                  <c:v>3.2036996157787101E-2</c:v>
                </c:pt>
                <c:pt idx="1171">
                  <c:v>3.2033451329596119E-2</c:v>
                </c:pt>
                <c:pt idx="1172">
                  <c:v>3.2029396342050376E-2</c:v>
                </c:pt>
                <c:pt idx="1173">
                  <c:v>3.2026352472414032E-2</c:v>
                </c:pt>
                <c:pt idx="1174">
                  <c:v>3.2022798443263056E-2</c:v>
                </c:pt>
                <c:pt idx="1175">
                  <c:v>3.2019241347205352E-2</c:v>
                </c:pt>
                <c:pt idx="1176">
                  <c:v>3.2015681184160982E-2</c:v>
                </c:pt>
                <c:pt idx="1177">
                  <c:v>3.2012117954129948E-2</c:v>
                </c:pt>
                <c:pt idx="1178">
                  <c:v>3.200855165711225E-2</c:v>
                </c:pt>
                <c:pt idx="1179">
                  <c:v>3.200498229302795E-2</c:v>
                </c:pt>
                <c:pt idx="1180">
                  <c:v>3.2001409862116859E-2</c:v>
                </c:pt>
                <c:pt idx="1181">
                  <c:v>3.19968122299219E-2</c:v>
                </c:pt>
                <c:pt idx="1182">
                  <c:v>3.1994255799174809E-2</c:v>
                </c:pt>
                <c:pt idx="1183">
                  <c:v>3.1990162255191024E-2</c:v>
                </c:pt>
                <c:pt idx="1184">
                  <c:v>3.1987089468286101E-2</c:v>
                </c:pt>
                <c:pt idx="1185">
                  <c:v>3.198350170236175E-2</c:v>
                </c:pt>
                <c:pt idx="1186">
                  <c:v>3.1979397643029372E-2</c:v>
                </c:pt>
                <c:pt idx="1187">
                  <c:v>3.1976316969792862E-2</c:v>
                </c:pt>
                <c:pt idx="1188">
                  <c:v>3.1972720002908517E-2</c:v>
                </c:pt>
                <c:pt idx="1189">
                  <c:v>3.1969119969117443E-2</c:v>
                </c:pt>
                <c:pt idx="1190">
                  <c:v>3.1965516868259769E-2</c:v>
                </c:pt>
                <c:pt idx="1191">
                  <c:v>3.1961910594819898E-2</c:v>
                </c:pt>
                <c:pt idx="1192">
                  <c:v>3.195830052042048E-2</c:v>
                </c:pt>
                <c:pt idx="1193">
                  <c:v>3.195468653930611E-2</c:v>
                </c:pt>
                <c:pt idx="1194">
                  <c:v>3.1951068651556724E-2</c:v>
                </c:pt>
                <c:pt idx="1195">
                  <c:v>3.1947446857332196E-2</c:v>
                </c:pt>
                <c:pt idx="1196">
                  <c:v>3.1943821156312779E-2</c:v>
                </c:pt>
                <c:pt idx="1197">
                  <c:v>3.1940191548738284E-2</c:v>
                </c:pt>
                <c:pt idx="1198">
                  <c:v>3.1936558034448836E-2</c:v>
                </c:pt>
                <c:pt idx="1199">
                  <c:v>3.1932400663121641E-2</c:v>
                </c:pt>
                <c:pt idx="1200">
                  <c:v>3.1928758777528543E-2</c:v>
                </c:pt>
                <c:pt idx="1201">
                  <c:v>3.1925634051850338E-2</c:v>
                </c:pt>
                <c:pt idx="1202">
                  <c:v>3.1921984911020829E-2</c:v>
                </c:pt>
                <c:pt idx="1203">
                  <c:v>3.1918331863556304E-2</c:v>
                </c:pt>
                <c:pt idx="1204">
                  <c:v>3.1914674909456764E-2</c:v>
                </c:pt>
                <c:pt idx="1205">
                  <c:v>3.1911014048722208E-2</c:v>
                </c:pt>
                <c:pt idx="1206">
                  <c:v>3.1906825424234952E-2</c:v>
                </c:pt>
                <c:pt idx="1207">
                  <c:v>3.1903680607427987E-2</c:v>
                </c:pt>
                <c:pt idx="1208">
                  <c:v>3.1900008026708448E-2</c:v>
                </c:pt>
                <c:pt idx="1209">
                  <c:v>3.1896331539353895E-2</c:v>
                </c:pt>
                <c:pt idx="1210">
                  <c:v>3.1892125055952292E-2</c:v>
                </c:pt>
                <c:pt idx="1211">
                  <c:v>3.1888966844899613E-2</c:v>
                </c:pt>
                <c:pt idx="1212">
                  <c:v>3.1885278637640013E-2</c:v>
                </c:pt>
                <c:pt idx="1213">
                  <c:v>3.1881586523825334E-2</c:v>
                </c:pt>
                <c:pt idx="1214">
                  <c:v>3.1877890503295703E-2</c:v>
                </c:pt>
                <c:pt idx="1215">
                  <c:v>3.1874190576210992E-2</c:v>
                </c:pt>
                <c:pt idx="1216">
                  <c:v>3.1870486742491266E-2</c:v>
                </c:pt>
                <c:pt idx="1217">
                  <c:v>3.1867394302627083E-2</c:v>
                </c:pt>
                <c:pt idx="1218">
                  <c:v>3.1862536800746355E-2</c:v>
                </c:pt>
                <c:pt idx="1219">
                  <c:v>3.1858820689008027E-2</c:v>
                </c:pt>
                <c:pt idx="1220">
                  <c:v>3.1855100670634684E-2</c:v>
                </c:pt>
                <c:pt idx="1221">
                  <c:v>3.1851376745546389E-2</c:v>
                </c:pt>
                <c:pt idx="1222">
                  <c:v>3.1847648913903015E-2</c:v>
                </c:pt>
                <c:pt idx="1223">
                  <c:v>3.1843917175544689E-2</c:v>
                </c:pt>
                <c:pt idx="1224">
                  <c:v>3.1840181530631284E-2</c:v>
                </c:pt>
                <c:pt idx="1225">
                  <c:v>3.1836441979002927E-2</c:v>
                </c:pt>
                <c:pt idx="1226">
                  <c:v>3.1832698520659619E-2</c:v>
                </c:pt>
                <c:pt idx="1227">
                  <c:v>3.1828951155841168E-2</c:v>
                </c:pt>
                <c:pt idx="1228">
                  <c:v>3.1825199884467636E-2</c:v>
                </c:pt>
                <c:pt idx="1229">
                  <c:v>3.1821444706299218E-2</c:v>
                </c:pt>
                <c:pt idx="1230">
                  <c:v>3.1817685621495784E-2</c:v>
                </c:pt>
                <c:pt idx="1231">
                  <c:v>3.1813922629977398E-2</c:v>
                </c:pt>
                <c:pt idx="1232">
                  <c:v>3.1809078757873976E-2</c:v>
                </c:pt>
                <c:pt idx="1233">
                  <c:v>3.1805306836938385E-2</c:v>
                </c:pt>
                <c:pt idx="1234">
                  <c:v>3.180153100952765E-2</c:v>
                </c:pt>
                <c:pt idx="1235">
                  <c:v>3.1797751275322028E-2</c:v>
                </c:pt>
                <c:pt idx="1236">
                  <c:v>3.1793967634561326E-2</c:v>
                </c:pt>
                <c:pt idx="1237">
                  <c:v>3.1790180087165609E-2</c:v>
                </c:pt>
                <c:pt idx="1238">
                  <c:v>3.1786388633054941E-2</c:v>
                </c:pt>
                <c:pt idx="1239">
                  <c:v>3.1782593272389192E-2</c:v>
                </c:pt>
                <c:pt idx="1240">
                  <c:v>3.1778794005088429E-2</c:v>
                </c:pt>
                <c:pt idx="1241">
                  <c:v>3.1774990831072714E-2</c:v>
                </c:pt>
                <c:pt idx="1242">
                  <c:v>3.1771183750501919E-2</c:v>
                </c:pt>
                <c:pt idx="1243">
                  <c:v>3.177076045432381E-2</c:v>
                </c:pt>
                <c:pt idx="1244">
                  <c:v>3.1763557869535219E-2</c:v>
                </c:pt>
                <c:pt idx="1245">
                  <c:v>3.1759739068979442E-2</c:v>
                </c:pt>
                <c:pt idx="1246">
                  <c:v>3.1755916361868586E-2</c:v>
                </c:pt>
                <c:pt idx="1247">
                  <c:v>3.1752089748122714E-2</c:v>
                </c:pt>
                <c:pt idx="1248">
                  <c:v>3.174825922766189E-2</c:v>
                </c:pt>
                <c:pt idx="1249">
                  <c:v>3.1744424800645987E-2</c:v>
                </c:pt>
                <c:pt idx="1250">
                  <c:v>3.1740586466915133E-2</c:v>
                </c:pt>
                <c:pt idx="1251">
                  <c:v>3.1736744226629199E-2</c:v>
                </c:pt>
                <c:pt idx="1252">
                  <c:v>3.1732898079788185E-2</c:v>
                </c:pt>
                <c:pt idx="1253">
                  <c:v>3.1729048026232221E-2</c:v>
                </c:pt>
                <c:pt idx="1254">
                  <c:v>3.172519406604124E-2</c:v>
                </c:pt>
                <c:pt idx="1255">
                  <c:v>3.1721336199135308E-2</c:v>
                </c:pt>
                <c:pt idx="1256">
                  <c:v>3.1717474425674297E-2</c:v>
                </c:pt>
                <c:pt idx="1257">
                  <c:v>3.171360874557827E-2</c:v>
                </c:pt>
                <c:pt idx="1258">
                  <c:v>3.1709739158847228E-2</c:v>
                </c:pt>
                <c:pt idx="1259">
                  <c:v>3.1705865665401234E-2</c:v>
                </c:pt>
                <c:pt idx="1260">
                  <c:v>3.1701988265480097E-2</c:v>
                </c:pt>
                <c:pt idx="1261">
                  <c:v>3.1698106958844008E-2</c:v>
                </c:pt>
                <c:pt idx="1262">
                  <c:v>3.1694221745572904E-2</c:v>
                </c:pt>
                <c:pt idx="1263">
                  <c:v>3.1690332625586848E-2</c:v>
                </c:pt>
                <c:pt idx="1264">
                  <c:v>3.1688115421086849E-2</c:v>
                </c:pt>
                <c:pt idx="1265">
                  <c:v>3.1682542665949498E-2</c:v>
                </c:pt>
                <c:pt idx="1266">
                  <c:v>3.1678641826218268E-2</c:v>
                </c:pt>
                <c:pt idx="1267">
                  <c:v>3.1674737079772086E-2</c:v>
                </c:pt>
                <c:pt idx="1268">
                  <c:v>3.1668593156721769E-2</c:v>
                </c:pt>
                <c:pt idx="1269">
                  <c:v>3.1668582671215972E-2</c:v>
                </c:pt>
                <c:pt idx="1270">
                  <c:v>3.1662999400703384E-2</c:v>
                </c:pt>
                <c:pt idx="1271">
                  <c:v>3.1659079027717141E-2</c:v>
                </c:pt>
                <c:pt idx="1272">
                  <c:v>3.1655154748175818E-2</c:v>
                </c:pt>
                <c:pt idx="1273">
                  <c:v>3.1651226561999479E-2</c:v>
                </c:pt>
                <c:pt idx="1274">
                  <c:v>3.1647294469108189E-2</c:v>
                </c:pt>
                <c:pt idx="1275">
                  <c:v>3.1643358469581884E-2</c:v>
                </c:pt>
                <c:pt idx="1276">
                  <c:v>3.1639418563500499E-2</c:v>
                </c:pt>
                <c:pt idx="1277">
                  <c:v>3.1635474750784098E-2</c:v>
                </c:pt>
                <c:pt idx="1278">
                  <c:v>3.1631527031352746E-2</c:v>
                </c:pt>
                <c:pt idx="1279">
                  <c:v>3.1627575405366315E-2</c:v>
                </c:pt>
                <c:pt idx="1280">
                  <c:v>3.1623619872744868E-2</c:v>
                </c:pt>
                <c:pt idx="1281">
                  <c:v>3.1624082918698448E-2</c:v>
                </c:pt>
                <c:pt idx="1282">
                  <c:v>3.1615697087676864E-2</c:v>
                </c:pt>
                <c:pt idx="1283">
                  <c:v>3.1611729835070435E-2</c:v>
                </c:pt>
                <c:pt idx="1284">
                  <c:v>3.1607758675988862E-2</c:v>
                </c:pt>
                <c:pt idx="1285">
                  <c:v>3.1603783610112401E-2</c:v>
                </c:pt>
                <c:pt idx="1286">
                  <c:v>3.1599804637760798E-2</c:v>
                </c:pt>
                <c:pt idx="1287">
                  <c:v>3.1595821758774179E-2</c:v>
                </c:pt>
                <c:pt idx="1288">
                  <c:v>3.1591834973072608E-2</c:v>
                </c:pt>
                <c:pt idx="1289">
                  <c:v>3.1587844280815958E-2</c:v>
                </c:pt>
                <c:pt idx="1290">
                  <c:v>3.1583849681844356E-2</c:v>
                </c:pt>
                <c:pt idx="1291">
                  <c:v>3.1579851176317675E-2</c:v>
                </c:pt>
                <c:pt idx="1292">
                  <c:v>3.1575848764076042E-2</c:v>
                </c:pt>
                <c:pt idx="1293">
                  <c:v>3.157184244527933E-2</c:v>
                </c:pt>
                <c:pt idx="1294">
                  <c:v>3.1567832219847602E-2</c:v>
                </c:pt>
                <c:pt idx="1295">
                  <c:v>3.1563818087780859E-2</c:v>
                </c:pt>
                <c:pt idx="1296">
                  <c:v>3.1559800049079101E-2</c:v>
                </c:pt>
                <c:pt idx="1297">
                  <c:v>3.1555778103742327E-2</c:v>
                </c:pt>
                <c:pt idx="1298">
                  <c:v>3.1551752251770537E-2</c:v>
                </c:pt>
                <c:pt idx="1299">
                  <c:v>3.1547722493243668E-2</c:v>
                </c:pt>
                <c:pt idx="1300">
                  <c:v>3.1543688828081784E-2</c:v>
                </c:pt>
                <c:pt idx="1301">
                  <c:v>3.1539651256204948E-2</c:v>
                </c:pt>
                <c:pt idx="1302">
                  <c:v>3.1535609777852969E-2</c:v>
                </c:pt>
                <c:pt idx="1303">
                  <c:v>3.1531564392706102E-2</c:v>
                </c:pt>
                <c:pt idx="1304">
                  <c:v>3.1527515100924219E-2</c:v>
                </c:pt>
                <c:pt idx="1305">
                  <c:v>3.1523461902667194E-2</c:v>
                </c:pt>
                <c:pt idx="1306">
                  <c:v>3.151940479761528E-2</c:v>
                </c:pt>
                <c:pt idx="1307">
                  <c:v>3.1515343786008287E-2</c:v>
                </c:pt>
                <c:pt idx="1308">
                  <c:v>3.1511278867846215E-2</c:v>
                </c:pt>
                <c:pt idx="1309">
                  <c:v>3.1507210043049128E-2</c:v>
                </c:pt>
                <c:pt idx="1310">
                  <c:v>3.1503137311537088E-2</c:v>
                </c:pt>
                <c:pt idx="1311">
                  <c:v>3.149906067346997E-2</c:v>
                </c:pt>
                <c:pt idx="1312">
                  <c:v>3.1494980128687899E-2</c:v>
                </c:pt>
                <c:pt idx="1313">
                  <c:v>3.149089567735075E-2</c:v>
                </c:pt>
                <c:pt idx="1314">
                  <c:v>3.1488392290519585E-2</c:v>
                </c:pt>
                <c:pt idx="1315">
                  <c:v>3.1482715054691468E-2</c:v>
                </c:pt>
                <c:pt idx="1316">
                  <c:v>3.1480200189761831E-2</c:v>
                </c:pt>
                <c:pt idx="1317">
                  <c:v>3.1474518805651996E-2</c:v>
                </c:pt>
                <c:pt idx="1318">
                  <c:v>3.1470414821219705E-2</c:v>
                </c:pt>
                <c:pt idx="1319">
                  <c:v>3.1466306930072463E-2</c:v>
                </c:pt>
                <c:pt idx="1320">
                  <c:v>3.1467599824224202E-2</c:v>
                </c:pt>
                <c:pt idx="1321">
                  <c:v>3.1455137247373699E-2</c:v>
                </c:pt>
                <c:pt idx="1322">
                  <c:v>3.1455530114232744E-2</c:v>
                </c:pt>
                <c:pt idx="1323">
                  <c:v>3.1452483689240474E-2</c:v>
                </c:pt>
                <c:pt idx="1324">
                  <c:v>3.144727549804216E-2</c:v>
                </c:pt>
                <c:pt idx="1325">
                  <c:v>3.1443142329141693E-2</c:v>
                </c:pt>
                <c:pt idx="1326">
                  <c:v>3.1439005252993368E-2</c:v>
                </c:pt>
                <c:pt idx="1327">
                  <c:v>3.1434864269650475E-2</c:v>
                </c:pt>
                <c:pt idx="1328">
                  <c:v>3.1431795106633409E-2</c:v>
                </c:pt>
                <c:pt idx="1329">
                  <c:v>3.1426570581327695E-2</c:v>
                </c:pt>
                <c:pt idx="1330">
                  <c:v>3.1422417876374453E-2</c:v>
                </c:pt>
                <c:pt idx="1331">
                  <c:v>3.1418261264146707E-2</c:v>
                </c:pt>
                <c:pt idx="1332">
                  <c:v>3.1414100744777684E-2</c:v>
                </c:pt>
                <c:pt idx="1333">
                  <c:v>3.1409936318160803E-2</c:v>
                </c:pt>
                <c:pt idx="1334">
                  <c:v>3.1405767984375998E-2</c:v>
                </c:pt>
                <c:pt idx="1335">
                  <c:v>3.1401595743343336E-2</c:v>
                </c:pt>
                <c:pt idx="1336">
                  <c:v>3.1392891030472825E-2</c:v>
                </c:pt>
                <c:pt idx="1337">
                  <c:v>3.1393239539694306E-2</c:v>
                </c:pt>
                <c:pt idx="1338">
                  <c:v>3.1390124878645231E-2</c:v>
                </c:pt>
                <c:pt idx="1339">
                  <c:v>3.1384867707213715E-2</c:v>
                </c:pt>
                <c:pt idx="1340">
                  <c:v>3.1380675930128277E-2</c:v>
                </c:pt>
                <c:pt idx="1341">
                  <c:v>3.1376480245901561E-2</c:v>
                </c:pt>
                <c:pt idx="1342">
                  <c:v>3.1373347377496863E-2</c:v>
                </c:pt>
                <c:pt idx="1343">
                  <c:v>3.1368077155757845E-2</c:v>
                </c:pt>
                <c:pt idx="1344">
                  <c:v>3.1363869749894135E-2</c:v>
                </c:pt>
                <c:pt idx="1345">
                  <c:v>3.1359658436809212E-2</c:v>
                </c:pt>
                <c:pt idx="1346">
                  <c:v>3.1355443216556367E-2</c:v>
                </c:pt>
                <c:pt idx="1347">
                  <c:v>3.1352287582369076E-2</c:v>
                </c:pt>
                <c:pt idx="1348">
                  <c:v>3.1347001054387036E-2</c:v>
                </c:pt>
                <c:pt idx="1349">
                  <c:v>3.1342774112470551E-2</c:v>
                </c:pt>
                <c:pt idx="1350">
                  <c:v>3.1338543263412788E-2</c:v>
                </c:pt>
                <c:pt idx="1351">
                  <c:v>3.1334308507107167E-2</c:v>
                </c:pt>
                <c:pt idx="1352">
                  <c:v>3.1330069843633623E-2</c:v>
                </c:pt>
                <c:pt idx="1353">
                  <c:v>3.1325827272938866E-2</c:v>
                </c:pt>
                <c:pt idx="1354">
                  <c:v>3.1321580795049542E-2</c:v>
                </c:pt>
                <c:pt idx="1355">
                  <c:v>3.1318388720571466E-2</c:v>
                </c:pt>
                <c:pt idx="1356">
                  <c:v>3.131413377913228E-2</c:v>
                </c:pt>
                <c:pt idx="1357">
                  <c:v>3.1308817918187515E-2</c:v>
                </c:pt>
                <c:pt idx="1358">
                  <c:v>3.1304555811466628E-2</c:v>
                </c:pt>
                <c:pt idx="1359">
                  <c:v>3.1300289797577818E-2</c:v>
                </c:pt>
                <c:pt idx="1360">
                  <c:v>3.1296019876494441E-2</c:v>
                </c:pt>
                <c:pt idx="1361">
                  <c:v>3.1292800459681303E-2</c:v>
                </c:pt>
                <c:pt idx="1362">
                  <c:v>3.1287468312743982E-2</c:v>
                </c:pt>
                <c:pt idx="1363">
                  <c:v>3.1283186670076901E-2</c:v>
                </c:pt>
                <c:pt idx="1364">
                  <c:v>3.1278901120241898E-2</c:v>
                </c:pt>
                <c:pt idx="1365">
                  <c:v>3.127461166313239E-2</c:v>
                </c:pt>
                <c:pt idx="1366">
                  <c:v>3.1266375336391761E-2</c:v>
                </c:pt>
                <c:pt idx="1367">
                  <c:v>3.1266021027409607E-2</c:v>
                </c:pt>
                <c:pt idx="1368">
                  <c:v>3.1261719848796332E-2</c:v>
                </c:pt>
                <c:pt idx="1369">
                  <c:v>3.1257414762908553E-2</c:v>
                </c:pt>
                <c:pt idx="1370">
                  <c:v>3.1253105769906142E-2</c:v>
                </c:pt>
                <c:pt idx="1371">
                  <c:v>3.1248792869682518E-2</c:v>
                </c:pt>
                <c:pt idx="1372">
                  <c:v>3.124657053248292E-2</c:v>
                </c:pt>
                <c:pt idx="1373">
                  <c:v>3.1241201929552709E-2</c:v>
                </c:pt>
                <c:pt idx="1374">
                  <c:v>3.1235830725844238E-2</c:v>
                </c:pt>
                <c:pt idx="1375">
                  <c:v>3.1232547469823846E-2</c:v>
                </c:pt>
                <c:pt idx="1376">
                  <c:v>3.1227169760619233E-2</c:v>
                </c:pt>
                <c:pt idx="1377">
                  <c:v>3.1222833417281493E-2</c:v>
                </c:pt>
                <c:pt idx="1378">
                  <c:v>3.1218493166695893E-2</c:v>
                </c:pt>
                <c:pt idx="1379">
                  <c:v>3.1214149008969017E-2</c:v>
                </c:pt>
                <c:pt idx="1380">
                  <c:v>3.1210842939590755E-2</c:v>
                </c:pt>
                <c:pt idx="1381">
                  <c:v>3.1205448971878269E-2</c:v>
                </c:pt>
                <c:pt idx="1382">
                  <c:v>3.1201093092541043E-2</c:v>
                </c:pt>
                <c:pt idx="1383">
                  <c:v>3.119673330600925E-2</c:v>
                </c:pt>
                <c:pt idx="1384">
                  <c:v>3.1192369612336179E-2</c:v>
                </c:pt>
                <c:pt idx="1385">
                  <c:v>3.118800201141525E-2</c:v>
                </c:pt>
                <c:pt idx="1386">
                  <c:v>3.1183630503353044E-2</c:v>
                </c:pt>
                <c:pt idx="1387">
                  <c:v>3.1174679049827958E-2</c:v>
                </c:pt>
                <c:pt idx="1388">
                  <c:v>3.1174875765671572E-2</c:v>
                </c:pt>
                <c:pt idx="1389">
                  <c:v>3.1170492536025662E-2</c:v>
                </c:pt>
                <c:pt idx="1390">
                  <c:v>3.1167140818608718E-2</c:v>
                </c:pt>
                <c:pt idx="1391">
                  <c:v>3.1161714355230075E-2</c:v>
                </c:pt>
                <c:pt idx="1392">
                  <c:v>3.1157319404053752E-2</c:v>
                </c:pt>
                <c:pt idx="1393">
                  <c:v>3.1152920545656215E-2</c:v>
                </c:pt>
                <c:pt idx="1394">
                  <c:v>3.1149550561018202E-2</c:v>
                </c:pt>
                <c:pt idx="1395">
                  <c:v>3.114411110738402E-2</c:v>
                </c:pt>
                <c:pt idx="1396">
                  <c:v>3.1139700527456071E-2</c:v>
                </c:pt>
                <c:pt idx="1397">
                  <c:v>3.1135286040360199E-2</c:v>
                </c:pt>
                <c:pt idx="1398">
                  <c:v>3.113086764606976E-2</c:v>
                </c:pt>
                <c:pt idx="1399">
                  <c:v>3.1126445344638043E-2</c:v>
                </c:pt>
                <c:pt idx="1400">
                  <c:v>3.1122019135985113E-2</c:v>
                </c:pt>
                <c:pt idx="1401">
                  <c:v>3.111758902016426E-2</c:v>
                </c:pt>
                <c:pt idx="1402">
                  <c:v>3.111315499714884E-2</c:v>
                </c:pt>
                <c:pt idx="1403">
                  <c:v>3.1108717066938851E-2</c:v>
                </c:pt>
                <c:pt idx="1404">
                  <c:v>3.1104275229614231E-2</c:v>
                </c:pt>
                <c:pt idx="1405">
                  <c:v>3.1099829485041752E-2</c:v>
                </c:pt>
                <c:pt idx="1406">
                  <c:v>3.1095379833354642E-2</c:v>
                </c:pt>
                <c:pt idx="1407">
                  <c:v>3.1091950449038119E-2</c:v>
                </c:pt>
                <c:pt idx="1408">
                  <c:v>3.1087492318953025E-2</c:v>
                </c:pt>
                <c:pt idx="1409">
                  <c:v>3.1082007435152548E-2</c:v>
                </c:pt>
                <c:pt idx="1410">
                  <c:v>3.1077542154740456E-2</c:v>
                </c:pt>
                <c:pt idx="1411">
                  <c:v>3.1073072967133797E-2</c:v>
                </c:pt>
                <c:pt idx="1412">
                  <c:v>3.1068599872359215E-2</c:v>
                </c:pt>
                <c:pt idx="1413">
                  <c:v>3.1065143056692168E-2</c:v>
                </c:pt>
                <c:pt idx="1414">
                  <c:v>3.1059641961279638E-2</c:v>
                </c:pt>
                <c:pt idx="1415">
                  <c:v>3.1055157144974643E-2</c:v>
                </c:pt>
                <c:pt idx="1416">
                  <c:v>3.1050668421475081E-2</c:v>
                </c:pt>
                <c:pt idx="1417">
                  <c:v>3.1046175790860886E-2</c:v>
                </c:pt>
                <c:pt idx="1418">
                  <c:v>3.1037717815713961E-2</c:v>
                </c:pt>
                <c:pt idx="1419">
                  <c:v>3.1037178808048793E-2</c:v>
                </c:pt>
                <c:pt idx="1420">
                  <c:v>3.103267445587754E-2</c:v>
                </c:pt>
                <c:pt idx="1421">
                  <c:v>3.1028166196511719E-2</c:v>
                </c:pt>
                <c:pt idx="1422">
                  <c:v>3.1023654030031267E-2</c:v>
                </c:pt>
                <c:pt idx="1423">
                  <c:v>3.1019137956356246E-2</c:v>
                </c:pt>
                <c:pt idx="1424">
                  <c:v>3.1016643666376353E-2</c:v>
                </c:pt>
                <c:pt idx="1425">
                  <c:v>3.1011106266929378E-2</c:v>
                </c:pt>
                <c:pt idx="1426">
                  <c:v>3.100556629232365E-2</c:v>
                </c:pt>
                <c:pt idx="1427">
                  <c:v>3.1002045430967851E-2</c:v>
                </c:pt>
                <c:pt idx="1428">
                  <c:v>3.0996498980435661E-2</c:v>
                </c:pt>
                <c:pt idx="1429">
                  <c:v>3.0991959463726459E-2</c:v>
                </c:pt>
                <c:pt idx="1430">
                  <c:v>3.0987416039902627E-2</c:v>
                </c:pt>
                <c:pt idx="1431">
                  <c:v>3.0982868708884226E-2</c:v>
                </c:pt>
                <c:pt idx="1432">
                  <c:v>3.0979324960762611E-2</c:v>
                </c:pt>
                <c:pt idx="1433">
                  <c:v>3.0973762325317011E-2</c:v>
                </c:pt>
                <c:pt idx="1434">
                  <c:v>3.0969203272768198E-2</c:v>
                </c:pt>
                <c:pt idx="1435">
                  <c:v>3.0964640313104752E-2</c:v>
                </c:pt>
                <c:pt idx="1436">
                  <c:v>3.0960073446246739E-2</c:v>
                </c:pt>
                <c:pt idx="1437">
                  <c:v>3.0950881531390806E-2</c:v>
                </c:pt>
                <c:pt idx="1438">
                  <c:v>3.0950927991026944E-2</c:v>
                </c:pt>
                <c:pt idx="1439">
                  <c:v>3.0946349402718454E-2</c:v>
                </c:pt>
                <c:pt idx="1440">
                  <c:v>3.094176690718875E-2</c:v>
                </c:pt>
                <c:pt idx="1441">
                  <c:v>3.0937180504491124E-2</c:v>
                </c:pt>
                <c:pt idx="1442">
                  <c:v>3.0932590194705512E-2</c:v>
                </c:pt>
                <c:pt idx="1443">
                  <c:v>3.092899607138655E-2</c:v>
                </c:pt>
                <c:pt idx="1444">
                  <c:v>3.0923397853550583E-2</c:v>
                </c:pt>
                <c:pt idx="1445">
                  <c:v>3.0918795822207912E-2</c:v>
                </c:pt>
                <c:pt idx="1446">
                  <c:v>3.0915187954376755E-2</c:v>
                </c:pt>
                <c:pt idx="1447">
                  <c:v>3.0909580038098738E-2</c:v>
                </c:pt>
                <c:pt idx="1448">
                  <c:v>3.0904966285305591E-2</c:v>
                </c:pt>
                <c:pt idx="1449">
                  <c:v>3.090034862534452E-2</c:v>
                </c:pt>
                <c:pt idx="1450">
                  <c:v>3.0895727058215527E-2</c:v>
                </c:pt>
                <c:pt idx="1451">
                  <c:v>3.0891102288794769E-2</c:v>
                </c:pt>
                <c:pt idx="1452">
                  <c:v>3.088648935313465E-2</c:v>
                </c:pt>
                <c:pt idx="1453">
                  <c:v>3.0881895534422554E-2</c:v>
                </c:pt>
                <c:pt idx="1454">
                  <c:v>3.0877320832605193E-2</c:v>
                </c:pt>
                <c:pt idx="1455">
                  <c:v>3.0872765247789147E-2</c:v>
                </c:pt>
                <c:pt idx="1456">
                  <c:v>3.0868228779841189E-2</c:v>
                </c:pt>
                <c:pt idx="1457">
                  <c:v>3.0863711428814611E-2</c:v>
                </c:pt>
                <c:pt idx="1458">
                  <c:v>3.0859213194762702E-2</c:v>
                </c:pt>
                <c:pt idx="1459">
                  <c:v>3.0855737125556892E-2</c:v>
                </c:pt>
                <c:pt idx="1460">
                  <c:v>3.0851278108741109E-2</c:v>
                </c:pt>
                <c:pt idx="1461">
                  <c:v>3.084583319397538E-2</c:v>
                </c:pt>
                <c:pt idx="1462">
                  <c:v>3.0841411427582344E-2</c:v>
                </c:pt>
                <c:pt idx="1463">
                  <c:v>3.083700877803075E-2</c:v>
                </c:pt>
                <c:pt idx="1464">
                  <c:v>3.0832625245453826E-2</c:v>
                </c:pt>
                <c:pt idx="1465">
                  <c:v>3.0829269803642756E-2</c:v>
                </c:pt>
                <c:pt idx="1466">
                  <c:v>3.0823915530957535E-2</c:v>
                </c:pt>
                <c:pt idx="1467">
                  <c:v>3.0819589349064813E-2</c:v>
                </c:pt>
                <c:pt idx="1468">
                  <c:v>3.081528228404018E-2</c:v>
                </c:pt>
                <c:pt idx="1469">
                  <c:v>3.0810994335990216E-2</c:v>
                </c:pt>
                <c:pt idx="1470">
                  <c:v>3.0807739463392103E-2</c:v>
                </c:pt>
                <c:pt idx="1471">
                  <c:v>3.0802475790467909E-2</c:v>
                </c:pt>
                <c:pt idx="1472">
                  <c:v>3.0798245193048857E-2</c:v>
                </c:pt>
                <c:pt idx="1473">
                  <c:v>3.0794033712551183E-2</c:v>
                </c:pt>
                <c:pt idx="1474">
                  <c:v>3.0789841348921598E-2</c:v>
                </c:pt>
                <c:pt idx="1475">
                  <c:v>3.0785668102186747E-2</c:v>
                </c:pt>
                <c:pt idx="1476">
                  <c:v>3.0781513972319985E-2</c:v>
                </c:pt>
                <c:pt idx="1477">
                  <c:v>3.0774591375517524E-2</c:v>
                </c:pt>
                <c:pt idx="1478">
                  <c:v>3.0769460511184121E-2</c:v>
                </c:pt>
                <c:pt idx="1479">
                  <c:v>3.0765369893179795E-2</c:v>
                </c:pt>
                <c:pt idx="1480">
                  <c:v>3.0760718305424817E-2</c:v>
                </c:pt>
                <c:pt idx="1481">
                  <c:v>3.0757245997703464E-2</c:v>
                </c:pt>
                <c:pt idx="1482">
                  <c:v>3.0753212720151524E-2</c:v>
                </c:pt>
                <c:pt idx="1483">
                  <c:v>3.0749198556350166E-2</c:v>
                </c:pt>
                <c:pt idx="1484">
                  <c:v>3.0744634344621602E-2</c:v>
                </c:pt>
                <c:pt idx="1485">
                  <c:v>3.0741227568880092E-2</c:v>
                </c:pt>
                <c:pt idx="1486">
                  <c:v>3.0737270745451184E-2</c:v>
                </c:pt>
                <c:pt idx="1487">
                  <c:v>3.073333303553305E-2</c:v>
                </c:pt>
                <c:pt idx="1488">
                  <c:v>3.0729414439205627E-2</c:v>
                </c:pt>
                <c:pt idx="1489">
                  <c:v>3.0725514956229105E-2</c:v>
                </c:pt>
                <c:pt idx="1490">
                  <c:v>3.072163458692323E-2</c:v>
                </c:pt>
                <c:pt idx="1491">
                  <c:v>3.0717773331048193E-2</c:v>
                </c:pt>
                <c:pt idx="1492">
                  <c:v>3.0712836944388755E-2</c:v>
                </c:pt>
                <c:pt idx="1493">
                  <c:v>3.071010815983044E-2</c:v>
                </c:pt>
                <c:pt idx="1494">
                  <c:v>3.0706304244567661E-2</c:v>
                </c:pt>
                <c:pt idx="1495">
                  <c:v>3.0701980317111577E-2</c:v>
                </c:pt>
                <c:pt idx="1496">
                  <c:v>3.0698753754414554E-2</c:v>
                </c:pt>
                <c:pt idx="1497">
                  <c:v>3.0695007179524225E-2</c:v>
                </c:pt>
                <c:pt idx="1498">
                  <c:v>3.0690748784047983E-2</c:v>
                </c:pt>
                <c:pt idx="1499">
                  <c:v>3.0687571370355826E-2</c:v>
                </c:pt>
                <c:pt idx="1500">
                  <c:v>3.0683882136157692E-2</c:v>
                </c:pt>
                <c:pt idx="1501">
                  <c:v>3.0680212015390396E-2</c:v>
                </c:pt>
                <c:pt idx="1502">
                  <c:v>3.0676561008053937E-2</c:v>
                </c:pt>
                <c:pt idx="1503">
                  <c:v>3.0672929114228253E-2</c:v>
                </c:pt>
                <c:pt idx="1504">
                  <c:v>3.0669316333913343E-2</c:v>
                </c:pt>
                <c:pt idx="1505">
                  <c:v>3.0665722667109208E-2</c:v>
                </c:pt>
                <c:pt idx="1506">
                  <c:v>3.0662148113815846E-2</c:v>
                </c:pt>
                <c:pt idx="1507">
                  <c:v>3.0658592674113194E-2</c:v>
                </c:pt>
                <c:pt idx="1508">
                  <c:v>3.0655056347841381E-2</c:v>
                </c:pt>
                <c:pt idx="1509">
                  <c:v>3.0651539135000405E-2</c:v>
                </c:pt>
                <c:pt idx="1510">
                  <c:v>3.0648041035670204E-2</c:v>
                </c:pt>
                <c:pt idx="1511">
                  <c:v>3.0644066612159904E-2</c:v>
                </c:pt>
                <c:pt idx="1512">
                  <c:v>3.0640609470387048E-2</c:v>
                </c:pt>
                <c:pt idx="1513">
                  <c:v>3.0637661418744244E-2</c:v>
                </c:pt>
                <c:pt idx="1514">
                  <c:v>3.0634239773457139E-2</c:v>
                </c:pt>
                <c:pt idx="1515">
                  <c:v>3.0630837241600872E-2</c:v>
                </c:pt>
                <c:pt idx="1516">
                  <c:v>3.0627453823335316E-2</c:v>
                </c:pt>
                <c:pt idx="1517">
                  <c:v>3.0624089518500597E-2</c:v>
                </c:pt>
                <c:pt idx="1518">
                  <c:v>3.0620268002996553E-2</c:v>
                </c:pt>
                <c:pt idx="1519">
                  <c:v>3.0617418249363482E-2</c:v>
                </c:pt>
                <c:pt idx="1520">
                  <c:v>3.0614111284901213E-2</c:v>
                </c:pt>
                <c:pt idx="1521">
                  <c:v>3.0610823434109591E-2</c:v>
                </c:pt>
                <c:pt idx="1522">
                  <c:v>3.0608623118140166E-2</c:v>
                </c:pt>
                <c:pt idx="1523">
                  <c:v>3.0604305072978732E-2</c:v>
                </c:pt>
                <c:pt idx="1524">
                  <c:v>3.0601074562479624E-2</c:v>
                </c:pt>
                <c:pt idx="1525">
                  <c:v>3.0597863165651162E-2</c:v>
                </c:pt>
                <c:pt idx="1526">
                  <c:v>3.0594670882253538E-2</c:v>
                </c:pt>
                <c:pt idx="1527">
                  <c:v>3.0591497712286753E-2</c:v>
                </c:pt>
                <c:pt idx="1528">
                  <c:v>3.0588343655910677E-2</c:v>
                </c:pt>
                <c:pt idx="1529">
                  <c:v>3.0585392919655341E-2</c:v>
                </c:pt>
                <c:pt idx="1530">
                  <c:v>3.0581206157078711E-2</c:v>
                </c:pt>
                <c:pt idx="1531">
                  <c:v>3.0578114902306552E-2</c:v>
                </c:pt>
                <c:pt idx="1532">
                  <c:v>3.0575042760725424E-2</c:v>
                </c:pt>
                <c:pt idx="1533">
                  <c:v>3.0571989732735005E-2</c:v>
                </c:pt>
                <c:pt idx="1534">
                  <c:v>3.0568955818255361E-2</c:v>
                </c:pt>
                <c:pt idx="1535">
                  <c:v>3.0565941017206555E-2</c:v>
                </c:pt>
                <c:pt idx="1536">
                  <c:v>3.0562945329668523E-2</c:v>
                </c:pt>
                <c:pt idx="1537">
                  <c:v>3.0559968755641265E-2</c:v>
                </c:pt>
                <c:pt idx="1538">
                  <c:v>3.0557011295044845E-2</c:v>
                </c:pt>
                <c:pt idx="1539">
                  <c:v>3.0554072947959199E-2</c:v>
                </c:pt>
                <c:pt idx="1540">
                  <c:v>3.0551153714464263E-2</c:v>
                </c:pt>
                <c:pt idx="1541">
                  <c:v>3.0548253594160357E-2</c:v>
                </c:pt>
                <c:pt idx="1542">
                  <c:v>3.0545372587607034E-2</c:v>
                </c:pt>
                <c:pt idx="1543">
                  <c:v>3.0542103412916077E-2</c:v>
                </c:pt>
                <c:pt idx="1544">
                  <c:v>3.0539263363600355E-2</c:v>
                </c:pt>
                <c:pt idx="1545">
                  <c:v>3.0536442427955279E-2</c:v>
                </c:pt>
                <c:pt idx="1546">
                  <c:v>3.0533640605741041E-2</c:v>
                </c:pt>
                <c:pt idx="1547">
                  <c:v>3.0530857897037578E-2</c:v>
                </c:pt>
                <c:pt idx="1548">
                  <c:v>3.0528094301764952E-2</c:v>
                </c:pt>
                <c:pt idx="1549">
                  <c:v>3.0525349819923164E-2</c:v>
                </c:pt>
                <c:pt idx="1550">
                  <c:v>3.0522624451672087E-2</c:v>
                </c:pt>
                <c:pt idx="1551">
                  <c:v>3.0519918196851847E-2</c:v>
                </c:pt>
                <c:pt idx="1552">
                  <c:v>3.051723105538251E-2</c:v>
                </c:pt>
                <c:pt idx="1553">
                  <c:v>3.0514563027583819E-2</c:v>
                </c:pt>
                <c:pt idx="1554">
                  <c:v>3.0511914113215965E-2</c:v>
                </c:pt>
                <c:pt idx="1555">
                  <c:v>3.0512601992329635E-2</c:v>
                </c:pt>
                <c:pt idx="1556">
                  <c:v>3.0506673624852709E-2</c:v>
                </c:pt>
                <c:pt idx="1557">
                  <c:v>3.050408205077737E-2</c:v>
                </c:pt>
                <c:pt idx="1558">
                  <c:v>3.0501509590372677E-2</c:v>
                </c:pt>
                <c:pt idx="1559">
                  <c:v>3.0498956243318887E-2</c:v>
                </c:pt>
                <c:pt idx="1560">
                  <c:v>3.049642200977587E-2</c:v>
                </c:pt>
                <c:pt idx="1561">
                  <c:v>3.0493906889663691E-2</c:v>
                </c:pt>
                <c:pt idx="1562">
                  <c:v>3.0491410883142223E-2</c:v>
                </c:pt>
                <c:pt idx="1563">
                  <c:v>3.0488933989971656E-2</c:v>
                </c:pt>
                <c:pt idx="1564">
                  <c:v>3.0486476210311864E-2</c:v>
                </c:pt>
                <c:pt idx="1565">
                  <c:v>3.0484037544082909E-2</c:v>
                </c:pt>
                <c:pt idx="1566">
                  <c:v>3.0481617991364729E-2</c:v>
                </c:pt>
                <c:pt idx="1567">
                  <c:v>3.0479217552157323E-2</c:v>
                </c:pt>
                <c:pt idx="1568">
                  <c:v>3.0476836226380755E-2</c:v>
                </c:pt>
                <c:pt idx="1569">
                  <c:v>3.0474474014114961E-2</c:v>
                </c:pt>
                <c:pt idx="1570">
                  <c:v>3.0472130915280005E-2</c:v>
                </c:pt>
                <c:pt idx="1571">
                  <c:v>3.0469806929875887E-2</c:v>
                </c:pt>
                <c:pt idx="1572">
                  <c:v>3.0467502057982543E-2</c:v>
                </c:pt>
                <c:pt idx="1573">
                  <c:v>3.0465216299599973E-2</c:v>
                </c:pt>
                <c:pt idx="1574">
                  <c:v>3.0462949654648241E-2</c:v>
                </c:pt>
                <c:pt idx="1575">
                  <c:v>3.0460702123127348E-2</c:v>
                </c:pt>
                <c:pt idx="1576">
                  <c:v>3.0460417616655633E-2</c:v>
                </c:pt>
                <c:pt idx="1577">
                  <c:v>3.0456264400617883E-2</c:v>
                </c:pt>
                <c:pt idx="1578">
                  <c:v>3.0454074209469439E-2</c:v>
                </c:pt>
                <c:pt idx="1579">
                  <c:v>3.0451903131911706E-2</c:v>
                </c:pt>
                <c:pt idx="1580">
                  <c:v>3.0454291491309959E-2</c:v>
                </c:pt>
                <c:pt idx="1581">
                  <c:v>3.0451026850044638E-2</c:v>
                </c:pt>
                <c:pt idx="1582">
                  <c:v>3.0445504579743599E-2</c:v>
                </c:pt>
                <c:pt idx="1583">
                  <c:v>3.0443409956149026E-2</c:v>
                </c:pt>
                <c:pt idx="1584">
                  <c:v>3.0441334445745483E-2</c:v>
                </c:pt>
                <c:pt idx="1585">
                  <c:v>3.043927804893265E-2</c:v>
                </c:pt>
                <c:pt idx="1586">
                  <c:v>3.0437240765550655E-2</c:v>
                </c:pt>
                <c:pt idx="1587">
                  <c:v>3.0435222595679434E-2</c:v>
                </c:pt>
                <c:pt idx="1588">
                  <c:v>3.0433223539239052E-2</c:v>
                </c:pt>
                <c:pt idx="1589">
                  <c:v>3.0431243596229507E-2</c:v>
                </c:pt>
                <c:pt idx="1590">
                  <c:v>3.0429282766810672E-2</c:v>
                </c:pt>
                <c:pt idx="1591">
                  <c:v>3.042734105074274E-2</c:v>
                </c:pt>
                <c:pt idx="1592">
                  <c:v>3.0425418448185582E-2</c:v>
                </c:pt>
                <c:pt idx="1593">
                  <c:v>3.0423514959059261E-2</c:v>
                </c:pt>
                <c:pt idx="1594">
                  <c:v>3.0421630583363779E-2</c:v>
                </c:pt>
                <c:pt idx="1595">
                  <c:v>3.0419765321179071E-2</c:v>
                </c:pt>
                <c:pt idx="1596">
                  <c:v>3.0417919172505137E-2</c:v>
                </c:pt>
                <c:pt idx="1597">
                  <c:v>3.0420713946149647E-2</c:v>
                </c:pt>
                <c:pt idx="1598">
                  <c:v>3.0414284215289911E-2</c:v>
                </c:pt>
                <c:pt idx="1599">
                  <c:v>3.0412495406988427E-2</c:v>
                </c:pt>
                <c:pt idx="1600">
                  <c:v>3.0410725712117781E-2</c:v>
                </c:pt>
                <c:pt idx="1601">
                  <c:v>3.0408975130757909E-2</c:v>
                </c:pt>
                <c:pt idx="1602">
                  <c:v>3.0407243662669003E-2</c:v>
                </c:pt>
                <c:pt idx="1603">
                  <c:v>3.0405531308170808E-2</c:v>
                </c:pt>
                <c:pt idx="1604">
                  <c:v>3.0403838067023514E-2</c:v>
                </c:pt>
                <c:pt idx="1605">
                  <c:v>3.0402163939466931E-2</c:v>
                </c:pt>
                <c:pt idx="1606">
                  <c:v>3.0400508925421121E-2</c:v>
                </c:pt>
                <c:pt idx="1607">
                  <c:v>3.0398873024726214E-2</c:v>
                </c:pt>
                <c:pt idx="1608">
                  <c:v>3.0397256237462145E-2</c:v>
                </c:pt>
                <c:pt idx="1609">
                  <c:v>3.0395658563708849E-2</c:v>
                </c:pt>
                <c:pt idx="1610">
                  <c:v>3.0394080003386392E-2</c:v>
                </c:pt>
                <c:pt idx="1611">
                  <c:v>3.0392520556574709E-2</c:v>
                </c:pt>
                <c:pt idx="1612">
                  <c:v>3.0390980223113928E-2</c:v>
                </c:pt>
                <c:pt idx="1613">
                  <c:v>3.0389459003243857E-2</c:v>
                </c:pt>
                <c:pt idx="1614">
                  <c:v>3.0387956896724688E-2</c:v>
                </c:pt>
                <c:pt idx="1615">
                  <c:v>3.0386473903716293E-2</c:v>
                </c:pt>
                <c:pt idx="1616">
                  <c:v>3.0385010024058801E-2</c:v>
                </c:pt>
                <c:pt idx="1617">
                  <c:v>3.0383565258071954E-2</c:v>
                </c:pt>
                <c:pt idx="1618">
                  <c:v>3.0382139605356073E-2</c:v>
                </c:pt>
                <c:pt idx="1619">
                  <c:v>3.0380733066150967E-2</c:v>
                </c:pt>
                <c:pt idx="1620">
                  <c:v>3.0379345640376698E-2</c:v>
                </c:pt>
                <c:pt idx="1621">
                  <c:v>3.0377977328113204E-2</c:v>
                </c:pt>
                <c:pt idx="1622">
                  <c:v>3.0376628129280547E-2</c:v>
                </c:pt>
                <c:pt idx="1623">
                  <c:v>3.0375298043958665E-2</c:v>
                </c:pt>
                <c:pt idx="1624">
                  <c:v>3.0373987072067621E-2</c:v>
                </c:pt>
                <c:pt idx="1625">
                  <c:v>3.0372695213527479E-2</c:v>
                </c:pt>
                <c:pt idx="1626">
                  <c:v>3.0373624765962504E-2</c:v>
                </c:pt>
                <c:pt idx="1627">
                  <c:v>3.037016883689958E-2</c:v>
                </c:pt>
                <c:pt idx="1628">
                  <c:v>3.0371147120273889E-2</c:v>
                </c:pt>
                <c:pt idx="1629">
                  <c:v>3.0367718914234842E-2</c:v>
                </c:pt>
                <c:pt idx="1630">
                  <c:v>3.0366522623008763E-2</c:v>
                </c:pt>
                <c:pt idx="1631">
                  <c:v>3.0365345445213521E-2</c:v>
                </c:pt>
                <c:pt idx="1632">
                  <c:v>3.0370182201049367E-2</c:v>
                </c:pt>
                <c:pt idx="1633">
                  <c:v>3.0362246595876385E-2</c:v>
                </c:pt>
                <c:pt idx="1634">
                  <c:v>3.0364172983698978E-2</c:v>
                </c:pt>
                <c:pt idx="1635">
                  <c:v>3.0364280496044671E-2</c:v>
                </c:pt>
                <c:pt idx="1636">
                  <c:v>3.0362001204942146E-2</c:v>
                </c:pt>
                <c:pt idx="1637">
                  <c:v>3.0360943990599409E-2</c:v>
                </c:pt>
                <c:pt idx="1638">
                  <c:v>3.0359905892964889E-2</c:v>
                </c:pt>
                <c:pt idx="1639">
                  <c:v>3.0358886911958649E-2</c:v>
                </c:pt>
                <c:pt idx="1640">
                  <c:v>3.035909639797385E-2</c:v>
                </c:pt>
                <c:pt idx="1641">
                  <c:v>3.0356906300017528E-2</c:v>
                </c:pt>
                <c:pt idx="1642">
                  <c:v>3.0355944669082646E-2</c:v>
                </c:pt>
                <c:pt idx="1643">
                  <c:v>3.035500215480269E-2</c:v>
                </c:pt>
                <c:pt idx="1644">
                  <c:v>3.0354078757230951E-2</c:v>
                </c:pt>
                <c:pt idx="1645">
                  <c:v>3.0353174476340783E-2</c:v>
                </c:pt>
                <c:pt idx="1646">
                  <c:v>3.0352289312078895E-2</c:v>
                </c:pt>
                <c:pt idx="1647">
                  <c:v>3.0348499330710155E-2</c:v>
                </c:pt>
                <c:pt idx="1648">
                  <c:v>3.0350576333653123E-2</c:v>
                </c:pt>
                <c:pt idx="1649">
                  <c:v>3.0349748519462594E-2</c:v>
                </c:pt>
                <c:pt idx="1650">
                  <c:v>3.0350162073853326E-2</c:v>
                </c:pt>
                <c:pt idx="1651">
                  <c:v>3.0348150241099603E-2</c:v>
                </c:pt>
                <c:pt idx="1652">
                  <c:v>3.0347379776900496E-2</c:v>
                </c:pt>
                <c:pt idx="1653">
                  <c:v>3.0346628429436251E-2</c:v>
                </c:pt>
                <c:pt idx="1654">
                  <c:v>3.0347123656335739E-2</c:v>
                </c:pt>
                <c:pt idx="1655">
                  <c:v>3.0345183084445893E-2</c:v>
                </c:pt>
                <c:pt idx="1656">
                  <c:v>3.0344489086999715E-2</c:v>
                </c:pt>
                <c:pt idx="1657">
                  <c:v>3.0343814206155173E-2</c:v>
                </c:pt>
                <c:pt idx="1658">
                  <c:v>3.0343158442045493E-2</c:v>
                </c:pt>
                <c:pt idx="1659">
                  <c:v>3.0343755795885219E-2</c:v>
                </c:pt>
                <c:pt idx="1660">
                  <c:v>3.0341904263790909E-2</c:v>
                </c:pt>
                <c:pt idx="1661">
                  <c:v>3.0341305849699296E-2</c:v>
                </c:pt>
                <c:pt idx="1662">
                  <c:v>3.0340726552289254E-2</c:v>
                </c:pt>
                <c:pt idx="1663">
                  <c:v>3.0340166371480848E-2</c:v>
                </c:pt>
                <c:pt idx="1664">
                  <c:v>3.0339625307380658E-2</c:v>
                </c:pt>
                <c:pt idx="1665">
                  <c:v>3.0339103359962039E-2</c:v>
                </c:pt>
                <c:pt idx="1666">
                  <c:v>3.0338600529198345E-2</c:v>
                </c:pt>
                <c:pt idx="1667">
                  <c:v>3.0339361369942086E-2</c:v>
                </c:pt>
                <c:pt idx="1668">
                  <c:v>3.0338898098960509E-2</c:v>
                </c:pt>
                <c:pt idx="1669">
                  <c:v>3.0337206736970046E-2</c:v>
                </c:pt>
                <c:pt idx="1670">
                  <c:v>3.0336780372879346E-2</c:v>
                </c:pt>
                <c:pt idx="1671">
                  <c:v>3.0336373125496863E-2</c:v>
                </c:pt>
                <c:pt idx="1672">
                  <c:v>3.0335984994769305E-2</c:v>
                </c:pt>
                <c:pt idx="1673">
                  <c:v>3.0336868518336946E-2</c:v>
                </c:pt>
                <c:pt idx="1674">
                  <c:v>3.0335266083305612E-2</c:v>
                </c:pt>
                <c:pt idx="1675">
                  <c:v>3.0334935302569477E-2</c:v>
                </c:pt>
                <c:pt idx="1676">
                  <c:v>3.0334623638514913E-2</c:v>
                </c:pt>
                <c:pt idx="1677">
                  <c:v>3.0334331091115274E-2</c:v>
                </c:pt>
                <c:pt idx="1678">
                  <c:v>3.0331427303798009E-2</c:v>
                </c:pt>
                <c:pt idx="1679">
                  <c:v>3.033380334636071E-2</c:v>
                </c:pt>
                <c:pt idx="1680">
                  <c:v>3.033356814897914E-2</c:v>
                </c:pt>
                <c:pt idx="1681">
                  <c:v>3.033335206827914E-2</c:v>
                </c:pt>
                <c:pt idx="1682">
                  <c:v>3.0333155104207421E-2</c:v>
                </c:pt>
                <c:pt idx="1683">
                  <c:v>3.0332977256817273E-2</c:v>
                </c:pt>
                <c:pt idx="1684">
                  <c:v>3.0335353373091678E-2</c:v>
                </c:pt>
                <c:pt idx="1685">
                  <c:v>3.0333947589358257E-2</c:v>
                </c:pt>
                <c:pt idx="1686">
                  <c:v>3.0332558414682964E-2</c:v>
                </c:pt>
                <c:pt idx="1687">
                  <c:v>3.0333728423752593E-2</c:v>
                </c:pt>
                <c:pt idx="1688">
                  <c:v>3.0332374769930226E-2</c:v>
                </c:pt>
                <c:pt idx="1689">
                  <c:v>3.0332311622576213E-2</c:v>
                </c:pt>
                <c:pt idx="1690">
                  <c:v>3.0332267591877127E-2</c:v>
                </c:pt>
                <c:pt idx="1691">
                  <c:v>3.0332242677832966E-2</c:v>
                </c:pt>
                <c:pt idx="1692">
                  <c:v>3.0333515079650208E-2</c:v>
                </c:pt>
                <c:pt idx="1693">
                  <c:v>3.0332250199736066E-2</c:v>
                </c:pt>
                <c:pt idx="1694">
                  <c:v>3.0332282635736618E-2</c:v>
                </c:pt>
                <c:pt idx="1695">
                  <c:v>3.0332334188365451E-2</c:v>
                </c:pt>
                <c:pt idx="1696">
                  <c:v>3.0332404857649209E-2</c:v>
                </c:pt>
                <c:pt idx="1697">
                  <c:v>3.0332494643614538E-2</c:v>
                </c:pt>
                <c:pt idx="1698">
                  <c:v>3.0330100549651462E-2</c:v>
                </c:pt>
                <c:pt idx="1699">
                  <c:v>3.0332731565563265E-2</c:v>
                </c:pt>
                <c:pt idx="1700">
                  <c:v>3.0332878701546662E-2</c:v>
                </c:pt>
                <c:pt idx="1701">
                  <c:v>3.0333044954184984E-2</c:v>
                </c:pt>
                <c:pt idx="1702">
                  <c:v>3.0333230323478233E-2</c:v>
                </c:pt>
                <c:pt idx="1703">
                  <c:v>3.0334728131069522E-2</c:v>
                </c:pt>
                <c:pt idx="1704">
                  <c:v>3.0333658412109443E-2</c:v>
                </c:pt>
                <c:pt idx="1705">
                  <c:v>3.0333901131447405E-2</c:v>
                </c:pt>
                <c:pt idx="1706">
                  <c:v>3.0335460447137308E-2</c:v>
                </c:pt>
                <c:pt idx="1707">
                  <c:v>3.033444392006146E-2</c:v>
                </c:pt>
                <c:pt idx="1708">
                  <c:v>3.0334743989364199E-2</c:v>
                </c:pt>
                <c:pt idx="1709">
                  <c:v>3.0335063175375154E-2</c:v>
                </c:pt>
                <c:pt idx="1710">
                  <c:v>3.0335401478041035E-2</c:v>
                </c:pt>
                <c:pt idx="1711">
                  <c:v>3.0335757920196826E-2</c:v>
                </c:pt>
                <c:pt idx="1712">
                  <c:v>3.0336111655770992E-2</c:v>
                </c:pt>
                <c:pt idx="1713">
                  <c:v>3.0336452587427232E-2</c:v>
                </c:pt>
                <c:pt idx="1714">
                  <c:v>3.0336780715218836E-2</c:v>
                </c:pt>
                <c:pt idx="1715">
                  <c:v>3.0337096039092515E-2</c:v>
                </c:pt>
                <c:pt idx="1716">
                  <c:v>3.0337398559048268E-2</c:v>
                </c:pt>
                <c:pt idx="1717">
                  <c:v>3.033768827511274E-2</c:v>
                </c:pt>
                <c:pt idx="1718">
                  <c:v>3.0337965187259286E-2</c:v>
                </c:pt>
                <c:pt idx="1719">
                  <c:v>3.0339525868596784E-2</c:v>
                </c:pt>
                <c:pt idx="1720">
                  <c:v>3.0339776279468822E-2</c:v>
                </c:pt>
                <c:pt idx="1721">
                  <c:v>3.033871910024466E-2</c:v>
                </c:pt>
                <c:pt idx="1722">
                  <c:v>3.0338944796772793E-2</c:v>
                </c:pt>
                <c:pt idx="1723">
                  <c:v>3.0339157689409646E-2</c:v>
                </c:pt>
                <c:pt idx="1724">
                  <c:v>3.0339357778101927E-2</c:v>
                </c:pt>
                <c:pt idx="1725">
                  <c:v>3.0340836259052928E-2</c:v>
                </c:pt>
                <c:pt idx="1726">
                  <c:v>3.0339719543839294E-2</c:v>
                </c:pt>
                <c:pt idx="1727">
                  <c:v>3.0339881220831089E-2</c:v>
                </c:pt>
                <c:pt idx="1728">
                  <c:v>3.0340030093904957E-2</c:v>
                </c:pt>
                <c:pt idx="1729">
                  <c:v>3.03401661630609E-2</c:v>
                </c:pt>
                <c:pt idx="1730">
                  <c:v>3.0341576114010227E-2</c:v>
                </c:pt>
                <c:pt idx="1731">
                  <c:v>3.0340399889725589E-2</c:v>
                </c:pt>
                <c:pt idx="1732">
                  <c:v>3.0340497547154399E-2</c:v>
                </c:pt>
                <c:pt idx="1733">
                  <c:v>3.0340582400691929E-2</c:v>
                </c:pt>
                <c:pt idx="1734">
                  <c:v>3.0340654450364823E-2</c:v>
                </c:pt>
                <c:pt idx="1735">
                  <c:v>3.0340713696119792E-2</c:v>
                </c:pt>
                <c:pt idx="1736">
                  <c:v>3.0340760137930189E-2</c:v>
                </c:pt>
                <c:pt idx="1737">
                  <c:v>3.0339524322933187E-2</c:v>
                </c:pt>
                <c:pt idx="1738">
                  <c:v>3.0338261531221988E-2</c:v>
                </c:pt>
                <c:pt idx="1739">
                  <c:v>3.0338265902365436E-2</c:v>
                </c:pt>
                <c:pt idx="1740">
                  <c:v>3.0338255222268629E-2</c:v>
                </c:pt>
                <c:pt idx="1741">
                  <c:v>3.0338236239293437E-2</c:v>
                </c:pt>
                <c:pt idx="1742">
                  <c:v>3.0338202205237863E-2</c:v>
                </c:pt>
                <c:pt idx="1743">
                  <c:v>3.0338155369262765E-2</c:v>
                </c:pt>
                <c:pt idx="1744">
                  <c:v>3.0338086166938893E-2</c:v>
                </c:pt>
                <c:pt idx="1745">
                  <c:v>3.0338023292273419E-2</c:v>
                </c:pt>
                <c:pt idx="1746">
                  <c:v>3.03379380510993E-2</c:v>
                </c:pt>
                <c:pt idx="1747">
                  <c:v>3.0337840008245465E-2</c:v>
                </c:pt>
                <c:pt idx="1748">
                  <c:v>3.0337729163631977E-2</c:v>
                </c:pt>
                <c:pt idx="1749">
                  <c:v>3.0337605517258837E-2</c:v>
                </c:pt>
                <c:pt idx="1750">
                  <c:v>3.0337469069126044E-2</c:v>
                </c:pt>
                <c:pt idx="1751">
                  <c:v>3.0337319819313535E-2</c:v>
                </c:pt>
                <c:pt idx="1752">
                  <c:v>3.0337157767581502E-2</c:v>
                </c:pt>
                <c:pt idx="1753">
                  <c:v>3.0336930604812906E-2</c:v>
                </c:pt>
                <c:pt idx="1754">
                  <c:v>3.0336795259078286E-2</c:v>
                </c:pt>
                <c:pt idx="1755">
                  <c:v>3.0336565120450132E-2</c:v>
                </c:pt>
                <c:pt idx="1756">
                  <c:v>3.0336381543616397E-2</c:v>
                </c:pt>
                <c:pt idx="1757">
                  <c:v>3.0336155483245975E-2</c:v>
                </c:pt>
                <c:pt idx="1758">
                  <c:v>3.0335881453007474E-2</c:v>
                </c:pt>
                <c:pt idx="1759">
                  <c:v>3.0335664957226172E-2</c:v>
                </c:pt>
                <c:pt idx="1760">
                  <c:v>3.0335400491656728E-2</c:v>
                </c:pt>
                <c:pt idx="1761">
                  <c:v>3.0335123224247695E-2</c:v>
                </c:pt>
                <c:pt idx="1762">
                  <c:v>3.0334833155158947E-2</c:v>
                </c:pt>
                <c:pt idx="1763">
                  <c:v>3.0334530284310546E-2</c:v>
                </c:pt>
                <c:pt idx="1764">
                  <c:v>3.0334214611622556E-2</c:v>
                </c:pt>
                <c:pt idx="1765">
                  <c:v>3.0333886137334787E-2</c:v>
                </c:pt>
                <c:pt idx="1766">
                  <c:v>3.0333544861207429E-2</c:v>
                </c:pt>
                <c:pt idx="1767">
                  <c:v>3.0333190783320418E-2</c:v>
                </c:pt>
                <c:pt idx="1768">
                  <c:v>3.0332823903753692E-2</c:v>
                </c:pt>
                <c:pt idx="1769">
                  <c:v>3.0332444222347377E-2</c:v>
                </c:pt>
                <c:pt idx="1770">
                  <c:v>3.0332051739261345E-2</c:v>
                </c:pt>
                <c:pt idx="1771">
                  <c:v>3.0331587511485125E-2</c:v>
                </c:pt>
                <c:pt idx="1772">
                  <c:v>3.0331167596102659E-2</c:v>
                </c:pt>
                <c:pt idx="1773">
                  <c:v>3.0330797479445337E-2</c:v>
                </c:pt>
                <c:pt idx="1774">
                  <c:v>3.0330353789320696E-2</c:v>
                </c:pt>
                <c:pt idx="1775">
                  <c:v>3.0329897297516339E-2</c:v>
                </c:pt>
                <c:pt idx="1776">
                  <c:v>3.0329428003872394E-2</c:v>
                </c:pt>
                <c:pt idx="1777">
                  <c:v>3.0328945908548732E-2</c:v>
                </c:pt>
                <c:pt idx="1778">
                  <c:v>3.0328379266855165E-2</c:v>
                </c:pt>
                <c:pt idx="1779">
                  <c:v>3.0327943312622452E-2</c:v>
                </c:pt>
                <c:pt idx="1780">
                  <c:v>3.0327422812099769E-2</c:v>
                </c:pt>
                <c:pt idx="1781">
                  <c:v>3.0326889509657562E-2</c:v>
                </c:pt>
                <c:pt idx="1782">
                  <c:v>3.0326264345656995E-2</c:v>
                </c:pt>
                <c:pt idx="1783">
                  <c:v>3.0325784499733999E-2</c:v>
                </c:pt>
                <c:pt idx="1784">
                  <c:v>3.0325212792172707E-2</c:v>
                </c:pt>
                <c:pt idx="1785">
                  <c:v>3.0324628282851762E-2</c:v>
                </c:pt>
                <c:pt idx="1786">
                  <c:v>3.0324030971771165E-2</c:v>
                </c:pt>
                <c:pt idx="1787">
                  <c:v>3.0323420858930916E-2</c:v>
                </c:pt>
                <c:pt idx="1788">
                  <c:v>3.0322797944331015E-2</c:v>
                </c:pt>
                <c:pt idx="1789">
                  <c:v>3.0323301284300719E-2</c:v>
                </c:pt>
                <c:pt idx="1790">
                  <c:v>3.0321420019436829E-2</c:v>
                </c:pt>
                <c:pt idx="1791">
                  <c:v>3.0320756870860777E-2</c:v>
                </c:pt>
                <c:pt idx="1792">
                  <c:v>3.0320080920445136E-2</c:v>
                </c:pt>
                <c:pt idx="1793">
                  <c:v>3.0319392168349779E-2</c:v>
                </c:pt>
                <c:pt idx="1794">
                  <c:v>3.031869061449477E-2</c:v>
                </c:pt>
                <c:pt idx="1795">
                  <c:v>3.0317976258800172E-2</c:v>
                </c:pt>
                <c:pt idx="1796">
                  <c:v>3.0317249101505794E-2</c:v>
                </c:pt>
                <c:pt idx="1797">
                  <c:v>3.0316509142291892E-2</c:v>
                </c:pt>
                <c:pt idx="1798">
                  <c:v>3.0315756381478209E-2</c:v>
                </c:pt>
                <c:pt idx="1799">
                  <c:v>3.0314990818824938E-2</c:v>
                </c:pt>
                <c:pt idx="1800">
                  <c:v>3.0314212454491951E-2</c:v>
                </c:pt>
                <c:pt idx="1801">
                  <c:v>3.0313421288399311E-2</c:v>
                </c:pt>
                <c:pt idx="1802">
                  <c:v>3.031261732054702E-2</c:v>
                </c:pt>
                <c:pt idx="1803">
                  <c:v>3.0311564836846827E-2</c:v>
                </c:pt>
                <c:pt idx="1804">
                  <c:v>3.0310731607841035E-2</c:v>
                </c:pt>
                <c:pt idx="1805">
                  <c:v>3.0309885577155526E-2</c:v>
                </c:pt>
                <c:pt idx="1806">
                  <c:v>3.030902674463043E-2</c:v>
                </c:pt>
                <c:pt idx="1807">
                  <c:v>3.030815511034568E-2</c:v>
                </c:pt>
                <c:pt idx="1808">
                  <c:v>3.0307270674461151E-2</c:v>
                </c:pt>
                <c:pt idx="1809">
                  <c:v>3.0306373436657097E-2</c:v>
                </c:pt>
                <c:pt idx="1810">
                  <c:v>3.0305463397253263E-2</c:v>
                </c:pt>
                <c:pt idx="1811">
                  <c:v>3.030454055600984E-2</c:v>
                </c:pt>
                <c:pt idx="1812">
                  <c:v>3.0303604913086701E-2</c:v>
                </c:pt>
                <c:pt idx="1813">
                  <c:v>3.030265646840391E-2</c:v>
                </c:pt>
                <c:pt idx="1814">
                  <c:v>3.0301695221961467E-2</c:v>
                </c:pt>
                <c:pt idx="1815">
                  <c:v>3.0304336338886628E-2</c:v>
                </c:pt>
                <c:pt idx="1816">
                  <c:v>3.0299734323797622E-2</c:v>
                </c:pt>
                <c:pt idx="1817">
                  <c:v>3.0298734672076222E-2</c:v>
                </c:pt>
                <c:pt idx="1818">
                  <c:v>3.0297722218675105E-2</c:v>
                </c:pt>
                <c:pt idx="1819">
                  <c:v>3.0296696963514336E-2</c:v>
                </c:pt>
                <c:pt idx="1820">
                  <c:v>3.0295658906593914E-2</c:v>
                </c:pt>
                <c:pt idx="1821">
                  <c:v>3.029460804791384E-2</c:v>
                </c:pt>
                <c:pt idx="1822">
                  <c:v>3.029354438755405E-2</c:v>
                </c:pt>
                <c:pt idx="1823">
                  <c:v>3.0292467925354671E-2</c:v>
                </c:pt>
                <c:pt idx="1824">
                  <c:v>3.0291378661475576E-2</c:v>
                </c:pt>
                <c:pt idx="1825">
                  <c:v>3.0290276595756893E-2</c:v>
                </c:pt>
                <c:pt idx="1826">
                  <c:v>3.0289161728358494E-2</c:v>
                </c:pt>
                <c:pt idx="1827">
                  <c:v>3.0288034059280378E-2</c:v>
                </c:pt>
                <c:pt idx="1828">
                  <c:v>3.0286893588442609E-2</c:v>
                </c:pt>
                <c:pt idx="1829">
                  <c:v>3.0285740315845189E-2</c:v>
                </c:pt>
                <c:pt idx="1830">
                  <c:v>3.028457424140818E-2</c:v>
                </c:pt>
                <c:pt idx="1831">
                  <c:v>3.0283395365451327E-2</c:v>
                </c:pt>
                <c:pt idx="1832">
                  <c:v>3.0282203687415077E-2</c:v>
                </c:pt>
                <c:pt idx="1833">
                  <c:v>3.0280999207938919E-2</c:v>
                </c:pt>
                <c:pt idx="1834">
                  <c:v>3.0279781926543237E-2</c:v>
                </c:pt>
                <c:pt idx="1835">
                  <c:v>3.0278551843467838E-2</c:v>
                </c:pt>
                <c:pt idx="1836">
                  <c:v>3.0279497853324955E-2</c:v>
                </c:pt>
                <c:pt idx="1837">
                  <c:v>3.027605327211802E-2</c:v>
                </c:pt>
                <c:pt idx="1838">
                  <c:v>3.02747847838436E-2</c:v>
                </c:pt>
                <c:pt idx="1839">
                  <c:v>3.0273503493729592E-2</c:v>
                </c:pt>
                <c:pt idx="1840">
                  <c:v>3.0271464173257101E-2</c:v>
                </c:pt>
                <c:pt idx="1841">
                  <c:v>3.0273072034274762E-2</c:v>
                </c:pt>
                <c:pt idx="1842">
                  <c:v>3.0269582813149398E-2</c:v>
                </c:pt>
                <c:pt idx="1843">
                  <c:v>3.0268250316156653E-2</c:v>
                </c:pt>
                <c:pt idx="1844">
                  <c:v>3.0266905017404255E-2</c:v>
                </c:pt>
                <c:pt idx="1845">
                  <c:v>3.0265546916892205E-2</c:v>
                </c:pt>
                <c:pt idx="1846">
                  <c:v>3.0264176014620503E-2</c:v>
                </c:pt>
                <c:pt idx="1847">
                  <c:v>3.0262792310669084E-2</c:v>
                </c:pt>
                <c:pt idx="1848">
                  <c:v>3.0261395804958013E-2</c:v>
                </c:pt>
                <c:pt idx="1849">
                  <c:v>3.0259986497407354E-2</c:v>
                </c:pt>
                <c:pt idx="1850">
                  <c:v>3.0258564388256914E-2</c:v>
                </c:pt>
                <c:pt idx="1851">
                  <c:v>3.0257129477346822E-2</c:v>
                </c:pt>
                <c:pt idx="1852">
                  <c:v>3.0255681764677078E-2</c:v>
                </c:pt>
                <c:pt idx="1853">
                  <c:v>3.0258886733431467E-2</c:v>
                </c:pt>
                <c:pt idx="1854">
                  <c:v>3.0252747934058632E-2</c:v>
                </c:pt>
                <c:pt idx="1855">
                  <c:v>3.0251261816109931E-2</c:v>
                </c:pt>
                <c:pt idx="1856">
                  <c:v>3.0249762896481514E-2</c:v>
                </c:pt>
                <c:pt idx="1857">
                  <c:v>3.0248251175093444E-2</c:v>
                </c:pt>
                <c:pt idx="1858">
                  <c:v>3.0246726651945721E-2</c:v>
                </c:pt>
                <c:pt idx="1859">
                  <c:v>3.0245189327118283E-2</c:v>
                </c:pt>
                <c:pt idx="1860">
                  <c:v>3.0243639200531192E-2</c:v>
                </c:pt>
                <c:pt idx="1861">
                  <c:v>3.0242076272104512E-2</c:v>
                </c:pt>
                <c:pt idx="1862">
                  <c:v>3.0240500542078053E-2</c:v>
                </c:pt>
                <c:pt idx="1863">
                  <c:v>3.0238912010291941E-2</c:v>
                </c:pt>
                <c:pt idx="1864">
                  <c:v>3.023731067666624E-2</c:v>
                </c:pt>
                <c:pt idx="1865">
                  <c:v>3.0235696541360824E-2</c:v>
                </c:pt>
                <c:pt idx="1866">
                  <c:v>3.0234069604375691E-2</c:v>
                </c:pt>
                <c:pt idx="1867">
                  <c:v>3.0235885120952766E-2</c:v>
                </c:pt>
                <c:pt idx="1868">
                  <c:v>3.0230777325046532E-2</c:v>
                </c:pt>
                <c:pt idx="1869">
                  <c:v>3.0229111982862378E-2</c:v>
                </c:pt>
                <c:pt idx="1870">
                  <c:v>3.0227433838838635E-2</c:v>
                </c:pt>
                <c:pt idx="1871">
                  <c:v>3.0225742893135177E-2</c:v>
                </c:pt>
                <c:pt idx="1872">
                  <c:v>3.022403914559213E-2</c:v>
                </c:pt>
                <c:pt idx="1873">
                  <c:v>3.0222322596369366E-2</c:v>
                </c:pt>
                <c:pt idx="1874">
                  <c:v>3.0220593245466887E-2</c:v>
                </c:pt>
                <c:pt idx="1875">
                  <c:v>3.0218851092804755E-2</c:v>
                </c:pt>
                <c:pt idx="1876">
                  <c:v>3.0217096138382971E-2</c:v>
                </c:pt>
                <c:pt idx="1877">
                  <c:v>3.0215328382201534E-2</c:v>
                </c:pt>
                <c:pt idx="1878">
                  <c:v>3.0213547824420317E-2</c:v>
                </c:pt>
                <c:pt idx="1879">
                  <c:v>3.0211754464719576E-2</c:v>
                </c:pt>
                <c:pt idx="1880">
                  <c:v>3.0209948303339118E-2</c:v>
                </c:pt>
                <c:pt idx="1881">
                  <c:v>3.0208129340278944E-2</c:v>
                </c:pt>
                <c:pt idx="1882">
                  <c:v>3.0206297575459118E-2</c:v>
                </c:pt>
                <c:pt idx="1883">
                  <c:v>3.0204453008879639E-2</c:v>
                </c:pt>
                <c:pt idx="1884">
                  <c:v>3.0202595640620444E-2</c:v>
                </c:pt>
                <c:pt idx="1885">
                  <c:v>3.0200725470521661E-2</c:v>
                </c:pt>
                <c:pt idx="1886">
                  <c:v>3.0198842498743161E-2</c:v>
                </c:pt>
                <c:pt idx="1887">
                  <c:v>3.0196946725364882E-2</c:v>
                </c:pt>
                <c:pt idx="1888">
                  <c:v>3.0197022995368528E-2</c:v>
                </c:pt>
                <c:pt idx="1889">
                  <c:v>3.0193116773089557E-2</c:v>
                </c:pt>
                <c:pt idx="1890">
                  <c:v>3.0191182594352384E-2</c:v>
                </c:pt>
                <c:pt idx="1891">
                  <c:v>3.0189235614015431E-2</c:v>
                </c:pt>
                <c:pt idx="1892">
                  <c:v>3.0191776137375115E-2</c:v>
                </c:pt>
                <c:pt idx="1893">
                  <c:v>3.0188675296802803E-2</c:v>
                </c:pt>
                <c:pt idx="1894">
                  <c:v>3.0183317862206849E-2</c:v>
                </c:pt>
                <c:pt idx="1895">
                  <c:v>3.0181319674911222E-2</c:v>
                </c:pt>
                <c:pt idx="1896">
                  <c:v>3.0179308685776007E-2</c:v>
                </c:pt>
                <c:pt idx="1897">
                  <c:v>3.0177284894961076E-2</c:v>
                </c:pt>
                <c:pt idx="1898">
                  <c:v>3.0175248302386493E-2</c:v>
                </c:pt>
                <c:pt idx="1899">
                  <c:v>3.0173198908052257E-2</c:v>
                </c:pt>
                <c:pt idx="1900">
                  <c:v>3.0171136712038304E-2</c:v>
                </c:pt>
                <c:pt idx="1901">
                  <c:v>3.01690617142647E-2</c:v>
                </c:pt>
                <c:pt idx="1902">
                  <c:v>3.0166973914811379E-2</c:v>
                </c:pt>
                <c:pt idx="1903">
                  <c:v>3.0164873313598406E-2</c:v>
                </c:pt>
                <c:pt idx="1904">
                  <c:v>3.016275991062578E-2</c:v>
                </c:pt>
                <c:pt idx="1905">
                  <c:v>3.0160633705893503E-2</c:v>
                </c:pt>
                <c:pt idx="1906">
                  <c:v>3.0158494699561444E-2</c:v>
                </c:pt>
                <c:pt idx="1907">
                  <c:v>3.0156342891469734E-2</c:v>
                </c:pt>
                <c:pt idx="1908">
                  <c:v>3.0158608948811505E-2</c:v>
                </c:pt>
                <c:pt idx="1909">
                  <c:v>3.015200086992742E-2</c:v>
                </c:pt>
                <c:pt idx="1910">
                  <c:v>3.0149810656556753E-2</c:v>
                </c:pt>
                <c:pt idx="1911">
                  <c:v>3.0147607641506369E-2</c:v>
                </c:pt>
                <c:pt idx="1912">
                  <c:v>3.0145391824696333E-2</c:v>
                </c:pt>
                <c:pt idx="1913">
                  <c:v>3.014316320620658E-2</c:v>
                </c:pt>
                <c:pt idx="1914">
                  <c:v>3.0140921785957175E-2</c:v>
                </c:pt>
                <c:pt idx="1915">
                  <c:v>3.0138667563868182E-2</c:v>
                </c:pt>
                <c:pt idx="1916">
                  <c:v>3.0136400540339281E-2</c:v>
                </c:pt>
                <c:pt idx="1917">
                  <c:v>3.0134120714810919E-2</c:v>
                </c:pt>
                <c:pt idx="1918">
                  <c:v>3.0131828087682777E-2</c:v>
                </c:pt>
                <c:pt idx="1919">
                  <c:v>3.0129522658794983E-2</c:v>
                </c:pt>
                <c:pt idx="1920">
                  <c:v>3.0127204428227472E-2</c:v>
                </c:pt>
                <c:pt idx="1921">
                  <c:v>3.0124873395900309E-2</c:v>
                </c:pt>
                <c:pt idx="1922">
                  <c:v>3.0122529561813494E-2</c:v>
                </c:pt>
                <c:pt idx="1923">
                  <c:v>3.0120172925967026E-2</c:v>
                </c:pt>
                <c:pt idx="1924">
                  <c:v>3.0117803488440842E-2</c:v>
                </c:pt>
                <c:pt idx="1925">
                  <c:v>3.0115421249234942E-2</c:v>
                </c:pt>
                <c:pt idx="1926">
                  <c:v>3.0113026208269389E-2</c:v>
                </c:pt>
                <c:pt idx="1927">
                  <c:v>3.011061836562412E-2</c:v>
                </c:pt>
                <c:pt idx="1928">
                  <c:v>3.0108197721139263E-2</c:v>
                </c:pt>
                <c:pt idx="1929">
                  <c:v>3.0105764274974689E-2</c:v>
                </c:pt>
                <c:pt idx="1930">
                  <c:v>3.0103318027050463E-2</c:v>
                </c:pt>
                <c:pt idx="1931">
                  <c:v>3.0100858977526457E-2</c:v>
                </c:pt>
                <c:pt idx="1932">
                  <c:v>3.0098387126162862E-2</c:v>
                </c:pt>
                <c:pt idx="1933">
                  <c:v>3.0095902473199487E-2</c:v>
                </c:pt>
                <c:pt idx="1934">
                  <c:v>3.009340501847646E-2</c:v>
                </c:pt>
                <c:pt idx="1935">
                  <c:v>3.0090894761833908E-2</c:v>
                </c:pt>
                <c:pt idx="1936">
                  <c:v>3.0088371703751449E-2</c:v>
                </c:pt>
                <c:pt idx="1937">
                  <c:v>3.0085835843749464E-2</c:v>
                </c:pt>
                <c:pt idx="1938">
                  <c:v>3.0086510134892386E-2</c:v>
                </c:pt>
                <c:pt idx="1939">
                  <c:v>3.0080725718706347E-2</c:v>
                </c:pt>
                <c:pt idx="1940">
                  <c:v>3.0079926499775311E-2</c:v>
                </c:pt>
                <c:pt idx="1941">
                  <c:v>3.0075564386784492E-2</c:v>
                </c:pt>
                <c:pt idx="1942">
                  <c:v>3.0072964518303991E-2</c:v>
                </c:pt>
                <c:pt idx="1943">
                  <c:v>3.0070351848063837E-2</c:v>
                </c:pt>
                <c:pt idx="1944">
                  <c:v>3.006772637606403E-2</c:v>
                </c:pt>
                <c:pt idx="1945">
                  <c:v>3.0067908858433245E-2</c:v>
                </c:pt>
                <c:pt idx="1946">
                  <c:v>3.0064187498313188E-2</c:v>
                </c:pt>
                <c:pt idx="1947">
                  <c:v>3.0062583427916678E-2</c:v>
                </c:pt>
                <c:pt idx="1948">
                  <c:v>3.0058838733948434E-2</c:v>
                </c:pt>
                <c:pt idx="1949">
                  <c:v>3.0056145145982427E-2</c:v>
                </c:pt>
                <c:pt idx="1950">
                  <c:v>3.0053438754285011E-2</c:v>
                </c:pt>
                <c:pt idx="1951">
                  <c:v>3.005071955872296E-2</c:v>
                </c:pt>
                <c:pt idx="1952">
                  <c:v>3.0049045766484817E-2</c:v>
                </c:pt>
                <c:pt idx="1953">
                  <c:v>3.0045242756218116E-2</c:v>
                </c:pt>
                <c:pt idx="1954">
                  <c:v>3.0042485149222031E-2</c:v>
                </c:pt>
                <c:pt idx="1955">
                  <c:v>3.0039714738441248E-2</c:v>
                </c:pt>
                <c:pt idx="1956">
                  <c:v>3.0036931523822474E-2</c:v>
                </c:pt>
                <c:pt idx="1957">
                  <c:v>3.0034135505392356E-2</c:v>
                </c:pt>
                <c:pt idx="1958">
                  <c:v>3.0031326683177539E-2</c:v>
                </c:pt>
                <c:pt idx="1959">
                  <c:v>3.0024787753806237E-2</c:v>
                </c:pt>
                <c:pt idx="1960">
                  <c:v>3.0025670627313872E-2</c:v>
                </c:pt>
                <c:pt idx="1961">
                  <c:v>3.0022823393638376E-2</c:v>
                </c:pt>
                <c:pt idx="1962">
                  <c:v>3.0021010079173127E-2</c:v>
                </c:pt>
                <c:pt idx="1963">
                  <c:v>3.0017090514933287E-2</c:v>
                </c:pt>
                <c:pt idx="1964">
                  <c:v>3.0014204869877048E-2</c:v>
                </c:pt>
                <c:pt idx="1965">
                  <c:v>3.0011306421009465E-2</c:v>
                </c:pt>
                <c:pt idx="1966">
                  <c:v>3.0009437268383454E-2</c:v>
                </c:pt>
                <c:pt idx="1967">
                  <c:v>3.0005471111893556E-2</c:v>
                </c:pt>
                <c:pt idx="1968">
                  <c:v>3.0002534251618584E-2</c:v>
                </c:pt>
                <c:pt idx="1969">
                  <c:v>2.9999584587558914E-2</c:v>
                </c:pt>
                <c:pt idx="1970">
                  <c:v>2.9996622119687899E-2</c:v>
                </c:pt>
                <c:pt idx="1971">
                  <c:v>2.9993647298098836E-2</c:v>
                </c:pt>
                <c:pt idx="1972">
                  <c:v>2.9990664623404939E-2</c:v>
                </c:pt>
                <c:pt idx="1973">
                  <c:v>2.9987675445859452E-2</c:v>
                </c:pt>
                <c:pt idx="1974">
                  <c:v>2.9984679765382438E-2</c:v>
                </c:pt>
                <c:pt idx="1975">
                  <c:v>2.9981677582000543E-2</c:v>
                </c:pt>
                <c:pt idx="1976">
                  <c:v>2.9978668895713767E-2</c:v>
                </c:pt>
                <c:pt idx="1977">
                  <c:v>2.99756537065754E-2</c:v>
                </c:pt>
                <c:pt idx="1978">
                  <c:v>2.9972632014505507E-2</c:v>
                </c:pt>
                <c:pt idx="1979">
                  <c:v>2.9970634613394331E-2</c:v>
                </c:pt>
                <c:pt idx="1980">
                  <c:v>2.9967599198394979E-2</c:v>
                </c:pt>
                <c:pt idx="1981">
                  <c:v>2.9963527920946476E-2</c:v>
                </c:pt>
                <c:pt idx="1982">
                  <c:v>2.9960480217336993E-2</c:v>
                </c:pt>
                <c:pt idx="1983">
                  <c:v>2.9957426010795984E-2</c:v>
                </c:pt>
                <c:pt idx="1984">
                  <c:v>2.9954365301403385E-2</c:v>
                </c:pt>
                <c:pt idx="1985">
                  <c:v>2.9952324572410927E-2</c:v>
                </c:pt>
                <c:pt idx="1986">
                  <c:v>2.9948224373876897E-2</c:v>
                </c:pt>
                <c:pt idx="1987">
                  <c:v>2.9945144155796299E-2</c:v>
                </c:pt>
                <c:pt idx="1988">
                  <c:v>2.9942057434837466E-2</c:v>
                </c:pt>
                <c:pt idx="1989">
                  <c:v>2.9938964210973751E-2</c:v>
                </c:pt>
                <c:pt idx="1990">
                  <c:v>2.9932488867991935E-2</c:v>
                </c:pt>
                <c:pt idx="1991">
                  <c:v>2.9932758254558323E-2</c:v>
                </c:pt>
                <c:pt idx="1992">
                  <c:v>2.9929645522033255E-2</c:v>
                </c:pt>
                <c:pt idx="1993">
                  <c:v>2.9926526286629951E-2</c:v>
                </c:pt>
                <c:pt idx="1994">
                  <c:v>2.9923400548321766E-2</c:v>
                </c:pt>
                <c:pt idx="1995">
                  <c:v>2.992026830716199E-2</c:v>
                </c:pt>
                <c:pt idx="1996">
                  <c:v>2.9919166615570703E-2</c:v>
                </c:pt>
                <c:pt idx="1997">
                  <c:v>2.991500212284004E-2</c:v>
                </c:pt>
                <c:pt idx="1998">
                  <c:v>2.9910832566253376E-2</c:v>
                </c:pt>
                <c:pt idx="1999">
                  <c:v>2.9908690666982096E-2</c:v>
                </c:pt>
                <c:pt idx="2000">
                  <c:v>2.990450955792312E-2</c:v>
                </c:pt>
                <c:pt idx="2001">
                  <c:v>2.9901338299413993E-2</c:v>
                </c:pt>
                <c:pt idx="2002">
                  <c:v>2.9898160538053276E-2</c:v>
                </c:pt>
                <c:pt idx="2003">
                  <c:v>2.9894976273787677E-2</c:v>
                </c:pt>
                <c:pt idx="2004">
                  <c:v>2.9892798217945327E-2</c:v>
                </c:pt>
                <c:pt idx="2005">
                  <c:v>2.9888588236648417E-2</c:v>
                </c:pt>
                <c:pt idx="2006">
                  <c:v>2.988538446374811E-2</c:v>
                </c:pt>
                <c:pt idx="2007">
                  <c:v>2.9882174187969568E-2</c:v>
                </c:pt>
                <c:pt idx="2008">
                  <c:v>2.987895740931279E-2</c:v>
                </c:pt>
                <c:pt idx="2009">
                  <c:v>2.9871872015494461E-2</c:v>
                </c:pt>
                <c:pt idx="2010">
                  <c:v>2.987250434333788E-2</c:v>
                </c:pt>
                <c:pt idx="2011">
                  <c:v>2.9869268056073039E-2</c:v>
                </c:pt>
                <c:pt idx="2012">
                  <c:v>2.9866025265876672E-2</c:v>
                </c:pt>
                <c:pt idx="2013">
                  <c:v>2.986277597285536E-2</c:v>
                </c:pt>
                <c:pt idx="2014">
                  <c:v>2.9859520176929166E-2</c:v>
                </c:pt>
                <c:pt idx="2015">
                  <c:v>2.9857262531651774E-2</c:v>
                </c:pt>
                <c:pt idx="2016">
                  <c:v>2.9852989076468717E-2</c:v>
                </c:pt>
                <c:pt idx="2017">
                  <c:v>2.9849713771907815E-2</c:v>
                </c:pt>
                <c:pt idx="2018">
                  <c:v>2.984743440971549E-2</c:v>
                </c:pt>
                <c:pt idx="2019">
                  <c:v>2.984314365417795E-2</c:v>
                </c:pt>
                <c:pt idx="2020">
                  <c:v>2.9839848841035632E-2</c:v>
                </c:pt>
                <c:pt idx="2021">
                  <c:v>2.9836547524988433E-2</c:v>
                </c:pt>
                <c:pt idx="2022">
                  <c:v>2.9833239706089643E-2</c:v>
                </c:pt>
                <c:pt idx="2023">
                  <c:v>2.9829925384312617E-2</c:v>
                </c:pt>
                <c:pt idx="2024">
                  <c:v>2.9826604559630709E-2</c:v>
                </c:pt>
                <c:pt idx="2025">
                  <c:v>2.9823277232123857E-2</c:v>
                </c:pt>
                <c:pt idx="2026">
                  <c:v>2.9819943401738769E-2</c:v>
                </c:pt>
                <c:pt idx="2027">
                  <c:v>2.9816603068475445E-2</c:v>
                </c:pt>
                <c:pt idx="2028">
                  <c:v>2.9813256232333885E-2</c:v>
                </c:pt>
                <c:pt idx="2029">
                  <c:v>2.9809902893340734E-2</c:v>
                </c:pt>
                <c:pt idx="2030">
                  <c:v>2.9806543051469347E-2</c:v>
                </c:pt>
                <c:pt idx="2031">
                  <c:v>2.9804169529856761E-2</c:v>
                </c:pt>
                <c:pt idx="2032">
                  <c:v>2.9800795938550451E-2</c:v>
                </c:pt>
                <c:pt idx="2033">
                  <c:v>2.9796424508665709E-2</c:v>
                </c:pt>
                <c:pt idx="2034">
                  <c:v>2.9793038655334669E-2</c:v>
                </c:pt>
                <c:pt idx="2035">
                  <c:v>2.9789646299125394E-2</c:v>
                </c:pt>
                <c:pt idx="2036">
                  <c:v>2.9786247440064528E-2</c:v>
                </c:pt>
                <c:pt idx="2037">
                  <c:v>2.9783830431371339E-2</c:v>
                </c:pt>
                <c:pt idx="2038">
                  <c:v>2.977943021336138E-2</c:v>
                </c:pt>
                <c:pt idx="2039">
                  <c:v>2.9776011845692452E-2</c:v>
                </c:pt>
                <c:pt idx="2040">
                  <c:v>2.9772586975198578E-2</c:v>
                </c:pt>
                <c:pt idx="2041">
                  <c:v>2.9769155601826469E-2</c:v>
                </c:pt>
                <c:pt idx="2042">
                  <c:v>2.9766702340026097E-2</c:v>
                </c:pt>
                <c:pt idx="2043">
                  <c:v>2.9762273346527479E-2</c:v>
                </c:pt>
                <c:pt idx="2044">
                  <c:v>2.9758822464573953E-2</c:v>
                </c:pt>
                <c:pt idx="2045">
                  <c:v>2.9755365079742191E-2</c:v>
                </c:pt>
                <c:pt idx="2046">
                  <c:v>2.9751901192085484E-2</c:v>
                </c:pt>
                <c:pt idx="2047">
                  <c:v>2.9748430801550541E-2</c:v>
                </c:pt>
                <c:pt idx="2048">
                  <c:v>2.9744953908137362E-2</c:v>
                </c:pt>
                <c:pt idx="2049">
                  <c:v>2.9738996583037469E-2</c:v>
                </c:pt>
                <c:pt idx="2050">
                  <c:v>2.9734526330909006E-2</c:v>
                </c:pt>
                <c:pt idx="2051">
                  <c:v>2.9731028648685154E-2</c:v>
                </c:pt>
                <c:pt idx="2052">
                  <c:v>2.9727023336203473E-2</c:v>
                </c:pt>
                <c:pt idx="2053">
                  <c:v>2.9724013778960057E-2</c:v>
                </c:pt>
                <c:pt idx="2054">
                  <c:v>2.9720496591219003E-2</c:v>
                </c:pt>
                <c:pt idx="2055">
                  <c:v>2.9716972901638883E-2</c:v>
                </c:pt>
                <c:pt idx="2056">
                  <c:v>2.9712937866452904E-2</c:v>
                </c:pt>
                <c:pt idx="2057">
                  <c:v>2.9709906017041376E-2</c:v>
                </c:pt>
                <c:pt idx="2058">
                  <c:v>2.9706362821944055E-2</c:v>
                </c:pt>
                <c:pt idx="2059">
                  <c:v>2.9702813125087602E-2</c:v>
                </c:pt>
                <c:pt idx="2060">
                  <c:v>2.9699256926232209E-2</c:v>
                </c:pt>
                <c:pt idx="2061">
                  <c:v>2.9695694225697622E-2</c:v>
                </c:pt>
                <c:pt idx="2062">
                  <c:v>2.9692125023164095E-2</c:v>
                </c:pt>
                <c:pt idx="2063">
                  <c:v>2.9688549318871438E-2</c:v>
                </c:pt>
                <c:pt idx="2064">
                  <c:v>2.9683942431040222E-2</c:v>
                </c:pt>
                <c:pt idx="2065">
                  <c:v>2.9681378404688985E-2</c:v>
                </c:pt>
                <c:pt idx="2066">
                  <c:v>2.9677783194879126E-2</c:v>
                </c:pt>
                <c:pt idx="2067">
                  <c:v>2.9673666422196376E-2</c:v>
                </c:pt>
                <c:pt idx="2068">
                  <c:v>2.967057326966227E-2</c:v>
                </c:pt>
                <c:pt idx="2069">
                  <c:v>2.9666958554255274E-2</c:v>
                </c:pt>
                <c:pt idx="2070">
                  <c:v>2.9662819489484349E-2</c:v>
                </c:pt>
                <c:pt idx="2071">
                  <c:v>2.9659709617844143E-2</c:v>
                </c:pt>
                <c:pt idx="2072">
                  <c:v>2.9656075396999881E-2</c:v>
                </c:pt>
                <c:pt idx="2073">
                  <c:v>2.9652434674236616E-2</c:v>
                </c:pt>
                <c:pt idx="2074">
                  <c:v>2.9648787449554348E-2</c:v>
                </c:pt>
                <c:pt idx="2075">
                  <c:v>2.9645133723112949E-2</c:v>
                </c:pt>
                <c:pt idx="2076">
                  <c:v>2.9641473494832482E-2</c:v>
                </c:pt>
                <c:pt idx="2077">
                  <c:v>2.9637806764633012E-2</c:v>
                </c:pt>
                <c:pt idx="2078">
                  <c:v>2.9634133532754348E-2</c:v>
                </c:pt>
                <c:pt idx="2079">
                  <c:v>2.9630453798876744E-2</c:v>
                </c:pt>
                <c:pt idx="2080">
                  <c:v>2.9626767563240008E-2</c:v>
                </c:pt>
                <c:pt idx="2081">
                  <c:v>2.9623074825604334E-2</c:v>
                </c:pt>
                <c:pt idx="2082">
                  <c:v>2.9619375586289465E-2</c:v>
                </c:pt>
                <c:pt idx="2083">
                  <c:v>2.9615139922709588E-2</c:v>
                </c:pt>
                <c:pt idx="2084">
                  <c:v>2.9611426750859593E-2</c:v>
                </c:pt>
                <c:pt idx="2085">
                  <c:v>2.960823885699071E-2</c:v>
                </c:pt>
                <c:pt idx="2086">
                  <c:v>2.9604513610319572E-2</c:v>
                </c:pt>
                <c:pt idx="2087">
                  <c:v>2.960078186172943E-2</c:v>
                </c:pt>
                <c:pt idx="2088">
                  <c:v>2.9597043611300222E-2</c:v>
                </c:pt>
                <c:pt idx="2089">
                  <c:v>2.9593298859031947E-2</c:v>
                </c:pt>
                <c:pt idx="2090">
                  <c:v>2.9589011180659597E-2</c:v>
                </c:pt>
                <c:pt idx="2091">
                  <c:v>2.9585789848898258E-2</c:v>
                </c:pt>
                <c:pt idx="2092">
                  <c:v>2.9582025591112782E-2</c:v>
                </c:pt>
                <c:pt idx="2093">
                  <c:v>2.9578254831568174E-2</c:v>
                </c:pt>
                <c:pt idx="2094">
                  <c:v>2.9573937430571462E-2</c:v>
                </c:pt>
                <c:pt idx="2095">
                  <c:v>2.9570693806642012E-2</c:v>
                </c:pt>
                <c:pt idx="2096">
                  <c:v>2.9566903541660139E-2</c:v>
                </c:pt>
                <c:pt idx="2097">
                  <c:v>2.9563106774679326E-2</c:v>
                </c:pt>
                <c:pt idx="2098">
                  <c:v>2.9559303505779511E-2</c:v>
                </c:pt>
                <c:pt idx="2099">
                  <c:v>2.9555493735040628E-2</c:v>
                </c:pt>
                <c:pt idx="2100">
                  <c:v>2.955167746262255E-2</c:v>
                </c:pt>
                <c:pt idx="2101">
                  <c:v>2.9548247197630495E-2</c:v>
                </c:pt>
                <c:pt idx="2102">
                  <c:v>2.9543477841800225E-2</c:v>
                </c:pt>
                <c:pt idx="2103">
                  <c:v>2.9539641134928019E-2</c:v>
                </c:pt>
                <c:pt idx="2104">
                  <c:v>2.9535797926216745E-2</c:v>
                </c:pt>
                <c:pt idx="2105">
                  <c:v>2.9531948215666404E-2</c:v>
                </c:pt>
                <c:pt idx="2106">
                  <c:v>2.9528092003356932E-2</c:v>
                </c:pt>
                <c:pt idx="2107">
                  <c:v>2.952422928904852E-2</c:v>
                </c:pt>
                <c:pt idx="2108">
                  <c:v>2.9520360072980978E-2</c:v>
                </c:pt>
                <c:pt idx="2109">
                  <c:v>2.9516484355154304E-2</c:v>
                </c:pt>
                <c:pt idx="2110">
                  <c:v>2.9512602135408628E-2</c:v>
                </c:pt>
                <c:pt idx="2111">
                  <c:v>2.9508713413743948E-2</c:v>
                </c:pt>
                <c:pt idx="2112">
                  <c:v>2.9504818190400073E-2</c:v>
                </c:pt>
                <c:pt idx="2113">
                  <c:v>2.9500916465217131E-2</c:v>
                </c:pt>
                <c:pt idx="2114">
                  <c:v>2.9497008238035249E-2</c:v>
                </c:pt>
                <c:pt idx="2115">
                  <c:v>2.9491973820912065E-2</c:v>
                </c:pt>
                <c:pt idx="2116">
                  <c:v>2.9488050732577875E-2</c:v>
                </c:pt>
                <c:pt idx="2117">
                  <c:v>2.948412114216481E-2</c:v>
                </c:pt>
                <c:pt idx="2118">
                  <c:v>2.9480185050152485E-2</c:v>
                </c:pt>
                <c:pt idx="2119">
                  <c:v>2.9476242456301094E-2</c:v>
                </c:pt>
                <c:pt idx="2120">
                  <c:v>2.9472293360530699E-2</c:v>
                </c:pt>
                <c:pt idx="2121">
                  <c:v>2.9468337762841301E-2</c:v>
                </c:pt>
                <c:pt idx="2122">
                  <c:v>2.9464375663472708E-2</c:v>
                </c:pt>
                <c:pt idx="2123">
                  <c:v>2.9460407062185112E-2</c:v>
                </c:pt>
                <c:pt idx="2124">
                  <c:v>2.9456431959058449E-2</c:v>
                </c:pt>
                <c:pt idx="2125">
                  <c:v>2.9452450354012782E-2</c:v>
                </c:pt>
                <c:pt idx="2126">
                  <c:v>2.9448462247367857E-2</c:v>
                </c:pt>
                <c:pt idx="2127">
                  <c:v>2.944722311185366E-2</c:v>
                </c:pt>
                <c:pt idx="2128">
                  <c:v>2.944046652824106E-2</c:v>
                </c:pt>
                <c:pt idx="2129">
                  <c:v>2.9436458915919061E-2</c:v>
                </c:pt>
                <c:pt idx="2130">
                  <c:v>2.9432444801917867E-2</c:v>
                </c:pt>
                <c:pt idx="2131">
                  <c:v>2.942842418599767E-2</c:v>
                </c:pt>
                <c:pt idx="2132">
                  <c:v>2.942439706815847E-2</c:v>
                </c:pt>
                <c:pt idx="2133">
                  <c:v>2.9420363448560138E-2</c:v>
                </c:pt>
                <c:pt idx="2134">
                  <c:v>2.941632332712274E-2</c:v>
                </c:pt>
                <c:pt idx="2135">
                  <c:v>2.9412276703846274E-2</c:v>
                </c:pt>
                <c:pt idx="2136">
                  <c:v>2.9408223578650805E-2</c:v>
                </c:pt>
                <c:pt idx="2137">
                  <c:v>2.9404163951856077E-2</c:v>
                </c:pt>
                <c:pt idx="2138">
                  <c:v>2.940009782306241E-2</c:v>
                </c:pt>
                <c:pt idx="2139">
                  <c:v>2.939602519234974E-2</c:v>
                </c:pt>
                <c:pt idx="2140">
                  <c:v>2.939194606003781E-2</c:v>
                </c:pt>
                <c:pt idx="2141">
                  <c:v>2.9387860425806878E-2</c:v>
                </c:pt>
                <c:pt idx="2142">
                  <c:v>2.9383768289656942E-2</c:v>
                </c:pt>
                <c:pt idx="2143">
                  <c:v>2.9379669651747875E-2</c:v>
                </c:pt>
                <c:pt idx="2144">
                  <c:v>2.9375564511999741E-2</c:v>
                </c:pt>
                <c:pt idx="2145">
                  <c:v>2.937145287041254E-2</c:v>
                </c:pt>
                <c:pt idx="2146">
                  <c:v>2.9367334726906336E-2</c:v>
                </c:pt>
                <c:pt idx="2147">
                  <c:v>2.9363210081720936E-2</c:v>
                </c:pt>
                <c:pt idx="2148">
                  <c:v>2.9360291561761898E-2</c:v>
                </c:pt>
                <c:pt idx="2149">
                  <c:v>2.9354941285753E-2</c:v>
                </c:pt>
                <c:pt idx="2150">
                  <c:v>2.9350797135050399E-2</c:v>
                </c:pt>
                <c:pt idx="2151">
                  <c:v>2.9346646482588667E-2</c:v>
                </c:pt>
                <c:pt idx="2152">
                  <c:v>2.934608347654688E-2</c:v>
                </c:pt>
                <c:pt idx="2153">
                  <c:v>2.9341018913138228E-2</c:v>
                </c:pt>
                <c:pt idx="2154">
                  <c:v>2.9334155513849325E-2</c:v>
                </c:pt>
                <c:pt idx="2155">
                  <c:v>2.9329978854031324E-2</c:v>
                </c:pt>
                <c:pt idx="2156">
                  <c:v>2.9325795692374257E-2</c:v>
                </c:pt>
                <c:pt idx="2157">
                  <c:v>2.9321606028798186E-2</c:v>
                </c:pt>
                <c:pt idx="2158">
                  <c:v>2.931740986354292E-2</c:v>
                </c:pt>
                <c:pt idx="2159">
                  <c:v>2.9313207196288715E-2</c:v>
                </c:pt>
                <c:pt idx="2160">
                  <c:v>2.9308998027275379E-2</c:v>
                </c:pt>
                <c:pt idx="2161">
                  <c:v>2.930478235634304E-2</c:v>
                </c:pt>
                <c:pt idx="2162">
                  <c:v>2.9300560183811442E-2</c:v>
                </c:pt>
                <c:pt idx="2163">
                  <c:v>2.9296331509280904E-2</c:v>
                </c:pt>
                <c:pt idx="2164">
                  <c:v>2.9292096332911299E-2</c:v>
                </c:pt>
                <c:pt idx="2165">
                  <c:v>2.9287854654782564E-2</c:v>
                </c:pt>
                <c:pt idx="2166">
                  <c:v>2.9283606474894697E-2</c:v>
                </c:pt>
                <c:pt idx="2167">
                  <c:v>2.9279351793167763E-2</c:v>
                </c:pt>
                <c:pt idx="2168">
                  <c:v>2.9278633075218607E-2</c:v>
                </c:pt>
                <c:pt idx="2169">
                  <c:v>2.9270822924116757E-2</c:v>
                </c:pt>
                <c:pt idx="2170">
                  <c:v>2.9266548736792686E-2</c:v>
                </c:pt>
                <c:pt idx="2171">
                  <c:v>2.9262268047629547E-2</c:v>
                </c:pt>
                <c:pt idx="2172">
                  <c:v>2.9257980856787213E-2</c:v>
                </c:pt>
                <c:pt idx="2173">
                  <c:v>2.9253687164105813E-2</c:v>
                </c:pt>
                <c:pt idx="2174">
                  <c:v>2.9249386969585345E-2</c:v>
                </c:pt>
                <c:pt idx="2175">
                  <c:v>2.9245080273065938E-2</c:v>
                </c:pt>
                <c:pt idx="2176">
                  <c:v>2.9240767075027208E-2</c:v>
                </c:pt>
                <c:pt idx="2177">
                  <c:v>2.9236447374989538E-2</c:v>
                </c:pt>
                <c:pt idx="2178">
                  <c:v>2.9232121173112802E-2</c:v>
                </c:pt>
                <c:pt idx="2179">
                  <c:v>2.9227788469396998E-2</c:v>
                </c:pt>
                <c:pt idx="2180">
                  <c:v>2.9223449264001999E-2</c:v>
                </c:pt>
                <c:pt idx="2181">
                  <c:v>2.9219103556687998E-2</c:v>
                </c:pt>
                <c:pt idx="2182">
                  <c:v>2.9214751347454992E-2</c:v>
                </c:pt>
                <c:pt idx="2183">
                  <c:v>2.9210392636462856E-2</c:v>
                </c:pt>
                <c:pt idx="2184">
                  <c:v>2.9206027423791525E-2</c:v>
                </c:pt>
                <c:pt idx="2185">
                  <c:v>2.9201655709201191E-2</c:v>
                </c:pt>
                <c:pt idx="2186">
                  <c:v>2.9197277492771789E-2</c:v>
                </c:pt>
                <c:pt idx="2187">
                  <c:v>2.9192892774583257E-2</c:v>
                </c:pt>
                <c:pt idx="2188">
                  <c:v>2.9188501554475721E-2</c:v>
                </c:pt>
                <c:pt idx="2189">
                  <c:v>2.918410383268899E-2</c:v>
                </c:pt>
                <c:pt idx="2190">
                  <c:v>2.917969960890332E-2</c:v>
                </c:pt>
                <c:pt idx="2191">
                  <c:v>2.9175288883438455E-2</c:v>
                </c:pt>
                <c:pt idx="2192">
                  <c:v>2.9170871656134523E-2</c:v>
                </c:pt>
                <c:pt idx="2193">
                  <c:v>2.9166447926911587E-2</c:v>
                </c:pt>
                <c:pt idx="2194">
                  <c:v>2.9162017695929521E-2</c:v>
                </c:pt>
                <c:pt idx="2195">
                  <c:v>2.9157580963268259E-2</c:v>
                </c:pt>
                <c:pt idx="2196">
                  <c:v>2.9153137728608058E-2</c:v>
                </c:pt>
                <c:pt idx="2197">
                  <c:v>2.914868799210879E-2</c:v>
                </c:pt>
                <c:pt idx="2198">
                  <c:v>2.9145316568115476E-2</c:v>
                </c:pt>
                <c:pt idx="2199">
                  <c:v>2.9139769013912797E-2</c:v>
                </c:pt>
                <c:pt idx="2200">
                  <c:v>2.9136379424290482E-2</c:v>
                </c:pt>
                <c:pt idx="2201">
                  <c:v>2.9130824028200664E-2</c:v>
                </c:pt>
                <c:pt idx="2202">
                  <c:v>2.9126341782825804E-2</c:v>
                </c:pt>
                <c:pt idx="2203">
                  <c:v>2.9121853035531942E-2</c:v>
                </c:pt>
                <c:pt idx="2204">
                  <c:v>2.9121638198437161E-2</c:v>
                </c:pt>
                <c:pt idx="2205">
                  <c:v>2.9109636518294124E-2</c:v>
                </c:pt>
                <c:pt idx="2206">
                  <c:v>2.9109411926615536E-2</c:v>
                </c:pt>
                <c:pt idx="2207">
                  <c:v>2.9105748060358483E-2</c:v>
                </c:pt>
                <c:pt idx="2208">
                  <c:v>2.9100370738710524E-2</c:v>
                </c:pt>
                <c:pt idx="2209">
                  <c:v>2.9095840390587213E-2</c:v>
                </c:pt>
                <c:pt idx="2210">
                  <c:v>2.9091303539772184E-2</c:v>
                </c:pt>
                <c:pt idx="2211">
                  <c:v>2.9086760186158855E-2</c:v>
                </c:pt>
                <c:pt idx="2212">
                  <c:v>2.9083059650467646E-2</c:v>
                </c:pt>
                <c:pt idx="2213">
                  <c:v>2.9077653970723816E-2</c:v>
                </c:pt>
                <c:pt idx="2214">
                  <c:v>2.9073091108902105E-2</c:v>
                </c:pt>
                <c:pt idx="2215">
                  <c:v>2.9068521744335385E-2</c:v>
                </c:pt>
                <c:pt idx="2216">
                  <c:v>2.9063945876970365E-2</c:v>
                </c:pt>
                <c:pt idx="2217">
                  <c:v>2.9059363506913627E-2</c:v>
                </c:pt>
                <c:pt idx="2218">
                  <c:v>2.9054774634085234E-2</c:v>
                </c:pt>
                <c:pt idx="2219">
                  <c:v>2.904586429615108E-2</c:v>
                </c:pt>
                <c:pt idx="2220">
                  <c:v>2.9045577380166776E-2</c:v>
                </c:pt>
                <c:pt idx="2221">
                  <c:v>2.9040968999130001E-2</c:v>
                </c:pt>
                <c:pt idx="2222">
                  <c:v>2.9037195089578471E-2</c:v>
                </c:pt>
                <c:pt idx="2223">
                  <c:v>2.9031732728741488E-2</c:v>
                </c:pt>
                <c:pt idx="2224">
                  <c:v>2.9027104839496332E-2</c:v>
                </c:pt>
                <c:pt idx="2225">
                  <c:v>2.9022470447506166E-2</c:v>
                </c:pt>
                <c:pt idx="2226">
                  <c:v>2.9018667175395585E-2</c:v>
                </c:pt>
                <c:pt idx="2227">
                  <c:v>2.9013182155184225E-2</c:v>
                </c:pt>
                <c:pt idx="2228">
                  <c:v>2.9008528254959032E-2</c:v>
                </c:pt>
                <c:pt idx="2229">
                  <c:v>2.9003867851988829E-2</c:v>
                </c:pt>
                <c:pt idx="2230">
                  <c:v>2.8999200946246972E-2</c:v>
                </c:pt>
                <c:pt idx="2231">
                  <c:v>2.8995360960557548E-2</c:v>
                </c:pt>
                <c:pt idx="2232">
                  <c:v>2.8989847626634813E-2</c:v>
                </c:pt>
                <c:pt idx="2233">
                  <c:v>2.8985161212737864E-2</c:v>
                </c:pt>
                <c:pt idx="2234">
                  <c:v>2.8980468296069262E-2</c:v>
                </c:pt>
                <c:pt idx="2235">
                  <c:v>2.8975768876708941E-2</c:v>
                </c:pt>
                <c:pt idx="2236">
                  <c:v>2.897106295455032E-2</c:v>
                </c:pt>
                <c:pt idx="2237">
                  <c:v>2.896635052969998E-2</c:v>
                </c:pt>
                <c:pt idx="2238">
                  <c:v>2.8961631602131277E-2</c:v>
                </c:pt>
                <c:pt idx="2239">
                  <c:v>2.8957732850609652E-2</c:v>
                </c:pt>
                <c:pt idx="2240">
                  <c:v>2.8953000072560187E-2</c:v>
                </c:pt>
                <c:pt idx="2241">
                  <c:v>2.8947435803035049E-2</c:v>
                </c:pt>
                <c:pt idx="2242">
                  <c:v>2.8942690864512954E-2</c:v>
                </c:pt>
                <c:pt idx="2243">
                  <c:v>2.8937939423352432E-2</c:v>
                </c:pt>
                <c:pt idx="2244">
                  <c:v>2.893318147939361E-2</c:v>
                </c:pt>
                <c:pt idx="2245">
                  <c:v>2.8929238634183285E-2</c:v>
                </c:pt>
                <c:pt idx="2246">
                  <c:v>2.8923646083320875E-2</c:v>
                </c:pt>
                <c:pt idx="2247">
                  <c:v>2.8918868631180317E-2</c:v>
                </c:pt>
                <c:pt idx="2248">
                  <c:v>2.8914084676374685E-2</c:v>
                </c:pt>
                <c:pt idx="2249">
                  <c:v>2.8909294218797399E-2</c:v>
                </c:pt>
                <c:pt idx="2250">
                  <c:v>2.8900805329072909E-2</c:v>
                </c:pt>
                <c:pt idx="2251">
                  <c:v>2.8899693795514381E-2</c:v>
                </c:pt>
                <c:pt idx="2252">
                  <c:v>2.8894883829755358E-2</c:v>
                </c:pt>
                <c:pt idx="2253">
                  <c:v>2.8890067361357907E-2</c:v>
                </c:pt>
                <c:pt idx="2254">
                  <c:v>2.8885244390188802E-2</c:v>
                </c:pt>
                <c:pt idx="2255">
                  <c:v>2.8880414916301334E-2</c:v>
                </c:pt>
                <c:pt idx="2256">
                  <c:v>2.8877203402259966E-2</c:v>
                </c:pt>
                <c:pt idx="2257">
                  <c:v>2.8871547857707291E-2</c:v>
                </c:pt>
                <c:pt idx="2258">
                  <c:v>2.8865887478382035E-2</c:v>
                </c:pt>
                <c:pt idx="2259">
                  <c:v>2.8861841683842648E-2</c:v>
                </c:pt>
                <c:pt idx="2260">
                  <c:v>2.885617000622176E-2</c:v>
                </c:pt>
                <c:pt idx="2261">
                  <c:v>2.8851301516024108E-2</c:v>
                </c:pt>
                <c:pt idx="2262">
                  <c:v>2.8846426523161384E-2</c:v>
                </c:pt>
                <c:pt idx="2263">
                  <c:v>2.884154502755365E-2</c:v>
                </c:pt>
                <c:pt idx="2264">
                  <c:v>2.8837462443775941E-2</c:v>
                </c:pt>
                <c:pt idx="2265">
                  <c:v>2.8831762528263027E-2</c:v>
                </c:pt>
                <c:pt idx="2266">
                  <c:v>2.8826861524553493E-2</c:v>
                </c:pt>
                <c:pt idx="2267">
                  <c:v>2.8821954018125595E-2</c:v>
                </c:pt>
                <c:pt idx="2268">
                  <c:v>2.8817040009032624E-2</c:v>
                </c:pt>
                <c:pt idx="2269">
                  <c:v>2.8812119497194644E-2</c:v>
                </c:pt>
                <c:pt idx="2270">
                  <c:v>2.8802774453255964E-2</c:v>
                </c:pt>
                <c:pt idx="2271">
                  <c:v>2.8802258965416883E-2</c:v>
                </c:pt>
                <c:pt idx="2272">
                  <c:v>2.8797318945450456E-2</c:v>
                </c:pt>
                <c:pt idx="2273">
                  <c:v>2.8792372422765666E-2</c:v>
                </c:pt>
                <c:pt idx="2274">
                  <c:v>2.8788216226471874E-2</c:v>
                </c:pt>
                <c:pt idx="2275">
                  <c:v>2.8782459869427512E-2</c:v>
                </c:pt>
                <c:pt idx="2276">
                  <c:v>2.8777493838640922E-2</c:v>
                </c:pt>
                <c:pt idx="2277">
                  <c:v>2.8772521305162613E-2</c:v>
                </c:pt>
                <c:pt idx="2278">
                  <c:v>2.8768335651245813E-2</c:v>
                </c:pt>
                <c:pt idx="2279">
                  <c:v>2.8762556730157485E-2</c:v>
                </c:pt>
                <c:pt idx="2280">
                  <c:v>2.8757564688630666E-2</c:v>
                </c:pt>
                <c:pt idx="2281">
                  <c:v>2.8752566144385483E-2</c:v>
                </c:pt>
                <c:pt idx="2282">
                  <c:v>2.8747561097421936E-2</c:v>
                </c:pt>
                <c:pt idx="2283">
                  <c:v>2.8742549547819962E-2</c:v>
                </c:pt>
                <c:pt idx="2284">
                  <c:v>2.8737531495446333E-2</c:v>
                </c:pt>
                <c:pt idx="2285">
                  <c:v>2.8732506940407632E-2</c:v>
                </c:pt>
                <c:pt idx="2286">
                  <c:v>2.8727475882757147E-2</c:v>
                </c:pt>
                <c:pt idx="2287">
                  <c:v>2.8722438322335009E-2</c:v>
                </c:pt>
                <c:pt idx="2288">
                  <c:v>2.8717394259221152E-2</c:v>
                </c:pt>
                <c:pt idx="2289">
                  <c:v>2.8712343693442222E-2</c:v>
                </c:pt>
                <c:pt idx="2290">
                  <c:v>2.8707286624998218E-2</c:v>
                </c:pt>
                <c:pt idx="2291">
                  <c:v>2.8703005184069763E-2</c:v>
                </c:pt>
                <c:pt idx="2292">
                  <c:v>2.8697934241523892E-2</c:v>
                </c:pt>
                <c:pt idx="2293">
                  <c:v>2.8692076403409317E-2</c:v>
                </c:pt>
                <c:pt idx="2294">
                  <c:v>2.868699332419844E-2</c:v>
                </c:pt>
                <c:pt idx="2295">
                  <c:v>2.8681903742242554E-2</c:v>
                </c:pt>
                <c:pt idx="2296">
                  <c:v>2.8676807657701531E-2</c:v>
                </c:pt>
                <c:pt idx="2297">
                  <c:v>2.8672481981943942E-2</c:v>
                </c:pt>
                <c:pt idx="2298">
                  <c:v>2.8666595980437748E-2</c:v>
                </c:pt>
                <c:pt idx="2299">
                  <c:v>2.8661480387768279E-2</c:v>
                </c:pt>
                <c:pt idx="2300">
                  <c:v>2.8656358292487027E-2</c:v>
                </c:pt>
                <c:pt idx="2301">
                  <c:v>2.8651229694487412E-2</c:v>
                </c:pt>
                <c:pt idx="2302">
                  <c:v>2.864234736708049E-2</c:v>
                </c:pt>
                <c:pt idx="2303">
                  <c:v>2.8640952990413027E-2</c:v>
                </c:pt>
                <c:pt idx="2304">
                  <c:v>2.8635804884391547E-2</c:v>
                </c:pt>
                <c:pt idx="2305">
                  <c:v>2.8630650275678349E-2</c:v>
                </c:pt>
                <c:pt idx="2306">
                  <c:v>2.8625489164300078E-2</c:v>
                </c:pt>
                <c:pt idx="2307">
                  <c:v>2.8620321550230088E-2</c:v>
                </c:pt>
                <c:pt idx="2308">
                  <c:v>2.861668199531664E-2</c:v>
                </c:pt>
                <c:pt idx="2309">
                  <c:v>2.8610733240164166E-2</c:v>
                </c:pt>
                <c:pt idx="2310">
                  <c:v>2.8604779692003035E-2</c:v>
                </c:pt>
                <c:pt idx="2311">
                  <c:v>2.8600350739504954E-2</c:v>
                </c:pt>
                <c:pt idx="2312">
                  <c:v>2.8594385939824107E-2</c:v>
                </c:pt>
                <c:pt idx="2313">
                  <c:v>2.8589179309710389E-2</c:v>
                </c:pt>
                <c:pt idx="2314">
                  <c:v>2.8583966176984887E-2</c:v>
                </c:pt>
                <c:pt idx="2315">
                  <c:v>2.8578746541541022E-2</c:v>
                </c:pt>
                <c:pt idx="2316">
                  <c:v>2.857428068357093E-2</c:v>
                </c:pt>
                <c:pt idx="2317">
                  <c:v>2.8568287762604783E-2</c:v>
                </c:pt>
                <c:pt idx="2318">
                  <c:v>2.8563048619218989E-2</c:v>
                </c:pt>
                <c:pt idx="2319">
                  <c:v>2.8557802973141477E-2</c:v>
                </c:pt>
                <c:pt idx="2320">
                  <c:v>2.8552550824372247E-2</c:v>
                </c:pt>
                <c:pt idx="2321">
                  <c:v>2.8547292172911298E-2</c:v>
                </c:pt>
                <c:pt idx="2322">
                  <c:v>2.8542027018838567E-2</c:v>
                </c:pt>
                <c:pt idx="2323">
                  <c:v>2.8536755362127408E-2</c:v>
                </c:pt>
                <c:pt idx="2324">
                  <c:v>2.8531477202697886E-2</c:v>
                </c:pt>
                <c:pt idx="2325">
                  <c:v>2.8521665997702783E-2</c:v>
                </c:pt>
                <c:pt idx="2326">
                  <c:v>2.8520901375923557E-2</c:v>
                </c:pt>
                <c:pt idx="2327">
                  <c:v>2.8516354287191348E-2</c:v>
                </c:pt>
                <c:pt idx="2328">
                  <c:v>2.8510299538435646E-2</c:v>
                </c:pt>
                <c:pt idx="2329">
                  <c:v>2.8504988865760694E-2</c:v>
                </c:pt>
                <c:pt idx="2330">
                  <c:v>2.8500419614050365E-2</c:v>
                </c:pt>
                <c:pt idx="2331">
                  <c:v>2.8494348012415571E-2</c:v>
                </c:pt>
                <c:pt idx="2332">
                  <c:v>2.84890178317454E-2</c:v>
                </c:pt>
                <c:pt idx="2333">
                  <c:v>2.8483681148410156E-2</c:v>
                </c:pt>
                <c:pt idx="2334">
                  <c:v>2.8478337962463129E-2</c:v>
                </c:pt>
                <c:pt idx="2335">
                  <c:v>2.8472988273824384E-2</c:v>
                </c:pt>
                <c:pt idx="2336">
                  <c:v>2.8467632082547212E-2</c:v>
                </c:pt>
                <c:pt idx="2337">
                  <c:v>2.8462269388684902E-2</c:v>
                </c:pt>
                <c:pt idx="2338">
                  <c:v>2.8456900192077583E-2</c:v>
                </c:pt>
                <c:pt idx="2339">
                  <c:v>2.8451524492831837E-2</c:v>
                </c:pt>
                <c:pt idx="2340">
                  <c:v>2.8446142290974308E-2</c:v>
                </c:pt>
                <c:pt idx="2341">
                  <c:v>2.8440753586504997E-2</c:v>
                </c:pt>
                <c:pt idx="2342">
                  <c:v>2.8435358379317321E-2</c:v>
                </c:pt>
                <c:pt idx="2343">
                  <c:v>2.8430693042713617E-2</c:v>
                </c:pt>
                <c:pt idx="2344">
                  <c:v>2.842528393874888E-2</c:v>
                </c:pt>
                <c:pt idx="2345">
                  <c:v>2.8419133742030311E-2</c:v>
                </c:pt>
                <c:pt idx="2346">
                  <c:v>2.8413712524288925E-2</c:v>
                </c:pt>
                <c:pt idx="2347">
                  <c:v>2.8408284803935757E-2</c:v>
                </c:pt>
                <c:pt idx="2348">
                  <c:v>2.8402850580970807E-2</c:v>
                </c:pt>
                <c:pt idx="2349">
                  <c:v>2.8397409855314137E-2</c:v>
                </c:pt>
                <c:pt idx="2350">
                  <c:v>2.8392692750440762E-2</c:v>
                </c:pt>
                <c:pt idx="2351">
                  <c:v>2.8386508896085516E-2</c:v>
                </c:pt>
                <c:pt idx="2352">
                  <c:v>2.8381048662566855E-2</c:v>
                </c:pt>
                <c:pt idx="2353">
                  <c:v>2.8375581926356475E-2</c:v>
                </c:pt>
                <c:pt idx="2354">
                  <c:v>2.8370835230167035E-2</c:v>
                </c:pt>
                <c:pt idx="2355">
                  <c:v>2.8364628946100368E-2</c:v>
                </c:pt>
                <c:pt idx="2356">
                  <c:v>2.8359142702027995E-2</c:v>
                </c:pt>
                <c:pt idx="2357">
                  <c:v>2.8353649955263904E-2</c:v>
                </c:pt>
                <c:pt idx="2358">
                  <c:v>2.8348150705941322E-2</c:v>
                </c:pt>
                <c:pt idx="2359">
                  <c:v>2.8342644953980312E-2</c:v>
                </c:pt>
                <c:pt idx="2360">
                  <c:v>2.8337132699327583E-2</c:v>
                </c:pt>
                <c:pt idx="2361">
                  <c:v>2.8327737653079943E-2</c:v>
                </c:pt>
                <c:pt idx="2362">
                  <c:v>2.8321490634457547E-2</c:v>
                </c:pt>
                <c:pt idx="2363">
                  <c:v>2.8315956955662358E-2</c:v>
                </c:pt>
                <c:pt idx="2364">
                  <c:v>2.831041677526791E-2</c:v>
                </c:pt>
                <c:pt idx="2365">
                  <c:v>2.8304870092954459E-2</c:v>
                </c:pt>
                <c:pt idx="2366">
                  <c:v>2.8299316908881877E-2</c:v>
                </c:pt>
                <c:pt idx="2367">
                  <c:v>2.8293757223050164E-2</c:v>
                </c:pt>
                <c:pt idx="2368">
                  <c:v>2.8288191035619192E-2</c:v>
                </c:pt>
                <c:pt idx="2369">
                  <c:v>2.8282618346269217E-2</c:v>
                </c:pt>
                <c:pt idx="2370">
                  <c:v>2.8277039155080175E-2</c:v>
                </c:pt>
                <c:pt idx="2371">
                  <c:v>2.8271453462291873E-2</c:v>
                </c:pt>
                <c:pt idx="2372">
                  <c:v>2.8265861267664505E-2</c:v>
                </c:pt>
                <c:pt idx="2373">
                  <c:v>2.8260262571278005E-2</c:v>
                </c:pt>
                <c:pt idx="2374">
                  <c:v>2.8254657372892567E-2</c:v>
                </c:pt>
                <c:pt idx="2375">
                  <c:v>2.8247441136084461E-2</c:v>
                </c:pt>
                <c:pt idx="2376">
                  <c:v>2.824182107662665E-2</c:v>
                </c:pt>
                <c:pt idx="2377">
                  <c:v>2.8236194515489643E-2</c:v>
                </c:pt>
                <c:pt idx="2378">
                  <c:v>2.8230561452673442E-2</c:v>
                </c:pt>
                <c:pt idx="2379">
                  <c:v>2.8224921888018173E-2</c:v>
                </c:pt>
                <c:pt idx="2380">
                  <c:v>2.8219275821523837E-2</c:v>
                </c:pt>
                <c:pt idx="2381">
                  <c:v>2.8213623253350306E-2</c:v>
                </c:pt>
                <c:pt idx="2382">
                  <c:v>2.8207964183257772E-2</c:v>
                </c:pt>
                <c:pt idx="2383">
                  <c:v>2.8202298611565979E-2</c:v>
                </c:pt>
                <c:pt idx="2384">
                  <c:v>2.8196626538035119E-2</c:v>
                </c:pt>
                <c:pt idx="2385">
                  <c:v>2.8190947962745128E-2</c:v>
                </c:pt>
                <c:pt idx="2386">
                  <c:v>2.8185262885696005E-2</c:v>
                </c:pt>
                <c:pt idx="2387">
                  <c:v>2.8181659341073306E-2</c:v>
                </c:pt>
                <c:pt idx="2388">
                  <c:v>2.8173873226240431E-2</c:v>
                </c:pt>
                <c:pt idx="2389">
                  <c:v>2.8168168643993852E-2</c:v>
                </c:pt>
                <c:pt idx="2390">
                  <c:v>2.8162457559908205E-2</c:v>
                </c:pt>
                <c:pt idx="2391">
                  <c:v>2.8156739973903555E-2</c:v>
                </c:pt>
                <c:pt idx="2392">
                  <c:v>2.8151015886379582E-2</c:v>
                </c:pt>
                <c:pt idx="2393">
                  <c:v>2.8145285297016542E-2</c:v>
                </c:pt>
                <c:pt idx="2394">
                  <c:v>2.8139548205814435E-2</c:v>
                </c:pt>
                <c:pt idx="2395">
                  <c:v>2.8133804613013069E-2</c:v>
                </c:pt>
                <c:pt idx="2396">
                  <c:v>2.81280545182927E-2</c:v>
                </c:pt>
                <c:pt idx="2397">
                  <c:v>2.81222979218132E-2</c:v>
                </c:pt>
                <c:pt idx="2398">
                  <c:v>2.8116534823574568E-2</c:v>
                </c:pt>
                <c:pt idx="2399">
                  <c:v>2.8110765223576806E-2</c:v>
                </c:pt>
                <c:pt idx="2400">
                  <c:v>2.8104989121819912E-2</c:v>
                </c:pt>
                <c:pt idx="2401">
                  <c:v>2.8099206518383824E-2</c:v>
                </c:pt>
                <c:pt idx="2402">
                  <c:v>2.8093417413028732E-2</c:v>
                </c:pt>
                <c:pt idx="2403">
                  <c:v>2.8087621806074381E-2</c:v>
                </c:pt>
                <c:pt idx="2404">
                  <c:v>2.8081819697360899E-2</c:v>
                </c:pt>
                <c:pt idx="2405">
                  <c:v>2.807601108680835E-2</c:v>
                </c:pt>
                <c:pt idx="2406">
                  <c:v>2.807019597449667E-2</c:v>
                </c:pt>
                <c:pt idx="2407">
                  <c:v>2.8064374360585731E-2</c:v>
                </c:pt>
                <c:pt idx="2408">
                  <c:v>2.8059066521830545E-2</c:v>
                </c:pt>
                <c:pt idx="2409">
                  <c:v>2.8052711627006843E-2</c:v>
                </c:pt>
                <c:pt idx="2410">
                  <c:v>2.8046870507818511E-2</c:v>
                </c:pt>
                <c:pt idx="2411">
                  <c:v>2.8041022886711175E-2</c:v>
                </c:pt>
                <c:pt idx="2412">
                  <c:v>2.8031820631673199E-2</c:v>
                </c:pt>
                <c:pt idx="2413">
                  <c:v>2.8029814571581824E-2</c:v>
                </c:pt>
                <c:pt idx="2414">
                  <c:v>2.8023441012914319E-2</c:v>
                </c:pt>
                <c:pt idx="2415">
                  <c:v>2.8017567384770459E-2</c:v>
                </c:pt>
                <c:pt idx="2416">
                  <c:v>2.8011687254867468E-2</c:v>
                </c:pt>
                <c:pt idx="2417">
                  <c:v>2.8005800623285282E-2</c:v>
                </c:pt>
                <c:pt idx="2418">
                  <c:v>2.7999907489864029E-2</c:v>
                </c:pt>
                <c:pt idx="2419">
                  <c:v>2.7994007854763581E-2</c:v>
                </c:pt>
                <c:pt idx="2420">
                  <c:v>2.7988101717983938E-2</c:v>
                </c:pt>
                <c:pt idx="2421">
                  <c:v>2.7982189079285291E-2</c:v>
                </c:pt>
                <c:pt idx="2422">
                  <c:v>2.7976269938827514E-2</c:v>
                </c:pt>
                <c:pt idx="2423">
                  <c:v>2.7970344296610605E-2</c:v>
                </c:pt>
                <c:pt idx="2424">
                  <c:v>2.7964412152714502E-2</c:v>
                </c:pt>
                <c:pt idx="2425">
                  <c:v>2.7961117879796049E-2</c:v>
                </c:pt>
                <c:pt idx="2426">
                  <c:v>2.7952528359644901E-2</c:v>
                </c:pt>
                <c:pt idx="2427">
                  <c:v>2.7946576710471405E-2</c:v>
                </c:pt>
                <c:pt idx="2428">
                  <c:v>2.7940618559618713E-2</c:v>
                </c:pt>
                <c:pt idx="2429">
                  <c:v>2.7934653906926954E-2</c:v>
                </c:pt>
                <c:pt idx="2430">
                  <c:v>2.7928682752476064E-2</c:v>
                </c:pt>
                <c:pt idx="2431">
                  <c:v>2.7922705096186107E-2</c:v>
                </c:pt>
                <c:pt idx="2432">
                  <c:v>2.7916720938376827E-2</c:v>
                </c:pt>
                <c:pt idx="2433">
                  <c:v>2.7910730278648543E-2</c:v>
                </c:pt>
                <c:pt idx="2434">
                  <c:v>2.7904733117241065E-2</c:v>
                </c:pt>
                <c:pt idx="2435">
                  <c:v>2.789872945399452E-2</c:v>
                </c:pt>
                <c:pt idx="2436">
                  <c:v>2.7892719289148715E-2</c:v>
                </c:pt>
                <c:pt idx="2437">
                  <c:v>2.7886702622383908E-2</c:v>
                </c:pt>
                <c:pt idx="2438">
                  <c:v>2.7880679454019841E-2</c:v>
                </c:pt>
                <c:pt idx="2439">
                  <c:v>2.7876594133358079E-2</c:v>
                </c:pt>
                <c:pt idx="2440">
                  <c:v>2.7868613611934379E-2</c:v>
                </c:pt>
                <c:pt idx="2441">
                  <c:v>2.7862570938212983E-2</c:v>
                </c:pt>
                <c:pt idx="2442">
                  <c:v>2.7856521762812392E-2</c:v>
                </c:pt>
                <c:pt idx="2443">
                  <c:v>2.7850466085732606E-2</c:v>
                </c:pt>
                <c:pt idx="2444">
                  <c:v>2.7844403906733817E-2</c:v>
                </c:pt>
                <c:pt idx="2445">
                  <c:v>2.7838335225975896E-2</c:v>
                </c:pt>
                <c:pt idx="2446">
                  <c:v>2.7832260043618717E-2</c:v>
                </c:pt>
                <c:pt idx="2447">
                  <c:v>2.7826178359582343E-2</c:v>
                </c:pt>
                <c:pt idx="2448">
                  <c:v>2.7820090173626966E-2</c:v>
                </c:pt>
                <c:pt idx="2449">
                  <c:v>2.7813995485912457E-2</c:v>
                </c:pt>
                <c:pt idx="2450">
                  <c:v>2.780789429659869E-2</c:v>
                </c:pt>
                <c:pt idx="2451">
                  <c:v>2.7801786605525791E-2</c:v>
                </c:pt>
                <c:pt idx="2452">
                  <c:v>2.7795672412613825E-2</c:v>
                </c:pt>
                <c:pt idx="2453">
                  <c:v>2.7789551717862793E-2</c:v>
                </c:pt>
                <c:pt idx="2454">
                  <c:v>2.7783424521592437E-2</c:v>
                </c:pt>
                <c:pt idx="2455">
                  <c:v>2.7777290823483014E-2</c:v>
                </c:pt>
                <c:pt idx="2456">
                  <c:v>2.7771150623454588E-2</c:v>
                </c:pt>
                <c:pt idx="2457">
                  <c:v>2.7765003922066711E-2</c:v>
                </c:pt>
                <c:pt idx="2458">
                  <c:v>2.7758850718679895E-2</c:v>
                </c:pt>
                <c:pt idx="2459">
                  <c:v>2.7752691013454012E-2</c:v>
                </c:pt>
                <c:pt idx="2460">
                  <c:v>2.7746900104821393E-2</c:v>
                </c:pt>
                <c:pt idx="2461">
                  <c:v>2.7740352098124532E-2</c:v>
                </c:pt>
                <c:pt idx="2462">
                  <c:v>2.7734172887861064E-2</c:v>
                </c:pt>
                <c:pt idx="2463">
                  <c:v>2.7727987175678592E-2</c:v>
                </c:pt>
                <c:pt idx="2464">
                  <c:v>2.772429364739537E-2</c:v>
                </c:pt>
                <c:pt idx="2465">
                  <c:v>2.771746752151083E-2</c:v>
                </c:pt>
                <c:pt idx="2466">
                  <c:v>2.770939102921588E-2</c:v>
                </c:pt>
                <c:pt idx="2467">
                  <c:v>2.770317931007682E-2</c:v>
                </c:pt>
                <c:pt idx="2468">
                  <c:v>2.7696961089418437E-2</c:v>
                </c:pt>
                <c:pt idx="2469">
                  <c:v>2.7690736366920987E-2</c:v>
                </c:pt>
                <c:pt idx="2470">
                  <c:v>2.7684505142664406E-2</c:v>
                </c:pt>
                <c:pt idx="2471">
                  <c:v>2.7678267416568758E-2</c:v>
                </c:pt>
                <c:pt idx="2472">
                  <c:v>2.7672023188953787E-2</c:v>
                </c:pt>
                <c:pt idx="2473">
                  <c:v>2.7665772459499749E-2</c:v>
                </c:pt>
                <c:pt idx="2474">
                  <c:v>2.7659515228206644E-2</c:v>
                </c:pt>
                <c:pt idx="2475">
                  <c:v>2.7653251495474152E-2</c:v>
                </c:pt>
                <c:pt idx="2476">
                  <c:v>2.7646981260822656E-2</c:v>
                </c:pt>
                <c:pt idx="2477">
                  <c:v>2.7640704524491966E-2</c:v>
                </c:pt>
                <c:pt idx="2478">
                  <c:v>2.7634421286162336E-2</c:v>
                </c:pt>
                <c:pt idx="2479">
                  <c:v>2.762813154639332E-2</c:v>
                </c:pt>
                <c:pt idx="2480">
                  <c:v>2.7624273523212395E-2</c:v>
                </c:pt>
                <c:pt idx="2481">
                  <c:v>2.7615532561418021E-2</c:v>
                </c:pt>
                <c:pt idx="2482">
                  <c:v>2.7609223316371612E-2</c:v>
                </c:pt>
                <c:pt idx="2483">
                  <c:v>2.7602907569566071E-2</c:v>
                </c:pt>
                <c:pt idx="2484">
                  <c:v>2.7596585321081335E-2</c:v>
                </c:pt>
                <c:pt idx="2485">
                  <c:v>2.7590256570757532E-2</c:v>
                </c:pt>
                <c:pt idx="2486">
                  <c:v>2.758392131883447E-2</c:v>
                </c:pt>
                <c:pt idx="2487">
                  <c:v>2.7577579565072341E-2</c:v>
                </c:pt>
                <c:pt idx="2488">
                  <c:v>2.7571231309631017E-2</c:v>
                </c:pt>
                <c:pt idx="2489">
                  <c:v>2.7564876552350626E-2</c:v>
                </c:pt>
                <c:pt idx="2490">
                  <c:v>2.7558515293550911E-2</c:v>
                </c:pt>
                <c:pt idx="2491">
                  <c:v>2.7552148741705196E-2</c:v>
                </c:pt>
                <c:pt idx="2492">
                  <c:v>2.7545790512721879E-2</c:v>
                </c:pt>
                <c:pt idx="2493">
                  <c:v>2.7539444487816311E-2</c:v>
                </c:pt>
                <c:pt idx="2494">
                  <c:v>2.7533110666988492E-2</c:v>
                </c:pt>
                <c:pt idx="2495">
                  <c:v>2.7526789050078548E-2</c:v>
                </c:pt>
                <c:pt idx="2496">
                  <c:v>2.7520479637086481E-2</c:v>
                </c:pt>
                <c:pt idx="2497">
                  <c:v>2.7514182428252099E-2</c:v>
                </c:pt>
                <c:pt idx="2498">
                  <c:v>2.7507897423415528E-2</c:v>
                </c:pt>
                <c:pt idx="2499">
                  <c:v>2.7501624622496834E-2</c:v>
                </c:pt>
                <c:pt idx="2500">
                  <c:v>2.7495364025655888E-2</c:v>
                </c:pt>
                <c:pt idx="2501">
                  <c:v>2.7489115632812755E-2</c:v>
                </c:pt>
                <c:pt idx="2502">
                  <c:v>2.748287944404737E-2</c:v>
                </c:pt>
                <c:pt idx="2503">
                  <c:v>2.7476655459039989E-2</c:v>
                </c:pt>
                <c:pt idx="2504">
                  <c:v>2.7470443678190293E-2</c:v>
                </c:pt>
                <c:pt idx="2505">
                  <c:v>2.7464244101338409E-2</c:v>
                </c:pt>
                <c:pt idx="2506">
                  <c:v>2.7458056728404401E-2</c:v>
                </c:pt>
                <c:pt idx="2507">
                  <c:v>2.7451881559548141E-2</c:v>
                </c:pt>
                <c:pt idx="2508">
                  <c:v>2.7445718594689694E-2</c:v>
                </c:pt>
                <c:pt idx="2509">
                  <c:v>2.7439567833829059E-2</c:v>
                </c:pt>
                <c:pt idx="2510">
                  <c:v>2.7433768050455498E-2</c:v>
                </c:pt>
                <c:pt idx="2511">
                  <c:v>2.7427302923941355E-2</c:v>
                </c:pt>
                <c:pt idx="2512">
                  <c:v>2.7421532658316039E-2</c:v>
                </c:pt>
                <c:pt idx="2513">
                  <c:v>2.7415086830204771E-2</c:v>
                </c:pt>
                <c:pt idx="2514">
                  <c:v>2.7408997089253262E-2</c:v>
                </c:pt>
                <c:pt idx="2515">
                  <c:v>2.7402919552299565E-2</c:v>
                </c:pt>
                <c:pt idx="2516">
                  <c:v>2.7399903469769171E-2</c:v>
                </c:pt>
                <c:pt idx="2517">
                  <c:v>2.7386484898741514E-2</c:v>
                </c:pt>
                <c:pt idx="2518">
                  <c:v>2.7385119427378868E-2</c:v>
                </c:pt>
                <c:pt idx="2519">
                  <c:v>2.7379704423220463E-2</c:v>
                </c:pt>
                <c:pt idx="2520">
                  <c:v>2.7373079332111416E-2</c:v>
                </c:pt>
                <c:pt idx="2521">
                  <c:v>2.7367077593538625E-2</c:v>
                </c:pt>
                <c:pt idx="2522">
                  <c:v>2.7361088061041983E-2</c:v>
                </c:pt>
                <c:pt idx="2523">
                  <c:v>2.7355110734541555E-2</c:v>
                </c:pt>
                <c:pt idx="2524">
                  <c:v>2.734975884412405E-2</c:v>
                </c:pt>
                <c:pt idx="2525">
                  <c:v>2.7343192699715857E-2</c:v>
                </c:pt>
                <c:pt idx="2526">
                  <c:v>2.7337251991390588E-2</c:v>
                </c:pt>
                <c:pt idx="2527">
                  <c:v>2.7331323489061532E-2</c:v>
                </c:pt>
                <c:pt idx="2528">
                  <c:v>2.7325407192755335E-2</c:v>
                </c:pt>
                <c:pt idx="2529">
                  <c:v>2.7319503102471998E-2</c:v>
                </c:pt>
                <c:pt idx="2530">
                  <c:v>2.7309018108159222E-2</c:v>
                </c:pt>
                <c:pt idx="2531">
                  <c:v>2.7307731540053837E-2</c:v>
                </c:pt>
                <c:pt idx="2532">
                  <c:v>2.7301864067892367E-2</c:v>
                </c:pt>
                <c:pt idx="2533">
                  <c:v>2.7296008801673821E-2</c:v>
                </c:pt>
                <c:pt idx="2534">
                  <c:v>2.7290783215343506E-2</c:v>
                </c:pt>
                <c:pt idx="2535">
                  <c:v>2.7284334887438533E-2</c:v>
                </c:pt>
                <c:pt idx="2536">
                  <c:v>2.7278516239341855E-2</c:v>
                </c:pt>
                <c:pt idx="2537">
                  <c:v>2.7272709797268035E-2</c:v>
                </c:pt>
                <c:pt idx="2538">
                  <c:v>2.7267534761041823E-2</c:v>
                </c:pt>
                <c:pt idx="2539">
                  <c:v>2.7261133531109039E-2</c:v>
                </c:pt>
                <c:pt idx="2540">
                  <c:v>2.7255363707050506E-2</c:v>
                </c:pt>
                <c:pt idx="2541">
                  <c:v>2.7249606089041478E-2</c:v>
                </c:pt>
                <c:pt idx="2542">
                  <c:v>2.7243860677028664E-2</c:v>
                </c:pt>
                <c:pt idx="2543">
                  <c:v>2.7238127470985418E-2</c:v>
                </c:pt>
                <c:pt idx="2544">
                  <c:v>2.7232406470965032E-2</c:v>
                </c:pt>
                <c:pt idx="2545">
                  <c:v>2.7226697676940859E-2</c:v>
                </c:pt>
                <c:pt idx="2546">
                  <c:v>2.7221001088886254E-2</c:v>
                </c:pt>
                <c:pt idx="2547">
                  <c:v>2.7215316706881154E-2</c:v>
                </c:pt>
                <c:pt idx="2548">
                  <c:v>2.7209644530845623E-2</c:v>
                </c:pt>
                <c:pt idx="2549">
                  <c:v>2.7203984560806305E-2</c:v>
                </c:pt>
                <c:pt idx="2550">
                  <c:v>2.7198336796763201E-2</c:v>
                </c:pt>
                <c:pt idx="2551">
                  <c:v>2.7193326160657172E-2</c:v>
                </c:pt>
                <c:pt idx="2552">
                  <c:v>2.71877032558554E-2</c:v>
                </c:pt>
                <c:pt idx="2553">
                  <c:v>2.7181466740584526E-2</c:v>
                </c:pt>
                <c:pt idx="2554">
                  <c:v>2.7175867800526277E-2</c:v>
                </c:pt>
                <c:pt idx="2555">
                  <c:v>2.7170281066384305E-2</c:v>
                </c:pt>
                <c:pt idx="2556">
                  <c:v>2.7164706538318484E-2</c:v>
                </c:pt>
                <c:pt idx="2557">
                  <c:v>2.7159771836717805E-2</c:v>
                </c:pt>
                <c:pt idx="2558">
                  <c:v>2.7153594099988965E-2</c:v>
                </c:pt>
                <c:pt idx="2559">
                  <c:v>2.7148056189805203E-2</c:v>
                </c:pt>
                <c:pt idx="2560">
                  <c:v>2.7142530485617655E-2</c:v>
                </c:pt>
                <c:pt idx="2561">
                  <c:v>2.7137016987399676E-2</c:v>
                </c:pt>
                <c:pt idx="2562">
                  <c:v>2.7127901774228746E-2</c:v>
                </c:pt>
                <c:pt idx="2563">
                  <c:v>2.7126026608845777E-2</c:v>
                </c:pt>
                <c:pt idx="2564">
                  <c:v>2.7120549728536503E-2</c:v>
                </c:pt>
                <c:pt idx="2565">
                  <c:v>2.7115085054196797E-2</c:v>
                </c:pt>
                <c:pt idx="2566">
                  <c:v>2.710963258582666E-2</c:v>
                </c:pt>
                <c:pt idx="2567">
                  <c:v>2.71041923233728E-2</c:v>
                </c:pt>
                <c:pt idx="2568">
                  <c:v>2.7100029666758729E-2</c:v>
                </c:pt>
                <c:pt idx="2569">
                  <c:v>2.7093981542725132E-2</c:v>
                </c:pt>
                <c:pt idx="2570">
                  <c:v>2.7087944771908568E-2</c:v>
                </c:pt>
                <c:pt idx="2571">
                  <c:v>2.7083187391252483E-2</c:v>
                </c:pt>
                <c:pt idx="2572">
                  <c:v>2.7077174100726964E-2</c:v>
                </c:pt>
                <c:pt idx="2573">
                  <c:v>2.7071807074037224E-2</c:v>
                </c:pt>
                <c:pt idx="2574">
                  <c:v>2.7066452253343698E-2</c:v>
                </c:pt>
                <c:pt idx="2575">
                  <c:v>2.7061109638593095E-2</c:v>
                </c:pt>
                <c:pt idx="2576">
                  <c:v>2.7056415634241215E-2</c:v>
                </c:pt>
                <c:pt idx="2577">
                  <c:v>2.7050461026920658E-2</c:v>
                </c:pt>
                <c:pt idx="2578">
                  <c:v>2.7045155029972179E-2</c:v>
                </c:pt>
                <c:pt idx="2579">
                  <c:v>2.7039861239019913E-2</c:v>
                </c:pt>
                <c:pt idx="2580">
                  <c:v>2.7034579653930635E-2</c:v>
                </c:pt>
                <c:pt idx="2581">
                  <c:v>2.7029310274890861E-2</c:v>
                </c:pt>
                <c:pt idx="2582">
                  <c:v>2.7024053101740719E-2</c:v>
                </c:pt>
                <c:pt idx="2583">
                  <c:v>2.7018808134533501E-2</c:v>
                </c:pt>
                <c:pt idx="2584">
                  <c:v>2.7013575373269205E-2</c:v>
                </c:pt>
                <c:pt idx="2585">
                  <c:v>2.7004095425535724E-2</c:v>
                </c:pt>
                <c:pt idx="2586">
                  <c:v>2.7003146468516093E-2</c:v>
                </c:pt>
                <c:pt idx="2587">
                  <c:v>2.6998591979496833E-2</c:v>
                </c:pt>
                <c:pt idx="2588">
                  <c:v>2.6992766387481382E-2</c:v>
                </c:pt>
                <c:pt idx="2589">
                  <c:v>2.6987594655905056E-2</c:v>
                </c:pt>
                <c:pt idx="2590">
                  <c:v>2.698307823732593E-2</c:v>
                </c:pt>
                <c:pt idx="2591">
                  <c:v>2.6977287810394657E-2</c:v>
                </c:pt>
                <c:pt idx="2592">
                  <c:v>2.697215269659381E-2</c:v>
                </c:pt>
                <c:pt idx="2593">
                  <c:v>2.6967029788682595E-2</c:v>
                </c:pt>
                <c:pt idx="2594">
                  <c:v>2.6961919086687658E-2</c:v>
                </c:pt>
                <c:pt idx="2595">
                  <c:v>2.6956820590608999E-2</c:v>
                </c:pt>
                <c:pt idx="2596">
                  <c:v>2.6951734300446617E-2</c:v>
                </c:pt>
                <c:pt idx="2597">
                  <c:v>2.6946660216227158E-2</c:v>
                </c:pt>
                <c:pt idx="2598">
                  <c:v>2.6941598337870687E-2</c:v>
                </c:pt>
                <c:pt idx="2599">
                  <c:v>2.6936548665483784E-2</c:v>
                </c:pt>
                <c:pt idx="2600">
                  <c:v>2.6931511198959868E-2</c:v>
                </c:pt>
                <c:pt idx="2601">
                  <c:v>2.6926485938378875E-2</c:v>
                </c:pt>
                <c:pt idx="2602">
                  <c:v>2.6921472883714159E-2</c:v>
                </c:pt>
                <c:pt idx="2603">
                  <c:v>2.6917121539422606E-2</c:v>
                </c:pt>
                <c:pt idx="2604">
                  <c:v>2.6912133395564641E-2</c:v>
                </c:pt>
                <c:pt idx="2605">
                  <c:v>2.6906506955084453E-2</c:v>
                </c:pt>
                <c:pt idx="2606">
                  <c:v>2.6901542724058203E-2</c:v>
                </c:pt>
                <c:pt idx="2607">
                  <c:v>2.6896590698868295E-2</c:v>
                </c:pt>
                <c:pt idx="2608">
                  <c:v>2.6891650879594664E-2</c:v>
                </c:pt>
                <c:pt idx="2609">
                  <c:v>2.6887375779367506E-2</c:v>
                </c:pt>
                <c:pt idx="2610">
                  <c:v>2.6881807858769591E-2</c:v>
                </c:pt>
                <c:pt idx="2611">
                  <c:v>2.6876904657164857E-2</c:v>
                </c:pt>
                <c:pt idx="2612">
                  <c:v>2.6872013661529692E-2</c:v>
                </c:pt>
                <c:pt idx="2613">
                  <c:v>2.6867134871704224E-2</c:v>
                </c:pt>
                <c:pt idx="2614">
                  <c:v>2.6862923335118083E-2</c:v>
                </c:pt>
                <c:pt idx="2615">
                  <c:v>2.6857413909775474E-2</c:v>
                </c:pt>
                <c:pt idx="2616">
                  <c:v>2.6852571737645548E-2</c:v>
                </c:pt>
                <c:pt idx="2617">
                  <c:v>2.6847741771458544E-2</c:v>
                </c:pt>
                <c:pt idx="2618">
                  <c:v>2.6842924011081237E-2</c:v>
                </c:pt>
                <c:pt idx="2619">
                  <c:v>2.6838118456646853E-2</c:v>
                </c:pt>
                <c:pt idx="2620">
                  <c:v>2.6833325108022166E-2</c:v>
                </c:pt>
                <c:pt idx="2621">
                  <c:v>2.6825839865223244E-2</c:v>
                </c:pt>
                <c:pt idx="2622">
                  <c:v>2.6820416432400407E-2</c:v>
                </c:pt>
                <c:pt idx="2623">
                  <c:v>2.6815663896835318E-2</c:v>
                </c:pt>
                <c:pt idx="2624">
                  <c:v>2.6810247371367169E-2</c:v>
                </c:pt>
                <c:pt idx="2625">
                  <c:v>2.6806195437618641E-2</c:v>
                </c:pt>
                <c:pt idx="2626">
                  <c:v>2.6801479514126925E-2</c:v>
                </c:pt>
                <c:pt idx="2627">
                  <c:v>2.6796775794393213E-2</c:v>
                </c:pt>
                <c:pt idx="2628">
                  <c:v>2.6791415058298185E-2</c:v>
                </c:pt>
                <c:pt idx="2629">
                  <c:v>2.6787404966599482E-2</c:v>
                </c:pt>
                <c:pt idx="2630">
                  <c:v>2.6782737858779271E-2</c:v>
                </c:pt>
                <c:pt idx="2631">
                  <c:v>2.6778082954637128E-2</c:v>
                </c:pt>
                <c:pt idx="2632">
                  <c:v>2.677344025465267E-2</c:v>
                </c:pt>
                <c:pt idx="2633">
                  <c:v>2.6768809758506151E-2</c:v>
                </c:pt>
                <c:pt idx="2634">
                  <c:v>2.6764191466277509E-2</c:v>
                </c:pt>
                <c:pt idx="2635">
                  <c:v>2.6759585377886808E-2</c:v>
                </c:pt>
                <c:pt idx="2636">
                  <c:v>2.6753681196662882E-2</c:v>
                </c:pt>
                <c:pt idx="2637">
                  <c:v>2.6750409813178777E-2</c:v>
                </c:pt>
                <c:pt idx="2638">
                  <c:v>2.6745840336541704E-2</c:v>
                </c:pt>
                <c:pt idx="2639">
                  <c:v>2.6740633021322679E-2</c:v>
                </c:pt>
                <c:pt idx="2640">
                  <c:v>2.6736737995260995E-2</c:v>
                </c:pt>
                <c:pt idx="2641">
                  <c:v>2.6732205130617359E-2</c:v>
                </c:pt>
                <c:pt idx="2642">
                  <c:v>2.6727039657288287E-2</c:v>
                </c:pt>
                <c:pt idx="2643">
                  <c:v>2.6723176012843908E-2</c:v>
                </c:pt>
                <c:pt idx="2644">
                  <c:v>2.6718679759873964E-2</c:v>
                </c:pt>
                <c:pt idx="2645">
                  <c:v>2.6714195710821897E-2</c:v>
                </c:pt>
                <c:pt idx="2646">
                  <c:v>2.6709723865607771E-2</c:v>
                </c:pt>
                <c:pt idx="2647">
                  <c:v>2.6705264224391456E-2</c:v>
                </c:pt>
                <c:pt idx="2648">
                  <c:v>2.6700816787172954E-2</c:v>
                </c:pt>
                <c:pt idx="2649">
                  <c:v>2.6696381553712456E-2</c:v>
                </c:pt>
                <c:pt idx="2650">
                  <c:v>2.669195852424977E-2</c:v>
                </c:pt>
                <c:pt idx="2651">
                  <c:v>2.6687547698784897E-2</c:v>
                </c:pt>
                <c:pt idx="2652">
                  <c:v>2.6683149077157964E-2</c:v>
                </c:pt>
                <c:pt idx="2653">
                  <c:v>2.6678762659368971E-2</c:v>
                </c:pt>
                <c:pt idx="2654">
                  <c:v>2.667438844557779E-2</c:v>
                </c:pt>
                <c:pt idx="2655">
                  <c:v>2.6669404287611442E-2</c:v>
                </c:pt>
                <c:pt idx="2656">
                  <c:v>2.6665056225221306E-2</c:v>
                </c:pt>
                <c:pt idx="2657">
                  <c:v>2.6661339027791442E-2</c:v>
                </c:pt>
                <c:pt idx="2658">
                  <c:v>2.6657013629751702E-2</c:v>
                </c:pt>
                <c:pt idx="2659">
                  <c:v>2.6652700435390031E-2</c:v>
                </c:pt>
                <c:pt idx="2660">
                  <c:v>2.6648399445106108E-2</c:v>
                </c:pt>
                <c:pt idx="2661">
                  <c:v>2.6644110658740061E-2</c:v>
                </c:pt>
                <c:pt idx="2662">
                  <c:v>2.6639224132116723E-2</c:v>
                </c:pt>
                <c:pt idx="2663">
                  <c:v>2.6635569697841532E-2</c:v>
                </c:pt>
                <c:pt idx="2664">
                  <c:v>2.6631317523069242E-2</c:v>
                </c:pt>
                <c:pt idx="2665">
                  <c:v>2.6627077552534573E-2</c:v>
                </c:pt>
                <c:pt idx="2666">
                  <c:v>2.662224681520442E-2</c:v>
                </c:pt>
                <c:pt idx="2667">
                  <c:v>2.6618634222819182E-2</c:v>
                </c:pt>
                <c:pt idx="2668">
                  <c:v>2.6614430863718397E-2</c:v>
                </c:pt>
                <c:pt idx="2669">
                  <c:v>2.6610239708775296E-2</c:v>
                </c:pt>
                <c:pt idx="2670">
                  <c:v>2.6606060757510264E-2</c:v>
                </c:pt>
                <c:pt idx="2671">
                  <c:v>2.6601894010243043E-2</c:v>
                </c:pt>
                <c:pt idx="2672">
                  <c:v>2.6597739466973636E-2</c:v>
                </c:pt>
                <c:pt idx="2673">
                  <c:v>2.6593693286063314E-2</c:v>
                </c:pt>
                <c:pt idx="2674">
                  <c:v>2.6588877968958258E-2</c:v>
                </c:pt>
                <c:pt idx="2675">
                  <c:v>2.6584761780767963E-2</c:v>
                </c:pt>
                <c:pt idx="2676">
                  <c:v>2.6580657796495544E-2</c:v>
                </c:pt>
                <c:pt idx="2677">
                  <c:v>2.6576566016061065E-2</c:v>
                </c:pt>
                <c:pt idx="2678">
                  <c:v>2.6572486439624399E-2</c:v>
                </c:pt>
                <c:pt idx="2679">
                  <c:v>2.6568419067105609E-2</c:v>
                </c:pt>
                <c:pt idx="2680">
                  <c:v>2.6564363898344823E-2</c:v>
                </c:pt>
                <c:pt idx="2681">
                  <c:v>2.6560320933661785E-2</c:v>
                </c:pt>
                <c:pt idx="2682">
                  <c:v>2.6556290172896624E-2</c:v>
                </c:pt>
                <c:pt idx="2683">
                  <c:v>2.6552271615809531E-2</c:v>
                </c:pt>
                <c:pt idx="2684">
                  <c:v>2.6548265262800186E-2</c:v>
                </c:pt>
                <c:pt idx="2685">
                  <c:v>2.6544271113788653E-2</c:v>
                </c:pt>
                <c:pt idx="2686">
                  <c:v>2.6539153711446772E-2</c:v>
                </c:pt>
                <c:pt idx="2687">
                  <c:v>2.6535187456842024E-2</c:v>
                </c:pt>
                <c:pt idx="2688">
                  <c:v>2.6531233406394961E-2</c:v>
                </c:pt>
                <c:pt idx="2689">
                  <c:v>2.6527291559705901E-2</c:v>
                </c:pt>
                <c:pt idx="2690">
                  <c:v>2.6523361916854782E-2</c:v>
                </c:pt>
                <c:pt idx="2691">
                  <c:v>2.6519444478161347E-2</c:v>
                </c:pt>
                <c:pt idx="2692">
                  <c:v>2.6515539243066044E-2</c:v>
                </c:pt>
                <c:pt idx="2693">
                  <c:v>2.6511646211968554E-2</c:v>
                </c:pt>
                <c:pt idx="2694">
                  <c:v>2.6507765384788939E-2</c:v>
                </c:pt>
                <c:pt idx="2695">
                  <c:v>2.6503896761607137E-2</c:v>
                </c:pt>
                <c:pt idx="2696">
                  <c:v>2.650004034218334E-2</c:v>
                </c:pt>
                <c:pt idx="2697">
                  <c:v>2.6496196126597482E-2</c:v>
                </c:pt>
                <c:pt idx="2698">
                  <c:v>2.6492364115089373E-2</c:v>
                </c:pt>
                <c:pt idx="2699">
                  <c:v>2.6490650996222609E-2</c:v>
                </c:pt>
                <c:pt idx="2700">
                  <c:v>2.6484736703746847E-2</c:v>
                </c:pt>
                <c:pt idx="2701">
                  <c:v>2.6480941303752559E-2</c:v>
                </c:pt>
                <c:pt idx="2702">
                  <c:v>2.6477158107915955E-2</c:v>
                </c:pt>
                <c:pt idx="2703">
                  <c:v>2.6473387115837355E-2</c:v>
                </c:pt>
                <c:pt idx="2704">
                  <c:v>2.6469628327516759E-2</c:v>
                </c:pt>
                <c:pt idx="2705">
                  <c:v>2.6465881743353847E-2</c:v>
                </c:pt>
                <c:pt idx="2706">
                  <c:v>2.646214736294894E-2</c:v>
                </c:pt>
                <c:pt idx="2707">
                  <c:v>2.6458425186381973E-2</c:v>
                </c:pt>
                <c:pt idx="2708">
                  <c:v>2.6454715213892754E-2</c:v>
                </c:pt>
                <c:pt idx="2709">
                  <c:v>2.6451017445081604E-2</c:v>
                </c:pt>
                <c:pt idx="2710">
                  <c:v>2.6447331880348202E-2</c:v>
                </c:pt>
                <c:pt idx="2711">
                  <c:v>2.644365851945274E-2</c:v>
                </c:pt>
                <c:pt idx="2712">
                  <c:v>2.6439997362395218E-2</c:v>
                </c:pt>
                <c:pt idx="2713">
                  <c:v>2.6436348409335508E-2</c:v>
                </c:pt>
                <c:pt idx="2714">
                  <c:v>2.6432711660033803E-2</c:v>
                </c:pt>
                <c:pt idx="2715">
                  <c:v>2.642908711472991E-2</c:v>
                </c:pt>
                <c:pt idx="2716">
                  <c:v>2.6425474773184021E-2</c:v>
                </c:pt>
                <c:pt idx="2717">
                  <c:v>2.6421874635795817E-2</c:v>
                </c:pt>
                <c:pt idx="2718">
                  <c:v>2.641828670208568E-2</c:v>
                </c:pt>
                <c:pt idx="2719">
                  <c:v>2.6414710972213484E-2</c:v>
                </c:pt>
                <c:pt idx="2720">
                  <c:v>2.6412069154302387E-2</c:v>
                </c:pt>
                <c:pt idx="2721">
                  <c:v>2.6407596124462529E-2</c:v>
                </c:pt>
                <c:pt idx="2722">
                  <c:v>2.6404057006264026E-2</c:v>
                </c:pt>
                <c:pt idx="2723">
                  <c:v>2.6400530092143271E-2</c:v>
                </c:pt>
                <c:pt idx="2724">
                  <c:v>2.6395012455155964E-2</c:v>
                </c:pt>
                <c:pt idx="2725">
                  <c:v>2.6394449433366773E-2</c:v>
                </c:pt>
                <c:pt idx="2726">
                  <c:v>2.6390022572808647E-2</c:v>
                </c:pt>
                <c:pt idx="2727">
                  <c:v>2.6386544474199525E-2</c:v>
                </c:pt>
                <c:pt idx="2728">
                  <c:v>2.6383078579348407E-2</c:v>
                </c:pt>
                <c:pt idx="2729">
                  <c:v>2.6379624888575037E-2</c:v>
                </c:pt>
                <c:pt idx="2730">
                  <c:v>2.6376183401559672E-2</c:v>
                </c:pt>
                <c:pt idx="2731">
                  <c:v>2.6372754118462183E-2</c:v>
                </c:pt>
                <c:pt idx="2732">
                  <c:v>2.6369337039202634E-2</c:v>
                </c:pt>
                <c:pt idx="2733">
                  <c:v>2.6365932163940897E-2</c:v>
                </c:pt>
                <c:pt idx="2734">
                  <c:v>2.6362539492437165E-2</c:v>
                </c:pt>
                <c:pt idx="2735">
                  <c:v>2.6359159025011181E-2</c:v>
                </c:pt>
                <c:pt idx="2736">
                  <c:v>2.6355790761263265E-2</c:v>
                </c:pt>
                <c:pt idx="2737">
                  <c:v>2.6352434701433225E-2</c:v>
                </c:pt>
                <c:pt idx="2738">
                  <c:v>2.6349090845600998E-2</c:v>
                </c:pt>
                <c:pt idx="2739">
                  <c:v>2.6345759193526774E-2</c:v>
                </c:pt>
                <c:pt idx="2740">
                  <c:v>2.6345348961550386E-2</c:v>
                </c:pt>
                <c:pt idx="2741">
                  <c:v>2.6339132501131957E-2</c:v>
                </c:pt>
                <c:pt idx="2742">
                  <c:v>2.6335837460811362E-2</c:v>
                </c:pt>
                <c:pt idx="2743">
                  <c:v>2.6332554624328708E-2</c:v>
                </c:pt>
                <c:pt idx="2744">
                  <c:v>2.6329283991683994E-2</c:v>
                </c:pt>
                <c:pt idx="2745">
                  <c:v>2.6326025563117028E-2</c:v>
                </c:pt>
                <c:pt idx="2746">
                  <c:v>2.6322779338228131E-2</c:v>
                </c:pt>
                <c:pt idx="2747">
                  <c:v>2.6319545317337045E-2</c:v>
                </c:pt>
                <c:pt idx="2748">
                  <c:v>2.6316323500203964E-2</c:v>
                </c:pt>
                <c:pt idx="2749">
                  <c:v>2.6313113886988759E-2</c:v>
                </c:pt>
                <c:pt idx="2750">
                  <c:v>2.6309916477771367E-2</c:v>
                </c:pt>
                <c:pt idx="2751">
                  <c:v>2.6306731272152106E-2</c:v>
                </c:pt>
                <c:pt idx="2752">
                  <c:v>2.630355827069053E-2</c:v>
                </c:pt>
                <c:pt idx="2753">
                  <c:v>2.630039747314683E-2</c:v>
                </c:pt>
                <c:pt idx="2754">
                  <c:v>2.6297248879281199E-2</c:v>
                </c:pt>
                <c:pt idx="2755">
                  <c:v>2.6294112489333443E-2</c:v>
                </c:pt>
                <c:pt idx="2756">
                  <c:v>2.62909883033835E-2</c:v>
                </c:pt>
                <c:pt idx="2757">
                  <c:v>2.6287876321271497E-2</c:v>
                </c:pt>
                <c:pt idx="2758">
                  <c:v>2.6284776542997434E-2</c:v>
                </c:pt>
                <c:pt idx="2759">
                  <c:v>2.6281688968481376E-2</c:v>
                </c:pt>
                <c:pt idx="2760">
                  <c:v>2.6278613598123002E-2</c:v>
                </c:pt>
                <c:pt idx="2761">
                  <c:v>2.627555043136276E-2</c:v>
                </c:pt>
                <c:pt idx="2762">
                  <c:v>2.627249946860033E-2</c:v>
                </c:pt>
                <c:pt idx="2763">
                  <c:v>2.6269460709755776E-2</c:v>
                </c:pt>
                <c:pt idx="2764">
                  <c:v>2.6266434154749163E-2</c:v>
                </c:pt>
                <c:pt idx="2765">
                  <c:v>2.6263419803660426E-2</c:v>
                </c:pt>
                <c:pt idx="2766">
                  <c:v>2.6260417656249757E-2</c:v>
                </c:pt>
                <c:pt idx="2767">
                  <c:v>2.6257427713076709E-2</c:v>
                </c:pt>
                <c:pt idx="2768">
                  <c:v>2.6254449973581728E-2</c:v>
                </c:pt>
                <c:pt idx="2769">
                  <c:v>2.6251484437764816E-2</c:v>
                </c:pt>
                <c:pt idx="2770">
                  <c:v>2.624960339369764E-2</c:v>
                </c:pt>
                <c:pt idx="2771">
                  <c:v>2.6245589978204364E-2</c:v>
                </c:pt>
                <c:pt idx="2772">
                  <c:v>2.6243739460571902E-2</c:v>
                </c:pt>
                <c:pt idx="2773">
                  <c:v>2.6239744334155546E-2</c:v>
                </c:pt>
                <c:pt idx="2774">
                  <c:v>2.6236839817848079E-2</c:v>
                </c:pt>
                <c:pt idx="2775">
                  <c:v>2.6233947505378552E-2</c:v>
                </c:pt>
                <c:pt idx="2776">
                  <c:v>2.6234820454438257E-2</c:v>
                </c:pt>
                <c:pt idx="2777">
                  <c:v>2.6226158460689319E-2</c:v>
                </c:pt>
                <c:pt idx="2778">
                  <c:v>2.6226440597909573E-2</c:v>
                </c:pt>
                <c:pt idx="2779">
                  <c:v>2.6224352872490364E-2</c:v>
                </c:pt>
                <c:pt idx="2780">
                  <c:v>2.6220771955953737E-2</c:v>
                </c:pt>
                <c:pt idx="2781">
                  <c:v>2.6217955943517168E-2</c:v>
                </c:pt>
                <c:pt idx="2782">
                  <c:v>2.6215152136783715E-2</c:v>
                </c:pt>
                <c:pt idx="2783">
                  <c:v>2.621236053567344E-2</c:v>
                </c:pt>
                <c:pt idx="2784">
                  <c:v>2.6210337177365872E-2</c:v>
                </c:pt>
                <c:pt idx="2785">
                  <c:v>2.6206813950642172E-2</c:v>
                </c:pt>
                <c:pt idx="2786">
                  <c:v>2.6204058966641242E-2</c:v>
                </c:pt>
                <c:pt idx="2787">
                  <c:v>2.6201316188316781E-2</c:v>
                </c:pt>
                <c:pt idx="2788">
                  <c:v>2.6198585615748726E-2</c:v>
                </c:pt>
                <c:pt idx="2789">
                  <c:v>2.6195867248777205E-2</c:v>
                </c:pt>
                <c:pt idx="2790">
                  <c:v>2.6193161087508798E-2</c:v>
                </c:pt>
                <c:pt idx="2791">
                  <c:v>2.6187411240856662E-2</c:v>
                </c:pt>
                <c:pt idx="2792">
                  <c:v>2.618778538208133E-2</c:v>
                </c:pt>
                <c:pt idx="2793">
                  <c:v>2.6185115837895623E-2</c:v>
                </c:pt>
                <c:pt idx="2794">
                  <c:v>2.618322128197681E-2</c:v>
                </c:pt>
                <c:pt idx="2795">
                  <c:v>2.6179813366553617E-2</c:v>
                </c:pt>
                <c:pt idx="2796">
                  <c:v>2.6177180439397318E-2</c:v>
                </c:pt>
                <c:pt idx="2797">
                  <c:v>2.6174559717944135E-2</c:v>
                </c:pt>
                <c:pt idx="2798">
                  <c:v>2.6172716708325883E-2</c:v>
                </c:pt>
                <c:pt idx="2799">
                  <c:v>2.6169354892040531E-2</c:v>
                </c:pt>
                <c:pt idx="2800">
                  <c:v>2.616677078759011E-2</c:v>
                </c:pt>
                <c:pt idx="2801">
                  <c:v>2.6164198888842805E-2</c:v>
                </c:pt>
                <c:pt idx="2802">
                  <c:v>2.6161639195745323E-2</c:v>
                </c:pt>
                <c:pt idx="2803">
                  <c:v>2.6159860639456411E-2</c:v>
                </c:pt>
                <c:pt idx="2804">
                  <c:v>2.6156556426659705E-2</c:v>
                </c:pt>
                <c:pt idx="2805">
                  <c:v>2.6154033350564987E-2</c:v>
                </c:pt>
                <c:pt idx="2806">
                  <c:v>2.6151522480173384E-2</c:v>
                </c:pt>
                <c:pt idx="2807">
                  <c:v>2.6149023815431605E-2</c:v>
                </c:pt>
                <c:pt idx="2808">
                  <c:v>2.6146537356446231E-2</c:v>
                </c:pt>
                <c:pt idx="2809">
                  <c:v>2.61440631030041E-2</c:v>
                </c:pt>
                <c:pt idx="2810">
                  <c:v>2.6141601055318375E-2</c:v>
                </c:pt>
                <c:pt idx="2811">
                  <c:v>2.6139925671280206E-2</c:v>
                </c:pt>
                <c:pt idx="2812">
                  <c:v>2.6137488729851555E-2</c:v>
                </c:pt>
                <c:pt idx="2813">
                  <c:v>2.6134288146266726E-2</c:v>
                </c:pt>
                <c:pt idx="2814">
                  <c:v>2.6131874921206943E-2</c:v>
                </c:pt>
                <c:pt idx="2815">
                  <c:v>2.6129473901850275E-2</c:v>
                </c:pt>
                <c:pt idx="2816">
                  <c:v>2.6127085088170077E-2</c:v>
                </c:pt>
                <c:pt idx="2817">
                  <c:v>2.612548712120466E-2</c:v>
                </c:pt>
                <c:pt idx="2818">
                  <c:v>2.6122344077759152E-2</c:v>
                </c:pt>
                <c:pt idx="2819">
                  <c:v>2.6119991881055071E-2</c:v>
                </c:pt>
                <c:pt idx="2820">
                  <c:v>2.611765189002746E-2</c:v>
                </c:pt>
                <c:pt idx="2821">
                  <c:v>2.6115324104596382E-2</c:v>
                </c:pt>
                <c:pt idx="2822">
                  <c:v>2.6110455277335021E-2</c:v>
                </c:pt>
                <c:pt idx="2823">
                  <c:v>2.6110705150816926E-2</c:v>
                </c:pt>
                <c:pt idx="2824">
                  <c:v>2.6108413982441903E-2</c:v>
                </c:pt>
                <c:pt idx="2825">
                  <c:v>2.6106135019636767E-2</c:v>
                </c:pt>
                <c:pt idx="2826">
                  <c:v>2.6103868262588037E-2</c:v>
                </c:pt>
                <c:pt idx="2827">
                  <c:v>2.6101613711189131E-2</c:v>
                </c:pt>
                <c:pt idx="2828">
                  <c:v>2.6100944259601633E-2</c:v>
                </c:pt>
                <c:pt idx="2829">
                  <c:v>2.6097928329775755E-2</c:v>
                </c:pt>
                <c:pt idx="2830">
                  <c:v>2.6094923290838068E-2</c:v>
                </c:pt>
                <c:pt idx="2831">
                  <c:v>2.6093506089701624E-2</c:v>
                </c:pt>
                <c:pt idx="2832">
                  <c:v>2.6090524038835383E-2</c:v>
                </c:pt>
                <c:pt idx="2833">
                  <c:v>2.6088342721362068E-2</c:v>
                </c:pt>
                <c:pt idx="2834">
                  <c:v>2.6086173609538577E-2</c:v>
                </c:pt>
                <c:pt idx="2835">
                  <c:v>2.6084016703311619E-2</c:v>
                </c:pt>
                <c:pt idx="2836">
                  <c:v>2.6082664104052355E-2</c:v>
                </c:pt>
                <c:pt idx="2837">
                  <c:v>2.6079739507887112E-2</c:v>
                </c:pt>
                <c:pt idx="2838">
                  <c:v>2.6077619218636272E-2</c:v>
                </c:pt>
                <c:pt idx="2839">
                  <c:v>2.6075511135061902E-2</c:v>
                </c:pt>
                <c:pt idx="2840">
                  <c:v>2.6073415257137356E-2</c:v>
                </c:pt>
                <c:pt idx="2841">
                  <c:v>2.6068554496969654E-2</c:v>
                </c:pt>
                <c:pt idx="2842">
                  <c:v>2.6069260118211091E-2</c:v>
                </c:pt>
                <c:pt idx="2843">
                  <c:v>2.6067200857156081E-2</c:v>
                </c:pt>
                <c:pt idx="2844">
                  <c:v>2.6065153801830832E-2</c:v>
                </c:pt>
                <c:pt idx="2845">
                  <c:v>2.6063118952128761E-2</c:v>
                </c:pt>
                <c:pt idx="2846">
                  <c:v>2.6061895623856746E-2</c:v>
                </c:pt>
                <c:pt idx="2847">
                  <c:v>2.6059085869674092E-2</c:v>
                </c:pt>
                <c:pt idx="2848">
                  <c:v>2.6057087636868204E-2</c:v>
                </c:pt>
                <c:pt idx="2849">
                  <c:v>2.6055101609738784E-2</c:v>
                </c:pt>
                <c:pt idx="2850">
                  <c:v>2.6053930014864335E-2</c:v>
                </c:pt>
                <c:pt idx="2851">
                  <c:v>2.6051166172429419E-2</c:v>
                </c:pt>
                <c:pt idx="2852">
                  <c:v>2.6049216762249472E-2</c:v>
                </c:pt>
                <c:pt idx="2853">
                  <c:v>2.6047279557692704E-2</c:v>
                </c:pt>
                <c:pt idx="2854">
                  <c:v>2.604535455873247E-2</c:v>
                </c:pt>
                <c:pt idx="2855">
                  <c:v>2.604344176547535E-2</c:v>
                </c:pt>
                <c:pt idx="2856">
                  <c:v>2.6041541177814764E-2</c:v>
                </c:pt>
                <c:pt idx="2857">
                  <c:v>2.6039652795830648E-2</c:v>
                </c:pt>
                <c:pt idx="2858">
                  <c:v>2.603777661946971E-2</c:v>
                </c:pt>
                <c:pt idx="2859">
                  <c:v>2.6035912648678661E-2</c:v>
                </c:pt>
                <c:pt idx="2860">
                  <c:v>2.6034060883617371E-2</c:v>
                </c:pt>
                <c:pt idx="2861">
                  <c:v>2.603222132412597E-2</c:v>
                </c:pt>
                <c:pt idx="2862">
                  <c:v>2.6030393970337684E-2</c:v>
                </c:pt>
                <c:pt idx="2863">
                  <c:v>2.6029390607797964E-2</c:v>
                </c:pt>
                <c:pt idx="2864">
                  <c:v>2.6027588406809521E-2</c:v>
                </c:pt>
                <c:pt idx="2865">
                  <c:v>2.6024985142658608E-2</c:v>
                </c:pt>
                <c:pt idx="2866">
                  <c:v>2.6023206611389682E-2</c:v>
                </c:pt>
                <c:pt idx="2867">
                  <c:v>2.6021440285743935E-2</c:v>
                </c:pt>
                <c:pt idx="2868">
                  <c:v>2.6019686165721367E-2</c:v>
                </c:pt>
                <c:pt idx="2869">
                  <c:v>2.6018760499644245E-2</c:v>
                </c:pt>
                <c:pt idx="2870">
                  <c:v>2.6016214542572413E-2</c:v>
                </c:pt>
                <c:pt idx="2871">
                  <c:v>2.6014497039446027E-2</c:v>
                </c:pt>
                <c:pt idx="2872">
                  <c:v>2.6012791741969465E-2</c:v>
                </c:pt>
                <c:pt idx="2873">
                  <c:v>2.6011098650116082E-2</c:v>
                </c:pt>
                <c:pt idx="2874">
                  <c:v>2.6007060826414019E-2</c:v>
                </c:pt>
                <c:pt idx="2875">
                  <c:v>2.6007749083305498E-2</c:v>
                </c:pt>
                <c:pt idx="2876">
                  <c:v>2.6006092608268361E-2</c:v>
                </c:pt>
                <c:pt idx="2877">
                  <c:v>2.6004448338960984E-2</c:v>
                </c:pt>
                <c:pt idx="2878">
                  <c:v>2.6002816275223495E-2</c:v>
                </c:pt>
                <c:pt idx="2879">
                  <c:v>2.6001196417109185E-2</c:v>
                </c:pt>
                <c:pt idx="2880">
                  <c:v>2.6001237902638863E-2</c:v>
                </c:pt>
                <c:pt idx="2881">
                  <c:v>2.5998818587622541E-2</c:v>
                </c:pt>
                <c:pt idx="2882">
                  <c:v>2.5996410076585263E-2</c:v>
                </c:pt>
                <c:pt idx="2883">
                  <c:v>2.5995665826810122E-2</c:v>
                </c:pt>
                <c:pt idx="2884">
                  <c:v>2.5993280211018543E-2</c:v>
                </c:pt>
                <c:pt idx="2885">
                  <c:v>2.5991733586643306E-2</c:v>
                </c:pt>
                <c:pt idx="2886">
                  <c:v>2.5990199167944539E-2</c:v>
                </c:pt>
                <c:pt idx="2887">
                  <c:v>2.598867695486895E-2</c:v>
                </c:pt>
                <c:pt idx="2888">
                  <c:v>2.5987997538825525E-2</c:v>
                </c:pt>
                <c:pt idx="2889">
                  <c:v>2.5985669145507373E-2</c:v>
                </c:pt>
                <c:pt idx="2890">
                  <c:v>2.5984183549274675E-2</c:v>
                </c:pt>
                <c:pt idx="2891">
                  <c:v>2.5982710158665157E-2</c:v>
                </c:pt>
                <c:pt idx="2892">
                  <c:v>2.5981248973705462E-2</c:v>
                </c:pt>
                <c:pt idx="2893">
                  <c:v>2.597979999428901E-2</c:v>
                </c:pt>
                <c:pt idx="2894">
                  <c:v>2.5978363220575673E-2</c:v>
                </c:pt>
                <c:pt idx="2895">
                  <c:v>2.5976938652405579E-2</c:v>
                </c:pt>
                <c:pt idx="2896">
                  <c:v>2.5973050712968515E-2</c:v>
                </c:pt>
                <c:pt idx="2897">
                  <c:v>2.5974126133014863E-2</c:v>
                </c:pt>
                <c:pt idx="2898">
                  <c:v>2.5972738181740951E-2</c:v>
                </c:pt>
                <c:pt idx="2899">
                  <c:v>2.5972201477886259E-2</c:v>
                </c:pt>
                <c:pt idx="2900">
                  <c:v>2.5969998896009372E-2</c:v>
                </c:pt>
                <c:pt idx="2901">
                  <c:v>2.5968647561578351E-2</c:v>
                </c:pt>
                <c:pt idx="2902">
                  <c:v>2.5968149797854778E-2</c:v>
                </c:pt>
                <c:pt idx="2903">
                  <c:v>2.5965981509585845E-2</c:v>
                </c:pt>
                <c:pt idx="2904">
                  <c:v>2.5964666791997715E-2</c:v>
                </c:pt>
                <c:pt idx="2905">
                  <c:v>2.5963364280032764E-2</c:v>
                </c:pt>
                <c:pt idx="2906">
                  <c:v>2.5962073973717636E-2</c:v>
                </c:pt>
                <c:pt idx="2907">
                  <c:v>2.5960795872972398E-2</c:v>
                </c:pt>
                <c:pt idx="2908">
                  <c:v>2.5959529977823692E-2</c:v>
                </c:pt>
                <c:pt idx="2909">
                  <c:v>2.5958276288298165E-2</c:v>
                </c:pt>
                <c:pt idx="2910">
                  <c:v>2.5957034804422463E-2</c:v>
                </c:pt>
                <c:pt idx="2911">
                  <c:v>2.5955805526169939E-2</c:v>
                </c:pt>
                <c:pt idx="2912">
                  <c:v>2.5954588453487304E-2</c:v>
                </c:pt>
                <c:pt idx="2913">
                  <c:v>2.5953383586427847E-2</c:v>
                </c:pt>
                <c:pt idx="2914">
                  <c:v>2.5952190924991569E-2</c:v>
                </c:pt>
                <c:pt idx="2915">
                  <c:v>2.595186199366939E-2</c:v>
                </c:pt>
                <c:pt idx="2916">
                  <c:v>2.5950694531122753E-2</c:v>
                </c:pt>
                <c:pt idx="2917">
                  <c:v>2.5948686174288582E-2</c:v>
                </c:pt>
                <c:pt idx="2918">
                  <c:v>2.5947542335291729E-2</c:v>
                </c:pt>
                <c:pt idx="2919">
                  <c:v>2.5946410701891409E-2</c:v>
                </c:pt>
                <c:pt idx="2920">
                  <c:v>2.5945291274087623E-2</c:v>
                </c:pt>
                <c:pt idx="2921">
                  <c:v>2.5945040315846768E-2</c:v>
                </c:pt>
                <c:pt idx="2922">
                  <c:v>2.5943089035376232E-2</c:v>
                </c:pt>
                <c:pt idx="2923">
                  <c:v>2.5942006224441982E-2</c:v>
                </c:pt>
                <c:pt idx="2924">
                  <c:v>2.5940935619104266E-2</c:v>
                </c:pt>
                <c:pt idx="2925">
                  <c:v>2.5939877219336438E-2</c:v>
                </c:pt>
                <c:pt idx="2926">
                  <c:v>2.5939691262846232E-2</c:v>
                </c:pt>
                <c:pt idx="2927">
                  <c:v>2.5937797036696963E-2</c:v>
                </c:pt>
                <c:pt idx="2928">
                  <c:v>2.5936775253772026E-2</c:v>
                </c:pt>
                <c:pt idx="2929">
                  <c:v>2.5935765676443623E-2</c:v>
                </c:pt>
                <c:pt idx="2930">
                  <c:v>2.5934768304738398E-2</c:v>
                </c:pt>
                <c:pt idx="2931">
                  <c:v>2.5933783138629707E-2</c:v>
                </c:pt>
                <c:pt idx="2932">
                  <c:v>2.5932810178117549E-2</c:v>
                </c:pt>
                <c:pt idx="2933">
                  <c:v>2.5930575343466877E-2</c:v>
                </c:pt>
                <c:pt idx="2934">
                  <c:v>2.5928764471494503E-2</c:v>
                </c:pt>
                <c:pt idx="2935">
                  <c:v>2.5927831749594787E-2</c:v>
                </c:pt>
                <c:pt idx="2936">
                  <c:v>2.5926780724967458E-2</c:v>
                </c:pt>
                <c:pt idx="2937">
                  <c:v>2.5926002917069368E-2</c:v>
                </c:pt>
                <c:pt idx="2938">
                  <c:v>2.5925106806603537E-2</c:v>
                </c:pt>
                <c:pt idx="2939">
                  <c:v>2.5924222899975646E-2</c:v>
                </c:pt>
                <c:pt idx="2940">
                  <c:v>2.5923227664401693E-2</c:v>
                </c:pt>
                <c:pt idx="2941">
                  <c:v>2.5922491698153749E-2</c:v>
                </c:pt>
                <c:pt idx="2942">
                  <c:v>2.5921644403039679E-2</c:v>
                </c:pt>
                <c:pt idx="2943">
                  <c:v>2.5920809311843485E-2</c:v>
                </c:pt>
                <c:pt idx="2944">
                  <c:v>2.5919986424405295E-2</c:v>
                </c:pt>
                <c:pt idx="2945">
                  <c:v>2.5919175740805045E-2</c:v>
                </c:pt>
                <c:pt idx="2946">
                  <c:v>2.5918377261122671E-2</c:v>
                </c:pt>
                <c:pt idx="2947">
                  <c:v>2.591736857646687E-2</c:v>
                </c:pt>
                <c:pt idx="2948">
                  <c:v>2.5916816913031937E-2</c:v>
                </c:pt>
                <c:pt idx="2949">
                  <c:v>2.5916055044783448E-2</c:v>
                </c:pt>
                <c:pt idx="2950">
                  <c:v>2.5915305380452835E-2</c:v>
                </c:pt>
                <c:pt idx="2951">
                  <c:v>2.5914463564635781E-2</c:v>
                </c:pt>
                <c:pt idx="2952">
                  <c:v>2.5913842663145559E-2</c:v>
                </c:pt>
                <c:pt idx="2953">
                  <c:v>2.5913129610328767E-2</c:v>
                </c:pt>
                <c:pt idx="2954">
                  <c:v>2.5912329636161857E-2</c:v>
                </c:pt>
                <c:pt idx="2955">
                  <c:v>2.5911740116209003E-2</c:v>
                </c:pt>
                <c:pt idx="2956">
                  <c:v>2.591106367474616E-2</c:v>
                </c:pt>
                <c:pt idx="2957">
                  <c:v>2.5910399437281129E-2</c:v>
                </c:pt>
                <c:pt idx="2958">
                  <c:v>2.5909747403574102E-2</c:v>
                </c:pt>
                <c:pt idx="2959">
                  <c:v>2.5909107573705015E-2</c:v>
                </c:pt>
                <c:pt idx="2960">
                  <c:v>2.5908479947753804E-2</c:v>
                </c:pt>
                <c:pt idx="2961">
                  <c:v>2.590786452572047E-2</c:v>
                </c:pt>
                <c:pt idx="2962">
                  <c:v>2.5907261307285268E-2</c:v>
                </c:pt>
                <c:pt idx="2963">
                  <c:v>2.5906670292767942E-2</c:v>
                </c:pt>
                <c:pt idx="2964">
                  <c:v>2.5906091482248428E-2</c:v>
                </c:pt>
                <c:pt idx="2965">
                  <c:v>2.5905524875486918E-2</c:v>
                </c:pt>
                <c:pt idx="2966">
                  <c:v>2.5904970472563349E-2</c:v>
                </c:pt>
                <c:pt idx="2967">
                  <c:v>2.5904351812640058E-2</c:v>
                </c:pt>
                <c:pt idx="2968">
                  <c:v>2.5903823560637917E-2</c:v>
                </c:pt>
                <c:pt idx="2969">
                  <c:v>2.590338048666041E-2</c:v>
                </c:pt>
                <c:pt idx="2970">
                  <c:v>2.5902874899008665E-2</c:v>
                </c:pt>
                <c:pt idx="2971">
                  <c:v>2.5902381515274797E-2</c:v>
                </c:pt>
                <c:pt idx="2972">
                  <c:v>2.5901900335378869E-2</c:v>
                </c:pt>
                <c:pt idx="2973">
                  <c:v>2.5901431359320881E-2</c:v>
                </c:pt>
                <c:pt idx="2974">
                  <c:v>2.5900910330101112E-2</c:v>
                </c:pt>
                <c:pt idx="2975">
                  <c:v>2.5900530018718726E-2</c:v>
                </c:pt>
                <c:pt idx="2976">
                  <c:v>2.5900097654174559E-2</c:v>
                </c:pt>
                <c:pt idx="2977">
                  <c:v>2.5899677493388396E-2</c:v>
                </c:pt>
                <c:pt idx="2978">
                  <c:v>2.5900172520807452E-2</c:v>
                </c:pt>
                <c:pt idx="2979">
                  <c:v>2.5898873783489762E-2</c:v>
                </c:pt>
                <c:pt idx="2980">
                  <c:v>2.5898490234297356E-2</c:v>
                </c:pt>
                <c:pt idx="2981">
                  <c:v>2.5898118888862953E-2</c:v>
                </c:pt>
                <c:pt idx="2982">
                  <c:v>2.5897759747346427E-2</c:v>
                </c:pt>
                <c:pt idx="2983">
                  <c:v>2.5897412809667841E-2</c:v>
                </c:pt>
                <c:pt idx="2984">
                  <c:v>2.5897078075907132E-2</c:v>
                </c:pt>
                <c:pt idx="2985">
                  <c:v>2.5897574784301547E-2</c:v>
                </c:pt>
                <c:pt idx="2986">
                  <c:v>2.5896358796551056E-2</c:v>
                </c:pt>
                <c:pt idx="2987">
                  <c:v>2.5896064160955135E-2</c:v>
                </c:pt>
                <c:pt idx="2988">
                  <c:v>2.589578172927709E-2</c:v>
                </c:pt>
                <c:pt idx="2989">
                  <c:v>2.5895511501516921E-2</c:v>
                </c:pt>
                <c:pt idx="2990">
                  <c:v>2.5895253477434821E-2</c:v>
                </c:pt>
                <c:pt idx="2991">
                  <c:v>2.5895007657270597E-2</c:v>
                </c:pt>
                <c:pt idx="2992">
                  <c:v>2.5894774041024249E-2</c:v>
                </c:pt>
                <c:pt idx="2993">
                  <c:v>2.5894552628535905E-2</c:v>
                </c:pt>
                <c:pt idx="2994">
                  <c:v>2.5894343419885502E-2</c:v>
                </c:pt>
                <c:pt idx="2995">
                  <c:v>2.5894146414913166E-2</c:v>
                </c:pt>
                <c:pt idx="2996">
                  <c:v>2.5893961614018579E-2</c:v>
                </c:pt>
                <c:pt idx="2997">
                  <c:v>2.5893789016881996E-2</c:v>
                </c:pt>
                <c:pt idx="2998">
                  <c:v>2.5893606706555161E-2</c:v>
                </c:pt>
                <c:pt idx="2999">
                  <c:v>2.5893460260499879E-2</c:v>
                </c:pt>
                <c:pt idx="3000">
                  <c:v>2.58933260182026E-2</c:v>
                </c:pt>
                <c:pt idx="3001">
                  <c:v>2.5893203979823198E-2</c:v>
                </c:pt>
                <c:pt idx="3002">
                  <c:v>2.5893094145361673E-2</c:v>
                </c:pt>
                <c:pt idx="3003">
                  <c:v>2.5892996514578215E-2</c:v>
                </c:pt>
                <c:pt idx="3004">
                  <c:v>2.5892911087712633E-2</c:v>
                </c:pt>
                <c:pt idx="3005">
                  <c:v>2.5892837864764928E-2</c:v>
                </c:pt>
                <c:pt idx="3006">
                  <c:v>2.5892776845575227E-2</c:v>
                </c:pt>
                <c:pt idx="3007">
                  <c:v>2.5892728030063594E-2</c:v>
                </c:pt>
                <c:pt idx="3008">
                  <c:v>2.5892691418709646E-2</c:v>
                </c:pt>
                <c:pt idx="3009">
                  <c:v>2.5892667011033765E-2</c:v>
                </c:pt>
                <c:pt idx="3010">
                  <c:v>2.5892654807115889E-2</c:v>
                </c:pt>
                <c:pt idx="3011">
                  <c:v>2.5895446861443627E-2</c:v>
                </c:pt>
                <c:pt idx="3012">
                  <c:v>2.5892653271304411E-2</c:v>
                </c:pt>
                <c:pt idx="3013">
                  <c:v>2.5892653271304411E-2</c:v>
                </c:pt>
                <c:pt idx="3014">
                  <c:v>2.5892653271224475E-2</c:v>
                </c:pt>
                <c:pt idx="3015">
                  <c:v>2.5892653271224475E-2</c:v>
                </c:pt>
                <c:pt idx="3016">
                  <c:v>2.5892653271384347E-2</c:v>
                </c:pt>
                <c:pt idx="3017">
                  <c:v>2.5892653271304411E-2</c:v>
                </c:pt>
                <c:pt idx="3018">
                  <c:v>2.5892653271224475E-2</c:v>
                </c:pt>
                <c:pt idx="3019">
                  <c:v>2.5892653271304411E-2</c:v>
                </c:pt>
                <c:pt idx="3020">
                  <c:v>2.5892653271304411E-2</c:v>
                </c:pt>
                <c:pt idx="3021">
                  <c:v>2.5892653271224475E-2</c:v>
                </c:pt>
                <c:pt idx="3022">
                  <c:v>2.5892653271224475E-2</c:v>
                </c:pt>
                <c:pt idx="3023">
                  <c:v>2.5892653271224475E-2</c:v>
                </c:pt>
                <c:pt idx="3024">
                  <c:v>2.5892653271304411E-2</c:v>
                </c:pt>
                <c:pt idx="3025">
                  <c:v>2.5892653271224475E-2</c:v>
                </c:pt>
                <c:pt idx="3026">
                  <c:v>2.5892653271224475E-2</c:v>
                </c:pt>
                <c:pt idx="3027">
                  <c:v>2.5892653271304411E-2</c:v>
                </c:pt>
                <c:pt idx="3028">
                  <c:v>2.5892653271304411E-2</c:v>
                </c:pt>
                <c:pt idx="3029">
                  <c:v>2.5892653271224475E-2</c:v>
                </c:pt>
                <c:pt idx="3030">
                  <c:v>2.5892653271384347E-2</c:v>
                </c:pt>
                <c:pt idx="3031">
                  <c:v>2.5892653271304411E-2</c:v>
                </c:pt>
                <c:pt idx="3032">
                  <c:v>2.5894515620059622E-2</c:v>
                </c:pt>
                <c:pt idx="3033">
                  <c:v>2.5892653271224475E-2</c:v>
                </c:pt>
                <c:pt idx="3034">
                  <c:v>2.5892653271304411E-2</c:v>
                </c:pt>
                <c:pt idx="3035">
                  <c:v>2.5892653271304411E-2</c:v>
                </c:pt>
                <c:pt idx="3036">
                  <c:v>2.5896378147471921E-2</c:v>
                </c:pt>
                <c:pt idx="3037">
                  <c:v>2.5895446861443627E-2</c:v>
                </c:pt>
                <c:pt idx="3038">
                  <c:v>2.5892653271304411E-2</c:v>
                </c:pt>
                <c:pt idx="3039">
                  <c:v>2.5892653271224475E-2</c:v>
                </c:pt>
                <c:pt idx="3040">
                  <c:v>2.5892653271304411E-2</c:v>
                </c:pt>
                <c:pt idx="3041">
                  <c:v>2.5892653271304411E-2</c:v>
                </c:pt>
                <c:pt idx="3042">
                  <c:v>2.5892653271224475E-2</c:v>
                </c:pt>
                <c:pt idx="3043">
                  <c:v>2.5892653271224475E-2</c:v>
                </c:pt>
                <c:pt idx="3044">
                  <c:v>2.5892653271304411E-2</c:v>
                </c:pt>
                <c:pt idx="3045">
                  <c:v>2.5892653271384347E-2</c:v>
                </c:pt>
                <c:pt idx="3046">
                  <c:v>2.5892653271304411E-2</c:v>
                </c:pt>
                <c:pt idx="3047">
                  <c:v>2.5892653271224475E-2</c:v>
                </c:pt>
                <c:pt idx="3048">
                  <c:v>2.5892653271304411E-2</c:v>
                </c:pt>
                <c:pt idx="3049">
                  <c:v>2.5892653271304411E-2</c:v>
                </c:pt>
                <c:pt idx="3050">
                  <c:v>2.5892653271224475E-2</c:v>
                </c:pt>
                <c:pt idx="3051">
                  <c:v>2.5896378147471921E-2</c:v>
                </c:pt>
                <c:pt idx="3052">
                  <c:v>2.5892653271304411E-2</c:v>
                </c:pt>
                <c:pt idx="3053">
                  <c:v>2.5892653271304411E-2</c:v>
                </c:pt>
                <c:pt idx="3054">
                  <c:v>2.5892653271224475E-2</c:v>
                </c:pt>
                <c:pt idx="3055">
                  <c:v>2.5892653271304411E-2</c:v>
                </c:pt>
                <c:pt idx="3056">
                  <c:v>2.5892653271304411E-2</c:v>
                </c:pt>
                <c:pt idx="3057">
                  <c:v>2.5892653271224475E-2</c:v>
                </c:pt>
                <c:pt idx="3058">
                  <c:v>2.5892653271224475E-2</c:v>
                </c:pt>
                <c:pt idx="3059">
                  <c:v>2.5892653271304411E-2</c:v>
                </c:pt>
                <c:pt idx="3060">
                  <c:v>2.5892653271304411E-2</c:v>
                </c:pt>
                <c:pt idx="3061">
                  <c:v>2.5892653271304411E-2</c:v>
                </c:pt>
                <c:pt idx="3062">
                  <c:v>2.5892653271224475E-2</c:v>
                </c:pt>
                <c:pt idx="3063">
                  <c:v>2.5892653271304411E-2</c:v>
                </c:pt>
                <c:pt idx="3064">
                  <c:v>2.5892653271304411E-2</c:v>
                </c:pt>
                <c:pt idx="3065">
                  <c:v>2.5892653271304411E-2</c:v>
                </c:pt>
                <c:pt idx="3066">
                  <c:v>2.5892653271304411E-2</c:v>
                </c:pt>
                <c:pt idx="3067">
                  <c:v>2.5892653271304411E-2</c:v>
                </c:pt>
                <c:pt idx="3068">
                  <c:v>2.5892653271224475E-2</c:v>
                </c:pt>
                <c:pt idx="3069">
                  <c:v>2.5892653271224475E-2</c:v>
                </c:pt>
                <c:pt idx="3070">
                  <c:v>2.5892653271304411E-2</c:v>
                </c:pt>
                <c:pt idx="3071">
                  <c:v>2.5892653271304411E-2</c:v>
                </c:pt>
                <c:pt idx="3072">
                  <c:v>2.5892653271224475E-2</c:v>
                </c:pt>
                <c:pt idx="3073">
                  <c:v>2.5892653271384347E-2</c:v>
                </c:pt>
                <c:pt idx="3074">
                  <c:v>2.5892653271304411E-2</c:v>
                </c:pt>
                <c:pt idx="3075">
                  <c:v>2.5892653271304411E-2</c:v>
                </c:pt>
                <c:pt idx="3076">
                  <c:v>2.5892653271224475E-2</c:v>
                </c:pt>
                <c:pt idx="3077">
                  <c:v>2.5892653271304411E-2</c:v>
                </c:pt>
                <c:pt idx="3078">
                  <c:v>2.5892653271304411E-2</c:v>
                </c:pt>
                <c:pt idx="3079">
                  <c:v>2.5892653271224475E-2</c:v>
                </c:pt>
                <c:pt idx="3080">
                  <c:v>2.5892653271224475E-2</c:v>
                </c:pt>
                <c:pt idx="3081">
                  <c:v>2.5892653271304411E-2</c:v>
                </c:pt>
                <c:pt idx="3082">
                  <c:v>2.5894515620086267E-2</c:v>
                </c:pt>
                <c:pt idx="3083">
                  <c:v>2.5892653271224475E-2</c:v>
                </c:pt>
                <c:pt idx="3084">
                  <c:v>2.5894515620059622E-2</c:v>
                </c:pt>
                <c:pt idx="3085">
                  <c:v>2.5892653271304411E-2</c:v>
                </c:pt>
                <c:pt idx="3086">
                  <c:v>2.5892653271224475E-2</c:v>
                </c:pt>
                <c:pt idx="3087">
                  <c:v>2.5892653271224475E-2</c:v>
                </c:pt>
                <c:pt idx="3088">
                  <c:v>2.5897309478151165E-2</c:v>
                </c:pt>
                <c:pt idx="3089">
                  <c:v>2.5892653271304411E-2</c:v>
                </c:pt>
                <c:pt idx="3090">
                  <c:v>2.5894515620086267E-2</c:v>
                </c:pt>
                <c:pt idx="3091">
                  <c:v>2.5895446861443627E-2</c:v>
                </c:pt>
                <c:pt idx="3092">
                  <c:v>2.5894515620059622E-2</c:v>
                </c:pt>
                <c:pt idx="3093">
                  <c:v>2.5894515620086267E-2</c:v>
                </c:pt>
                <c:pt idx="3094">
                  <c:v>2.5894515620086267E-2</c:v>
                </c:pt>
                <c:pt idx="3095">
                  <c:v>2.5894515620059622E-2</c:v>
                </c:pt>
                <c:pt idx="3096">
                  <c:v>2.5895446861443627E-2</c:v>
                </c:pt>
                <c:pt idx="3097">
                  <c:v>2.5894515620086267E-2</c:v>
                </c:pt>
                <c:pt idx="3098">
                  <c:v>2.5894515620086267E-2</c:v>
                </c:pt>
                <c:pt idx="3099">
                  <c:v>2.5894515620059622E-2</c:v>
                </c:pt>
                <c:pt idx="3100">
                  <c:v>2.5894515620059622E-2</c:v>
                </c:pt>
                <c:pt idx="3101">
                  <c:v>2.5894515620086267E-2</c:v>
                </c:pt>
                <c:pt idx="3102">
                  <c:v>2.5892653271224475E-2</c:v>
                </c:pt>
                <c:pt idx="3103">
                  <c:v>2.5894515620086267E-2</c:v>
                </c:pt>
                <c:pt idx="3104">
                  <c:v>2.5894515620059622E-2</c:v>
                </c:pt>
                <c:pt idx="3105">
                  <c:v>2.5894515620059622E-2</c:v>
                </c:pt>
                <c:pt idx="3106">
                  <c:v>2.5895446861443627E-2</c:v>
                </c:pt>
                <c:pt idx="3107">
                  <c:v>2.5894515620086267E-2</c:v>
                </c:pt>
                <c:pt idx="3108">
                  <c:v>2.5894515620059622E-2</c:v>
                </c:pt>
                <c:pt idx="3109">
                  <c:v>2.5894515620059622E-2</c:v>
                </c:pt>
                <c:pt idx="3110">
                  <c:v>2.5895446861423643E-2</c:v>
                </c:pt>
                <c:pt idx="3111">
                  <c:v>2.5894515620086267E-2</c:v>
                </c:pt>
                <c:pt idx="3112">
                  <c:v>2.5894515620059622E-2</c:v>
                </c:pt>
                <c:pt idx="3113">
                  <c:v>2.5894515620059622E-2</c:v>
                </c:pt>
                <c:pt idx="3114">
                  <c:v>2.5894515620086267E-2</c:v>
                </c:pt>
                <c:pt idx="3115">
                  <c:v>2.5895446861463611E-2</c:v>
                </c:pt>
                <c:pt idx="3116">
                  <c:v>2.5894515620059622E-2</c:v>
                </c:pt>
                <c:pt idx="3117">
                  <c:v>2.5894515620059622E-2</c:v>
                </c:pt>
                <c:pt idx="3118">
                  <c:v>2.5894515620059622E-2</c:v>
                </c:pt>
                <c:pt idx="3119">
                  <c:v>2.5894515620059622E-2</c:v>
                </c:pt>
                <c:pt idx="3120">
                  <c:v>2.5894515620032976E-2</c:v>
                </c:pt>
                <c:pt idx="3121">
                  <c:v>2.5894515620059622E-2</c:v>
                </c:pt>
                <c:pt idx="3122">
                  <c:v>2.5894515620086267E-2</c:v>
                </c:pt>
                <c:pt idx="3123">
                  <c:v>2.5895446861443627E-2</c:v>
                </c:pt>
                <c:pt idx="3124">
                  <c:v>2.5895446861443627E-2</c:v>
                </c:pt>
                <c:pt idx="3125">
                  <c:v>2.5894515620086267E-2</c:v>
                </c:pt>
                <c:pt idx="3126">
                  <c:v>2.5894515620059622E-2</c:v>
                </c:pt>
                <c:pt idx="3127">
                  <c:v>2.5894515620059622E-2</c:v>
                </c:pt>
                <c:pt idx="3128">
                  <c:v>2.5894515620086267E-2</c:v>
                </c:pt>
                <c:pt idx="3129">
                  <c:v>2.5895446861443627E-2</c:v>
                </c:pt>
                <c:pt idx="3130">
                  <c:v>2.5894515620086267E-2</c:v>
                </c:pt>
                <c:pt idx="3131">
                  <c:v>2.5894515620032976E-2</c:v>
                </c:pt>
                <c:pt idx="3132">
                  <c:v>2.5894515620059622E-2</c:v>
                </c:pt>
                <c:pt idx="3133">
                  <c:v>2.5894515620086267E-2</c:v>
                </c:pt>
                <c:pt idx="3134">
                  <c:v>2.5892653271304411E-2</c:v>
                </c:pt>
                <c:pt idx="3135">
                  <c:v>2.5894515620086267E-2</c:v>
                </c:pt>
                <c:pt idx="3136">
                  <c:v>2.5894515620059622E-2</c:v>
                </c:pt>
                <c:pt idx="3137">
                  <c:v>2.5894515620086267E-2</c:v>
                </c:pt>
                <c:pt idx="3138">
                  <c:v>2.5894515620032976E-2</c:v>
                </c:pt>
                <c:pt idx="3139">
                  <c:v>2.5894515620086267E-2</c:v>
                </c:pt>
                <c:pt idx="3140">
                  <c:v>2.5896378147471921E-2</c:v>
                </c:pt>
                <c:pt idx="3141">
                  <c:v>2.5895446861443627E-2</c:v>
                </c:pt>
                <c:pt idx="3142">
                  <c:v>2.5894515620059622E-2</c:v>
                </c:pt>
                <c:pt idx="3143">
                  <c:v>2.5895446861443627E-2</c:v>
                </c:pt>
                <c:pt idx="3144">
                  <c:v>2.5894515620086267E-2</c:v>
                </c:pt>
                <c:pt idx="3145">
                  <c:v>2.5894515620059622E-2</c:v>
                </c:pt>
                <c:pt idx="3146">
                  <c:v>2.5894515620059622E-2</c:v>
                </c:pt>
                <c:pt idx="3147">
                  <c:v>2.5894515620086267E-2</c:v>
                </c:pt>
                <c:pt idx="3148">
                  <c:v>2.5895446861463611E-2</c:v>
                </c:pt>
                <c:pt idx="3149">
                  <c:v>2.5894515620059622E-2</c:v>
                </c:pt>
                <c:pt idx="3150">
                  <c:v>2.5894515620059622E-2</c:v>
                </c:pt>
                <c:pt idx="3151">
                  <c:v>2.5894515620059622E-2</c:v>
                </c:pt>
                <c:pt idx="3152">
                  <c:v>2.5894515620086267E-2</c:v>
                </c:pt>
                <c:pt idx="3153">
                  <c:v>2.5894515620059622E-2</c:v>
                </c:pt>
                <c:pt idx="3154">
                  <c:v>2.5894515620059622E-2</c:v>
                </c:pt>
                <c:pt idx="3155">
                  <c:v>2.5894515620086267E-2</c:v>
                </c:pt>
                <c:pt idx="3156">
                  <c:v>2.5894515620032976E-2</c:v>
                </c:pt>
                <c:pt idx="3157">
                  <c:v>2.5892653271304411E-2</c:v>
                </c:pt>
                <c:pt idx="3158">
                  <c:v>2.5894515620086267E-2</c:v>
                </c:pt>
                <c:pt idx="3159">
                  <c:v>2.5895446861443627E-2</c:v>
                </c:pt>
                <c:pt idx="3160">
                  <c:v>2.5894515620059622E-2</c:v>
                </c:pt>
                <c:pt idx="3161">
                  <c:v>2.5894515620086267E-2</c:v>
                </c:pt>
                <c:pt idx="3162">
                  <c:v>2.5895446861443627E-2</c:v>
                </c:pt>
                <c:pt idx="3163">
                  <c:v>2.5894515620086267E-2</c:v>
                </c:pt>
                <c:pt idx="3164">
                  <c:v>2.5894515620086267E-2</c:v>
                </c:pt>
                <c:pt idx="3165">
                  <c:v>2.5894515620086267E-2</c:v>
                </c:pt>
                <c:pt idx="3166">
                  <c:v>2.5894515620059622E-2</c:v>
                </c:pt>
                <c:pt idx="3167">
                  <c:v>2.5894515620032976E-2</c:v>
                </c:pt>
                <c:pt idx="3168">
                  <c:v>2.5894515620059622E-2</c:v>
                </c:pt>
                <c:pt idx="3169">
                  <c:v>2.5894515620086267E-2</c:v>
                </c:pt>
                <c:pt idx="3170">
                  <c:v>2.5894515620059622E-2</c:v>
                </c:pt>
                <c:pt idx="3171">
                  <c:v>2.5894515620059622E-2</c:v>
                </c:pt>
                <c:pt idx="3172">
                  <c:v>2.5894515620086267E-2</c:v>
                </c:pt>
                <c:pt idx="3173">
                  <c:v>2.5894515620086267E-2</c:v>
                </c:pt>
                <c:pt idx="3174">
                  <c:v>2.5894515620086267E-2</c:v>
                </c:pt>
                <c:pt idx="3175">
                  <c:v>2.5895446861443627E-2</c:v>
                </c:pt>
                <c:pt idx="3176">
                  <c:v>2.5895446861443627E-2</c:v>
                </c:pt>
                <c:pt idx="3177">
                  <c:v>2.5894515620059622E-2</c:v>
                </c:pt>
                <c:pt idx="3178">
                  <c:v>2.5894515620059622E-2</c:v>
                </c:pt>
                <c:pt idx="3179">
                  <c:v>2.5894515620059622E-2</c:v>
                </c:pt>
                <c:pt idx="3180">
                  <c:v>2.5894515620086267E-2</c:v>
                </c:pt>
                <c:pt idx="3181">
                  <c:v>2.5895446861463611E-2</c:v>
                </c:pt>
                <c:pt idx="3182">
                  <c:v>2.5894515620086267E-2</c:v>
                </c:pt>
                <c:pt idx="3183">
                  <c:v>2.5894515620059622E-2</c:v>
                </c:pt>
                <c:pt idx="3184">
                  <c:v>2.5894515620086267E-2</c:v>
                </c:pt>
                <c:pt idx="3185">
                  <c:v>2.5894515620032976E-2</c:v>
                </c:pt>
                <c:pt idx="3186">
                  <c:v>2.5895446861443627E-2</c:v>
                </c:pt>
                <c:pt idx="3187">
                  <c:v>2.5894515620059622E-2</c:v>
                </c:pt>
                <c:pt idx="3188">
                  <c:v>2.5894515620059622E-2</c:v>
                </c:pt>
                <c:pt idx="3189">
                  <c:v>2.5894515620086267E-2</c:v>
                </c:pt>
                <c:pt idx="3190">
                  <c:v>2.5894515620059622E-2</c:v>
                </c:pt>
                <c:pt idx="3191">
                  <c:v>2.5894515620059622E-2</c:v>
                </c:pt>
                <c:pt idx="3192">
                  <c:v>2.5894515620059622E-2</c:v>
                </c:pt>
                <c:pt idx="3193">
                  <c:v>2.5893584423339888E-2</c:v>
                </c:pt>
                <c:pt idx="3194">
                  <c:v>2.5892653271224475E-2</c:v>
                </c:pt>
                <c:pt idx="3195">
                  <c:v>2.5892653271304411E-2</c:v>
                </c:pt>
                <c:pt idx="3196">
                  <c:v>2.5892653271304411E-2</c:v>
                </c:pt>
                <c:pt idx="3197">
                  <c:v>2.5892653271224475E-2</c:v>
                </c:pt>
                <c:pt idx="3198">
                  <c:v>2.5892653271224475E-2</c:v>
                </c:pt>
                <c:pt idx="3199">
                  <c:v>2.5892653271224475E-2</c:v>
                </c:pt>
                <c:pt idx="3200">
                  <c:v>2.5892653271304411E-2</c:v>
                </c:pt>
                <c:pt idx="3201">
                  <c:v>2.5892653271224475E-2</c:v>
                </c:pt>
                <c:pt idx="3202">
                  <c:v>2.5892653271304411E-2</c:v>
                </c:pt>
                <c:pt idx="3203">
                  <c:v>2.5892653271304411E-2</c:v>
                </c:pt>
                <c:pt idx="3204">
                  <c:v>2.5892653271224475E-2</c:v>
                </c:pt>
                <c:pt idx="3205">
                  <c:v>2.5892653271304411E-2</c:v>
                </c:pt>
                <c:pt idx="3206">
                  <c:v>2.5892653271304411E-2</c:v>
                </c:pt>
                <c:pt idx="3207">
                  <c:v>2.5892653271304411E-2</c:v>
                </c:pt>
                <c:pt idx="3208">
                  <c:v>2.5892653271304411E-2</c:v>
                </c:pt>
                <c:pt idx="3209">
                  <c:v>2.5892653271304411E-2</c:v>
                </c:pt>
                <c:pt idx="3210">
                  <c:v>2.5892653271304411E-2</c:v>
                </c:pt>
                <c:pt idx="3211">
                  <c:v>2.5892653271304411E-2</c:v>
                </c:pt>
                <c:pt idx="3212">
                  <c:v>2.5892653271304411E-2</c:v>
                </c:pt>
                <c:pt idx="3213">
                  <c:v>2.5892653271304411E-2</c:v>
                </c:pt>
                <c:pt idx="3214">
                  <c:v>2.5892653271304411E-2</c:v>
                </c:pt>
                <c:pt idx="3215">
                  <c:v>2.5892653271224475E-2</c:v>
                </c:pt>
                <c:pt idx="3216">
                  <c:v>2.5892653271224475E-2</c:v>
                </c:pt>
                <c:pt idx="3217">
                  <c:v>2.5892653271304411E-2</c:v>
                </c:pt>
                <c:pt idx="3218">
                  <c:v>2.5892653271384347E-2</c:v>
                </c:pt>
                <c:pt idx="3219">
                  <c:v>2.5892653271304411E-2</c:v>
                </c:pt>
                <c:pt idx="3220">
                  <c:v>2.5892653271304411E-2</c:v>
                </c:pt>
                <c:pt idx="3221">
                  <c:v>2.5892653271304411E-2</c:v>
                </c:pt>
                <c:pt idx="3222">
                  <c:v>2.5892653271224475E-2</c:v>
                </c:pt>
                <c:pt idx="3223">
                  <c:v>2.5892653271224475E-2</c:v>
                </c:pt>
                <c:pt idx="3224">
                  <c:v>2.5892653271304411E-2</c:v>
                </c:pt>
                <c:pt idx="3225">
                  <c:v>2.5892653271304411E-2</c:v>
                </c:pt>
                <c:pt idx="3226">
                  <c:v>2.5892653271224475E-2</c:v>
                </c:pt>
                <c:pt idx="3227">
                  <c:v>2.5892653271304411E-2</c:v>
                </c:pt>
                <c:pt idx="3228">
                  <c:v>2.5892653271304411E-2</c:v>
                </c:pt>
                <c:pt idx="3229">
                  <c:v>2.5892653271224475E-2</c:v>
                </c:pt>
                <c:pt idx="3230">
                  <c:v>2.5892653271304411E-2</c:v>
                </c:pt>
                <c:pt idx="3231">
                  <c:v>2.5892653271304411E-2</c:v>
                </c:pt>
                <c:pt idx="3232">
                  <c:v>2.5892653271304411E-2</c:v>
                </c:pt>
                <c:pt idx="3233">
                  <c:v>2.5892653271224475E-2</c:v>
                </c:pt>
                <c:pt idx="3234">
                  <c:v>2.5892653271224475E-2</c:v>
                </c:pt>
                <c:pt idx="3235">
                  <c:v>2.5892653271304411E-2</c:v>
                </c:pt>
                <c:pt idx="3236">
                  <c:v>2.5892653271304411E-2</c:v>
                </c:pt>
                <c:pt idx="3237">
                  <c:v>2.5892653271224475E-2</c:v>
                </c:pt>
                <c:pt idx="3238">
                  <c:v>2.5892653271304411E-2</c:v>
                </c:pt>
                <c:pt idx="3239">
                  <c:v>2.5892653271304411E-2</c:v>
                </c:pt>
                <c:pt idx="3240">
                  <c:v>2.5892653271304411E-2</c:v>
                </c:pt>
                <c:pt idx="3241">
                  <c:v>2.5892653271224475E-2</c:v>
                </c:pt>
                <c:pt idx="3242">
                  <c:v>2.5892653271304411E-2</c:v>
                </c:pt>
                <c:pt idx="3243">
                  <c:v>2.5892653271304411E-2</c:v>
                </c:pt>
                <c:pt idx="3244">
                  <c:v>2.5892653271224475E-2</c:v>
                </c:pt>
                <c:pt idx="3245">
                  <c:v>2.5893584423339888E-2</c:v>
                </c:pt>
                <c:pt idx="3246">
                  <c:v>2.5892653271224475E-2</c:v>
                </c:pt>
                <c:pt idx="3247">
                  <c:v>2.5892653271304411E-2</c:v>
                </c:pt>
                <c:pt idx="3248">
                  <c:v>2.5892653271304411E-2</c:v>
                </c:pt>
                <c:pt idx="3249">
                  <c:v>2.5892653271224475E-2</c:v>
                </c:pt>
                <c:pt idx="3250">
                  <c:v>2.5892653271304411E-2</c:v>
                </c:pt>
                <c:pt idx="3251">
                  <c:v>2.5892653271304411E-2</c:v>
                </c:pt>
                <c:pt idx="3252">
                  <c:v>2.5892653271224475E-2</c:v>
                </c:pt>
                <c:pt idx="3253">
                  <c:v>2.5892653271224475E-2</c:v>
                </c:pt>
                <c:pt idx="3254">
                  <c:v>2.5892653271304411E-2</c:v>
                </c:pt>
                <c:pt idx="3255">
                  <c:v>2.5892653271304411E-2</c:v>
                </c:pt>
                <c:pt idx="3256">
                  <c:v>2.5892653271224475E-2</c:v>
                </c:pt>
                <c:pt idx="3257">
                  <c:v>2.5892653271304411E-2</c:v>
                </c:pt>
                <c:pt idx="3258">
                  <c:v>2.5892653271304411E-2</c:v>
                </c:pt>
                <c:pt idx="3259">
                  <c:v>2.5892653271304411E-2</c:v>
                </c:pt>
                <c:pt idx="3260">
                  <c:v>2.5892653271304411E-2</c:v>
                </c:pt>
                <c:pt idx="3261">
                  <c:v>2.5892653271224475E-2</c:v>
                </c:pt>
                <c:pt idx="3262">
                  <c:v>2.5892653271224475E-2</c:v>
                </c:pt>
                <c:pt idx="3263">
                  <c:v>2.5892653271304411E-2</c:v>
                </c:pt>
                <c:pt idx="3264">
                  <c:v>2.5892653271304411E-2</c:v>
                </c:pt>
                <c:pt idx="3265">
                  <c:v>2.5892653271304411E-2</c:v>
                </c:pt>
                <c:pt idx="3266">
                  <c:v>2.5892653271224475E-2</c:v>
                </c:pt>
                <c:pt idx="3267">
                  <c:v>2.5892653271304411E-2</c:v>
                </c:pt>
                <c:pt idx="3268">
                  <c:v>2.5892653271304411E-2</c:v>
                </c:pt>
                <c:pt idx="3269">
                  <c:v>2.5892653271304411E-2</c:v>
                </c:pt>
                <c:pt idx="3270">
                  <c:v>2.5892653271304411E-2</c:v>
                </c:pt>
                <c:pt idx="3271">
                  <c:v>2.5895446861443627E-2</c:v>
                </c:pt>
                <c:pt idx="3272">
                  <c:v>2.5892653271304411E-2</c:v>
                </c:pt>
                <c:pt idx="3273">
                  <c:v>2.5892653271304411E-2</c:v>
                </c:pt>
                <c:pt idx="3274">
                  <c:v>2.5892653271224475E-2</c:v>
                </c:pt>
                <c:pt idx="3275">
                  <c:v>2.5892653271304411E-2</c:v>
                </c:pt>
                <c:pt idx="3276">
                  <c:v>2.5892653271304411E-2</c:v>
                </c:pt>
                <c:pt idx="3277">
                  <c:v>2.5892653271224475E-2</c:v>
                </c:pt>
                <c:pt idx="3278">
                  <c:v>2.5892653271304411E-2</c:v>
                </c:pt>
                <c:pt idx="3279">
                  <c:v>2.5892653271304411E-2</c:v>
                </c:pt>
                <c:pt idx="3280">
                  <c:v>2.5892653271304411E-2</c:v>
                </c:pt>
                <c:pt idx="3281">
                  <c:v>2.5892653271224475E-2</c:v>
                </c:pt>
                <c:pt idx="3282">
                  <c:v>2.5892653271304411E-2</c:v>
                </c:pt>
                <c:pt idx="3283">
                  <c:v>2.5892653271304411E-2</c:v>
                </c:pt>
                <c:pt idx="3284">
                  <c:v>2.5892653271224475E-2</c:v>
                </c:pt>
                <c:pt idx="3285">
                  <c:v>2.5892653271224475E-2</c:v>
                </c:pt>
                <c:pt idx="3286">
                  <c:v>2.5892653271304411E-2</c:v>
                </c:pt>
                <c:pt idx="3287">
                  <c:v>2.5892653271304411E-2</c:v>
                </c:pt>
                <c:pt idx="3288">
                  <c:v>2.5892653271224475E-2</c:v>
                </c:pt>
                <c:pt idx="3289">
                  <c:v>2.5892653271304411E-2</c:v>
                </c:pt>
                <c:pt idx="3290">
                  <c:v>2.5892653271304411E-2</c:v>
                </c:pt>
                <c:pt idx="3291">
                  <c:v>2.5892653271224475E-2</c:v>
                </c:pt>
                <c:pt idx="3292">
                  <c:v>2.5894515620086267E-2</c:v>
                </c:pt>
                <c:pt idx="3293">
                  <c:v>2.5892653271304411E-2</c:v>
                </c:pt>
                <c:pt idx="3294">
                  <c:v>2.5892653271304411E-2</c:v>
                </c:pt>
                <c:pt idx="3295">
                  <c:v>2.5892653271224475E-2</c:v>
                </c:pt>
                <c:pt idx="3296">
                  <c:v>2.5892653271304411E-2</c:v>
                </c:pt>
                <c:pt idx="3297">
                  <c:v>2.5894515620086267E-2</c:v>
                </c:pt>
                <c:pt idx="3298">
                  <c:v>2.5892653271304411E-2</c:v>
                </c:pt>
                <c:pt idx="3299">
                  <c:v>2.5892653271224475E-2</c:v>
                </c:pt>
                <c:pt idx="3300">
                  <c:v>2.5892653271304411E-2</c:v>
                </c:pt>
                <c:pt idx="3301">
                  <c:v>2.5892653271384347E-2</c:v>
                </c:pt>
                <c:pt idx="3302">
                  <c:v>2.5892653271224475E-2</c:v>
                </c:pt>
                <c:pt idx="3303">
                  <c:v>2.5892653271224475E-2</c:v>
                </c:pt>
                <c:pt idx="3304">
                  <c:v>2.5892653271304411E-2</c:v>
                </c:pt>
                <c:pt idx="3305">
                  <c:v>2.5892653271304411E-2</c:v>
                </c:pt>
                <c:pt idx="3306">
                  <c:v>2.5892653271304411E-2</c:v>
                </c:pt>
                <c:pt idx="3307">
                  <c:v>2.5892653271304411E-2</c:v>
                </c:pt>
                <c:pt idx="3308">
                  <c:v>2.5892653271304411E-2</c:v>
                </c:pt>
                <c:pt idx="3309">
                  <c:v>2.5892653271144539E-2</c:v>
                </c:pt>
                <c:pt idx="3310">
                  <c:v>2.5892653271224475E-2</c:v>
                </c:pt>
                <c:pt idx="3311">
                  <c:v>2.5892653271224475E-2</c:v>
                </c:pt>
                <c:pt idx="3312">
                  <c:v>2.5896378147487908E-2</c:v>
                </c:pt>
                <c:pt idx="3313">
                  <c:v>2.5892653271224475E-2</c:v>
                </c:pt>
                <c:pt idx="3314">
                  <c:v>2.5892653271304411E-2</c:v>
                </c:pt>
                <c:pt idx="3315">
                  <c:v>2.5892653271304411E-2</c:v>
                </c:pt>
                <c:pt idx="3316">
                  <c:v>2.5892653271304411E-2</c:v>
                </c:pt>
                <c:pt idx="3317">
                  <c:v>2.5892653271224475E-2</c:v>
                </c:pt>
                <c:pt idx="3318">
                  <c:v>2.5892653271304411E-2</c:v>
                </c:pt>
                <c:pt idx="3319">
                  <c:v>2.5892653271304411E-2</c:v>
                </c:pt>
                <c:pt idx="3320">
                  <c:v>2.5892653271224475E-2</c:v>
                </c:pt>
                <c:pt idx="3321">
                  <c:v>2.5892653271144539E-2</c:v>
                </c:pt>
                <c:pt idx="3322">
                  <c:v>2.5892653271384347E-2</c:v>
                </c:pt>
                <c:pt idx="3323">
                  <c:v>2.5895446861443627E-2</c:v>
                </c:pt>
                <c:pt idx="3324">
                  <c:v>2.5892653271224475E-2</c:v>
                </c:pt>
                <c:pt idx="3325">
                  <c:v>2.5892653271304411E-2</c:v>
                </c:pt>
                <c:pt idx="3326">
                  <c:v>2.5892653271304411E-2</c:v>
                </c:pt>
                <c:pt idx="3327">
                  <c:v>2.5892653271304411E-2</c:v>
                </c:pt>
                <c:pt idx="3328">
                  <c:v>2.5892653271224475E-2</c:v>
                </c:pt>
                <c:pt idx="3329">
                  <c:v>2.5892653271384347E-2</c:v>
                </c:pt>
                <c:pt idx="3330">
                  <c:v>2.5892653271304411E-2</c:v>
                </c:pt>
                <c:pt idx="3331">
                  <c:v>2.5892653271304411E-2</c:v>
                </c:pt>
                <c:pt idx="3332">
                  <c:v>2.5892653271224475E-2</c:v>
                </c:pt>
                <c:pt idx="3333">
                  <c:v>2.5892653271304411E-2</c:v>
                </c:pt>
                <c:pt idx="3334">
                  <c:v>2.5892653271304411E-2</c:v>
                </c:pt>
                <c:pt idx="3335">
                  <c:v>2.5892653271224475E-2</c:v>
                </c:pt>
                <c:pt idx="3336">
                  <c:v>2.5892653271304411E-2</c:v>
                </c:pt>
                <c:pt idx="3337">
                  <c:v>2.5892653271384347E-2</c:v>
                </c:pt>
                <c:pt idx="3338">
                  <c:v>2.5892653271224475E-2</c:v>
                </c:pt>
                <c:pt idx="3339">
                  <c:v>2.5892653271224475E-2</c:v>
                </c:pt>
                <c:pt idx="3340">
                  <c:v>2.5892653271304411E-2</c:v>
                </c:pt>
                <c:pt idx="3341">
                  <c:v>2.5892653271304411E-2</c:v>
                </c:pt>
                <c:pt idx="3342">
                  <c:v>2.5892653271224475E-2</c:v>
                </c:pt>
                <c:pt idx="3343">
                  <c:v>2.5892653271384347E-2</c:v>
                </c:pt>
                <c:pt idx="3344">
                  <c:v>2.5894515620086267E-2</c:v>
                </c:pt>
                <c:pt idx="3345">
                  <c:v>2.5892653271304411E-2</c:v>
                </c:pt>
                <c:pt idx="3346">
                  <c:v>2.5892653271304411E-2</c:v>
                </c:pt>
                <c:pt idx="3347">
                  <c:v>2.5892653271224475E-2</c:v>
                </c:pt>
                <c:pt idx="3348">
                  <c:v>2.5896378147471921E-2</c:v>
                </c:pt>
                <c:pt idx="3349">
                  <c:v>2.5895446861423643E-2</c:v>
                </c:pt>
                <c:pt idx="3350">
                  <c:v>2.5892653271224475E-2</c:v>
                </c:pt>
                <c:pt idx="3351">
                  <c:v>2.5892653271304411E-2</c:v>
                </c:pt>
                <c:pt idx="3352">
                  <c:v>2.5892653271304411E-2</c:v>
                </c:pt>
                <c:pt idx="3353">
                  <c:v>2.5892653271304411E-2</c:v>
                </c:pt>
                <c:pt idx="3354">
                  <c:v>2.5892653271224475E-2</c:v>
                </c:pt>
                <c:pt idx="3355">
                  <c:v>2.5892653271384347E-2</c:v>
                </c:pt>
                <c:pt idx="3356">
                  <c:v>2.5892653271304411E-2</c:v>
                </c:pt>
                <c:pt idx="3357">
                  <c:v>2.5892653271224475E-2</c:v>
                </c:pt>
                <c:pt idx="3358">
                  <c:v>2.5892653271384347E-2</c:v>
                </c:pt>
                <c:pt idx="3359">
                  <c:v>2.5892653271304411E-2</c:v>
                </c:pt>
                <c:pt idx="3360">
                  <c:v>2.5892653271224475E-2</c:v>
                </c:pt>
                <c:pt idx="3361">
                  <c:v>2.5892653271304411E-2</c:v>
                </c:pt>
                <c:pt idx="3362">
                  <c:v>2.5892653271304411E-2</c:v>
                </c:pt>
                <c:pt idx="3363">
                  <c:v>2.5896378147487908E-2</c:v>
                </c:pt>
                <c:pt idx="3364">
                  <c:v>2.5892653271224475E-2</c:v>
                </c:pt>
                <c:pt idx="3365">
                  <c:v>2.5892653271304411E-2</c:v>
                </c:pt>
                <c:pt idx="3366">
                  <c:v>2.5892653271304411E-2</c:v>
                </c:pt>
                <c:pt idx="3367">
                  <c:v>2.5892653271304411E-2</c:v>
                </c:pt>
                <c:pt idx="3368">
                  <c:v>2.5892653271224475E-2</c:v>
                </c:pt>
                <c:pt idx="3369">
                  <c:v>2.5892653271304411E-2</c:v>
                </c:pt>
                <c:pt idx="3370">
                  <c:v>2.5892653271304411E-2</c:v>
                </c:pt>
                <c:pt idx="3371">
                  <c:v>2.5892653271304411E-2</c:v>
                </c:pt>
                <c:pt idx="3372">
                  <c:v>2.5892653271304411E-2</c:v>
                </c:pt>
                <c:pt idx="3373">
                  <c:v>2.5892653271384347E-2</c:v>
                </c:pt>
                <c:pt idx="3374">
                  <c:v>2.5892653271304411E-2</c:v>
                </c:pt>
                <c:pt idx="3375">
                  <c:v>2.5892653271304411E-2</c:v>
                </c:pt>
                <c:pt idx="3376">
                  <c:v>2.5892653271304411E-2</c:v>
                </c:pt>
                <c:pt idx="3377">
                  <c:v>2.5892653271304411E-2</c:v>
                </c:pt>
                <c:pt idx="3378">
                  <c:v>2.5892653271224475E-2</c:v>
                </c:pt>
                <c:pt idx="3379">
                  <c:v>2.5892653271224475E-2</c:v>
                </c:pt>
                <c:pt idx="3380">
                  <c:v>2.5892653271304411E-2</c:v>
                </c:pt>
                <c:pt idx="3381">
                  <c:v>2.5892653271304411E-2</c:v>
                </c:pt>
                <c:pt idx="3382">
                  <c:v>2.5892653271224475E-2</c:v>
                </c:pt>
                <c:pt idx="3383">
                  <c:v>2.5892653271304411E-2</c:v>
                </c:pt>
                <c:pt idx="3384">
                  <c:v>2.5892653271224475E-2</c:v>
                </c:pt>
                <c:pt idx="3385">
                  <c:v>2.5892653271224475E-2</c:v>
                </c:pt>
                <c:pt idx="3386">
                  <c:v>2.5892653271224475E-2</c:v>
                </c:pt>
                <c:pt idx="3387">
                  <c:v>2.5892653271304411E-2</c:v>
                </c:pt>
                <c:pt idx="3388">
                  <c:v>2.5892653271304411E-2</c:v>
                </c:pt>
                <c:pt idx="3389">
                  <c:v>2.5892653271224475E-2</c:v>
                </c:pt>
                <c:pt idx="3390">
                  <c:v>2.5892653271304411E-2</c:v>
                </c:pt>
                <c:pt idx="3391">
                  <c:v>2.5892653271304411E-2</c:v>
                </c:pt>
                <c:pt idx="3392">
                  <c:v>2.5892653271304411E-2</c:v>
                </c:pt>
                <c:pt idx="3393">
                  <c:v>2.5892653271304411E-2</c:v>
                </c:pt>
                <c:pt idx="3394">
                  <c:v>2.5895446861423643E-2</c:v>
                </c:pt>
                <c:pt idx="3395">
                  <c:v>2.5892653271384347E-2</c:v>
                </c:pt>
                <c:pt idx="3396">
                  <c:v>2.5894515620086267E-2</c:v>
                </c:pt>
                <c:pt idx="3397">
                  <c:v>2.5892653271224475E-2</c:v>
                </c:pt>
                <c:pt idx="3398">
                  <c:v>2.5892653271304411E-2</c:v>
                </c:pt>
                <c:pt idx="3399">
                  <c:v>2.5892653271304411E-2</c:v>
                </c:pt>
                <c:pt idx="3400">
                  <c:v>2.5892653271224475E-2</c:v>
                </c:pt>
                <c:pt idx="3401">
                  <c:v>2.5895446861443627E-2</c:v>
                </c:pt>
                <c:pt idx="3402">
                  <c:v>2.5894515620086267E-2</c:v>
                </c:pt>
                <c:pt idx="3403">
                  <c:v>2.5895446861443627E-2</c:v>
                </c:pt>
                <c:pt idx="3404">
                  <c:v>2.5894515620059622E-2</c:v>
                </c:pt>
                <c:pt idx="3405">
                  <c:v>2.5894515620086267E-2</c:v>
                </c:pt>
                <c:pt idx="3406">
                  <c:v>2.5894515620086267E-2</c:v>
                </c:pt>
                <c:pt idx="3407">
                  <c:v>2.5894515620086267E-2</c:v>
                </c:pt>
                <c:pt idx="3408">
                  <c:v>2.5895446861443627E-2</c:v>
                </c:pt>
                <c:pt idx="3409">
                  <c:v>2.5894515620059622E-2</c:v>
                </c:pt>
                <c:pt idx="3410">
                  <c:v>2.5894515620059622E-2</c:v>
                </c:pt>
                <c:pt idx="3411">
                  <c:v>2.5894515620059622E-2</c:v>
                </c:pt>
                <c:pt idx="3412">
                  <c:v>2.5894515620059622E-2</c:v>
                </c:pt>
                <c:pt idx="3413">
                  <c:v>2.5892653271304411E-2</c:v>
                </c:pt>
                <c:pt idx="3414">
                  <c:v>2.5894515620086267E-2</c:v>
                </c:pt>
                <c:pt idx="3415">
                  <c:v>2.5894515620086267E-2</c:v>
                </c:pt>
                <c:pt idx="3416">
                  <c:v>2.5894515620059622E-2</c:v>
                </c:pt>
                <c:pt idx="3417">
                  <c:v>2.5894515620059622E-2</c:v>
                </c:pt>
                <c:pt idx="3418">
                  <c:v>2.5895446861463611E-2</c:v>
                </c:pt>
                <c:pt idx="3419">
                  <c:v>2.5894515620059622E-2</c:v>
                </c:pt>
                <c:pt idx="3420">
                  <c:v>2.5894515620086267E-2</c:v>
                </c:pt>
                <c:pt idx="3421">
                  <c:v>2.5894515620086267E-2</c:v>
                </c:pt>
                <c:pt idx="3422">
                  <c:v>2.5895446861443627E-2</c:v>
                </c:pt>
                <c:pt idx="3423">
                  <c:v>2.5894515620059622E-2</c:v>
                </c:pt>
                <c:pt idx="3424">
                  <c:v>2.5894515620086267E-2</c:v>
                </c:pt>
                <c:pt idx="3425">
                  <c:v>2.5894515620086267E-2</c:v>
                </c:pt>
                <c:pt idx="3426">
                  <c:v>2.5894515620086267E-2</c:v>
                </c:pt>
                <c:pt idx="3427">
                  <c:v>2.5894515620059622E-2</c:v>
                </c:pt>
                <c:pt idx="3428">
                  <c:v>2.5894515620086267E-2</c:v>
                </c:pt>
                <c:pt idx="3429">
                  <c:v>2.5894515620086267E-2</c:v>
                </c:pt>
                <c:pt idx="3430">
                  <c:v>2.5894515620059622E-2</c:v>
                </c:pt>
                <c:pt idx="3431">
                  <c:v>2.5894515620086267E-2</c:v>
                </c:pt>
                <c:pt idx="3432">
                  <c:v>2.5894515620086267E-2</c:v>
                </c:pt>
                <c:pt idx="3433">
                  <c:v>2.5894515620086267E-2</c:v>
                </c:pt>
                <c:pt idx="3434">
                  <c:v>2.5894515620086267E-2</c:v>
                </c:pt>
                <c:pt idx="3435">
                  <c:v>2.5895446861443627E-2</c:v>
                </c:pt>
                <c:pt idx="3436">
                  <c:v>2.5895446861443627E-2</c:v>
                </c:pt>
                <c:pt idx="3437">
                  <c:v>2.5894515620059622E-2</c:v>
                </c:pt>
                <c:pt idx="3438">
                  <c:v>2.5894515620086267E-2</c:v>
                </c:pt>
                <c:pt idx="3439">
                  <c:v>2.5894515620086267E-2</c:v>
                </c:pt>
                <c:pt idx="3440">
                  <c:v>2.5894515620086267E-2</c:v>
                </c:pt>
                <c:pt idx="3441">
                  <c:v>2.5895446861443627E-2</c:v>
                </c:pt>
                <c:pt idx="3442">
                  <c:v>2.5894515620059622E-2</c:v>
                </c:pt>
                <c:pt idx="3443">
                  <c:v>2.5894515620086267E-2</c:v>
                </c:pt>
                <c:pt idx="3444">
                  <c:v>2.5894515620086267E-2</c:v>
                </c:pt>
                <c:pt idx="3445">
                  <c:v>2.5894515620086267E-2</c:v>
                </c:pt>
                <c:pt idx="3446">
                  <c:v>2.5892653271224475E-2</c:v>
                </c:pt>
                <c:pt idx="3447">
                  <c:v>2.5894515620059622E-2</c:v>
                </c:pt>
                <c:pt idx="3448">
                  <c:v>2.5894515620059622E-2</c:v>
                </c:pt>
                <c:pt idx="3449">
                  <c:v>2.5894515620086267E-2</c:v>
                </c:pt>
                <c:pt idx="3450">
                  <c:v>2.5894515620059622E-2</c:v>
                </c:pt>
                <c:pt idx="3451">
                  <c:v>2.5894515620086267E-2</c:v>
                </c:pt>
                <c:pt idx="3452">
                  <c:v>2.5896378147455934E-2</c:v>
                </c:pt>
                <c:pt idx="3453">
                  <c:v>2.5895446861443627E-2</c:v>
                </c:pt>
                <c:pt idx="3454">
                  <c:v>2.5894515620059622E-2</c:v>
                </c:pt>
                <c:pt idx="3455">
                  <c:v>2.5895446861443627E-2</c:v>
                </c:pt>
                <c:pt idx="3456">
                  <c:v>2.5894515620086267E-2</c:v>
                </c:pt>
                <c:pt idx="3457">
                  <c:v>2.5894515620086267E-2</c:v>
                </c:pt>
                <c:pt idx="3458">
                  <c:v>2.5894515620059622E-2</c:v>
                </c:pt>
                <c:pt idx="3459">
                  <c:v>2.5894515620032976E-2</c:v>
                </c:pt>
                <c:pt idx="3460">
                  <c:v>2.5895446861423643E-2</c:v>
                </c:pt>
                <c:pt idx="3461">
                  <c:v>2.5894515620112912E-2</c:v>
                </c:pt>
                <c:pt idx="3462">
                  <c:v>2.5894515620086267E-2</c:v>
                </c:pt>
                <c:pt idx="3463">
                  <c:v>2.5894515620086267E-2</c:v>
                </c:pt>
                <c:pt idx="3464">
                  <c:v>2.5894515620086267E-2</c:v>
                </c:pt>
                <c:pt idx="3465">
                  <c:v>2.5894515620059622E-2</c:v>
                </c:pt>
                <c:pt idx="3466">
                  <c:v>2.5894515620059622E-2</c:v>
                </c:pt>
                <c:pt idx="3467">
                  <c:v>2.5894515620086267E-2</c:v>
                </c:pt>
                <c:pt idx="3468">
                  <c:v>2.5892653271224475E-2</c:v>
                </c:pt>
                <c:pt idx="3469">
                  <c:v>2.5894515620086267E-2</c:v>
                </c:pt>
                <c:pt idx="3470">
                  <c:v>2.5894515620086267E-2</c:v>
                </c:pt>
                <c:pt idx="3471">
                  <c:v>2.5895446861443627E-2</c:v>
                </c:pt>
                <c:pt idx="3472">
                  <c:v>2.5894515620059622E-2</c:v>
                </c:pt>
                <c:pt idx="3473">
                  <c:v>2.5894515620059622E-2</c:v>
                </c:pt>
                <c:pt idx="3474">
                  <c:v>2.5895446861443627E-2</c:v>
                </c:pt>
                <c:pt idx="3475">
                  <c:v>2.5894515620086267E-2</c:v>
                </c:pt>
                <c:pt idx="3476">
                  <c:v>2.5894515620059622E-2</c:v>
                </c:pt>
                <c:pt idx="3477">
                  <c:v>2.5894515620059622E-2</c:v>
                </c:pt>
                <c:pt idx="3478">
                  <c:v>2.5894515620086267E-2</c:v>
                </c:pt>
                <c:pt idx="3479">
                  <c:v>2.5894515620086267E-2</c:v>
                </c:pt>
                <c:pt idx="3480">
                  <c:v>2.5894515620086267E-2</c:v>
                </c:pt>
                <c:pt idx="3481">
                  <c:v>2.5894515620059622E-2</c:v>
                </c:pt>
                <c:pt idx="3482">
                  <c:v>2.5894515620059622E-2</c:v>
                </c:pt>
                <c:pt idx="3483">
                  <c:v>2.5894515620086267E-2</c:v>
                </c:pt>
                <c:pt idx="3484">
                  <c:v>2.5894515620059622E-2</c:v>
                </c:pt>
                <c:pt idx="3485">
                  <c:v>2.5894515620059622E-2</c:v>
                </c:pt>
                <c:pt idx="3486">
                  <c:v>2.5894515620059622E-2</c:v>
                </c:pt>
                <c:pt idx="3487">
                  <c:v>2.5895446861443627E-2</c:v>
                </c:pt>
                <c:pt idx="3488">
                  <c:v>2.5895446861423643E-2</c:v>
                </c:pt>
                <c:pt idx="3489">
                  <c:v>2.5894515620086267E-2</c:v>
                </c:pt>
                <c:pt idx="3490">
                  <c:v>2.5894515620059622E-2</c:v>
                </c:pt>
                <c:pt idx="3491">
                  <c:v>2.5894515620086267E-2</c:v>
                </c:pt>
                <c:pt idx="3492">
                  <c:v>2.5894515620086267E-2</c:v>
                </c:pt>
                <c:pt idx="3493">
                  <c:v>2.5895446861443627E-2</c:v>
                </c:pt>
                <c:pt idx="3494">
                  <c:v>2.5894515620086267E-2</c:v>
                </c:pt>
                <c:pt idx="3495">
                  <c:v>2.5894515620059622E-2</c:v>
                </c:pt>
                <c:pt idx="3496">
                  <c:v>2.5894515620086267E-2</c:v>
                </c:pt>
                <c:pt idx="3497">
                  <c:v>2.5894515620059622E-2</c:v>
                </c:pt>
                <c:pt idx="3498">
                  <c:v>2.5895446861463611E-2</c:v>
                </c:pt>
                <c:pt idx="3499">
                  <c:v>2.5894515620059622E-2</c:v>
                </c:pt>
                <c:pt idx="3500">
                  <c:v>2.5894515620059622E-2</c:v>
                </c:pt>
                <c:pt idx="3501">
                  <c:v>2.5894515620059622E-2</c:v>
                </c:pt>
                <c:pt idx="3502">
                  <c:v>2.5894515620059622E-2</c:v>
                </c:pt>
                <c:pt idx="3503">
                  <c:v>2.5894515620059622E-2</c:v>
                </c:pt>
                <c:pt idx="3504">
                  <c:v>2.5894515620086267E-2</c:v>
                </c:pt>
                <c:pt idx="3505">
                  <c:v>2.5893584423339888E-2</c:v>
                </c:pt>
                <c:pt idx="3506">
                  <c:v>2.5892653271384347E-2</c:v>
                </c:pt>
                <c:pt idx="3507">
                  <c:v>2.5892653271224475E-2</c:v>
                </c:pt>
                <c:pt idx="3508">
                  <c:v>2.5892653271144539E-2</c:v>
                </c:pt>
                <c:pt idx="3509">
                  <c:v>2.5892653271304411E-2</c:v>
                </c:pt>
                <c:pt idx="3510">
                  <c:v>2.5892653271224475E-2</c:v>
                </c:pt>
                <c:pt idx="3511">
                  <c:v>2.5892653271224475E-2</c:v>
                </c:pt>
                <c:pt idx="3512">
                  <c:v>2.5892653271224475E-2</c:v>
                </c:pt>
                <c:pt idx="3513">
                  <c:v>2.5892653271304411E-2</c:v>
                </c:pt>
                <c:pt idx="3514">
                  <c:v>2.5892653271224475E-2</c:v>
                </c:pt>
                <c:pt idx="3515">
                  <c:v>2.5892653271304411E-2</c:v>
                </c:pt>
                <c:pt idx="3516">
                  <c:v>2.5892653271304411E-2</c:v>
                </c:pt>
                <c:pt idx="3517">
                  <c:v>2.5892653271144539E-2</c:v>
                </c:pt>
                <c:pt idx="3518">
                  <c:v>2.5892653271224475E-2</c:v>
                </c:pt>
                <c:pt idx="3519">
                  <c:v>2.5892653271304411E-2</c:v>
                </c:pt>
                <c:pt idx="3520">
                  <c:v>2.5892653271304411E-2</c:v>
                </c:pt>
                <c:pt idx="3521">
                  <c:v>2.5892653271224475E-2</c:v>
                </c:pt>
                <c:pt idx="3522">
                  <c:v>2.5892653271304411E-2</c:v>
                </c:pt>
                <c:pt idx="3523">
                  <c:v>2.5892653271144539E-2</c:v>
                </c:pt>
                <c:pt idx="3524">
                  <c:v>2.5892653271304411E-2</c:v>
                </c:pt>
                <c:pt idx="3525">
                  <c:v>2.5892653271224475E-2</c:v>
                </c:pt>
                <c:pt idx="3526">
                  <c:v>2.5892653271224475E-2</c:v>
                </c:pt>
                <c:pt idx="3527">
                  <c:v>2.5892653271304411E-2</c:v>
                </c:pt>
                <c:pt idx="3528">
                  <c:v>2.5892653271224475E-2</c:v>
                </c:pt>
                <c:pt idx="3529">
                  <c:v>2.5892653271144539E-2</c:v>
                </c:pt>
                <c:pt idx="3530">
                  <c:v>2.5892653271304411E-2</c:v>
                </c:pt>
                <c:pt idx="3531">
                  <c:v>2.5892653271224475E-2</c:v>
                </c:pt>
                <c:pt idx="3532">
                  <c:v>2.5892653271304411E-2</c:v>
                </c:pt>
                <c:pt idx="3533">
                  <c:v>2.5892653271304411E-2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86848"/>
        <c:axId val="76688384"/>
      </c:lineChart>
      <c:dateAx>
        <c:axId val="7668684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883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68838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6868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2.820000000000576E-3</c:v>
                </c:pt>
                <c:pt idx="1">
                  <c:v>2.8262760657276936E-3</c:v>
                </c:pt>
                <c:pt idx="2">
                  <c:v>2.832643814304819E-3</c:v>
                </c:pt>
                <c:pt idx="3">
                  <c:v>2.8391117785507513E-3</c:v>
                </c:pt>
                <c:pt idx="4">
                  <c:v>2.8661564508297953E-3</c:v>
                </c:pt>
                <c:pt idx="5">
                  <c:v>2.8661564508297953E-3</c:v>
                </c:pt>
                <c:pt idx="6">
                  <c:v>2.8732534879825368E-3</c:v>
                </c:pt>
                <c:pt idx="7">
                  <c:v>2.8805019391287957E-3</c:v>
                </c:pt>
                <c:pt idx="8">
                  <c:v>2.8879103375852337E-3</c:v>
                </c:pt>
                <c:pt idx="9">
                  <c:v>2.9110262571999841E-3</c:v>
                </c:pt>
                <c:pt idx="10">
                  <c:v>2.9193140738540454E-3</c:v>
                </c:pt>
                <c:pt idx="11">
                  <c:v>2.9276502116688629E-3</c:v>
                </c:pt>
                <c:pt idx="12">
                  <c:v>2.9361974985810174E-3</c:v>
                </c:pt>
                <c:pt idx="13">
                  <c:v>2.9449631052111285E-3</c:v>
                </c:pt>
                <c:pt idx="14">
                  <c:v>2.9658297942169063E-3</c:v>
                </c:pt>
                <c:pt idx="15">
                  <c:v>2.9822294410118632E-3</c:v>
                </c:pt>
                <c:pt idx="16">
                  <c:v>2.9920987722719264E-3</c:v>
                </c:pt>
                <c:pt idx="17">
                  <c:v>3.002189910594272E-3</c:v>
                </c:pt>
                <c:pt idx="18">
                  <c:v>3.0125032101208336E-3</c:v>
                </c:pt>
                <c:pt idx="19">
                  <c:v>3.0364388233944974E-3</c:v>
                </c:pt>
                <c:pt idx="20">
                  <c:v>3.0559851045484864E-3</c:v>
                </c:pt>
                <c:pt idx="21">
                  <c:v>3.0674145236726613E-3</c:v>
                </c:pt>
                <c:pt idx="22">
                  <c:v>3.0790682297276032E-3</c:v>
                </c:pt>
                <c:pt idx="23">
                  <c:v>3.0909456119071238E-3</c:v>
                </c:pt>
                <c:pt idx="24">
                  <c:v>3.0957819075028395E-3</c:v>
                </c:pt>
                <c:pt idx="25">
                  <c:v>3.1405928140652069E-3</c:v>
                </c:pt>
                <c:pt idx="26">
                  <c:v>3.1535118476333506E-3</c:v>
                </c:pt>
                <c:pt idx="27">
                  <c:v>3.1666229001465862E-3</c:v>
                </c:pt>
                <c:pt idx="28">
                  <c:v>3.1799205343985767E-3</c:v>
                </c:pt>
                <c:pt idx="29">
                  <c:v>3.2092040238253503E-3</c:v>
                </c:pt>
                <c:pt idx="30">
                  <c:v>3.2348681429634862E-3</c:v>
                </c:pt>
                <c:pt idx="31">
                  <c:v>3.2571735172249833E-3</c:v>
                </c:pt>
                <c:pt idx="32">
                  <c:v>3.2633200666275174E-3</c:v>
                </c:pt>
                <c:pt idx="33">
                  <c:v>3.2777715270184888E-3</c:v>
                </c:pt>
                <c:pt idx="34">
                  <c:v>3.3091059458827915E-3</c:v>
                </c:pt>
                <c:pt idx="35">
                  <c:v>3.3369538130850994E-3</c:v>
                </c:pt>
                <c:pt idx="36">
                  <c:v>3.352066306653832E-3</c:v>
                </c:pt>
                <c:pt idx="37">
                  <c:v>3.3672946931665015E-3</c:v>
                </c:pt>
                <c:pt idx="38">
                  <c:v>3.3826335345600654E-3</c:v>
                </c:pt>
                <c:pt idx="39">
                  <c:v>3.4156262682982063E-3</c:v>
                </c:pt>
                <c:pt idx="40">
                  <c:v>3.4449846849445805E-3</c:v>
                </c:pt>
                <c:pt idx="41">
                  <c:v>3.4607942270591533E-3</c:v>
                </c:pt>
                <c:pt idx="42">
                  <c:v>3.4857031435332796E-3</c:v>
                </c:pt>
                <c:pt idx="43">
                  <c:v>3.4926413472175684E-3</c:v>
                </c:pt>
                <c:pt idx="44">
                  <c:v>3.5269394154030871E-3</c:v>
                </c:pt>
                <c:pt idx="45">
                  <c:v>3.5641280430196336E-3</c:v>
                </c:pt>
                <c:pt idx="46">
                  <c:v>3.5804421665855432E-3</c:v>
                </c:pt>
                <c:pt idx="47">
                  <c:v>3.5968318487095449E-3</c:v>
                </c:pt>
                <c:pt idx="48">
                  <c:v>3.6132998007269699E-3</c:v>
                </c:pt>
                <c:pt idx="49">
                  <c:v>3.6800085361539774E-3</c:v>
                </c:pt>
                <c:pt idx="50">
                  <c:v>3.6800085361539774E-3</c:v>
                </c:pt>
                <c:pt idx="51">
                  <c:v>3.6969085094016212E-3</c:v>
                </c:pt>
                <c:pt idx="52">
                  <c:v>3.7139030216087826E-3</c:v>
                </c:pt>
                <c:pt idx="53">
                  <c:v>3.7309947844665538E-3</c:v>
                </c:pt>
                <c:pt idx="54">
                  <c:v>3.7828806946977197E-3</c:v>
                </c:pt>
                <c:pt idx="55">
                  <c:v>3.800388578184434E-3</c:v>
                </c:pt>
                <c:pt idx="56">
                  <c:v>3.8180072716117123E-3</c:v>
                </c:pt>
                <c:pt idx="57">
                  <c:v>3.8357394319109331E-3</c:v>
                </c:pt>
                <c:pt idx="58">
                  <c:v>3.8535874956886168E-3</c:v>
                </c:pt>
                <c:pt idx="59">
                  <c:v>3.9078509238113547E-3</c:v>
                </c:pt>
                <c:pt idx="60">
                  <c:v>3.9261864176932297E-3</c:v>
                </c:pt>
                <c:pt idx="61">
                  <c:v>3.9446497234223643E-3</c:v>
                </c:pt>
                <c:pt idx="62">
                  <c:v>3.963243222839417E-3</c:v>
                </c:pt>
                <c:pt idx="63">
                  <c:v>4.0228092963700991E-3</c:v>
                </c:pt>
                <c:pt idx="64">
                  <c:v>4.0492292157588167E-3</c:v>
                </c:pt>
                <c:pt idx="65">
                  <c:v>4.0582469937248088E-3</c:v>
                </c:pt>
                <c:pt idx="66">
                  <c:v>4.0879639441383847E-3</c:v>
                </c:pt>
                <c:pt idx="67">
                  <c:v>4.1384709227492737E-3</c:v>
                </c:pt>
                <c:pt idx="68">
                  <c:v>4.1478777914595848E-3</c:v>
                </c:pt>
                <c:pt idx="69">
                  <c:v>4.1869969489499006E-3</c:v>
                </c:pt>
                <c:pt idx="70">
                  <c:v>4.2071127511503822E-3</c:v>
                </c:pt>
                <c:pt idx="71">
                  <c:v>4.2273117677436318E-3</c:v>
                </c:pt>
                <c:pt idx="72">
                  <c:v>4.2475854900975892E-3</c:v>
                </c:pt>
                <c:pt idx="73">
                  <c:v>4.2886591349811098E-3</c:v>
                </c:pt>
                <c:pt idx="74">
                  <c:v>4.3497768741107556E-3</c:v>
                </c:pt>
                <c:pt idx="75">
                  <c:v>4.3497768741107556E-3</c:v>
                </c:pt>
                <c:pt idx="76">
                  <c:v>4.3703201400773608E-3</c:v>
                </c:pt>
                <c:pt idx="77">
                  <c:v>4.3908785465119754E-3</c:v>
                </c:pt>
                <c:pt idx="78">
                  <c:v>4.4425667031662754E-3</c:v>
                </c:pt>
                <c:pt idx="79">
                  <c:v>4.4731806628340726E-3</c:v>
                </c:pt>
                <c:pt idx="80">
                  <c:v>4.4937703160077957E-3</c:v>
                </c:pt>
                <c:pt idx="81">
                  <c:v>4.5143649649175182E-3</c:v>
                </c:pt>
                <c:pt idx="82">
                  <c:v>4.5349642826021724E-3</c:v>
                </c:pt>
                <c:pt idx="83">
                  <c:v>4.5763060196558217E-3</c:v>
                </c:pt>
                <c:pt idx="84">
                  <c:v>4.6174017015829117E-3</c:v>
                </c:pt>
                <c:pt idx="85">
                  <c:v>4.6380194584568725E-3</c:v>
                </c:pt>
                <c:pt idx="86">
                  <c:v>4.6586399221847036E-3</c:v>
                </c:pt>
                <c:pt idx="87">
                  <c:v>4.6792627657549456E-3</c:v>
                </c:pt>
                <c:pt idx="88">
                  <c:v>4.6895289686354306E-3</c:v>
                </c:pt>
                <c:pt idx="89">
                  <c:v>4.7617713980196508E-3</c:v>
                </c:pt>
                <c:pt idx="90">
                  <c:v>4.7824012354075914E-3</c:v>
                </c:pt>
                <c:pt idx="91">
                  <c:v>4.8030314904292859E-3</c:v>
                </c:pt>
                <c:pt idx="92">
                  <c:v>4.8236618360280913E-3</c:v>
                </c:pt>
                <c:pt idx="93">
                  <c:v>4.8649549443346984E-3</c:v>
                </c:pt>
                <c:pt idx="94">
                  <c:v>4.9061775827618096E-3</c:v>
                </c:pt>
                <c:pt idx="95">
                  <c:v>4.9268034751158854E-3</c:v>
                </c:pt>
                <c:pt idx="96">
                  <c:v>4.9680493169517561E-3</c:v>
                </c:pt>
                <c:pt idx="97">
                  <c:v>4.9680493169517561E-3</c:v>
                </c:pt>
                <c:pt idx="98">
                  <c:v>5.0195688248089411E-3</c:v>
                </c:pt>
                <c:pt idx="99">
                  <c:v>5.0505080698931802E-3</c:v>
                </c:pt>
                <c:pt idx="100">
                  <c:v>5.0711139893048259E-3</c:v>
                </c:pt>
                <c:pt idx="101">
                  <c:v>5.091715746900362E-3</c:v>
                </c:pt>
                <c:pt idx="102">
                  <c:v>5.1123130155249644E-3</c:v>
                </c:pt>
                <c:pt idx="103">
                  <c:v>5.1534392717322375E-3</c:v>
                </c:pt>
                <c:pt idx="104">
                  <c:v>5.1946506569690359E-3</c:v>
                </c:pt>
                <c:pt idx="105">
                  <c:v>5.2152205731707032E-3</c:v>
                </c:pt>
                <c:pt idx="106">
                  <c:v>5.2357840373256472E-3</c:v>
                </c:pt>
                <c:pt idx="107">
                  <c:v>5.2973451670846475E-3</c:v>
                </c:pt>
                <c:pt idx="108">
                  <c:v>5.2973451670846475E-3</c:v>
                </c:pt>
                <c:pt idx="109">
                  <c:v>5.3282773464503478E-3</c:v>
                </c:pt>
                <c:pt idx="110">
                  <c:v>5.3488013157348786E-3</c:v>
                </c:pt>
                <c:pt idx="111">
                  <c:v>5.3693165953769975E-3</c:v>
                </c:pt>
                <c:pt idx="112">
                  <c:v>5.3898228545406863E-3</c:v>
                </c:pt>
                <c:pt idx="113">
                  <c:v>5.4103197623820215E-3</c:v>
                </c:pt>
                <c:pt idx="114">
                  <c:v>5.4717510694263782E-3</c:v>
                </c:pt>
                <c:pt idx="115">
                  <c:v>5.4922072633985138E-3</c:v>
                </c:pt>
                <c:pt idx="116">
                  <c:v>5.5126524517267808E-3</c:v>
                </c:pt>
                <c:pt idx="117">
                  <c:v>5.5330863035250918E-3</c:v>
                </c:pt>
                <c:pt idx="118">
                  <c:v>5.5535084879029658E-3</c:v>
                </c:pt>
                <c:pt idx="119">
                  <c:v>5.6147017274914635E-3</c:v>
                </c:pt>
                <c:pt idx="120">
                  <c:v>5.6350739331343406E-3</c:v>
                </c:pt>
                <c:pt idx="121">
                  <c:v>5.6554328167989724E-3</c:v>
                </c:pt>
                <c:pt idx="122">
                  <c:v>5.675778202884286E-3</c:v>
                </c:pt>
                <c:pt idx="123">
                  <c:v>5.6961105371225243E-3</c:v>
                </c:pt>
                <c:pt idx="124">
                  <c:v>5.7570352395404992E-3</c:v>
                </c:pt>
                <c:pt idx="125">
                  <c:v>5.7773213772420312E-3</c:v>
                </c:pt>
                <c:pt idx="126">
                  <c:v>5.7975974685850933E-3</c:v>
                </c:pt>
                <c:pt idx="127">
                  <c:v>5.8178641147072861E-3</c:v>
                </c:pt>
                <c:pt idx="128">
                  <c:v>5.9190767075828427E-3</c:v>
                </c:pt>
                <c:pt idx="129">
                  <c:v>5.9392993069054215E-3</c:v>
                </c:pt>
                <c:pt idx="130">
                  <c:v>5.9595166692979892E-3</c:v>
                </c:pt>
                <c:pt idx="131">
                  <c:v>6.0403457744441945E-3</c:v>
                </c:pt>
                <c:pt idx="132">
                  <c:v>6.0605459709487108E-3</c:v>
                </c:pt>
                <c:pt idx="133">
                  <c:v>6.0807445381112907E-3</c:v>
                </c:pt>
                <c:pt idx="134">
                  <c:v>6.1009420772417059E-3</c:v>
                </c:pt>
                <c:pt idx="135">
                  <c:v>6.1211391896585114E-3</c:v>
                </c:pt>
                <c:pt idx="136">
                  <c:v>6.1817339800122259E-3</c:v>
                </c:pt>
                <c:pt idx="137">
                  <c:v>6.201935399021038E-3</c:v>
                </c:pt>
                <c:pt idx="138">
                  <c:v>6.2221393980996338E-3</c:v>
                </c:pt>
                <c:pt idx="139">
                  <c:v>6.2423465786421127E-3</c:v>
                </c:pt>
                <c:pt idx="140">
                  <c:v>6.2625575420548734E-3</c:v>
                </c:pt>
                <c:pt idx="141">
                  <c:v>6.3434512529468873E-3</c:v>
                </c:pt>
                <c:pt idx="142">
                  <c:v>6.3434512529468873E-3</c:v>
                </c:pt>
                <c:pt idx="143">
                  <c:v>6.3636901522251361E-3</c:v>
                </c:pt>
                <c:pt idx="144">
                  <c:v>6.3839364430650341E-3</c:v>
                </c:pt>
                <c:pt idx="145">
                  <c:v>6.4041907269590621E-3</c:v>
                </c:pt>
                <c:pt idx="146">
                  <c:v>6.4650075520734642E-3</c:v>
                </c:pt>
                <c:pt idx="147">
                  <c:v>6.4852998233521589E-3</c:v>
                </c:pt>
                <c:pt idx="148">
                  <c:v>6.5056030953292276E-3</c:v>
                </c:pt>
                <c:pt idx="149">
                  <c:v>6.5259179695726973E-3</c:v>
                </c:pt>
                <c:pt idx="150">
                  <c:v>6.546245047660256E-3</c:v>
                </c:pt>
                <c:pt idx="151">
                  <c:v>6.6176728012856687E-3</c:v>
                </c:pt>
                <c:pt idx="152">
                  <c:v>6.6276874304566635E-3</c:v>
                </c:pt>
                <c:pt idx="153">
                  <c:v>6.637699806002928E-3</c:v>
                </c:pt>
                <c:pt idx="154">
                  <c:v>6.6580975820853538E-3</c:v>
                </c:pt>
                <c:pt idx="155">
                  <c:v>6.6785114977827575E-3</c:v>
                </c:pt>
                <c:pt idx="156">
                  <c:v>6.75031939617113E-3</c:v>
                </c:pt>
                <c:pt idx="157">
                  <c:v>6.760340723744207E-3</c:v>
                </c:pt>
                <c:pt idx="158">
                  <c:v>6.7808444628907338E-3</c:v>
                </c:pt>
                <c:pt idx="159">
                  <c:v>6.8013679918896841E-3</c:v>
                </c:pt>
                <c:pt idx="160">
                  <c:v>6.8219119191574862E-3</c:v>
                </c:pt>
                <c:pt idx="161">
                  <c:v>6.9043037797245077E-3</c:v>
                </c:pt>
                <c:pt idx="162">
                  <c:v>6.9043037797245077E-3</c:v>
                </c:pt>
                <c:pt idx="163">
                  <c:v>6.9249588250492877E-3</c:v>
                </c:pt>
                <c:pt idx="164">
                  <c:v>6.945637919416825E-3</c:v>
                </c:pt>
                <c:pt idx="165">
                  <c:v>6.9663416713359183E-3</c:v>
                </c:pt>
                <c:pt idx="166">
                  <c:v>7.0393203995975885E-3</c:v>
                </c:pt>
                <c:pt idx="167">
                  <c:v>7.0494154251159458E-3</c:v>
                </c:pt>
                <c:pt idx="168">
                  <c:v>7.0702515928537935E-3</c:v>
                </c:pt>
                <c:pt idx="169">
                  <c:v>7.091116069461556E-3</c:v>
                </c:pt>
                <c:pt idx="170">
                  <c:v>7.1120094635377384E-3</c:v>
                </c:pt>
                <c:pt idx="171">
                  <c:v>7.1965855257716746E-3</c:v>
                </c:pt>
                <c:pt idx="172">
                  <c:v>7.2176410157050001E-3</c:v>
                </c:pt>
                <c:pt idx="173">
                  <c:v>7.2387286689607651E-3</c:v>
                </c:pt>
                <c:pt idx="174">
                  <c:v>7.259849081038273E-3</c:v>
                </c:pt>
                <c:pt idx="175">
                  <c:v>7.3029380138417768E-3</c:v>
                </c:pt>
                <c:pt idx="176">
                  <c:v>7.344670228076563E-3</c:v>
                </c:pt>
                <c:pt idx="177">
                  <c:v>7.3659633672649456E-3</c:v>
                </c:pt>
                <c:pt idx="178">
                  <c:v>7.3872928385689055E-3</c:v>
                </c:pt>
                <c:pt idx="179">
                  <c:v>7.4086592375902701E-3</c:v>
                </c:pt>
                <c:pt idx="180">
                  <c:v>7.4522887279730096E-3</c:v>
                </c:pt>
                <c:pt idx="181">
                  <c:v>7.4945060232704027E-3</c:v>
                </c:pt>
                <c:pt idx="182">
                  <c:v>7.5160659953250226E-3</c:v>
                </c:pt>
                <c:pt idx="183">
                  <c:v>7.5376664689773701E-3</c:v>
                </c:pt>
                <c:pt idx="184">
                  <c:v>7.5593078607281931E-3</c:v>
                </c:pt>
                <c:pt idx="185">
                  <c:v>7.603504820833171E-3</c:v>
                </c:pt>
                <c:pt idx="186">
                  <c:v>7.6462748111866515E-3</c:v>
                </c:pt>
                <c:pt idx="187">
                  <c:v>7.6681144972141242E-3</c:v>
                </c:pt>
                <c:pt idx="188">
                  <c:v>7.6899924035928298E-3</c:v>
                </c:pt>
                <c:pt idx="189">
                  <c:v>7.711908050799389E-3</c:v>
                </c:pt>
                <c:pt idx="190">
                  <c:v>7.8220356152601481E-3</c:v>
                </c:pt>
                <c:pt idx="191">
                  <c:v>7.8441676369007292E-3</c:v>
                </c:pt>
                <c:pt idx="192">
                  <c:v>7.8548704175477654E-3</c:v>
                </c:pt>
                <c:pt idx="193">
                  <c:v>7.8770563356561334E-3</c:v>
                </c:pt>
                <c:pt idx="194">
                  <c:v>7.9553339112995499E-3</c:v>
                </c:pt>
                <c:pt idx="195">
                  <c:v>7.9661333926965543E-3</c:v>
                </c:pt>
                <c:pt idx="196">
                  <c:v>7.9884835786007708E-3</c:v>
                </c:pt>
                <c:pt idx="197">
                  <c:v>8.0108651633234787E-3</c:v>
                </c:pt>
                <c:pt idx="198">
                  <c:v>8.0332776619295061E-3</c:v>
                </c:pt>
                <c:pt idx="199">
                  <c:v>8.1006957915201443E-3</c:v>
                </c:pt>
                <c:pt idx="200">
                  <c:v>8.1232270960811363E-3</c:v>
                </c:pt>
                <c:pt idx="201">
                  <c:v>8.1457868896853414E-3</c:v>
                </c:pt>
                <c:pt idx="202">
                  <c:v>8.168374687334343E-3</c:v>
                </c:pt>
                <c:pt idx="203">
                  <c:v>8.1909900040174292E-3</c:v>
                </c:pt>
                <c:pt idx="204">
                  <c:v>8.2589962180243982E-3</c:v>
                </c:pt>
                <c:pt idx="205">
                  <c:v>8.2817167605425627E-3</c:v>
                </c:pt>
                <c:pt idx="206">
                  <c:v>8.3044623968901582E-3</c:v>
                </c:pt>
                <c:pt idx="207">
                  <c:v>8.3272326419932281E-3</c:v>
                </c:pt>
                <c:pt idx="208">
                  <c:v>8.3500270107699053E-3</c:v>
                </c:pt>
                <c:pt idx="209">
                  <c:v>8.4185500081402284E-3</c:v>
                </c:pt>
                <c:pt idx="210">
                  <c:v>8.4414360205563969E-3</c:v>
                </c:pt>
                <c:pt idx="211">
                  <c:v>8.4643437310673152E-3</c:v>
                </c:pt>
                <c:pt idx="212">
                  <c:v>8.4872726545225999E-3</c:v>
                </c:pt>
                <c:pt idx="213">
                  <c:v>8.510222305763088E-3</c:v>
                </c:pt>
                <c:pt idx="214">
                  <c:v>8.6139752593452842E-3</c:v>
                </c:pt>
                <c:pt idx="215">
                  <c:v>8.6370252868085279E-3</c:v>
                </c:pt>
                <c:pt idx="216">
                  <c:v>8.6600929059207788E-3</c:v>
                </c:pt>
                <c:pt idx="217">
                  <c:v>8.7067164068893935E-3</c:v>
                </c:pt>
                <c:pt idx="218">
                  <c:v>8.7525296992431029E-3</c:v>
                </c:pt>
                <c:pt idx="219">
                  <c:v>8.7756780767944218E-3</c:v>
                </c:pt>
                <c:pt idx="220">
                  <c:v>8.7988411659941611E-3</c:v>
                </c:pt>
                <c:pt idx="221">
                  <c:v>8.8220184868054406E-3</c:v>
                </c:pt>
                <c:pt idx="222">
                  <c:v>8.8687852683899185E-3</c:v>
                </c:pt>
                <c:pt idx="223">
                  <c:v>8.9148604849896024E-3</c:v>
                </c:pt>
                <c:pt idx="224">
                  <c:v>8.9381017628805161E-3</c:v>
                </c:pt>
                <c:pt idx="225">
                  <c:v>8.9613543919131941E-3</c:v>
                </c:pt>
                <c:pt idx="226">
                  <c:v>8.9846178919708239E-3</c:v>
                </c:pt>
                <c:pt idx="227">
                  <c:v>9.0314875887562325E-3</c:v>
                </c:pt>
                <c:pt idx="228">
                  <c:v>9.0777709997052793E-3</c:v>
                </c:pt>
                <c:pt idx="229">
                  <c:v>9.1010816527287881E-3</c:v>
                </c:pt>
                <c:pt idx="230">
                  <c:v>9.1244002958348058E-3</c:v>
                </c:pt>
                <c:pt idx="231">
                  <c:v>9.1477264488257094E-3</c:v>
                </c:pt>
                <c:pt idx="232">
                  <c:v>9.2064630322867234E-3</c:v>
                </c:pt>
                <c:pt idx="233">
                  <c:v>9.2644530543713501E-3</c:v>
                </c:pt>
                <c:pt idx="234">
                  <c:v>9.2878141819011713E-3</c:v>
                </c:pt>
                <c:pt idx="235">
                  <c:v>9.3111794576197435E-3</c:v>
                </c:pt>
                <c:pt idx="236">
                  <c:v>9.3699470105364068E-3</c:v>
                </c:pt>
                <c:pt idx="237">
                  <c:v>9.404672436437651E-3</c:v>
                </c:pt>
                <c:pt idx="238">
                  <c:v>9.4280512485456214E-3</c:v>
                </c:pt>
                <c:pt idx="239">
                  <c:v>9.4514313269406687E-3</c:v>
                </c:pt>
                <c:pt idx="240">
                  <c:v>9.474812191266167E-3</c:v>
                </c:pt>
                <c:pt idx="241">
                  <c:v>9.5217833610793546E-3</c:v>
                </c:pt>
                <c:pt idx="242">
                  <c:v>9.5683339003396414E-3</c:v>
                </c:pt>
                <c:pt idx="243">
                  <c:v>9.5917114885666153E-3</c:v>
                </c:pt>
                <c:pt idx="244">
                  <c:v>9.6150869803427515E-3</c:v>
                </c:pt>
                <c:pt idx="245">
                  <c:v>9.6384599561992416E-3</c:v>
                </c:pt>
                <c:pt idx="246">
                  <c:v>9.6854113359331959E-3</c:v>
                </c:pt>
                <c:pt idx="247">
                  <c:v>9.7319289223522492E-3</c:v>
                </c:pt>
                <c:pt idx="248">
                  <c:v>9.75529217839422E-3</c:v>
                </c:pt>
                <c:pt idx="249">
                  <c:v>9.7786545718218636E-3</c:v>
                </c:pt>
                <c:pt idx="250">
                  <c:v>9.8020164684434318E-3</c:v>
                </c:pt>
                <c:pt idx="251">
                  <c:v>9.8489783552306899E-3</c:v>
                </c:pt>
                <c:pt idx="252">
                  <c:v>9.8954664033424761E-3</c:v>
                </c:pt>
                <c:pt idx="253">
                  <c:v>9.9188313033607076E-3</c:v>
                </c:pt>
                <c:pt idx="254">
                  <c:v>9.9421979016048444E-3</c:v>
                </c:pt>
                <c:pt idx="255">
                  <c:v>9.9655665639422283E-3</c:v>
                </c:pt>
                <c:pt idx="256">
                  <c:v>1.0012588691952725E-2</c:v>
                </c:pt>
                <c:pt idx="257">
                  <c:v>1.0082453643065771E-2</c:v>
                </c:pt>
                <c:pt idx="258">
                  <c:v>1.0082453643065771E-2</c:v>
                </c:pt>
                <c:pt idx="259">
                  <c:v>1.0105842373704087E-2</c:v>
                </c:pt>
                <c:pt idx="260">
                  <c:v>1.0129235729764189E-2</c:v>
                </c:pt>
                <c:pt idx="261">
                  <c:v>1.0188240280548655E-2</c:v>
                </c:pt>
                <c:pt idx="262">
                  <c:v>1.0222862727117497E-2</c:v>
                </c:pt>
                <c:pt idx="263">
                  <c:v>1.0246284699538184E-2</c:v>
                </c:pt>
                <c:pt idx="264">
                  <c:v>1.0269713493144227E-2</c:v>
                </c:pt>
                <c:pt idx="265">
                  <c:v>1.0293149473925471E-2</c:v>
                </c:pt>
                <c:pt idx="266">
                  <c:v>1.0340430665912512E-2</c:v>
                </c:pt>
                <c:pt idx="267">
                  <c:v>1.0386972588950447E-2</c:v>
                </c:pt>
                <c:pt idx="268">
                  <c:v>1.0410449995790796E-2</c:v>
                </c:pt>
                <c:pt idx="269">
                  <c:v>1.0433936785940928E-2</c:v>
                </c:pt>
                <c:pt idx="270">
                  <c:v>1.0457433325452377E-2</c:v>
                </c:pt>
                <c:pt idx="271">
                  <c:v>1.0504908029767191E-2</c:v>
                </c:pt>
                <c:pt idx="272">
                  <c:v>1.05515242984853E-2</c:v>
                </c:pt>
                <c:pt idx="273">
                  <c:v>1.0575075075910042E-2</c:v>
                </c:pt>
                <c:pt idx="274">
                  <c:v>1.0598637799200818E-2</c:v>
                </c:pt>
                <c:pt idx="275">
                  <c:v>1.0622212834471725E-2</c:v>
                </c:pt>
                <c:pt idx="276">
                  <c:v>1.0669920164466495E-2</c:v>
                </c:pt>
                <c:pt idx="277">
                  <c:v>1.0716643417971353E-2</c:v>
                </c:pt>
                <c:pt idx="278">
                  <c:v>1.0740285505181912E-2</c:v>
                </c:pt>
                <c:pt idx="279">
                  <c:v>1.0763942101250068E-2</c:v>
                </c:pt>
                <c:pt idx="280">
                  <c:v>1.0787613572354205E-2</c:v>
                </c:pt>
                <c:pt idx="281">
                  <c:v>1.0835589986300341E-2</c:v>
                </c:pt>
                <c:pt idx="282">
                  <c:v>1.0882455530994742E-2</c:v>
                </c:pt>
                <c:pt idx="283">
                  <c:v>1.0906206870257056E-2</c:v>
                </c:pt>
                <c:pt idx="284">
                  <c:v>1.0929975281809038E-2</c:v>
                </c:pt>
                <c:pt idx="285">
                  <c:v>1.099044897047622E-2</c:v>
                </c:pt>
                <c:pt idx="286">
                  <c:v>1.1002040433055488E-2</c:v>
                </c:pt>
                <c:pt idx="287">
                  <c:v>1.1049086242686114E-2</c:v>
                </c:pt>
                <c:pt idx="288">
                  <c:v>1.107296477936103E-2</c:v>
                </c:pt>
                <c:pt idx="289">
                  <c:v>1.1096862952206027E-2</c:v>
                </c:pt>
                <c:pt idx="290">
                  <c:v>1.1120781127523746E-2</c:v>
                </c:pt>
                <c:pt idx="291">
                  <c:v>1.1169394464245993E-2</c:v>
                </c:pt>
                <c:pt idx="292">
                  <c:v>1.1216661179957817E-2</c:v>
                </c:pt>
                <c:pt idx="293">
                  <c:v>1.1240684862542807E-2</c:v>
                </c:pt>
                <c:pt idx="294">
                  <c:v>1.127713716261897E-2</c:v>
                </c:pt>
                <c:pt idx="295">
                  <c:v>1.1288799195577952E-2</c:v>
                </c:pt>
                <c:pt idx="296">
                  <c:v>1.1337775061379389E-2</c:v>
                </c:pt>
                <c:pt idx="297">
                  <c:v>1.1409492771958893E-2</c:v>
                </c:pt>
                <c:pt idx="298">
                  <c:v>1.1421201096924662E-2</c:v>
                </c:pt>
                <c:pt idx="299">
                  <c:v>1.1445422116837028E-2</c:v>
                </c:pt>
                <c:pt idx="300">
                  <c:v>1.1469668575914017E-2</c:v>
                </c:pt>
                <c:pt idx="301">
                  <c:v>1.1566916213155427E-2</c:v>
                </c:pt>
                <c:pt idx="302">
                  <c:v>1.1566916213155427E-2</c:v>
                </c:pt>
                <c:pt idx="303">
                  <c:v>1.1591295425105725E-2</c:v>
                </c:pt>
                <c:pt idx="304">
                  <c:v>1.1615702299108889E-2</c:v>
                </c:pt>
                <c:pt idx="305">
                  <c:v>1.1640137205679092E-2</c:v>
                </c:pt>
                <c:pt idx="306">
                  <c:v>1.1713613826090844E-2</c:v>
                </c:pt>
                <c:pt idx="307">
                  <c:v>1.1738164568276432E-2</c:v>
                </c:pt>
                <c:pt idx="308">
                  <c:v>1.1762745195750988E-2</c:v>
                </c:pt>
                <c:pt idx="309">
                  <c:v>1.1787356079087536E-2</c:v>
                </c:pt>
                <c:pt idx="310">
                  <c:v>1.181199752720029E-2</c:v>
                </c:pt>
                <c:pt idx="311">
                  <c:v>1.1886105635900516E-2</c:v>
                </c:pt>
                <c:pt idx="312">
                  <c:v>1.1910869595488519E-2</c:v>
                </c:pt>
                <c:pt idx="313">
                  <c:v>1.1935664184373421E-2</c:v>
                </c:pt>
                <c:pt idx="314">
                  <c:v>1.1960489264311525E-2</c:v>
                </c:pt>
                <c:pt idx="315">
                  <c:v>1.1985344141803942E-2</c:v>
                </c:pt>
                <c:pt idx="316">
                  <c:v>1.2085900987987688E-2</c:v>
                </c:pt>
                <c:pt idx="317">
                  <c:v>1.2097963990415798E-2</c:v>
                </c:pt>
                <c:pt idx="318">
                  <c:v>1.2110036360164696E-2</c:v>
                </c:pt>
                <c:pt idx="319">
                  <c:v>1.2135052543254563E-2</c:v>
                </c:pt>
                <c:pt idx="320">
                  <c:v>1.216009269713374E-2</c:v>
                </c:pt>
                <c:pt idx="321">
                  <c:v>1.2248319977937112E-2</c:v>
                </c:pt>
                <c:pt idx="322">
                  <c:v>1.227345386123607E-2</c:v>
                </c:pt>
                <c:pt idx="323">
                  <c:v>1.2298606849066031E-2</c:v>
                </c:pt>
                <c:pt idx="324">
                  <c:v>1.2323778117861428E-2</c:v>
                </c:pt>
                <c:pt idx="325">
                  <c:v>1.2374948559861964E-2</c:v>
                </c:pt>
                <c:pt idx="326">
                  <c:v>1.2449879850018622E-2</c:v>
                </c:pt>
                <c:pt idx="327">
                  <c:v>1.2449879850018622E-2</c:v>
                </c:pt>
                <c:pt idx="328">
                  <c:v>1.2475143508533371E-2</c:v>
                </c:pt>
                <c:pt idx="329">
                  <c:v>1.2500419682461175E-2</c:v>
                </c:pt>
                <c:pt idx="330">
                  <c:v>1.2564688412779515E-2</c:v>
                </c:pt>
                <c:pt idx="331">
                  <c:v>1.2601633057286793E-2</c:v>
                </c:pt>
                <c:pt idx="332">
                  <c:v>1.2626959451835302E-2</c:v>
                </c:pt>
                <c:pt idx="333">
                  <c:v>1.2652293419072374E-2</c:v>
                </c:pt>
                <c:pt idx="334">
                  <c:v>1.2677634135134425E-2</c:v>
                </c:pt>
                <c:pt idx="335">
                  <c:v>1.2728924341592351E-2</c:v>
                </c:pt>
                <c:pt idx="336">
                  <c:v>1.2779048009676003E-2</c:v>
                </c:pt>
                <c:pt idx="337">
                  <c:v>1.2804410111203625E-2</c:v>
                </c:pt>
                <c:pt idx="338">
                  <c:v>1.2829774017942011E-2</c:v>
                </c:pt>
                <c:pt idx="339">
                  <c:v>1.2855138905879865E-2</c:v>
                </c:pt>
                <c:pt idx="340">
                  <c:v>1.2906347115070445E-2</c:v>
                </c:pt>
                <c:pt idx="341">
                  <c:v>1.2956591788679807E-2</c:v>
                </c:pt>
                <c:pt idx="342">
                  <c:v>1.2981949221715748E-2</c:v>
                </c:pt>
                <c:pt idx="343">
                  <c:v>1.300730269144201E-2</c:v>
                </c:pt>
                <c:pt idx="344">
                  <c:v>1.3032651373699588E-2</c:v>
                </c:pt>
                <c:pt idx="345">
                  <c:v>1.3083690970467956E-2</c:v>
                </c:pt>
                <c:pt idx="346">
                  <c:v>1.3133981744102781E-2</c:v>
                </c:pt>
                <c:pt idx="347">
                  <c:v>1.315929412587687E-2</c:v>
                </c:pt>
                <c:pt idx="348">
                  <c:v>1.318459677477906E-2</c:v>
                </c:pt>
                <c:pt idx="349">
                  <c:v>1.3209888866500904E-2</c:v>
                </c:pt>
                <c:pt idx="350">
                  <c:v>1.3310935174681656E-2</c:v>
                </c:pt>
                <c:pt idx="351">
                  <c:v>1.3310935174681656E-2</c:v>
                </c:pt>
                <c:pt idx="352">
                  <c:v>1.3336162115139985E-2</c:v>
                </c:pt>
                <c:pt idx="353">
                  <c:v>1.3361373552125895E-2</c:v>
                </c:pt>
                <c:pt idx="354">
                  <c:v>1.3386568661184968E-2</c:v>
                </c:pt>
                <c:pt idx="355">
                  <c:v>1.3449659785301455E-2</c:v>
                </c:pt>
                <c:pt idx="356">
                  <c:v>1.3487169328295587E-2</c:v>
                </c:pt>
                <c:pt idx="357">
                  <c:v>1.3512270430149161E-2</c:v>
                </c:pt>
                <c:pt idx="358">
                  <c:v>1.3537350256901925E-2</c:v>
                </c:pt>
                <c:pt idx="359">
                  <c:v>1.3612481837212975E-2</c:v>
                </c:pt>
                <c:pt idx="360">
                  <c:v>1.3612481837212975E-2</c:v>
                </c:pt>
                <c:pt idx="361">
                  <c:v>1.366240140238581E-2</c:v>
                </c:pt>
                <c:pt idx="362">
                  <c:v>1.3674872497903088E-2</c:v>
                </c:pt>
                <c:pt idx="363">
                  <c:v>1.3687341818464205E-2</c:v>
                </c:pt>
                <c:pt idx="364">
                  <c:v>1.3712261198667086E-2</c:v>
                </c:pt>
                <c:pt idx="365">
                  <c:v>1.3737152247364826E-2</c:v>
                </c:pt>
                <c:pt idx="366">
                  <c:v>1.382400476202773E-2</c:v>
                </c:pt>
                <c:pt idx="367">
                  <c:v>1.383641626649279E-2</c:v>
                </c:pt>
                <c:pt idx="368">
                  <c:v>1.3861153012033611E-2</c:v>
                </c:pt>
                <c:pt idx="369">
                  <c:v>1.3885856367676475E-2</c:v>
                </c:pt>
                <c:pt idx="370">
                  <c:v>1.3910525490286929E-2</c:v>
                </c:pt>
                <c:pt idx="371">
                  <c:v>1.3996530500834155E-2</c:v>
                </c:pt>
                <c:pt idx="372">
                  <c:v>1.4008842787002429E-2</c:v>
                </c:pt>
                <c:pt idx="373">
                  <c:v>1.4033328096727082E-2</c:v>
                </c:pt>
                <c:pt idx="374">
                  <c:v>1.4057774114192512E-2</c:v>
                </c:pt>
                <c:pt idx="375">
                  <c:v>1.4082179996126598E-2</c:v>
                </c:pt>
                <c:pt idx="376">
                  <c:v>1.4167209460987063E-2</c:v>
                </c:pt>
                <c:pt idx="377">
                  <c:v>1.4179385302417913E-2</c:v>
                </c:pt>
                <c:pt idx="378">
                  <c:v>1.4203577856930494E-2</c:v>
                </c:pt>
                <c:pt idx="379">
                  <c:v>1.4227725395071111E-2</c:v>
                </c:pt>
                <c:pt idx="380">
                  <c:v>1.4251827969436803E-2</c:v>
                </c:pt>
                <c:pt idx="381">
                  <c:v>1.4371674497889231E-2</c:v>
                </c:pt>
                <c:pt idx="382">
                  <c:v>1.4395512157652668E-2</c:v>
                </c:pt>
                <c:pt idx="383">
                  <c:v>1.443113948402904E-2</c:v>
                </c:pt>
                <c:pt idx="384">
                  <c:v>1.4514054978152835E-2</c:v>
                </c:pt>
                <c:pt idx="385">
                  <c:v>1.4537636069629656E-2</c:v>
                </c:pt>
                <c:pt idx="386">
                  <c:v>1.4561175211277089E-2</c:v>
                </c:pt>
                <c:pt idx="387">
                  <c:v>1.4584672634984308E-2</c:v>
                </c:pt>
                <c:pt idx="388">
                  <c:v>1.4666564117190401E-2</c:v>
                </c:pt>
                <c:pt idx="389">
                  <c:v>1.4678249788461883E-2</c:v>
                </c:pt>
                <c:pt idx="390">
                  <c:v>1.4701542101060561E-2</c:v>
                </c:pt>
                <c:pt idx="391">
                  <c:v>1.4724794087202397E-2</c:v>
                </c:pt>
                <c:pt idx="392">
                  <c:v>1.4748005978822754E-2</c:v>
                </c:pt>
                <c:pt idx="393">
                  <c:v>1.4851968948982757E-2</c:v>
                </c:pt>
                <c:pt idx="394">
                  <c:v>1.4851968948982757E-2</c:v>
                </c:pt>
                <c:pt idx="395">
                  <c:v>1.4863472137363054E-2</c:v>
                </c:pt>
                <c:pt idx="396">
                  <c:v>1.4886448332900315E-2</c:v>
                </c:pt>
                <c:pt idx="397">
                  <c:v>1.4909386057658125E-2</c:v>
                </c:pt>
                <c:pt idx="398">
                  <c:v>1.4989387637400643E-2</c:v>
                </c:pt>
                <c:pt idx="399">
                  <c:v>1.5000756888766453E-2</c:v>
                </c:pt>
                <c:pt idx="400">
                  <c:v>1.5023505739587328E-2</c:v>
                </c:pt>
                <c:pt idx="401">
                  <c:v>1.5046217511657467E-2</c:v>
                </c:pt>
                <c:pt idx="402">
                  <c:v>1.5068892437005488E-2</c:v>
                </c:pt>
                <c:pt idx="403">
                  <c:v>1.5114047528141536E-2</c:v>
                </c:pt>
                <c:pt idx="404">
                  <c:v>1.512528268677465E-2</c:v>
                </c:pt>
                <c:pt idx="405">
                  <c:v>1.518172248427252E-2</c:v>
                </c:pt>
                <c:pt idx="406">
                  <c:v>1.5192902768502551E-2</c:v>
                </c:pt>
                <c:pt idx="407">
                  <c:v>1.5215340289708055E-2</c:v>
                </c:pt>
                <c:pt idx="408">
                  <c:v>1.5304881274777441E-2</c:v>
                </c:pt>
                <c:pt idx="409">
                  <c:v>1.5315951098042291E-2</c:v>
                </c:pt>
                <c:pt idx="410">
                  <c:v>1.5327005936862148E-2</c:v>
                </c:pt>
                <c:pt idx="411">
                  <c:v>1.5349236317436713E-2</c:v>
                </c:pt>
                <c:pt idx="412">
                  <c:v>1.5371432996061281E-2</c:v>
                </c:pt>
                <c:pt idx="413">
                  <c:v>1.5460076177863491E-2</c:v>
                </c:pt>
                <c:pt idx="414">
                  <c:v>1.5471004851470127E-2</c:v>
                </c:pt>
                <c:pt idx="415">
                  <c:v>1.5481919075567322E-2</c:v>
                </c:pt>
                <c:pt idx="416">
                  <c:v>1.5503918471958195E-2</c:v>
                </c:pt>
                <c:pt idx="417">
                  <c:v>1.5525885809609586E-2</c:v>
                </c:pt>
                <c:pt idx="418">
                  <c:v>1.5624469191016566E-2</c:v>
                </c:pt>
                <c:pt idx="419">
                  <c:v>1.5624469191016566E-2</c:v>
                </c:pt>
                <c:pt idx="420">
                  <c:v>1.5635249833879487E-2</c:v>
                </c:pt>
                <c:pt idx="421">
                  <c:v>1.5657029749435055E-2</c:v>
                </c:pt>
                <c:pt idx="422">
                  <c:v>1.5678779249750863E-2</c:v>
                </c:pt>
                <c:pt idx="423">
                  <c:v>1.5776699079037851E-2</c:v>
                </c:pt>
                <c:pt idx="424">
                  <c:v>1.5798293874879802E-2</c:v>
                </c:pt>
                <c:pt idx="425">
                  <c:v>1.5819859590121218E-2</c:v>
                </c:pt>
                <c:pt idx="426">
                  <c:v>1.5841396451947324E-2</c:v>
                </c:pt>
                <c:pt idx="427">
                  <c:v>1.5884675779860774E-2</c:v>
                </c:pt>
                <c:pt idx="428">
                  <c:v>1.5927259908959598E-2</c:v>
                </c:pt>
                <c:pt idx="429">
                  <c:v>1.5948655911655257E-2</c:v>
                </c:pt>
                <c:pt idx="430">
                  <c:v>1.5970024424154711E-2</c:v>
                </c:pt>
                <c:pt idx="431">
                  <c:v>1.599136567367794E-2</c:v>
                </c:pt>
                <c:pt idx="432">
                  <c:v>1.6034290448378865E-2</c:v>
                </c:pt>
                <c:pt idx="433">
                  <c:v>1.6076462586672387E-2</c:v>
                </c:pt>
                <c:pt idx="434">
                  <c:v>1.6097670929854032E-2</c:v>
                </c:pt>
                <c:pt idx="435">
                  <c:v>1.6118853373512283E-2</c:v>
                </c:pt>
                <c:pt idx="436">
                  <c:v>1.6140010036545069E-2</c:v>
                </c:pt>
                <c:pt idx="437">
                  <c:v>1.6182587309572415E-2</c:v>
                </c:pt>
                <c:pt idx="438">
                  <c:v>1.6224371507623455E-2</c:v>
                </c:pt>
                <c:pt idx="439">
                  <c:v>1.6245393465454467E-2</c:v>
                </c:pt>
                <c:pt idx="440">
                  <c:v>1.6266387175461399E-2</c:v>
                </c:pt>
                <c:pt idx="441">
                  <c:v>1.6287352024937845E-2</c:v>
                </c:pt>
                <c:pt idx="442">
                  <c:v>1.6329520835335034E-2</c:v>
                </c:pt>
                <c:pt idx="443">
                  <c:v>1.6370909803979834E-2</c:v>
                </c:pt>
                <c:pt idx="444">
                  <c:v>1.6391720590522563E-2</c:v>
                </c:pt>
                <c:pt idx="445">
                  <c:v>1.6412498612330888E-2</c:v>
                </c:pt>
                <c:pt idx="446">
                  <c:v>1.6433243218659268E-2</c:v>
                </c:pt>
                <c:pt idx="447">
                  <c:v>1.6443447772198735E-2</c:v>
                </c:pt>
                <c:pt idx="448">
                  <c:v>1.6505432366869795E-2</c:v>
                </c:pt>
                <c:pt idx="449">
                  <c:v>1.6536442241077327E-2</c:v>
                </c:pt>
                <c:pt idx="450">
                  <c:v>1.6546575791631876E-2</c:v>
                </c:pt>
                <c:pt idx="451">
                  <c:v>1.6567091638739193E-2</c:v>
                </c:pt>
                <c:pt idx="452">
                  <c:v>1.6587569365070519E-2</c:v>
                </c:pt>
                <c:pt idx="453">
                  <c:v>1.664876723975045E-2</c:v>
                </c:pt>
                <c:pt idx="454">
                  <c:v>1.6669085903254693E-2</c:v>
                </c:pt>
                <c:pt idx="455">
                  <c:v>1.6689363156059889E-2</c:v>
                </c:pt>
                <c:pt idx="456">
                  <c:v>1.6709598340143832E-2</c:v>
                </c:pt>
                <c:pt idx="457">
                  <c:v>1.6810120198146133E-2</c:v>
                </c:pt>
                <c:pt idx="458">
                  <c:v>1.6830089150777369E-2</c:v>
                </c:pt>
                <c:pt idx="459">
                  <c:v>1.6850011428201608E-2</c:v>
                </c:pt>
                <c:pt idx="460">
                  <c:v>1.686988637230441E-2</c:v>
                </c:pt>
                <c:pt idx="461">
                  <c:v>1.6929220623342997E-2</c:v>
                </c:pt>
                <c:pt idx="462">
                  <c:v>1.6948899652765276E-2</c:v>
                </c:pt>
                <c:pt idx="463">
                  <c:v>1.696852805811383E-2</c:v>
                </c:pt>
                <c:pt idx="464">
                  <c:v>1.6988105181205703E-2</c:v>
                </c:pt>
                <c:pt idx="465">
                  <c:v>1.7036792705525629E-2</c:v>
                </c:pt>
                <c:pt idx="466">
                  <c:v>1.7094809273182875E-2</c:v>
                </c:pt>
                <c:pt idx="467">
                  <c:v>1.7114030470871146E-2</c:v>
                </c:pt>
                <c:pt idx="468">
                  <c:v>1.7133195469304606E-2</c:v>
                </c:pt>
                <c:pt idx="469">
                  <c:v>1.7171240485853251E-2</c:v>
                </c:pt>
                <c:pt idx="470">
                  <c:v>1.7209280446997568E-2</c:v>
                </c:pt>
                <c:pt idx="471">
                  <c:v>1.7228154681447703E-2</c:v>
                </c:pt>
                <c:pt idx="472">
                  <c:v>1.7246968809488419E-2</c:v>
                </c:pt>
                <c:pt idx="473">
                  <c:v>1.7265722179891956E-2</c:v>
                </c:pt>
                <c:pt idx="474">
                  <c:v>1.7302842666585761E-2</c:v>
                </c:pt>
                <c:pt idx="475">
                  <c:v>1.7340115060270479E-2</c:v>
                </c:pt>
                <c:pt idx="476">
                  <c:v>1.7358554873754456E-2</c:v>
                </c:pt>
                <c:pt idx="477">
                  <c:v>1.7376930022040889E-2</c:v>
                </c:pt>
                <c:pt idx="478">
                  <c:v>1.739523985383858E-2</c:v>
                </c:pt>
                <c:pt idx="479">
                  <c:v>1.7431380596862344E-2</c:v>
                </c:pt>
                <c:pt idx="480">
                  <c:v>1.7467812989984413E-2</c:v>
                </c:pt>
                <c:pt idx="481">
                  <c:v>1.7485786469645527E-2</c:v>
                </c:pt>
                <c:pt idx="482">
                  <c:v>1.7503690724883059E-2</c:v>
                </c:pt>
                <c:pt idx="483">
                  <c:v>1.7521525104341511E-2</c:v>
                </c:pt>
                <c:pt idx="484">
                  <c:v>1.7565268329545851E-2</c:v>
                </c:pt>
                <c:pt idx="485">
                  <c:v>1.7609626067097081E-2</c:v>
                </c:pt>
                <c:pt idx="486">
                  <c:v>1.7627027513054311E-2</c:v>
                </c:pt>
                <c:pt idx="487">
                  <c:v>1.7644354523549399E-2</c:v>
                </c:pt>
                <c:pt idx="488">
                  <c:v>1.7686739420933451E-2</c:v>
                </c:pt>
                <c:pt idx="489">
                  <c:v>1.7712905182535179E-2</c:v>
                </c:pt>
                <c:pt idx="490">
                  <c:v>1.7729850244375824E-2</c:v>
                </c:pt>
                <c:pt idx="491">
                  <c:v>1.7746716962170436E-2</c:v>
                </c:pt>
                <c:pt idx="492">
                  <c:v>1.7763504684461869E-2</c:v>
                </c:pt>
                <c:pt idx="493">
                  <c:v>1.7796422054373522E-2</c:v>
                </c:pt>
                <c:pt idx="494">
                  <c:v>1.7829852589292913E-2</c:v>
                </c:pt>
                <c:pt idx="495">
                  <c:v>1.7846235562036555E-2</c:v>
                </c:pt>
                <c:pt idx="496">
                  <c:v>1.7862535630421165E-2</c:v>
                </c:pt>
                <c:pt idx="497">
                  <c:v>1.7878752142951364E-2</c:v>
                </c:pt>
                <c:pt idx="498">
                  <c:v>1.7910516164226148E-2</c:v>
                </c:pt>
                <c:pt idx="499">
                  <c:v>1.7942776542807903E-2</c:v>
                </c:pt>
                <c:pt idx="500">
                  <c:v>1.7958572116649849E-2</c:v>
                </c:pt>
                <c:pt idx="501">
                  <c:v>1.7974283478003509E-2</c:v>
                </c:pt>
                <c:pt idx="502">
                  <c:v>1.7989910803214777E-2</c:v>
                </c:pt>
                <c:pt idx="503">
                  <c:v>1.8020517705207743E-2</c:v>
                </c:pt>
                <c:pt idx="504">
                  <c:v>1.8051599232064251E-2</c:v>
                </c:pt>
                <c:pt idx="505">
                  <c:v>1.8066821437214543E-2</c:v>
                </c:pt>
                <c:pt idx="506">
                  <c:v>1.8081965807990236E-2</c:v>
                </c:pt>
                <c:pt idx="507">
                  <c:v>1.8097033407652115E-2</c:v>
                </c:pt>
                <c:pt idx="508">
                  <c:v>1.8104709695624693E-2</c:v>
                </c:pt>
                <c:pt idx="509">
                  <c:v>1.8156557361134824E-2</c:v>
                </c:pt>
                <c:pt idx="510">
                  <c:v>1.8185886357522E-2</c:v>
                </c:pt>
                <c:pt idx="511">
                  <c:v>1.8185886357522E-2</c:v>
                </c:pt>
                <c:pt idx="512">
                  <c:v>1.8200446332453803E-2</c:v>
                </c:pt>
                <c:pt idx="513">
                  <c:v>1.8236190797800027E-2</c:v>
                </c:pt>
                <c:pt idx="514">
                  <c:v>1.8258014223866803E-2</c:v>
                </c:pt>
                <c:pt idx="515">
                  <c:v>1.8272243511995447E-2</c:v>
                </c:pt>
                <c:pt idx="516">
                  <c:v>1.8286409853243341E-2</c:v>
                </c:pt>
                <c:pt idx="517">
                  <c:v>1.8300514311144961E-2</c:v>
                </c:pt>
                <c:pt idx="518">
                  <c:v>1.8397602123608411E-2</c:v>
                </c:pt>
                <c:pt idx="519">
                  <c:v>1.8492074593152236E-2</c:v>
                </c:pt>
                <c:pt idx="520">
                  <c:v>1.8584296583910129E-2</c:v>
                </c:pt>
                <c:pt idx="521">
                  <c:v>1.8694609391977802E-2</c:v>
                </c:pt>
                <c:pt idx="522">
                  <c:v>1.8763448776516239E-2</c:v>
                </c:pt>
                <c:pt idx="523">
                  <c:v>1.8851108892130406E-2</c:v>
                </c:pt>
                <c:pt idx="524">
                  <c:v>1.8931293048616075E-2</c:v>
                </c:pt>
                <c:pt idx="525">
                  <c:v>1.901769722628284E-2</c:v>
                </c:pt>
                <c:pt idx="526">
                  <c:v>1.9104032821899677E-2</c:v>
                </c:pt>
                <c:pt idx="527">
                  <c:v>1.9190668932608883E-2</c:v>
                </c:pt>
                <c:pt idx="528">
                  <c:v>1.9277913169478505E-2</c:v>
                </c:pt>
                <c:pt idx="529">
                  <c:v>1.9372756586184925E-2</c:v>
                </c:pt>
                <c:pt idx="530">
                  <c:v>1.9461392849608631E-2</c:v>
                </c:pt>
                <c:pt idx="531">
                  <c:v>1.9550698949059853E-2</c:v>
                </c:pt>
                <c:pt idx="532">
                  <c:v>1.9640674930083896E-2</c:v>
                </c:pt>
                <c:pt idx="533">
                  <c:v>1.9731320838567531E-2</c:v>
                </c:pt>
                <c:pt idx="534">
                  <c:v>1.9822636720739001E-2</c:v>
                </c:pt>
                <c:pt idx="535">
                  <c:v>1.9914622623169745E-2</c:v>
                </c:pt>
                <c:pt idx="536">
                  <c:v>2.0035199133070454E-2</c:v>
                </c:pt>
                <c:pt idx="537">
                  <c:v>2.0085905762741163E-2</c:v>
                </c:pt>
                <c:pt idx="538">
                  <c:v>2.0179795787742094E-2</c:v>
                </c:pt>
                <c:pt idx="539">
                  <c:v>2.0274355891786833E-2</c:v>
                </c:pt>
                <c:pt idx="540">
                  <c:v>2.0369586122057193E-2</c:v>
                </c:pt>
                <c:pt idx="541">
                  <c:v>2.0479241294627748E-2</c:v>
                </c:pt>
                <c:pt idx="542">
                  <c:v>2.0575907670093763E-2</c:v>
                </c:pt>
                <c:pt idx="543">
                  <c:v>2.0673244322245488E-2</c:v>
                </c:pt>
                <c:pt idx="544">
                  <c:v>2.077125129965296E-2</c:v>
                </c:pt>
                <c:pt idx="545">
                  <c:v>2.0869928651217506E-2</c:v>
                </c:pt>
                <c:pt idx="546">
                  <c:v>2.0961447031578859E-2</c:v>
                </c:pt>
                <c:pt idx="547">
                  <c:v>2.1061411564901381E-2</c:v>
                </c:pt>
                <c:pt idx="548">
                  <c:v>2.1162046550587191E-2</c:v>
                </c:pt>
                <c:pt idx="549">
                  <c:v>2.1263352038295446E-2</c:v>
                </c:pt>
                <c:pt idx="550">
                  <c:v>2.1405606098018028E-2</c:v>
                </c:pt>
                <c:pt idx="551">
                  <c:v>2.15085228468926E-2</c:v>
                </c:pt>
                <c:pt idx="552">
                  <c:v>2.1612110614079576E-2</c:v>
                </c:pt>
                <c:pt idx="553">
                  <c:v>2.1716369453577463E-2</c:v>
                </c:pt>
                <c:pt idx="554">
                  <c:v>2.1856630717114897E-2</c:v>
                </c:pt>
                <c:pt idx="555">
                  <c:v>2.190188317611336E-2</c:v>
                </c:pt>
                <c:pt idx="556">
                  <c:v>2.2007841860722164E-2</c:v>
                </c:pt>
                <c:pt idx="557">
                  <c:v>2.2114213615142292E-2</c:v>
                </c:pt>
                <c:pt idx="558">
                  <c:v>2.2220869476253121E-2</c:v>
                </c:pt>
                <c:pt idx="559">
                  <c:v>2.2352687721793787E-2</c:v>
                </c:pt>
                <c:pt idx="560">
                  <c:v>2.2459445144718641E-2</c:v>
                </c:pt>
                <c:pt idx="561">
                  <c:v>2.25660709452267E-2</c:v>
                </c:pt>
                <c:pt idx="562">
                  <c:v>2.2680658298150795E-2</c:v>
                </c:pt>
                <c:pt idx="563">
                  <c:v>2.2786594227218047E-2</c:v>
                </c:pt>
                <c:pt idx="564">
                  <c:v>2.2883909264171491E-2</c:v>
                </c:pt>
                <c:pt idx="565">
                  <c:v>2.2988759158598635E-2</c:v>
                </c:pt>
                <c:pt idx="566">
                  <c:v>2.3092852654574669E-2</c:v>
                </c:pt>
                <c:pt idx="567">
                  <c:v>2.3172271288420858E-2</c:v>
                </c:pt>
                <c:pt idx="568">
                  <c:v>2.3306145328017329E-2</c:v>
                </c:pt>
                <c:pt idx="569">
                  <c:v>2.3399511322268755E-2</c:v>
                </c:pt>
                <c:pt idx="570">
                  <c:v>2.3499724804031893E-2</c:v>
                </c:pt>
                <c:pt idx="571">
                  <c:v>2.3598931646657023E-2</c:v>
                </c:pt>
                <c:pt idx="572">
                  <c:v>2.3697131772260072E-2</c:v>
                </c:pt>
                <c:pt idx="573">
                  <c:v>2.3801851933754392E-2</c:v>
                </c:pt>
                <c:pt idx="574">
                  <c:v>2.3890511564805955E-2</c:v>
                </c:pt>
                <c:pt idx="575">
                  <c:v>2.3985691079925563E-2</c:v>
                </c:pt>
                <c:pt idx="576">
                  <c:v>2.405783802327887E-2</c:v>
                </c:pt>
                <c:pt idx="577">
                  <c:v>2.4151200548045031E-2</c:v>
                </c:pt>
                <c:pt idx="578">
                  <c:v>2.4243556051180275E-2</c:v>
                </c:pt>
                <c:pt idx="579">
                  <c:v>2.4334904462482293E-2</c:v>
                </c:pt>
                <c:pt idx="580">
                  <c:v>2.4446481878572505E-2</c:v>
                </c:pt>
                <c:pt idx="581">
                  <c:v>2.4535618176397017E-2</c:v>
                </c:pt>
                <c:pt idx="582">
                  <c:v>2.4623747021769005E-2</c:v>
                </c:pt>
                <c:pt idx="583">
                  <c:v>2.4717737201344573E-2</c:v>
                </c:pt>
                <c:pt idx="584">
                  <c:v>2.4796982079141296E-2</c:v>
                </c:pt>
                <c:pt idx="585">
                  <c:v>2.4882088155113391E-2</c:v>
                </c:pt>
                <c:pt idx="586">
                  <c:v>2.4966186506573989E-2</c:v>
                </c:pt>
                <c:pt idx="587">
                  <c:v>2.5055881285955324E-2</c:v>
                </c:pt>
                <c:pt idx="588">
                  <c:v>2.5131359772594349E-2</c:v>
                </c:pt>
                <c:pt idx="589">
                  <c:v>2.518648791206779E-2</c:v>
                </c:pt>
                <c:pt idx="590">
                  <c:v>2.5266820278742053E-2</c:v>
                </c:pt>
                <c:pt idx="591">
                  <c:v>2.5346144828036543E-2</c:v>
                </c:pt>
                <c:pt idx="592">
                  <c:v>2.5424461500306528E-2</c:v>
                </c:pt>
                <c:pt idx="593">
                  <c:v>2.5522173167569218E-2</c:v>
                </c:pt>
                <c:pt idx="594">
                  <c:v>2.5616597383005483E-2</c:v>
                </c:pt>
                <c:pt idx="595">
                  <c:v>2.569139133653104E-2</c:v>
                </c:pt>
                <c:pt idx="596">
                  <c:v>2.5775635615848839E-2</c:v>
                </c:pt>
                <c:pt idx="597">
                  <c:v>2.5837954609977471E-2</c:v>
                </c:pt>
                <c:pt idx="598">
                  <c:v>2.5915585221787291E-2</c:v>
                </c:pt>
                <c:pt idx="599">
                  <c:v>2.5980484668442574E-2</c:v>
                </c:pt>
                <c:pt idx="600">
                  <c:v>2.6054395430729294E-2</c:v>
                </c:pt>
                <c:pt idx="601">
                  <c:v>2.6124641438735392E-2</c:v>
                </c:pt>
                <c:pt idx="602">
                  <c:v>2.619230975223406E-2</c:v>
                </c:pt>
                <c:pt idx="603">
                  <c:v>2.6258969432314202E-2</c:v>
                </c:pt>
                <c:pt idx="604">
                  <c:v>2.632462042773507E-2</c:v>
                </c:pt>
                <c:pt idx="605">
                  <c:v>2.6389262688024856E-2</c:v>
                </c:pt>
                <c:pt idx="606">
                  <c:v>2.6447572936549136E-2</c:v>
                </c:pt>
                <c:pt idx="607">
                  <c:v>2.6510293128108216E-2</c:v>
                </c:pt>
                <c:pt idx="608">
                  <c:v>2.657208935919169E-2</c:v>
                </c:pt>
                <c:pt idx="609">
                  <c:v>2.6650279523172088E-2</c:v>
                </c:pt>
                <c:pt idx="610">
                  <c:v>2.669314736625571E-2</c:v>
                </c:pt>
                <c:pt idx="611">
                  <c:v>2.6766044848181111E-2</c:v>
                </c:pt>
                <c:pt idx="612">
                  <c:v>2.6816288984649873E-2</c:v>
                </c:pt>
                <c:pt idx="613">
                  <c:v>2.6874331299096773E-2</c:v>
                </c:pt>
                <c:pt idx="614">
                  <c:v>2.6939977936703531E-2</c:v>
                </c:pt>
                <c:pt idx="615">
                  <c:v>2.6988782056502906E-2</c:v>
                </c:pt>
                <c:pt idx="616">
                  <c:v>2.7045307978740614E-2</c:v>
                </c:pt>
                <c:pt idx="617">
                  <c:v>2.710144592213275E-2</c:v>
                </c:pt>
                <c:pt idx="618">
                  <c:v>2.7157254635137587E-2</c:v>
                </c:pt>
                <c:pt idx="619">
                  <c:v>2.7212792098655205E-2</c:v>
                </c:pt>
                <c:pt idx="620">
                  <c:v>2.7268090825631849E-2</c:v>
                </c:pt>
                <c:pt idx="621">
                  <c:v>2.7323152633554556E-2</c:v>
                </c:pt>
                <c:pt idx="622">
                  <c:v>2.7377977512470415E-2</c:v>
                </c:pt>
                <c:pt idx="623">
                  <c:v>2.7432565452469089E-2</c:v>
                </c:pt>
                <c:pt idx="624">
                  <c:v>2.7486916443681956E-2</c:v>
                </c:pt>
                <c:pt idx="625">
                  <c:v>2.7541030476282088E-2</c:v>
                </c:pt>
                <c:pt idx="626">
                  <c:v>2.7594907540488618E-2</c:v>
                </c:pt>
                <c:pt idx="627">
                  <c:v>2.765619115027982E-2</c:v>
                </c:pt>
                <c:pt idx="628">
                  <c:v>2.7704729563186002E-2</c:v>
                </c:pt>
                <c:pt idx="629">
                  <c:v>2.7750297009671986E-2</c:v>
                </c:pt>
                <c:pt idx="630">
                  <c:v>2.780323896246029E-2</c:v>
                </c:pt>
                <c:pt idx="631">
                  <c:v>2.785594390980475E-2</c:v>
                </c:pt>
                <c:pt idx="632">
                  <c:v>2.7913193046997801E-2</c:v>
                </c:pt>
                <c:pt idx="633">
                  <c:v>2.7965411062117525E-2</c:v>
                </c:pt>
                <c:pt idx="634">
                  <c:v>2.8024798533806541E-2</c:v>
                </c:pt>
                <c:pt idx="635">
                  <c:v>2.8069135947606929E-2</c:v>
                </c:pt>
                <c:pt idx="636">
                  <c:v>2.8120642799222915E-2</c:v>
                </c:pt>
                <c:pt idx="637">
                  <c:v>2.8171912577657814E-2</c:v>
                </c:pt>
                <c:pt idx="638">
                  <c:v>2.823021630457204E-2</c:v>
                </c:pt>
                <c:pt idx="639">
                  <c:v>2.8273740877942682E-2</c:v>
                </c:pt>
                <c:pt idx="640">
                  <c:v>2.8324299381382156E-2</c:v>
                </c:pt>
                <c:pt idx="641">
                  <c:v>2.8369956031280376E-2</c:v>
                </c:pt>
                <c:pt idx="642">
                  <c:v>2.8420053305997554E-2</c:v>
                </c:pt>
                <c:pt idx="643">
                  <c:v>2.8469913464964407E-2</c:v>
                </c:pt>
                <c:pt idx="644">
                  <c:v>2.8519536499261464E-2</c:v>
                </c:pt>
                <c:pt idx="645">
                  <c:v>2.8575958170336469E-2</c:v>
                </c:pt>
                <c:pt idx="646">
                  <c:v>2.8625073050511672E-2</c:v>
                </c:pt>
                <c:pt idx="647">
                  <c:v>2.8673950778266972E-2</c:v>
                </c:pt>
                <c:pt idx="648">
                  <c:v>2.8722591344861235E-2</c:v>
                </c:pt>
                <c:pt idx="649">
                  <c:v>2.8770994741595484E-2</c:v>
                </c:pt>
                <c:pt idx="650">
                  <c:v>2.8819160959811147E-2</c:v>
                </c:pt>
                <c:pt idx="651">
                  <c:v>2.8862556682308416E-2</c:v>
                </c:pt>
                <c:pt idx="652">
                  <c:v>2.8910261646713842E-2</c:v>
                </c:pt>
                <c:pt idx="653">
                  <c:v>2.8962236457413623E-2</c:v>
                </c:pt>
                <c:pt idx="654">
                  <c:v>2.901394673921278E-2</c:v>
                </c:pt>
                <c:pt idx="655">
                  <c:v>2.9060913765536552E-2</c:v>
                </c:pt>
                <c:pt idx="656">
                  <c:v>2.9107643548663062E-2</c:v>
                </c:pt>
                <c:pt idx="657">
                  <c:v>2.9154136080143417E-2</c:v>
                </c:pt>
                <c:pt idx="658">
                  <c:v>2.9195951245514721E-2</c:v>
                </c:pt>
                <c:pt idx="659">
                  <c:v>2.9241978134507601E-2</c:v>
                </c:pt>
                <c:pt idx="660">
                  <c:v>2.9300775132265203E-2</c:v>
                </c:pt>
                <c:pt idx="661">
                  <c:v>2.9346188349797186E-2</c:v>
                </c:pt>
                <c:pt idx="662">
                  <c:v>2.9395665388150263E-2</c:v>
                </c:pt>
                <c:pt idx="663">
                  <c:v>2.9440443351040905E-2</c:v>
                </c:pt>
                <c:pt idx="664">
                  <c:v>2.9484887659815034E-2</c:v>
                </c:pt>
                <c:pt idx="665">
                  <c:v>2.9528981011695182E-2</c:v>
                </c:pt>
                <c:pt idx="666">
                  <c:v>2.9572706103225294E-2</c:v>
                </c:pt>
                <c:pt idx="667">
                  <c:v>2.9616045630280273E-2</c:v>
                </c:pt>
                <c:pt idx="668">
                  <c:v>2.9658982288087724E-2</c:v>
                </c:pt>
                <c:pt idx="669">
                  <c:v>2.970149877123663E-2</c:v>
                </c:pt>
                <c:pt idx="670">
                  <c:v>2.974357777370603E-2</c:v>
                </c:pt>
                <c:pt idx="671">
                  <c:v>2.9785202215745262E-2</c:v>
                </c:pt>
                <c:pt idx="672">
                  <c:v>2.9826362512259869E-2</c:v>
                </c:pt>
                <c:pt idx="673">
                  <c:v>2.9867058110925583E-2</c:v>
                </c:pt>
                <c:pt idx="674">
                  <c:v>2.9907288997343483E-2</c:v>
                </c:pt>
                <c:pt idx="675">
                  <c:v>2.9947055157281473E-2</c:v>
                </c:pt>
                <c:pt idx="676">
                  <c:v>2.9986356576669072E-2</c:v>
                </c:pt>
                <c:pt idx="677">
                  <c:v>3.0025193241603493E-2</c:v>
                </c:pt>
                <c:pt idx="678">
                  <c:v>3.0063565138342675E-2</c:v>
                </c:pt>
                <c:pt idx="679">
                  <c:v>3.0101472253310529E-2</c:v>
                </c:pt>
                <c:pt idx="680">
                  <c:v>3.0135069794872054E-2</c:v>
                </c:pt>
                <c:pt idx="681">
                  <c:v>3.0172077419814598E-2</c:v>
                </c:pt>
                <c:pt idx="682">
                  <c:v>3.0208620259244204E-2</c:v>
                </c:pt>
                <c:pt idx="683">
                  <c:v>3.0244698300372866E-2</c:v>
                </c:pt>
                <c:pt idx="684">
                  <c:v>3.0295191871674544E-2</c:v>
                </c:pt>
                <c:pt idx="685">
                  <c:v>3.0319153786387786E-2</c:v>
                </c:pt>
                <c:pt idx="686">
                  <c:v>3.0353807062638911E-2</c:v>
                </c:pt>
                <c:pt idx="687">
                  <c:v>3.0387995454427809E-2</c:v>
                </c:pt>
                <c:pt idx="688">
                  <c:v>3.0421718949658932E-2</c:v>
                </c:pt>
                <c:pt idx="689">
                  <c:v>3.0454977536400089E-2</c:v>
                </c:pt>
                <c:pt idx="690">
                  <c:v>3.0487771202881566E-2</c:v>
                </c:pt>
                <c:pt idx="691">
                  <c:v>3.0520099937503074E-2</c:v>
                </c:pt>
                <c:pt idx="692">
                  <c:v>3.0553001094809667E-2</c:v>
                </c:pt>
                <c:pt idx="693">
                  <c:v>3.0576458924826966E-2</c:v>
                </c:pt>
                <c:pt idx="694">
                  <c:v>3.0607453973187759E-2</c:v>
                </c:pt>
                <c:pt idx="695">
                  <c:v>3.0637984119994854E-2</c:v>
                </c:pt>
                <c:pt idx="696">
                  <c:v>3.0668049354679816E-2</c:v>
                </c:pt>
                <c:pt idx="697">
                  <c:v>3.0697649666835858E-2</c:v>
                </c:pt>
                <c:pt idx="698">
                  <c:v>3.0726785046216065E-2</c:v>
                </c:pt>
                <c:pt idx="699">
                  <c:v>3.0755455482736949E-2</c:v>
                </c:pt>
                <c:pt idx="700">
                  <c:v>3.0783660966473114E-2</c:v>
                </c:pt>
                <c:pt idx="701">
                  <c:v>3.0811401487661705E-2</c:v>
                </c:pt>
                <c:pt idx="702">
                  <c:v>3.0835497717407904E-2</c:v>
                </c:pt>
                <c:pt idx="703">
                  <c:v>3.0862339207147978E-2</c:v>
                </c:pt>
                <c:pt idx="704">
                  <c:v>3.0888715744423204E-2</c:v>
                </c:pt>
                <c:pt idx="705">
                  <c:v>3.0914627320202611E-2</c:v>
                </c:pt>
                <c:pt idx="706">
                  <c:v>3.0949231746447366E-2</c:v>
                </c:pt>
                <c:pt idx="707">
                  <c:v>3.0974120127441752E-2</c:v>
                </c:pt>
                <c:pt idx="708">
                  <c:v>3.0998543404483398E-2</c:v>
                </c:pt>
                <c:pt idx="709">
                  <c:v>3.1022501568928777E-2</c:v>
                </c:pt>
                <c:pt idx="710">
                  <c:v>3.1043069461034262E-2</c:v>
                </c:pt>
                <c:pt idx="711">
                  <c:v>3.1066135969620531E-2</c:v>
                </c:pt>
                <c:pt idx="712">
                  <c:v>3.1088764360558262E-2</c:v>
                </c:pt>
                <c:pt idx="713">
                  <c:v>3.1110975611486427E-2</c:v>
                </c:pt>
                <c:pt idx="714">
                  <c:v>3.1132790700646586E-2</c:v>
                </c:pt>
                <c:pt idx="715">
                  <c:v>3.1157036221075237E-2</c:v>
                </c:pt>
                <c:pt idx="716">
                  <c:v>3.1178104057633157E-2</c:v>
                </c:pt>
                <c:pt idx="717">
                  <c:v>3.1198840174373372E-2</c:v>
                </c:pt>
                <c:pt idx="718">
                  <c:v>3.121926532541518E-2</c:v>
                </c:pt>
                <c:pt idx="719">
                  <c:v>3.1239400265380076E-2</c:v>
                </c:pt>
                <c:pt idx="720">
                  <c:v>3.1259265749384819E-2</c:v>
                </c:pt>
                <c:pt idx="721">
                  <c:v>3.1278882533018838E-2</c:v>
                </c:pt>
                <c:pt idx="722">
                  <c:v>3.1298271372338989E-2</c:v>
                </c:pt>
                <c:pt idx="723">
                  <c:v>3.131745294314809E-2</c:v>
                </c:pt>
                <c:pt idx="724">
                  <c:v>3.1336440890738872E-2</c:v>
                </c:pt>
                <c:pt idx="725">
                  <c:v>3.1355236473250996E-2</c:v>
                </c:pt>
                <c:pt idx="726">
                  <c:v>3.1373839687933627E-2</c:v>
                </c:pt>
                <c:pt idx="727">
                  <c:v>3.1392250532064604E-2</c:v>
                </c:pt>
                <c:pt idx="728">
                  <c:v>3.1410469002947812E-2</c:v>
                </c:pt>
                <c:pt idx="729">
                  <c:v>3.1428495097918424E-2</c:v>
                </c:pt>
                <c:pt idx="730">
                  <c:v>3.144632881433769E-2</c:v>
                </c:pt>
                <c:pt idx="731">
                  <c:v>3.1463970149595517E-2</c:v>
                </c:pt>
                <c:pt idx="732">
                  <c:v>3.147883639935873E-2</c:v>
                </c:pt>
                <c:pt idx="733">
                  <c:v>3.149610520216492E-2</c:v>
                </c:pt>
                <c:pt idx="734">
                  <c:v>3.1513181632277509E-2</c:v>
                </c:pt>
                <c:pt idx="735">
                  <c:v>3.1530065687224627E-2</c:v>
                </c:pt>
                <c:pt idx="736">
                  <c:v>3.1546757364563395E-2</c:v>
                </c:pt>
                <c:pt idx="737">
                  <c:v>3.1565778014135119E-2</c:v>
                </c:pt>
                <c:pt idx="738">
                  <c:v>3.1582072610545547E-2</c:v>
                </c:pt>
                <c:pt idx="739">
                  <c:v>3.1598174805927824E-2</c:v>
                </c:pt>
                <c:pt idx="740">
                  <c:v>3.1614084597923843E-2</c:v>
                </c:pt>
                <c:pt idx="741">
                  <c:v>3.1629801984205883E-2</c:v>
                </c:pt>
                <c:pt idx="742">
                  <c:v>3.1652441640637186E-2</c:v>
                </c:pt>
                <c:pt idx="743">
                  <c:v>3.1660659530454528E-2</c:v>
                </c:pt>
                <c:pt idx="744">
                  <c:v>3.1682809733665523E-2</c:v>
                </c:pt>
                <c:pt idx="745">
                  <c:v>3.1685901684060269E-2</c:v>
                </c:pt>
                <c:pt idx="746">
                  <c:v>3.17006819039376E-2</c:v>
                </c:pt>
                <c:pt idx="747">
                  <c:v>3.1715269737587093E-2</c:v>
                </c:pt>
                <c:pt idx="748">
                  <c:v>3.1729665182920641E-2</c:v>
                </c:pt>
                <c:pt idx="749">
                  <c:v>3.1753895485977068E-2</c:v>
                </c:pt>
                <c:pt idx="750">
                  <c:v>3.1759864718022612E-2</c:v>
                </c:pt>
                <c:pt idx="751">
                  <c:v>3.1773655501072362E-2</c:v>
                </c:pt>
                <c:pt idx="752">
                  <c:v>3.1787253887444855E-2</c:v>
                </c:pt>
                <c:pt idx="753">
                  <c:v>3.1800659875194981E-2</c:v>
                </c:pt>
                <c:pt idx="754">
                  <c:v>3.1811563415037138E-2</c:v>
                </c:pt>
                <c:pt idx="755">
                  <c:v>3.182459719548307E-2</c:v>
                </c:pt>
                <c:pt idx="756">
                  <c:v>3.1837438588240306E-2</c:v>
                </c:pt>
                <c:pt idx="757">
                  <c:v>3.1850087591491869E-2</c:v>
                </c:pt>
                <c:pt idx="758">
                  <c:v>3.1873831265529354E-2</c:v>
                </c:pt>
                <c:pt idx="759">
                  <c:v>3.1886032150467467E-2</c:v>
                </c:pt>
                <c:pt idx="760">
                  <c:v>3.1898040557148406E-2</c:v>
                </c:pt>
                <c:pt idx="761">
                  <c:v>3.1909856483778733E-2</c:v>
                </c:pt>
                <c:pt idx="762">
                  <c:v>3.1914863321190451E-2</c:v>
                </c:pt>
                <c:pt idx="763">
                  <c:v>3.1926338903006245E-2</c:v>
                </c:pt>
                <c:pt idx="764">
                  <c:v>3.1944037754978817E-2</c:v>
                </c:pt>
                <c:pt idx="765">
                  <c:v>3.1948801666692284E-2</c:v>
                </c:pt>
                <c:pt idx="766">
                  <c:v>3.1959825454474677E-2</c:v>
                </c:pt>
                <c:pt idx="767">
                  <c:v>3.1977261077554192E-2</c:v>
                </c:pt>
                <c:pt idx="768">
                  <c:v>3.198807258149311E-2</c:v>
                </c:pt>
                <c:pt idx="769">
                  <c:v>3.1998810604670129E-2</c:v>
                </c:pt>
                <c:pt idx="770">
                  <c:v>3.2011670166079101E-2</c:v>
                </c:pt>
                <c:pt idx="771">
                  <c:v>3.2022316931608084E-2</c:v>
                </c:pt>
                <c:pt idx="772">
                  <c:v>3.2030761035115311E-2</c:v>
                </c:pt>
                <c:pt idx="773">
                  <c:v>3.2041382381714147E-2</c:v>
                </c:pt>
                <c:pt idx="774">
                  <c:v>3.2052018871765425E-2</c:v>
                </c:pt>
                <c:pt idx="775">
                  <c:v>3.2062688161797318E-2</c:v>
                </c:pt>
                <c:pt idx="776">
                  <c:v>3.2075601120908924E-2</c:v>
                </c:pt>
                <c:pt idx="777">
                  <c:v>3.2084161179379227E-2</c:v>
                </c:pt>
                <c:pt idx="778">
                  <c:v>3.2094965984295537E-2</c:v>
                </c:pt>
                <c:pt idx="779">
                  <c:v>3.2105816320468904E-2</c:v>
                </c:pt>
                <c:pt idx="780">
                  <c:v>3.2116712188285414E-2</c:v>
                </c:pt>
                <c:pt idx="781">
                  <c:v>3.2127653588127726E-2</c:v>
                </c:pt>
                <c:pt idx="782">
                  <c:v>3.2138640520385328E-2</c:v>
                </c:pt>
                <c:pt idx="783">
                  <c:v>3.2149672985445139E-2</c:v>
                </c:pt>
                <c:pt idx="784">
                  <c:v>3.215405521431338E-2</c:v>
                </c:pt>
                <c:pt idx="785">
                  <c:v>3.2165166022840669E-2</c:v>
                </c:pt>
                <c:pt idx="786">
                  <c:v>3.2176322352081316E-2</c:v>
                </c:pt>
                <c:pt idx="787">
                  <c:v>3.2187524202417425E-2</c:v>
                </c:pt>
                <c:pt idx="788">
                  <c:v>3.2198771574233745E-2</c:v>
                </c:pt>
                <c:pt idx="789">
                  <c:v>3.2216823986612408E-2</c:v>
                </c:pt>
                <c:pt idx="790">
                  <c:v>3.2230433711140843E-2</c:v>
                </c:pt>
                <c:pt idx="791">
                  <c:v>3.2239571933957788E-2</c:v>
                </c:pt>
                <c:pt idx="792">
                  <c:v>3.225101421198584E-2</c:v>
                </c:pt>
                <c:pt idx="793">
                  <c:v>3.226250202678909E-2</c:v>
                </c:pt>
                <c:pt idx="794">
                  <c:v>3.2274438900042071E-2</c:v>
                </c:pt>
                <c:pt idx="795">
                  <c:v>3.2287894177450947E-2</c:v>
                </c:pt>
                <c:pt idx="796">
                  <c:v>3.2297238695920848E-2</c:v>
                </c:pt>
                <c:pt idx="797">
                  <c:v>3.2299760140094946E-2</c:v>
                </c:pt>
                <c:pt idx="798">
                  <c:v>3.2311458450674735E-2</c:v>
                </c:pt>
                <c:pt idx="799">
                  <c:v>3.2323202282578123E-2</c:v>
                </c:pt>
                <c:pt idx="800">
                  <c:v>3.2334991636201238E-2</c:v>
                </c:pt>
                <c:pt idx="801">
                  <c:v>3.2349130039743212E-2</c:v>
                </c:pt>
                <c:pt idx="802">
                  <c:v>3.2358706910206259E-2</c:v>
                </c:pt>
                <c:pt idx="803">
                  <c:v>3.2370632831390189E-2</c:v>
                </c:pt>
                <c:pt idx="804">
                  <c:v>3.238260427590145E-2</c:v>
                </c:pt>
                <c:pt idx="805">
                  <c:v>3.2394621244142385E-2</c:v>
                </c:pt>
                <c:pt idx="806">
                  <c:v>3.2404359139429038E-2</c:v>
                </c:pt>
                <c:pt idx="807">
                  <c:v>3.2416462819180085E-2</c:v>
                </c:pt>
                <c:pt idx="808">
                  <c:v>3.2428612019368891E-2</c:v>
                </c:pt>
                <c:pt idx="809">
                  <c:v>3.2440806740403214E-2</c:v>
                </c:pt>
                <c:pt idx="810">
                  <c:v>3.2464762404894668E-2</c:v>
                </c:pt>
                <c:pt idx="811">
                  <c:v>3.2477069952668781E-2</c:v>
                </c:pt>
                <c:pt idx="812">
                  <c:v>3.2489423045210859E-2</c:v>
                </c:pt>
                <c:pt idx="813">
                  <c:v>3.2501821682957135E-2</c:v>
                </c:pt>
                <c:pt idx="814">
                  <c:v>3.2507182567649118E-2</c:v>
                </c:pt>
                <c:pt idx="815">
                  <c:v>3.2526798609880544E-2</c:v>
                </c:pt>
                <c:pt idx="816">
                  <c:v>3.2532160810155558E-2</c:v>
                </c:pt>
                <c:pt idx="817">
                  <c:v>3.2544684299189053E-2</c:v>
                </c:pt>
                <c:pt idx="818">
                  <c:v>3.2564305317662579E-2</c:v>
                </c:pt>
                <c:pt idx="819">
                  <c:v>3.2576821056819978E-2</c:v>
                </c:pt>
                <c:pt idx="820">
                  <c:v>3.2589314897670377E-2</c:v>
                </c:pt>
                <c:pt idx="821">
                  <c:v>3.2601774734345133E-2</c:v>
                </c:pt>
                <c:pt idx="822">
                  <c:v>3.2616535163702942E-2</c:v>
                </c:pt>
                <c:pt idx="823">
                  <c:v>3.2628884644633031E-2</c:v>
                </c:pt>
                <c:pt idx="824">
                  <c:v>3.2638829158276046E-2</c:v>
                </c:pt>
                <c:pt idx="825">
                  <c:v>3.2651031916449337E-2</c:v>
                </c:pt>
                <c:pt idx="826">
                  <c:v>3.2663140138793248E-2</c:v>
                </c:pt>
                <c:pt idx="827">
                  <c:v>3.2668199853654697E-2</c:v>
                </c:pt>
                <c:pt idx="828">
                  <c:v>3.2689333120481459E-2</c:v>
                </c:pt>
                <c:pt idx="829">
                  <c:v>3.2698796375438204E-2</c:v>
                </c:pt>
                <c:pt idx="830">
                  <c:v>3.2710448168110189E-2</c:v>
                </c:pt>
                <c:pt idx="831">
                  <c:v>3.2721982937471979E-2</c:v>
                </c:pt>
                <c:pt idx="832">
                  <c:v>3.2733400682475912E-2</c:v>
                </c:pt>
                <c:pt idx="833">
                  <c:v>3.2744701402081959E-2</c:v>
                </c:pt>
                <c:pt idx="834">
                  <c:v>3.2755885095265405E-2</c:v>
                </c:pt>
                <c:pt idx="835">
                  <c:v>3.2766951761008356E-2</c:v>
                </c:pt>
                <c:pt idx="836">
                  <c:v>3.2771157258458597E-2</c:v>
                </c:pt>
                <c:pt idx="837">
                  <c:v>3.2782011991258235E-2</c:v>
                </c:pt>
                <c:pt idx="838">
                  <c:v>3.2792749724711398E-2</c:v>
                </c:pt>
                <c:pt idx="839">
                  <c:v>3.280337045787203E-2</c:v>
                </c:pt>
                <c:pt idx="840">
                  <c:v>3.2813874189806365E-2</c:v>
                </c:pt>
                <c:pt idx="841">
                  <c:v>3.2830894123610566E-2</c:v>
                </c:pt>
                <c:pt idx="842">
                  <c:v>3.2843344057331407E-2</c:v>
                </c:pt>
                <c:pt idx="843">
                  <c:v>3.2851271980585177E-2</c:v>
                </c:pt>
                <c:pt idx="844">
                  <c:v>3.2861285355364735E-2</c:v>
                </c:pt>
                <c:pt idx="845">
                  <c:v>3.2871181693120824E-2</c:v>
                </c:pt>
                <c:pt idx="846">
                  <c:v>3.2880775625183656E-2</c:v>
                </c:pt>
                <c:pt idx="847">
                  <c:v>3.2892788436879566E-2</c:v>
                </c:pt>
                <c:pt idx="848">
                  <c:v>3.2900168475308134E-2</c:v>
                </c:pt>
                <c:pt idx="849">
                  <c:v>3.2903142572858528E-2</c:v>
                </c:pt>
                <c:pt idx="850">
                  <c:v>3.2912476243377196E-2</c:v>
                </c:pt>
                <c:pt idx="851">
                  <c:v>3.2921692903065833E-2</c:v>
                </c:pt>
                <c:pt idx="852">
                  <c:v>3.2930792551113655E-2</c:v>
                </c:pt>
                <c:pt idx="853">
                  <c:v>3.293765274617666E-2</c:v>
                </c:pt>
                <c:pt idx="854">
                  <c:v>3.2948640809095549E-2</c:v>
                </c:pt>
                <c:pt idx="855">
                  <c:v>3.295738941745726E-2</c:v>
                </c:pt>
                <c:pt idx="856">
                  <c:v>3.2966021011036052E-2</c:v>
                </c:pt>
                <c:pt idx="857">
                  <c:v>3.297453558907297E-2</c:v>
                </c:pt>
                <c:pt idx="858">
                  <c:v>3.2980848562884191E-2</c:v>
                </c:pt>
                <c:pt idx="859">
                  <c:v>3.2989136709698386E-2</c:v>
                </c:pt>
                <c:pt idx="860">
                  <c:v>3.2997307849297108E-2</c:v>
                </c:pt>
                <c:pt idx="861">
                  <c:v>3.3005361980967152E-2</c:v>
                </c:pt>
                <c:pt idx="862">
                  <c:v>3.3021511939921498E-2</c:v>
                </c:pt>
                <c:pt idx="863">
                  <c:v>3.3029301467728103E-2</c:v>
                </c:pt>
                <c:pt idx="864">
                  <c:v>3.3036973943238346E-2</c:v>
                </c:pt>
                <c:pt idx="865">
                  <c:v>3.3044529365752362E-2</c:v>
                </c:pt>
                <c:pt idx="866">
                  <c:v>3.3050112243008502E-2</c:v>
                </c:pt>
                <c:pt idx="867">
                  <c:v>3.3053246167173957E-2</c:v>
                </c:pt>
                <c:pt idx="868">
                  <c:v>3.3060479213261301E-2</c:v>
                </c:pt>
                <c:pt idx="869">
                  <c:v>3.3067604983315319E-2</c:v>
                </c:pt>
                <c:pt idx="870">
                  <c:v>3.3074628350669391E-2</c:v>
                </c:pt>
                <c:pt idx="871">
                  <c:v>3.3087529589577405E-2</c:v>
                </c:pt>
                <c:pt idx="872">
                  <c:v>3.3094348762787336E-2</c:v>
                </c:pt>
                <c:pt idx="873">
                  <c:v>3.3101081218892284E-2</c:v>
                </c:pt>
                <c:pt idx="874">
                  <c:v>3.3109710060797701E-2</c:v>
                </c:pt>
                <c:pt idx="875">
                  <c:v>3.3108379716539439E-2</c:v>
                </c:pt>
                <c:pt idx="876">
                  <c:v>3.31208054771207E-2</c:v>
                </c:pt>
                <c:pt idx="877">
                  <c:v>3.312723825753458E-2</c:v>
                </c:pt>
                <c:pt idx="878">
                  <c:v>3.3133607917391165E-2</c:v>
                </c:pt>
                <c:pt idx="879">
                  <c:v>3.3139919176104253E-2</c:v>
                </c:pt>
                <c:pt idx="880">
                  <c:v>3.3146175966502378E-2</c:v>
                </c:pt>
                <c:pt idx="881">
                  <c:v>3.3154333671680754E-2</c:v>
                </c:pt>
                <c:pt idx="882">
                  <c:v>3.3158528501173262E-2</c:v>
                </c:pt>
                <c:pt idx="883">
                  <c:v>3.316462424493153E-2</c:v>
                </c:pt>
                <c:pt idx="884">
                  <c:v>3.3170666305962604E-2</c:v>
                </c:pt>
                <c:pt idx="885">
                  <c:v>3.3178596168229026E-2</c:v>
                </c:pt>
                <c:pt idx="886">
                  <c:v>3.3182589378845648E-2</c:v>
                </c:pt>
                <c:pt idx="887">
                  <c:v>3.3188470390199294E-2</c:v>
                </c:pt>
                <c:pt idx="888">
                  <c:v>3.3188501737848888E-2</c:v>
                </c:pt>
                <c:pt idx="889">
                  <c:v>3.31942852920383E-2</c:v>
                </c:pt>
                <c:pt idx="890">
                  <c:v>3.3200015176586675E-2</c:v>
                </c:pt>
                <c:pt idx="891">
                  <c:v>3.320569139126562E-2</c:v>
                </c:pt>
                <c:pt idx="892">
                  <c:v>3.3211313935843229E-2</c:v>
                </c:pt>
                <c:pt idx="893">
                  <c:v>3.3222629091789142E-2</c:v>
                </c:pt>
                <c:pt idx="894">
                  <c:v>3.3228134312082394E-2</c:v>
                </c:pt>
                <c:pt idx="895">
                  <c:v>3.3235494210333401E-2</c:v>
                </c:pt>
                <c:pt idx="896">
                  <c:v>3.3238983696322763E-2</c:v>
                </c:pt>
                <c:pt idx="897">
                  <c:v>3.3244327859817478E-2</c:v>
                </c:pt>
                <c:pt idx="898">
                  <c:v>3.3249618337262546E-2</c:v>
                </c:pt>
                <c:pt idx="899">
                  <c:v>3.3256750107188253E-2</c:v>
                </c:pt>
                <c:pt idx="900">
                  <c:v>3.3260038233129535E-2</c:v>
                </c:pt>
                <c:pt idx="901">
                  <c:v>3.3259501645792125E-2</c:v>
                </c:pt>
                <c:pt idx="902">
                  <c:v>3.3262701763318248E-2</c:v>
                </c:pt>
                <c:pt idx="903">
                  <c:v>3.3267737292658417E-2</c:v>
                </c:pt>
                <c:pt idx="904">
                  <c:v>3.3272719154201269E-2</c:v>
                </c:pt>
                <c:pt idx="905">
                  <c:v>3.3280439362438408E-2</c:v>
                </c:pt>
                <c:pt idx="906">
                  <c:v>3.3285283220168438E-2</c:v>
                </c:pt>
                <c:pt idx="907">
                  <c:v>3.3290073409402154E-2</c:v>
                </c:pt>
                <c:pt idx="908">
                  <c:v>3.3296673406262689E-2</c:v>
                </c:pt>
                <c:pt idx="909">
                  <c:v>3.3299492781615037E-2</c:v>
                </c:pt>
                <c:pt idx="910">
                  <c:v>3.3305978630631311E-2</c:v>
                </c:pt>
                <c:pt idx="911">
                  <c:v>3.3308697477574256E-2</c:v>
                </c:pt>
                <c:pt idx="912">
                  <c:v>3.3313219321497556E-2</c:v>
                </c:pt>
                <c:pt idx="913">
                  <c:v>3.3319533910614631E-2</c:v>
                </c:pt>
                <c:pt idx="914">
                  <c:v>3.3325787761559263E-2</c:v>
                </c:pt>
                <c:pt idx="915">
                  <c:v>3.3330141731615061E-2</c:v>
                </c:pt>
                <c:pt idx="916">
                  <c:v>3.3334442021712984E-2</c:v>
                </c:pt>
                <c:pt idx="917">
                  <c:v>3.3338688631676661E-2</c:v>
                </c:pt>
                <c:pt idx="918">
                  <c:v>3.3341052547447486E-2</c:v>
                </c:pt>
                <c:pt idx="919">
                  <c:v>3.3345195128157597E-2</c:v>
                </c:pt>
                <c:pt idx="920">
                  <c:v>3.3349283477610861E-2</c:v>
                </c:pt>
                <c:pt idx="921">
                  <c:v>3.3354459457622054E-2</c:v>
                </c:pt>
                <c:pt idx="922">
                  <c:v>3.3360235588020162E-2</c:v>
                </c:pt>
                <c:pt idx="923">
                  <c:v>3.3364138572520109E-2</c:v>
                </c:pt>
                <c:pt idx="924">
                  <c:v>3.3367985196651503E-2</c:v>
                </c:pt>
                <c:pt idx="925">
                  <c:v>3.3371774979400859E-2</c:v>
                </c:pt>
                <c:pt idx="926">
                  <c:v>3.3375507439753822E-2</c:v>
                </c:pt>
                <c:pt idx="927">
                  <c:v>3.3379182096700377E-2</c:v>
                </c:pt>
                <c:pt idx="928">
                  <c:v>3.3382798469228772E-2</c:v>
                </c:pt>
                <c:pt idx="929">
                  <c:v>3.3386356076328116E-2</c:v>
                </c:pt>
                <c:pt idx="930">
                  <c:v>3.3389854436988407E-2</c:v>
                </c:pt>
                <c:pt idx="931">
                  <c:v>3.3393293076511968E-2</c:v>
                </c:pt>
                <c:pt idx="932">
                  <c:v>3.3396671728611799E-2</c:v>
                </c:pt>
                <c:pt idx="933">
                  <c:v>3.3399990378181733E-2</c:v>
                </c:pt>
                <c:pt idx="934">
                  <c:v>3.3403249025071448E-2</c:v>
                </c:pt>
                <c:pt idx="935">
                  <c:v>3.3406447669131506E-2</c:v>
                </c:pt>
                <c:pt idx="936">
                  <c:v>3.3409586310215927E-2</c:v>
                </c:pt>
                <c:pt idx="937">
                  <c:v>3.3412664948182229E-2</c:v>
                </c:pt>
                <c:pt idx="938">
                  <c:v>3.3415683582888774E-2</c:v>
                </c:pt>
                <c:pt idx="939">
                  <c:v>3.341864221419915E-2</c:v>
                </c:pt>
                <c:pt idx="940">
                  <c:v>3.3419798200497133E-2</c:v>
                </c:pt>
                <c:pt idx="941">
                  <c:v>3.3422640847792708E-2</c:v>
                </c:pt>
                <c:pt idx="942">
                  <c:v>3.3425423496828734E-2</c:v>
                </c:pt>
                <c:pt idx="943">
                  <c:v>3.3435066694774918E-2</c:v>
                </c:pt>
                <c:pt idx="944">
                  <c:v>3.3432535315168814E-2</c:v>
                </c:pt>
                <c:pt idx="945">
                  <c:v>3.3435133923359187E-2</c:v>
                </c:pt>
                <c:pt idx="946">
                  <c:v>3.3437672527266274E-2</c:v>
                </c:pt>
                <c:pt idx="947">
                  <c:v>3.3440151126773648E-2</c:v>
                </c:pt>
                <c:pt idx="948">
                  <c:v>3.3442569721767498E-2</c:v>
                </c:pt>
                <c:pt idx="949">
                  <c:v>3.3444928312138335E-2</c:v>
                </c:pt>
                <c:pt idx="950">
                  <c:v>3.3447226897779285E-2</c:v>
                </c:pt>
                <c:pt idx="951">
                  <c:v>3.344946547858349E-2</c:v>
                </c:pt>
                <c:pt idx="952">
                  <c:v>3.3450256967314872E-2</c:v>
                </c:pt>
                <c:pt idx="953">
                  <c:v>3.345038252249033E-2</c:v>
                </c:pt>
                <c:pt idx="954">
                  <c:v>3.3452449277836749E-2</c:v>
                </c:pt>
                <c:pt idx="955">
                  <c:v>3.3454456039050839E-2</c:v>
                </c:pt>
                <c:pt idx="956">
                  <c:v>3.3459163854306348E-2</c:v>
                </c:pt>
                <c:pt idx="957">
                  <c:v>3.3458554220177739E-2</c:v>
                </c:pt>
                <c:pt idx="958">
                  <c:v>3.3460116357010961E-2</c:v>
                </c:pt>
                <c:pt idx="959">
                  <c:v>3.3461883140822657E-2</c:v>
                </c:pt>
                <c:pt idx="960">
                  <c:v>3.3463589930081028E-2</c:v>
                </c:pt>
                <c:pt idx="961">
                  <c:v>3.3465236724707914E-2</c:v>
                </c:pt>
                <c:pt idx="962">
                  <c:v>3.3465170086231455E-2</c:v>
                </c:pt>
                <c:pt idx="963">
                  <c:v>3.3466701034987986E-2</c:v>
                </c:pt>
                <c:pt idx="964">
                  <c:v>3.3468171994454579E-2</c:v>
                </c:pt>
                <c:pt idx="965">
                  <c:v>3.3469582964565661E-2</c:v>
                </c:pt>
                <c:pt idx="966">
                  <c:v>3.3475843547450937E-2</c:v>
                </c:pt>
                <c:pt idx="967">
                  <c:v>3.347712203885933E-2</c:v>
                </c:pt>
                <c:pt idx="968">
                  <c:v>3.3478340524068582E-2</c:v>
                </c:pt>
                <c:pt idx="969">
                  <c:v>3.3479499003022217E-2</c:v>
                </c:pt>
                <c:pt idx="970">
                  <c:v>3.3478977941107532E-2</c:v>
                </c:pt>
                <c:pt idx="971">
                  <c:v>3.3480020597006735E-2</c:v>
                </c:pt>
                <c:pt idx="972">
                  <c:v>3.3481003252058564E-2</c:v>
                </c:pt>
                <c:pt idx="973">
                  <c:v>3.348192590621648E-2</c:v>
                </c:pt>
                <c:pt idx="974">
                  <c:v>3.3484391302216671E-2</c:v>
                </c:pt>
                <c:pt idx="975">
                  <c:v>3.3485189742626979E-2</c:v>
                </c:pt>
                <c:pt idx="976">
                  <c:v>3.3485928176471488E-2</c:v>
                </c:pt>
                <c:pt idx="977">
                  <c:v>3.3486606603713699E-2</c:v>
                </c:pt>
                <c:pt idx="978">
                  <c:v>3.3487225024324073E-2</c:v>
                </c:pt>
                <c:pt idx="979">
                  <c:v>3.3487783438275673E-2</c:v>
                </c:pt>
                <c:pt idx="980">
                  <c:v>3.3488281845539827E-2</c:v>
                </c:pt>
                <c:pt idx="981">
                  <c:v>3.3488720246096552E-2</c:v>
                </c:pt>
                <c:pt idx="982">
                  <c:v>3.3489098639924997E-2</c:v>
                </c:pt>
                <c:pt idx="983">
                  <c:v>3.3489417027006918E-2</c:v>
                </c:pt>
                <c:pt idx="984">
                  <c:v>3.3489675407330138E-2</c:v>
                </c:pt>
                <c:pt idx="985">
                  <c:v>3.3489873780880766E-2</c:v>
                </c:pt>
                <c:pt idx="986">
                  <c:v>3.3490012147650114E-2</c:v>
                </c:pt>
                <c:pt idx="987">
                  <c:v>3.3490090507632964E-2</c:v>
                </c:pt>
                <c:pt idx="988">
                  <c:v>3.3490108860824978E-2</c:v>
                </c:pt>
                <c:pt idx="989">
                  <c:v>3.349006720722441E-2</c:v>
                </c:pt>
                <c:pt idx="990">
                  <c:v>3.3489965546834734E-2</c:v>
                </c:pt>
                <c:pt idx="991">
                  <c:v>3.3489803879659434E-2</c:v>
                </c:pt>
                <c:pt idx="992">
                  <c:v>3.3488056126521483E-2</c:v>
                </c:pt>
                <c:pt idx="993">
                  <c:v>3.3487778757692037E-2</c:v>
                </c:pt>
                <c:pt idx="994">
                  <c:v>3.3487441387663859E-2</c:v>
                </c:pt>
                <c:pt idx="995">
                  <c:v>3.3487044016452763E-2</c:v>
                </c:pt>
                <c:pt idx="996">
                  <c:v>3.3492619913914438E-2</c:v>
                </c:pt>
                <c:pt idx="997">
                  <c:v>3.3487573734726363E-2</c:v>
                </c:pt>
                <c:pt idx="998">
                  <c:v>3.3486992020414864E-2</c:v>
                </c:pt>
                <c:pt idx="999">
                  <c:v>3.3486350299453273E-2</c:v>
                </c:pt>
                <c:pt idx="1000">
                  <c:v>3.3485648571872882E-2</c:v>
                </c:pt>
                <c:pt idx="1001">
                  <c:v>3.3484886837703232E-2</c:v>
                </c:pt>
                <c:pt idx="1002">
                  <c:v>3.3484065096980806E-2</c:v>
                </c:pt>
                <c:pt idx="1003">
                  <c:v>3.3483183349742103E-2</c:v>
                </c:pt>
                <c:pt idx="1004">
                  <c:v>3.3480628816616793E-2</c:v>
                </c:pt>
                <c:pt idx="1005">
                  <c:v>3.3478300325700872E-2</c:v>
                </c:pt>
                <c:pt idx="1006">
                  <c:v>3.3477247326547221E-2</c:v>
                </c:pt>
                <c:pt idx="1007">
                  <c:v>3.3476134332153684E-2</c:v>
                </c:pt>
                <c:pt idx="1008">
                  <c:v>3.3474961342570886E-2</c:v>
                </c:pt>
                <c:pt idx="1009">
                  <c:v>3.3473728357850341E-2</c:v>
                </c:pt>
                <c:pt idx="1010">
                  <c:v>3.3472435378046228E-2</c:v>
                </c:pt>
                <c:pt idx="1011">
                  <c:v>3.3471082403218055E-2</c:v>
                </c:pt>
                <c:pt idx="1012">
                  <c:v>3.3469669433424443E-2</c:v>
                </c:pt>
                <c:pt idx="1013">
                  <c:v>3.3468196468729339E-2</c:v>
                </c:pt>
                <c:pt idx="1014">
                  <c:v>3.3465232904943486E-2</c:v>
                </c:pt>
                <c:pt idx="1015">
                  <c:v>3.3463644383043396E-2</c:v>
                </c:pt>
                <c:pt idx="1016">
                  <c:v>3.3461995871988094E-2</c:v>
                </c:pt>
                <c:pt idx="1017">
                  <c:v>3.3460287371849425E-2</c:v>
                </c:pt>
                <c:pt idx="1018">
                  <c:v>3.3462756393106363E-2</c:v>
                </c:pt>
                <c:pt idx="1019">
                  <c:v>3.3460914548942219E-2</c:v>
                </c:pt>
                <c:pt idx="1020">
                  <c:v>3.3459012699319217E-2</c:v>
                </c:pt>
                <c:pt idx="1021">
                  <c:v>3.3457050844322496E-2</c:v>
                </c:pt>
                <c:pt idx="1022">
                  <c:v>3.3453634696062121E-2</c:v>
                </c:pt>
                <c:pt idx="1023">
                  <c:v>3.345155907500072E-2</c:v>
                </c:pt>
                <c:pt idx="1024">
                  <c:v>3.3449429935775356E-2</c:v>
                </c:pt>
                <c:pt idx="1025">
                  <c:v>3.3447252319558779E-2</c:v>
                </c:pt>
                <c:pt idx="1026">
                  <c:v>3.344503126751408E-2</c:v>
                </c:pt>
                <c:pt idx="1027">
                  <c:v>3.3444152567277813E-2</c:v>
                </c:pt>
                <c:pt idx="1028">
                  <c:v>3.3441858521991032E-2</c:v>
                </c:pt>
                <c:pt idx="1029">
                  <c:v>3.343953652964568E-2</c:v>
                </c:pt>
                <c:pt idx="1030">
                  <c:v>3.3437191577030116E-2</c:v>
                </c:pt>
                <c:pt idx="1031">
                  <c:v>3.3434828650923162E-2</c:v>
                </c:pt>
                <c:pt idx="1032">
                  <c:v>3.3432452738087988E-2</c:v>
                </c:pt>
                <c:pt idx="1033">
                  <c:v>3.3430068825282572E-2</c:v>
                </c:pt>
                <c:pt idx="1034">
                  <c:v>3.3427681899246615E-2</c:v>
                </c:pt>
                <c:pt idx="1035">
                  <c:v>3.3425296927324925E-2</c:v>
                </c:pt>
                <c:pt idx="1036">
                  <c:v>3.3422917187957618E-2</c:v>
                </c:pt>
                <c:pt idx="1037">
                  <c:v>3.3420542984020689E-2</c:v>
                </c:pt>
                <c:pt idx="1038">
                  <c:v>3.3418174315504583E-2</c:v>
                </c:pt>
                <c:pt idx="1039">
                  <c:v>3.3415811182398863E-2</c:v>
                </c:pt>
                <c:pt idx="1040">
                  <c:v>3.3413453584694844E-2</c:v>
                </c:pt>
                <c:pt idx="1041">
                  <c:v>3.341110152238036E-2</c:v>
                </c:pt>
                <c:pt idx="1042">
                  <c:v>3.3408754995447598E-2</c:v>
                </c:pt>
                <c:pt idx="1043">
                  <c:v>3.3406414003885262E-2</c:v>
                </c:pt>
                <c:pt idx="1044">
                  <c:v>3.3402698977447777E-2</c:v>
                </c:pt>
                <c:pt idx="1045">
                  <c:v>3.3400368876511842E-2</c:v>
                </c:pt>
                <c:pt idx="1046">
                  <c:v>3.3398044310390708E-2</c:v>
                </c:pt>
                <c:pt idx="1047">
                  <c:v>3.3395725279075597E-2</c:v>
                </c:pt>
                <c:pt idx="1048">
                  <c:v>3.3393411782557725E-2</c:v>
                </c:pt>
                <c:pt idx="1049">
                  <c:v>3.3392484296755759E-2</c:v>
                </c:pt>
                <c:pt idx="1050">
                  <c:v>3.339018205251703E-2</c:v>
                </c:pt>
                <c:pt idx="1051">
                  <c:v>3.3387885343570525E-2</c:v>
                </c:pt>
                <c:pt idx="1052">
                  <c:v>3.3385594169907558E-2</c:v>
                </c:pt>
                <c:pt idx="1053">
                  <c:v>3.3383308531518566E-2</c:v>
                </c:pt>
                <c:pt idx="1054">
                  <c:v>3.3383466302166452E-2</c:v>
                </c:pt>
                <c:pt idx="1055">
                  <c:v>3.3378753860521686E-2</c:v>
                </c:pt>
                <c:pt idx="1056">
                  <c:v>3.3378925026206062E-2</c:v>
                </c:pt>
                <c:pt idx="1057">
                  <c:v>3.3372839378164078E-2</c:v>
                </c:pt>
                <c:pt idx="1058">
                  <c:v>3.3370581229087121E-2</c:v>
                </c:pt>
                <c:pt idx="1059">
                  <c:v>3.3368328614701112E-2</c:v>
                </c:pt>
                <c:pt idx="1060">
                  <c:v>3.3366081534999016E-2</c:v>
                </c:pt>
                <c:pt idx="1061">
                  <c:v>3.3362242274948044E-2</c:v>
                </c:pt>
                <c:pt idx="1062">
                  <c:v>3.3361285001360173E-2</c:v>
                </c:pt>
                <c:pt idx="1063">
                  <c:v>3.3364588371615059E-2</c:v>
                </c:pt>
                <c:pt idx="1064">
                  <c:v>3.3356831165911156E-2</c:v>
                </c:pt>
                <c:pt idx="1065">
                  <c:v>3.3354612550143568E-2</c:v>
                </c:pt>
                <c:pt idx="1066">
                  <c:v>3.3351015891741831E-2</c:v>
                </c:pt>
                <c:pt idx="1067">
                  <c:v>3.3348808153569998E-2</c:v>
                </c:pt>
                <c:pt idx="1068">
                  <c:v>3.3346605949483354E-2</c:v>
                </c:pt>
                <c:pt idx="1069">
                  <c:v>3.3344409279470355E-2</c:v>
                </c:pt>
                <c:pt idx="1070">
                  <c:v>3.3347756153842965E-2</c:v>
                </c:pt>
                <c:pt idx="1071">
                  <c:v>3.3345571327241627E-2</c:v>
                </c:pt>
                <c:pt idx="1072">
                  <c:v>3.3343392036781196E-2</c:v>
                </c:pt>
                <c:pt idx="1073">
                  <c:v>3.3341218282449764E-2</c:v>
                </c:pt>
                <c:pt idx="1074">
                  <c:v>3.3334894065283692E-2</c:v>
                </c:pt>
                <c:pt idx="1075">
                  <c:v>3.3332730795360935E-2</c:v>
                </c:pt>
                <c:pt idx="1076">
                  <c:v>3.3329342553209913E-2</c:v>
                </c:pt>
                <c:pt idx="1077">
                  <c:v>3.3328420859107775E-2</c:v>
                </c:pt>
                <c:pt idx="1078">
                  <c:v>3.3330432552421511E-2</c:v>
                </c:pt>
                <c:pt idx="1079">
                  <c:v>3.3328292014676159E-2</c:v>
                </c:pt>
                <c:pt idx="1080">
                  <c:v>3.3326157012996883E-2</c:v>
                </c:pt>
                <c:pt idx="1081">
                  <c:v>3.3324027547371772E-2</c:v>
                </c:pt>
                <c:pt idx="1082">
                  <c:v>3.3323290741801515E-2</c:v>
                </c:pt>
                <c:pt idx="1083">
                  <c:v>3.3321172548495703E-2</c:v>
                </c:pt>
                <c:pt idx="1084">
                  <c:v>3.3317672366745765E-2</c:v>
                </c:pt>
                <c:pt idx="1085">
                  <c:v>3.331556504525484E-2</c:v>
                </c:pt>
                <c:pt idx="1086">
                  <c:v>3.3313463259774717E-2</c:v>
                </c:pt>
                <c:pt idx="1087">
                  <c:v>3.330720324741468E-2</c:v>
                </c:pt>
                <c:pt idx="1088">
                  <c:v>3.3310664630037824E-2</c:v>
                </c:pt>
                <c:pt idx="1089">
                  <c:v>3.330719111930644E-2</c:v>
                </c:pt>
                <c:pt idx="1090">
                  <c:v>3.330511147777767E-2</c:v>
                </c:pt>
                <c:pt idx="1091">
                  <c:v>3.3303037372215474E-2</c:v>
                </c:pt>
                <c:pt idx="1092">
                  <c:v>3.3300968802608806E-2</c:v>
                </c:pt>
                <c:pt idx="1093">
                  <c:v>3.3298905768950858E-2</c:v>
                </c:pt>
                <c:pt idx="1094">
                  <c:v>3.329684827123227E-2</c:v>
                </c:pt>
                <c:pt idx="1095">
                  <c:v>3.3294796309442855E-2</c:v>
                </c:pt>
                <c:pt idx="1096">
                  <c:v>3.328858059077066E-2</c:v>
                </c:pt>
                <c:pt idx="1097">
                  <c:v>3.3286539078566539E-2</c:v>
                </c:pt>
                <c:pt idx="1098">
                  <c:v>3.3284503100705513E-2</c:v>
                </c:pt>
                <c:pt idx="1099">
                  <c:v>3.328247265717791E-2</c:v>
                </c:pt>
                <c:pt idx="1100">
                  <c:v>3.3280447747975839E-2</c:v>
                </c:pt>
                <c:pt idx="1101">
                  <c:v>3.3282600792748467E-2</c:v>
                </c:pt>
                <c:pt idx="1102">
                  <c:v>3.3281978809932847E-2</c:v>
                </c:pt>
                <c:pt idx="1103">
                  <c:v>3.3278579907560259E-2</c:v>
                </c:pt>
                <c:pt idx="1104">
                  <c:v>3.3276577768748067E-2</c:v>
                </c:pt>
                <c:pt idx="1105">
                  <c:v>3.3274581165779159E-2</c:v>
                </c:pt>
                <c:pt idx="1106">
                  <c:v>3.3268954467194675E-2</c:v>
                </c:pt>
                <c:pt idx="1107">
                  <c:v>3.3271996853502579E-2</c:v>
                </c:pt>
                <c:pt idx="1108">
                  <c:v>3.3268624571842764E-2</c:v>
                </c:pt>
                <c:pt idx="1109">
                  <c:v>3.3261080319063829E-2</c:v>
                </c:pt>
                <c:pt idx="1110">
                  <c:v>3.3259110538596204E-2</c:v>
                </c:pt>
                <c:pt idx="1111">
                  <c:v>3.3257146291841622E-2</c:v>
                </c:pt>
                <c:pt idx="1112">
                  <c:v>3.3255187578794754E-2</c:v>
                </c:pt>
                <c:pt idx="1113">
                  <c:v>3.3253234399446718E-2</c:v>
                </c:pt>
                <c:pt idx="1114">
                  <c:v>3.3251286753788634E-2</c:v>
                </c:pt>
                <c:pt idx="1115">
                  <c:v>3.3249344641813394E-2</c:v>
                </c:pt>
                <c:pt idx="1116">
                  <c:v>3.3247408063513006E-2</c:v>
                </c:pt>
                <c:pt idx="1117">
                  <c:v>3.3245477018878589E-2</c:v>
                </c:pt>
                <c:pt idx="1118">
                  <c:v>3.3242157379770605E-2</c:v>
                </c:pt>
                <c:pt idx="1119">
                  <c:v>3.3240237183774689E-2</c:v>
                </c:pt>
                <c:pt idx="1120">
                  <c:v>3.3238322520900601E-2</c:v>
                </c:pt>
                <c:pt idx="1121">
                  <c:v>3.3236413391144741E-2</c:v>
                </c:pt>
                <c:pt idx="1122">
                  <c:v>3.3241485891050776E-2</c:v>
                </c:pt>
                <c:pt idx="1123">
                  <c:v>3.3239588931810872E-2</c:v>
                </c:pt>
                <c:pt idx="1124">
                  <c:v>3.3237697508253519E-2</c:v>
                </c:pt>
                <c:pt idx="1125">
                  <c:v>3.3235811620373618E-2</c:v>
                </c:pt>
                <c:pt idx="1126">
                  <c:v>3.3228670246127606E-2</c:v>
                </c:pt>
                <c:pt idx="1127">
                  <c:v>3.3227867144261278E-2</c:v>
                </c:pt>
                <c:pt idx="1128">
                  <c:v>3.3225997192831536E-2</c:v>
                </c:pt>
                <c:pt idx="1129">
                  <c:v>3.3224132775493652E-2</c:v>
                </c:pt>
                <c:pt idx="1130">
                  <c:v>3.32222738922371E-2</c:v>
                </c:pt>
                <c:pt idx="1131">
                  <c:v>3.322461254182995E-2</c:v>
                </c:pt>
                <c:pt idx="1132">
                  <c:v>3.3222765403454924E-2</c:v>
                </c:pt>
                <c:pt idx="1133">
                  <c:v>3.3220923800691027E-2</c:v>
                </c:pt>
                <c:pt idx="1134">
                  <c:v>3.32204859595868E-2</c:v>
                </c:pt>
                <c:pt idx="1135">
                  <c:v>3.3218655655271948E-2</c:v>
                </c:pt>
                <c:pt idx="1136">
                  <c:v>3.3215432205991192E-2</c:v>
                </c:pt>
                <c:pt idx="1137">
                  <c:v>3.3213612745594381E-2</c:v>
                </c:pt>
                <c:pt idx="1138">
                  <c:v>3.3211798820770418E-2</c:v>
                </c:pt>
                <c:pt idx="1139">
                  <c:v>3.3205792975379927E-2</c:v>
                </c:pt>
                <c:pt idx="1140">
                  <c:v>3.3209587175113145E-2</c:v>
                </c:pt>
                <c:pt idx="1141">
                  <c:v>3.3206390259655695E-2</c:v>
                </c:pt>
                <c:pt idx="1142">
                  <c:v>3.3204598477043205E-2</c:v>
                </c:pt>
                <c:pt idx="1143">
                  <c:v>3.3202812229964442E-2</c:v>
                </c:pt>
                <c:pt idx="1144">
                  <c:v>3.3201031518411764E-2</c:v>
                </c:pt>
                <c:pt idx="1145">
                  <c:v>3.3200657096601541E-2</c:v>
                </c:pt>
                <c:pt idx="1146">
                  <c:v>3.3197486701853178E-2</c:v>
                </c:pt>
                <c:pt idx="1147">
                  <c:v>3.319572259683197E-2</c:v>
                </c:pt>
                <c:pt idx="1148">
                  <c:v>3.3189760313042847E-2</c:v>
                </c:pt>
                <c:pt idx="1149">
                  <c:v>3.3188006575912823E-2</c:v>
                </c:pt>
                <c:pt idx="1150">
                  <c:v>3.3186258372714793E-2</c:v>
                </c:pt>
                <c:pt idx="1151">
                  <c:v>3.3184515703440852E-2</c:v>
                </c:pt>
                <c:pt idx="1152">
                  <c:v>3.3186985104008235E-2</c:v>
                </c:pt>
                <c:pt idx="1153">
                  <c:v>3.3185254211847572E-2</c:v>
                </c:pt>
                <c:pt idx="1154">
                  <c:v>3.3183528855135605E-2</c:v>
                </c:pt>
                <c:pt idx="1155">
                  <c:v>3.3183212140651008E-2</c:v>
                </c:pt>
                <c:pt idx="1156">
                  <c:v>3.3180094748034787E-2</c:v>
                </c:pt>
                <c:pt idx="1157">
                  <c:v>3.3178385997630636E-2</c:v>
                </c:pt>
                <c:pt idx="1158">
                  <c:v>3.3176682782647966E-2</c:v>
                </c:pt>
                <c:pt idx="1159">
                  <c:v>3.3176389165327752E-2</c:v>
                </c:pt>
                <c:pt idx="1160">
                  <c:v>3.3173292958914767E-2</c:v>
                </c:pt>
                <c:pt idx="1161">
                  <c:v>3.3165989267925688E-2</c:v>
                </c:pt>
                <c:pt idx="1162">
                  <c:v>3.3164307230405754E-2</c:v>
                </c:pt>
                <c:pt idx="1163">
                  <c:v>3.3162630726210729E-2</c:v>
                </c:pt>
                <c:pt idx="1164">
                  <c:v>3.3160959755334396E-2</c:v>
                </c:pt>
                <c:pt idx="1165">
                  <c:v>3.3155772224283168E-2</c:v>
                </c:pt>
                <c:pt idx="1166">
                  <c:v>3.3158330141092943E-2</c:v>
                </c:pt>
                <c:pt idx="1167">
                  <c:v>3.3156678385280379E-2</c:v>
                </c:pt>
                <c:pt idx="1168">
                  <c:v>3.3154797440435223E-2</c:v>
                </c:pt>
                <c:pt idx="1169">
                  <c:v>3.3153391475055062E-2</c:v>
                </c:pt>
                <c:pt idx="1170">
                  <c:v>3.3153162829486098E-2</c:v>
                </c:pt>
                <c:pt idx="1171">
                  <c:v>3.3150126699980603E-2</c:v>
                </c:pt>
                <c:pt idx="1172">
                  <c:v>3.3146864125774833E-2</c:v>
                </c:pt>
                <c:pt idx="1173">
                  <c:v>3.3148291307985987E-2</c:v>
                </c:pt>
                <c:pt idx="1174">
                  <c:v>3.3146678536045644E-2</c:v>
                </c:pt>
                <c:pt idx="1175">
                  <c:v>3.3145071298373997E-2</c:v>
                </c:pt>
                <c:pt idx="1176">
                  <c:v>3.3143469594964094E-2</c:v>
                </c:pt>
                <c:pt idx="1177">
                  <c:v>3.3141873425808988E-2</c:v>
                </c:pt>
                <c:pt idx="1178">
                  <c:v>3.3138874282990331E-2</c:v>
                </c:pt>
                <c:pt idx="1179">
                  <c:v>3.3137288291587949E-2</c:v>
                </c:pt>
                <c:pt idx="1180">
                  <c:v>3.3135705897780754E-2</c:v>
                </c:pt>
                <c:pt idx="1181">
                  <c:v>3.3133674496609519E-2</c:v>
                </c:pt>
                <c:pt idx="1182">
                  <c:v>3.3132546481787747E-2</c:v>
                </c:pt>
                <c:pt idx="1183">
                  <c:v>3.3132148108483611E-2</c:v>
                </c:pt>
                <c:pt idx="1184">
                  <c:v>3.3130791791075663E-2</c:v>
                </c:pt>
                <c:pt idx="1185">
                  <c:v>3.3129206319539861E-2</c:v>
                </c:pt>
                <c:pt idx="1186">
                  <c:v>3.3127388620901303E-2</c:v>
                </c:pt>
                <c:pt idx="1187">
                  <c:v>3.3126020185957679E-2</c:v>
                </c:pt>
                <c:pt idx="1188">
                  <c:v>3.3124416842571794E-2</c:v>
                </c:pt>
                <c:pt idx="1189">
                  <c:v>3.3122804860568261E-2</c:v>
                </c:pt>
                <c:pt idx="1190">
                  <c:v>3.312118289928298E-2</c:v>
                </c:pt>
                <c:pt idx="1191">
                  <c:v>3.3119549635643862E-2</c:v>
                </c:pt>
                <c:pt idx="1192">
                  <c:v>3.3117904327669652E-2</c:v>
                </c:pt>
                <c:pt idx="1193">
                  <c:v>3.3116246933682383E-2</c:v>
                </c:pt>
                <c:pt idx="1194">
                  <c:v>3.311457745369769E-2</c:v>
                </c:pt>
                <c:pt idx="1195">
                  <c:v>3.3112895887730351E-2</c:v>
                </c:pt>
                <c:pt idx="1196">
                  <c:v>3.3111202235796E-2</c:v>
                </c:pt>
                <c:pt idx="1197">
                  <c:v>3.3109496497911152E-2</c:v>
                </c:pt>
                <c:pt idx="1198">
                  <c:v>3.310777867409144E-2</c:v>
                </c:pt>
                <c:pt idx="1199">
                  <c:v>3.3105800647782603E-2</c:v>
                </c:pt>
                <c:pt idx="1200">
                  <c:v>3.3102666014052477E-2</c:v>
                </c:pt>
                <c:pt idx="1201">
                  <c:v>3.3101162653260137E-2</c:v>
                </c:pt>
                <c:pt idx="1202">
                  <c:v>3.3099397510760277E-2</c:v>
                </c:pt>
                <c:pt idx="1203">
                  <c:v>3.309762028350173E-2</c:v>
                </c:pt>
                <c:pt idx="1204">
                  <c:v>3.3097217927411673E-2</c:v>
                </c:pt>
                <c:pt idx="1205">
                  <c:v>3.3095415502491919E-2</c:v>
                </c:pt>
                <c:pt idx="1206">
                  <c:v>3.3093340789349765E-2</c:v>
                </c:pt>
                <c:pt idx="1207">
                  <c:v>3.3091774395247513E-2</c:v>
                </c:pt>
                <c:pt idx="1208">
                  <c:v>3.3089935712956743E-2</c:v>
                </c:pt>
                <c:pt idx="1209">
                  <c:v>3.308808494491184E-2</c:v>
                </c:pt>
                <c:pt idx="1210">
                  <c:v>3.3085954982569686E-2</c:v>
                </c:pt>
                <c:pt idx="1211">
                  <c:v>3.3084347151622173E-2</c:v>
                </c:pt>
                <c:pt idx="1212">
                  <c:v>3.3082460126412173E-2</c:v>
                </c:pt>
                <c:pt idx="1213">
                  <c:v>3.3079183352789053E-2</c:v>
                </c:pt>
                <c:pt idx="1214">
                  <c:v>3.3077273194274177E-2</c:v>
                </c:pt>
                <c:pt idx="1215">
                  <c:v>3.3075350951200892E-2</c:v>
                </c:pt>
                <c:pt idx="1216">
                  <c:v>3.3073416623587641E-2</c:v>
                </c:pt>
                <c:pt idx="1217">
                  <c:v>3.3069817795342793E-2</c:v>
                </c:pt>
                <c:pt idx="1218">
                  <c:v>3.3067858614757029E-2</c:v>
                </c:pt>
                <c:pt idx="1219">
                  <c:v>3.3067258635606125E-2</c:v>
                </c:pt>
                <c:pt idx="1220">
                  <c:v>3.306390400343151E-2</c:v>
                </c:pt>
                <c:pt idx="1221">
                  <c:v>3.3061908572726395E-2</c:v>
                </c:pt>
                <c:pt idx="1222">
                  <c:v>3.3061269206433722E-2</c:v>
                </c:pt>
                <c:pt idx="1223">
                  <c:v>3.3057881461320271E-2</c:v>
                </c:pt>
                <c:pt idx="1224">
                  <c:v>3.3055849780657454E-2</c:v>
                </c:pt>
                <c:pt idx="1225">
                  <c:v>3.3055171017550629E-2</c:v>
                </c:pt>
                <c:pt idx="1226">
                  <c:v>3.3054478051675731E-2</c:v>
                </c:pt>
                <c:pt idx="1227">
                  <c:v>3.3052408016553285E-2</c:v>
                </c:pt>
                <c:pt idx="1228">
                  <c:v>3.3050325896019909E-2</c:v>
                </c:pt>
                <c:pt idx="1229">
                  <c:v>3.3048231690093841E-2</c:v>
                </c:pt>
                <c:pt idx="1230">
                  <c:v>3.3044765682528884E-2</c:v>
                </c:pt>
                <c:pt idx="1231">
                  <c:v>3.3042648362662193E-2</c:v>
                </c:pt>
                <c:pt idx="1232">
                  <c:v>3.3039908337824844E-2</c:v>
                </c:pt>
                <c:pt idx="1233">
                  <c:v>3.3037763396858898E-2</c:v>
                </c:pt>
                <c:pt idx="1234">
                  <c:v>3.3036961551207361E-2</c:v>
                </c:pt>
                <c:pt idx="1235">
                  <c:v>3.3034791380405167E-2</c:v>
                </c:pt>
                <c:pt idx="1236">
                  <c:v>3.3032609124356259E-2</c:v>
                </c:pt>
                <c:pt idx="1237">
                  <c:v>3.3030414783077146E-2</c:v>
                </c:pt>
                <c:pt idx="1238">
                  <c:v>3.3028208356588672E-2</c:v>
                </c:pt>
                <c:pt idx="1239">
                  <c:v>3.3025989844912562E-2</c:v>
                </c:pt>
                <c:pt idx="1240">
                  <c:v>3.3023759248068808E-2</c:v>
                </c:pt>
                <c:pt idx="1241">
                  <c:v>3.3021516566075652E-2</c:v>
                </c:pt>
                <c:pt idx="1242">
                  <c:v>3.3019261798956548E-2</c:v>
                </c:pt>
                <c:pt idx="1243">
                  <c:v>3.3016994946729751E-2</c:v>
                </c:pt>
                <c:pt idx="1244">
                  <c:v>3.3014716009418715E-2</c:v>
                </c:pt>
                <c:pt idx="1245">
                  <c:v>3.301242498704169E-2</c:v>
                </c:pt>
                <c:pt idx="1246">
                  <c:v>3.3010121879622996E-2</c:v>
                </c:pt>
                <c:pt idx="1247">
                  <c:v>3.3007806687180022E-2</c:v>
                </c:pt>
                <c:pt idx="1248">
                  <c:v>3.3005479409736221E-2</c:v>
                </c:pt>
                <c:pt idx="1249">
                  <c:v>3.3003140047313313E-2</c:v>
                </c:pt>
                <c:pt idx="1250">
                  <c:v>3.3000788599932156E-2</c:v>
                </c:pt>
                <c:pt idx="1251">
                  <c:v>3.29984250676136E-2</c:v>
                </c:pt>
                <c:pt idx="1252">
                  <c:v>3.299471354365402E-2</c:v>
                </c:pt>
                <c:pt idx="1253">
                  <c:v>3.2992326922566886E-2</c:v>
                </c:pt>
                <c:pt idx="1254">
                  <c:v>3.2989928217692595E-2</c:v>
                </c:pt>
                <c:pt idx="1255">
                  <c:v>3.2992847936469893E-2</c:v>
                </c:pt>
                <c:pt idx="1256">
                  <c:v>3.2986426132736606E-2</c:v>
                </c:pt>
                <c:pt idx="1257">
                  <c:v>3.2983990091257631E-2</c:v>
                </c:pt>
                <c:pt idx="1258">
                  <c:v>3.2981541964996794E-2</c:v>
                </c:pt>
                <c:pt idx="1259">
                  <c:v>3.2979081753976666E-2</c:v>
                </c:pt>
                <c:pt idx="1260">
                  <c:v>3.2976609458219855E-2</c:v>
                </c:pt>
                <c:pt idx="1261">
                  <c:v>3.2974125077746337E-2</c:v>
                </c:pt>
                <c:pt idx="1262">
                  <c:v>3.297162861258305E-2</c:v>
                </c:pt>
                <c:pt idx="1263">
                  <c:v>3.2969120062749976E-2</c:v>
                </c:pt>
                <c:pt idx="1264">
                  <c:v>3.2964915644681118E-2</c:v>
                </c:pt>
                <c:pt idx="1265">
                  <c:v>3.2962744940542486E-2</c:v>
                </c:pt>
                <c:pt idx="1266">
                  <c:v>3.2960201231972991E-2</c:v>
                </c:pt>
                <c:pt idx="1267">
                  <c:v>3.2957645439908853E-2</c:v>
                </c:pt>
                <c:pt idx="1268">
                  <c:v>3.295492263418414E-2</c:v>
                </c:pt>
                <c:pt idx="1269">
                  <c:v>3.2952128053423582E-2</c:v>
                </c:pt>
                <c:pt idx="1270">
                  <c:v>3.2949905562989254E-2</c:v>
                </c:pt>
                <c:pt idx="1271">
                  <c:v>3.2947301437184585E-2</c:v>
                </c:pt>
                <c:pt idx="1272">
                  <c:v>3.2944685228003867E-2</c:v>
                </c:pt>
                <c:pt idx="1273">
                  <c:v>3.2942056935469921E-2</c:v>
                </c:pt>
                <c:pt idx="1274">
                  <c:v>3.2938104660448886E-2</c:v>
                </c:pt>
                <c:pt idx="1275">
                  <c:v>3.2935453305965368E-2</c:v>
                </c:pt>
                <c:pt idx="1276">
                  <c:v>3.293278986928172E-2</c:v>
                </c:pt>
                <c:pt idx="1277">
                  <c:v>3.2930114350420148E-2</c:v>
                </c:pt>
                <c:pt idx="1278">
                  <c:v>3.2930041670949206E-2</c:v>
                </c:pt>
                <c:pt idx="1279">
                  <c:v>3.2927339769625662E-2</c:v>
                </c:pt>
                <c:pt idx="1280">
                  <c:v>3.2924625784043302E-2</c:v>
                </c:pt>
                <c:pt idx="1281">
                  <c:v>3.2921899714220382E-2</c:v>
                </c:pt>
                <c:pt idx="1282">
                  <c:v>3.2917858555772533E-2</c:v>
                </c:pt>
                <c:pt idx="1283">
                  <c:v>3.2915109431042471E-2</c:v>
                </c:pt>
                <c:pt idx="1284">
                  <c:v>3.2912348223230629E-2</c:v>
                </c:pt>
                <c:pt idx="1285">
                  <c:v>3.2909574932358951E-2</c:v>
                </c:pt>
                <c:pt idx="1286">
                  <c:v>3.2906789558453803E-2</c:v>
                </c:pt>
                <c:pt idx="1287">
                  <c:v>3.2905289527731529E-2</c:v>
                </c:pt>
                <c:pt idx="1288">
                  <c:v>3.2902478868959723E-2</c:v>
                </c:pt>
                <c:pt idx="1289">
                  <c:v>3.2899656126154135E-2</c:v>
                </c:pt>
                <c:pt idx="1290">
                  <c:v>3.2896821299341718E-2</c:v>
                </c:pt>
                <c:pt idx="1291">
                  <c:v>3.2893974388548519E-2</c:v>
                </c:pt>
                <c:pt idx="1292">
                  <c:v>3.2891115393798881E-2</c:v>
                </c:pt>
                <c:pt idx="1293">
                  <c:v>3.2888244315121468E-2</c:v>
                </c:pt>
                <c:pt idx="1294">
                  <c:v>3.2885361152539747E-2</c:v>
                </c:pt>
                <c:pt idx="1295">
                  <c:v>3.288246590608325E-2</c:v>
                </c:pt>
                <c:pt idx="1296">
                  <c:v>3.2879558575778053E-2</c:v>
                </c:pt>
                <c:pt idx="1297">
                  <c:v>3.2876639161648478E-2</c:v>
                </c:pt>
                <c:pt idx="1298">
                  <c:v>3.2873707663724071E-2</c:v>
                </c:pt>
                <c:pt idx="1299">
                  <c:v>3.2870764082029158E-2</c:v>
                </c:pt>
                <c:pt idx="1300">
                  <c:v>3.2867808416593279E-2</c:v>
                </c:pt>
                <c:pt idx="1301">
                  <c:v>3.2864840667442503E-2</c:v>
                </c:pt>
                <c:pt idx="1302">
                  <c:v>3.2861860834604635E-2</c:v>
                </c:pt>
                <c:pt idx="1303">
                  <c:v>3.2858868918104869E-2</c:v>
                </c:pt>
                <c:pt idx="1304">
                  <c:v>3.2854586658812968E-2</c:v>
                </c:pt>
                <c:pt idx="1305">
                  <c:v>3.2851571712204118E-2</c:v>
                </c:pt>
                <c:pt idx="1306">
                  <c:v>3.2848544683089717E-2</c:v>
                </c:pt>
                <c:pt idx="1307">
                  <c:v>3.2845505571497007E-2</c:v>
                </c:pt>
                <c:pt idx="1308">
                  <c:v>3.2842454377451452E-2</c:v>
                </c:pt>
                <c:pt idx="1309">
                  <c:v>3.2840663663798189E-2</c:v>
                </c:pt>
                <c:pt idx="1310">
                  <c:v>3.2837587162453205E-2</c:v>
                </c:pt>
                <c:pt idx="1311">
                  <c:v>3.28344985776731E-2</c:v>
                </c:pt>
                <c:pt idx="1312">
                  <c:v>3.283139790948307E-2</c:v>
                </c:pt>
                <c:pt idx="1313">
                  <c:v>3.2828285157913528E-2</c:v>
                </c:pt>
                <c:pt idx="1314">
                  <c:v>3.28272461848646E-2</c:v>
                </c:pt>
                <c:pt idx="1315">
                  <c:v>3.2822023404746242E-2</c:v>
                </c:pt>
                <c:pt idx="1316">
                  <c:v>3.2820952217601479E-2</c:v>
                </c:pt>
                <c:pt idx="1317">
                  <c:v>3.2813186499027758E-2</c:v>
                </c:pt>
                <c:pt idx="1318">
                  <c:v>3.2810015632860789E-2</c:v>
                </c:pt>
                <c:pt idx="1319">
                  <c:v>3.280683268562079E-2</c:v>
                </c:pt>
                <c:pt idx="1320">
                  <c:v>3.2803637657334406E-2</c:v>
                </c:pt>
                <c:pt idx="1321">
                  <c:v>3.2798132359149967E-2</c:v>
                </c:pt>
                <c:pt idx="1322">
                  <c:v>3.2796750487215753E-2</c:v>
                </c:pt>
                <c:pt idx="1323">
                  <c:v>3.2793517490118163E-2</c:v>
                </c:pt>
                <c:pt idx="1324">
                  <c:v>3.2790272412097643E-2</c:v>
                </c:pt>
                <c:pt idx="1325">
                  <c:v>3.2787015253179064E-2</c:v>
                </c:pt>
                <c:pt idx="1326">
                  <c:v>3.2782493113894022E-2</c:v>
                </c:pt>
                <c:pt idx="1327">
                  <c:v>3.2779212953681365E-2</c:v>
                </c:pt>
                <c:pt idx="1328">
                  <c:v>3.2775920713724753E-2</c:v>
                </c:pt>
                <c:pt idx="1329">
                  <c:v>3.2772616394051143E-2</c:v>
                </c:pt>
                <c:pt idx="1330">
                  <c:v>3.2775540895871279E-2</c:v>
                </c:pt>
                <c:pt idx="1331">
                  <c:v>3.2772206591758467E-2</c:v>
                </c:pt>
                <c:pt idx="1332">
                  <c:v>3.2768860202707494E-2</c:v>
                </c:pt>
                <c:pt idx="1333">
                  <c:v>3.2765501728748134E-2</c:v>
                </c:pt>
                <c:pt idx="1334">
                  <c:v>3.2758400737613234E-2</c:v>
                </c:pt>
                <c:pt idx="1335">
                  <c:v>3.27550216022751E-2</c:v>
                </c:pt>
                <c:pt idx="1336">
                  <c:v>3.2749687122649598E-2</c:v>
                </c:pt>
                <c:pt idx="1337">
                  <c:v>3.2748227086743797E-2</c:v>
                </c:pt>
                <c:pt idx="1338">
                  <c:v>3.2744811706612115E-2</c:v>
                </c:pt>
                <c:pt idx="1339">
                  <c:v>3.2745097103725321E-2</c:v>
                </c:pt>
                <c:pt idx="1340">
                  <c:v>3.2741654036307764E-2</c:v>
                </c:pt>
                <c:pt idx="1341">
                  <c:v>3.273819888423693E-2</c:v>
                </c:pt>
                <c:pt idx="1342">
                  <c:v>3.27359656640605E-2</c:v>
                </c:pt>
                <c:pt idx="1343">
                  <c:v>3.2732485164500356E-2</c:v>
                </c:pt>
                <c:pt idx="1344">
                  <c:v>3.2727760920444056E-2</c:v>
                </c:pt>
                <c:pt idx="1345">
                  <c:v>3.2724257430094314E-2</c:v>
                </c:pt>
                <c:pt idx="1346">
                  <c:v>3.2720741855255413E-2</c:v>
                </c:pt>
                <c:pt idx="1347">
                  <c:v>3.2717214195961374E-2</c:v>
                </c:pt>
                <c:pt idx="1348">
                  <c:v>3.2714901383181783E-2</c:v>
                </c:pt>
                <c:pt idx="1349">
                  <c:v>3.2710122624140532E-2</c:v>
                </c:pt>
                <c:pt idx="1350">
                  <c:v>3.2706558711680066E-2</c:v>
                </c:pt>
                <c:pt idx="1351">
                  <c:v>3.2702982714897973E-2</c:v>
                </c:pt>
                <c:pt idx="1352">
                  <c:v>3.2699394633826567E-2</c:v>
                </c:pt>
                <c:pt idx="1353">
                  <c:v>3.2695794468499011E-2</c:v>
                </c:pt>
                <c:pt idx="1354">
                  <c:v>3.2692182218953571E-2</c:v>
                </c:pt>
                <c:pt idx="1355">
                  <c:v>3.2688557885218308E-2</c:v>
                </c:pt>
                <c:pt idx="1356">
                  <c:v>3.2681268952160517E-2</c:v>
                </c:pt>
                <c:pt idx="1357">
                  <c:v>3.2677624028274288E-2</c:v>
                </c:pt>
                <c:pt idx="1358">
                  <c:v>3.2673967023461904E-2</c:v>
                </c:pt>
                <c:pt idx="1359">
                  <c:v>3.2670297937757629E-2</c:v>
                </c:pt>
                <c:pt idx="1360">
                  <c:v>3.2666616771194847E-2</c:v>
                </c:pt>
                <c:pt idx="1361">
                  <c:v>3.2666558116796002E-2</c:v>
                </c:pt>
                <c:pt idx="1362">
                  <c:v>3.2664059444871857E-2</c:v>
                </c:pt>
                <c:pt idx="1363">
                  <c:v>3.2659128188714713E-2</c:v>
                </c:pt>
                <c:pt idx="1364">
                  <c:v>3.2655395098840891E-2</c:v>
                </c:pt>
                <c:pt idx="1365">
                  <c:v>3.2651649925125058E-2</c:v>
                </c:pt>
                <c:pt idx="1366">
                  <c:v>3.2643868727252383E-2</c:v>
                </c:pt>
                <c:pt idx="1367">
                  <c:v>3.2645327569062223E-2</c:v>
                </c:pt>
                <c:pt idx="1368">
                  <c:v>3.2640341901279249E-2</c:v>
                </c:pt>
                <c:pt idx="1369">
                  <c:v>3.2631740635861384E-2</c:v>
                </c:pt>
                <c:pt idx="1370">
                  <c:v>3.2627939868571154E-2</c:v>
                </c:pt>
                <c:pt idx="1371">
                  <c:v>3.2624127021844807E-2</c:v>
                </c:pt>
                <c:pt idx="1372">
                  <c:v>3.2620302095715203E-2</c:v>
                </c:pt>
                <c:pt idx="1373">
                  <c:v>3.2617662263075504E-2</c:v>
                </c:pt>
                <c:pt idx="1374">
                  <c:v>3.2612616005384787E-2</c:v>
                </c:pt>
                <c:pt idx="1375">
                  <c:v>3.2608754841253251E-2</c:v>
                </c:pt>
                <c:pt idx="1376">
                  <c:v>3.2604881597857904E-2</c:v>
                </c:pt>
                <c:pt idx="1377">
                  <c:v>3.2600996275231608E-2</c:v>
                </c:pt>
                <c:pt idx="1378">
                  <c:v>3.2595907717732145E-2</c:v>
                </c:pt>
                <c:pt idx="1379">
                  <c:v>3.259199945199414E-2</c:v>
                </c:pt>
                <c:pt idx="1380">
                  <c:v>3.2588079108175579E-2</c:v>
                </c:pt>
                <c:pt idx="1381">
                  <c:v>3.2584146686312383E-2</c:v>
                </c:pt>
                <c:pt idx="1382">
                  <c:v>3.258613317866977E-2</c:v>
                </c:pt>
                <c:pt idx="1383">
                  <c:v>3.2582170501923885E-2</c:v>
                </c:pt>
                <c:pt idx="1384">
                  <c:v>3.2578195742023947E-2</c:v>
                </c:pt>
                <c:pt idx="1385">
                  <c:v>3.2574208899004822E-2</c:v>
                </c:pt>
                <c:pt idx="1386">
                  <c:v>3.2566666170887763E-2</c:v>
                </c:pt>
                <c:pt idx="1387">
                  <c:v>3.2560363503800628E-2</c:v>
                </c:pt>
                <c:pt idx="1388">
                  <c:v>3.2558639417505357E-2</c:v>
                </c:pt>
                <c:pt idx="1389">
                  <c:v>3.2554607921029807E-2</c:v>
                </c:pt>
                <c:pt idx="1390">
                  <c:v>3.255409343847436E-2</c:v>
                </c:pt>
                <c:pt idx="1391">
                  <c:v>3.2550034097543729E-2</c:v>
                </c:pt>
                <c:pt idx="1392">
                  <c:v>3.2545962673760087E-2</c:v>
                </c:pt>
                <c:pt idx="1393">
                  <c:v>3.254187916716339E-2</c:v>
                </c:pt>
                <c:pt idx="1394">
                  <c:v>3.253895492849769E-2</c:v>
                </c:pt>
                <c:pt idx="1395">
                  <c:v>3.253484602357528E-2</c:v>
                </c:pt>
                <c:pt idx="1396">
                  <c:v>3.252955615086664E-2</c:v>
                </c:pt>
                <c:pt idx="1397">
                  <c:v>3.2525424313395328E-2</c:v>
                </c:pt>
                <c:pt idx="1398">
                  <c:v>3.2521280393303147E-2</c:v>
                </c:pt>
                <c:pt idx="1399">
                  <c:v>3.2513628572954027E-2</c:v>
                </c:pt>
                <c:pt idx="1400">
                  <c:v>3.2514120243687175E-2</c:v>
                </c:pt>
                <c:pt idx="1401">
                  <c:v>3.2508776137682424E-2</c:v>
                </c:pt>
                <c:pt idx="1402">
                  <c:v>3.2504583887492874E-2</c:v>
                </c:pt>
                <c:pt idx="1403">
                  <c:v>3.2500379554878056E-2</c:v>
                </c:pt>
                <c:pt idx="1404">
                  <c:v>3.2496163139875377E-2</c:v>
                </c:pt>
                <c:pt idx="1405">
                  <c:v>3.2491934642524818E-2</c:v>
                </c:pt>
                <c:pt idx="1406">
                  <c:v>3.2487694062868881E-2</c:v>
                </c:pt>
                <c:pt idx="1407">
                  <c:v>3.2483441400944994E-2</c:v>
                </c:pt>
                <c:pt idx="1408">
                  <c:v>3.247571436697004E-2</c:v>
                </c:pt>
                <c:pt idx="1409">
                  <c:v>3.2471441281447695E-2</c:v>
                </c:pt>
                <c:pt idx="1410">
                  <c:v>3.2467156116875499E-2</c:v>
                </c:pt>
                <c:pt idx="1411">
                  <c:v>3.2462858873289473E-2</c:v>
                </c:pt>
                <c:pt idx="1412">
                  <c:v>3.245854955073002E-2</c:v>
                </c:pt>
                <c:pt idx="1413">
                  <c:v>3.2457671704023951E-2</c:v>
                </c:pt>
                <c:pt idx="1414">
                  <c:v>3.2454480965111297E-2</c:v>
                </c:pt>
                <c:pt idx="1415">
                  <c:v>3.244898514873356E-2</c:v>
                </c:pt>
                <c:pt idx="1416">
                  <c:v>3.2444623748211124E-2</c:v>
                </c:pt>
                <c:pt idx="1417">
                  <c:v>3.2440250265825518E-2</c:v>
                </c:pt>
                <c:pt idx="1418">
                  <c:v>3.2431699442967324E-2</c:v>
                </c:pt>
                <c:pt idx="1419">
                  <c:v>3.2432607275658734E-2</c:v>
                </c:pt>
                <c:pt idx="1420">
                  <c:v>3.2427057327902971E-2</c:v>
                </c:pt>
                <c:pt idx="1421">
                  <c:v>3.24180841901196E-2</c:v>
                </c:pt>
                <c:pt idx="1422">
                  <c:v>3.2413655339950331E-2</c:v>
                </c:pt>
                <c:pt idx="1423">
                  <c:v>3.2409214412266962E-2</c:v>
                </c:pt>
                <c:pt idx="1424">
                  <c:v>3.240476140711479E-2</c:v>
                </c:pt>
                <c:pt idx="1425">
                  <c:v>3.2401429188809179E-2</c:v>
                </c:pt>
                <c:pt idx="1426">
                  <c:v>3.2395819164555029E-2</c:v>
                </c:pt>
                <c:pt idx="1427">
                  <c:v>3.2391329927229151E-2</c:v>
                </c:pt>
                <c:pt idx="1428">
                  <c:v>3.2386828612592566E-2</c:v>
                </c:pt>
                <c:pt idx="1429">
                  <c:v>3.2382315220686131E-2</c:v>
                </c:pt>
                <c:pt idx="1430">
                  <c:v>3.2376663164075913E-2</c:v>
                </c:pt>
                <c:pt idx="1431">
                  <c:v>3.2372126886741924E-2</c:v>
                </c:pt>
                <c:pt idx="1432">
                  <c:v>3.2367578533280865E-2</c:v>
                </c:pt>
                <c:pt idx="1433">
                  <c:v>3.2363018103734958E-2</c:v>
                </c:pt>
                <c:pt idx="1434">
                  <c:v>3.2364052580425871E-2</c:v>
                </c:pt>
                <c:pt idx="1435">
                  <c:v>3.2359461631632828E-2</c:v>
                </c:pt>
                <c:pt idx="1436">
                  <c:v>3.2354858601775983E-2</c:v>
                </c:pt>
                <c:pt idx="1437">
                  <c:v>3.2345367338417752E-2</c:v>
                </c:pt>
                <c:pt idx="1438">
                  <c:v>3.2342267574915609E-2</c:v>
                </c:pt>
                <c:pt idx="1439">
                  <c:v>3.2337632505015847E-2</c:v>
                </c:pt>
                <c:pt idx="1440">
                  <c:v>3.233298757601178E-2</c:v>
                </c:pt>
                <c:pt idx="1441">
                  <c:v>3.2328335006671004E-2</c:v>
                </c:pt>
                <c:pt idx="1442">
                  <c:v>3.23236770157488E-2</c:v>
                </c:pt>
                <c:pt idx="1443">
                  <c:v>3.2322356411381585E-2</c:v>
                </c:pt>
                <c:pt idx="1444">
                  <c:v>3.2317694581524968E-2</c:v>
                </c:pt>
                <c:pt idx="1445">
                  <c:v>3.2313034482600353E-2</c:v>
                </c:pt>
                <c:pt idx="1446">
                  <c:v>3.2309492875198319E-2</c:v>
                </c:pt>
                <c:pt idx="1447">
                  <c:v>3.2304843236028634E-2</c:v>
                </c:pt>
                <c:pt idx="1448">
                  <c:v>3.2299086056143088E-2</c:v>
                </c:pt>
                <c:pt idx="1449">
                  <c:v>3.2294454365617509E-2</c:v>
                </c:pt>
                <c:pt idx="1450">
                  <c:v>3.2289835148306731E-2</c:v>
                </c:pt>
                <c:pt idx="1451">
                  <c:v>3.2281877215738934E-2</c:v>
                </c:pt>
                <c:pt idx="1452">
                  <c:v>3.2281761219939004E-2</c:v>
                </c:pt>
                <c:pt idx="1453">
                  <c:v>3.2276070955255025E-2</c:v>
                </c:pt>
                <c:pt idx="1454">
                  <c:v>3.2271516311500104E-2</c:v>
                </c:pt>
                <c:pt idx="1455">
                  <c:v>3.2266978437625139E-2</c:v>
                </c:pt>
                <c:pt idx="1456">
                  <c:v>3.2262457333568903E-2</c:v>
                </c:pt>
                <c:pt idx="1457">
                  <c:v>3.225907581466262E-2</c:v>
                </c:pt>
                <c:pt idx="1458">
                  <c:v>3.2253465434682146E-2</c:v>
                </c:pt>
                <c:pt idx="1459">
                  <c:v>3.2248994639734276E-2</c:v>
                </c:pt>
                <c:pt idx="1460">
                  <c:v>3.2241165837967566E-2</c:v>
                </c:pt>
                <c:pt idx="1461">
                  <c:v>3.2236726176752203E-2</c:v>
                </c:pt>
                <c:pt idx="1462">
                  <c:v>3.2232303280370758E-2</c:v>
                </c:pt>
                <c:pt idx="1463">
                  <c:v>3.2227897148765249E-2</c:v>
                </c:pt>
                <c:pt idx="1464">
                  <c:v>3.2226892207621656E-2</c:v>
                </c:pt>
                <c:pt idx="1465">
                  <c:v>3.2222522029321569E-2</c:v>
                </c:pt>
                <c:pt idx="1466">
                  <c:v>3.2218168620261937E-2</c:v>
                </c:pt>
                <c:pt idx="1467">
                  <c:v>3.2214962840579779E-2</c:v>
                </c:pt>
                <c:pt idx="1468">
                  <c:v>3.2209512109639578E-2</c:v>
                </c:pt>
                <c:pt idx="1469">
                  <c:v>3.2205209007963746E-2</c:v>
                </c:pt>
                <c:pt idx="1470">
                  <c:v>3.2200922675302168E-2</c:v>
                </c:pt>
                <c:pt idx="1471">
                  <c:v>3.2197787232923651E-2</c:v>
                </c:pt>
                <c:pt idx="1472">
                  <c:v>3.2192400316804967E-2</c:v>
                </c:pt>
                <c:pt idx="1473">
                  <c:v>3.2184757883397419E-2</c:v>
                </c:pt>
                <c:pt idx="1474">
                  <c:v>3.2180536160731021E-2</c:v>
                </c:pt>
                <c:pt idx="1475">
                  <c:v>3.2176331202189656E-2</c:v>
                </c:pt>
                <c:pt idx="1476">
                  <c:v>3.2172143007720616E-2</c:v>
                </c:pt>
                <c:pt idx="1477">
                  <c:v>3.2166188953195597E-2</c:v>
                </c:pt>
                <c:pt idx="1478">
                  <c:v>3.216204147125442E-2</c:v>
                </c:pt>
                <c:pt idx="1479">
                  <c:v>3.2159051385258187E-2</c:v>
                </c:pt>
                <c:pt idx="1480">
                  <c:v>3.2153210459727098E-2</c:v>
                </c:pt>
                <c:pt idx="1481">
                  <c:v>3.2149699608577956E-2</c:v>
                </c:pt>
                <c:pt idx="1482">
                  <c:v>3.2146762313123495E-2</c:v>
                </c:pt>
                <c:pt idx="1483">
                  <c:v>3.2141555518895755E-2</c:v>
                </c:pt>
                <c:pt idx="1484">
                  <c:v>3.2135787082779643E-2</c:v>
                </c:pt>
                <c:pt idx="1485">
                  <c:v>3.2134624127951726E-2</c:v>
                </c:pt>
                <c:pt idx="1486">
                  <c:v>3.2130611596423816E-2</c:v>
                </c:pt>
                <c:pt idx="1487">
                  <c:v>3.2126615829907022E-2</c:v>
                </c:pt>
                <c:pt idx="1488">
                  <c:v>3.2122636828352695E-2</c:v>
                </c:pt>
                <c:pt idx="1489">
                  <c:v>3.2118674591707821E-2</c:v>
                </c:pt>
                <c:pt idx="1490">
                  <c:v>3.2113579256810784E-2</c:v>
                </c:pt>
                <c:pt idx="1491">
                  <c:v>3.2109649701465931E-2</c:v>
                </c:pt>
                <c:pt idx="1492">
                  <c:v>3.210462204770273E-2</c:v>
                </c:pt>
                <c:pt idx="1493">
                  <c:v>3.2101840880422082E-2</c:v>
                </c:pt>
                <c:pt idx="1494">
                  <c:v>3.2097961614623818E-2</c:v>
                </c:pt>
                <c:pt idx="1495">
                  <c:v>3.2094702936649469E-2</c:v>
                </c:pt>
                <c:pt idx="1496">
                  <c:v>3.2091408348472412E-2</c:v>
                </c:pt>
                <c:pt idx="1497">
                  <c:v>3.2087580229311623E-2</c:v>
                </c:pt>
                <c:pt idx="1498">
                  <c:v>3.2083225763897286E-2</c:v>
                </c:pt>
                <c:pt idx="1499">
                  <c:v>3.2079974284332562E-2</c:v>
                </c:pt>
                <c:pt idx="1500">
                  <c:v>3.2076196458416119E-2</c:v>
                </c:pt>
                <c:pt idx="1501">
                  <c:v>3.2072435396820045E-2</c:v>
                </c:pt>
                <c:pt idx="1502">
                  <c:v>3.206869109949307E-2</c:v>
                </c:pt>
                <c:pt idx="1503">
                  <c:v>3.206496356639002E-2</c:v>
                </c:pt>
                <c:pt idx="1504">
                  <c:v>3.2061252797461366E-2</c:v>
                </c:pt>
                <c:pt idx="1505">
                  <c:v>3.2057558792661055E-2</c:v>
                </c:pt>
                <c:pt idx="1506">
                  <c:v>3.2053881551943046E-2</c:v>
                </c:pt>
                <c:pt idx="1507">
                  <c:v>3.2050221075256936E-2</c:v>
                </c:pt>
                <c:pt idx="1508">
                  <c:v>3.2046577362560148E-2</c:v>
                </c:pt>
                <c:pt idx="1509">
                  <c:v>3.2044116809497515E-2</c:v>
                </c:pt>
                <c:pt idx="1510">
                  <c:v>3.2039340228941678E-2</c:v>
                </c:pt>
                <c:pt idx="1511">
                  <c:v>3.2035234830544788E-2</c:v>
                </c:pt>
                <c:pt idx="1512">
                  <c:v>3.203049156286112E-2</c:v>
                </c:pt>
                <c:pt idx="1513">
                  <c:v>3.2027440495989441E-2</c:v>
                </c:pt>
                <c:pt idx="1514">
                  <c:v>3.2023896482864279E-2</c:v>
                </c:pt>
                <c:pt idx="1515">
                  <c:v>3.2020369231892096E-2</c:v>
                </c:pt>
                <c:pt idx="1516">
                  <c:v>3.2016858743023707E-2</c:v>
                </c:pt>
                <c:pt idx="1517">
                  <c:v>3.2014538320124533E-2</c:v>
                </c:pt>
                <c:pt idx="1518">
                  <c:v>3.2010567031039994E-2</c:v>
                </c:pt>
                <c:pt idx="1519">
                  <c:v>3.2007602932929556E-2</c:v>
                </c:pt>
                <c:pt idx="1520">
                  <c:v>3.2004160384518872E-2</c:v>
                </c:pt>
                <c:pt idx="1521">
                  <c:v>3.2000734599511027E-2</c:v>
                </c:pt>
                <c:pt idx="1522">
                  <c:v>3.1997325577857366E-2</c:v>
                </c:pt>
                <c:pt idx="1523">
                  <c:v>3.1993933319517921E-2</c:v>
                </c:pt>
                <c:pt idx="1524">
                  <c:v>3.1990557824449248E-2</c:v>
                </c:pt>
                <c:pt idx="1525">
                  <c:v>3.1986018630750533E-2</c:v>
                </c:pt>
                <c:pt idx="1526">
                  <c:v>3.1982675760543956E-2</c:v>
                </c:pt>
                <c:pt idx="1527">
                  <c:v>3.1979349651967699E-2</c:v>
                </c:pt>
                <c:pt idx="1528">
                  <c:v>3.1976040304979608E-2</c:v>
                </c:pt>
                <c:pt idx="1529">
                  <c:v>3.197062587980426E-2</c:v>
                </c:pt>
                <c:pt idx="1530">
                  <c:v>3.1967353937032428E-2</c:v>
                </c:pt>
                <c:pt idx="1531">
                  <c:v>3.1964098754205139E-2</c:v>
                </c:pt>
                <c:pt idx="1532">
                  <c:v>3.1960860331280649E-2</c:v>
                </c:pt>
                <c:pt idx="1533">
                  <c:v>3.1957638668218102E-2</c:v>
                </c:pt>
                <c:pt idx="1534">
                  <c:v>3.1954433764978418E-2</c:v>
                </c:pt>
                <c:pt idx="1535">
                  <c:v>3.1950056129928836E-2</c:v>
                </c:pt>
                <c:pt idx="1536">
                  <c:v>3.1946883829528941E-2</c:v>
                </c:pt>
                <c:pt idx="1537">
                  <c:v>3.1944919613795975E-2</c:v>
                </c:pt>
                <c:pt idx="1538">
                  <c:v>3.1944166716634879E-2</c:v>
                </c:pt>
                <c:pt idx="1539">
                  <c:v>3.1941047454892936E-2</c:v>
                </c:pt>
                <c:pt idx="1540">
                  <c:v>3.1937944955746644E-2</c:v>
                </c:pt>
                <c:pt idx="1541">
                  <c:v>3.1934859219156918E-2</c:v>
                </c:pt>
                <c:pt idx="1542">
                  <c:v>3.1930593986969659E-2</c:v>
                </c:pt>
                <c:pt idx="1543">
                  <c:v>3.1927106053270433E-2</c:v>
                </c:pt>
                <c:pt idx="1544">
                  <c:v>3.192407206942386E-2</c:v>
                </c:pt>
                <c:pt idx="1545">
                  <c:v>3.192105484647062E-2</c:v>
                </c:pt>
                <c:pt idx="1546">
                  <c:v>3.1919254495196094E-2</c:v>
                </c:pt>
                <c:pt idx="1547">
                  <c:v>3.1916271727739587E-2</c:v>
                </c:pt>
                <c:pt idx="1548">
                  <c:v>3.1913305722565947E-2</c:v>
                </c:pt>
                <c:pt idx="1549">
                  <c:v>3.1910356479632598E-2</c:v>
                </c:pt>
                <c:pt idx="1550">
                  <c:v>3.1907423998903915E-2</c:v>
                </c:pt>
                <c:pt idx="1551">
                  <c:v>3.1904508280342539E-2</c:v>
                </c:pt>
                <c:pt idx="1552">
                  <c:v>3.1901609323911111E-2</c:v>
                </c:pt>
                <c:pt idx="1553">
                  <c:v>3.1898727129574006E-2</c:v>
                </c:pt>
                <c:pt idx="1554">
                  <c:v>3.1895861697292985E-2</c:v>
                </c:pt>
                <c:pt idx="1555">
                  <c:v>3.1893013027032437E-2</c:v>
                </c:pt>
                <c:pt idx="1556">
                  <c:v>3.1890181118754128E-2</c:v>
                </c:pt>
                <c:pt idx="1557">
                  <c:v>3.1887365972424163E-2</c:v>
                </c:pt>
                <c:pt idx="1558">
                  <c:v>3.1884567588006063E-2</c:v>
                </c:pt>
                <c:pt idx="1559">
                  <c:v>3.1881785965464191E-2</c:v>
                </c:pt>
                <c:pt idx="1560">
                  <c:v>3.1879021104763802E-2</c:v>
                </c:pt>
                <c:pt idx="1561">
                  <c:v>3.1876273005866665E-2</c:v>
                </c:pt>
                <c:pt idx="1562">
                  <c:v>3.1873541668741498E-2</c:v>
                </c:pt>
                <c:pt idx="1563">
                  <c:v>3.1870827093350935E-2</c:v>
                </c:pt>
                <c:pt idx="1564">
                  <c:v>3.1866912130479159E-2</c:v>
                </c:pt>
                <c:pt idx="1565">
                  <c:v>3.1864230117657218E-2</c:v>
                </c:pt>
                <c:pt idx="1566">
                  <c:v>3.1861564864971416E-2</c:v>
                </c:pt>
                <c:pt idx="1567">
                  <c:v>3.1858916372390127E-2</c:v>
                </c:pt>
                <c:pt idx="1568">
                  <c:v>3.1861169630116176E-2</c:v>
                </c:pt>
                <c:pt idx="1569">
                  <c:v>3.1854891635529806E-2</c:v>
                </c:pt>
                <c:pt idx="1570">
                  <c:v>3.1852294391331838E-2</c:v>
                </c:pt>
                <c:pt idx="1571">
                  <c:v>3.1849713908596519E-2</c:v>
                </c:pt>
                <c:pt idx="1572">
                  <c:v>3.1847150187295177E-2</c:v>
                </c:pt>
                <c:pt idx="1573">
                  <c:v>3.1844603227391327E-2</c:v>
                </c:pt>
                <c:pt idx="1574">
                  <c:v>3.1842073028855424E-2</c:v>
                </c:pt>
                <c:pt idx="1575">
                  <c:v>3.1839559591652709E-2</c:v>
                </c:pt>
                <c:pt idx="1576">
                  <c:v>3.1835478698945888E-2</c:v>
                </c:pt>
                <c:pt idx="1577">
                  <c:v>3.1832123654794486E-2</c:v>
                </c:pt>
                <c:pt idx="1578">
                  <c:v>3.1829658541185246E-2</c:v>
                </c:pt>
                <c:pt idx="1579">
                  <c:v>3.1827210185802812E-2</c:v>
                </c:pt>
                <c:pt idx="1580">
                  <c:v>3.1824778588618763E-2</c:v>
                </c:pt>
                <c:pt idx="1581">
                  <c:v>3.1822363749598459E-2</c:v>
                </c:pt>
                <c:pt idx="1582">
                  <c:v>3.1819965668714367E-2</c:v>
                </c:pt>
                <c:pt idx="1583">
                  <c:v>3.1817584345936289E-2</c:v>
                </c:pt>
                <c:pt idx="1584">
                  <c:v>3.1815219781234916E-2</c:v>
                </c:pt>
                <c:pt idx="1585">
                  <c:v>3.1812871974580936E-2</c:v>
                </c:pt>
                <c:pt idx="1586">
                  <c:v>3.1809302629505321E-2</c:v>
                </c:pt>
                <c:pt idx="1587">
                  <c:v>3.1806987345636875E-2</c:v>
                </c:pt>
                <c:pt idx="1588">
                  <c:v>3.180468881824329E-2</c:v>
                </c:pt>
                <c:pt idx="1589">
                  <c:v>3.1802407047291328E-2</c:v>
                </c:pt>
                <c:pt idx="1590">
                  <c:v>3.180386937247006E-2</c:v>
                </c:pt>
                <c:pt idx="1591">
                  <c:v>3.1801624112406106E-2</c:v>
                </c:pt>
                <c:pt idx="1592">
                  <c:v>3.1799395613162702E-2</c:v>
                </c:pt>
                <c:pt idx="1593">
                  <c:v>3.1797183874707709E-2</c:v>
                </c:pt>
                <c:pt idx="1594">
                  <c:v>3.1793742274953428E-2</c:v>
                </c:pt>
                <c:pt idx="1595">
                  <c:v>3.1791563052497314E-2</c:v>
                </c:pt>
                <c:pt idx="1596">
                  <c:v>3.1789400589259387E-2</c:v>
                </c:pt>
                <c:pt idx="1597">
                  <c:v>3.178725488521681E-2</c:v>
                </c:pt>
                <c:pt idx="1598">
                  <c:v>3.1785125940341476E-2</c:v>
                </c:pt>
                <c:pt idx="1599">
                  <c:v>3.1784265419019055E-2</c:v>
                </c:pt>
                <c:pt idx="1600">
                  <c:v>3.1782171005319187E-2</c:v>
                </c:pt>
                <c:pt idx="1601">
                  <c:v>3.1780093352192257E-2</c:v>
                </c:pt>
                <c:pt idx="1602">
                  <c:v>3.177803245960871E-2</c:v>
                </c:pt>
                <c:pt idx="1603">
                  <c:v>3.1775988327543359E-2</c:v>
                </c:pt>
                <c:pt idx="1604">
                  <c:v>3.1773960955970126E-2</c:v>
                </c:pt>
                <c:pt idx="1605">
                  <c:v>3.1771950344862958E-2</c:v>
                </c:pt>
                <c:pt idx="1606">
                  <c:v>3.1769956494197511E-2</c:v>
                </c:pt>
                <c:pt idx="1607">
                  <c:v>3.1767979403946871E-2</c:v>
                </c:pt>
                <c:pt idx="1608">
                  <c:v>3.176601907408582E-2</c:v>
                </c:pt>
                <c:pt idx="1609">
                  <c:v>3.1764075504590039E-2</c:v>
                </c:pt>
                <c:pt idx="1610">
                  <c:v>3.1762148695435206E-2</c:v>
                </c:pt>
                <c:pt idx="1611">
                  <c:v>3.1760238646594371E-2</c:v>
                </c:pt>
                <c:pt idx="1612">
                  <c:v>3.1758345358045829E-2</c:v>
                </c:pt>
                <c:pt idx="1613">
                  <c:v>3.1756468829764364E-2</c:v>
                </c:pt>
                <c:pt idx="1614">
                  <c:v>3.1754609061727404E-2</c:v>
                </c:pt>
                <c:pt idx="1615">
                  <c:v>3.1752766053908005E-2</c:v>
                </c:pt>
                <c:pt idx="1616">
                  <c:v>3.1749670720568619E-2</c:v>
                </c:pt>
                <c:pt idx="1617">
                  <c:v>3.1747860195007062E-2</c:v>
                </c:pt>
                <c:pt idx="1618">
                  <c:v>3.1746066428116435E-2</c:v>
                </c:pt>
                <c:pt idx="1619">
                  <c:v>3.1744289419874783E-2</c:v>
                </c:pt>
                <c:pt idx="1620">
                  <c:v>3.1742529170256627E-2</c:v>
                </c:pt>
                <c:pt idx="1621">
                  <c:v>3.1742059970309218E-2</c:v>
                </c:pt>
                <c:pt idx="1622">
                  <c:v>3.1740334283381952E-2</c:v>
                </c:pt>
                <c:pt idx="1623">
                  <c:v>3.1738625356492384E-2</c:v>
                </c:pt>
                <c:pt idx="1624">
                  <c:v>3.1736933189619676E-2</c:v>
                </c:pt>
                <c:pt idx="1625">
                  <c:v>3.1735257782740355E-2</c:v>
                </c:pt>
                <c:pt idx="1626">
                  <c:v>3.1735923448367669E-2</c:v>
                </c:pt>
                <c:pt idx="1627">
                  <c:v>3.1731957248880227E-2</c:v>
                </c:pt>
                <c:pt idx="1628">
                  <c:v>3.1732665439511781E-2</c:v>
                </c:pt>
                <c:pt idx="1629">
                  <c:v>3.1726158537786375E-2</c:v>
                </c:pt>
                <c:pt idx="1630">
                  <c:v>3.172456481610908E-2</c:v>
                </c:pt>
                <c:pt idx="1631">
                  <c:v>3.1722987851348527E-2</c:v>
                </c:pt>
                <c:pt idx="1632">
                  <c:v>3.172142764348429E-2</c:v>
                </c:pt>
                <c:pt idx="1633">
                  <c:v>3.1718791986809158E-2</c:v>
                </c:pt>
                <c:pt idx="1634">
                  <c:v>3.17181407671141E-2</c:v>
                </c:pt>
                <c:pt idx="1635">
                  <c:v>3.171663322365692E-2</c:v>
                </c:pt>
                <c:pt idx="1636">
                  <c:v>3.1715142437017896E-2</c:v>
                </c:pt>
                <c:pt idx="1637">
                  <c:v>3.1713668407177487E-2</c:v>
                </c:pt>
                <c:pt idx="1638">
                  <c:v>3.171091907136997E-2</c:v>
                </c:pt>
                <c:pt idx="1639">
                  <c:v>3.1709477484653005E-2</c:v>
                </c:pt>
                <c:pt idx="1640">
                  <c:v>3.1708052653207364E-2</c:v>
                </c:pt>
                <c:pt idx="1641">
                  <c:v>3.1706644577012395E-2</c:v>
                </c:pt>
                <c:pt idx="1642">
                  <c:v>3.1711736808937678E-2</c:v>
                </c:pt>
                <c:pt idx="1643">
                  <c:v>3.1710367626778542E-2</c:v>
                </c:pt>
                <c:pt idx="1644">
                  <c:v>3.1709015207188607E-2</c:v>
                </c:pt>
                <c:pt idx="1645">
                  <c:v>3.1707679550154272E-2</c:v>
                </c:pt>
                <c:pt idx="1646">
                  <c:v>3.1702457038401237E-2</c:v>
                </c:pt>
                <c:pt idx="1647">
                  <c:v>3.1700413250356059E-2</c:v>
                </c:pt>
                <c:pt idx="1648">
                  <c:v>3.1699863035649735E-2</c:v>
                </c:pt>
                <c:pt idx="1649">
                  <c:v>3.169859117138045E-2</c:v>
                </c:pt>
                <c:pt idx="1650">
                  <c:v>3.1697336065160175E-2</c:v>
                </c:pt>
                <c:pt idx="1651">
                  <c:v>3.1700017620603878E-2</c:v>
                </c:pt>
                <c:pt idx="1652">
                  <c:v>3.1698799300968063E-2</c:v>
                </c:pt>
                <c:pt idx="1653">
                  <c:v>3.1697597743751783E-2</c:v>
                </c:pt>
                <c:pt idx="1654">
                  <c:v>3.1697723220713049E-2</c:v>
                </c:pt>
                <c:pt idx="1655">
                  <c:v>3.1696556283288886E-2</c:v>
                </c:pt>
                <c:pt idx="1656">
                  <c:v>3.1694093646470516E-2</c:v>
                </c:pt>
                <c:pt idx="1657">
                  <c:v>3.1692959138781014E-2</c:v>
                </c:pt>
                <c:pt idx="1658">
                  <c:v>3.1691841393436226E-2</c:v>
                </c:pt>
                <c:pt idx="1659">
                  <c:v>3.1690740410421685E-2</c:v>
                </c:pt>
                <c:pt idx="1660">
                  <c:v>3.1690973053565288E-2</c:v>
                </c:pt>
                <c:pt idx="1661">
                  <c:v>3.1688588731323811E-2</c:v>
                </c:pt>
                <c:pt idx="1662">
                  <c:v>3.1687538035212418E-2</c:v>
                </c:pt>
                <c:pt idx="1663">
                  <c:v>3.1686504101375995E-2</c:v>
                </c:pt>
                <c:pt idx="1664">
                  <c:v>3.1685486929797543E-2</c:v>
                </c:pt>
                <c:pt idx="1665">
                  <c:v>3.1684486520468548E-2</c:v>
                </c:pt>
                <c:pt idx="1666">
                  <c:v>3.1683502873372009E-2</c:v>
                </c:pt>
                <c:pt idx="1667">
                  <c:v>3.1682535988497712E-2</c:v>
                </c:pt>
                <c:pt idx="1668">
                  <c:v>3.167760976259601E-2</c:v>
                </c:pt>
                <c:pt idx="1669">
                  <c:v>3.1676673056546145E-2</c:v>
                </c:pt>
                <c:pt idx="1670">
                  <c:v>3.1675753108268589E-2</c:v>
                </c:pt>
                <c:pt idx="1671">
                  <c:v>3.1674849917751928E-2</c:v>
                </c:pt>
                <c:pt idx="1672">
                  <c:v>3.1673963484985614E-2</c:v>
                </c:pt>
                <c:pt idx="1673">
                  <c:v>3.1677086685202305E-2</c:v>
                </c:pt>
                <c:pt idx="1674">
                  <c:v>3.1677569586871693E-2</c:v>
                </c:pt>
                <c:pt idx="1675">
                  <c:v>3.1675404347994041E-2</c:v>
                </c:pt>
                <c:pt idx="1676">
                  <c:v>3.1674588322570633E-2</c:v>
                </c:pt>
                <c:pt idx="1677">
                  <c:v>3.1673789059250425E-2</c:v>
                </c:pt>
                <c:pt idx="1678">
                  <c:v>3.1670002005764419E-2</c:v>
                </c:pt>
                <c:pt idx="1679">
                  <c:v>3.1673578907024484E-2</c:v>
                </c:pt>
                <c:pt idx="1680">
                  <c:v>3.1671491841817973E-2</c:v>
                </c:pt>
                <c:pt idx="1681">
                  <c:v>3.1666739687060068E-2</c:v>
                </c:pt>
                <c:pt idx="1682">
                  <c:v>3.1666020831213129E-2</c:v>
                </c:pt>
                <c:pt idx="1683">
                  <c:v>3.1665318733004107E-2</c:v>
                </c:pt>
                <c:pt idx="1684">
                  <c:v>3.1664633392425971E-2</c:v>
                </c:pt>
                <c:pt idx="1685">
                  <c:v>3.1662620658288176E-2</c:v>
                </c:pt>
                <c:pt idx="1686">
                  <c:v>3.1663312984122838E-2</c:v>
                </c:pt>
                <c:pt idx="1687">
                  <c:v>3.1662677916383782E-2</c:v>
                </c:pt>
                <c:pt idx="1688">
                  <c:v>3.16620596062396E-2</c:v>
                </c:pt>
                <c:pt idx="1689">
                  <c:v>3.1661458053685018E-2</c:v>
                </c:pt>
                <c:pt idx="1690">
                  <c:v>3.1659523394013789E-2</c:v>
                </c:pt>
                <c:pt idx="1691">
                  <c:v>3.1658954209505374E-2</c:v>
                </c:pt>
                <c:pt idx="1692">
                  <c:v>3.1658401781093914E-2</c:v>
                </c:pt>
                <c:pt idx="1693">
                  <c:v>3.1657866108775856E-2</c:v>
                </c:pt>
                <c:pt idx="1694">
                  <c:v>3.1662766175647943E-2</c:v>
                </c:pt>
                <c:pt idx="1695">
                  <c:v>3.1662268628651152E-2</c:v>
                </c:pt>
                <c:pt idx="1696">
                  <c:v>3.1661787843598528E-2</c:v>
                </c:pt>
                <c:pt idx="1697">
                  <c:v>3.1661323820484977E-2</c:v>
                </c:pt>
                <c:pt idx="1698">
                  <c:v>3.1656548068775811E-2</c:v>
                </c:pt>
                <c:pt idx="1699">
                  <c:v>3.165636385419552E-2</c:v>
                </c:pt>
                <c:pt idx="1700">
                  <c:v>3.1655944256406041E-2</c:v>
                </c:pt>
                <c:pt idx="1701">
                  <c:v>3.1655537339118481E-2</c:v>
                </c:pt>
                <c:pt idx="1702">
                  <c:v>3.16551410638281E-2</c:v>
                </c:pt>
                <c:pt idx="1703">
                  <c:v>3.1658839050813257E-2</c:v>
                </c:pt>
                <c:pt idx="1704">
                  <c:v>3.165845758846559E-2</c:v>
                </c:pt>
                <c:pt idx="1705">
                  <c:v>3.1658080198252891E-2</c:v>
                </c:pt>
                <c:pt idx="1706">
                  <c:v>3.1659066043312013E-2</c:v>
                </c:pt>
                <c:pt idx="1707">
                  <c:v>3.1658690357711489E-2</c:v>
                </c:pt>
                <c:pt idx="1708">
                  <c:v>3.1656952720783213E-2</c:v>
                </c:pt>
                <c:pt idx="1709">
                  <c:v>3.1656571879471532E-2</c:v>
                </c:pt>
                <c:pt idx="1710">
                  <c:v>3.1656185240480923E-2</c:v>
                </c:pt>
                <c:pt idx="1711">
                  <c:v>3.1651717122500714E-2</c:v>
                </c:pt>
                <c:pt idx="1712">
                  <c:v>3.1656744192584331E-2</c:v>
                </c:pt>
                <c:pt idx="1713">
                  <c:v>3.1654973429767017E-2</c:v>
                </c:pt>
                <c:pt idx="1714">
                  <c:v>3.1654550111333092E-2</c:v>
                </c:pt>
                <c:pt idx="1715">
                  <c:v>3.1654117047306751E-2</c:v>
                </c:pt>
                <c:pt idx="1716">
                  <c:v>3.1653674237690547E-2</c:v>
                </c:pt>
                <c:pt idx="1717">
                  <c:v>3.1654575201976995E-2</c:v>
                </c:pt>
                <c:pt idx="1718">
                  <c:v>3.1652759381708084E-2</c:v>
                </c:pt>
                <c:pt idx="1719">
                  <c:v>3.1652287335346085E-2</c:v>
                </c:pt>
                <c:pt idx="1720">
                  <c:v>3.1647751672974164E-2</c:v>
                </c:pt>
                <c:pt idx="1721">
                  <c:v>3.16472623523541E-2</c:v>
                </c:pt>
                <c:pt idx="1722">
                  <c:v>3.1646763288723241E-2</c:v>
                </c:pt>
                <c:pt idx="1723">
                  <c:v>3.1646254482085974E-2</c:v>
                </c:pt>
                <c:pt idx="1724">
                  <c:v>3.1649780919990822E-2</c:v>
                </c:pt>
                <c:pt idx="1725">
                  <c:v>3.164925040023589E-2</c:v>
                </c:pt>
                <c:pt idx="1726">
                  <c:v>3.1648710134929356E-2</c:v>
                </c:pt>
                <c:pt idx="1727">
                  <c:v>3.164950623864287E-2</c:v>
                </c:pt>
                <c:pt idx="1728">
                  <c:v>3.1647600367677643E-2</c:v>
                </c:pt>
                <c:pt idx="1729">
                  <c:v>3.1647030865740118E-2</c:v>
                </c:pt>
                <c:pt idx="1730">
                  <c:v>3.1646451618267152E-2</c:v>
                </c:pt>
                <c:pt idx="1731">
                  <c:v>3.1647205754002192E-2</c:v>
                </c:pt>
                <c:pt idx="1732">
                  <c:v>3.164526388673445E-2</c:v>
                </c:pt>
                <c:pt idx="1733">
                  <c:v>3.1639288947583388E-2</c:v>
                </c:pt>
                <c:pt idx="1734">
                  <c:v>3.1638673717916177E-2</c:v>
                </c:pt>
                <c:pt idx="1735">
                  <c:v>3.1638048746140512E-2</c:v>
                </c:pt>
                <c:pt idx="1736">
                  <c:v>3.1637414032262612E-2</c:v>
                </c:pt>
                <c:pt idx="1737">
                  <c:v>3.1633813864083198E-2</c:v>
                </c:pt>
                <c:pt idx="1738">
                  <c:v>3.163716954843928E-2</c:v>
                </c:pt>
                <c:pt idx="1739">
                  <c:v>3.1636500678699025E-2</c:v>
                </c:pt>
                <c:pt idx="1740">
                  <c:v>3.1635724326019306E-2</c:v>
                </c:pt>
                <c:pt idx="1741">
                  <c:v>3.163513371042858E-2</c:v>
                </c:pt>
                <c:pt idx="1742">
                  <c:v>3.163577011787054E-2</c:v>
                </c:pt>
                <c:pt idx="1743">
                  <c:v>3.1633727770470722E-2</c:v>
                </c:pt>
                <c:pt idx="1744">
                  <c:v>3.1631574003299967E-2</c:v>
                </c:pt>
                <c:pt idx="1745">
                  <c:v>3.1633615088461707E-2</c:v>
                </c:pt>
                <c:pt idx="1746">
                  <c:v>3.163287725781469E-2</c:v>
                </c:pt>
                <c:pt idx="1747">
                  <c:v>3.1632129683420995E-2</c:v>
                </c:pt>
                <c:pt idx="1748">
                  <c:v>3.1631372365286708E-2</c:v>
                </c:pt>
                <c:pt idx="1749">
                  <c:v>3.1630605303417034E-2</c:v>
                </c:pt>
                <c:pt idx="1750">
                  <c:v>3.1628500079184267E-2</c:v>
                </c:pt>
                <c:pt idx="1751">
                  <c:v>3.1627714294605765E-2</c:v>
                </c:pt>
                <c:pt idx="1752">
                  <c:v>3.1626918767159652E-2</c:v>
                </c:pt>
                <c:pt idx="1753">
                  <c:v>3.1625881630116148E-2</c:v>
                </c:pt>
                <c:pt idx="1754">
                  <c:v>3.1625298483688301E-2</c:v>
                </c:pt>
                <c:pt idx="1755">
                  <c:v>3.1625679586657345E-2</c:v>
                </c:pt>
                <c:pt idx="1756">
                  <c:v>3.1624963046231219E-2</c:v>
                </c:pt>
                <c:pt idx="1757">
                  <c:v>3.1624118034689612E-2</c:v>
                </c:pt>
                <c:pt idx="1758">
                  <c:v>3.1623140376178069E-2</c:v>
                </c:pt>
                <c:pt idx="1759">
                  <c:v>3.1622398780570542E-2</c:v>
                </c:pt>
                <c:pt idx="1760">
                  <c:v>3.1621524538005243E-2</c:v>
                </c:pt>
                <c:pt idx="1761">
                  <c:v>3.1620640551777546E-2</c:v>
                </c:pt>
                <c:pt idx="1762">
                  <c:v>3.1619746821894404E-2</c:v>
                </c:pt>
                <c:pt idx="1763">
                  <c:v>3.1618843348361021E-2</c:v>
                </c:pt>
                <c:pt idx="1764">
                  <c:v>3.1617930131185232E-2</c:v>
                </c:pt>
                <c:pt idx="1765">
                  <c:v>3.1617007170374842E-2</c:v>
                </c:pt>
                <c:pt idx="1766">
                  <c:v>3.1616074465935076E-2</c:v>
                </c:pt>
                <c:pt idx="1767">
                  <c:v>3.1615132017873741E-2</c:v>
                </c:pt>
                <c:pt idx="1768">
                  <c:v>3.161417982619693E-2</c:v>
                </c:pt>
                <c:pt idx="1769">
                  <c:v>3.1613217890913328E-2</c:v>
                </c:pt>
                <c:pt idx="1770">
                  <c:v>3.1612246212028149E-2</c:v>
                </c:pt>
                <c:pt idx="1771">
                  <c:v>3.1611123790943378E-2</c:v>
                </c:pt>
                <c:pt idx="1772">
                  <c:v>3.1608819946881569E-2</c:v>
                </c:pt>
                <c:pt idx="1773">
                  <c:v>3.1607962099354049E-2</c:v>
                </c:pt>
                <c:pt idx="1774">
                  <c:v>3.1606952230424472E-2</c:v>
                </c:pt>
                <c:pt idx="1775">
                  <c:v>3.1605932618779246E-2</c:v>
                </c:pt>
                <c:pt idx="1776">
                  <c:v>3.1606211523513165E-2</c:v>
                </c:pt>
                <c:pt idx="1777">
                  <c:v>3.1605171639628948E-2</c:v>
                </c:pt>
                <c:pt idx="1778">
                  <c:v>3.1603971270038264E-2</c:v>
                </c:pt>
                <c:pt idx="1779">
                  <c:v>3.1603062641246057E-2</c:v>
                </c:pt>
                <c:pt idx="1780">
                  <c:v>3.1601993526762157E-2</c:v>
                </c:pt>
                <c:pt idx="1781">
                  <c:v>3.1600914668760964E-2</c:v>
                </c:pt>
                <c:pt idx="1782">
                  <c:v>3.159966975736004E-2</c:v>
                </c:pt>
                <c:pt idx="1783">
                  <c:v>3.1598727722237957E-2</c:v>
                </c:pt>
                <c:pt idx="1784">
                  <c:v>3.159761963373179E-2</c:v>
                </c:pt>
                <c:pt idx="1785">
                  <c:v>3.159520065466713E-2</c:v>
                </c:pt>
                <c:pt idx="1786">
                  <c:v>3.1594073873662809E-2</c:v>
                </c:pt>
                <c:pt idx="1787">
                  <c:v>3.1592937350036827E-2</c:v>
                </c:pt>
                <c:pt idx="1788">
                  <c:v>3.1591791083799732E-2</c:v>
                </c:pt>
                <c:pt idx="1789">
                  <c:v>3.1589171284861273E-2</c:v>
                </c:pt>
                <c:pt idx="1790">
                  <c:v>3.1589301992285733E-2</c:v>
                </c:pt>
                <c:pt idx="1791">
                  <c:v>3.1586828852336879E-2</c:v>
                </c:pt>
                <c:pt idx="1792">
                  <c:v>3.1585643023475107E-2</c:v>
                </c:pt>
                <c:pt idx="1793">
                  <c:v>3.1584447452890352E-2</c:v>
                </c:pt>
                <c:pt idx="1794">
                  <c:v>3.1584535993567413E-2</c:v>
                </c:pt>
                <c:pt idx="1795">
                  <c:v>3.1582027086591857E-2</c:v>
                </c:pt>
                <c:pt idx="1796">
                  <c:v>3.1580802290894994E-2</c:v>
                </c:pt>
                <c:pt idx="1797">
                  <c:v>3.1580859197711503E-2</c:v>
                </c:pt>
                <c:pt idx="1798">
                  <c:v>3.1580904751993079E-2</c:v>
                </c:pt>
                <c:pt idx="1799">
                  <c:v>3.1579649120205833E-2</c:v>
                </c:pt>
                <c:pt idx="1800">
                  <c:v>3.1578383745066385E-2</c:v>
                </c:pt>
                <c:pt idx="1801">
                  <c:v>3.1577108626585144E-2</c:v>
                </c:pt>
                <c:pt idx="1802">
                  <c:v>3.1574536354261815E-2</c:v>
                </c:pt>
                <c:pt idx="1803">
                  <c:v>3.1572871112621408E-2</c:v>
                </c:pt>
                <c:pt idx="1804">
                  <c:v>3.1571564790432521E-2</c:v>
                </c:pt>
                <c:pt idx="1805">
                  <c:v>3.1570248725786253E-2</c:v>
                </c:pt>
                <c:pt idx="1806">
                  <c:v>3.1570206856200378E-2</c:v>
                </c:pt>
                <c:pt idx="1807">
                  <c:v>3.1568870494069853E-2</c:v>
                </c:pt>
                <c:pt idx="1808">
                  <c:v>3.1567524388667056E-2</c:v>
                </c:pt>
                <c:pt idx="1809">
                  <c:v>3.1566168540003284E-2</c:v>
                </c:pt>
                <c:pt idx="1810">
                  <c:v>3.1564802948087216E-2</c:v>
                </c:pt>
                <c:pt idx="1811">
                  <c:v>3.1563427612928407E-2</c:v>
                </c:pt>
                <c:pt idx="1812">
                  <c:v>3.1562042534537302E-2</c:v>
                </c:pt>
                <c:pt idx="1813">
                  <c:v>3.1560647712926916E-2</c:v>
                </c:pt>
                <c:pt idx="1814">
                  <c:v>3.1559243148103336E-2</c:v>
                </c:pt>
                <c:pt idx="1815">
                  <c:v>3.1557828840080467E-2</c:v>
                </c:pt>
                <c:pt idx="1816">
                  <c:v>3.1556404788866121E-2</c:v>
                </c:pt>
                <c:pt idx="1817">
                  <c:v>3.1554970994473346E-2</c:v>
                </c:pt>
                <c:pt idx="1818">
                  <c:v>3.1553527456911687E-2</c:v>
                </c:pt>
                <c:pt idx="1819">
                  <c:v>3.1552074176190707E-2</c:v>
                </c:pt>
                <c:pt idx="1820">
                  <c:v>3.1550611152323431E-2</c:v>
                </c:pt>
                <c:pt idx="1821">
                  <c:v>3.1549138385316824E-2</c:v>
                </c:pt>
                <c:pt idx="1822">
                  <c:v>3.1547655875187382E-2</c:v>
                </c:pt>
                <c:pt idx="1823">
                  <c:v>3.1546163621940328E-2</c:v>
                </c:pt>
                <c:pt idx="1824">
                  <c:v>3.1543392444153398E-2</c:v>
                </c:pt>
                <c:pt idx="1825">
                  <c:v>3.1541881532508809E-2</c:v>
                </c:pt>
                <c:pt idx="1826">
                  <c:v>3.1540360878627313E-2</c:v>
                </c:pt>
                <c:pt idx="1827">
                  <c:v>3.1543897231622105E-2</c:v>
                </c:pt>
                <c:pt idx="1828">
                  <c:v>3.153855620937869E-2</c:v>
                </c:pt>
                <c:pt idx="1829">
                  <c:v>3.1537005497678773E-2</c:v>
                </c:pt>
                <c:pt idx="1830">
                  <c:v>3.1535445042942041E-2</c:v>
                </c:pt>
                <c:pt idx="1831">
                  <c:v>3.15338748451824E-2</c:v>
                </c:pt>
                <c:pt idx="1832">
                  <c:v>3.1532294904409404E-2</c:v>
                </c:pt>
                <c:pt idx="1833">
                  <c:v>3.1530705220635225E-2</c:v>
                </c:pt>
                <c:pt idx="1834">
                  <c:v>3.1529105793872018E-2</c:v>
                </c:pt>
                <c:pt idx="1835">
                  <c:v>3.1527496624131082E-2</c:v>
                </c:pt>
                <c:pt idx="1836">
                  <c:v>3.1524386570249259E-2</c:v>
                </c:pt>
                <c:pt idx="1837">
                  <c:v>3.1521732340310749E-2</c:v>
                </c:pt>
                <c:pt idx="1838">
                  <c:v>3.1520095619074873E-2</c:v>
                </c:pt>
                <c:pt idx="1839">
                  <c:v>3.1518449156591188E-2</c:v>
                </c:pt>
                <c:pt idx="1840">
                  <c:v>3.1518352894279546E-2</c:v>
                </c:pt>
                <c:pt idx="1841">
                  <c:v>3.1514888220598003E-2</c:v>
                </c:pt>
                <c:pt idx="1842">
                  <c:v>3.1513451321782071E-2</c:v>
                </c:pt>
                <c:pt idx="1843">
                  <c:v>3.1511765894432386E-2</c:v>
                </c:pt>
                <c:pt idx="1844">
                  <c:v>3.1510070725897066E-2</c:v>
                </c:pt>
                <c:pt idx="1845">
                  <c:v>3.1508365816188544E-2</c:v>
                </c:pt>
                <c:pt idx="1846">
                  <c:v>3.1505400374041224E-2</c:v>
                </c:pt>
                <c:pt idx="1847">
                  <c:v>3.1503676828070107E-2</c:v>
                </c:pt>
                <c:pt idx="1848">
                  <c:v>3.1501943541802337E-2</c:v>
                </c:pt>
                <c:pt idx="1849">
                  <c:v>3.1500200515251382E-2</c:v>
                </c:pt>
                <c:pt idx="1850">
                  <c:v>3.1502189929013359E-2</c:v>
                </c:pt>
                <c:pt idx="1851">
                  <c:v>3.1500424873305677E-2</c:v>
                </c:pt>
                <c:pt idx="1852">
                  <c:v>3.1498650074831401E-2</c:v>
                </c:pt>
                <c:pt idx="1853">
                  <c:v>3.1496865533607046E-2</c:v>
                </c:pt>
                <c:pt idx="1854">
                  <c:v>3.1493827268368163E-2</c:v>
                </c:pt>
                <c:pt idx="1855">
                  <c:v>3.1492024094712058E-2</c:v>
                </c:pt>
                <c:pt idx="1856">
                  <c:v>3.1490211179183596E-2</c:v>
                </c:pt>
                <c:pt idx="1857">
                  <c:v>3.1488388521794183E-2</c:v>
                </c:pt>
                <c:pt idx="1858">
                  <c:v>3.1487796686673633E-2</c:v>
                </c:pt>
                <c:pt idx="1859">
                  <c:v>3.1485953689218117E-2</c:v>
                </c:pt>
                <c:pt idx="1860">
                  <c:v>3.148410094910635E-2</c:v>
                </c:pt>
                <c:pt idx="1861">
                  <c:v>3.1482238466349635E-2</c:v>
                </c:pt>
                <c:pt idx="1862">
                  <c:v>3.1480366240962739E-2</c:v>
                </c:pt>
                <c:pt idx="1863">
                  <c:v>3.1478484272959566E-2</c:v>
                </c:pt>
                <c:pt idx="1864">
                  <c:v>3.1476592562354876E-2</c:v>
                </c:pt>
                <c:pt idx="1865">
                  <c:v>3.1474691109162588E-2</c:v>
                </c:pt>
                <c:pt idx="1866">
                  <c:v>3.1472779913394859E-2</c:v>
                </c:pt>
                <c:pt idx="1867">
                  <c:v>3.147085897506819E-2</c:v>
                </c:pt>
                <c:pt idx="1868">
                  <c:v>3.1468928294193885E-2</c:v>
                </c:pt>
                <c:pt idx="1869">
                  <c:v>3.1466987870790192E-2</c:v>
                </c:pt>
                <c:pt idx="1870">
                  <c:v>3.1465037704867527E-2</c:v>
                </c:pt>
                <c:pt idx="1871">
                  <c:v>3.1463077796443278E-2</c:v>
                </c:pt>
                <c:pt idx="1872">
                  <c:v>3.1461108145531345E-2</c:v>
                </c:pt>
                <c:pt idx="1873">
                  <c:v>3.1459128752145626E-2</c:v>
                </c:pt>
                <c:pt idx="1874">
                  <c:v>3.1457139616300887E-2</c:v>
                </c:pt>
                <c:pt idx="1875">
                  <c:v>3.1455140738011915E-2</c:v>
                </c:pt>
                <c:pt idx="1876">
                  <c:v>3.1451907096273254E-2</c:v>
                </c:pt>
                <c:pt idx="1877">
                  <c:v>3.1449889604592725E-2</c:v>
                </c:pt>
                <c:pt idx="1878">
                  <c:v>3.1447862371347279E-2</c:v>
                </c:pt>
                <c:pt idx="1879">
                  <c:v>3.1445825396552725E-2</c:v>
                </c:pt>
                <c:pt idx="1880">
                  <c:v>3.1448664725619767E-2</c:v>
                </c:pt>
                <c:pt idx="1881">
                  <c:v>3.1442942877787421E-2</c:v>
                </c:pt>
                <c:pt idx="1882">
                  <c:v>3.144087580280841E-2</c:v>
                </c:pt>
                <c:pt idx="1883">
                  <c:v>3.1438798985505931E-2</c:v>
                </c:pt>
                <c:pt idx="1884">
                  <c:v>3.1436712425894756E-2</c:v>
                </c:pt>
                <c:pt idx="1885">
                  <c:v>3.1434616123992253E-2</c:v>
                </c:pt>
                <c:pt idx="1886">
                  <c:v>3.1432510079811467E-2</c:v>
                </c:pt>
                <c:pt idx="1887">
                  <c:v>3.1430394293369766E-2</c:v>
                </c:pt>
                <c:pt idx="1888">
                  <c:v>3.1430393046717582E-2</c:v>
                </c:pt>
                <c:pt idx="1889">
                  <c:v>3.1424919866721517E-2</c:v>
                </c:pt>
                <c:pt idx="1890">
                  <c:v>3.1422775735885561E-2</c:v>
                </c:pt>
                <c:pt idx="1891">
                  <c:v>3.1420621863685848E-2</c:v>
                </c:pt>
                <c:pt idx="1892">
                  <c:v>3.1418458250135547E-2</c:v>
                </c:pt>
                <c:pt idx="1893">
                  <c:v>3.1416284895252236E-2</c:v>
                </c:pt>
                <c:pt idx="1894">
                  <c:v>3.1414101799050839E-2</c:v>
                </c:pt>
                <c:pt idx="1895">
                  <c:v>3.1411908961548052E-2</c:v>
                </c:pt>
                <c:pt idx="1896">
                  <c:v>3.1409706382759681E-2</c:v>
                </c:pt>
                <c:pt idx="1897">
                  <c:v>3.1407494062700665E-2</c:v>
                </c:pt>
                <c:pt idx="1898">
                  <c:v>3.1404066330024349E-2</c:v>
                </c:pt>
                <c:pt idx="1899">
                  <c:v>3.1401835417128154E-2</c:v>
                </c:pt>
                <c:pt idx="1900">
                  <c:v>3.1399594763843908E-2</c:v>
                </c:pt>
                <c:pt idx="1901">
                  <c:v>3.1397344370184932E-2</c:v>
                </c:pt>
                <c:pt idx="1902">
                  <c:v>3.1397488436177658E-2</c:v>
                </c:pt>
                <c:pt idx="1903">
                  <c:v>3.1395216775731816E-2</c:v>
                </c:pt>
                <c:pt idx="1904">
                  <c:v>3.1392935373299631E-2</c:v>
                </c:pt>
                <c:pt idx="1905">
                  <c:v>3.1390644228900207E-2</c:v>
                </c:pt>
                <c:pt idx="1906">
                  <c:v>3.1387144827743359E-2</c:v>
                </c:pt>
                <c:pt idx="1907">
                  <c:v>3.1384835095893189E-2</c:v>
                </c:pt>
                <c:pt idx="1908">
                  <c:v>3.1382515622954195E-2</c:v>
                </c:pt>
                <c:pt idx="1909">
                  <c:v>3.1380186408946589E-2</c:v>
                </c:pt>
                <c:pt idx="1910">
                  <c:v>3.1377847453885312E-2</c:v>
                </c:pt>
                <c:pt idx="1911">
                  <c:v>3.1376692782119756E-2</c:v>
                </c:pt>
                <c:pt idx="1912">
                  <c:v>3.1374333444421497E-2</c:v>
                </c:pt>
                <c:pt idx="1913">
                  <c:v>3.1371964364891557E-2</c:v>
                </c:pt>
                <c:pt idx="1914">
                  <c:v>3.1369585543549912E-2</c:v>
                </c:pt>
                <c:pt idx="1915">
                  <c:v>3.1367196980411328E-2</c:v>
                </c:pt>
                <c:pt idx="1916">
                  <c:v>3.1364798675495797E-2</c:v>
                </c:pt>
                <c:pt idx="1917">
                  <c:v>3.1362390628820687E-2</c:v>
                </c:pt>
                <c:pt idx="1918">
                  <c:v>3.135997284040426E-2</c:v>
                </c:pt>
                <c:pt idx="1919">
                  <c:v>3.1357545310261269E-2</c:v>
                </c:pt>
                <c:pt idx="1920">
                  <c:v>3.1355108038414313E-2</c:v>
                </c:pt>
                <c:pt idx="1921">
                  <c:v>3.1352661024879908E-2</c:v>
                </c:pt>
                <c:pt idx="1922">
                  <c:v>3.1350204269673679E-2</c:v>
                </c:pt>
                <c:pt idx="1923">
                  <c:v>3.1347737772816485E-2</c:v>
                </c:pt>
                <c:pt idx="1924">
                  <c:v>3.1345261534325708E-2</c:v>
                </c:pt>
                <c:pt idx="1925">
                  <c:v>3.1346319464552075E-2</c:v>
                </c:pt>
                <c:pt idx="1926">
                  <c:v>3.1340279832517248E-2</c:v>
                </c:pt>
                <c:pt idx="1927">
                  <c:v>3.1337774369237792E-2</c:v>
                </c:pt>
                <c:pt idx="1928">
                  <c:v>3.1334080562573301E-2</c:v>
                </c:pt>
                <c:pt idx="1929">
                  <c:v>3.1331556530839785E-2</c:v>
                </c:pt>
                <c:pt idx="1930">
                  <c:v>3.1329022758409236E-2</c:v>
                </c:pt>
                <c:pt idx="1931">
                  <c:v>3.1326479245300971E-2</c:v>
                </c:pt>
                <c:pt idx="1932">
                  <c:v>3.132392599153256E-2</c:v>
                </c:pt>
                <c:pt idx="1933">
                  <c:v>3.1322537017457464E-2</c:v>
                </c:pt>
                <c:pt idx="1934">
                  <c:v>3.1319963363653482E-2</c:v>
                </c:pt>
                <c:pt idx="1935">
                  <c:v>3.1317379968422702E-2</c:v>
                </c:pt>
                <c:pt idx="1936">
                  <c:v>3.1314786831783369E-2</c:v>
                </c:pt>
                <c:pt idx="1937">
                  <c:v>3.1312183953753736E-2</c:v>
                </c:pt>
                <c:pt idx="1938">
                  <c:v>3.1309571334353782E-2</c:v>
                </c:pt>
                <c:pt idx="1939">
                  <c:v>3.1306948973604365E-2</c:v>
                </c:pt>
                <c:pt idx="1940">
                  <c:v>3.1306274878650835E-2</c:v>
                </c:pt>
                <c:pt idx="1941">
                  <c:v>3.1299341713118878E-2</c:v>
                </c:pt>
                <c:pt idx="1942">
                  <c:v>3.1296691979021851E-2</c:v>
                </c:pt>
                <c:pt idx="1943">
                  <c:v>3.1294032505296165E-2</c:v>
                </c:pt>
                <c:pt idx="1944">
                  <c:v>3.1291363291963137E-2</c:v>
                </c:pt>
                <c:pt idx="1945">
                  <c:v>3.128946366591781E-2</c:v>
                </c:pt>
                <c:pt idx="1946">
                  <c:v>3.1285610752557425E-2</c:v>
                </c:pt>
                <c:pt idx="1947">
                  <c:v>3.128291092915525E-2</c:v>
                </c:pt>
                <c:pt idx="1948">
                  <c:v>3.128020136622478E-2</c:v>
                </c:pt>
                <c:pt idx="1949">
                  <c:v>3.1277482063786444E-2</c:v>
                </c:pt>
                <c:pt idx="1950">
                  <c:v>3.1273594821635095E-2</c:v>
                </c:pt>
                <c:pt idx="1951">
                  <c:v>3.1270856972840676E-2</c:v>
                </c:pt>
                <c:pt idx="1952">
                  <c:v>3.1268109385418373E-2</c:v>
                </c:pt>
                <c:pt idx="1953">
                  <c:v>3.1265352059388851E-2</c:v>
                </c:pt>
                <c:pt idx="1954">
                  <c:v>3.1268357092681894E-2</c:v>
                </c:pt>
                <c:pt idx="1955">
                  <c:v>3.1265575608712785E-2</c:v>
                </c:pt>
                <c:pt idx="1956">
                  <c:v>3.1262784382096988E-2</c:v>
                </c:pt>
                <c:pt idx="1957">
                  <c:v>3.1259983412854915E-2</c:v>
                </c:pt>
                <c:pt idx="1958">
                  <c:v>3.1253720760658091E-2</c:v>
                </c:pt>
                <c:pt idx="1959">
                  <c:v>3.1249288861335836E-2</c:v>
                </c:pt>
                <c:pt idx="1960">
                  <c:v>3.1248076114563379E-2</c:v>
                </c:pt>
                <c:pt idx="1961">
                  <c:v>3.1245239786399395E-2</c:v>
                </c:pt>
                <c:pt idx="1962">
                  <c:v>3.1245835864729562E-2</c:v>
                </c:pt>
                <c:pt idx="1963">
                  <c:v>3.1242979224860228E-2</c:v>
                </c:pt>
                <c:pt idx="1964">
                  <c:v>3.1240114045072334E-2</c:v>
                </c:pt>
                <c:pt idx="1965">
                  <c:v>3.1237240541225553E-2</c:v>
                </c:pt>
                <c:pt idx="1966">
                  <c:v>3.1235502890933579E-2</c:v>
                </c:pt>
                <c:pt idx="1967">
                  <c:v>3.1232612626320676E-2</c:v>
                </c:pt>
                <c:pt idx="1968">
                  <c:v>3.1228572243960893E-2</c:v>
                </c:pt>
                <c:pt idx="1969">
                  <c:v>3.122566760250077E-2</c:v>
                </c:pt>
                <c:pt idx="1970">
                  <c:v>3.1222755716288617E-2</c:v>
                </c:pt>
                <c:pt idx="1971">
                  <c:v>3.1216416113175362E-2</c:v>
                </c:pt>
                <c:pt idx="1972">
                  <c:v>3.1218050497038893E-2</c:v>
                </c:pt>
                <c:pt idx="1973">
                  <c:v>3.1213978393761097E-2</c:v>
                </c:pt>
                <c:pt idx="1974">
                  <c:v>3.1211038924337482E-2</c:v>
                </c:pt>
                <c:pt idx="1975">
                  <c:v>3.1208092611092191E-2</c:v>
                </c:pt>
                <c:pt idx="1976">
                  <c:v>3.1205139454040524E-2</c:v>
                </c:pt>
                <c:pt idx="1977">
                  <c:v>3.1202179453198642E-2</c:v>
                </c:pt>
                <c:pt idx="1978">
                  <c:v>3.1199212608581006E-2</c:v>
                </c:pt>
                <c:pt idx="1979">
                  <c:v>3.1196238920205465E-2</c:v>
                </c:pt>
                <c:pt idx="1980">
                  <c:v>3.1189857778576583E-2</c:v>
                </c:pt>
                <c:pt idx="1981">
                  <c:v>3.1186872642143156E-2</c:v>
                </c:pt>
                <c:pt idx="1982">
                  <c:v>3.1183880663692667E-2</c:v>
                </c:pt>
                <c:pt idx="1983">
                  <c:v>3.118088184323917E-2</c:v>
                </c:pt>
                <c:pt idx="1984">
                  <c:v>3.1177876180798477E-2</c:v>
                </c:pt>
                <c:pt idx="1985">
                  <c:v>3.1178253071896891E-2</c:v>
                </c:pt>
                <c:pt idx="1986">
                  <c:v>3.1176360513751843E-2</c:v>
                </c:pt>
                <c:pt idx="1987">
                  <c:v>3.1172203039775651E-2</c:v>
                </c:pt>
                <c:pt idx="1988">
                  <c:v>3.1169167758283968E-2</c:v>
                </c:pt>
                <c:pt idx="1989">
                  <c:v>3.116612563319341E-2</c:v>
                </c:pt>
                <c:pt idx="1990">
                  <c:v>3.1159516427413804E-2</c:v>
                </c:pt>
                <c:pt idx="1991">
                  <c:v>3.1161146132428211E-2</c:v>
                </c:pt>
                <c:pt idx="1992">
                  <c:v>3.1156958196486631E-2</c:v>
                </c:pt>
                <c:pt idx="1993">
                  <c:v>3.114939352911783E-2</c:v>
                </c:pt>
                <c:pt idx="1994">
                  <c:v>3.1146320201262512E-2</c:v>
                </c:pt>
                <c:pt idx="1995">
                  <c:v>3.1143240032155184E-2</c:v>
                </c:pt>
                <c:pt idx="1996">
                  <c:v>3.1140153021810946E-2</c:v>
                </c:pt>
                <c:pt idx="1997">
                  <c:v>3.1138179955403331E-2</c:v>
                </c:pt>
                <c:pt idx="1998">
                  <c:v>3.1133958477478352E-2</c:v>
                </c:pt>
                <c:pt idx="1999">
                  <c:v>3.1130850943520194E-2</c:v>
                </c:pt>
                <c:pt idx="2000">
                  <c:v>3.1127736568388187E-2</c:v>
                </c:pt>
                <c:pt idx="2001">
                  <c:v>3.1124615352100982E-2</c:v>
                </c:pt>
                <c:pt idx="2002">
                  <c:v>3.1120370286165586E-2</c:v>
                </c:pt>
                <c:pt idx="2003">
                  <c:v>3.1117236146153797E-2</c:v>
                </c:pt>
                <c:pt idx="2004">
                  <c:v>3.1114095165593207E-2</c:v>
                </c:pt>
                <c:pt idx="2005">
                  <c:v>3.1110947344499984E-2</c:v>
                </c:pt>
                <c:pt idx="2006">
                  <c:v>3.1113362451781316E-2</c:v>
                </c:pt>
                <c:pt idx="2007">
                  <c:v>3.1110197144705296E-2</c:v>
                </c:pt>
                <c:pt idx="2008">
                  <c:v>3.1107024994344187E-2</c:v>
                </c:pt>
                <c:pt idx="2009">
                  <c:v>3.1099803920608574E-2</c:v>
                </c:pt>
                <c:pt idx="2010">
                  <c:v>3.1097327471527578E-2</c:v>
                </c:pt>
                <c:pt idx="2011">
                  <c:v>3.109413708141812E-2</c:v>
                </c:pt>
                <c:pt idx="2012">
                  <c:v>3.1090939849767699E-2</c:v>
                </c:pt>
                <c:pt idx="2013">
                  <c:v>3.1087735776594766E-2</c:v>
                </c:pt>
                <c:pt idx="2014">
                  <c:v>3.1084524861914251E-2</c:v>
                </c:pt>
                <c:pt idx="2015">
                  <c:v>3.1084628331240503E-2</c:v>
                </c:pt>
                <c:pt idx="2016">
                  <c:v>3.1081401435205869E-2</c:v>
                </c:pt>
                <c:pt idx="2017">
                  <c:v>3.1078167696037513E-2</c:v>
                </c:pt>
                <c:pt idx="2018">
                  <c:v>3.1076031869123468E-2</c:v>
                </c:pt>
                <c:pt idx="2019">
                  <c:v>3.1072783675729212E-2</c:v>
                </c:pt>
                <c:pt idx="2020">
                  <c:v>3.1068425419911266E-2</c:v>
                </c:pt>
                <c:pt idx="2021">
                  <c:v>3.1065164308385764E-2</c:v>
                </c:pt>
                <c:pt idx="2022">
                  <c:v>3.1061896353814133E-2</c:v>
                </c:pt>
                <c:pt idx="2023">
                  <c:v>3.1055318764724317E-2</c:v>
                </c:pt>
                <c:pt idx="2024">
                  <c:v>3.1056440054530073E-2</c:v>
                </c:pt>
                <c:pt idx="2025">
                  <c:v>3.1052051431995936E-2</c:v>
                </c:pt>
                <c:pt idx="2026">
                  <c:v>3.1048756105414115E-2</c:v>
                </c:pt>
                <c:pt idx="2027">
                  <c:v>3.1045453935874601E-2</c:v>
                </c:pt>
                <c:pt idx="2028">
                  <c:v>3.1042144923391007E-2</c:v>
                </c:pt>
                <c:pt idx="2029">
                  <c:v>3.1039925344561681E-2</c:v>
                </c:pt>
                <c:pt idx="2030">
                  <c:v>3.1035506369674053E-2</c:v>
                </c:pt>
                <c:pt idx="2031">
                  <c:v>3.1032176828473857E-2</c:v>
                </c:pt>
                <c:pt idx="2032">
                  <c:v>3.1025558519012147E-2</c:v>
                </c:pt>
                <c:pt idx="2033">
                  <c:v>3.1022217618884171E-2</c:v>
                </c:pt>
                <c:pt idx="2034">
                  <c:v>3.1018869877584173E-2</c:v>
                </c:pt>
                <c:pt idx="2035">
                  <c:v>3.1015515295133231E-2</c:v>
                </c:pt>
                <c:pt idx="2036">
                  <c:v>3.1015426479770038E-2</c:v>
                </c:pt>
                <c:pt idx="2037">
                  <c:v>3.1012055881612859E-2</c:v>
                </c:pt>
                <c:pt idx="2038">
                  <c:v>3.100867844069188E-2</c:v>
                </c:pt>
                <c:pt idx="2039">
                  <c:v>3.1006382667222838E-2</c:v>
                </c:pt>
                <c:pt idx="2040">
                  <c:v>3.1001903030632494E-2</c:v>
                </c:pt>
                <c:pt idx="2041">
                  <c:v>3.0998505061528108E-2</c:v>
                </c:pt>
                <c:pt idx="2042">
                  <c:v>3.0995100249733048E-2</c:v>
                </c:pt>
                <c:pt idx="2043">
                  <c:v>3.0992773983384916E-2</c:v>
                </c:pt>
                <c:pt idx="2044">
                  <c:v>3.0988270098140657E-2</c:v>
                </c:pt>
                <c:pt idx="2045">
                  <c:v>3.0980509336645312E-2</c:v>
                </c:pt>
                <c:pt idx="2046">
                  <c:v>3.0977080285256697E-2</c:v>
                </c:pt>
                <c:pt idx="2047">
                  <c:v>3.0973644393480271E-2</c:v>
                </c:pt>
                <c:pt idx="2048">
                  <c:v>3.0970201661329355E-2</c:v>
                </c:pt>
                <c:pt idx="2049">
                  <c:v>3.0963110758443643E-2</c:v>
                </c:pt>
                <c:pt idx="2050">
                  <c:v>3.0962891881633939E-2</c:v>
                </c:pt>
                <c:pt idx="2051">
                  <c:v>3.0960503731834191E-2</c:v>
                </c:pt>
                <c:pt idx="2052">
                  <c:v>3.0954376347653856E-2</c:v>
                </c:pt>
                <c:pt idx="2053">
                  <c:v>3.0952470448176204E-2</c:v>
                </c:pt>
                <c:pt idx="2054">
                  <c:v>3.0950059415503269E-2</c:v>
                </c:pt>
                <c:pt idx="2055">
                  <c:v>3.0945488621789721E-2</c:v>
                </c:pt>
                <c:pt idx="2056">
                  <c:v>3.0940411936282608E-2</c:v>
                </c:pt>
                <c:pt idx="2057">
                  <c:v>3.0939553527080572E-2</c:v>
                </c:pt>
                <c:pt idx="2058">
                  <c:v>3.0936037881670996E-2</c:v>
                </c:pt>
                <c:pt idx="2059">
                  <c:v>3.0932515394992133E-2</c:v>
                </c:pt>
                <c:pt idx="2060">
                  <c:v>3.092898606705962E-2</c:v>
                </c:pt>
                <c:pt idx="2061">
                  <c:v>3.0925449897895176E-2</c:v>
                </c:pt>
                <c:pt idx="2062">
                  <c:v>3.0920836745988365E-2</c:v>
                </c:pt>
                <c:pt idx="2063">
                  <c:v>3.0917287686708938E-2</c:v>
                </c:pt>
                <c:pt idx="2064">
                  <c:v>3.0912714558959924E-2</c:v>
                </c:pt>
                <c:pt idx="2065">
                  <c:v>3.0910169046282798E-2</c:v>
                </c:pt>
                <c:pt idx="2066">
                  <c:v>3.0906599465171224E-2</c:v>
                </c:pt>
                <c:pt idx="2067">
                  <c:v>3.0903577628686334E-2</c:v>
                </c:pt>
                <c:pt idx="2068">
                  <c:v>3.090050516074366E-2</c:v>
                </c:pt>
                <c:pt idx="2069">
                  <c:v>3.0896914262374568E-2</c:v>
                </c:pt>
                <c:pt idx="2070">
                  <c:v>3.0892802001707798E-2</c:v>
                </c:pt>
                <c:pt idx="2071">
                  <c:v>3.0889711942453237E-2</c:v>
                </c:pt>
                <c:pt idx="2072">
                  <c:v>3.0886100520939225E-2</c:v>
                </c:pt>
                <c:pt idx="2073">
                  <c:v>3.0882482258415715E-2</c:v>
                </c:pt>
                <c:pt idx="2074">
                  <c:v>3.0878857154900085E-2</c:v>
                </c:pt>
                <c:pt idx="2075">
                  <c:v>3.0875225210410581E-2</c:v>
                </c:pt>
                <c:pt idx="2076">
                  <c:v>3.0871586424969791E-2</c:v>
                </c:pt>
                <c:pt idx="2077">
                  <c:v>3.086794079859162E-2</c:v>
                </c:pt>
                <c:pt idx="2078">
                  <c:v>3.0864288331298659E-2</c:v>
                </c:pt>
                <c:pt idx="2079">
                  <c:v>3.0860629023108283E-2</c:v>
                </c:pt>
                <c:pt idx="2080">
                  <c:v>3.0856962874040477E-2</c:v>
                </c:pt>
                <c:pt idx="2081">
                  <c:v>3.0853289884112619E-2</c:v>
                </c:pt>
                <c:pt idx="2082">
                  <c:v>3.0849610053346431E-2</c:v>
                </c:pt>
                <c:pt idx="2083">
                  <c:v>3.0845396155957144E-2</c:v>
                </c:pt>
                <c:pt idx="2084">
                  <c:v>3.0840649196759124E-2</c:v>
                </c:pt>
                <c:pt idx="2085">
                  <c:v>3.0837477736107226E-2</c:v>
                </c:pt>
                <c:pt idx="2086">
                  <c:v>3.0833771347050457E-2</c:v>
                </c:pt>
                <c:pt idx="2087">
                  <c:v>3.0830058117793199E-2</c:v>
                </c:pt>
                <c:pt idx="2088">
                  <c:v>3.0827387412188743E-2</c:v>
                </c:pt>
                <c:pt idx="2089">
                  <c:v>3.0823659696082514E-2</c:v>
                </c:pt>
                <c:pt idx="2090">
                  <c:v>3.08193910727564E-2</c:v>
                </c:pt>
                <c:pt idx="2091">
                  <c:v>3.081618374183381E-2</c:v>
                </c:pt>
                <c:pt idx="2092">
                  <c:v>3.0812435503729568E-2</c:v>
                </c:pt>
                <c:pt idx="2093">
                  <c:v>3.0808680424998999E-2</c:v>
                </c:pt>
                <c:pt idx="2094">
                  <c:v>3.0804380530196174E-2</c:v>
                </c:pt>
                <c:pt idx="2095">
                  <c:v>3.0801149745732736E-2</c:v>
                </c:pt>
                <c:pt idx="2096">
                  <c:v>3.0797374145238747E-2</c:v>
                </c:pt>
                <c:pt idx="2097">
                  <c:v>3.0792549618488891E-2</c:v>
                </c:pt>
                <c:pt idx="2098">
                  <c:v>3.0788761148309564E-2</c:v>
                </c:pt>
                <c:pt idx="2099">
                  <c:v>3.0784965838161649E-2</c:v>
                </c:pt>
                <c:pt idx="2100">
                  <c:v>3.0781163688067978E-2</c:v>
                </c:pt>
                <c:pt idx="2101">
                  <c:v>3.0776809998252285E-2</c:v>
                </c:pt>
                <c:pt idx="2102">
                  <c:v>3.0772993191191984E-2</c:v>
                </c:pt>
                <c:pt idx="2103">
                  <c:v>3.0769169544245668E-2</c:v>
                </c:pt>
                <c:pt idx="2104">
                  <c:v>3.0765339057430896E-2</c:v>
                </c:pt>
                <c:pt idx="2105">
                  <c:v>3.0761501730773147E-2</c:v>
                </c:pt>
                <c:pt idx="2106">
                  <c:v>3.075765756428472E-2</c:v>
                </c:pt>
                <c:pt idx="2107">
                  <c:v>3.0752772708023457E-2</c:v>
                </c:pt>
                <c:pt idx="2108">
                  <c:v>3.0748915678713296E-2</c:v>
                </c:pt>
                <c:pt idx="2109">
                  <c:v>3.0746084026059353E-2</c:v>
                </c:pt>
                <c:pt idx="2110">
                  <c:v>3.0743243878985062E-2</c:v>
                </c:pt>
                <c:pt idx="2111">
                  <c:v>3.0739364695163938E-2</c:v>
                </c:pt>
                <c:pt idx="2112">
                  <c:v>3.0735478671096189E-2</c:v>
                </c:pt>
                <c:pt idx="2113">
                  <c:v>3.0731585806802658E-2</c:v>
                </c:pt>
                <c:pt idx="2114">
                  <c:v>3.0726658000991246E-2</c:v>
                </c:pt>
                <c:pt idx="2115">
                  <c:v>3.0721635099543506E-2</c:v>
                </c:pt>
                <c:pt idx="2116">
                  <c:v>3.0717720581703082E-2</c:v>
                </c:pt>
                <c:pt idx="2117">
                  <c:v>3.0713799224260367E-2</c:v>
                </c:pt>
                <c:pt idx="2118">
                  <c:v>3.0710895607694747E-2</c:v>
                </c:pt>
                <c:pt idx="2119">
                  <c:v>3.0706959748158201E-2</c:v>
                </c:pt>
                <c:pt idx="2120">
                  <c:v>3.0703017048544456E-2</c:v>
                </c:pt>
                <c:pt idx="2121">
                  <c:v>3.0699067508870016E-2</c:v>
                </c:pt>
                <c:pt idx="2122">
                  <c:v>3.0695111129160953E-2</c:v>
                </c:pt>
                <c:pt idx="2123">
                  <c:v>3.0691147909434641E-2</c:v>
                </c:pt>
                <c:pt idx="2124">
                  <c:v>3.068717784971367E-2</c:v>
                </c:pt>
                <c:pt idx="2125">
                  <c:v>3.0683200950015418E-2</c:v>
                </c:pt>
                <c:pt idx="2126">
                  <c:v>3.0679217210365085E-2</c:v>
                </c:pt>
                <c:pt idx="2127">
                  <c:v>3.0675226630781784E-2</c:v>
                </c:pt>
                <c:pt idx="2128">
                  <c:v>3.0671229211282892E-2</c:v>
                </c:pt>
                <c:pt idx="2129">
                  <c:v>3.0667224951893609E-2</c:v>
                </c:pt>
                <c:pt idx="2130">
                  <c:v>3.0663213852633046E-2</c:v>
                </c:pt>
                <c:pt idx="2131">
                  <c:v>3.0659195913522924E-2</c:v>
                </c:pt>
                <c:pt idx="2132">
                  <c:v>3.0655171134580626E-2</c:v>
                </c:pt>
                <c:pt idx="2133">
                  <c:v>3.0651139515832215E-2</c:v>
                </c:pt>
                <c:pt idx="2134">
                  <c:v>3.0647101057297677E-2</c:v>
                </c:pt>
                <c:pt idx="2135">
                  <c:v>3.0643055758995254E-2</c:v>
                </c:pt>
                <c:pt idx="2136">
                  <c:v>3.0637993935594344E-2</c:v>
                </c:pt>
                <c:pt idx="2137">
                  <c:v>3.0633935790404784E-2</c:v>
                </c:pt>
                <c:pt idx="2138">
                  <c:v>3.0629870806044238E-2</c:v>
                </c:pt>
                <c:pt idx="2139">
                  <c:v>3.0625798982532905E-2</c:v>
                </c:pt>
                <c:pt idx="2140">
                  <c:v>3.0625745590896446E-2</c:v>
                </c:pt>
                <c:pt idx="2141">
                  <c:v>3.0618640335265523E-2</c:v>
                </c:pt>
                <c:pt idx="2142">
                  <c:v>3.0614547159190052E-2</c:v>
                </c:pt>
                <c:pt idx="2143">
                  <c:v>3.0610447143516125E-2</c:v>
                </c:pt>
                <c:pt idx="2144">
                  <c:v>3.0606340288268075E-2</c:v>
                </c:pt>
                <c:pt idx="2145">
                  <c:v>3.0602226593465887E-2</c:v>
                </c:pt>
                <c:pt idx="2146">
                  <c:v>3.0598106059130409E-2</c:v>
                </c:pt>
                <c:pt idx="2147">
                  <c:v>3.0593978685281627E-2</c:v>
                </c:pt>
                <c:pt idx="2148">
                  <c:v>3.0588253772276076E-2</c:v>
                </c:pt>
                <c:pt idx="2149">
                  <c:v>3.0583705754897217E-2</c:v>
                </c:pt>
                <c:pt idx="2150">
                  <c:v>3.0579559541519252E-2</c:v>
                </c:pt>
                <c:pt idx="2151">
                  <c:v>3.0575406489774082E-2</c:v>
                </c:pt>
                <c:pt idx="2152">
                  <c:v>3.0571246599685686E-2</c:v>
                </c:pt>
                <c:pt idx="2153">
                  <c:v>3.0567079871273606E-2</c:v>
                </c:pt>
                <c:pt idx="2154">
                  <c:v>3.056290630455738E-2</c:v>
                </c:pt>
                <c:pt idx="2155">
                  <c:v>3.055872589956099E-2</c:v>
                </c:pt>
                <c:pt idx="2156">
                  <c:v>3.0554538656305752E-2</c:v>
                </c:pt>
                <c:pt idx="2157">
                  <c:v>3.0550344574811206E-2</c:v>
                </c:pt>
                <c:pt idx="2158">
                  <c:v>3.0545152360078234E-2</c:v>
                </c:pt>
                <c:pt idx="2159">
                  <c:v>3.0540945446208386E-2</c:v>
                </c:pt>
                <c:pt idx="2160">
                  <c:v>3.0536731694690785E-2</c:v>
                </c:pt>
                <c:pt idx="2161">
                  <c:v>3.0532511105548787E-2</c:v>
                </c:pt>
                <c:pt idx="2162">
                  <c:v>3.0531247350902391E-2</c:v>
                </c:pt>
                <c:pt idx="2163">
                  <c:v>3.0527010547819238E-2</c:v>
                </c:pt>
                <c:pt idx="2164">
                  <c:v>3.0522766905592923E-2</c:v>
                </c:pt>
                <c:pt idx="2165">
                  <c:v>3.0518516424250377E-2</c:v>
                </c:pt>
                <c:pt idx="2166">
                  <c:v>3.0513274626709479E-2</c:v>
                </c:pt>
                <c:pt idx="2167">
                  <c:v>3.0509011315653208E-2</c:v>
                </c:pt>
                <c:pt idx="2168">
                  <c:v>3.0504741166071582E-2</c:v>
                </c:pt>
                <c:pt idx="2169">
                  <c:v>3.0500464177984812E-2</c:v>
                </c:pt>
                <c:pt idx="2170">
                  <c:v>3.0496180351414857E-2</c:v>
                </c:pt>
                <c:pt idx="2171">
                  <c:v>3.0492869915922906E-2</c:v>
                </c:pt>
                <c:pt idx="2172">
                  <c:v>3.0488571561365401E-2</c:v>
                </c:pt>
                <c:pt idx="2173">
                  <c:v>3.048426636786631E-2</c:v>
                </c:pt>
                <c:pt idx="2174">
                  <c:v>3.0479954335449963E-2</c:v>
                </c:pt>
                <c:pt idx="2175">
                  <c:v>3.0475635464135471E-2</c:v>
                </c:pt>
                <c:pt idx="2176">
                  <c:v>3.0471309753948031E-2</c:v>
                </c:pt>
                <c:pt idx="2177">
                  <c:v>3.0466977204908499E-2</c:v>
                </c:pt>
                <c:pt idx="2178">
                  <c:v>3.0462637817041203E-2</c:v>
                </c:pt>
                <c:pt idx="2179">
                  <c:v>3.0458291590365255E-2</c:v>
                </c:pt>
                <c:pt idx="2180">
                  <c:v>3.0453938524907596E-2</c:v>
                </c:pt>
                <c:pt idx="2181">
                  <c:v>3.0449578620688204E-2</c:v>
                </c:pt>
                <c:pt idx="2182">
                  <c:v>3.0445211877731408E-2</c:v>
                </c:pt>
                <c:pt idx="2183">
                  <c:v>3.0440838296058932E-2</c:v>
                </c:pt>
                <c:pt idx="2184">
                  <c:v>3.0436457875692498E-2</c:v>
                </c:pt>
                <c:pt idx="2185">
                  <c:v>3.0432070616657304E-2</c:v>
                </c:pt>
                <c:pt idx="2186">
                  <c:v>3.0427676518974198E-2</c:v>
                </c:pt>
                <c:pt idx="2187">
                  <c:v>3.0423275582667511E-2</c:v>
                </c:pt>
                <c:pt idx="2188">
                  <c:v>3.0417902117837129E-2</c:v>
                </c:pt>
                <c:pt idx="2189">
                  <c:v>3.0413488364318852E-2</c:v>
                </c:pt>
                <c:pt idx="2190">
                  <c:v>3.0409067772760992E-2</c:v>
                </c:pt>
                <c:pt idx="2191">
                  <c:v>3.0404640343194286E-2</c:v>
                </c:pt>
                <c:pt idx="2192">
                  <c:v>3.0400206075635434E-2</c:v>
                </c:pt>
                <c:pt idx="2193">
                  <c:v>3.0396726354999893E-2</c:v>
                </c:pt>
                <c:pt idx="2194">
                  <c:v>3.0392277548965892E-2</c:v>
                </c:pt>
                <c:pt idx="2195">
                  <c:v>3.0387821904489909E-2</c:v>
                </c:pt>
                <c:pt idx="2196">
                  <c:v>3.0383359421601478E-2</c:v>
                </c:pt>
                <c:pt idx="2197">
                  <c:v>3.0378890100316244E-2</c:v>
                </c:pt>
                <c:pt idx="2198">
                  <c:v>3.0375687731129707E-2</c:v>
                </c:pt>
                <c:pt idx="2199">
                  <c:v>3.0369930942659624E-2</c:v>
                </c:pt>
                <c:pt idx="2200">
                  <c:v>3.0366709480407251E-2</c:v>
                </c:pt>
                <c:pt idx="2201">
                  <c:v>3.0359035462849349E-2</c:v>
                </c:pt>
                <c:pt idx="2202">
                  <c:v>3.0354533683254914E-2</c:v>
                </c:pt>
                <c:pt idx="2203">
                  <c:v>3.0350025066442576E-2</c:v>
                </c:pt>
                <c:pt idx="2204">
                  <c:v>3.0345509612431876E-2</c:v>
                </c:pt>
                <c:pt idx="2205">
                  <c:v>3.0337752927247053E-2</c:v>
                </c:pt>
                <c:pt idx="2206">
                  <c:v>3.0335810616444192E-2</c:v>
                </c:pt>
                <c:pt idx="2207">
                  <c:v>3.0331273674249815E-2</c:v>
                </c:pt>
                <c:pt idx="2208">
                  <c:v>3.0326729894954774E-2</c:v>
                </c:pt>
                <c:pt idx="2209">
                  <c:v>3.0322179278579497E-2</c:v>
                </c:pt>
                <c:pt idx="2210">
                  <c:v>3.0316675238491159E-2</c:v>
                </c:pt>
                <c:pt idx="2211">
                  <c:v>3.0312111819241486E-2</c:v>
                </c:pt>
                <c:pt idx="2212">
                  <c:v>3.0307541563494602E-2</c:v>
                </c:pt>
                <c:pt idx="2213">
                  <c:v>3.0302964471277453E-2</c:v>
                </c:pt>
                <c:pt idx="2214">
                  <c:v>3.0303095730994465E-2</c:v>
                </c:pt>
                <c:pt idx="2215">
                  <c:v>3.0298500598513984E-2</c:v>
                </c:pt>
                <c:pt idx="2216">
                  <c:v>3.0293898627063262E-2</c:v>
                </c:pt>
                <c:pt idx="2217">
                  <c:v>3.0289289816667814E-2</c:v>
                </c:pt>
                <c:pt idx="2218">
                  <c:v>3.0281855638161485E-2</c:v>
                </c:pt>
                <c:pt idx="2219">
                  <c:v>3.0274592786287285E-2</c:v>
                </c:pt>
                <c:pt idx="2220">
                  <c:v>3.0272609078218268E-2</c:v>
                </c:pt>
                <c:pt idx="2221">
                  <c:v>3.0267975542272129E-2</c:v>
                </c:pt>
                <c:pt idx="2222">
                  <c:v>3.0263335169038331E-2</c:v>
                </c:pt>
                <c:pt idx="2223">
                  <c:v>3.0261493337846161E-2</c:v>
                </c:pt>
                <c:pt idx="2224">
                  <c:v>3.0256836655528113E-2</c:v>
                </c:pt>
                <c:pt idx="2225">
                  <c:v>3.0252173134465175E-2</c:v>
                </c:pt>
                <c:pt idx="2226">
                  <c:v>3.0248435201347887E-2</c:v>
                </c:pt>
                <c:pt idx="2227">
                  <c:v>3.0243757122927248E-2</c:v>
                </c:pt>
                <c:pt idx="2228">
                  <c:v>3.0238141539040884E-2</c:v>
                </c:pt>
                <c:pt idx="2229">
                  <c:v>3.0233450663237346E-2</c:v>
                </c:pt>
                <c:pt idx="2230">
                  <c:v>3.0228752948811374E-2</c:v>
                </c:pt>
                <c:pt idx="2231">
                  <c:v>3.0224048395785082E-2</c:v>
                </c:pt>
                <c:pt idx="2232">
                  <c:v>3.0220264143586823E-2</c:v>
                </c:pt>
                <c:pt idx="2233">
                  <c:v>3.0214618774044615E-2</c:v>
                </c:pt>
                <c:pt idx="2234">
                  <c:v>3.020989370537552E-2</c:v>
                </c:pt>
                <c:pt idx="2235">
                  <c:v>3.0205161798210693E-2</c:v>
                </c:pt>
                <c:pt idx="2236">
                  <c:v>3.0200423052574803E-2</c:v>
                </c:pt>
                <c:pt idx="2237">
                  <c:v>3.0195677468489106E-2</c:v>
                </c:pt>
                <c:pt idx="2238">
                  <c:v>3.0190925045982517E-2</c:v>
                </c:pt>
                <c:pt idx="2239">
                  <c:v>3.0186165785079693E-2</c:v>
                </c:pt>
                <c:pt idx="2240">
                  <c:v>3.0178639302290224E-2</c:v>
                </c:pt>
                <c:pt idx="2241">
                  <c:v>3.0173869025197329E-2</c:v>
                </c:pt>
                <c:pt idx="2242">
                  <c:v>3.016909191130078E-2</c:v>
                </c:pt>
                <c:pt idx="2243">
                  <c:v>3.016430796062957E-2</c:v>
                </c:pt>
                <c:pt idx="2244">
                  <c:v>3.0159517173205658E-2</c:v>
                </c:pt>
                <c:pt idx="2245">
                  <c:v>3.0157466614750966E-2</c:v>
                </c:pt>
                <c:pt idx="2246">
                  <c:v>3.0153574217097859E-2</c:v>
                </c:pt>
                <c:pt idx="2247">
                  <c:v>3.0147845518620969E-2</c:v>
                </c:pt>
                <c:pt idx="2248">
                  <c:v>3.0143024713291569E-2</c:v>
                </c:pt>
                <c:pt idx="2249">
                  <c:v>3.0138197069819354E-2</c:v>
                </c:pt>
                <c:pt idx="2250">
                  <c:v>3.012946689967853E-2</c:v>
                </c:pt>
                <c:pt idx="2251">
                  <c:v>3.0129431544388855E-2</c:v>
                </c:pt>
                <c:pt idx="2252">
                  <c:v>3.0123673110809414E-2</c:v>
                </c:pt>
                <c:pt idx="2253">
                  <c:v>3.0115183807808421E-2</c:v>
                </c:pt>
                <c:pt idx="2254">
                  <c:v>3.0110325547410888E-2</c:v>
                </c:pt>
                <c:pt idx="2255">
                  <c:v>3.0105460451038013E-2</c:v>
                </c:pt>
                <c:pt idx="2256">
                  <c:v>3.0100588518713778E-2</c:v>
                </c:pt>
                <c:pt idx="2257">
                  <c:v>3.0095709750461275E-2</c:v>
                </c:pt>
                <c:pt idx="2258">
                  <c:v>3.0090824146306261E-2</c:v>
                </c:pt>
                <c:pt idx="2259">
                  <c:v>3.0085931706273605E-2</c:v>
                </c:pt>
                <c:pt idx="2260">
                  <c:v>3.0081032430389953E-2</c:v>
                </c:pt>
                <c:pt idx="2261">
                  <c:v>3.0076126318679286E-2</c:v>
                </c:pt>
                <c:pt idx="2262">
                  <c:v>3.007031276358077E-2</c:v>
                </c:pt>
                <c:pt idx="2263">
                  <c:v>3.00653938778883E-2</c:v>
                </c:pt>
                <c:pt idx="2264">
                  <c:v>3.0060468156943465E-2</c:v>
                </c:pt>
                <c:pt idx="2265">
                  <c:v>3.0055535600772315E-2</c:v>
                </c:pt>
                <c:pt idx="2266">
                  <c:v>3.0055080920107623E-2</c:v>
                </c:pt>
                <c:pt idx="2267">
                  <c:v>3.0050130194507089E-2</c:v>
                </c:pt>
                <c:pt idx="2268">
                  <c:v>3.0045172631256958E-2</c:v>
                </c:pt>
                <c:pt idx="2269">
                  <c:v>3.0040208230387843E-2</c:v>
                </c:pt>
                <c:pt idx="2270">
                  <c:v>3.0030607674528979E-2</c:v>
                </c:pt>
                <c:pt idx="2271">
                  <c:v>3.0027581711232095E-2</c:v>
                </c:pt>
                <c:pt idx="2272">
                  <c:v>3.0022599504878244E-2</c:v>
                </c:pt>
                <c:pt idx="2273">
                  <c:v>3.0017610462502536E-2</c:v>
                </c:pt>
                <c:pt idx="2274">
                  <c:v>3.0015283662636852E-2</c:v>
                </c:pt>
                <c:pt idx="2275">
                  <c:v>3.001027823659214E-2</c:v>
                </c:pt>
                <c:pt idx="2276">
                  <c:v>3.0005265973113832E-2</c:v>
                </c:pt>
                <c:pt idx="2277">
                  <c:v>3.0000246872224037E-2</c:v>
                </c:pt>
                <c:pt idx="2278">
                  <c:v>2.9996106933571253E-2</c:v>
                </c:pt>
                <c:pt idx="2279">
                  <c:v>2.9991073251848022E-2</c:v>
                </c:pt>
                <c:pt idx="2280">
                  <c:v>2.9985148545367196E-2</c:v>
                </c:pt>
                <c:pt idx="2281">
                  <c:v>2.9980102095106972E-2</c:v>
                </c:pt>
                <c:pt idx="2282">
                  <c:v>2.997504880757217E-2</c:v>
                </c:pt>
                <c:pt idx="2283">
                  <c:v>2.9967344063134369E-2</c:v>
                </c:pt>
                <c:pt idx="2284">
                  <c:v>2.9965802276400198E-2</c:v>
                </c:pt>
                <c:pt idx="2285">
                  <c:v>2.9959847921583082E-2</c:v>
                </c:pt>
                <c:pt idx="2286">
                  <c:v>2.9954767285212743E-2</c:v>
                </c:pt>
                <c:pt idx="2287">
                  <c:v>2.9949679811706442E-2</c:v>
                </c:pt>
                <c:pt idx="2288">
                  <c:v>2.9944585501083736E-2</c:v>
                </c:pt>
                <c:pt idx="2289">
                  <c:v>2.9939484353373538E-2</c:v>
                </c:pt>
                <c:pt idx="2290">
                  <c:v>2.9934376368604763E-2</c:v>
                </c:pt>
                <c:pt idx="2291">
                  <c:v>2.9929261546803768E-2</c:v>
                </c:pt>
                <c:pt idx="2292">
                  <c:v>2.992151984733488E-2</c:v>
                </c:pt>
                <c:pt idx="2293">
                  <c:v>2.9916394089939208E-2</c:v>
                </c:pt>
                <c:pt idx="2294">
                  <c:v>2.9911261497065418E-2</c:v>
                </c:pt>
                <c:pt idx="2295">
                  <c:v>2.9906122068742498E-2</c:v>
                </c:pt>
                <c:pt idx="2296">
                  <c:v>2.990097580499592E-2</c:v>
                </c:pt>
                <c:pt idx="2297">
                  <c:v>2.9898429039840885E-2</c:v>
                </c:pt>
                <c:pt idx="2298">
                  <c:v>2.9894134143461221E-2</c:v>
                </c:pt>
                <c:pt idx="2299">
                  <c:v>2.9888096842498081E-2</c:v>
                </c:pt>
                <c:pt idx="2300">
                  <c:v>2.9882920488634238E-2</c:v>
                </c:pt>
                <c:pt idx="2301">
                  <c:v>2.9877737298012002E-2</c:v>
                </c:pt>
                <c:pt idx="2302">
                  <c:v>2.9868593313014512E-2</c:v>
                </c:pt>
                <c:pt idx="2303">
                  <c:v>2.9868213605835036E-2</c:v>
                </c:pt>
                <c:pt idx="2304">
                  <c:v>2.9862146705863651E-2</c:v>
                </c:pt>
                <c:pt idx="2305">
                  <c:v>2.9854351841609599E-2</c:v>
                </c:pt>
                <c:pt idx="2306">
                  <c:v>2.9849137225092547E-2</c:v>
                </c:pt>
                <c:pt idx="2307">
                  <c:v>2.9843915773443471E-2</c:v>
                </c:pt>
                <c:pt idx="2308">
                  <c:v>2.9838687486694878E-2</c:v>
                </c:pt>
                <c:pt idx="2309">
                  <c:v>2.983345236486697E-2</c:v>
                </c:pt>
                <c:pt idx="2310">
                  <c:v>2.9828210407991371E-2</c:v>
                </c:pt>
                <c:pt idx="2311">
                  <c:v>2.9822961616091794E-2</c:v>
                </c:pt>
                <c:pt idx="2312">
                  <c:v>2.9821125899105041E-2</c:v>
                </c:pt>
                <c:pt idx="2313">
                  <c:v>2.9812443527337546E-2</c:v>
                </c:pt>
                <c:pt idx="2314">
                  <c:v>2.9806320996041968E-2</c:v>
                </c:pt>
                <c:pt idx="2315">
                  <c:v>2.9801045787653635E-2</c:v>
                </c:pt>
                <c:pt idx="2316">
                  <c:v>2.9795763744862924E-2</c:v>
                </c:pt>
                <c:pt idx="2317">
                  <c:v>2.9790474867698258E-2</c:v>
                </c:pt>
                <c:pt idx="2318">
                  <c:v>2.9788577060175812E-2</c:v>
                </c:pt>
                <c:pt idx="2319">
                  <c:v>2.9783270812643384E-2</c:v>
                </c:pt>
                <c:pt idx="2320">
                  <c:v>2.9777957728884051E-2</c:v>
                </c:pt>
                <c:pt idx="2321">
                  <c:v>2.9772637808919922E-2</c:v>
                </c:pt>
                <c:pt idx="2322">
                  <c:v>2.9764773801491735E-2</c:v>
                </c:pt>
                <c:pt idx="2323">
                  <c:v>2.9759442991443404E-2</c:v>
                </c:pt>
                <c:pt idx="2324">
                  <c:v>2.9754105346726855E-2</c:v>
                </c:pt>
                <c:pt idx="2325">
                  <c:v>2.974570381056206E-2</c:v>
                </c:pt>
                <c:pt idx="2326">
                  <c:v>2.9743409553398912E-2</c:v>
                </c:pt>
                <c:pt idx="2327">
                  <c:v>2.9740574730523352E-2</c:v>
                </c:pt>
                <c:pt idx="2328">
                  <c:v>2.9735206957949688E-2</c:v>
                </c:pt>
                <c:pt idx="2329">
                  <c:v>2.9729832349404239E-2</c:v>
                </c:pt>
                <c:pt idx="2330">
                  <c:v>2.9725289136973778E-2</c:v>
                </c:pt>
                <c:pt idx="2331">
                  <c:v>2.9716550465311208E-2</c:v>
                </c:pt>
                <c:pt idx="2332">
                  <c:v>2.9713667508214379E-2</c:v>
                </c:pt>
                <c:pt idx="2333">
                  <c:v>2.9708265556061552E-2</c:v>
                </c:pt>
                <c:pt idx="2334">
                  <c:v>2.9702856768081501E-2</c:v>
                </c:pt>
                <c:pt idx="2335">
                  <c:v>2.9697441144297183E-2</c:v>
                </c:pt>
                <c:pt idx="2336">
                  <c:v>2.9692018684739221E-2</c:v>
                </c:pt>
                <c:pt idx="2337">
                  <c:v>2.9687421091133676E-2</c:v>
                </c:pt>
                <c:pt idx="2338">
                  <c:v>2.9681153258426497E-2</c:v>
                </c:pt>
                <c:pt idx="2339">
                  <c:v>2.9675710291724465E-2</c:v>
                </c:pt>
                <c:pt idx="2340">
                  <c:v>2.9670260489367838E-2</c:v>
                </c:pt>
                <c:pt idx="2341">
                  <c:v>2.9665631810913556E-2</c:v>
                </c:pt>
                <c:pt idx="2342">
                  <c:v>2.9659340377798795E-2</c:v>
                </c:pt>
                <c:pt idx="2343">
                  <c:v>2.9653870068643354E-2</c:v>
                </c:pt>
                <c:pt idx="2344">
                  <c:v>2.964591721462374E-2</c:v>
                </c:pt>
                <c:pt idx="2345">
                  <c:v>2.964043604827481E-2</c:v>
                </c:pt>
                <c:pt idx="2346">
                  <c:v>2.9634948047869043E-2</c:v>
                </c:pt>
                <c:pt idx="2347">
                  <c:v>2.9629453213435429E-2</c:v>
                </c:pt>
                <c:pt idx="2348">
                  <c:v>2.9623951545004711E-2</c:v>
                </c:pt>
                <c:pt idx="2349">
                  <c:v>2.9620904668384448E-2</c:v>
                </c:pt>
                <c:pt idx="2350">
                  <c:v>2.9615386511055924E-2</c:v>
                </c:pt>
                <c:pt idx="2351">
                  <c:v>2.9610680089182263E-2</c:v>
                </c:pt>
                <c:pt idx="2352">
                  <c:v>2.9604329690425788E-2</c:v>
                </c:pt>
                <c:pt idx="2353">
                  <c:v>2.9598791027178599E-2</c:v>
                </c:pt>
                <c:pt idx="2354">
                  <c:v>2.9593245528682446E-2</c:v>
                </c:pt>
                <c:pt idx="2355">
                  <c:v>2.9588507996980453E-2</c:v>
                </c:pt>
                <c:pt idx="2356">
                  <c:v>2.9582134026067412E-2</c:v>
                </c:pt>
                <c:pt idx="2357">
                  <c:v>2.9574129003841237E-2</c:v>
                </c:pt>
                <c:pt idx="2358">
                  <c:v>2.9567746843606635E-2</c:v>
                </c:pt>
                <c:pt idx="2359">
                  <c:v>2.9562170947433408E-2</c:v>
                </c:pt>
                <c:pt idx="2360">
                  <c:v>2.9556588218075497E-2</c:v>
                </c:pt>
                <c:pt idx="2361">
                  <c:v>2.9547801551899511E-2</c:v>
                </c:pt>
                <c:pt idx="2362">
                  <c:v>2.9543009084021261E-2</c:v>
                </c:pt>
                <c:pt idx="2363">
                  <c:v>2.9536594118260595E-2</c:v>
                </c:pt>
                <c:pt idx="2364">
                  <c:v>2.9530980151842634E-2</c:v>
                </c:pt>
                <c:pt idx="2365">
                  <c:v>2.952535935239986E-2</c:v>
                </c:pt>
                <c:pt idx="2366">
                  <c:v>2.9520535763444475E-2</c:v>
                </c:pt>
                <c:pt idx="2367">
                  <c:v>2.9514097254545568E-2</c:v>
                </c:pt>
                <c:pt idx="2368">
                  <c:v>2.950845595619267E-2</c:v>
                </c:pt>
                <c:pt idx="2369">
                  <c:v>2.9503609021808007E-2</c:v>
                </c:pt>
                <c:pt idx="2370">
                  <c:v>2.9498753307905599E-2</c:v>
                </c:pt>
                <c:pt idx="2371">
                  <c:v>2.9493089610252991E-2</c:v>
                </c:pt>
                <c:pt idx="2372">
                  <c:v>2.9487419078839866E-2</c:v>
                </c:pt>
                <c:pt idx="2373">
                  <c:v>2.9481741713695771E-2</c:v>
                </c:pt>
                <c:pt idx="2374">
                  <c:v>2.9475261119105853E-2</c:v>
                </c:pt>
                <c:pt idx="2375">
                  <c:v>2.9467944046539542E-2</c:v>
                </c:pt>
                <c:pt idx="2376">
                  <c:v>2.9462245180758507E-2</c:v>
                </c:pt>
                <c:pt idx="2377">
                  <c:v>2.9456539481839458E-2</c:v>
                </c:pt>
                <c:pt idx="2378">
                  <c:v>2.9451619261233838E-2</c:v>
                </c:pt>
                <c:pt idx="2379">
                  <c:v>2.9445898941890418E-2</c:v>
                </c:pt>
                <c:pt idx="2380">
                  <c:v>2.9440171789029766E-2</c:v>
                </c:pt>
                <c:pt idx="2381">
                  <c:v>2.9434437802684899E-2</c:v>
                </c:pt>
                <c:pt idx="2382">
                  <c:v>2.9428696982886228E-2</c:v>
                </c:pt>
                <c:pt idx="2383">
                  <c:v>2.9422949329664168E-2</c:v>
                </c:pt>
                <c:pt idx="2384">
                  <c:v>2.9417194843043913E-2</c:v>
                </c:pt>
                <c:pt idx="2385">
                  <c:v>2.9411433523058476E-2</c:v>
                </c:pt>
                <c:pt idx="2386">
                  <c:v>2.9405665369740014E-2</c:v>
                </c:pt>
                <c:pt idx="2387">
                  <c:v>2.9399890383114583E-2</c:v>
                </c:pt>
                <c:pt idx="2388">
                  <c:v>2.9394108563215209E-2</c:v>
                </c:pt>
                <c:pt idx="2389">
                  <c:v>2.9388319910069693E-2</c:v>
                </c:pt>
                <c:pt idx="2390">
                  <c:v>2.9382524423710178E-2</c:v>
                </c:pt>
                <c:pt idx="2391">
                  <c:v>2.9376722104163609E-2</c:v>
                </c:pt>
                <c:pt idx="2392">
                  <c:v>2.9370912951464732E-2</c:v>
                </c:pt>
                <c:pt idx="2393">
                  <c:v>2.9365096965640484E-2</c:v>
                </c:pt>
                <c:pt idx="2394">
                  <c:v>2.9359274146723884E-2</c:v>
                </c:pt>
                <c:pt idx="2395">
                  <c:v>2.9353444494741868E-2</c:v>
                </c:pt>
                <c:pt idx="2396">
                  <c:v>2.9346832945368832E-2</c:v>
                </c:pt>
                <c:pt idx="2397">
                  <c:v>2.9340990589897333E-2</c:v>
                </c:pt>
                <c:pt idx="2398">
                  <c:v>2.9335141401909747E-2</c:v>
                </c:pt>
                <c:pt idx="2399">
                  <c:v>2.9332373782206256E-2</c:v>
                </c:pt>
                <c:pt idx="2400">
                  <c:v>2.9324193739939206E-2</c:v>
                </c:pt>
                <c:pt idx="2401">
                  <c:v>2.9318323090213729E-2</c:v>
                </c:pt>
                <c:pt idx="2402">
                  <c:v>2.9312445607636576E-2</c:v>
                </c:pt>
                <c:pt idx="2403">
                  <c:v>2.9306561292239023E-2</c:v>
                </c:pt>
                <c:pt idx="2404">
                  <c:v>2.9300670144053225E-2</c:v>
                </c:pt>
                <c:pt idx="2405">
                  <c:v>2.929477216310785E-2</c:v>
                </c:pt>
                <c:pt idx="2406">
                  <c:v>2.9288867349434179E-2</c:v>
                </c:pt>
                <c:pt idx="2407">
                  <c:v>2.9282955703063492E-2</c:v>
                </c:pt>
                <c:pt idx="2408">
                  <c:v>2.9275427823895174E-2</c:v>
                </c:pt>
                <c:pt idx="2409">
                  <c:v>2.9269586830044325E-2</c:v>
                </c:pt>
                <c:pt idx="2410">
                  <c:v>2.9263656622620537E-2</c:v>
                </c:pt>
                <c:pt idx="2411">
                  <c:v>2.9257719583532626E-2</c:v>
                </c:pt>
                <c:pt idx="2412">
                  <c:v>2.9249894308797729E-2</c:v>
                </c:pt>
                <c:pt idx="2413">
                  <c:v>2.9244974352463871E-2</c:v>
                </c:pt>
                <c:pt idx="2414">
                  <c:v>2.9239867476570147E-2</c:v>
                </c:pt>
                <c:pt idx="2415">
                  <c:v>2.9233903111120618E-2</c:v>
                </c:pt>
                <c:pt idx="2416">
                  <c:v>2.9227931914155292E-2</c:v>
                </c:pt>
                <c:pt idx="2417">
                  <c:v>2.9221953885706142E-2</c:v>
                </c:pt>
                <c:pt idx="2418">
                  <c:v>2.9215215138748002E-2</c:v>
                </c:pt>
                <c:pt idx="2419">
                  <c:v>2.920922441976824E-2</c:v>
                </c:pt>
                <c:pt idx="2420">
                  <c:v>2.9203226869844574E-2</c:v>
                </c:pt>
                <c:pt idx="2421">
                  <c:v>2.9197222489012038E-2</c:v>
                </c:pt>
                <c:pt idx="2422">
                  <c:v>2.9193461104820045E-2</c:v>
                </c:pt>
                <c:pt idx="2423">
                  <c:v>2.9187440139498942E-2</c:v>
                </c:pt>
                <c:pt idx="2424">
                  <c:v>2.9181412342008228E-2</c:v>
                </c:pt>
                <c:pt idx="2425">
                  <c:v>2.917537771238005E-2</c:v>
                </c:pt>
                <c:pt idx="2426">
                  <c:v>2.916859026071645E-2</c:v>
                </c:pt>
                <c:pt idx="2427">
                  <c:v>2.9162542943056195E-2</c:v>
                </c:pt>
                <c:pt idx="2428">
                  <c:v>2.9156488793801307E-2</c:v>
                </c:pt>
                <c:pt idx="2429">
                  <c:v>2.9150427812983413E-2</c:v>
                </c:pt>
                <c:pt idx="2430">
                  <c:v>2.9145102083264148E-2</c:v>
                </c:pt>
                <c:pt idx="2431">
                  <c:v>2.9139026461465444E-2</c:v>
                </c:pt>
                <c:pt idx="2432">
                  <c:v>2.9132944007750836E-2</c:v>
                </c:pt>
                <c:pt idx="2433">
                  <c:v>2.9126854722150736E-2</c:v>
                </c:pt>
                <c:pt idx="2434">
                  <c:v>2.9120758604695551E-2</c:v>
                </c:pt>
                <c:pt idx="2435">
                  <c:v>2.9114655655416568E-2</c:v>
                </c:pt>
                <c:pt idx="2436">
                  <c:v>2.9108545874349405E-2</c:v>
                </c:pt>
                <c:pt idx="2437">
                  <c:v>2.9102429261521866E-2</c:v>
                </c:pt>
                <c:pt idx="2438">
                  <c:v>2.9096305816965234E-2</c:v>
                </c:pt>
                <c:pt idx="2439">
                  <c:v>2.9090175540715996E-2</c:v>
                </c:pt>
                <c:pt idx="2440">
                  <c:v>2.9084038432802831E-2</c:v>
                </c:pt>
                <c:pt idx="2441">
                  <c:v>2.9077894493257882E-2</c:v>
                </c:pt>
                <c:pt idx="2442">
                  <c:v>2.9071743722112429E-2</c:v>
                </c:pt>
                <c:pt idx="2443">
                  <c:v>2.9065586119400362E-2</c:v>
                </c:pt>
                <c:pt idx="2444">
                  <c:v>2.9059421685153825E-2</c:v>
                </c:pt>
                <c:pt idx="2445">
                  <c:v>2.9053250419401492E-2</c:v>
                </c:pt>
                <c:pt idx="2446">
                  <c:v>2.9047072322179856E-2</c:v>
                </c:pt>
                <c:pt idx="2447">
                  <c:v>2.9040887393518459E-2</c:v>
                </c:pt>
                <c:pt idx="2448">
                  <c:v>2.9033971221848996E-2</c:v>
                </c:pt>
                <c:pt idx="2449">
                  <c:v>2.9027773616337127E-2</c:v>
                </c:pt>
                <c:pt idx="2450">
                  <c:v>2.9021569179923698E-2</c:v>
                </c:pt>
                <c:pt idx="2451">
                  <c:v>2.9015357912639456E-2</c:v>
                </c:pt>
                <c:pt idx="2452">
                  <c:v>2.9012021341912473E-2</c:v>
                </c:pt>
                <c:pt idx="2453">
                  <c:v>2.9003634363134495E-2</c:v>
                </c:pt>
                <c:pt idx="2454">
                  <c:v>2.8997401615300997E-2</c:v>
                </c:pt>
                <c:pt idx="2455">
                  <c:v>2.8991162036290135E-2</c:v>
                </c:pt>
                <c:pt idx="2456">
                  <c:v>2.8984915626127979E-2</c:v>
                </c:pt>
                <c:pt idx="2457">
                  <c:v>2.8978662384851014E-2</c:v>
                </c:pt>
                <c:pt idx="2458">
                  <c:v>2.8972402312492266E-2</c:v>
                </c:pt>
                <c:pt idx="2459">
                  <c:v>2.896613540908214E-2</c:v>
                </c:pt>
                <c:pt idx="2460">
                  <c:v>2.8958252459377533E-2</c:v>
                </c:pt>
                <c:pt idx="2461">
                  <c:v>2.8952157932252476E-2</c:v>
                </c:pt>
                <c:pt idx="2462">
                  <c:v>2.8945872519039462E-2</c:v>
                </c:pt>
                <c:pt idx="2463">
                  <c:v>2.8939580275779697E-2</c:v>
                </c:pt>
                <c:pt idx="2464">
                  <c:v>2.8933281202505157E-2</c:v>
                </c:pt>
                <c:pt idx="2465">
                  <c:v>2.8926975299244262E-2</c:v>
                </c:pt>
                <c:pt idx="2466">
                  <c:v>2.8920662566033428E-2</c:v>
                </c:pt>
                <c:pt idx="2467">
                  <c:v>2.8914343002900189E-2</c:v>
                </c:pt>
                <c:pt idx="2468">
                  <c:v>2.890801660988096E-2</c:v>
                </c:pt>
                <c:pt idx="2469">
                  <c:v>2.890168338700505E-2</c:v>
                </c:pt>
                <c:pt idx="2470">
                  <c:v>2.889464059955503E-2</c:v>
                </c:pt>
                <c:pt idx="2471">
                  <c:v>2.8888294712398153E-2</c:v>
                </c:pt>
                <c:pt idx="2472">
                  <c:v>2.8881941995915855E-2</c:v>
                </c:pt>
                <c:pt idx="2473">
                  <c:v>2.8875582450140467E-2</c:v>
                </c:pt>
                <c:pt idx="2474">
                  <c:v>2.8871312154119342E-2</c:v>
                </c:pt>
                <c:pt idx="2475">
                  <c:v>2.8864935958359265E-2</c:v>
                </c:pt>
                <c:pt idx="2476">
                  <c:v>2.885855293210823E-2</c:v>
                </c:pt>
                <c:pt idx="2477">
                  <c:v>2.8852163075399256E-2</c:v>
                </c:pt>
                <c:pt idx="2478">
                  <c:v>2.8845071750464427E-2</c:v>
                </c:pt>
                <c:pt idx="2479">
                  <c:v>2.8838669748917516E-2</c:v>
                </c:pt>
                <c:pt idx="2480">
                  <c:v>2.8832262814736963E-2</c:v>
                </c:pt>
                <c:pt idx="2481">
                  <c:v>2.8825852423624964E-2</c:v>
                </c:pt>
                <c:pt idx="2482">
                  <c:v>2.8819440051271419E-2</c:v>
                </c:pt>
                <c:pt idx="2483">
                  <c:v>2.8813719418282435E-2</c:v>
                </c:pt>
                <c:pt idx="2484">
                  <c:v>2.880730746357351E-2</c:v>
                </c:pt>
                <c:pt idx="2485">
                  <c:v>2.880089806263917E-2</c:v>
                </c:pt>
                <c:pt idx="2486">
                  <c:v>2.8794492675213484E-2</c:v>
                </c:pt>
                <c:pt idx="2487">
                  <c:v>2.8788092761010544E-2</c:v>
                </c:pt>
                <c:pt idx="2488">
                  <c:v>2.8781699779739222E-2</c:v>
                </c:pt>
                <c:pt idx="2489">
                  <c:v>2.8775315191097103E-2</c:v>
                </c:pt>
                <c:pt idx="2490">
                  <c:v>2.8768940454774815E-2</c:v>
                </c:pt>
                <c:pt idx="2491">
                  <c:v>2.8762577024777095E-2</c:v>
                </c:pt>
                <c:pt idx="2492">
                  <c:v>2.8756225860721553E-2</c:v>
                </c:pt>
                <c:pt idx="2493">
                  <c:v>2.8749887051212959E-2</c:v>
                </c:pt>
                <c:pt idx="2494">
                  <c:v>2.8743560596189627E-2</c:v>
                </c:pt>
                <c:pt idx="2495">
                  <c:v>2.8737246495592474E-2</c:v>
                </c:pt>
                <c:pt idx="2496">
                  <c:v>2.8730944749362414E-2</c:v>
                </c:pt>
                <c:pt idx="2497">
                  <c:v>2.8724655357440367E-2</c:v>
                </c:pt>
                <c:pt idx="2498">
                  <c:v>2.8718378319768118E-2</c:v>
                </c:pt>
                <c:pt idx="2499">
                  <c:v>2.871211363628658E-2</c:v>
                </c:pt>
                <c:pt idx="2500">
                  <c:v>2.8705163873420772E-2</c:v>
                </c:pt>
                <c:pt idx="2501">
                  <c:v>2.869892351146788E-2</c:v>
                </c:pt>
                <c:pt idx="2502">
                  <c:v>2.8692695502443334E-2</c:v>
                </c:pt>
                <c:pt idx="2503">
                  <c:v>2.8686479846290042E-2</c:v>
                </c:pt>
                <c:pt idx="2504">
                  <c:v>2.8680276542951785E-2</c:v>
                </c:pt>
                <c:pt idx="2505">
                  <c:v>2.867478497008848E-2</c:v>
                </c:pt>
                <c:pt idx="2506">
                  <c:v>2.8668606764293694E-2</c:v>
                </c:pt>
                <c:pt idx="2507">
                  <c:v>2.8662440912218694E-2</c:v>
                </c:pt>
                <c:pt idx="2508">
                  <c:v>2.8656287413809611E-2</c:v>
                </c:pt>
                <c:pt idx="2509">
                  <c:v>2.8650146269007359E-2</c:v>
                </c:pt>
                <c:pt idx="2510">
                  <c:v>2.8644545981352406E-2</c:v>
                </c:pt>
                <c:pt idx="2511">
                  <c:v>2.8637901039990501E-2</c:v>
                </c:pt>
                <c:pt idx="2512">
                  <c:v>2.8632330582232104E-2</c:v>
                </c:pt>
                <c:pt idx="2513">
                  <c:v>2.8625002680038265E-2</c:v>
                </c:pt>
                <c:pt idx="2514">
                  <c:v>2.8618922901682779E-2</c:v>
                </c:pt>
                <c:pt idx="2515">
                  <c:v>2.8612855475515137E-2</c:v>
                </c:pt>
                <c:pt idx="2516">
                  <c:v>2.8606800401474727E-2</c:v>
                </c:pt>
                <c:pt idx="2517">
                  <c:v>2.8596449011994644E-2</c:v>
                </c:pt>
                <c:pt idx="2518">
                  <c:v>2.8593866836461909E-2</c:v>
                </c:pt>
                <c:pt idx="2519">
                  <c:v>2.8587850583035035E-2</c:v>
                </c:pt>
                <c:pt idx="2520">
                  <c:v>2.8581846681505253E-2</c:v>
                </c:pt>
                <c:pt idx="2521">
                  <c:v>2.8575855131815459E-2</c:v>
                </c:pt>
                <c:pt idx="2522">
                  <c:v>2.8569169761997415E-2</c:v>
                </c:pt>
                <c:pt idx="2523">
                  <c:v>2.8563202505402785E-2</c:v>
                </c:pt>
                <c:pt idx="2524">
                  <c:v>2.8557247599411362E-2</c:v>
                </c:pt>
                <c:pt idx="2525">
                  <c:v>2.8551305043968966E-2</c:v>
                </c:pt>
                <c:pt idx="2526">
                  <c:v>2.8548206580901191E-2</c:v>
                </c:pt>
                <c:pt idx="2527">
                  <c:v>2.8542290385887303E-2</c:v>
                </c:pt>
                <c:pt idx="2528">
                  <c:v>2.8536386545531135E-2</c:v>
                </c:pt>
                <c:pt idx="2529">
                  <c:v>2.8530495059777419E-2</c:v>
                </c:pt>
                <c:pt idx="2530">
                  <c:v>2.8519842135429404E-2</c:v>
                </c:pt>
                <c:pt idx="2531">
                  <c:v>2.8516618973986906E-2</c:v>
                </c:pt>
                <c:pt idx="2532">
                  <c:v>2.8510763290898598E-2</c:v>
                </c:pt>
                <c:pt idx="2533">
                  <c:v>2.8504919958991466E-2</c:v>
                </c:pt>
                <c:pt idx="2534">
                  <c:v>2.8501222948047984E-2</c:v>
                </c:pt>
                <c:pt idx="2535">
                  <c:v>2.8495405588718412E-2</c:v>
                </c:pt>
                <c:pt idx="2536">
                  <c:v>2.8489600583596713E-2</c:v>
                </c:pt>
                <c:pt idx="2537">
                  <c:v>2.8483807932625903E-2</c:v>
                </c:pt>
                <c:pt idx="2538">
                  <c:v>2.8478740816024164E-2</c:v>
                </c:pt>
                <c:pt idx="2539">
                  <c:v>2.8472973301134911E-2</c:v>
                </c:pt>
                <c:pt idx="2540">
                  <c:v>2.8466504104073746E-2</c:v>
                </c:pt>
                <c:pt idx="2541">
                  <c:v>2.8460760869158868E-2</c:v>
                </c:pt>
                <c:pt idx="2542">
                  <c:v>2.8455029988117657E-2</c:v>
                </c:pt>
                <c:pt idx="2543">
                  <c:v>2.8447165942949802E-2</c:v>
                </c:pt>
                <c:pt idx="2544">
                  <c:v>2.8444321051269577E-2</c:v>
                </c:pt>
                <c:pt idx="2545">
                  <c:v>2.8437911467698595E-2</c:v>
                </c:pt>
                <c:pt idx="2546">
                  <c:v>2.8432230001610364E-2</c:v>
                </c:pt>
                <c:pt idx="2547">
                  <c:v>2.8426560889123681E-2</c:v>
                </c:pt>
                <c:pt idx="2548">
                  <c:v>2.8420904130183267E-2</c:v>
                </c:pt>
                <c:pt idx="2549">
                  <c:v>2.8415259724736401E-2</c:v>
                </c:pt>
                <c:pt idx="2550">
                  <c:v>2.8409627672727807E-2</c:v>
                </c:pt>
                <c:pt idx="2551">
                  <c:v>2.8404007974103061E-2</c:v>
                </c:pt>
                <c:pt idx="2552">
                  <c:v>2.839624330548041E-2</c:v>
                </c:pt>
                <c:pt idx="2553">
                  <c:v>2.8390646985929344E-2</c:v>
                </c:pt>
                <c:pt idx="2554">
                  <c:v>2.838506301643947E-2</c:v>
                </c:pt>
                <c:pt idx="2555">
                  <c:v>2.8379491396963354E-2</c:v>
                </c:pt>
                <c:pt idx="2556">
                  <c:v>2.837393212744917E-2</c:v>
                </c:pt>
                <c:pt idx="2557">
                  <c:v>2.8370549200414385E-2</c:v>
                </c:pt>
                <c:pt idx="2558">
                  <c:v>2.8365737914023331E-2</c:v>
                </c:pt>
                <c:pt idx="2559">
                  <c:v>2.8359495100494712E-2</c:v>
                </c:pt>
                <c:pt idx="2560">
                  <c:v>2.8353986579914611E-2</c:v>
                </c:pt>
                <c:pt idx="2561">
                  <c:v>2.8348490412187715E-2</c:v>
                </c:pt>
                <c:pt idx="2562">
                  <c:v>2.8339212542646316E-2</c:v>
                </c:pt>
                <c:pt idx="2563">
                  <c:v>2.8338259330873812E-2</c:v>
                </c:pt>
                <c:pt idx="2564">
                  <c:v>2.8332076025575234E-2</c:v>
                </c:pt>
                <c:pt idx="2565">
                  <c:v>2.8323729662114161E-2</c:v>
                </c:pt>
                <c:pt idx="2566">
                  <c:v>2.8318293433453157E-2</c:v>
                </c:pt>
                <c:pt idx="2567">
                  <c:v>2.8312869553145603E-2</c:v>
                </c:pt>
                <c:pt idx="2568">
                  <c:v>2.8307458021139098E-2</c:v>
                </c:pt>
                <c:pt idx="2569">
                  <c:v>2.8302785446765164E-2</c:v>
                </c:pt>
                <c:pt idx="2570">
                  <c:v>2.829667200183561E-2</c:v>
                </c:pt>
                <c:pt idx="2571">
                  <c:v>2.8291297514440039E-2</c:v>
                </c:pt>
                <c:pt idx="2572">
                  <c:v>2.8285935375148341E-2</c:v>
                </c:pt>
                <c:pt idx="2573">
                  <c:v>2.8280585583911666E-2</c:v>
                </c:pt>
                <c:pt idx="2574">
                  <c:v>2.8274519302862951E-2</c:v>
                </c:pt>
                <c:pt idx="2575">
                  <c:v>2.8269193742390338E-2</c:v>
                </c:pt>
                <c:pt idx="2576">
                  <c:v>2.8263880528783727E-2</c:v>
                </c:pt>
                <c:pt idx="2577">
                  <c:v>2.8258579661995513E-2</c:v>
                </c:pt>
                <c:pt idx="2578">
                  <c:v>2.8256945496196159E-2</c:v>
                </c:pt>
                <c:pt idx="2579">
                  <c:v>2.8251671670860571E-2</c:v>
                </c:pt>
                <c:pt idx="2580">
                  <c:v>2.8246410197393448E-2</c:v>
                </c:pt>
                <c:pt idx="2581">
                  <c:v>2.8241161075743766E-2</c:v>
                </c:pt>
                <c:pt idx="2582">
                  <c:v>2.8233725789145413E-2</c:v>
                </c:pt>
                <c:pt idx="2583">
                  <c:v>2.8228499949398543E-2</c:v>
                </c:pt>
                <c:pt idx="2584">
                  <c:v>2.8223286458209894E-2</c:v>
                </c:pt>
                <c:pt idx="2585">
                  <c:v>2.8215118778208547E-2</c:v>
                </c:pt>
                <c:pt idx="2586">
                  <c:v>2.8212896521309608E-2</c:v>
                </c:pt>
                <c:pt idx="2587">
                  <c:v>2.8209925731194616E-2</c:v>
                </c:pt>
                <c:pt idx="2588">
                  <c:v>2.8204763070861338E-2</c:v>
                </c:pt>
                <c:pt idx="2589">
                  <c:v>2.8199612761944971E-2</c:v>
                </c:pt>
                <c:pt idx="2590">
                  <c:v>2.8195211632036438E-2</c:v>
                </c:pt>
                <c:pt idx="2591">
                  <c:v>2.8190086508178499E-2</c:v>
                </c:pt>
                <c:pt idx="2592">
                  <c:v>2.8184235943208361E-2</c:v>
                </c:pt>
                <c:pt idx="2593">
                  <c:v>2.8179135039470664E-2</c:v>
                </c:pt>
                <c:pt idx="2594">
                  <c:v>2.8174046486902419E-2</c:v>
                </c:pt>
                <c:pt idx="2595">
                  <c:v>2.8166753046107031E-2</c:v>
                </c:pt>
                <c:pt idx="2596">
                  <c:v>2.8164646172421318E-2</c:v>
                </c:pt>
                <c:pt idx="2597">
                  <c:v>2.8158854935739854E-2</c:v>
                </c:pt>
                <c:pt idx="2598">
                  <c:v>2.8153815787368936E-2</c:v>
                </c:pt>
                <c:pt idx="2599">
                  <c:v>2.8148788989927658E-2</c:v>
                </c:pt>
                <c:pt idx="2600">
                  <c:v>2.8143774543366702E-2</c:v>
                </c:pt>
                <c:pt idx="2601">
                  <c:v>2.8139514638046079E-2</c:v>
                </c:pt>
                <c:pt idx="2602">
                  <c:v>2.8133782702690999E-2</c:v>
                </c:pt>
                <c:pt idx="2603">
                  <c:v>2.8128805308481865E-2</c:v>
                </c:pt>
                <c:pt idx="2604">
                  <c:v>2.8121609757583425E-2</c:v>
                </c:pt>
                <c:pt idx="2605">
                  <c:v>2.8116655575071283E-2</c:v>
                </c:pt>
                <c:pt idx="2606">
                  <c:v>2.8111713740075556E-2</c:v>
                </c:pt>
                <c:pt idx="2607">
                  <c:v>2.8106784252553207E-2</c:v>
                </c:pt>
                <c:pt idx="2608">
                  <c:v>2.8104103596805742E-2</c:v>
                </c:pt>
                <c:pt idx="2609">
                  <c:v>2.8099200306011079E-2</c:v>
                </c:pt>
                <c:pt idx="2610">
                  <c:v>2.8094309365621368E-2</c:v>
                </c:pt>
                <c:pt idx="2611">
                  <c:v>2.8090177949125709E-2</c:v>
                </c:pt>
                <c:pt idx="2612">
                  <c:v>2.8084564535867169E-2</c:v>
                </c:pt>
                <c:pt idx="2613">
                  <c:v>2.8079710646408292E-2</c:v>
                </c:pt>
                <c:pt idx="2614">
                  <c:v>2.8074869107165584E-2</c:v>
                </c:pt>
                <c:pt idx="2615">
                  <c:v>2.8070789113533504E-2</c:v>
                </c:pt>
                <c:pt idx="2616">
                  <c:v>2.8065223079146693E-2</c:v>
                </c:pt>
                <c:pt idx="2617">
                  <c:v>2.8057418615967222E-2</c:v>
                </c:pt>
                <c:pt idx="2618">
                  <c:v>2.8052624438029916E-2</c:v>
                </c:pt>
                <c:pt idx="2619">
                  <c:v>2.8047842606004458E-2</c:v>
                </c:pt>
                <c:pt idx="2620">
                  <c:v>2.8043073119843775E-2</c:v>
                </c:pt>
                <c:pt idx="2621">
                  <c:v>2.803477699493467E-2</c:v>
                </c:pt>
                <c:pt idx="2622">
                  <c:v>2.8032294121764292E-2</c:v>
                </c:pt>
                <c:pt idx="2623">
                  <c:v>2.8028320723383061E-2</c:v>
                </c:pt>
                <c:pt idx="2624">
                  <c:v>2.8021426974150998E-2</c:v>
                </c:pt>
                <c:pt idx="2625">
                  <c:v>2.8018151233736997E-2</c:v>
                </c:pt>
                <c:pt idx="2626">
                  <c:v>2.8014216427112149E-2</c:v>
                </c:pt>
                <c:pt idx="2627">
                  <c:v>2.8008784374804547E-2</c:v>
                </c:pt>
                <c:pt idx="2628">
                  <c:v>2.8002698236075041E-2</c:v>
                </c:pt>
                <c:pt idx="2629">
                  <c:v>2.8000223258999219E-2</c:v>
                </c:pt>
                <c:pt idx="2630">
                  <c:v>2.7995583564569694E-2</c:v>
                </c:pt>
                <c:pt idx="2631">
                  <c:v>2.799095621753632E-2</c:v>
                </c:pt>
                <c:pt idx="2632">
                  <c:v>2.7986341217859995E-2</c:v>
                </c:pt>
                <c:pt idx="2633">
                  <c:v>2.7981738565492936E-2</c:v>
                </c:pt>
                <c:pt idx="2634">
                  <c:v>2.7976389281475805E-2</c:v>
                </c:pt>
                <c:pt idx="2635">
                  <c:v>2.797181079619699E-2</c:v>
                </c:pt>
                <c:pt idx="2636">
                  <c:v>2.7965942313574941E-2</c:v>
                </c:pt>
                <c:pt idx="2637">
                  <c:v>2.796269086411186E-2</c:v>
                </c:pt>
                <c:pt idx="2638">
                  <c:v>2.7958149417220347E-2</c:v>
                </c:pt>
                <c:pt idx="2639">
                  <c:v>2.7953736011846621E-2</c:v>
                </c:pt>
                <c:pt idx="2640">
                  <c:v>2.7949865720017859E-2</c:v>
                </c:pt>
                <c:pt idx="2641">
                  <c:v>2.7945361844592207E-2</c:v>
                </c:pt>
                <c:pt idx="2642">
                  <c:v>2.7940229677073419E-2</c:v>
                </c:pt>
                <c:pt idx="2643">
                  <c:v>2.7936391134476598E-2</c:v>
                </c:pt>
                <c:pt idx="2644">
                  <c:v>2.7931924299702357E-2</c:v>
                </c:pt>
                <c:pt idx="2645">
                  <c:v>2.7927469811729094E-2</c:v>
                </c:pt>
                <c:pt idx="2646">
                  <c:v>2.7923027670511621E-2</c:v>
                </c:pt>
                <c:pt idx="2647">
                  <c:v>2.7918597876011707E-2</c:v>
                </c:pt>
                <c:pt idx="2648">
                  <c:v>2.7914180428185047E-2</c:v>
                </c:pt>
                <c:pt idx="2649">
                  <c:v>2.7909775326993402E-2</c:v>
                </c:pt>
                <c:pt idx="2650">
                  <c:v>2.7905382572390728E-2</c:v>
                </c:pt>
                <c:pt idx="2651">
                  <c:v>2.790100216433879E-2</c:v>
                </c:pt>
                <c:pt idx="2652">
                  <c:v>2.7896634102798492E-2</c:v>
                </c:pt>
                <c:pt idx="2653">
                  <c:v>2.7892278387723783E-2</c:v>
                </c:pt>
                <c:pt idx="2654">
                  <c:v>2.7887935019076434E-2</c:v>
                </c:pt>
                <c:pt idx="2655">
                  <c:v>2.7882986287217349E-2</c:v>
                </c:pt>
                <c:pt idx="2656">
                  <c:v>2.7877898482072172E-2</c:v>
                </c:pt>
                <c:pt idx="2657">
                  <c:v>2.7874207627210875E-2</c:v>
                </c:pt>
                <c:pt idx="2658">
                  <c:v>2.7869913093335984E-2</c:v>
                </c:pt>
                <c:pt idx="2659">
                  <c:v>2.7865630904681325E-2</c:v>
                </c:pt>
                <c:pt idx="2660">
                  <c:v>2.7862134079890424E-2</c:v>
                </c:pt>
                <c:pt idx="2661">
                  <c:v>2.7857877135098973E-2</c:v>
                </c:pt>
                <c:pt idx="2662">
                  <c:v>2.7853027173010511E-2</c:v>
                </c:pt>
                <c:pt idx="2663">
                  <c:v>2.784940028378504E-2</c:v>
                </c:pt>
                <c:pt idx="2664">
                  <c:v>2.7845180377185232E-2</c:v>
                </c:pt>
                <c:pt idx="2665">
                  <c:v>2.7840972816570528E-2</c:v>
                </c:pt>
                <c:pt idx="2666">
                  <c:v>2.7836179293346953E-2</c:v>
                </c:pt>
                <c:pt idx="2667">
                  <c:v>2.7832594733133952E-2</c:v>
                </c:pt>
                <c:pt idx="2668">
                  <c:v>2.7828424210236489E-2</c:v>
                </c:pt>
                <c:pt idx="2669">
                  <c:v>2.7823487996770691E-2</c:v>
                </c:pt>
                <c:pt idx="2670">
                  <c:v>2.781934160297974E-2</c:v>
                </c:pt>
                <c:pt idx="2671">
                  <c:v>2.7815207553942577E-2</c:v>
                </c:pt>
                <c:pt idx="2672">
                  <c:v>2.7811085849621432E-2</c:v>
                </c:pt>
                <c:pt idx="2673">
                  <c:v>2.7802489992268128E-2</c:v>
                </c:pt>
                <c:pt idx="2674">
                  <c:v>2.7801514349242495E-2</c:v>
                </c:pt>
                <c:pt idx="2675">
                  <c:v>2.7797430874848317E-2</c:v>
                </c:pt>
                <c:pt idx="2676">
                  <c:v>2.7793359744016755E-2</c:v>
                </c:pt>
                <c:pt idx="2677">
                  <c:v>2.7789300956712282E-2</c:v>
                </c:pt>
                <c:pt idx="2678">
                  <c:v>2.7786037634464897E-2</c:v>
                </c:pt>
                <c:pt idx="2679">
                  <c:v>2.7781220412538055E-2</c:v>
                </c:pt>
                <c:pt idx="2680">
                  <c:v>2.7777198655592805E-2</c:v>
                </c:pt>
                <c:pt idx="2681">
                  <c:v>2.7773974080983026E-2</c:v>
                </c:pt>
                <c:pt idx="2682">
                  <c:v>2.7770763093841841E-2</c:v>
                </c:pt>
                <c:pt idx="2683">
                  <c:v>2.7766779517911851E-2</c:v>
                </c:pt>
                <c:pt idx="2684">
                  <c:v>2.7762808287229292E-2</c:v>
                </c:pt>
                <c:pt idx="2685">
                  <c:v>2.7758849401759413E-2</c:v>
                </c:pt>
                <c:pt idx="2686">
                  <c:v>2.7752989563729503E-2</c:v>
                </c:pt>
                <c:pt idx="2687">
                  <c:v>2.7749058315950325E-2</c:v>
                </c:pt>
                <c:pt idx="2688">
                  <c:v>2.7745139412270515E-2</c:v>
                </c:pt>
                <c:pt idx="2689">
                  <c:v>2.7741232852657574E-2</c:v>
                </c:pt>
                <c:pt idx="2690">
                  <c:v>2.7738128944433831E-2</c:v>
                </c:pt>
                <c:pt idx="2691">
                  <c:v>2.7734247656582715E-2</c:v>
                </c:pt>
                <c:pt idx="2692">
                  <c:v>2.7730378713672323E-2</c:v>
                </c:pt>
                <c:pt idx="2693">
                  <c:v>2.7726522115670501E-2</c:v>
                </c:pt>
                <c:pt idx="2694">
                  <c:v>2.7722677862537289E-2</c:v>
                </c:pt>
                <c:pt idx="2695">
                  <c:v>2.7718845954237056E-2</c:v>
                </c:pt>
                <c:pt idx="2696">
                  <c:v>2.771502639073592E-2</c:v>
                </c:pt>
                <c:pt idx="2697">
                  <c:v>2.7711219171994778E-2</c:v>
                </c:pt>
                <c:pt idx="2698">
                  <c:v>2.7707424297980621E-2</c:v>
                </c:pt>
                <c:pt idx="2699">
                  <c:v>2.7703641768656081E-2</c:v>
                </c:pt>
                <c:pt idx="2700">
                  <c:v>2.7699871583986402E-2</c:v>
                </c:pt>
                <c:pt idx="2701">
                  <c:v>2.7696113743936834E-2</c:v>
                </c:pt>
                <c:pt idx="2702">
                  <c:v>2.769236824847001E-2</c:v>
                </c:pt>
                <c:pt idx="2703">
                  <c:v>2.768863509755292E-2</c:v>
                </c:pt>
                <c:pt idx="2704">
                  <c:v>2.7684914291149935E-2</c:v>
                </c:pt>
                <c:pt idx="2705">
                  <c:v>2.7681205829225432E-2</c:v>
                </c:pt>
                <c:pt idx="2706">
                  <c:v>2.7677509711744659E-2</c:v>
                </c:pt>
                <c:pt idx="2707">
                  <c:v>2.7673825938673728E-2</c:v>
                </c:pt>
                <c:pt idx="2708">
                  <c:v>2.7669353544615229E-2</c:v>
                </c:pt>
                <c:pt idx="2709">
                  <c:v>2.7665693858818622E-2</c:v>
                </c:pt>
                <c:pt idx="2710">
                  <c:v>2.766204651634574E-2</c:v>
                </c:pt>
                <c:pt idx="2711">
                  <c:v>2.7661623200042465E-2</c:v>
                </c:pt>
                <c:pt idx="2712">
                  <c:v>2.765559223824594E-2</c:v>
                </c:pt>
                <c:pt idx="2713">
                  <c:v>2.7651982530906817E-2</c:v>
                </c:pt>
                <c:pt idx="2714">
                  <c:v>2.7648385167738595E-2</c:v>
                </c:pt>
                <c:pt idx="2715">
                  <c:v>2.7644800148703918E-2</c:v>
                </c:pt>
                <c:pt idx="2716">
                  <c:v>2.7641227473771499E-2</c:v>
                </c:pt>
                <c:pt idx="2717">
                  <c:v>2.7637667142907458E-2</c:v>
                </c:pt>
                <c:pt idx="2718">
                  <c:v>2.7634119156078777E-2</c:v>
                </c:pt>
                <c:pt idx="2719">
                  <c:v>2.7630583513250703E-2</c:v>
                </c:pt>
                <c:pt idx="2720">
                  <c:v>2.7625749558877956E-2</c:v>
                </c:pt>
                <c:pt idx="2721">
                  <c:v>2.7622740399058172E-2</c:v>
                </c:pt>
                <c:pt idx="2722">
                  <c:v>2.7619241173884816E-2</c:v>
                </c:pt>
                <c:pt idx="2723">
                  <c:v>2.7615754291608275E-2</c:v>
                </c:pt>
                <c:pt idx="2724">
                  <c:v>2.7610299842779851E-2</c:v>
                </c:pt>
                <c:pt idx="2725">
                  <c:v>2.7608323963673805E-2</c:v>
                </c:pt>
                <c:pt idx="2726">
                  <c:v>2.7605367701821346E-2</c:v>
                </c:pt>
                <c:pt idx="2727">
                  <c:v>2.7601930190800018E-2</c:v>
                </c:pt>
                <c:pt idx="2728">
                  <c:v>2.7598505022510364E-2</c:v>
                </c:pt>
                <c:pt idx="2729">
                  <c:v>2.7595092196924274E-2</c:v>
                </c:pt>
                <c:pt idx="2730">
                  <c:v>2.7590877392142055E-2</c:v>
                </c:pt>
                <c:pt idx="2731">
                  <c:v>2.7587488629070123E-2</c:v>
                </c:pt>
                <c:pt idx="2732">
                  <c:v>2.7584112207632572E-2</c:v>
                </c:pt>
                <c:pt idx="2733">
                  <c:v>2.7580748127800092E-2</c:v>
                </c:pt>
                <c:pt idx="2734">
                  <c:v>2.7579030128707639E-2</c:v>
                </c:pt>
                <c:pt idx="2735">
                  <c:v>2.7575691985467551E-2</c:v>
                </c:pt>
                <c:pt idx="2736">
                  <c:v>2.7572366185678938E-2</c:v>
                </c:pt>
                <c:pt idx="2737">
                  <c:v>2.7569052729308791E-2</c:v>
                </c:pt>
                <c:pt idx="2738">
                  <c:v>2.7564932183017293E-2</c:v>
                </c:pt>
                <c:pt idx="2739">
                  <c:v>2.7561642782720532E-2</c:v>
                </c:pt>
                <c:pt idx="2740">
                  <c:v>2.7558365724782992E-2</c:v>
                </c:pt>
                <c:pt idx="2741">
                  <c:v>2.7555101009173931E-2</c:v>
                </c:pt>
                <c:pt idx="2742">
                  <c:v>2.7551848635862602E-2</c:v>
                </c:pt>
                <c:pt idx="2743">
                  <c:v>2.7549431201215169E-2</c:v>
                </c:pt>
                <c:pt idx="2744">
                  <c:v>2.754620414792797E-2</c:v>
                </c:pt>
                <c:pt idx="2745">
                  <c:v>2.754298943781942E-2</c:v>
                </c:pt>
                <c:pt idx="2746">
                  <c:v>2.7539787070856511E-2</c:v>
                </c:pt>
                <c:pt idx="2747">
                  <c:v>2.7536597047009694E-2</c:v>
                </c:pt>
                <c:pt idx="2748">
                  <c:v>2.7533419366245954E-2</c:v>
                </c:pt>
                <c:pt idx="2749">
                  <c:v>2.7530254028538356E-2</c:v>
                </c:pt>
                <c:pt idx="2750">
                  <c:v>2.7527101033856492E-2</c:v>
                </c:pt>
                <c:pt idx="2751">
                  <c:v>2.7523960382170819E-2</c:v>
                </c:pt>
                <c:pt idx="2752">
                  <c:v>2.7520832073450924E-2</c:v>
                </c:pt>
                <c:pt idx="2753">
                  <c:v>2.7517716107669007E-2</c:v>
                </c:pt>
                <c:pt idx="2754">
                  <c:v>2.7514612484796391E-2</c:v>
                </c:pt>
                <c:pt idx="2755">
                  <c:v>2.7511521204800059E-2</c:v>
                </c:pt>
                <c:pt idx="2756">
                  <c:v>2.7508442267653952E-2</c:v>
                </c:pt>
                <c:pt idx="2757">
                  <c:v>2.7505375673327653E-2</c:v>
                </c:pt>
                <c:pt idx="2758">
                  <c:v>2.7502321421795099E-2</c:v>
                </c:pt>
                <c:pt idx="2759">
                  <c:v>2.7499279513024139E-2</c:v>
                </c:pt>
                <c:pt idx="2760">
                  <c:v>2.7495416415369556E-2</c:v>
                </c:pt>
                <c:pt idx="2761">
                  <c:v>2.7492398540113486E-2</c:v>
                </c:pt>
                <c:pt idx="2762">
                  <c:v>2.7489393006571005E-2</c:v>
                </c:pt>
                <c:pt idx="2763">
                  <c:v>2.7486399814719266E-2</c:v>
                </c:pt>
                <c:pt idx="2764">
                  <c:v>2.7483418964526652E-2</c:v>
                </c:pt>
                <c:pt idx="2765">
                  <c:v>2.7481287256840077E-2</c:v>
                </c:pt>
                <c:pt idx="2766">
                  <c:v>2.7478331746617433E-2</c:v>
                </c:pt>
                <c:pt idx="2767">
                  <c:v>2.747538857893482E-2</c:v>
                </c:pt>
                <c:pt idx="2768">
                  <c:v>2.7472457753760966E-2</c:v>
                </c:pt>
                <c:pt idx="2769">
                  <c:v>2.7469539271069796E-2</c:v>
                </c:pt>
                <c:pt idx="2770">
                  <c:v>2.7467899670078035E-2</c:v>
                </c:pt>
                <c:pt idx="2771">
                  <c:v>2.7463739333026045E-2</c:v>
                </c:pt>
                <c:pt idx="2772">
                  <c:v>2.7462130592597622E-2</c:v>
                </c:pt>
                <c:pt idx="2773">
                  <c:v>2.7456304707411228E-2</c:v>
                </c:pt>
                <c:pt idx="2774">
                  <c:v>2.7453446608018517E-2</c:v>
                </c:pt>
                <c:pt idx="2775">
                  <c:v>2.7450600849029172E-2</c:v>
                </c:pt>
                <c:pt idx="2776">
                  <c:v>2.7447767430413883E-2</c:v>
                </c:pt>
                <c:pt idx="2777">
                  <c:v>2.7442938851550913E-2</c:v>
                </c:pt>
                <c:pt idx="2778">
                  <c:v>2.7441737373307795E-2</c:v>
                </c:pt>
                <c:pt idx="2779">
                  <c:v>2.7438942738566396E-2</c:v>
                </c:pt>
                <c:pt idx="2780">
                  <c:v>2.7436160444095137E-2</c:v>
                </c:pt>
                <c:pt idx="2781">
                  <c:v>2.7433390489866483E-2</c:v>
                </c:pt>
                <c:pt idx="2782">
                  <c:v>2.7429784898334555E-2</c:v>
                </c:pt>
                <c:pt idx="2783">
                  <c:v>2.7427038951593551E-2</c:v>
                </c:pt>
                <c:pt idx="2784">
                  <c:v>2.7424305344066247E-2</c:v>
                </c:pt>
                <c:pt idx="2785">
                  <c:v>2.7421584075723E-2</c:v>
                </c:pt>
                <c:pt idx="2786">
                  <c:v>2.7423129598320099E-2</c:v>
                </c:pt>
                <c:pt idx="2787">
                  <c:v>2.7420436393221163E-2</c:v>
                </c:pt>
                <c:pt idx="2788">
                  <c:v>2.7417755532011544E-2</c:v>
                </c:pt>
                <c:pt idx="2789">
                  <c:v>2.7415087014661475E-2</c:v>
                </c:pt>
                <c:pt idx="2790">
                  <c:v>2.7409869704468515E-2</c:v>
                </c:pt>
                <c:pt idx="2791">
                  <c:v>2.7405717445674133E-2</c:v>
                </c:pt>
                <c:pt idx="2792">
                  <c:v>2.7404590300423151E-2</c:v>
                </c:pt>
                <c:pt idx="2793">
                  <c:v>2.7401969109761708E-2</c:v>
                </c:pt>
                <c:pt idx="2794">
                  <c:v>2.7399360259977593E-2</c:v>
                </c:pt>
                <c:pt idx="2795">
                  <c:v>2.7399335130242522E-2</c:v>
                </c:pt>
                <c:pt idx="2796">
                  <c:v>2.7396753019214549E-2</c:v>
                </c:pt>
                <c:pt idx="2797">
                  <c:v>2.7394183251849693E-2</c:v>
                </c:pt>
                <c:pt idx="2798">
                  <c:v>2.7392485232856562E-2</c:v>
                </c:pt>
                <c:pt idx="2799">
                  <c:v>2.7389940841529879E-2</c:v>
                </c:pt>
                <c:pt idx="2800">
                  <c:v>2.7386548011467622E-2</c:v>
                </c:pt>
                <c:pt idx="2801">
                  <c:v>2.7384027618497547E-2</c:v>
                </c:pt>
                <c:pt idx="2802">
                  <c:v>2.7381519569065579E-2</c:v>
                </c:pt>
                <c:pt idx="2803">
                  <c:v>2.737902386314621E-2</c:v>
                </c:pt>
                <c:pt idx="2804">
                  <c:v>2.7377404052488879E-2</c:v>
                </c:pt>
                <c:pt idx="2805">
                  <c:v>2.7374069481757659E-2</c:v>
                </c:pt>
                <c:pt idx="2806">
                  <c:v>2.737161080623916E-2</c:v>
                </c:pt>
                <c:pt idx="2807">
                  <c:v>2.7369164474138015E-2</c:v>
                </c:pt>
                <c:pt idx="2808">
                  <c:v>2.736673048543381E-2</c:v>
                </c:pt>
                <c:pt idx="2809">
                  <c:v>2.7364308840102738E-2</c:v>
                </c:pt>
                <c:pt idx="2810">
                  <c:v>2.7361899538117587E-2</c:v>
                </c:pt>
                <c:pt idx="2811">
                  <c:v>2.7359502579458798E-2</c:v>
                </c:pt>
                <c:pt idx="2812">
                  <c:v>2.7354511226402308E-2</c:v>
                </c:pt>
                <c:pt idx="2813">
                  <c:v>2.7352136848768898E-2</c:v>
                </c:pt>
                <c:pt idx="2814">
                  <c:v>2.7349774811546379E-2</c:v>
                </c:pt>
                <c:pt idx="2815">
                  <c:v>2.7347425114714552E-2</c:v>
                </c:pt>
                <c:pt idx="2816">
                  <c:v>2.7345087758252326E-2</c:v>
                </c:pt>
                <c:pt idx="2817">
                  <c:v>2.7345380036070451E-2</c:v>
                </c:pt>
                <c:pt idx="2818">
                  <c:v>2.7343942841228552E-2</c:v>
                </c:pt>
                <c:pt idx="2819">
                  <c:v>2.7340771267184774E-2</c:v>
                </c:pt>
                <c:pt idx="2820">
                  <c:v>2.7338485397437669E-2</c:v>
                </c:pt>
                <c:pt idx="2821">
                  <c:v>2.7336211870789873E-2</c:v>
                </c:pt>
                <c:pt idx="2822">
                  <c:v>2.7331232717921365E-2</c:v>
                </c:pt>
                <c:pt idx="2823">
                  <c:v>2.7332578756272128E-2</c:v>
                </c:pt>
                <c:pt idx="2824">
                  <c:v>2.7329465349238247E-2</c:v>
                </c:pt>
                <c:pt idx="2825">
                  <c:v>2.7323728977465045E-2</c:v>
                </c:pt>
                <c:pt idx="2826">
                  <c:v>2.732151430958929E-2</c:v>
                </c:pt>
                <c:pt idx="2827">
                  <c:v>2.7319311980904537E-2</c:v>
                </c:pt>
                <c:pt idx="2828">
                  <c:v>2.731712199138947E-2</c:v>
                </c:pt>
                <c:pt idx="2829">
                  <c:v>2.7315825088009334E-2</c:v>
                </c:pt>
                <c:pt idx="2830">
                  <c:v>2.7312779029789347E-2</c:v>
                </c:pt>
                <c:pt idx="2831">
                  <c:v>2.731062605766521E-2</c:v>
                </c:pt>
                <c:pt idx="2832">
                  <c:v>2.7308485424630824E-2</c:v>
                </c:pt>
                <c:pt idx="2833">
                  <c:v>2.7306357130666647E-2</c:v>
                </c:pt>
                <c:pt idx="2834">
                  <c:v>2.7303356944366194E-2</c:v>
                </c:pt>
                <c:pt idx="2835">
                  <c:v>2.7301252606189222E-2</c:v>
                </c:pt>
                <c:pt idx="2836">
                  <c:v>2.7299160606079002E-2</c:v>
                </c:pt>
                <c:pt idx="2837">
                  <c:v>2.7297080944022056E-2</c:v>
                </c:pt>
                <c:pt idx="2838">
                  <c:v>2.7299450391552151E-2</c:v>
                </c:pt>
                <c:pt idx="2839">
                  <c:v>2.7297399037104143E-2</c:v>
                </c:pt>
                <c:pt idx="2840">
                  <c:v>2.7295360025363414E-2</c:v>
                </c:pt>
                <c:pt idx="2841">
                  <c:v>2.7290400552602016E-2</c:v>
                </c:pt>
                <c:pt idx="2842">
                  <c:v>2.7288647890642934E-2</c:v>
                </c:pt>
                <c:pt idx="2843">
                  <c:v>2.728664371628679E-2</c:v>
                </c:pt>
                <c:pt idx="2844">
                  <c:v>2.7284651881733669E-2</c:v>
                </c:pt>
                <c:pt idx="2845">
                  <c:v>2.7282672386966009E-2</c:v>
                </c:pt>
                <c:pt idx="2846">
                  <c:v>2.7283385150672419E-2</c:v>
                </c:pt>
                <c:pt idx="2847">
                  <c:v>2.7281432537335018E-2</c:v>
                </c:pt>
                <c:pt idx="2848">
                  <c:v>2.7279492266552678E-2</c:v>
                </c:pt>
                <c:pt idx="2849">
                  <c:v>2.7277564338305842E-2</c:v>
                </c:pt>
                <c:pt idx="2850">
                  <c:v>2.7276545231475182E-2</c:v>
                </c:pt>
                <c:pt idx="2851">
                  <c:v>2.7274642726224579E-2</c:v>
                </c:pt>
                <c:pt idx="2852">
                  <c:v>2.7271854608585326E-2</c:v>
                </c:pt>
                <c:pt idx="2853">
                  <c:v>2.7269976050291724E-2</c:v>
                </c:pt>
                <c:pt idx="2854">
                  <c:v>2.7268109834441785E-2</c:v>
                </c:pt>
                <c:pt idx="2855">
                  <c:v>2.726355612346814E-2</c:v>
                </c:pt>
                <c:pt idx="2856">
                  <c:v>2.7265315350901102E-2</c:v>
                </c:pt>
                <c:pt idx="2857">
                  <c:v>2.726258524137366E-2</c:v>
                </c:pt>
                <c:pt idx="2858">
                  <c:v>2.7260768395118089E-2</c:v>
                </c:pt>
                <c:pt idx="2859">
                  <c:v>2.7258963891217743E-2</c:v>
                </c:pt>
                <c:pt idx="2860">
                  <c:v>2.725717172965646E-2</c:v>
                </c:pt>
                <c:pt idx="2861">
                  <c:v>2.7255391910413838E-2</c:v>
                </c:pt>
                <c:pt idx="2862">
                  <c:v>2.7253624433474562E-2</c:v>
                </c:pt>
                <c:pt idx="2863">
                  <c:v>2.7251869298823329E-2</c:v>
                </c:pt>
                <c:pt idx="2864">
                  <c:v>2.7247406521727843E-2</c:v>
                </c:pt>
                <c:pt idx="2865">
                  <c:v>2.7245673818946589E-2</c:v>
                </c:pt>
                <c:pt idx="2866">
                  <c:v>2.7243953455588884E-2</c:v>
                </c:pt>
                <c:pt idx="2867">
                  <c:v>2.724224543163804E-2</c:v>
                </c:pt>
                <c:pt idx="2868">
                  <c:v>2.7240549747075602E-2</c:v>
                </c:pt>
                <c:pt idx="2869">
                  <c:v>2.7241597677988588E-2</c:v>
                </c:pt>
                <c:pt idx="2870">
                  <c:v>2.724084035590367E-2</c:v>
                </c:pt>
                <c:pt idx="2871">
                  <c:v>2.7238272541916572E-2</c:v>
                </c:pt>
                <c:pt idx="2872">
                  <c:v>2.7236628487097479E-2</c:v>
                </c:pt>
                <c:pt idx="2873">
                  <c:v>2.7234996774401457E-2</c:v>
                </c:pt>
                <c:pt idx="2874">
                  <c:v>2.723085797086645E-2</c:v>
                </c:pt>
                <c:pt idx="2875">
                  <c:v>2.7232685585498621E-2</c:v>
                </c:pt>
                <c:pt idx="2876">
                  <c:v>2.7230175688896175E-2</c:v>
                </c:pt>
                <c:pt idx="2877">
                  <c:v>2.7224927597663928E-2</c:v>
                </c:pt>
                <c:pt idx="2878">
                  <c:v>2.7223354543350453E-2</c:v>
                </c:pt>
                <c:pt idx="2879">
                  <c:v>2.7221793827324703E-2</c:v>
                </c:pt>
                <c:pt idx="2880">
                  <c:v>2.7220245449572467E-2</c:v>
                </c:pt>
                <c:pt idx="2881">
                  <c:v>2.7219628725338618E-2</c:v>
                </c:pt>
                <c:pt idx="2882">
                  <c:v>2.7217185708835245E-2</c:v>
                </c:pt>
                <c:pt idx="2883">
                  <c:v>2.7215674345820062E-2</c:v>
                </c:pt>
                <c:pt idx="2884">
                  <c:v>2.7214175321023326E-2</c:v>
                </c:pt>
                <c:pt idx="2885">
                  <c:v>2.7212688634428162E-2</c:v>
                </c:pt>
                <c:pt idx="2886">
                  <c:v>2.7210291248622179E-2</c:v>
                </c:pt>
                <c:pt idx="2887">
                  <c:v>2.7208828467292411E-2</c:v>
                </c:pt>
                <c:pt idx="2888">
                  <c:v>2.7207378023189607E-2</c:v>
                </c:pt>
                <c:pt idx="2889">
                  <c:v>2.7205939916304794E-2</c:v>
                </c:pt>
                <c:pt idx="2890">
                  <c:v>2.7209145988698766E-2</c:v>
                </c:pt>
                <c:pt idx="2891">
                  <c:v>2.7207736431655763E-2</c:v>
                </c:pt>
                <c:pt idx="2892">
                  <c:v>2.7206339216460308E-2</c:v>
                </c:pt>
                <c:pt idx="2893">
                  <c:v>2.7204954343095385E-2</c:v>
                </c:pt>
                <c:pt idx="2894">
                  <c:v>2.7200793025394677E-2</c:v>
                </c:pt>
                <c:pt idx="2895">
                  <c:v>2.719943049880642E-2</c:v>
                </c:pt>
                <c:pt idx="2896">
                  <c:v>2.7197314315389787E-2</c:v>
                </c:pt>
                <c:pt idx="2897">
                  <c:v>2.7196742462590826E-2</c:v>
                </c:pt>
                <c:pt idx="2898">
                  <c:v>2.719541695294329E-2</c:v>
                </c:pt>
                <c:pt idx="2899">
                  <c:v>2.7196904280657463E-2</c:v>
                </c:pt>
                <c:pt idx="2900">
                  <c:v>2.7195605799754236E-2</c:v>
                </c:pt>
                <c:pt idx="2901">
                  <c:v>2.7194319660580352E-2</c:v>
                </c:pt>
                <c:pt idx="2902">
                  <c:v>2.7193981960347512E-2</c:v>
                </c:pt>
                <c:pt idx="2903">
                  <c:v>2.7192721291260918E-2</c:v>
                </c:pt>
                <c:pt idx="2904">
                  <c:v>2.7190535293313986E-2</c:v>
                </c:pt>
                <c:pt idx="2905">
                  <c:v>2.7189298520936708E-2</c:v>
                </c:pt>
                <c:pt idx="2906">
                  <c:v>2.7188074090227544E-2</c:v>
                </c:pt>
                <c:pt idx="2907">
                  <c:v>2.7184042617667444E-2</c:v>
                </c:pt>
                <c:pt idx="2908">
                  <c:v>2.7186603084968165E-2</c:v>
                </c:pt>
                <c:pt idx="2909">
                  <c:v>2.7184474847996479E-2</c:v>
                </c:pt>
                <c:pt idx="2910">
                  <c:v>2.7183299783846666E-2</c:v>
                </c:pt>
                <c:pt idx="2911">
                  <c:v>2.7182137061307992E-2</c:v>
                </c:pt>
                <c:pt idx="2912">
                  <c:v>2.7180986680369397E-2</c:v>
                </c:pt>
                <c:pt idx="2913">
                  <c:v>2.7180793442827329E-2</c:v>
                </c:pt>
                <c:pt idx="2914">
                  <c:v>2.7178722943249089E-2</c:v>
                </c:pt>
                <c:pt idx="2915">
                  <c:v>2.7177609587044411E-2</c:v>
                </c:pt>
                <c:pt idx="2916">
                  <c:v>2.7173667729295733E-2</c:v>
                </c:pt>
                <c:pt idx="2917">
                  <c:v>2.7172576657828712E-2</c:v>
                </c:pt>
                <c:pt idx="2918">
                  <c:v>2.7171497925105346E-2</c:v>
                </c:pt>
                <c:pt idx="2919">
                  <c:v>2.7170431531112454E-2</c:v>
                </c:pt>
                <c:pt idx="2920">
                  <c:v>2.7172227929162528E-2</c:v>
                </c:pt>
                <c:pt idx="2921">
                  <c:v>2.717118862214336E-2</c:v>
                </c:pt>
                <c:pt idx="2922">
                  <c:v>2.7170161656617974E-2</c:v>
                </c:pt>
                <c:pt idx="2923">
                  <c:v>2.7170099845434479E-2</c:v>
                </c:pt>
                <c:pt idx="2924">
                  <c:v>2.7168144750012842E-2</c:v>
                </c:pt>
                <c:pt idx="2925">
                  <c:v>2.7167154808914382E-2</c:v>
                </c:pt>
                <c:pt idx="2926">
                  <c:v>2.7166177209269744E-2</c:v>
                </c:pt>
                <c:pt idx="2927">
                  <c:v>2.7166167994403616E-2</c:v>
                </c:pt>
                <c:pt idx="2928">
                  <c:v>2.716425903431725E-2</c:v>
                </c:pt>
                <c:pt idx="2929">
                  <c:v>2.7160446219414963E-2</c:v>
                </c:pt>
                <c:pt idx="2930">
                  <c:v>2.7159515550861754E-2</c:v>
                </c:pt>
                <c:pt idx="2931">
                  <c:v>2.7158597220930971E-2</c:v>
                </c:pt>
                <c:pt idx="2932">
                  <c:v>2.715769122961384E-2</c:v>
                </c:pt>
                <c:pt idx="2933">
                  <c:v>2.7156418360003685E-2</c:v>
                </c:pt>
                <c:pt idx="2934">
                  <c:v>2.7156504037610846E-2</c:v>
                </c:pt>
                <c:pt idx="2935">
                  <c:v>2.7154678646291695E-2</c:v>
                </c:pt>
                <c:pt idx="2936">
                  <c:v>2.7153706683251531E-2</c:v>
                </c:pt>
                <c:pt idx="2937">
                  <c:v>2.7152988286888474E-2</c:v>
                </c:pt>
                <c:pt idx="2938">
                  <c:v>2.7153126590220386E-2</c:v>
                </c:pt>
                <c:pt idx="2939">
                  <c:v>2.7151347281731658E-2</c:v>
                </c:pt>
                <c:pt idx="2940">
                  <c:v>2.7149465116576899E-2</c:v>
                </c:pt>
                <c:pt idx="2941">
                  <c:v>2.7150723069272031E-2</c:v>
                </c:pt>
                <c:pt idx="2942">
                  <c:v>2.7149946574552206E-2</c:v>
                </c:pt>
                <c:pt idx="2943">
                  <c:v>2.7149182419285316E-2</c:v>
                </c:pt>
                <c:pt idx="2944">
                  <c:v>2.7148430603464412E-2</c:v>
                </c:pt>
                <c:pt idx="2945">
                  <c:v>2.71476911270782E-2</c:v>
                </c:pt>
                <c:pt idx="2946">
                  <c:v>2.7145992427497784E-2</c:v>
                </c:pt>
                <c:pt idx="2947">
                  <c:v>2.7145074604291337E-2</c:v>
                </c:pt>
                <c:pt idx="2948">
                  <c:v>2.714457351571499E-2</c:v>
                </c:pt>
                <c:pt idx="2949">
                  <c:v>2.7143882567552128E-2</c:v>
                </c:pt>
                <c:pt idx="2950">
                  <c:v>2.7143203957866759E-2</c:v>
                </c:pt>
                <c:pt idx="2951">
                  <c:v>2.7143419341056765E-2</c:v>
                </c:pt>
                <c:pt idx="2952">
                  <c:v>2.7142860296096007E-2</c:v>
                </c:pt>
                <c:pt idx="2953">
                  <c:v>2.7142219534979667E-2</c:v>
                </c:pt>
                <c:pt idx="2954">
                  <c:v>2.7141502346003633E-2</c:v>
                </c:pt>
                <c:pt idx="2955">
                  <c:v>2.7140975030879023E-2</c:v>
                </c:pt>
                <c:pt idx="2956">
                  <c:v>2.7140371287882558E-2</c:v>
                </c:pt>
                <c:pt idx="2957">
                  <c:v>2.7139779884249534E-2</c:v>
                </c:pt>
                <c:pt idx="2958">
                  <c:v>2.7139200819973876E-2</c:v>
                </c:pt>
                <c:pt idx="2959">
                  <c:v>2.7138634095049494E-2</c:v>
                </c:pt>
                <c:pt idx="2960">
                  <c:v>2.713807970947205E-2</c:v>
                </c:pt>
                <c:pt idx="2961">
                  <c:v>2.7137537663234589E-2</c:v>
                </c:pt>
                <c:pt idx="2962">
                  <c:v>2.7137007956335377E-2</c:v>
                </c:pt>
                <c:pt idx="2963">
                  <c:v>2.7136490588763981E-2</c:v>
                </c:pt>
                <c:pt idx="2964">
                  <c:v>2.7135985560520409E-2</c:v>
                </c:pt>
                <c:pt idx="2965">
                  <c:v>2.7136480447566037E-2</c:v>
                </c:pt>
                <c:pt idx="2966">
                  <c:v>2.7135012521993268E-2</c:v>
                </c:pt>
                <c:pt idx="2967">
                  <c:v>2.7134478660376615E-2</c:v>
                </c:pt>
                <c:pt idx="2968">
                  <c:v>2.7133034646747857E-2</c:v>
                </c:pt>
                <c:pt idx="2969">
                  <c:v>2.7132654676706492E-2</c:v>
                </c:pt>
                <c:pt idx="2970">
                  <c:v>2.7132222835381595E-2</c:v>
                </c:pt>
                <c:pt idx="2971">
                  <c:v>2.7131803332426142E-2</c:v>
                </c:pt>
                <c:pt idx="2972">
                  <c:v>2.7131396167836625E-2</c:v>
                </c:pt>
                <c:pt idx="2973">
                  <c:v>2.7131995575259093E-2</c:v>
                </c:pt>
                <c:pt idx="2974">
                  <c:v>2.7131560428006078E-2</c:v>
                </c:pt>
                <c:pt idx="2975">
                  <c:v>2.713124464409054E-2</c:v>
                </c:pt>
                <c:pt idx="2976">
                  <c:v>2.7130887687422837E-2</c:v>
                </c:pt>
                <c:pt idx="2977">
                  <c:v>2.7130543070029954E-2</c:v>
                </c:pt>
                <c:pt idx="2978">
                  <c:v>2.713021079190581E-2</c:v>
                </c:pt>
                <c:pt idx="2979">
                  <c:v>2.7129890853049531E-2</c:v>
                </c:pt>
                <c:pt idx="2980">
                  <c:v>2.7129583253458517E-2</c:v>
                </c:pt>
                <c:pt idx="2981">
                  <c:v>2.712828691233389E-2</c:v>
                </c:pt>
                <c:pt idx="2982">
                  <c:v>2.7128003131198158E-2</c:v>
                </c:pt>
                <c:pt idx="2983">
                  <c:v>2.7127731688391464E-2</c:v>
                </c:pt>
                <c:pt idx="2984">
                  <c:v>2.7127472583912932E-2</c:v>
                </c:pt>
                <c:pt idx="2985">
                  <c:v>2.7126152938820702E-2</c:v>
                </c:pt>
                <c:pt idx="2986">
                  <c:v>2.7125921172317824E-2</c:v>
                </c:pt>
                <c:pt idx="2987">
                  <c:v>2.7125701743208275E-2</c:v>
                </c:pt>
                <c:pt idx="2988">
                  <c:v>2.712549465148939E-2</c:v>
                </c:pt>
                <c:pt idx="2989">
                  <c:v>2.7125299897159394E-2</c:v>
                </c:pt>
                <c:pt idx="2990">
                  <c:v>2.712511748021651E-2</c:v>
                </c:pt>
                <c:pt idx="2991">
                  <c:v>2.712393769632147E-2</c:v>
                </c:pt>
                <c:pt idx="2992">
                  <c:v>2.7123779084816418E-2</c:v>
                </c:pt>
                <c:pt idx="2993">
                  <c:v>2.7124644253690988E-2</c:v>
                </c:pt>
                <c:pt idx="2994">
                  <c:v>2.7126536218272611E-2</c:v>
                </c:pt>
                <c:pt idx="2995">
                  <c:v>2.712641723285544E-2</c:v>
                </c:pt>
                <c:pt idx="2996">
                  <c:v>2.7126310586669644E-2</c:v>
                </c:pt>
                <c:pt idx="2997">
                  <c:v>2.7126216279714354E-2</c:v>
                </c:pt>
                <c:pt idx="2998">
                  <c:v>2.71251073940325E-2</c:v>
                </c:pt>
                <c:pt idx="2999">
                  <c:v>2.7125038203345914E-2</c:v>
                </c:pt>
                <c:pt idx="3000">
                  <c:v>2.712497999510417E-2</c:v>
                </c:pt>
                <c:pt idx="3001">
                  <c:v>2.7124931820208888E-2</c:v>
                </c:pt>
                <c:pt idx="3002">
                  <c:v>2.7125911233289713E-2</c:v>
                </c:pt>
                <c:pt idx="3003">
                  <c:v>2.7125880611953812E-2</c:v>
                </c:pt>
                <c:pt idx="3004">
                  <c:v>2.7125857099085639E-2</c:v>
                </c:pt>
                <c:pt idx="3005">
                  <c:v>2.7125839755829242E-2</c:v>
                </c:pt>
                <c:pt idx="3006">
                  <c:v>2.7125827643333017E-2</c:v>
                </c:pt>
                <c:pt idx="3007">
                  <c:v>2.7125819822741887E-2</c:v>
                </c:pt>
                <c:pt idx="3008">
                  <c:v>2.7125815355200766E-2</c:v>
                </c:pt>
                <c:pt idx="3009">
                  <c:v>2.7125813301856316E-2</c:v>
                </c:pt>
                <c:pt idx="3010">
                  <c:v>2.7125812723854323E-2</c:v>
                </c:pt>
                <c:pt idx="3011">
                  <c:v>2.7125812694656807E-2</c:v>
                </c:pt>
                <c:pt idx="3012">
                  <c:v>2.7125812694657678E-2</c:v>
                </c:pt>
                <c:pt idx="3013">
                  <c:v>2.7125812694658545E-2</c:v>
                </c:pt>
                <c:pt idx="3014">
                  <c:v>2.7125812694657678E-2</c:v>
                </c:pt>
                <c:pt idx="3015">
                  <c:v>2.7125812694657678E-2</c:v>
                </c:pt>
                <c:pt idx="3016">
                  <c:v>2.7125812694657678E-2</c:v>
                </c:pt>
                <c:pt idx="3017">
                  <c:v>2.7125812694658545E-2</c:v>
                </c:pt>
                <c:pt idx="3018">
                  <c:v>2.7125812694657678E-2</c:v>
                </c:pt>
                <c:pt idx="3019">
                  <c:v>2.7125812694657678E-2</c:v>
                </c:pt>
                <c:pt idx="3020">
                  <c:v>2.7124793115561121E-2</c:v>
                </c:pt>
                <c:pt idx="3021">
                  <c:v>2.7124793115560243E-2</c:v>
                </c:pt>
                <c:pt idx="3022">
                  <c:v>2.7124793115560243E-2</c:v>
                </c:pt>
                <c:pt idx="3023">
                  <c:v>2.7124793115561121E-2</c:v>
                </c:pt>
                <c:pt idx="3024">
                  <c:v>2.7128871738383215E-2</c:v>
                </c:pt>
                <c:pt idx="3025">
                  <c:v>2.7125812694657678E-2</c:v>
                </c:pt>
                <c:pt idx="3026">
                  <c:v>2.7125812694657678E-2</c:v>
                </c:pt>
                <c:pt idx="3027">
                  <c:v>2.7125812694657678E-2</c:v>
                </c:pt>
                <c:pt idx="3028">
                  <c:v>2.7125812694657678E-2</c:v>
                </c:pt>
                <c:pt idx="3029">
                  <c:v>2.7125812694657678E-2</c:v>
                </c:pt>
                <c:pt idx="3030">
                  <c:v>2.7125812694657678E-2</c:v>
                </c:pt>
                <c:pt idx="3031">
                  <c:v>2.7125812694658545E-2</c:v>
                </c:pt>
                <c:pt idx="3032">
                  <c:v>2.7124793115561121E-2</c:v>
                </c:pt>
                <c:pt idx="3033">
                  <c:v>2.7123773587531375E-2</c:v>
                </c:pt>
                <c:pt idx="3034">
                  <c:v>2.7123773587531375E-2</c:v>
                </c:pt>
                <c:pt idx="3035">
                  <c:v>2.7123773587531375E-2</c:v>
                </c:pt>
                <c:pt idx="3036">
                  <c:v>2.7123773587531375E-2</c:v>
                </c:pt>
                <c:pt idx="3037">
                  <c:v>2.7123773587530486E-2</c:v>
                </c:pt>
                <c:pt idx="3038">
                  <c:v>2.7123773587531375E-2</c:v>
                </c:pt>
                <c:pt idx="3039">
                  <c:v>2.7123773587531375E-2</c:v>
                </c:pt>
                <c:pt idx="3040">
                  <c:v>2.7123773587531375E-2</c:v>
                </c:pt>
                <c:pt idx="3041">
                  <c:v>2.7123773587531375E-2</c:v>
                </c:pt>
                <c:pt idx="3042">
                  <c:v>2.7122754110567124E-2</c:v>
                </c:pt>
                <c:pt idx="3043">
                  <c:v>2.7122754110566225E-2</c:v>
                </c:pt>
                <c:pt idx="3044">
                  <c:v>2.7122754110566225E-2</c:v>
                </c:pt>
                <c:pt idx="3045">
                  <c:v>2.7122754110568019E-2</c:v>
                </c:pt>
                <c:pt idx="3046">
                  <c:v>2.7125812694658545E-2</c:v>
                </c:pt>
                <c:pt idx="3047">
                  <c:v>2.7125812694657678E-2</c:v>
                </c:pt>
                <c:pt idx="3048">
                  <c:v>2.7125812694657678E-2</c:v>
                </c:pt>
                <c:pt idx="3049">
                  <c:v>2.7125812694657678E-2</c:v>
                </c:pt>
                <c:pt idx="3050">
                  <c:v>2.7124793115560243E-2</c:v>
                </c:pt>
                <c:pt idx="3051">
                  <c:v>2.7124793115561121E-2</c:v>
                </c:pt>
                <c:pt idx="3052">
                  <c:v>2.7124793115561121E-2</c:v>
                </c:pt>
                <c:pt idx="3053">
                  <c:v>2.7124793115561121E-2</c:v>
                </c:pt>
                <c:pt idx="3054">
                  <c:v>2.7124793115560243E-2</c:v>
                </c:pt>
                <c:pt idx="3055">
                  <c:v>2.7125812694657678E-2</c:v>
                </c:pt>
                <c:pt idx="3056">
                  <c:v>2.7125812694657678E-2</c:v>
                </c:pt>
                <c:pt idx="3057">
                  <c:v>2.7125812694658545E-2</c:v>
                </c:pt>
                <c:pt idx="3058">
                  <c:v>2.7125812694657678E-2</c:v>
                </c:pt>
                <c:pt idx="3059">
                  <c:v>2.7125812694657678E-2</c:v>
                </c:pt>
                <c:pt idx="3060">
                  <c:v>2.7125812694658545E-2</c:v>
                </c:pt>
                <c:pt idx="3061">
                  <c:v>2.7125812694657678E-2</c:v>
                </c:pt>
                <c:pt idx="3062">
                  <c:v>2.7125812694657678E-2</c:v>
                </c:pt>
                <c:pt idx="3063">
                  <c:v>2.7125812694657678E-2</c:v>
                </c:pt>
                <c:pt idx="3064">
                  <c:v>2.7125812694658545E-2</c:v>
                </c:pt>
                <c:pt idx="3065">
                  <c:v>2.7125812694656807E-2</c:v>
                </c:pt>
                <c:pt idx="3066">
                  <c:v>2.7125812694657678E-2</c:v>
                </c:pt>
                <c:pt idx="3067">
                  <c:v>2.7125812694657678E-2</c:v>
                </c:pt>
                <c:pt idx="3068">
                  <c:v>2.7125812694656807E-2</c:v>
                </c:pt>
                <c:pt idx="3069">
                  <c:v>2.7125812694657678E-2</c:v>
                </c:pt>
                <c:pt idx="3070">
                  <c:v>2.7125812694657678E-2</c:v>
                </c:pt>
                <c:pt idx="3071">
                  <c:v>2.7125812694658545E-2</c:v>
                </c:pt>
                <c:pt idx="3072">
                  <c:v>2.7124793115560243E-2</c:v>
                </c:pt>
                <c:pt idx="3073">
                  <c:v>2.7124793115561121E-2</c:v>
                </c:pt>
                <c:pt idx="3074">
                  <c:v>2.7124793115561121E-2</c:v>
                </c:pt>
                <c:pt idx="3075">
                  <c:v>2.7124793115561121E-2</c:v>
                </c:pt>
                <c:pt idx="3076">
                  <c:v>2.7124793115560243E-2</c:v>
                </c:pt>
                <c:pt idx="3077">
                  <c:v>2.7125812694657678E-2</c:v>
                </c:pt>
                <c:pt idx="3078">
                  <c:v>2.7125812694658545E-2</c:v>
                </c:pt>
                <c:pt idx="3079">
                  <c:v>2.7125812694657678E-2</c:v>
                </c:pt>
                <c:pt idx="3080">
                  <c:v>2.7125812694657678E-2</c:v>
                </c:pt>
                <c:pt idx="3081">
                  <c:v>2.7125812694657678E-2</c:v>
                </c:pt>
                <c:pt idx="3082">
                  <c:v>2.7127852006065538E-2</c:v>
                </c:pt>
                <c:pt idx="3083">
                  <c:v>2.7125812694657678E-2</c:v>
                </c:pt>
                <c:pt idx="3084">
                  <c:v>2.7127852006065538E-2</c:v>
                </c:pt>
                <c:pt idx="3085">
                  <c:v>2.7123773587531375E-2</c:v>
                </c:pt>
                <c:pt idx="3086">
                  <c:v>2.7123773587531375E-2</c:v>
                </c:pt>
                <c:pt idx="3087">
                  <c:v>2.7123773587531375E-2</c:v>
                </c:pt>
                <c:pt idx="3088">
                  <c:v>2.7123773587530486E-2</c:v>
                </c:pt>
                <c:pt idx="3089">
                  <c:v>2.7124793115561121E-2</c:v>
                </c:pt>
                <c:pt idx="3090">
                  <c:v>2.7123773587531375E-2</c:v>
                </c:pt>
                <c:pt idx="3091">
                  <c:v>2.7123773587531375E-2</c:v>
                </c:pt>
                <c:pt idx="3092">
                  <c:v>2.7123773587531375E-2</c:v>
                </c:pt>
                <c:pt idx="3093">
                  <c:v>2.7123773587531375E-2</c:v>
                </c:pt>
                <c:pt idx="3094">
                  <c:v>2.7122754110567124E-2</c:v>
                </c:pt>
                <c:pt idx="3095">
                  <c:v>2.7122754110566225E-2</c:v>
                </c:pt>
                <c:pt idx="3096">
                  <c:v>2.7122754110566225E-2</c:v>
                </c:pt>
                <c:pt idx="3097">
                  <c:v>2.7122754110567124E-2</c:v>
                </c:pt>
                <c:pt idx="3098">
                  <c:v>2.7127852006066388E-2</c:v>
                </c:pt>
                <c:pt idx="3099">
                  <c:v>2.7127852006065538E-2</c:v>
                </c:pt>
                <c:pt idx="3100">
                  <c:v>2.7127852006065538E-2</c:v>
                </c:pt>
                <c:pt idx="3101">
                  <c:v>2.7127852006066388E-2</c:v>
                </c:pt>
                <c:pt idx="3102">
                  <c:v>2.7124793115561121E-2</c:v>
                </c:pt>
                <c:pt idx="3103">
                  <c:v>2.7124793115560243E-2</c:v>
                </c:pt>
                <c:pt idx="3104">
                  <c:v>2.7124793115561121E-2</c:v>
                </c:pt>
                <c:pt idx="3105">
                  <c:v>2.7124793115561121E-2</c:v>
                </c:pt>
                <c:pt idx="3106">
                  <c:v>2.7124793115560243E-2</c:v>
                </c:pt>
                <c:pt idx="3107">
                  <c:v>2.7127852006065538E-2</c:v>
                </c:pt>
                <c:pt idx="3108">
                  <c:v>2.7127852006066388E-2</c:v>
                </c:pt>
                <c:pt idx="3109">
                  <c:v>2.7127852006065538E-2</c:v>
                </c:pt>
                <c:pt idx="3110">
                  <c:v>2.7128871738383215E-2</c:v>
                </c:pt>
                <c:pt idx="3111">
                  <c:v>2.7128871738382375E-2</c:v>
                </c:pt>
                <c:pt idx="3112">
                  <c:v>2.7127852006066388E-2</c:v>
                </c:pt>
                <c:pt idx="3113">
                  <c:v>2.7127852006065538E-2</c:v>
                </c:pt>
                <c:pt idx="3114">
                  <c:v>2.7127852006064688E-2</c:v>
                </c:pt>
                <c:pt idx="3115">
                  <c:v>2.7127852006066388E-2</c:v>
                </c:pt>
                <c:pt idx="3116">
                  <c:v>2.7128871738382375E-2</c:v>
                </c:pt>
                <c:pt idx="3117">
                  <c:v>2.7127852006065538E-2</c:v>
                </c:pt>
                <c:pt idx="3118">
                  <c:v>2.7127852006065538E-2</c:v>
                </c:pt>
                <c:pt idx="3119">
                  <c:v>2.7127852006066388E-2</c:v>
                </c:pt>
                <c:pt idx="3120">
                  <c:v>2.7127852006065538E-2</c:v>
                </c:pt>
                <c:pt idx="3121">
                  <c:v>2.7127852006066388E-2</c:v>
                </c:pt>
                <c:pt idx="3122">
                  <c:v>2.7127852006066388E-2</c:v>
                </c:pt>
                <c:pt idx="3123">
                  <c:v>2.7127852006066388E-2</c:v>
                </c:pt>
                <c:pt idx="3124">
                  <c:v>2.7124793115560243E-2</c:v>
                </c:pt>
                <c:pt idx="3125">
                  <c:v>2.7124793115561121E-2</c:v>
                </c:pt>
                <c:pt idx="3126">
                  <c:v>2.7124793115561121E-2</c:v>
                </c:pt>
                <c:pt idx="3127">
                  <c:v>2.7124793115561121E-2</c:v>
                </c:pt>
                <c:pt idx="3128">
                  <c:v>2.7124793115560243E-2</c:v>
                </c:pt>
                <c:pt idx="3129">
                  <c:v>2.7127852006065538E-2</c:v>
                </c:pt>
                <c:pt idx="3130">
                  <c:v>2.7128871738383215E-2</c:v>
                </c:pt>
                <c:pt idx="3131">
                  <c:v>2.7127852006065538E-2</c:v>
                </c:pt>
                <c:pt idx="3132">
                  <c:v>2.7127852006065538E-2</c:v>
                </c:pt>
                <c:pt idx="3133">
                  <c:v>2.7127852006066388E-2</c:v>
                </c:pt>
                <c:pt idx="3134">
                  <c:v>2.7125812694656807E-2</c:v>
                </c:pt>
                <c:pt idx="3135">
                  <c:v>2.7128871738382375E-2</c:v>
                </c:pt>
                <c:pt idx="3136">
                  <c:v>2.7127852006065538E-2</c:v>
                </c:pt>
                <c:pt idx="3137">
                  <c:v>2.7124793115561121E-2</c:v>
                </c:pt>
                <c:pt idx="3138">
                  <c:v>2.7124793115560243E-2</c:v>
                </c:pt>
                <c:pt idx="3139">
                  <c:v>2.7124793115560243E-2</c:v>
                </c:pt>
                <c:pt idx="3140">
                  <c:v>2.7124793115561121E-2</c:v>
                </c:pt>
                <c:pt idx="3141">
                  <c:v>2.7124793115560243E-2</c:v>
                </c:pt>
                <c:pt idx="3142">
                  <c:v>2.7124793115560243E-2</c:v>
                </c:pt>
                <c:pt idx="3143">
                  <c:v>2.7124793115561121E-2</c:v>
                </c:pt>
                <c:pt idx="3144">
                  <c:v>2.7128871738382375E-2</c:v>
                </c:pt>
                <c:pt idx="3145">
                  <c:v>2.7124793115561121E-2</c:v>
                </c:pt>
                <c:pt idx="3146">
                  <c:v>2.7123773587531375E-2</c:v>
                </c:pt>
                <c:pt idx="3147">
                  <c:v>2.7123773587531375E-2</c:v>
                </c:pt>
                <c:pt idx="3148">
                  <c:v>2.7123773587530486E-2</c:v>
                </c:pt>
                <c:pt idx="3149">
                  <c:v>2.7123773587532263E-2</c:v>
                </c:pt>
                <c:pt idx="3150">
                  <c:v>2.7127852006065538E-2</c:v>
                </c:pt>
                <c:pt idx="3151">
                  <c:v>2.7127852006066388E-2</c:v>
                </c:pt>
                <c:pt idx="3152">
                  <c:v>2.7127852006066388E-2</c:v>
                </c:pt>
                <c:pt idx="3153">
                  <c:v>2.7127852006065538E-2</c:v>
                </c:pt>
                <c:pt idx="3154">
                  <c:v>2.7124793115561121E-2</c:v>
                </c:pt>
                <c:pt idx="3155">
                  <c:v>2.7124793115561121E-2</c:v>
                </c:pt>
                <c:pt idx="3156">
                  <c:v>2.7124793115560243E-2</c:v>
                </c:pt>
                <c:pt idx="3157">
                  <c:v>2.7124793115561121E-2</c:v>
                </c:pt>
                <c:pt idx="3158">
                  <c:v>2.7124793115561121E-2</c:v>
                </c:pt>
                <c:pt idx="3159">
                  <c:v>2.7127852006066388E-2</c:v>
                </c:pt>
                <c:pt idx="3160">
                  <c:v>2.7127852006065538E-2</c:v>
                </c:pt>
                <c:pt idx="3161">
                  <c:v>2.7127852006066388E-2</c:v>
                </c:pt>
                <c:pt idx="3162">
                  <c:v>2.7128871738382375E-2</c:v>
                </c:pt>
                <c:pt idx="3163">
                  <c:v>2.7128871738382375E-2</c:v>
                </c:pt>
                <c:pt idx="3164">
                  <c:v>2.7127852006065538E-2</c:v>
                </c:pt>
                <c:pt idx="3165">
                  <c:v>2.7127852006065538E-2</c:v>
                </c:pt>
                <c:pt idx="3166">
                  <c:v>2.7127852006066388E-2</c:v>
                </c:pt>
                <c:pt idx="3167">
                  <c:v>2.7124793115560243E-2</c:v>
                </c:pt>
                <c:pt idx="3168">
                  <c:v>2.7128871738383215E-2</c:v>
                </c:pt>
                <c:pt idx="3169">
                  <c:v>2.7127852006066388E-2</c:v>
                </c:pt>
                <c:pt idx="3170">
                  <c:v>2.7127852006066388E-2</c:v>
                </c:pt>
                <c:pt idx="3171">
                  <c:v>2.7127852006065538E-2</c:v>
                </c:pt>
                <c:pt idx="3172">
                  <c:v>2.7127852006065538E-2</c:v>
                </c:pt>
                <c:pt idx="3173">
                  <c:v>2.7128871738382375E-2</c:v>
                </c:pt>
                <c:pt idx="3174">
                  <c:v>2.7127852006066388E-2</c:v>
                </c:pt>
                <c:pt idx="3175">
                  <c:v>2.7127852006065538E-2</c:v>
                </c:pt>
                <c:pt idx="3176">
                  <c:v>2.7124793115561121E-2</c:v>
                </c:pt>
                <c:pt idx="3177">
                  <c:v>2.7124793115561121E-2</c:v>
                </c:pt>
                <c:pt idx="3178">
                  <c:v>2.7124793115561121E-2</c:v>
                </c:pt>
                <c:pt idx="3179">
                  <c:v>2.7124793115560243E-2</c:v>
                </c:pt>
                <c:pt idx="3180">
                  <c:v>2.7127852006066388E-2</c:v>
                </c:pt>
                <c:pt idx="3181">
                  <c:v>2.7127852006065538E-2</c:v>
                </c:pt>
                <c:pt idx="3182">
                  <c:v>2.7127852006065538E-2</c:v>
                </c:pt>
                <c:pt idx="3183">
                  <c:v>2.7128871738383215E-2</c:v>
                </c:pt>
                <c:pt idx="3184">
                  <c:v>2.7127852006066388E-2</c:v>
                </c:pt>
                <c:pt idx="3185">
                  <c:v>2.7127852006066388E-2</c:v>
                </c:pt>
                <c:pt idx="3186">
                  <c:v>2.7127852006065538E-2</c:v>
                </c:pt>
                <c:pt idx="3187">
                  <c:v>2.7128871738382375E-2</c:v>
                </c:pt>
                <c:pt idx="3188">
                  <c:v>2.7127852006066388E-2</c:v>
                </c:pt>
                <c:pt idx="3189">
                  <c:v>2.7123773587531375E-2</c:v>
                </c:pt>
                <c:pt idx="3190">
                  <c:v>2.7123773587531375E-2</c:v>
                </c:pt>
                <c:pt idx="3191">
                  <c:v>2.7123773587531375E-2</c:v>
                </c:pt>
                <c:pt idx="3192">
                  <c:v>2.7123773587531375E-2</c:v>
                </c:pt>
                <c:pt idx="3193">
                  <c:v>2.7121734684662453E-2</c:v>
                </c:pt>
                <c:pt idx="3194">
                  <c:v>2.7124793115561121E-2</c:v>
                </c:pt>
                <c:pt idx="3195">
                  <c:v>2.7125812694657678E-2</c:v>
                </c:pt>
                <c:pt idx="3196">
                  <c:v>2.7123773587531375E-2</c:v>
                </c:pt>
                <c:pt idx="3197">
                  <c:v>2.7124793115559365E-2</c:v>
                </c:pt>
                <c:pt idx="3198">
                  <c:v>2.7125812694656807E-2</c:v>
                </c:pt>
                <c:pt idx="3199">
                  <c:v>2.7124793115561121E-2</c:v>
                </c:pt>
                <c:pt idx="3200">
                  <c:v>2.7123773587531375E-2</c:v>
                </c:pt>
                <c:pt idx="3201">
                  <c:v>2.7125812694657678E-2</c:v>
                </c:pt>
                <c:pt idx="3202">
                  <c:v>2.7125812694657678E-2</c:v>
                </c:pt>
                <c:pt idx="3203">
                  <c:v>2.7125812694658545E-2</c:v>
                </c:pt>
                <c:pt idx="3204">
                  <c:v>2.7125812694657678E-2</c:v>
                </c:pt>
                <c:pt idx="3205">
                  <c:v>2.7125812694657678E-2</c:v>
                </c:pt>
                <c:pt idx="3206">
                  <c:v>2.7124793115561121E-2</c:v>
                </c:pt>
                <c:pt idx="3207">
                  <c:v>2.7124793115561121E-2</c:v>
                </c:pt>
                <c:pt idx="3208">
                  <c:v>2.7124793115561121E-2</c:v>
                </c:pt>
                <c:pt idx="3209">
                  <c:v>2.7124793115561121E-2</c:v>
                </c:pt>
                <c:pt idx="3210">
                  <c:v>2.7124793115560243E-2</c:v>
                </c:pt>
                <c:pt idx="3211">
                  <c:v>2.7125812694657678E-2</c:v>
                </c:pt>
                <c:pt idx="3212">
                  <c:v>2.7125812694657678E-2</c:v>
                </c:pt>
                <c:pt idx="3213">
                  <c:v>2.7125812694656807E-2</c:v>
                </c:pt>
                <c:pt idx="3214">
                  <c:v>2.7125812694656807E-2</c:v>
                </c:pt>
                <c:pt idx="3215">
                  <c:v>2.7125812694657678E-2</c:v>
                </c:pt>
                <c:pt idx="3216">
                  <c:v>2.7125812694657678E-2</c:v>
                </c:pt>
                <c:pt idx="3217">
                  <c:v>2.7125812694657678E-2</c:v>
                </c:pt>
                <c:pt idx="3218">
                  <c:v>2.7125812694657678E-2</c:v>
                </c:pt>
                <c:pt idx="3219">
                  <c:v>2.7125812694657678E-2</c:v>
                </c:pt>
                <c:pt idx="3220">
                  <c:v>2.7125812694657678E-2</c:v>
                </c:pt>
                <c:pt idx="3221">
                  <c:v>2.7125812694658545E-2</c:v>
                </c:pt>
                <c:pt idx="3222">
                  <c:v>2.7125812694658545E-2</c:v>
                </c:pt>
                <c:pt idx="3223">
                  <c:v>2.7125812694657678E-2</c:v>
                </c:pt>
                <c:pt idx="3224">
                  <c:v>2.7125812694657678E-2</c:v>
                </c:pt>
                <c:pt idx="3225">
                  <c:v>2.7125812694658545E-2</c:v>
                </c:pt>
                <c:pt idx="3226">
                  <c:v>2.7125812694656807E-2</c:v>
                </c:pt>
                <c:pt idx="3227">
                  <c:v>2.7125812694657678E-2</c:v>
                </c:pt>
                <c:pt idx="3228">
                  <c:v>2.7124793115560243E-2</c:v>
                </c:pt>
                <c:pt idx="3229">
                  <c:v>2.7124793115560243E-2</c:v>
                </c:pt>
                <c:pt idx="3230">
                  <c:v>2.7124793115560243E-2</c:v>
                </c:pt>
                <c:pt idx="3231">
                  <c:v>2.7124793115561121E-2</c:v>
                </c:pt>
                <c:pt idx="3232">
                  <c:v>2.7125812694658545E-2</c:v>
                </c:pt>
                <c:pt idx="3233">
                  <c:v>2.7125812694656807E-2</c:v>
                </c:pt>
                <c:pt idx="3234">
                  <c:v>2.7125812694657678E-2</c:v>
                </c:pt>
                <c:pt idx="3235">
                  <c:v>2.7125812694657678E-2</c:v>
                </c:pt>
                <c:pt idx="3236">
                  <c:v>2.7125812694658545E-2</c:v>
                </c:pt>
                <c:pt idx="3237">
                  <c:v>2.7125812694656807E-2</c:v>
                </c:pt>
                <c:pt idx="3238">
                  <c:v>2.7125812694657678E-2</c:v>
                </c:pt>
                <c:pt idx="3239">
                  <c:v>2.7125812694657678E-2</c:v>
                </c:pt>
                <c:pt idx="3240">
                  <c:v>2.7125812694657678E-2</c:v>
                </c:pt>
                <c:pt idx="3241">
                  <c:v>2.7124793115560243E-2</c:v>
                </c:pt>
                <c:pt idx="3242">
                  <c:v>2.7124793115561121E-2</c:v>
                </c:pt>
                <c:pt idx="3243">
                  <c:v>2.7124793115560243E-2</c:v>
                </c:pt>
                <c:pt idx="3244">
                  <c:v>2.7124793115560243E-2</c:v>
                </c:pt>
                <c:pt idx="3245">
                  <c:v>2.7119695986031901E-2</c:v>
                </c:pt>
                <c:pt idx="3246">
                  <c:v>2.7123773587531375E-2</c:v>
                </c:pt>
                <c:pt idx="3247">
                  <c:v>2.7123773587531375E-2</c:v>
                </c:pt>
                <c:pt idx="3248">
                  <c:v>2.7123773587530486E-2</c:v>
                </c:pt>
                <c:pt idx="3249">
                  <c:v>2.7123773587531375E-2</c:v>
                </c:pt>
                <c:pt idx="3250">
                  <c:v>2.7124793115561121E-2</c:v>
                </c:pt>
                <c:pt idx="3251">
                  <c:v>2.7123773587531375E-2</c:v>
                </c:pt>
                <c:pt idx="3252">
                  <c:v>2.7123773587531375E-2</c:v>
                </c:pt>
                <c:pt idx="3253">
                  <c:v>2.7124793115561121E-2</c:v>
                </c:pt>
                <c:pt idx="3254">
                  <c:v>2.7125812694656807E-2</c:v>
                </c:pt>
                <c:pt idx="3255">
                  <c:v>2.7125812694658545E-2</c:v>
                </c:pt>
                <c:pt idx="3256">
                  <c:v>2.7125812694656807E-2</c:v>
                </c:pt>
                <c:pt idx="3257">
                  <c:v>2.7125812694657678E-2</c:v>
                </c:pt>
                <c:pt idx="3258">
                  <c:v>2.7124793115561121E-2</c:v>
                </c:pt>
                <c:pt idx="3259">
                  <c:v>2.7124793115560243E-2</c:v>
                </c:pt>
                <c:pt idx="3260">
                  <c:v>2.7124793115561121E-2</c:v>
                </c:pt>
                <c:pt idx="3261">
                  <c:v>2.7124793115561121E-2</c:v>
                </c:pt>
                <c:pt idx="3262">
                  <c:v>2.7125812694657678E-2</c:v>
                </c:pt>
                <c:pt idx="3263">
                  <c:v>2.7125812694657678E-2</c:v>
                </c:pt>
                <c:pt idx="3264">
                  <c:v>2.7125812694657678E-2</c:v>
                </c:pt>
                <c:pt idx="3265">
                  <c:v>2.7125812694657678E-2</c:v>
                </c:pt>
                <c:pt idx="3266">
                  <c:v>2.7125812694656807E-2</c:v>
                </c:pt>
                <c:pt idx="3267">
                  <c:v>2.7125812694657678E-2</c:v>
                </c:pt>
                <c:pt idx="3268">
                  <c:v>2.7125812694657678E-2</c:v>
                </c:pt>
                <c:pt idx="3269">
                  <c:v>2.7125812694658545E-2</c:v>
                </c:pt>
                <c:pt idx="3270">
                  <c:v>2.7125812694657678E-2</c:v>
                </c:pt>
                <c:pt idx="3271">
                  <c:v>2.7125812694657678E-2</c:v>
                </c:pt>
                <c:pt idx="3272">
                  <c:v>2.7125812694657678E-2</c:v>
                </c:pt>
                <c:pt idx="3273">
                  <c:v>2.7125812694657678E-2</c:v>
                </c:pt>
                <c:pt idx="3274">
                  <c:v>2.7125812694657678E-2</c:v>
                </c:pt>
                <c:pt idx="3275">
                  <c:v>2.7125812694657678E-2</c:v>
                </c:pt>
                <c:pt idx="3276">
                  <c:v>2.7125812694657678E-2</c:v>
                </c:pt>
                <c:pt idx="3277">
                  <c:v>2.7125812694657678E-2</c:v>
                </c:pt>
                <c:pt idx="3278">
                  <c:v>2.7125812694657678E-2</c:v>
                </c:pt>
                <c:pt idx="3279">
                  <c:v>2.7125812694657678E-2</c:v>
                </c:pt>
                <c:pt idx="3280">
                  <c:v>2.7124793115561999E-2</c:v>
                </c:pt>
                <c:pt idx="3281">
                  <c:v>2.7124793115561121E-2</c:v>
                </c:pt>
                <c:pt idx="3282">
                  <c:v>2.7124793115560243E-2</c:v>
                </c:pt>
                <c:pt idx="3283">
                  <c:v>2.7128871738383215E-2</c:v>
                </c:pt>
                <c:pt idx="3284">
                  <c:v>2.7125812694657678E-2</c:v>
                </c:pt>
                <c:pt idx="3285">
                  <c:v>2.7125812694657678E-2</c:v>
                </c:pt>
                <c:pt idx="3286">
                  <c:v>2.7125812694657678E-2</c:v>
                </c:pt>
                <c:pt idx="3287">
                  <c:v>2.7125812694658545E-2</c:v>
                </c:pt>
                <c:pt idx="3288">
                  <c:v>2.7125812694657678E-2</c:v>
                </c:pt>
                <c:pt idx="3289">
                  <c:v>2.7125812694657678E-2</c:v>
                </c:pt>
                <c:pt idx="3290">
                  <c:v>2.7125812694657678E-2</c:v>
                </c:pt>
                <c:pt idx="3291">
                  <c:v>2.7125812694657678E-2</c:v>
                </c:pt>
                <c:pt idx="3292">
                  <c:v>2.7124793115561121E-2</c:v>
                </c:pt>
                <c:pt idx="3293">
                  <c:v>2.7123773587531375E-2</c:v>
                </c:pt>
                <c:pt idx="3294">
                  <c:v>2.7123773587531375E-2</c:v>
                </c:pt>
                <c:pt idx="3295">
                  <c:v>2.7123773587531375E-2</c:v>
                </c:pt>
                <c:pt idx="3296">
                  <c:v>2.7124793115560243E-2</c:v>
                </c:pt>
                <c:pt idx="3297">
                  <c:v>2.7123773587530486E-2</c:v>
                </c:pt>
                <c:pt idx="3298">
                  <c:v>2.7123773587531375E-2</c:v>
                </c:pt>
                <c:pt idx="3299">
                  <c:v>2.7123773587531375E-2</c:v>
                </c:pt>
                <c:pt idx="3300">
                  <c:v>2.7123773587531375E-2</c:v>
                </c:pt>
                <c:pt idx="3301">
                  <c:v>2.7123773587531375E-2</c:v>
                </c:pt>
                <c:pt idx="3302">
                  <c:v>2.7122754110566225E-2</c:v>
                </c:pt>
                <c:pt idx="3303">
                  <c:v>2.7122754110567124E-2</c:v>
                </c:pt>
                <c:pt idx="3304">
                  <c:v>2.7122754110567124E-2</c:v>
                </c:pt>
                <c:pt idx="3305">
                  <c:v>2.7122754110567124E-2</c:v>
                </c:pt>
                <c:pt idx="3306">
                  <c:v>2.7125812694657678E-2</c:v>
                </c:pt>
                <c:pt idx="3307">
                  <c:v>2.7125812694657678E-2</c:v>
                </c:pt>
                <c:pt idx="3308">
                  <c:v>2.7125812694657678E-2</c:v>
                </c:pt>
                <c:pt idx="3309">
                  <c:v>2.7125812694656807E-2</c:v>
                </c:pt>
                <c:pt idx="3310">
                  <c:v>2.7124793115560243E-2</c:v>
                </c:pt>
                <c:pt idx="3311">
                  <c:v>2.7124793115561999E-2</c:v>
                </c:pt>
                <c:pt idx="3312">
                  <c:v>2.7124793115561121E-2</c:v>
                </c:pt>
                <c:pt idx="3313">
                  <c:v>2.7124793115560243E-2</c:v>
                </c:pt>
                <c:pt idx="3314">
                  <c:v>2.7125812694657678E-2</c:v>
                </c:pt>
                <c:pt idx="3315">
                  <c:v>2.7125812694657678E-2</c:v>
                </c:pt>
                <c:pt idx="3316">
                  <c:v>2.7125812694657678E-2</c:v>
                </c:pt>
                <c:pt idx="3317">
                  <c:v>2.7125812694656807E-2</c:v>
                </c:pt>
                <c:pt idx="3318">
                  <c:v>2.7125812694656807E-2</c:v>
                </c:pt>
                <c:pt idx="3319">
                  <c:v>2.7125812694657678E-2</c:v>
                </c:pt>
                <c:pt idx="3320">
                  <c:v>2.7125812694657678E-2</c:v>
                </c:pt>
                <c:pt idx="3321">
                  <c:v>2.7125812694657678E-2</c:v>
                </c:pt>
                <c:pt idx="3322">
                  <c:v>2.7125812694657678E-2</c:v>
                </c:pt>
                <c:pt idx="3323">
                  <c:v>2.7125812694658545E-2</c:v>
                </c:pt>
                <c:pt idx="3324">
                  <c:v>2.7125812694656807E-2</c:v>
                </c:pt>
                <c:pt idx="3325">
                  <c:v>2.7125812694657678E-2</c:v>
                </c:pt>
                <c:pt idx="3326">
                  <c:v>2.7125812694657678E-2</c:v>
                </c:pt>
                <c:pt idx="3327">
                  <c:v>2.7125812694658545E-2</c:v>
                </c:pt>
                <c:pt idx="3328">
                  <c:v>2.7125812694658545E-2</c:v>
                </c:pt>
                <c:pt idx="3329">
                  <c:v>2.7125812694657678E-2</c:v>
                </c:pt>
                <c:pt idx="3330">
                  <c:v>2.7125812694657678E-2</c:v>
                </c:pt>
                <c:pt idx="3331">
                  <c:v>2.7125812694656807E-2</c:v>
                </c:pt>
                <c:pt idx="3332">
                  <c:v>2.7124793115561121E-2</c:v>
                </c:pt>
                <c:pt idx="3333">
                  <c:v>2.7124793115561121E-2</c:v>
                </c:pt>
                <c:pt idx="3334">
                  <c:v>2.7124793115561121E-2</c:v>
                </c:pt>
                <c:pt idx="3335">
                  <c:v>2.7124793115560243E-2</c:v>
                </c:pt>
                <c:pt idx="3336">
                  <c:v>2.7128871738383215E-2</c:v>
                </c:pt>
                <c:pt idx="3337">
                  <c:v>2.7125812694656807E-2</c:v>
                </c:pt>
                <c:pt idx="3338">
                  <c:v>2.7125812694657678E-2</c:v>
                </c:pt>
                <c:pt idx="3339">
                  <c:v>2.7125812694657678E-2</c:v>
                </c:pt>
                <c:pt idx="3340">
                  <c:v>2.7125812694657678E-2</c:v>
                </c:pt>
                <c:pt idx="3341">
                  <c:v>2.7125812694658545E-2</c:v>
                </c:pt>
                <c:pt idx="3342">
                  <c:v>2.7125812694656807E-2</c:v>
                </c:pt>
                <c:pt idx="3343">
                  <c:v>2.7125812694657678E-2</c:v>
                </c:pt>
                <c:pt idx="3344">
                  <c:v>2.7127852006065538E-2</c:v>
                </c:pt>
                <c:pt idx="3345">
                  <c:v>2.7124793115560243E-2</c:v>
                </c:pt>
                <c:pt idx="3346">
                  <c:v>2.7124793115560243E-2</c:v>
                </c:pt>
                <c:pt idx="3347">
                  <c:v>2.7124793115561121E-2</c:v>
                </c:pt>
                <c:pt idx="3348">
                  <c:v>2.7124793115560243E-2</c:v>
                </c:pt>
                <c:pt idx="3349">
                  <c:v>2.7124793115560243E-2</c:v>
                </c:pt>
                <c:pt idx="3350">
                  <c:v>2.7124793115561121E-2</c:v>
                </c:pt>
                <c:pt idx="3351">
                  <c:v>2.7124793115561121E-2</c:v>
                </c:pt>
                <c:pt idx="3352">
                  <c:v>2.7124793115561121E-2</c:v>
                </c:pt>
                <c:pt idx="3353">
                  <c:v>2.7124793115560243E-2</c:v>
                </c:pt>
                <c:pt idx="3354">
                  <c:v>2.7123773587530486E-2</c:v>
                </c:pt>
                <c:pt idx="3355">
                  <c:v>2.7123773587531375E-2</c:v>
                </c:pt>
                <c:pt idx="3356">
                  <c:v>2.7123773587530486E-2</c:v>
                </c:pt>
                <c:pt idx="3357">
                  <c:v>2.7123773587531375E-2</c:v>
                </c:pt>
                <c:pt idx="3358">
                  <c:v>2.7125812694657678E-2</c:v>
                </c:pt>
                <c:pt idx="3359">
                  <c:v>2.7125812694657678E-2</c:v>
                </c:pt>
                <c:pt idx="3360">
                  <c:v>2.7125812694657678E-2</c:v>
                </c:pt>
                <c:pt idx="3361">
                  <c:v>2.7125812694657678E-2</c:v>
                </c:pt>
                <c:pt idx="3362">
                  <c:v>2.7124793115561121E-2</c:v>
                </c:pt>
                <c:pt idx="3363">
                  <c:v>2.7124793115561121E-2</c:v>
                </c:pt>
                <c:pt idx="3364">
                  <c:v>2.7124793115560243E-2</c:v>
                </c:pt>
                <c:pt idx="3365">
                  <c:v>2.7124793115561121E-2</c:v>
                </c:pt>
                <c:pt idx="3366">
                  <c:v>2.7124793115561121E-2</c:v>
                </c:pt>
                <c:pt idx="3367">
                  <c:v>2.7125812694657678E-2</c:v>
                </c:pt>
                <c:pt idx="3368">
                  <c:v>2.7125812694657678E-2</c:v>
                </c:pt>
                <c:pt idx="3369">
                  <c:v>2.7125812694656807E-2</c:v>
                </c:pt>
                <c:pt idx="3370">
                  <c:v>2.7125812694658545E-2</c:v>
                </c:pt>
                <c:pt idx="3371">
                  <c:v>2.7125812694657678E-2</c:v>
                </c:pt>
                <c:pt idx="3372">
                  <c:v>2.7125812694657678E-2</c:v>
                </c:pt>
                <c:pt idx="3373">
                  <c:v>2.7125812694657678E-2</c:v>
                </c:pt>
                <c:pt idx="3374">
                  <c:v>2.7125812694658545E-2</c:v>
                </c:pt>
                <c:pt idx="3375">
                  <c:v>2.7125812694657678E-2</c:v>
                </c:pt>
                <c:pt idx="3376">
                  <c:v>2.7125812694656807E-2</c:v>
                </c:pt>
                <c:pt idx="3377">
                  <c:v>2.7125812694657678E-2</c:v>
                </c:pt>
                <c:pt idx="3378">
                  <c:v>2.7125812694656807E-2</c:v>
                </c:pt>
                <c:pt idx="3379">
                  <c:v>2.7125812694657678E-2</c:v>
                </c:pt>
                <c:pt idx="3380">
                  <c:v>2.7125812694657678E-2</c:v>
                </c:pt>
                <c:pt idx="3381">
                  <c:v>2.7128871738382375E-2</c:v>
                </c:pt>
                <c:pt idx="3382">
                  <c:v>2.7125812694657678E-2</c:v>
                </c:pt>
                <c:pt idx="3383">
                  <c:v>2.7125812694657678E-2</c:v>
                </c:pt>
                <c:pt idx="3384">
                  <c:v>2.7124793115561121E-2</c:v>
                </c:pt>
                <c:pt idx="3385">
                  <c:v>2.7124793115561121E-2</c:v>
                </c:pt>
                <c:pt idx="3386">
                  <c:v>2.7124793115560243E-2</c:v>
                </c:pt>
                <c:pt idx="3387">
                  <c:v>2.7124793115561121E-2</c:v>
                </c:pt>
                <c:pt idx="3388">
                  <c:v>2.7124793115561121E-2</c:v>
                </c:pt>
                <c:pt idx="3389">
                  <c:v>2.7125812694657678E-2</c:v>
                </c:pt>
                <c:pt idx="3390">
                  <c:v>2.7125812694657678E-2</c:v>
                </c:pt>
                <c:pt idx="3391">
                  <c:v>2.7125812694657678E-2</c:v>
                </c:pt>
                <c:pt idx="3392">
                  <c:v>2.7125812694659416E-2</c:v>
                </c:pt>
                <c:pt idx="3393">
                  <c:v>2.7125812694657678E-2</c:v>
                </c:pt>
                <c:pt idx="3394">
                  <c:v>2.7125812694657678E-2</c:v>
                </c:pt>
                <c:pt idx="3395">
                  <c:v>2.7125812694659416E-2</c:v>
                </c:pt>
                <c:pt idx="3396">
                  <c:v>2.7127852006066388E-2</c:v>
                </c:pt>
                <c:pt idx="3397">
                  <c:v>2.7123773587532263E-2</c:v>
                </c:pt>
                <c:pt idx="3398">
                  <c:v>2.7123773587530486E-2</c:v>
                </c:pt>
                <c:pt idx="3399">
                  <c:v>2.7123773587532263E-2</c:v>
                </c:pt>
                <c:pt idx="3400">
                  <c:v>2.7123773587531375E-2</c:v>
                </c:pt>
                <c:pt idx="3401">
                  <c:v>2.7124793115559365E-2</c:v>
                </c:pt>
                <c:pt idx="3402">
                  <c:v>2.7123773587531375E-2</c:v>
                </c:pt>
                <c:pt idx="3403">
                  <c:v>2.7123773587530486E-2</c:v>
                </c:pt>
                <c:pt idx="3404">
                  <c:v>2.7123773587531375E-2</c:v>
                </c:pt>
                <c:pt idx="3405">
                  <c:v>2.7123773587531375E-2</c:v>
                </c:pt>
                <c:pt idx="3406">
                  <c:v>2.7122754110566225E-2</c:v>
                </c:pt>
                <c:pt idx="3407">
                  <c:v>2.7122754110567124E-2</c:v>
                </c:pt>
                <c:pt idx="3408">
                  <c:v>2.7122754110565327E-2</c:v>
                </c:pt>
                <c:pt idx="3409">
                  <c:v>2.7122754110566225E-2</c:v>
                </c:pt>
                <c:pt idx="3410">
                  <c:v>2.7127852006066388E-2</c:v>
                </c:pt>
                <c:pt idx="3411">
                  <c:v>2.7127852006066388E-2</c:v>
                </c:pt>
                <c:pt idx="3412">
                  <c:v>2.7127852006065538E-2</c:v>
                </c:pt>
                <c:pt idx="3413">
                  <c:v>2.7125812694658545E-2</c:v>
                </c:pt>
                <c:pt idx="3414">
                  <c:v>2.7124793115561121E-2</c:v>
                </c:pt>
                <c:pt idx="3415">
                  <c:v>2.7124793115560243E-2</c:v>
                </c:pt>
                <c:pt idx="3416">
                  <c:v>2.7124793115560243E-2</c:v>
                </c:pt>
                <c:pt idx="3417">
                  <c:v>2.7124793115561121E-2</c:v>
                </c:pt>
                <c:pt idx="3418">
                  <c:v>2.7127852006066388E-2</c:v>
                </c:pt>
                <c:pt idx="3419">
                  <c:v>2.7127852006065538E-2</c:v>
                </c:pt>
                <c:pt idx="3420">
                  <c:v>2.7127852006064688E-2</c:v>
                </c:pt>
                <c:pt idx="3421">
                  <c:v>2.7127852006066388E-2</c:v>
                </c:pt>
                <c:pt idx="3422">
                  <c:v>2.7128871738383215E-2</c:v>
                </c:pt>
                <c:pt idx="3423">
                  <c:v>2.7128871738382375E-2</c:v>
                </c:pt>
                <c:pt idx="3424">
                  <c:v>2.7127852006065538E-2</c:v>
                </c:pt>
                <c:pt idx="3425">
                  <c:v>2.7127852006065538E-2</c:v>
                </c:pt>
                <c:pt idx="3426">
                  <c:v>2.7127852006066388E-2</c:v>
                </c:pt>
                <c:pt idx="3427">
                  <c:v>2.7124793115560243E-2</c:v>
                </c:pt>
                <c:pt idx="3428">
                  <c:v>2.7128871738383215E-2</c:v>
                </c:pt>
                <c:pt idx="3429">
                  <c:v>2.7127852006066388E-2</c:v>
                </c:pt>
                <c:pt idx="3430">
                  <c:v>2.7127852006065538E-2</c:v>
                </c:pt>
                <c:pt idx="3431">
                  <c:v>2.7127852006064688E-2</c:v>
                </c:pt>
                <c:pt idx="3432">
                  <c:v>2.7127852006066388E-2</c:v>
                </c:pt>
                <c:pt idx="3433">
                  <c:v>2.7127852006065538E-2</c:v>
                </c:pt>
                <c:pt idx="3434">
                  <c:v>2.7127852006066388E-2</c:v>
                </c:pt>
                <c:pt idx="3435">
                  <c:v>2.7127852006065538E-2</c:v>
                </c:pt>
                <c:pt idx="3436">
                  <c:v>2.7124793115561999E-2</c:v>
                </c:pt>
                <c:pt idx="3437">
                  <c:v>2.7124793115560243E-2</c:v>
                </c:pt>
                <c:pt idx="3438">
                  <c:v>2.7124793115560243E-2</c:v>
                </c:pt>
                <c:pt idx="3439">
                  <c:v>2.7124793115561121E-2</c:v>
                </c:pt>
                <c:pt idx="3440">
                  <c:v>2.7124793115561121E-2</c:v>
                </c:pt>
                <c:pt idx="3441">
                  <c:v>2.7127852006065538E-2</c:v>
                </c:pt>
                <c:pt idx="3442">
                  <c:v>2.7128871738382375E-2</c:v>
                </c:pt>
                <c:pt idx="3443">
                  <c:v>2.7127852006065538E-2</c:v>
                </c:pt>
                <c:pt idx="3444">
                  <c:v>2.7127852006066388E-2</c:v>
                </c:pt>
                <c:pt idx="3445">
                  <c:v>2.7127852006066388E-2</c:v>
                </c:pt>
                <c:pt idx="3446">
                  <c:v>2.7125812694657678E-2</c:v>
                </c:pt>
                <c:pt idx="3447">
                  <c:v>2.7128871738383215E-2</c:v>
                </c:pt>
                <c:pt idx="3448">
                  <c:v>2.7127852006065538E-2</c:v>
                </c:pt>
                <c:pt idx="3449">
                  <c:v>2.7123773587531375E-2</c:v>
                </c:pt>
                <c:pt idx="3450">
                  <c:v>2.7123773587531375E-2</c:v>
                </c:pt>
                <c:pt idx="3451">
                  <c:v>2.7123773587531375E-2</c:v>
                </c:pt>
                <c:pt idx="3452">
                  <c:v>2.7123773587531375E-2</c:v>
                </c:pt>
                <c:pt idx="3453">
                  <c:v>2.7124793115561121E-2</c:v>
                </c:pt>
                <c:pt idx="3454">
                  <c:v>2.7123773587531375E-2</c:v>
                </c:pt>
                <c:pt idx="3455">
                  <c:v>2.7123773587531375E-2</c:v>
                </c:pt>
                <c:pt idx="3456">
                  <c:v>2.7123773587531375E-2</c:v>
                </c:pt>
                <c:pt idx="3457">
                  <c:v>2.7123773587531375E-2</c:v>
                </c:pt>
                <c:pt idx="3458">
                  <c:v>2.7122754110567124E-2</c:v>
                </c:pt>
                <c:pt idx="3459">
                  <c:v>2.7122754110566225E-2</c:v>
                </c:pt>
                <c:pt idx="3460">
                  <c:v>2.7122754110566225E-2</c:v>
                </c:pt>
                <c:pt idx="3461">
                  <c:v>2.7122754110567124E-2</c:v>
                </c:pt>
                <c:pt idx="3462">
                  <c:v>2.7127852006066388E-2</c:v>
                </c:pt>
                <c:pt idx="3463">
                  <c:v>2.7127852006065538E-2</c:v>
                </c:pt>
                <c:pt idx="3464">
                  <c:v>2.7127852006065538E-2</c:v>
                </c:pt>
                <c:pt idx="3465">
                  <c:v>2.7127852006066388E-2</c:v>
                </c:pt>
                <c:pt idx="3466">
                  <c:v>2.7124793115561121E-2</c:v>
                </c:pt>
                <c:pt idx="3467">
                  <c:v>2.7124793115560243E-2</c:v>
                </c:pt>
                <c:pt idx="3468">
                  <c:v>2.7124793115560243E-2</c:v>
                </c:pt>
                <c:pt idx="3469">
                  <c:v>2.7124793115561121E-2</c:v>
                </c:pt>
                <c:pt idx="3470">
                  <c:v>2.7124793115560243E-2</c:v>
                </c:pt>
                <c:pt idx="3471">
                  <c:v>2.7127852006065538E-2</c:v>
                </c:pt>
                <c:pt idx="3472">
                  <c:v>2.7127852006066388E-2</c:v>
                </c:pt>
                <c:pt idx="3473">
                  <c:v>2.7127852006065538E-2</c:v>
                </c:pt>
                <c:pt idx="3474">
                  <c:v>2.7128871738382375E-2</c:v>
                </c:pt>
                <c:pt idx="3475">
                  <c:v>2.7128871738382375E-2</c:v>
                </c:pt>
                <c:pt idx="3476">
                  <c:v>2.7127852006066388E-2</c:v>
                </c:pt>
                <c:pt idx="3477">
                  <c:v>2.7127852006065538E-2</c:v>
                </c:pt>
                <c:pt idx="3478">
                  <c:v>2.7127852006065538E-2</c:v>
                </c:pt>
                <c:pt idx="3479">
                  <c:v>2.7124793115560243E-2</c:v>
                </c:pt>
                <c:pt idx="3480">
                  <c:v>2.7128871738383215E-2</c:v>
                </c:pt>
                <c:pt idx="3481">
                  <c:v>2.7127852006065538E-2</c:v>
                </c:pt>
                <c:pt idx="3482">
                  <c:v>2.7127852006065538E-2</c:v>
                </c:pt>
                <c:pt idx="3483">
                  <c:v>2.7127852006066388E-2</c:v>
                </c:pt>
                <c:pt idx="3484">
                  <c:v>2.7127852006066388E-2</c:v>
                </c:pt>
                <c:pt idx="3485">
                  <c:v>2.7128871738382375E-2</c:v>
                </c:pt>
                <c:pt idx="3486">
                  <c:v>2.7127852006065538E-2</c:v>
                </c:pt>
                <c:pt idx="3487">
                  <c:v>2.7127852006066388E-2</c:v>
                </c:pt>
                <c:pt idx="3488">
                  <c:v>2.7124793115560243E-2</c:v>
                </c:pt>
                <c:pt idx="3489">
                  <c:v>2.7124793115561121E-2</c:v>
                </c:pt>
                <c:pt idx="3490">
                  <c:v>2.7124793115561999E-2</c:v>
                </c:pt>
                <c:pt idx="3491">
                  <c:v>2.7124793115561121E-2</c:v>
                </c:pt>
                <c:pt idx="3492">
                  <c:v>2.7127852006065538E-2</c:v>
                </c:pt>
                <c:pt idx="3493">
                  <c:v>2.7127852006065538E-2</c:v>
                </c:pt>
                <c:pt idx="3494">
                  <c:v>2.7127852006065538E-2</c:v>
                </c:pt>
                <c:pt idx="3495">
                  <c:v>2.7128871738383215E-2</c:v>
                </c:pt>
                <c:pt idx="3496">
                  <c:v>2.7127852006065538E-2</c:v>
                </c:pt>
                <c:pt idx="3497">
                  <c:v>2.7127852006066388E-2</c:v>
                </c:pt>
                <c:pt idx="3498">
                  <c:v>2.7127852006066388E-2</c:v>
                </c:pt>
                <c:pt idx="3499">
                  <c:v>2.7128871738382375E-2</c:v>
                </c:pt>
                <c:pt idx="3500">
                  <c:v>2.7127852006065538E-2</c:v>
                </c:pt>
                <c:pt idx="3501">
                  <c:v>2.7123773587531375E-2</c:v>
                </c:pt>
                <c:pt idx="3502">
                  <c:v>2.7123773587531375E-2</c:v>
                </c:pt>
                <c:pt idx="3503">
                  <c:v>2.7123773587530486E-2</c:v>
                </c:pt>
                <c:pt idx="3504">
                  <c:v>2.7123773587531375E-2</c:v>
                </c:pt>
                <c:pt idx="3505">
                  <c:v>2.7121734684664268E-2</c:v>
                </c:pt>
                <c:pt idx="3506">
                  <c:v>2.7125812694658545E-2</c:v>
                </c:pt>
                <c:pt idx="3507">
                  <c:v>2.7124793115560243E-2</c:v>
                </c:pt>
                <c:pt idx="3508">
                  <c:v>2.7123773587530486E-2</c:v>
                </c:pt>
                <c:pt idx="3509">
                  <c:v>2.7124793115561999E-2</c:v>
                </c:pt>
                <c:pt idx="3510">
                  <c:v>2.7125812694657678E-2</c:v>
                </c:pt>
                <c:pt idx="3511">
                  <c:v>2.7124793115560243E-2</c:v>
                </c:pt>
                <c:pt idx="3512">
                  <c:v>2.7123773587531375E-2</c:v>
                </c:pt>
                <c:pt idx="3513">
                  <c:v>2.7125812694658545E-2</c:v>
                </c:pt>
                <c:pt idx="3514">
                  <c:v>2.7125812694657678E-2</c:v>
                </c:pt>
                <c:pt idx="3515">
                  <c:v>2.7125812694656807E-2</c:v>
                </c:pt>
                <c:pt idx="3516">
                  <c:v>2.7125812694657678E-2</c:v>
                </c:pt>
                <c:pt idx="3517">
                  <c:v>2.7125812694657678E-2</c:v>
                </c:pt>
                <c:pt idx="3518">
                  <c:v>2.7124793115560243E-2</c:v>
                </c:pt>
                <c:pt idx="3519">
                  <c:v>2.7124793115561999E-2</c:v>
                </c:pt>
                <c:pt idx="3520">
                  <c:v>2.7124793115561121E-2</c:v>
                </c:pt>
                <c:pt idx="3521">
                  <c:v>2.7124793115560243E-2</c:v>
                </c:pt>
                <c:pt idx="3522">
                  <c:v>2.7124793115560243E-2</c:v>
                </c:pt>
                <c:pt idx="3523">
                  <c:v>2.7125812694657678E-2</c:v>
                </c:pt>
                <c:pt idx="3524">
                  <c:v>2.7125812694658545E-2</c:v>
                </c:pt>
                <c:pt idx="3525">
                  <c:v>2.7125812694656807E-2</c:v>
                </c:pt>
                <c:pt idx="3526">
                  <c:v>2.7125812694657678E-2</c:v>
                </c:pt>
                <c:pt idx="3527">
                  <c:v>2.7125812694657678E-2</c:v>
                </c:pt>
                <c:pt idx="3528">
                  <c:v>2.7125812694657678E-2</c:v>
                </c:pt>
                <c:pt idx="3529">
                  <c:v>2.7125812694657678E-2</c:v>
                </c:pt>
                <c:pt idx="3530">
                  <c:v>2.7125812694657678E-2</c:v>
                </c:pt>
                <c:pt idx="3531">
                  <c:v>2.7125812694658545E-2</c:v>
                </c:pt>
                <c:pt idx="3532">
                  <c:v>2.7125812694657678E-2</c:v>
                </c:pt>
                <c:pt idx="3533">
                  <c:v>2.7125812694657678E-2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30208"/>
        <c:axId val="7483212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42214</c:v>
                </c:pt>
                <c:pt idx="1">
                  <c:v>42244</c:v>
                </c:pt>
                <c:pt idx="2">
                  <c:v>42276</c:v>
                </c:pt>
                <c:pt idx="3">
                  <c:v>42306</c:v>
                </c:pt>
                <c:pt idx="4">
                  <c:v>42338</c:v>
                </c:pt>
                <c:pt idx="5">
                  <c:v>42367</c:v>
                </c:pt>
                <c:pt idx="6">
                  <c:v>42398</c:v>
                </c:pt>
                <c:pt idx="7">
                  <c:v>42429</c:v>
                </c:pt>
                <c:pt idx="8">
                  <c:v>42458</c:v>
                </c:pt>
                <c:pt idx="9">
                  <c:v>42489</c:v>
                </c:pt>
                <c:pt idx="10">
                  <c:v>42521</c:v>
                </c:pt>
                <c:pt idx="11">
                  <c:v>42550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3.0900000000000007E-3</c:v>
                </c:pt>
                <c:pt idx="1">
                  <c:v>3.5199999999999997E-3</c:v>
                </c:pt>
                <c:pt idx="2">
                  <c:v>4.0899999999999999E-3</c:v>
                </c:pt>
                <c:pt idx="3">
                  <c:v>4.6899999999999997E-3</c:v>
                </c:pt>
                <c:pt idx="4">
                  <c:v>5.3400000000000001E-3</c:v>
                </c:pt>
                <c:pt idx="5">
                  <c:v>5.9199999999999999E-3</c:v>
                </c:pt>
                <c:pt idx="6">
                  <c:v>6.5300000000000002E-3</c:v>
                </c:pt>
                <c:pt idx="7">
                  <c:v>7.1699999999999993E-3</c:v>
                </c:pt>
                <c:pt idx="8">
                  <c:v>7.8099999999999992E-3</c:v>
                </c:pt>
                <c:pt idx="9">
                  <c:v>8.5200000000000015E-3</c:v>
                </c:pt>
                <c:pt idx="10">
                  <c:v>9.2700000000000005E-3</c:v>
                </c:pt>
                <c:pt idx="11">
                  <c:v>9.9399999999999992E-3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42634</c:v>
                </c:pt>
                <c:pt idx="5">
                  <c:v>42725</c:v>
                </c:pt>
                <c:pt idx="6">
                  <c:v>42809</c:v>
                </c:pt>
                <c:pt idx="7">
                  <c:v>42907</c:v>
                </c:pt>
                <c:pt idx="8">
                  <c:v>42998</c:v>
                </c:pt>
                <c:pt idx="9">
                  <c:v>43089</c:v>
                </c:pt>
                <c:pt idx="10">
                  <c:v>43180</c:v>
                </c:pt>
                <c:pt idx="11">
                  <c:v>43271</c:v>
                </c:pt>
                <c:pt idx="12">
                  <c:v>43362</c:v>
                </c:pt>
                <c:pt idx="13">
                  <c:v>43453</c:v>
                </c:pt>
                <c:pt idx="14">
                  <c:v>43544</c:v>
                </c:pt>
                <c:pt idx="15">
                  <c:v>43635</c:v>
                </c:pt>
                <c:pt idx="16">
                  <c:v>43726</c:v>
                </c:pt>
                <c:pt idx="17">
                  <c:v>43817</c:v>
                </c:pt>
                <c:pt idx="18">
                  <c:v>43908</c:v>
                </c:pt>
                <c:pt idx="19">
                  <c:v>43999</c:v>
                </c:pt>
                <c:pt idx="20">
                  <c:v>44090</c:v>
                </c:pt>
                <c:pt idx="21">
                  <c:v>44181</c:v>
                </c:pt>
                <c:pt idx="22">
                  <c:v>44272</c:v>
                </c:pt>
                <c:pt idx="23">
                  <c:v>44363</c:v>
                </c:pt>
                <c:pt idx="24">
                  <c:v>44454</c:v>
                </c:pt>
                <c:pt idx="25">
                  <c:v>44545</c:v>
                </c:pt>
                <c:pt idx="26">
                  <c:v>44636</c:v>
                </c:pt>
                <c:pt idx="27">
                  <c:v>44727</c:v>
                </c:pt>
                <c:pt idx="28">
                  <c:v>44825</c:v>
                </c:pt>
                <c:pt idx="29">
                  <c:v>44916</c:v>
                </c:pt>
                <c:pt idx="30">
                  <c:v>45000</c:v>
                </c:pt>
                <c:pt idx="31">
                  <c:v>45098</c:v>
                </c:pt>
                <c:pt idx="32">
                  <c:v>45189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3.818007270596896E-3</c:v>
                </c:pt>
                <c:pt idx="1">
                  <c:v>5.6554328150296715E-3</c:v>
                </c:pt>
                <c:pt idx="2">
                  <c:v>7.5376664666943769E-3</c:v>
                </c:pt>
                <c:pt idx="3">
                  <c:v>9.6150869816307143E-3</c:v>
                </c:pt>
                <c:pt idx="4">
                  <c:v>1.1935664183932115E-2</c:v>
                </c:pt>
                <c:pt idx="5">
                  <c:v>1.4203577856929906E-2</c:v>
                </c:pt>
                <c:pt idx="6">
                  <c:v>1.6118853373641471E-2</c:v>
                </c:pt>
                <c:pt idx="7">
                  <c:v>1.7974283478003356E-2</c:v>
                </c:pt>
                <c:pt idx="8">
                  <c:v>1.9578827253807742E-2</c:v>
                </c:pt>
                <c:pt idx="9">
                  <c:v>2.107918659759813E-2</c:v>
                </c:pt>
                <c:pt idx="10">
                  <c:v>2.2323683590565302E-2</c:v>
                </c:pt>
                <c:pt idx="11">
                  <c:v>2.3490182457915523E-2</c:v>
                </c:pt>
                <c:pt idx="12">
                  <c:v>2.4603388184883529E-2</c:v>
                </c:pt>
                <c:pt idx="13">
                  <c:v>2.5687795148671141E-2</c:v>
                </c:pt>
                <c:pt idx="14">
                  <c:v>2.6566116845718701E-2</c:v>
                </c:pt>
                <c:pt idx="15">
                  <c:v>2.7442225382278983E-2</c:v>
                </c:pt>
                <c:pt idx="16">
                  <c:v>2.8215628870747446E-2</c:v>
                </c:pt>
                <c:pt idx="17">
                  <c:v>2.9034634847587493E-2</c:v>
                </c:pt>
                <c:pt idx="18">
                  <c:v>2.9699223241283778E-2</c:v>
                </c:pt>
                <c:pt idx="19">
                  <c:v>3.0336409784352765E-2</c:v>
                </c:pt>
                <c:pt idx="20">
                  <c:v>3.0896440588061676E-2</c:v>
                </c:pt>
                <c:pt idx="21">
                  <c:v>3.1428385458621283E-2</c:v>
                </c:pt>
                <c:pt idx="22">
                  <c:v>3.1828772138470053E-2</c:v>
                </c:pt>
                <c:pt idx="23">
                  <c:v>3.2203439321001746E-2</c:v>
                </c:pt>
                <c:pt idx="24">
                  <c:v>3.2501480570290342E-2</c:v>
                </c:pt>
                <c:pt idx="25">
                  <c:v>3.2796751788595868E-2</c:v>
                </c:pt>
                <c:pt idx="26">
                  <c:v>3.2910256652100942E-2</c:v>
                </c:pt>
                <c:pt idx="27">
                  <c:v>3.3073706538636123E-2</c:v>
                </c:pt>
                <c:pt idx="28">
                  <c:v>3.3177142389901854E-2</c:v>
                </c:pt>
                <c:pt idx="29">
                  <c:v>3.3361755986272841E-2</c:v>
                </c:pt>
                <c:pt idx="30">
                  <c:v>3.3398621847327385E-2</c:v>
                </c:pt>
                <c:pt idx="31">
                  <c:v>3.3467565678157896E-2</c:v>
                </c:pt>
                <c:pt idx="32">
                  <c:v>3.3495106411687035E-2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42200</c:v>
                </c:pt>
                <c:pt idx="1">
                  <c:v>42235</c:v>
                </c:pt>
                <c:pt idx="2">
                  <c:v>42298</c:v>
                </c:pt>
                <c:pt idx="3">
                  <c:v>42326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2.9361974995341543E-3</c:v>
                </c:pt>
                <c:pt idx="1">
                  <c:v>3.3708132100513113E-3</c:v>
                </c:pt>
                <c:pt idx="2">
                  <c:v>4.5136987033360786E-3</c:v>
                </c:pt>
                <c:pt idx="3">
                  <c:v>5.0597509684736303E-3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0208"/>
        <c:axId val="74832128"/>
      </c:scatterChart>
      <c:dateAx>
        <c:axId val="7483020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1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4832128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48302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2.6561261638935463E-3</c:v>
                </c:pt>
                <c:pt idx="1">
                  <c:v>2.6561100805988502E-3</c:v>
                </c:pt>
                <c:pt idx="2">
                  <c:v>2.65607791376965E-3</c:v>
                </c:pt>
                <c:pt idx="3">
                  <c:v>2.6559464712327951E-3</c:v>
                </c:pt>
                <c:pt idx="4">
                  <c:v>2.6556758290041671E-3</c:v>
                </c:pt>
                <c:pt idx="5">
                  <c:v>2.6556758290041671E-3</c:v>
                </c:pt>
                <c:pt idx="6">
                  <c:v>2.6555471618472382E-3</c:v>
                </c:pt>
                <c:pt idx="7">
                  <c:v>2.6554024113156771E-3</c:v>
                </c:pt>
                <c:pt idx="8">
                  <c:v>2.655241577409484E-3</c:v>
                </c:pt>
                <c:pt idx="9">
                  <c:v>2.6548858770336636E-3</c:v>
                </c:pt>
                <c:pt idx="10">
                  <c:v>2.6544374078785182E-3</c:v>
                </c:pt>
                <c:pt idx="11">
                  <c:v>2.6541961570192285E-3</c:v>
                </c:pt>
                <c:pt idx="12">
                  <c:v>2.6539388227853067E-3</c:v>
                </c:pt>
                <c:pt idx="13">
                  <c:v>2.6536654051767528E-3</c:v>
                </c:pt>
                <c:pt idx="14">
                  <c:v>2.6530845107242129E-3</c:v>
                </c:pt>
                <c:pt idx="15">
                  <c:v>2.6524109007564078E-3</c:v>
                </c:pt>
                <c:pt idx="16">
                  <c:v>2.6520570661148213E-3</c:v>
                </c:pt>
                <c:pt idx="17">
                  <c:v>2.6516871480986026E-3</c:v>
                </c:pt>
                <c:pt idx="18">
                  <c:v>2.6513011467876879E-3</c:v>
                </c:pt>
                <c:pt idx="19">
                  <c:v>2.6504950467209909E-3</c:v>
                </c:pt>
                <c:pt idx="20">
                  <c:v>2.6495963073980278E-3</c:v>
                </c:pt>
                <c:pt idx="21">
                  <c:v>2.6491298890540804E-3</c:v>
                </c:pt>
                <c:pt idx="22">
                  <c:v>2.6487361201166237E-3</c:v>
                </c:pt>
                <c:pt idx="23">
                  <c:v>2.6487699313104685E-3</c:v>
                </c:pt>
                <c:pt idx="24">
                  <c:v>2.6505781123820071E-3</c:v>
                </c:pt>
                <c:pt idx="25">
                  <c:v>2.6540683062492576E-3</c:v>
                </c:pt>
                <c:pt idx="26">
                  <c:v>2.6566836824848394E-3</c:v>
                </c:pt>
                <c:pt idx="27">
                  <c:v>2.6598153717127815E-3</c:v>
                </c:pt>
                <c:pt idx="28">
                  <c:v>2.6634633739330837E-3</c:v>
                </c:pt>
                <c:pt idx="29">
                  <c:v>2.6725002612781878E-3</c:v>
                </c:pt>
                <c:pt idx="30">
                  <c:v>2.6832185135372555E-3</c:v>
                </c:pt>
                <c:pt idx="31">
                  <c:v>2.6894480811989752E-3</c:v>
                </c:pt>
                <c:pt idx="32">
                  <c:v>2.6961939620129272E-3</c:v>
                </c:pt>
                <c:pt idx="33">
                  <c:v>2.7034561560590475E-3</c:v>
                </c:pt>
                <c:pt idx="34">
                  <c:v>2.719722134703062E-3</c:v>
                </c:pt>
                <c:pt idx="35">
                  <c:v>2.7376680644852769E-3</c:v>
                </c:pt>
                <c:pt idx="36">
                  <c:v>2.7475118249320474E-3</c:v>
                </c:pt>
                <c:pt idx="37">
                  <c:v>2.7578718987708584E-3</c:v>
                </c:pt>
                <c:pt idx="38">
                  <c:v>2.7687482860816459E-3</c:v>
                </c:pt>
                <c:pt idx="39">
                  <c:v>2.7922437625527152E-3</c:v>
                </c:pt>
                <c:pt idx="40">
                  <c:v>2.8174169706041141E-3</c:v>
                </c:pt>
                <c:pt idx="41">
                  <c:v>2.8308749259142729E-3</c:v>
                </c:pt>
                <c:pt idx="42">
                  <c:v>2.8448491949362165E-3</c:v>
                </c:pt>
                <c:pt idx="43">
                  <c:v>2.8593397777498808E-3</c:v>
                </c:pt>
                <c:pt idx="44">
                  <c:v>2.8961922968662179E-3</c:v>
                </c:pt>
                <c:pt idx="45">
                  <c:v>2.9319487860757221E-3</c:v>
                </c:pt>
                <c:pt idx="46">
                  <c:v>2.9458051466946245E-3</c:v>
                </c:pt>
                <c:pt idx="47">
                  <c:v>2.9594314001002431E-3</c:v>
                </c:pt>
                <c:pt idx="48">
                  <c:v>2.9923838055645469E-3</c:v>
                </c:pt>
                <c:pt idx="49">
                  <c:v>3.024111056451062E-3</c:v>
                </c:pt>
                <c:pt idx="50">
                  <c:v>3.024111056451062E-3</c:v>
                </c:pt>
                <c:pt idx="51">
                  <c:v>3.0363566655378094E-3</c:v>
                </c:pt>
                <c:pt idx="52">
                  <c:v>3.0483721670915287E-3</c:v>
                </c:pt>
                <c:pt idx="53">
                  <c:v>3.0716623533511012E-3</c:v>
                </c:pt>
                <c:pt idx="54">
                  <c:v>3.0941330981359982E-3</c:v>
                </c:pt>
                <c:pt idx="55">
                  <c:v>3.1049980620245776E-3</c:v>
                </c:pt>
                <c:pt idx="56">
                  <c:v>3.115632918300193E-3</c:v>
                </c:pt>
                <c:pt idx="57">
                  <c:v>3.1260376669628442E-3</c:v>
                </c:pt>
                <c:pt idx="58">
                  <c:v>3.1461076326788628E-3</c:v>
                </c:pt>
                <c:pt idx="59">
                  <c:v>3.1653555849242565E-3</c:v>
                </c:pt>
                <c:pt idx="60">
                  <c:v>3.1746097952023433E-3</c:v>
                </c:pt>
                <c:pt idx="61">
                  <c:v>3.1836338976276579E-3</c:v>
                </c:pt>
                <c:pt idx="62">
                  <c:v>3.1924278923600724E-3</c:v>
                </c:pt>
                <c:pt idx="63">
                  <c:v>3.2092774650838152E-3</c:v>
                </c:pt>
                <c:pt idx="64">
                  <c:v>3.2253027935613687E-3</c:v>
                </c:pt>
                <c:pt idx="65">
                  <c:v>3.2331126559981271E-3</c:v>
                </c:pt>
                <c:pt idx="66">
                  <c:v>3.2415244444639058E-3</c:v>
                </c:pt>
                <c:pt idx="67">
                  <c:v>3.2507045656871014E-3</c:v>
                </c:pt>
                <c:pt idx="68">
                  <c:v>3.271655649648153E-3</c:v>
                </c:pt>
                <c:pt idx="69">
                  <c:v>3.2951083794330316E-3</c:v>
                </c:pt>
                <c:pt idx="70">
                  <c:v>3.3081301654824813E-3</c:v>
                </c:pt>
                <c:pt idx="71">
                  <c:v>3.3219202846890283E-3</c:v>
                </c:pt>
                <c:pt idx="72">
                  <c:v>3.3364787372125448E-3</c:v>
                </c:pt>
                <c:pt idx="73">
                  <c:v>3.3767640446624725E-3</c:v>
                </c:pt>
                <c:pt idx="74">
                  <c:v>3.4207960023024953E-3</c:v>
                </c:pt>
                <c:pt idx="75">
                  <c:v>3.4207960023024953E-3</c:v>
                </c:pt>
                <c:pt idx="76">
                  <c:v>3.4399644565663579E-3</c:v>
                </c:pt>
                <c:pt idx="77">
                  <c:v>3.4597759086452129E-3</c:v>
                </c:pt>
                <c:pt idx="78">
                  <c:v>3.4997378947387858E-3</c:v>
                </c:pt>
                <c:pt idx="79">
                  <c:v>3.5396862250891559E-3</c:v>
                </c:pt>
                <c:pt idx="80">
                  <c:v>3.5597045950108708E-3</c:v>
                </c:pt>
                <c:pt idx="81">
                  <c:v>3.5797392811609541E-3</c:v>
                </c:pt>
                <c:pt idx="82">
                  <c:v>3.5997902836992779E-3</c:v>
                </c:pt>
                <c:pt idx="83">
                  <c:v>3.6399834797240516E-3</c:v>
                </c:pt>
                <c:pt idx="84">
                  <c:v>3.6801574572553619E-3</c:v>
                </c:pt>
                <c:pt idx="85">
                  <c:v>3.7002900414950801E-3</c:v>
                </c:pt>
                <c:pt idx="86">
                  <c:v>3.7204389420431028E-3</c:v>
                </c:pt>
                <c:pt idx="87">
                  <c:v>3.7406041588994299E-3</c:v>
                </c:pt>
                <c:pt idx="88">
                  <c:v>3.7810286910744395E-3</c:v>
                </c:pt>
                <c:pt idx="89">
                  <c:v>3.8214281900472713E-3</c:v>
                </c:pt>
                <c:pt idx="90">
                  <c:v>3.8416749886049928E-3</c:v>
                </c:pt>
                <c:pt idx="91">
                  <c:v>3.8619381037108269E-3</c:v>
                </c:pt>
                <c:pt idx="92">
                  <c:v>3.8822175350450294E-3</c:v>
                </c:pt>
                <c:pt idx="93">
                  <c:v>3.922873531614357E-3</c:v>
                </c:pt>
                <c:pt idx="94">
                  <c:v>3.9634984242642446E-3</c:v>
                </c:pt>
                <c:pt idx="95">
                  <c:v>3.9940702583285415E-3</c:v>
                </c:pt>
                <c:pt idx="96">
                  <c:v>4.0246304131752453E-3</c:v>
                </c:pt>
                <c:pt idx="97">
                  <c:v>4.0246304131752453E-3</c:v>
                </c:pt>
                <c:pt idx="98">
                  <c:v>4.0655180041948569E-3</c:v>
                </c:pt>
                <c:pt idx="99">
                  <c:v>4.1063681610253866E-3</c:v>
                </c:pt>
                <c:pt idx="100">
                  <c:v>4.1268433890184752E-3</c:v>
                </c:pt>
                <c:pt idx="101">
                  <c:v>4.1473349333198684E-3</c:v>
                </c:pt>
                <c:pt idx="102">
                  <c:v>4.167842794089438E-3</c:v>
                </c:pt>
                <c:pt idx="103">
                  <c:v>4.2089621116403464E-3</c:v>
                </c:pt>
                <c:pt idx="104">
                  <c:v>4.250037401209994E-3</c:v>
                </c:pt>
                <c:pt idx="105">
                  <c:v>4.2706268440007022E-3</c:v>
                </c:pt>
                <c:pt idx="106">
                  <c:v>4.3015693399262034E-3</c:v>
                </c:pt>
                <c:pt idx="107">
                  <c:v>4.3532058568285237E-3</c:v>
                </c:pt>
                <c:pt idx="108">
                  <c:v>4.3532058568285237E-3</c:v>
                </c:pt>
                <c:pt idx="109">
                  <c:v>4.3945061457772994E-3</c:v>
                </c:pt>
                <c:pt idx="110">
                  <c:v>4.4152098036054355E-3</c:v>
                </c:pt>
                <c:pt idx="111">
                  <c:v>4.4359297778218121E-3</c:v>
                </c:pt>
                <c:pt idx="112">
                  <c:v>4.4566660684264292E-3</c:v>
                </c:pt>
                <c:pt idx="113">
                  <c:v>4.4982492426370868E-3</c:v>
                </c:pt>
                <c:pt idx="114">
                  <c:v>4.5397743956865355E-3</c:v>
                </c:pt>
                <c:pt idx="115">
                  <c:v>4.5605922685520994E-3</c:v>
                </c:pt>
                <c:pt idx="116">
                  <c:v>4.581426457965776E-3</c:v>
                </c:pt>
                <c:pt idx="117">
                  <c:v>4.602276963767693E-3</c:v>
                </c:pt>
                <c:pt idx="118">
                  <c:v>4.6440922719970246E-3</c:v>
                </c:pt>
                <c:pt idx="119">
                  <c:v>4.685842151816999E-3</c:v>
                </c:pt>
                <c:pt idx="120">
                  <c:v>4.706774240039735E-3</c:v>
                </c:pt>
                <c:pt idx="121">
                  <c:v>4.7277176358573314E-3</c:v>
                </c:pt>
                <c:pt idx="122">
                  <c:v>4.7486523036965878E-3</c:v>
                </c:pt>
                <c:pt idx="123">
                  <c:v>4.7905395963177E-3</c:v>
                </c:pt>
                <c:pt idx="124">
                  <c:v>4.8322536072564759E-3</c:v>
                </c:pt>
                <c:pt idx="125">
                  <c:v>4.8531195912371317E-3</c:v>
                </c:pt>
                <c:pt idx="126">
                  <c:v>4.8739718383661312E-3</c:v>
                </c:pt>
                <c:pt idx="127">
                  <c:v>4.9365678025061754E-3</c:v>
                </c:pt>
                <c:pt idx="128">
                  <c:v>4.9987968480547096E-3</c:v>
                </c:pt>
                <c:pt idx="129">
                  <c:v>5.0195529374619241E-3</c:v>
                </c:pt>
                <c:pt idx="130">
                  <c:v>5.0714816391006501E-3</c:v>
                </c:pt>
                <c:pt idx="131">
                  <c:v>5.1231273323626425E-3</c:v>
                </c:pt>
                <c:pt idx="132">
                  <c:v>5.1438010008197921E-3</c:v>
                </c:pt>
                <c:pt idx="133">
                  <c:v>5.1644609325052215E-3</c:v>
                </c:pt>
                <c:pt idx="134">
                  <c:v>5.1851071273389948E-3</c:v>
                </c:pt>
                <c:pt idx="135">
                  <c:v>5.2264296018478262E-3</c:v>
                </c:pt>
                <c:pt idx="136">
                  <c:v>5.2675545381575262E-3</c:v>
                </c:pt>
                <c:pt idx="137">
                  <c:v>5.2881320487330186E-3</c:v>
                </c:pt>
                <c:pt idx="138">
                  <c:v>5.3086958225367908E-3</c:v>
                </c:pt>
                <c:pt idx="139">
                  <c:v>5.3292458594089709E-3</c:v>
                </c:pt>
                <c:pt idx="140">
                  <c:v>5.3806728942595861E-3</c:v>
                </c:pt>
                <c:pt idx="141">
                  <c:v>5.4317899909950285E-3</c:v>
                </c:pt>
                <c:pt idx="142">
                  <c:v>5.4317899909950285E-3</c:v>
                </c:pt>
                <c:pt idx="143">
                  <c:v>5.4522576067572714E-3</c:v>
                </c:pt>
                <c:pt idx="144">
                  <c:v>5.4727114855879222E-3</c:v>
                </c:pt>
                <c:pt idx="145">
                  <c:v>5.5136578968095762E-3</c:v>
                </c:pt>
                <c:pt idx="146">
                  <c:v>5.5543896323140274E-3</c:v>
                </c:pt>
                <c:pt idx="147">
                  <c:v>5.5747748268064612E-3</c:v>
                </c:pt>
                <c:pt idx="148">
                  <c:v>5.5951462843673028E-3</c:v>
                </c:pt>
                <c:pt idx="149">
                  <c:v>5.6155040050764882E-3</c:v>
                </c:pt>
                <c:pt idx="150">
                  <c:v>5.6562625244360731E-3</c:v>
                </c:pt>
                <c:pt idx="151">
                  <c:v>5.6967975189969877E-3</c:v>
                </c:pt>
                <c:pt idx="152">
                  <c:v>5.7170865552080841E-3</c:v>
                </c:pt>
                <c:pt idx="153">
                  <c:v>5.7373618545675242E-3</c:v>
                </c:pt>
                <c:pt idx="154">
                  <c:v>5.7576234170753082E-3</c:v>
                </c:pt>
                <c:pt idx="155">
                  <c:v>5.798194135619994E-3</c:v>
                </c:pt>
                <c:pt idx="156">
                  <c:v>5.8385322977105858E-3</c:v>
                </c:pt>
                <c:pt idx="157">
                  <c:v>5.8587251756403447E-3</c:v>
                </c:pt>
                <c:pt idx="158">
                  <c:v>5.8789043166385113E-3</c:v>
                </c:pt>
                <c:pt idx="159">
                  <c:v>5.8990697207050857E-3</c:v>
                </c:pt>
                <c:pt idx="160">
                  <c:v>5.949562028519928E-3</c:v>
                </c:pt>
                <c:pt idx="161">
                  <c:v>5.9996906871440103E-3</c:v>
                </c:pt>
                <c:pt idx="162">
                  <c:v>5.9996906871440103E-3</c:v>
                </c:pt>
                <c:pt idx="163">
                  <c:v>6.0197736696210313E-3</c:v>
                </c:pt>
                <c:pt idx="164">
                  <c:v>6.0398429151664601E-3</c:v>
                </c:pt>
                <c:pt idx="165">
                  <c:v>6.0800382990144897E-3</c:v>
                </c:pt>
                <c:pt idx="166">
                  <c:v>6.1199825281121889E-3</c:v>
                </c:pt>
                <c:pt idx="167">
                  <c:v>6.1399830889996565E-3</c:v>
                </c:pt>
                <c:pt idx="168">
                  <c:v>6.1599699128755958E-3</c:v>
                </c:pt>
                <c:pt idx="169">
                  <c:v>6.1799429998199429E-3</c:v>
                </c:pt>
                <c:pt idx="170">
                  <c:v>6.2199508465621278E-3</c:v>
                </c:pt>
                <c:pt idx="171">
                  <c:v>6.2596979782014728E-3</c:v>
                </c:pt>
                <c:pt idx="172">
                  <c:v>6.2796023803279866E-3</c:v>
                </c:pt>
                <c:pt idx="173">
                  <c:v>6.2994930456028442E-3</c:v>
                </c:pt>
                <c:pt idx="174">
                  <c:v>6.3193699737862374E-3</c:v>
                </c:pt>
                <c:pt idx="175">
                  <c:v>6.3591903681281536E-3</c:v>
                </c:pt>
                <c:pt idx="176">
                  <c:v>6.398740317044016E-3</c:v>
                </c:pt>
                <c:pt idx="177">
                  <c:v>6.4185485604895121E-3</c:v>
                </c:pt>
                <c:pt idx="178">
                  <c:v>6.4383430669234798E-3</c:v>
                </c:pt>
                <c:pt idx="179">
                  <c:v>6.4581238363459192E-3</c:v>
                </c:pt>
                <c:pt idx="180">
                  <c:v>6.4977568614210668E-3</c:v>
                </c:pt>
                <c:pt idx="181">
                  <c:v>6.5371095441602023E-3</c:v>
                </c:pt>
                <c:pt idx="182">
                  <c:v>6.5568216286049363E-3</c:v>
                </c:pt>
                <c:pt idx="183">
                  <c:v>6.5765290824337796E-3</c:v>
                </c:pt>
                <c:pt idx="184">
                  <c:v>6.5962683309894743E-3</c:v>
                </c:pt>
                <c:pt idx="185">
                  <c:v>6.636005484930152E-3</c:v>
                </c:pt>
                <c:pt idx="186">
                  <c:v>6.6756343365170778E-3</c:v>
                </c:pt>
                <c:pt idx="187">
                  <c:v>6.6955780906852169E-3</c:v>
                </c:pt>
                <c:pt idx="188">
                  <c:v>6.715562746135717E-3</c:v>
                </c:pt>
                <c:pt idx="189">
                  <c:v>6.7760580877997967E-3</c:v>
                </c:pt>
                <c:pt idx="190">
                  <c:v>6.8363296025708564E-3</c:v>
                </c:pt>
                <c:pt idx="191">
                  <c:v>6.8566005660386509E-3</c:v>
                </c:pt>
                <c:pt idx="192">
                  <c:v>6.8769124307888063E-3</c:v>
                </c:pt>
                <c:pt idx="193">
                  <c:v>6.9178054264451561E-3</c:v>
                </c:pt>
                <c:pt idx="194">
                  <c:v>6.9585689018936137E-3</c:v>
                </c:pt>
                <c:pt idx="195">
                  <c:v>6.9790852727358299E-3</c:v>
                </c:pt>
                <c:pt idx="196">
                  <c:v>6.9996425447804711E-3</c:v>
                </c:pt>
                <c:pt idx="197">
                  <c:v>7.0202407181074733E-3</c:v>
                </c:pt>
                <c:pt idx="198">
                  <c:v>7.0617119189808619E-3</c:v>
                </c:pt>
                <c:pt idx="199">
                  <c:v>7.10304242407922E-3</c:v>
                </c:pt>
                <c:pt idx="200">
                  <c:v>7.1238451037380912E-3</c:v>
                </c:pt>
                <c:pt idx="201">
                  <c:v>7.1446886846793234E-3</c:v>
                </c:pt>
                <c:pt idx="202">
                  <c:v>7.1655731669029166E-3</c:v>
                </c:pt>
                <c:pt idx="203">
                  <c:v>7.2076227689965577E-3</c:v>
                </c:pt>
                <c:pt idx="204">
                  <c:v>7.2495201090205796E-3</c:v>
                </c:pt>
                <c:pt idx="205">
                  <c:v>7.270609097895786E-3</c:v>
                </c:pt>
                <c:pt idx="206">
                  <c:v>7.2917389880533534E-3</c:v>
                </c:pt>
                <c:pt idx="207">
                  <c:v>7.3129097795732179E-3</c:v>
                </c:pt>
                <c:pt idx="208">
                  <c:v>7.3555379837131341E-3</c:v>
                </c:pt>
                <c:pt idx="209">
                  <c:v>7.3980019593555824E-3</c:v>
                </c:pt>
                <c:pt idx="210">
                  <c:v>7.4193772576869321E-3</c:v>
                </c:pt>
                <c:pt idx="211">
                  <c:v>7.440793457460515E-3</c:v>
                </c:pt>
                <c:pt idx="212">
                  <c:v>7.462250558676331E-3</c:v>
                </c:pt>
                <c:pt idx="213">
                  <c:v>7.5163332032590624E-3</c:v>
                </c:pt>
                <c:pt idx="214">
                  <c:v>7.5701495856694834E-3</c:v>
                </c:pt>
                <c:pt idx="215">
                  <c:v>7.591852095378826E-3</c:v>
                </c:pt>
                <c:pt idx="216">
                  <c:v>7.6135955065304017E-3</c:v>
                </c:pt>
                <c:pt idx="217">
                  <c:v>7.6573815371716591E-3</c:v>
                </c:pt>
                <c:pt idx="218">
                  <c:v>7.7009781657988441E-3</c:v>
                </c:pt>
                <c:pt idx="219">
                  <c:v>7.7229260843214576E-3</c:v>
                </c:pt>
                <c:pt idx="220">
                  <c:v>7.7449149042863041E-3</c:v>
                </c:pt>
                <c:pt idx="221">
                  <c:v>7.766944625853256E-3</c:v>
                </c:pt>
                <c:pt idx="222">
                  <c:v>7.8113098910481682E-3</c:v>
                </c:pt>
                <c:pt idx="223">
                  <c:v>7.8554725269430747E-3</c:v>
                </c:pt>
                <c:pt idx="224">
                  <c:v>7.8777067561208725E-3</c:v>
                </c:pt>
                <c:pt idx="225">
                  <c:v>7.8999818868208393E-3</c:v>
                </c:pt>
                <c:pt idx="226">
                  <c:v>7.9222979189630394E-3</c:v>
                </c:pt>
                <c:pt idx="227">
                  <c:v>7.9672426398946783E-3</c:v>
                </c:pt>
                <c:pt idx="228">
                  <c:v>8.0119710635528918E-3</c:v>
                </c:pt>
                <c:pt idx="229">
                  <c:v>8.0344916036256819E-3</c:v>
                </c:pt>
                <c:pt idx="230">
                  <c:v>8.0570530453805134E-3</c:v>
                </c:pt>
                <c:pt idx="231">
                  <c:v>8.07965538873745E-3</c:v>
                </c:pt>
                <c:pt idx="232">
                  <c:v>8.1366415935724135E-3</c:v>
                </c:pt>
                <c:pt idx="233">
                  <c:v>8.1932806297135841E-3</c:v>
                </c:pt>
                <c:pt idx="234">
                  <c:v>8.2161283828430243E-3</c:v>
                </c:pt>
                <c:pt idx="235">
                  <c:v>8.2390170375745697E-3</c:v>
                </c:pt>
                <c:pt idx="236">
                  <c:v>8.2851213539392177E-3</c:v>
                </c:pt>
                <c:pt idx="237">
                  <c:v>8.3309806734810365E-3</c:v>
                </c:pt>
                <c:pt idx="238">
                  <c:v>8.3540738367826606E-3</c:v>
                </c:pt>
                <c:pt idx="239">
                  <c:v>8.3772079016064538E-3</c:v>
                </c:pt>
                <c:pt idx="240">
                  <c:v>8.4003828683520965E-3</c:v>
                </c:pt>
                <c:pt idx="241">
                  <c:v>8.4470673350445225E-3</c:v>
                </c:pt>
                <c:pt idx="242">
                  <c:v>8.4934917522350162E-3</c:v>
                </c:pt>
                <c:pt idx="243">
                  <c:v>8.5168712274708014E-3</c:v>
                </c:pt>
                <c:pt idx="244">
                  <c:v>8.5402916046284361E-3</c:v>
                </c:pt>
                <c:pt idx="245">
                  <c:v>8.5637455353460012E-3</c:v>
                </c:pt>
                <c:pt idx="246">
                  <c:v>8.610863423923476E-3</c:v>
                </c:pt>
                <c:pt idx="247">
                  <c:v>8.6575587781201335E-3</c:v>
                </c:pt>
                <c:pt idx="248">
                  <c:v>8.6810041205875876E-3</c:v>
                </c:pt>
                <c:pt idx="249">
                  <c:v>8.7044462758445462E-3</c:v>
                </c:pt>
                <c:pt idx="250">
                  <c:v>8.7278852437311372E-3</c:v>
                </c:pt>
                <c:pt idx="251">
                  <c:v>8.7749664351299828E-3</c:v>
                </c:pt>
                <c:pt idx="252">
                  <c:v>8.8216092426929293E-3</c:v>
                </c:pt>
                <c:pt idx="253">
                  <c:v>8.8450322742072984E-3</c:v>
                </c:pt>
                <c:pt idx="254">
                  <c:v>8.8684521184312359E-3</c:v>
                </c:pt>
                <c:pt idx="255">
                  <c:v>8.8918687754446779E-3</c:v>
                </c:pt>
                <c:pt idx="256">
                  <c:v>8.9507282758183315E-3</c:v>
                </c:pt>
                <c:pt idx="257">
                  <c:v>9.0089042509156059E-3</c:v>
                </c:pt>
                <c:pt idx="258">
                  <c:v>9.0089042509156059E-3</c:v>
                </c:pt>
                <c:pt idx="259">
                  <c:v>9.0323017841864583E-3</c:v>
                </c:pt>
                <c:pt idx="260">
                  <c:v>9.0556961301668792E-3</c:v>
                </c:pt>
                <c:pt idx="261">
                  <c:v>9.1027043520952589E-3</c:v>
                </c:pt>
                <c:pt idx="262">
                  <c:v>9.1492416411043109E-3</c:v>
                </c:pt>
                <c:pt idx="263">
                  <c:v>9.1726200506325739E-3</c:v>
                </c:pt>
                <c:pt idx="264">
                  <c:v>9.1959952727904692E-3</c:v>
                </c:pt>
                <c:pt idx="265">
                  <c:v>9.2193673077378691E-3</c:v>
                </c:pt>
                <c:pt idx="266">
                  <c:v>9.266339256548406E-3</c:v>
                </c:pt>
                <c:pt idx="267">
                  <c:v>9.3128235744632804E-3</c:v>
                </c:pt>
                <c:pt idx="268">
                  <c:v>9.3361796729585222E-3</c:v>
                </c:pt>
                <c:pt idx="269">
                  <c:v>9.3595325840833965E-3</c:v>
                </c:pt>
                <c:pt idx="270">
                  <c:v>9.3828823079977752E-3</c:v>
                </c:pt>
                <c:pt idx="271">
                  <c:v>9.4298181241381229E-3</c:v>
                </c:pt>
                <c:pt idx="272">
                  <c:v>9.4762493304312301E-3</c:v>
                </c:pt>
                <c:pt idx="273">
                  <c:v>9.4995831177335788E-3</c:v>
                </c:pt>
                <c:pt idx="274">
                  <c:v>9.5229137178254319E-3</c:v>
                </c:pt>
                <c:pt idx="275">
                  <c:v>9.5462411306268535E-3</c:v>
                </c:pt>
                <c:pt idx="276">
                  <c:v>9.5931409542515667E-3</c:v>
                </c:pt>
                <c:pt idx="277">
                  <c:v>9.6395189086084798E-3</c:v>
                </c:pt>
                <c:pt idx="278">
                  <c:v>9.6628303848778074E-3</c:v>
                </c:pt>
                <c:pt idx="279">
                  <c:v>9.6861386738567035E-3</c:v>
                </c:pt>
                <c:pt idx="280">
                  <c:v>9.7094437754652319E-3</c:v>
                </c:pt>
                <c:pt idx="281">
                  <c:v>9.756307746195958E-3</c:v>
                </c:pt>
                <c:pt idx="282">
                  <c:v>9.8026323089150935E-3</c:v>
                </c:pt>
                <c:pt idx="283">
                  <c:v>9.825921474071464E-3</c:v>
                </c:pt>
                <c:pt idx="284">
                  <c:v>9.8492074517775308E-3</c:v>
                </c:pt>
                <c:pt idx="285">
                  <c:v>9.872490242273102E-3</c:v>
                </c:pt>
                <c:pt idx="286">
                  <c:v>9.9193184993850991E-3</c:v>
                </c:pt>
                <c:pt idx="287">
                  <c:v>9.965589531111263E-3</c:v>
                </c:pt>
                <c:pt idx="288">
                  <c:v>9.9888563849948042E-3</c:v>
                </c:pt>
                <c:pt idx="289">
                  <c:v>1.001212005166785E-2</c:v>
                </c:pt>
                <c:pt idx="290">
                  <c:v>1.0035380530890592E-2</c:v>
                </c:pt>
                <c:pt idx="291">
                  <c:v>1.0082173213152856E-2</c:v>
                </c:pt>
                <c:pt idx="292">
                  <c:v>1.012839057495718E-2</c:v>
                </c:pt>
                <c:pt idx="293">
                  <c:v>1.0151635117647828E-2</c:v>
                </c:pt>
                <c:pt idx="294">
                  <c:v>1.0174876473048045E-2</c:v>
                </c:pt>
                <c:pt idx="295">
                  <c:v>1.0198114641157829E-2</c:v>
                </c:pt>
                <c:pt idx="296">
                  <c:v>1.0256632421759004E-2</c:v>
                </c:pt>
                <c:pt idx="297">
                  <c:v>1.0314257671710791E-2</c:v>
                </c:pt>
                <c:pt idx="298">
                  <c:v>1.0337476715838179E-2</c:v>
                </c:pt>
                <c:pt idx="299">
                  <c:v>1.0360692572675134E-2</c:v>
                </c:pt>
                <c:pt idx="300">
                  <c:v>1.0419168576134563E-2</c:v>
                </c:pt>
                <c:pt idx="301">
                  <c:v>1.0476724047023822E-2</c:v>
                </c:pt>
                <c:pt idx="302">
                  <c:v>1.0476724047023822E-2</c:v>
                </c:pt>
                <c:pt idx="303">
                  <c:v>1.049992077987838E-2</c:v>
                </c:pt>
                <c:pt idx="304">
                  <c:v>1.052311432536257E-2</c:v>
                </c:pt>
                <c:pt idx="305">
                  <c:v>1.0569801111666166E-2</c:v>
                </c:pt>
                <c:pt idx="306">
                  <c:v>1.061585663431508E-2</c:v>
                </c:pt>
                <c:pt idx="307">
                  <c:v>1.0639034243267176E-2</c:v>
                </c:pt>
                <c:pt idx="308">
                  <c:v>1.0662208664848905E-2</c:v>
                </c:pt>
                <c:pt idx="309">
                  <c:v>1.0685385494504374E-2</c:v>
                </c:pt>
                <c:pt idx="310">
                  <c:v>1.0732149173273697E-2</c:v>
                </c:pt>
                <c:pt idx="311">
                  <c:v>1.0778374286291026E-2</c:v>
                </c:pt>
                <c:pt idx="312">
                  <c:v>1.0801697447933023E-2</c:v>
                </c:pt>
                <c:pt idx="313">
                  <c:v>1.0825050995109109E-2</c:v>
                </c:pt>
                <c:pt idx="314">
                  <c:v>1.0848434927739348E-2</c:v>
                </c:pt>
                <c:pt idx="315">
                  <c:v>1.0895633824423712E-2</c:v>
                </c:pt>
                <c:pt idx="316">
                  <c:v>1.0942274513601191E-2</c:v>
                </c:pt>
                <c:pt idx="317">
                  <c:v>1.0965810373901874E-2</c:v>
                </c:pt>
                <c:pt idx="318">
                  <c:v>1.098937661965671E-2</c:v>
                </c:pt>
                <c:pt idx="319">
                  <c:v>1.1012973251025571E-2</c:v>
                </c:pt>
                <c:pt idx="320">
                  <c:v>1.1060607606205863E-2</c:v>
                </c:pt>
                <c:pt idx="321">
                  <c:v>1.1107663632161646E-2</c:v>
                </c:pt>
                <c:pt idx="322">
                  <c:v>1.1131412191360823E-2</c:v>
                </c:pt>
                <c:pt idx="323">
                  <c:v>1.1155191136174025E-2</c:v>
                </c:pt>
                <c:pt idx="324">
                  <c:v>1.1179000466521316E-2</c:v>
                </c:pt>
                <c:pt idx="325">
                  <c:v>1.1239202013069161E-2</c:v>
                </c:pt>
                <c:pt idx="326">
                  <c:v>1.1298502902468144E-2</c:v>
                </c:pt>
                <c:pt idx="327">
                  <c:v>1.1298502902468144E-2</c:v>
                </c:pt>
                <c:pt idx="328">
                  <c:v>1.1322494546499584E-2</c:v>
                </c:pt>
                <c:pt idx="329">
                  <c:v>1.1346516576145049E-2</c:v>
                </c:pt>
                <c:pt idx="330">
                  <c:v>1.1395022586260239E-2</c:v>
                </c:pt>
                <c:pt idx="331">
                  <c:v>1.1442908551346775E-2</c:v>
                </c:pt>
                <c:pt idx="332">
                  <c:v>1.1467082509222237E-2</c:v>
                </c:pt>
                <c:pt idx="333">
                  <c:v>1.1491286852871596E-2</c:v>
                </c:pt>
                <c:pt idx="334">
                  <c:v>1.151552158213498E-2</c:v>
                </c:pt>
                <c:pt idx="335">
                  <c:v>1.1564463797002489E-2</c:v>
                </c:pt>
                <c:pt idx="336">
                  <c:v>1.1612764356048189E-2</c:v>
                </c:pt>
                <c:pt idx="337">
                  <c:v>1.1637151013781377E-2</c:v>
                </c:pt>
                <c:pt idx="338">
                  <c:v>1.1661568057288463E-2</c:v>
                </c:pt>
                <c:pt idx="339">
                  <c:v>1.1686015486409573E-2</c:v>
                </c:pt>
                <c:pt idx="340">
                  <c:v>1.1735394163263635E-2</c:v>
                </c:pt>
                <c:pt idx="341">
                  <c:v>1.1784109060393178E-2</c:v>
                </c:pt>
                <c:pt idx="342">
                  <c:v>1.1808708418223901E-2</c:v>
                </c:pt>
                <c:pt idx="343">
                  <c:v>1.1833338161828522E-2</c:v>
                </c:pt>
                <c:pt idx="344">
                  <c:v>1.1857998291207039E-2</c:v>
                </c:pt>
                <c:pt idx="345">
                  <c:v>1.1907813691385272E-2</c:v>
                </c:pt>
                <c:pt idx="346">
                  <c:v>1.1956942666380144E-2</c:v>
                </c:pt>
                <c:pt idx="347">
                  <c:v>1.1981754724628146E-2</c:v>
                </c:pt>
                <c:pt idx="348">
                  <c:v>1.2006597168729982E-2</c:v>
                </c:pt>
                <c:pt idx="349">
                  <c:v>1.2069462125690045E-2</c:v>
                </c:pt>
                <c:pt idx="350">
                  <c:v>1.2131265176247297E-2</c:v>
                </c:pt>
                <c:pt idx="351">
                  <c:v>1.2131265176247297E-2</c:v>
                </c:pt>
                <c:pt idx="352">
                  <c:v>1.2156289935232323E-2</c:v>
                </c:pt>
                <c:pt idx="353">
                  <c:v>1.2181345080071182E-2</c:v>
                </c:pt>
                <c:pt idx="354">
                  <c:v>1.2206430610763874E-2</c:v>
                </c:pt>
                <c:pt idx="355">
                  <c:v>1.2257120259056009E-2</c:v>
                </c:pt>
                <c:pt idx="356">
                  <c:v>1.2307076592072974E-2</c:v>
                </c:pt>
                <c:pt idx="357">
                  <c:v>1.2332314052114768E-2</c:v>
                </c:pt>
                <c:pt idx="358">
                  <c:v>1.2370443545157706E-2</c:v>
                </c:pt>
                <c:pt idx="359">
                  <c:v>1.2434007311581396E-2</c:v>
                </c:pt>
                <c:pt idx="360">
                  <c:v>1.2434007311581396E-2</c:v>
                </c:pt>
                <c:pt idx="361">
                  <c:v>1.2484376916175322E-2</c:v>
                </c:pt>
                <c:pt idx="362">
                  <c:v>1.2509827077593627E-2</c:v>
                </c:pt>
                <c:pt idx="363">
                  <c:v>1.2535307624865766E-2</c:v>
                </c:pt>
                <c:pt idx="364">
                  <c:v>1.256081855815161E-2</c:v>
                </c:pt>
                <c:pt idx="365">
                  <c:v>1.2612383551973139E-2</c:v>
                </c:pt>
                <c:pt idx="366">
                  <c:v>1.2663166150632676E-2</c:v>
                </c:pt>
                <c:pt idx="367">
                  <c:v>1.2688829013667302E-2</c:v>
                </c:pt>
                <c:pt idx="368">
                  <c:v>1.2714522262715633E-2</c:v>
                </c:pt>
                <c:pt idx="369">
                  <c:v>1.2740245897697733E-2</c:v>
                </c:pt>
                <c:pt idx="370">
                  <c:v>1.2792248986919219E-2</c:v>
                </c:pt>
                <c:pt idx="371">
                  <c:v>1.2843444297683249E-2</c:v>
                </c:pt>
                <c:pt idx="372">
                  <c:v>1.2869319862733875E-2</c:v>
                </c:pt>
                <c:pt idx="373">
                  <c:v>1.2895225813798206E-2</c:v>
                </c:pt>
                <c:pt idx="374">
                  <c:v>1.2921162150876242E-2</c:v>
                </c:pt>
                <c:pt idx="375">
                  <c:v>1.2973603623080976E-2</c:v>
                </c:pt>
                <c:pt idx="376">
                  <c:v>1.3025211359565247E-2</c:v>
                </c:pt>
                <c:pt idx="377">
                  <c:v>1.3051299626951618E-2</c:v>
                </c:pt>
                <c:pt idx="378">
                  <c:v>1.3077405685946175E-2</c:v>
                </c:pt>
                <c:pt idx="379">
                  <c:v>1.3103479158926845E-2</c:v>
                </c:pt>
                <c:pt idx="380">
                  <c:v>1.3182348619729112E-2</c:v>
                </c:pt>
                <c:pt idx="381">
                  <c:v>1.3258971207443793E-2</c:v>
                </c:pt>
                <c:pt idx="382">
                  <c:v>1.3284728417248814E-2</c:v>
                </c:pt>
                <c:pt idx="383">
                  <c:v>1.3349638027275734E-2</c:v>
                </c:pt>
                <c:pt idx="384">
                  <c:v>1.3412836758543989E-2</c:v>
                </c:pt>
                <c:pt idx="385">
                  <c:v>1.3438322885193088E-2</c:v>
                </c:pt>
                <c:pt idx="386">
                  <c:v>1.3463763831262909E-2</c:v>
                </c:pt>
                <c:pt idx="387">
                  <c:v>1.3515002465052106E-2</c:v>
                </c:pt>
                <c:pt idx="388">
                  <c:v>1.3565075809909288E-2</c:v>
                </c:pt>
                <c:pt idx="389">
                  <c:v>1.3590290853162657E-2</c:v>
                </c:pt>
                <c:pt idx="390">
                  <c:v>1.3615460715676875E-2</c:v>
                </c:pt>
                <c:pt idx="391">
                  <c:v>1.3640585397691751E-2</c:v>
                </c:pt>
                <c:pt idx="392">
                  <c:v>1.3703953621919673E-2</c:v>
                </c:pt>
                <c:pt idx="393">
                  <c:v>1.3765531097797989E-2</c:v>
                </c:pt>
                <c:pt idx="394">
                  <c:v>1.3765531097797989E-2</c:v>
                </c:pt>
                <c:pt idx="395">
                  <c:v>1.3790384695857583E-2</c:v>
                </c:pt>
                <c:pt idx="396">
                  <c:v>1.3815193113178026E-2</c:v>
                </c:pt>
                <c:pt idx="397">
                  <c:v>1.3865193320699021E-2</c:v>
                </c:pt>
                <c:pt idx="398">
                  <c:v>1.3913974975547916E-2</c:v>
                </c:pt>
                <c:pt idx="399">
                  <c:v>1.3938557489332482E-2</c:v>
                </c:pt>
                <c:pt idx="400">
                  <c:v>1.3963094822377897E-2</c:v>
                </c:pt>
                <c:pt idx="401">
                  <c:v>1.3987586974604227E-2</c:v>
                </c:pt>
                <c:pt idx="402">
                  <c:v>1.4036967964088376E-2</c:v>
                </c:pt>
                <c:pt idx="403">
                  <c:v>1.4085103776118046E-2</c:v>
                </c:pt>
                <c:pt idx="404">
                  <c:v>1.4109370024488754E-2</c:v>
                </c:pt>
                <c:pt idx="405">
                  <c:v>1.4133591092040376E-2</c:v>
                </c:pt>
                <c:pt idx="406">
                  <c:v>1.4157766978852848E-2</c:v>
                </c:pt>
                <c:pt idx="407">
                  <c:v>1.4206528738442969E-2</c:v>
                </c:pt>
                <c:pt idx="408">
                  <c:v>1.4254018717512196E-2</c:v>
                </c:pt>
                <c:pt idx="409">
                  <c:v>1.4277968700069366E-2</c:v>
                </c:pt>
                <c:pt idx="410">
                  <c:v>1.4301873501807449E-2</c:v>
                </c:pt>
                <c:pt idx="411">
                  <c:v>1.4325733122486639E-2</c:v>
                </c:pt>
                <c:pt idx="412">
                  <c:v>1.4373875634410282E-2</c:v>
                </c:pt>
                <c:pt idx="413">
                  <c:v>1.442071979677273E-2</c:v>
                </c:pt>
                <c:pt idx="414">
                  <c:v>1.4444353513036745E-2</c:v>
                </c:pt>
                <c:pt idx="415">
                  <c:v>1.4467942048401738E-2</c:v>
                </c:pt>
                <c:pt idx="416">
                  <c:v>1.4491485402787774E-2</c:v>
                </c:pt>
                <c:pt idx="417">
                  <c:v>1.4551000014846327E-2</c:v>
                </c:pt>
                <c:pt idx="418">
                  <c:v>1.4608524460273387E-2</c:v>
                </c:pt>
                <c:pt idx="419">
                  <c:v>1.4608524460273387E-2</c:v>
                </c:pt>
                <c:pt idx="420">
                  <c:v>1.4631796728865609E-2</c:v>
                </c:pt>
                <c:pt idx="421">
                  <c:v>1.4655023816398938E-2</c:v>
                </c:pt>
                <c:pt idx="422">
                  <c:v>1.4701927754225963E-2</c:v>
                </c:pt>
                <c:pt idx="423">
                  <c:v>1.4747480356422926E-2</c:v>
                </c:pt>
                <c:pt idx="424">
                  <c:v>1.4770481538821656E-2</c:v>
                </c:pt>
                <c:pt idx="425">
                  <c:v>1.4793437540241428E-2</c:v>
                </c:pt>
                <c:pt idx="426">
                  <c:v>1.4816348360442433E-2</c:v>
                </c:pt>
                <c:pt idx="427">
                  <c:v>1.4862632959928845E-2</c:v>
                </c:pt>
                <c:pt idx="428">
                  <c:v>1.4907539830817385E-2</c:v>
                </c:pt>
                <c:pt idx="429">
                  <c:v>1.4930224745643983E-2</c:v>
                </c:pt>
                <c:pt idx="430">
                  <c:v>1.4952864479411687E-2</c:v>
                </c:pt>
                <c:pt idx="431">
                  <c:v>1.4975459031960625E-2</c:v>
                </c:pt>
                <c:pt idx="432">
                  <c:v>1.5021124250926832E-2</c:v>
                </c:pt>
                <c:pt idx="433">
                  <c:v>1.5065385430927947E-2</c:v>
                </c:pt>
                <c:pt idx="434">
                  <c:v>1.5087754077782733E-2</c:v>
                </c:pt>
                <c:pt idx="435">
                  <c:v>1.511007754349869E-2</c:v>
                </c:pt>
                <c:pt idx="436">
                  <c:v>1.513235582799588E-2</c:v>
                </c:pt>
                <c:pt idx="437">
                  <c:v>1.5177401618426956E-2</c:v>
                </c:pt>
                <c:pt idx="438">
                  <c:v>1.5221017153876915E-2</c:v>
                </c:pt>
                <c:pt idx="439">
                  <c:v>1.5243073009258978E-2</c:v>
                </c:pt>
                <c:pt idx="440">
                  <c:v>1.5265101067996056E-2</c:v>
                </c:pt>
                <c:pt idx="441">
                  <c:v>1.5287104806986918E-2</c:v>
                </c:pt>
                <c:pt idx="442">
                  <c:v>1.5331684118162769E-2</c:v>
                </c:pt>
                <c:pt idx="443">
                  <c:v>1.5374876565248385E-2</c:v>
                </c:pt>
                <c:pt idx="444">
                  <c:v>1.5396758705428226E-2</c:v>
                </c:pt>
                <c:pt idx="445">
                  <c:v>1.5418616525701978E-2</c:v>
                </c:pt>
                <c:pt idx="446">
                  <c:v>1.5440450026389385E-2</c:v>
                </c:pt>
                <c:pt idx="447">
                  <c:v>1.5484701957895197E-2</c:v>
                </c:pt>
                <c:pt idx="448">
                  <c:v>1.552754083095742E-2</c:v>
                </c:pt>
                <c:pt idx="449">
                  <c:v>1.5549252732593999E-2</c:v>
                </c:pt>
                <c:pt idx="450">
                  <c:v>1.5570940314404424E-2</c:v>
                </c:pt>
                <c:pt idx="451">
                  <c:v>1.5592603576468633E-2</c:v>
                </c:pt>
                <c:pt idx="452">
                  <c:v>1.5636528154390206E-2</c:v>
                </c:pt>
                <c:pt idx="453">
                  <c:v>1.5679013426463939E-2</c:v>
                </c:pt>
                <c:pt idx="454">
                  <c:v>1.5700555089397383E-2</c:v>
                </c:pt>
                <c:pt idx="455">
                  <c:v>1.5722072432504675E-2</c:v>
                </c:pt>
                <c:pt idx="456">
                  <c:v>1.5787838794141251E-2</c:v>
                </c:pt>
                <c:pt idx="457">
                  <c:v>1.5850665774239658E-2</c:v>
                </c:pt>
                <c:pt idx="458">
                  <c:v>1.5872012878404007E-2</c:v>
                </c:pt>
                <c:pt idx="459">
                  <c:v>1.5893335662582331E-2</c:v>
                </c:pt>
                <c:pt idx="460">
                  <c:v>1.5936605599655707E-2</c:v>
                </c:pt>
                <c:pt idx="461">
                  <c:v>1.5978383600874224E-2</c:v>
                </c:pt>
                <c:pt idx="462">
                  <c:v>1.5999584785761911E-2</c:v>
                </c:pt>
                <c:pt idx="463">
                  <c:v>1.6020761650663573E-2</c:v>
                </c:pt>
                <c:pt idx="464">
                  <c:v>1.6041914195739082E-2</c:v>
                </c:pt>
                <c:pt idx="465">
                  <c:v>1.6095753317399986E-2</c:v>
                </c:pt>
                <c:pt idx="466">
                  <c:v>1.6147312122285484E-2</c:v>
                </c:pt>
                <c:pt idx="467">
                  <c:v>1.6168318747844523E-2</c:v>
                </c:pt>
                <c:pt idx="468">
                  <c:v>1.6189301053497474E-2</c:v>
                </c:pt>
                <c:pt idx="469">
                  <c:v>1.6231916418201209E-2</c:v>
                </c:pt>
                <c:pt idx="470">
                  <c:v>1.6272987076568768E-2</c:v>
                </c:pt>
                <c:pt idx="471">
                  <c:v>1.6293847782531401E-2</c:v>
                </c:pt>
                <c:pt idx="472">
                  <c:v>1.6314684168508009E-2</c:v>
                </c:pt>
                <c:pt idx="473">
                  <c:v>1.6335496234498592E-2</c:v>
                </c:pt>
                <c:pt idx="474">
                  <c:v>1.6377784331442768E-2</c:v>
                </c:pt>
                <c:pt idx="475">
                  <c:v>1.6418501298840482E-2</c:v>
                </c:pt>
                <c:pt idx="476">
                  <c:v>1.6439191764980876E-2</c:v>
                </c:pt>
                <c:pt idx="477">
                  <c:v>1.6459857911135245E-2</c:v>
                </c:pt>
                <c:pt idx="478">
                  <c:v>1.6480499737303589E-2</c:v>
                </c:pt>
                <c:pt idx="479">
                  <c:v>1.6522460574854847E-2</c:v>
                </c:pt>
                <c:pt idx="480">
                  <c:v>1.6562823842036778E-2</c:v>
                </c:pt>
                <c:pt idx="481">
                  <c:v>1.6583344068115125E-2</c:v>
                </c:pt>
                <c:pt idx="482">
                  <c:v>1.6603839974287382E-2</c:v>
                </c:pt>
                <c:pt idx="483">
                  <c:v>1.6624311560393679E-2</c:v>
                </c:pt>
                <c:pt idx="484">
                  <c:v>1.6676527577044187E-2</c:v>
                </c:pt>
                <c:pt idx="485">
                  <c:v>1.6726304690655169E-2</c:v>
                </c:pt>
                <c:pt idx="486">
                  <c:v>1.6746630356605507E-2</c:v>
                </c:pt>
                <c:pt idx="487">
                  <c:v>1.6766931702409948E-2</c:v>
                </c:pt>
                <c:pt idx="488">
                  <c:v>1.6808238035004308E-2</c:v>
                </c:pt>
                <c:pt idx="489">
                  <c:v>1.6847893885447718E-2</c:v>
                </c:pt>
                <c:pt idx="490">
                  <c:v>1.6868073631002289E-2</c:v>
                </c:pt>
                <c:pt idx="491">
                  <c:v>1.6888229056570836E-2</c:v>
                </c:pt>
                <c:pt idx="492">
                  <c:v>1.6908360161993485E-2</c:v>
                </c:pt>
                <c:pt idx="493">
                  <c:v>1.6949339243241823E-2</c:v>
                </c:pt>
                <c:pt idx="494">
                  <c:v>1.6988641382944536E-2</c:v>
                </c:pt>
                <c:pt idx="495">
                  <c:v>1.7008650887957444E-2</c:v>
                </c:pt>
                <c:pt idx="496">
                  <c:v>1.7028636072824455E-2</c:v>
                </c:pt>
                <c:pt idx="497">
                  <c:v>1.7048587008767768E-2</c:v>
                </c:pt>
                <c:pt idx="498">
                  <c:v>1.7089040237960873E-2</c:v>
                </c:pt>
                <c:pt idx="499">
                  <c:v>1.7127591532970499E-2</c:v>
                </c:pt>
                <c:pt idx="500">
                  <c:v>1.7147132930190878E-2</c:v>
                </c:pt>
                <c:pt idx="501">
                  <c:v>1.7166590433879136E-2</c:v>
                </c:pt>
                <c:pt idx="502">
                  <c:v>1.7185964044035273E-2</c:v>
                </c:pt>
                <c:pt idx="503">
                  <c:v>1.7225255745794144E-2</c:v>
                </c:pt>
                <c:pt idx="504">
                  <c:v>1.7262619548619185E-2</c:v>
                </c:pt>
                <c:pt idx="505">
                  <c:v>1.7281573690715035E-2</c:v>
                </c:pt>
                <c:pt idx="506">
                  <c:v>1.7300443939198829E-2</c:v>
                </c:pt>
                <c:pt idx="507">
                  <c:v>1.7319230293990628E-2</c:v>
                </c:pt>
                <c:pt idx="508">
                  <c:v>1.7357360173591019E-2</c:v>
                </c:pt>
                <c:pt idx="509">
                  <c:v>1.7403140850813514E-2</c:v>
                </c:pt>
                <c:pt idx="510">
                  <c:v>1.7430186655129631E-2</c:v>
                </c:pt>
                <c:pt idx="511">
                  <c:v>1.7430186655129631E-2</c:v>
                </c:pt>
                <c:pt idx="512">
                  <c:v>1.7448385753997542E-2</c:v>
                </c:pt>
                <c:pt idx="513">
                  <c:v>1.7485353507762369E-2</c:v>
                </c:pt>
                <c:pt idx="514">
                  <c:v>1.7520343211510081E-2</c:v>
                </c:pt>
                <c:pt idx="515">
                  <c:v>1.7538122841358472E-2</c:v>
                </c:pt>
                <c:pt idx="516">
                  <c:v>1.7555818577434934E-2</c:v>
                </c:pt>
                <c:pt idx="517">
                  <c:v>1.757343041965953E-2</c:v>
                </c:pt>
                <c:pt idx="518">
                  <c:v>1.7694364286739983E-2</c:v>
                </c:pt>
                <c:pt idx="519">
                  <c:v>1.7811187351082225E-2</c:v>
                </c:pt>
                <c:pt idx="520">
                  <c:v>1.7923899608609517E-2</c:v>
                </c:pt>
                <c:pt idx="521">
                  <c:v>1.8032501055484929E-2</c:v>
                </c:pt>
                <c:pt idx="522">
                  <c:v>1.8136991688111337E-2</c:v>
                </c:pt>
                <c:pt idx="523">
                  <c:v>1.8237371502731747E-2</c:v>
                </c:pt>
                <c:pt idx="524">
                  <c:v>1.8333640495988845E-2</c:v>
                </c:pt>
                <c:pt idx="525">
                  <c:v>1.8425798664605253E-2</c:v>
                </c:pt>
                <c:pt idx="526">
                  <c:v>1.8513846005383527E-2</c:v>
                </c:pt>
                <c:pt idx="527">
                  <c:v>1.8597798758293038E-2</c:v>
                </c:pt>
                <c:pt idx="528">
                  <c:v>1.8680353237865432E-2</c:v>
                </c:pt>
                <c:pt idx="529">
                  <c:v>1.8763572289115515E-2</c:v>
                </c:pt>
                <c:pt idx="530">
                  <c:v>1.8847455912522904E-2</c:v>
                </c:pt>
                <c:pt idx="531">
                  <c:v>1.8932004108487277E-2</c:v>
                </c:pt>
                <c:pt idx="532">
                  <c:v>1.9017216877568188E-2</c:v>
                </c:pt>
                <c:pt idx="533">
                  <c:v>1.9103094220245254E-2</c:v>
                </c:pt>
                <c:pt idx="534">
                  <c:v>1.9209813151277455E-2</c:v>
                </c:pt>
                <c:pt idx="535">
                  <c:v>1.9276842627986568E-2</c:v>
                </c:pt>
                <c:pt idx="536">
                  <c:v>1.9390990678465059E-2</c:v>
                </c:pt>
                <c:pt idx="537">
                  <c:v>1.9453249335548151E-2</c:v>
                </c:pt>
                <c:pt idx="538">
                  <c:v>1.9542449553160424E-2</c:v>
                </c:pt>
                <c:pt idx="539">
                  <c:v>1.9632314347086677E-2</c:v>
                </c:pt>
                <c:pt idx="540">
                  <c:v>1.9722843717966398E-2</c:v>
                </c:pt>
                <c:pt idx="541">
                  <c:v>1.984841775599433E-2</c:v>
                </c:pt>
                <c:pt idx="542">
                  <c:v>1.9933371690461499E-2</c:v>
                </c:pt>
                <c:pt idx="543">
                  <c:v>2.0033304803446228E-2</c:v>
                </c:pt>
                <c:pt idx="544">
                  <c:v>2.0119482941884925E-2</c:v>
                </c:pt>
                <c:pt idx="545">
                  <c:v>2.02135356208899E-2</c:v>
                </c:pt>
                <c:pt idx="546">
                  <c:v>2.0308253004133192E-2</c:v>
                </c:pt>
                <c:pt idx="547">
                  <c:v>2.0403635093240169E-2</c:v>
                </c:pt>
                <c:pt idx="548">
                  <c:v>2.0507155799307508E-2</c:v>
                </c:pt>
                <c:pt idx="549">
                  <c:v>2.0596393395333479E-2</c:v>
                </c:pt>
                <c:pt idx="550">
                  <c:v>2.0693769611517254E-2</c:v>
                </c:pt>
                <c:pt idx="551">
                  <c:v>2.0791810539932953E-2</c:v>
                </c:pt>
                <c:pt idx="552">
                  <c:v>2.0890516182232588E-2</c:v>
                </c:pt>
                <c:pt idx="553">
                  <c:v>2.098988654006817E-2</c:v>
                </c:pt>
                <c:pt idx="554">
                  <c:v>2.1131752310399321E-2</c:v>
                </c:pt>
                <c:pt idx="555">
                  <c:v>2.1190621408875288E-2</c:v>
                </c:pt>
                <c:pt idx="556">
                  <c:v>2.1291985923204138E-2</c:v>
                </c:pt>
                <c:pt idx="557">
                  <c:v>2.1394015159703628E-2</c:v>
                </c:pt>
                <c:pt idx="558">
                  <c:v>2.1496709120105706E-2</c:v>
                </c:pt>
                <c:pt idx="559">
                  <c:v>2.1608128384447145E-2</c:v>
                </c:pt>
                <c:pt idx="560">
                  <c:v>2.1704091219358901E-2</c:v>
                </c:pt>
                <c:pt idx="561">
                  <c:v>2.1808779361673913E-2</c:v>
                </c:pt>
                <c:pt idx="562">
                  <c:v>2.1922354250194509E-2</c:v>
                </c:pt>
                <c:pt idx="563">
                  <c:v>2.2020149840367154E-2</c:v>
                </c:pt>
                <c:pt idx="564">
                  <c:v>2.2126832180289213E-2</c:v>
                </c:pt>
                <c:pt idx="565">
                  <c:v>2.2234179256210851E-2</c:v>
                </c:pt>
                <c:pt idx="566">
                  <c:v>2.2342191069997241E-2</c:v>
                </c:pt>
                <c:pt idx="567">
                  <c:v>2.2450816565449117E-2</c:v>
                </c:pt>
                <c:pt idx="568">
                  <c:v>2.2558966505865641E-2</c:v>
                </c:pt>
                <c:pt idx="569">
                  <c:v>2.2666113289764311E-2</c:v>
                </c:pt>
                <c:pt idx="570">
                  <c:v>2.2772256914427302E-2</c:v>
                </c:pt>
                <c:pt idx="571">
                  <c:v>2.2877397377216724E-2</c:v>
                </c:pt>
                <c:pt idx="572">
                  <c:v>2.2981534675468041E-2</c:v>
                </c:pt>
                <c:pt idx="573">
                  <c:v>2.3084668806570008E-2</c:v>
                </c:pt>
                <c:pt idx="574">
                  <c:v>2.3186799767964672E-2</c:v>
                </c:pt>
                <c:pt idx="575">
                  <c:v>2.3295860276728586E-2</c:v>
                </c:pt>
                <c:pt idx="576">
                  <c:v>2.3395919723336878E-2</c:v>
                </c:pt>
                <c:pt idx="577">
                  <c:v>2.3487173608298662E-2</c:v>
                </c:pt>
                <c:pt idx="578">
                  <c:v>2.3585291865417801E-2</c:v>
                </c:pt>
                <c:pt idx="579">
                  <c:v>2.3682406940279677E-2</c:v>
                </c:pt>
                <c:pt idx="580">
                  <c:v>2.3778518830432915E-2</c:v>
                </c:pt>
                <c:pt idx="581">
                  <c:v>2.3881168663046903E-2</c:v>
                </c:pt>
                <c:pt idx="582">
                  <c:v>2.3967733046967865E-2</c:v>
                </c:pt>
                <c:pt idx="583">
                  <c:v>2.4060835368606703E-2</c:v>
                </c:pt>
                <c:pt idx="584">
                  <c:v>2.4152934496051159E-2</c:v>
                </c:pt>
                <c:pt idx="585">
                  <c:v>2.4244030426983088E-2</c:v>
                </c:pt>
                <c:pt idx="586">
                  <c:v>2.4341336819546644E-2</c:v>
                </c:pt>
                <c:pt idx="587">
                  <c:v>2.4423212690170004E-2</c:v>
                </c:pt>
                <c:pt idx="588">
                  <c:v>2.4511299017975219E-2</c:v>
                </c:pt>
                <c:pt idx="589">
                  <c:v>2.4598382140261776E-2</c:v>
                </c:pt>
                <c:pt idx="590">
                  <c:v>2.4684462054871403E-2</c:v>
                </c:pt>
                <c:pt idx="591">
                  <c:v>2.4769538759619181E-2</c:v>
                </c:pt>
                <c:pt idx="592">
                  <c:v>2.4853612252426771E-2</c:v>
                </c:pt>
                <c:pt idx="593">
                  <c:v>2.496524600340333E-2</c:v>
                </c:pt>
                <c:pt idx="594">
                  <c:v>2.5040278136110317E-2</c:v>
                </c:pt>
                <c:pt idx="595">
                  <c:v>2.5121044092273337E-2</c:v>
                </c:pt>
                <c:pt idx="596">
                  <c:v>2.521211973602E-2</c:v>
                </c:pt>
                <c:pt idx="597">
                  <c:v>2.527956665399067E-2</c:v>
                </c:pt>
                <c:pt idx="598">
                  <c:v>2.5357323258106135E-2</c:v>
                </c:pt>
                <c:pt idx="599">
                  <c:v>2.5434076743753309E-2</c:v>
                </c:pt>
                <c:pt idx="600">
                  <c:v>2.5520566703747249E-2</c:v>
                </c:pt>
                <c:pt idx="601">
                  <c:v>2.5584574356685152E-2</c:v>
                </c:pt>
                <c:pt idx="602">
                  <c:v>2.5658318482690845E-2</c:v>
                </c:pt>
                <c:pt idx="603">
                  <c:v>2.5731059487590358E-2</c:v>
                </c:pt>
                <c:pt idx="604">
                  <c:v>2.5802797370744202E-2</c:v>
                </c:pt>
                <c:pt idx="605">
                  <c:v>2.5873532131512889E-2</c:v>
                </c:pt>
                <c:pt idx="606">
                  <c:v>2.5943263769496738E-2</c:v>
                </c:pt>
                <c:pt idx="607">
                  <c:v>2.6011992283976326E-2</c:v>
                </c:pt>
                <c:pt idx="608">
                  <c:v>2.6079717674312164E-2</c:v>
                </c:pt>
                <c:pt idx="609">
                  <c:v>2.6165319197062331E-2</c:v>
                </c:pt>
                <c:pt idx="610">
                  <c:v>2.6212159080554187E-2</c:v>
                </c:pt>
                <c:pt idx="611">
                  <c:v>2.6286038352454355E-2</c:v>
                </c:pt>
                <c:pt idx="612">
                  <c:v>2.6340587983746389E-2</c:v>
                </c:pt>
                <c:pt idx="613">
                  <c:v>2.6403297745449805E-2</c:v>
                </c:pt>
                <c:pt idx="614">
                  <c:v>2.6473737725298818E-2</c:v>
                </c:pt>
                <c:pt idx="615">
                  <c:v>2.6525707886193572E-2</c:v>
                </c:pt>
                <c:pt idx="616">
                  <c:v>2.658540826427469E-2</c:v>
                </c:pt>
                <c:pt idx="617">
                  <c:v>2.6644105513575767E-2</c:v>
                </c:pt>
                <c:pt idx="618">
                  <c:v>2.6701799633457313E-2</c:v>
                </c:pt>
                <c:pt idx="619">
                  <c:v>2.6758587160058411E-2</c:v>
                </c:pt>
                <c:pt idx="620">
                  <c:v>2.681504209454566E-2</c:v>
                </c:pt>
                <c:pt idx="621">
                  <c:v>2.6871260973377886E-2</c:v>
                </c:pt>
                <c:pt idx="622">
                  <c:v>2.6927243796395217E-2</c:v>
                </c:pt>
                <c:pt idx="623">
                  <c:v>2.6982990563517717E-2</c:v>
                </c:pt>
                <c:pt idx="624">
                  <c:v>2.703850127466545E-2</c:v>
                </c:pt>
                <c:pt idx="625">
                  <c:v>2.7093775929678543E-2</c:v>
                </c:pt>
                <c:pt idx="626">
                  <c:v>2.7148814528477061E-2</c:v>
                </c:pt>
                <c:pt idx="627">
                  <c:v>2.7211426735656019E-2</c:v>
                </c:pt>
                <c:pt idx="628">
                  <c:v>2.7265959499320758E-2</c:v>
                </c:pt>
                <c:pt idx="629">
                  <c:v>2.7312513986466058E-2</c:v>
                </c:pt>
                <c:pt idx="630">
                  <c:v>2.736660835928717E-2</c:v>
                </c:pt>
                <c:pt idx="631">
                  <c:v>2.7420466675334154E-2</c:v>
                </c:pt>
                <c:pt idx="632">
                  <c:v>2.7474088934527074E-2</c:v>
                </c:pt>
                <c:pt idx="633">
                  <c:v>2.7527475136785995E-2</c:v>
                </c:pt>
                <c:pt idx="634">
                  <c:v>2.7588198889851867E-2</c:v>
                </c:pt>
                <c:pt idx="635">
                  <c:v>2.7633539369862348E-2</c:v>
                </c:pt>
                <c:pt idx="636">
                  <c:v>2.7686217400519908E-2</c:v>
                </c:pt>
                <c:pt idx="637">
                  <c:v>2.7738659373843788E-2</c:v>
                </c:pt>
                <c:pt idx="638">
                  <c:v>2.7798304007635721E-2</c:v>
                </c:pt>
                <c:pt idx="639">
                  <c:v>2.7842835147930955E-2</c:v>
                </c:pt>
                <c:pt idx="640">
                  <c:v>2.7894568948454435E-2</c:v>
                </c:pt>
                <c:pt idx="641">
                  <c:v>2.7946066691164617E-2</c:v>
                </c:pt>
                <c:pt idx="642">
                  <c:v>2.7997328375981567E-2</c:v>
                </c:pt>
                <c:pt idx="643">
                  <c:v>2.8048354002825349E-2</c:v>
                </c:pt>
                <c:pt idx="644">
                  <c:v>2.8099143571616025E-2</c:v>
                </c:pt>
                <c:pt idx="645">
                  <c:v>2.8161600071228143E-2</c:v>
                </c:pt>
                <c:pt idx="646">
                  <c:v>2.8207183471682384E-2</c:v>
                </c:pt>
                <c:pt idx="647">
                  <c:v>2.8257231142889694E-2</c:v>
                </c:pt>
                <c:pt idx="648">
                  <c:v>2.8307042755564282E-2</c:v>
                </c:pt>
                <c:pt idx="649">
                  <c:v>2.835661830970615E-2</c:v>
                </c:pt>
                <c:pt idx="650">
                  <c:v>2.8405957804995552E-2</c:v>
                </c:pt>
                <c:pt idx="651">
                  <c:v>2.8455061241592361E-2</c:v>
                </c:pt>
                <c:pt idx="652">
                  <c:v>2.8503928619256769E-2</c:v>
                </c:pt>
                <c:pt idx="653">
                  <c:v>2.8552559937908839E-2</c:v>
                </c:pt>
                <c:pt idx="654">
                  <c:v>2.8600955197468636E-2</c:v>
                </c:pt>
                <c:pt idx="655">
                  <c:v>2.8649114397856223E-2</c:v>
                </c:pt>
                <c:pt idx="656">
                  <c:v>2.8697037538991665E-2</c:v>
                </c:pt>
                <c:pt idx="657">
                  <c:v>2.874472462071509E-2</c:v>
                </c:pt>
                <c:pt idx="658">
                  <c:v>2.8792175643026496E-2</c:v>
                </c:pt>
                <c:pt idx="659">
                  <c:v>2.8839390605686077E-2</c:v>
                </c:pt>
                <c:pt idx="660">
                  <c:v>2.8899748694533045E-2</c:v>
                </c:pt>
                <c:pt idx="661">
                  <c:v>2.8946424092159972E-2</c:v>
                </c:pt>
                <c:pt idx="662">
                  <c:v>2.8992863429975202E-2</c:v>
                </c:pt>
                <c:pt idx="663">
                  <c:v>2.9039066707738925E-2</c:v>
                </c:pt>
                <c:pt idx="664">
                  <c:v>2.9085033925531079E-2</c:v>
                </c:pt>
                <c:pt idx="665">
                  <c:v>2.913076508319179E-2</c:v>
                </c:pt>
                <c:pt idx="666">
                  <c:v>2.9176260180561187E-2</c:v>
                </c:pt>
                <c:pt idx="667">
                  <c:v>2.9221519217559333E-2</c:v>
                </c:pt>
                <c:pt idx="668">
                  <c:v>2.9266542194266165E-2</c:v>
                </c:pt>
                <c:pt idx="669">
                  <c:v>2.9311329110441875E-2</c:v>
                </c:pt>
                <c:pt idx="670">
                  <c:v>2.9355879966006526E-2</c:v>
                </c:pt>
                <c:pt idx="671">
                  <c:v>2.9413200499326386E-2</c:v>
                </c:pt>
                <c:pt idx="672">
                  <c:v>2.9444019530613375E-2</c:v>
                </c:pt>
                <c:pt idx="673">
                  <c:v>2.9487411052269152E-2</c:v>
                </c:pt>
                <c:pt idx="674">
                  <c:v>2.9530340937116151E-2</c:v>
                </c:pt>
                <c:pt idx="675">
                  <c:v>2.9572809184914561E-2</c:v>
                </c:pt>
                <c:pt idx="676">
                  <c:v>2.9614815795504512E-2</c:v>
                </c:pt>
                <c:pt idx="677">
                  <c:v>2.9656360768806067E-2</c:v>
                </c:pt>
                <c:pt idx="678">
                  <c:v>2.9697444104579418E-2</c:v>
                </c:pt>
                <c:pt idx="679">
                  <c:v>2.9738065802664693E-2</c:v>
                </c:pt>
                <c:pt idx="680">
                  <c:v>2.9778225862981955E-2</c:v>
                </c:pt>
                <c:pt idx="681">
                  <c:v>2.9817924285291397E-2</c:v>
                </c:pt>
                <c:pt idx="682">
                  <c:v>2.9857161069433147E-2</c:v>
                </c:pt>
                <c:pt idx="683">
                  <c:v>2.9895936215407204E-2</c:v>
                </c:pt>
                <c:pt idx="684">
                  <c:v>2.9934249722813888E-2</c:v>
                </c:pt>
                <c:pt idx="685">
                  <c:v>2.9972101591733136E-2</c:v>
                </c:pt>
                <c:pt idx="686">
                  <c:v>3.0009491821925138E-2</c:v>
                </c:pt>
                <c:pt idx="687">
                  <c:v>3.0046420413230024E-2</c:v>
                </c:pt>
                <c:pt idx="688">
                  <c:v>3.0082887365567856E-2</c:v>
                </c:pt>
                <c:pt idx="689">
                  <c:v>3.0118892678698828E-2</c:v>
                </c:pt>
                <c:pt idx="690">
                  <c:v>3.0154436352543001E-2</c:v>
                </c:pt>
                <c:pt idx="691">
                  <c:v>3.0189518386940506E-2</c:v>
                </c:pt>
                <c:pt idx="692">
                  <c:v>3.023648160532133E-2</c:v>
                </c:pt>
                <c:pt idx="693">
                  <c:v>3.0258297536995826E-2</c:v>
                </c:pt>
                <c:pt idx="694">
                  <c:v>3.0291994652333898E-2</c:v>
                </c:pt>
                <c:pt idx="695">
                  <c:v>3.0325230127745684E-2</c:v>
                </c:pt>
                <c:pt idx="696">
                  <c:v>3.0372397309825772E-2</c:v>
                </c:pt>
                <c:pt idx="697">
                  <c:v>3.0401024418929001E-2</c:v>
                </c:pt>
                <c:pt idx="698">
                  <c:v>3.0422166712984477E-2</c:v>
                </c:pt>
                <c:pt idx="699">
                  <c:v>3.0453555627332207E-2</c:v>
                </c:pt>
                <c:pt idx="700">
                  <c:v>3.0484482901114163E-2</c:v>
                </c:pt>
                <c:pt idx="701">
                  <c:v>3.0514948534170472E-2</c:v>
                </c:pt>
                <c:pt idx="702">
                  <c:v>3.0544952526421199E-2</c:v>
                </c:pt>
                <c:pt idx="703">
                  <c:v>3.0574494877706471E-2</c:v>
                </c:pt>
                <c:pt idx="704">
                  <c:v>3.0603575588026288E-2</c:v>
                </c:pt>
                <c:pt idx="705">
                  <c:v>3.0632194657140843E-2</c:v>
                </c:pt>
                <c:pt idx="706">
                  <c:v>3.0660352085050135E-2</c:v>
                </c:pt>
                <c:pt idx="707">
                  <c:v>3.0688047871514357E-2</c:v>
                </c:pt>
                <c:pt idx="708">
                  <c:v>3.0715282016613443E-2</c:v>
                </c:pt>
                <c:pt idx="709">
                  <c:v>3.0742054519947715E-2</c:v>
                </c:pt>
                <c:pt idx="710">
                  <c:v>3.0781050947826571E-2</c:v>
                </c:pt>
                <c:pt idx="711">
                  <c:v>3.0794214601721492E-2</c:v>
                </c:pt>
                <c:pt idx="712">
                  <c:v>3.0819602179841254E-2</c:v>
                </c:pt>
                <c:pt idx="713">
                  <c:v>3.0844528115956393E-2</c:v>
                </c:pt>
                <c:pt idx="714">
                  <c:v>3.0868992409986973E-2</c:v>
                </c:pt>
                <c:pt idx="715">
                  <c:v>3.0892995061773121E-2</c:v>
                </c:pt>
                <c:pt idx="716">
                  <c:v>3.0916536071394773E-2</c:v>
                </c:pt>
                <c:pt idx="717">
                  <c:v>3.0939615438692059E-2</c:v>
                </c:pt>
                <c:pt idx="718">
                  <c:v>3.0962233163425168E-2</c:v>
                </c:pt>
                <c:pt idx="719">
                  <c:v>3.0984389245674038E-2</c:v>
                </c:pt>
                <c:pt idx="720">
                  <c:v>3.1006083685358732E-2</c:v>
                </c:pt>
                <c:pt idx="721">
                  <c:v>3.1027316482319378E-2</c:v>
                </c:pt>
                <c:pt idx="722">
                  <c:v>3.1048087636476041E-2</c:v>
                </c:pt>
                <c:pt idx="723">
                  <c:v>3.1068414641994835E-2</c:v>
                </c:pt>
                <c:pt idx="724">
                  <c:v>3.1088494539819322E-2</c:v>
                </c:pt>
                <c:pt idx="725">
                  <c:v>3.1108383495661585E-2</c:v>
                </c:pt>
                <c:pt idx="726">
                  <c:v>3.1128081509521621E-2</c:v>
                </c:pt>
                <c:pt idx="727">
                  <c:v>3.1147588581319496E-2</c:v>
                </c:pt>
                <c:pt idx="728">
                  <c:v>3.1166904711135146E-2</c:v>
                </c:pt>
                <c:pt idx="729">
                  <c:v>3.1186029898728762E-2</c:v>
                </c:pt>
                <c:pt idx="730">
                  <c:v>3.1204964144260217E-2</c:v>
                </c:pt>
                <c:pt idx="731">
                  <c:v>3.1223707447649574E-2</c:v>
                </c:pt>
                <c:pt idx="732">
                  <c:v>3.1242259808896833E-2</c:v>
                </c:pt>
                <c:pt idx="733">
                  <c:v>3.1260621227922059E-2</c:v>
                </c:pt>
                <c:pt idx="734">
                  <c:v>3.1278791704645315E-2</c:v>
                </c:pt>
                <c:pt idx="735">
                  <c:v>3.1296771239146537E-2</c:v>
                </c:pt>
                <c:pt idx="736">
                  <c:v>3.1314559831425726E-2</c:v>
                </c:pt>
                <c:pt idx="737">
                  <c:v>3.1332157481323009E-2</c:v>
                </c:pt>
                <c:pt idx="738">
                  <c:v>3.1349564188838386E-2</c:v>
                </c:pt>
                <c:pt idx="739">
                  <c:v>3.1366779954051793E-2</c:v>
                </c:pt>
                <c:pt idx="740">
                  <c:v>3.1383804776803359E-2</c:v>
                </c:pt>
                <c:pt idx="741">
                  <c:v>3.1400638657093083E-2</c:v>
                </c:pt>
                <c:pt idx="742">
                  <c:v>3.1424743046777337E-2</c:v>
                </c:pt>
                <c:pt idx="743">
                  <c:v>3.1433733590287005E-2</c:v>
                </c:pt>
                <c:pt idx="744">
                  <c:v>3.1457352679771233E-2</c:v>
                </c:pt>
                <c:pt idx="745">
                  <c:v>3.1466064753473688E-2</c:v>
                </c:pt>
                <c:pt idx="746">
                  <c:v>3.1481943921214395E-2</c:v>
                </c:pt>
                <c:pt idx="747">
                  <c:v>3.1497632146413324E-2</c:v>
                </c:pt>
                <c:pt idx="748">
                  <c:v>3.1525511791139493E-2</c:v>
                </c:pt>
                <c:pt idx="749">
                  <c:v>3.1539251965044812E-2</c:v>
                </c:pt>
                <c:pt idx="750">
                  <c:v>3.1550598188951895E-2</c:v>
                </c:pt>
                <c:pt idx="751">
                  <c:v>3.1567908443914661E-2</c:v>
                </c:pt>
                <c:pt idx="752">
                  <c:v>3.1580152226782232E-2</c:v>
                </c:pt>
                <c:pt idx="753">
                  <c:v>3.1594642783137061E-2</c:v>
                </c:pt>
                <c:pt idx="754">
                  <c:v>3.1608942364389492E-2</c:v>
                </c:pt>
                <c:pt idx="755">
                  <c:v>3.1623050970432942E-2</c:v>
                </c:pt>
                <c:pt idx="756">
                  <c:v>3.163934441417382E-2</c:v>
                </c:pt>
                <c:pt idx="757">
                  <c:v>3.1650695256653094E-2</c:v>
                </c:pt>
                <c:pt idx="758">
                  <c:v>3.1664230936723214E-2</c:v>
                </c:pt>
                <c:pt idx="759">
                  <c:v>3.1677575641291256E-2</c:v>
                </c:pt>
                <c:pt idx="760">
                  <c:v>3.1690729370357218E-2</c:v>
                </c:pt>
                <c:pt idx="761">
                  <c:v>3.1703692123841165E-2</c:v>
                </c:pt>
                <c:pt idx="762">
                  <c:v>3.1716463901689806E-2</c:v>
                </c:pt>
                <c:pt idx="763">
                  <c:v>3.1729044703796561E-2</c:v>
                </c:pt>
                <c:pt idx="764">
                  <c:v>3.1743888114990071E-2</c:v>
                </c:pt>
                <c:pt idx="765">
                  <c:v>3.1753633380704471E-2</c:v>
                </c:pt>
                <c:pt idx="766">
                  <c:v>3.1767891975269524E-2</c:v>
                </c:pt>
                <c:pt idx="767">
                  <c:v>3.177745815403199E-2</c:v>
                </c:pt>
                <c:pt idx="768">
                  <c:v>3.1789084076709884E-2</c:v>
                </c:pt>
                <c:pt idx="769">
                  <c:v>3.1800519023352791E-2</c:v>
                </c:pt>
                <c:pt idx="770">
                  <c:v>3.1813963216811292E-2</c:v>
                </c:pt>
                <c:pt idx="771">
                  <c:v>3.1822815988267195E-2</c:v>
                </c:pt>
                <c:pt idx="772">
                  <c:v>3.1833678006405464E-2</c:v>
                </c:pt>
                <c:pt idx="773">
                  <c:v>3.1844349048295584E-2</c:v>
                </c:pt>
                <c:pt idx="774">
                  <c:v>3.1854829113857619E-2</c:v>
                </c:pt>
                <c:pt idx="775">
                  <c:v>3.1867296697543068E-2</c:v>
                </c:pt>
                <c:pt idx="776">
                  <c:v>3.1875483748873279E-2</c:v>
                </c:pt>
                <c:pt idx="777">
                  <c:v>3.1885863109311074E-2</c:v>
                </c:pt>
                <c:pt idx="778">
                  <c:v>3.1896287605404083E-2</c:v>
                </c:pt>
                <c:pt idx="779">
                  <c:v>3.1906757237178951E-2</c:v>
                </c:pt>
                <c:pt idx="780">
                  <c:v>3.1917272004609032E-2</c:v>
                </c:pt>
                <c:pt idx="781">
                  <c:v>3.1927831907720972E-2</c:v>
                </c:pt>
                <c:pt idx="782">
                  <c:v>3.1938436946541415E-2</c:v>
                </c:pt>
                <c:pt idx="783">
                  <c:v>3.1951267527652316E-2</c:v>
                </c:pt>
                <c:pt idx="784">
                  <c:v>3.196196701143128E-2</c:v>
                </c:pt>
                <c:pt idx="785">
                  <c:v>3.1970522877253771E-2</c:v>
                </c:pt>
                <c:pt idx="786">
                  <c:v>3.1981308458988167E-2</c:v>
                </c:pt>
                <c:pt idx="787">
                  <c:v>3.1992139176431067E-2</c:v>
                </c:pt>
                <c:pt idx="788">
                  <c:v>3.2003015029662407E-2</c:v>
                </c:pt>
                <c:pt idx="789">
                  <c:v>3.2016141531521214E-2</c:v>
                </c:pt>
                <c:pt idx="790">
                  <c:v>3.2024902143490408E-2</c:v>
                </c:pt>
                <c:pt idx="791">
                  <c:v>3.2035913404113714E-2</c:v>
                </c:pt>
                <c:pt idx="792">
                  <c:v>3.204696980052546E-2</c:v>
                </c:pt>
                <c:pt idx="793">
                  <c:v>3.2058071332805582E-2</c:v>
                </c:pt>
                <c:pt idx="794">
                  <c:v>3.2069553838578457E-2</c:v>
                </c:pt>
                <c:pt idx="795">
                  <c:v>3.2080409804837728E-2</c:v>
                </c:pt>
                <c:pt idx="796">
                  <c:v>3.2091646744669688E-2</c:v>
                </c:pt>
                <c:pt idx="797">
                  <c:v>3.2102928820370025E-2</c:v>
                </c:pt>
                <c:pt idx="798">
                  <c:v>3.2114256031965382E-2</c:v>
                </c:pt>
                <c:pt idx="799">
                  <c:v>3.2125628379455762E-2</c:v>
                </c:pt>
                <c:pt idx="800">
                  <c:v>3.2141550297517085E-2</c:v>
                </c:pt>
                <c:pt idx="801">
                  <c:v>3.2150764677991717E-2</c:v>
                </c:pt>
                <c:pt idx="802">
                  <c:v>3.2160016237510192E-2</c:v>
                </c:pt>
                <c:pt idx="803">
                  <c:v>3.2173833833057941E-2</c:v>
                </c:pt>
                <c:pt idx="804">
                  <c:v>3.218316715597247E-2</c:v>
                </c:pt>
                <c:pt idx="805">
                  <c:v>3.2194810319206013E-2</c:v>
                </c:pt>
                <c:pt idx="806">
                  <c:v>3.2206498618387869E-2</c:v>
                </c:pt>
                <c:pt idx="807">
                  <c:v>3.2218232053597973E-2</c:v>
                </c:pt>
                <c:pt idx="808">
                  <c:v>3.2232296677623395E-2</c:v>
                </c:pt>
                <c:pt idx="809">
                  <c:v>3.224183433207628E-2</c:v>
                </c:pt>
                <c:pt idx="810">
                  <c:v>3.2253703175397774E-2</c:v>
                </c:pt>
                <c:pt idx="811">
                  <c:v>3.2265617154774162E-2</c:v>
                </c:pt>
                <c:pt idx="812">
                  <c:v>3.2277576270232089E-2</c:v>
                </c:pt>
                <c:pt idx="813">
                  <c:v>3.2289580521771555E-2</c:v>
                </c:pt>
                <c:pt idx="814">
                  <c:v>3.2301629909419205E-2</c:v>
                </c:pt>
                <c:pt idx="815">
                  <c:v>3.2316020320601879E-2</c:v>
                </c:pt>
                <c:pt idx="816">
                  <c:v>3.2325864093092349E-2</c:v>
                </c:pt>
                <c:pt idx="817">
                  <c:v>3.2338048889117843E-2</c:v>
                </c:pt>
                <c:pt idx="818">
                  <c:v>3.2352607903844977E-2</c:v>
                </c:pt>
                <c:pt idx="819">
                  <c:v>3.2362553889679901E-2</c:v>
                </c:pt>
                <c:pt idx="820">
                  <c:v>3.2374874094216466E-2</c:v>
                </c:pt>
                <c:pt idx="821">
                  <c:v>3.2387239434994441E-2</c:v>
                </c:pt>
                <c:pt idx="822">
                  <c:v>3.240199633137264E-2</c:v>
                </c:pt>
                <c:pt idx="823">
                  <c:v>3.2412105525141399E-2</c:v>
                </c:pt>
                <c:pt idx="824">
                  <c:v>3.2424606274590317E-2</c:v>
                </c:pt>
                <c:pt idx="825">
                  <c:v>3.2437152160254001E-2</c:v>
                </c:pt>
                <c:pt idx="826">
                  <c:v>3.2449743182212387E-2</c:v>
                </c:pt>
                <c:pt idx="827">
                  <c:v>3.2462367823811178E-2</c:v>
                </c:pt>
                <c:pt idx="828">
                  <c:v>3.2474910918507405E-2</c:v>
                </c:pt>
                <c:pt idx="829">
                  <c:v>3.2487337916311532E-2</c:v>
                </c:pt>
                <c:pt idx="830">
                  <c:v>3.2499648817196913E-2</c:v>
                </c:pt>
                <c:pt idx="831">
                  <c:v>3.2511843621110259E-2</c:v>
                </c:pt>
                <c:pt idx="832">
                  <c:v>3.2523922328051569E-2</c:v>
                </c:pt>
                <c:pt idx="833">
                  <c:v>3.2535884937940907E-2</c:v>
                </c:pt>
                <c:pt idx="834">
                  <c:v>3.2547731450778272E-2</c:v>
                </c:pt>
                <c:pt idx="835">
                  <c:v>3.2561766993253194E-2</c:v>
                </c:pt>
                <c:pt idx="836">
                  <c:v>3.2573374069013727E-2</c:v>
                </c:pt>
                <c:pt idx="837">
                  <c:v>3.2582574406578857E-2</c:v>
                </c:pt>
                <c:pt idx="838">
                  <c:v>3.25939565308353E-2</c:v>
                </c:pt>
                <c:pt idx="839">
                  <c:v>3.2605222557853253E-2</c:v>
                </c:pt>
                <c:pt idx="840">
                  <c:v>3.2616372487606071E-2</c:v>
                </c:pt>
                <c:pt idx="841">
                  <c:v>3.2629667837400511E-2</c:v>
                </c:pt>
                <c:pt idx="842">
                  <c:v>3.2638324055183077E-2</c:v>
                </c:pt>
                <c:pt idx="843">
                  <c:v>3.2649125692953973E-2</c:v>
                </c:pt>
                <c:pt idx="844">
                  <c:v>3.2659811233326508E-2</c:v>
                </c:pt>
                <c:pt idx="845">
                  <c:v>3.2670380676274036E-2</c:v>
                </c:pt>
                <c:pt idx="846">
                  <c:v>3.2680833298828205E-2</c:v>
                </c:pt>
                <c:pt idx="847">
                  <c:v>3.2691171269787489E-2</c:v>
                </c:pt>
                <c:pt idx="848">
                  <c:v>3.2701392420273478E-2</c:v>
                </c:pt>
                <c:pt idx="849">
                  <c:v>3.271149747322788E-2</c:v>
                </c:pt>
                <c:pt idx="850">
                  <c:v>3.2721486428597402E-2</c:v>
                </c:pt>
                <c:pt idx="851">
                  <c:v>3.2731359286382045E-2</c:v>
                </c:pt>
                <c:pt idx="852">
                  <c:v>3.2745476697829901E-2</c:v>
                </c:pt>
                <c:pt idx="853">
                  <c:v>3.2752929905013328E-2</c:v>
                </c:pt>
                <c:pt idx="854">
                  <c:v>3.2760281273827019E-2</c:v>
                </c:pt>
                <c:pt idx="855">
                  <c:v>3.2771848072805643E-2</c:v>
                </c:pt>
                <c:pt idx="856">
                  <c:v>3.2778982110279742E-2</c:v>
                </c:pt>
                <c:pt idx="857">
                  <c:v>3.2788158381835686E-2</c:v>
                </c:pt>
                <c:pt idx="858">
                  <c:v>3.2797218555620233E-2</c:v>
                </c:pt>
                <c:pt idx="859">
                  <c:v>3.2806162631580094E-2</c:v>
                </c:pt>
                <c:pt idx="860">
                  <c:v>3.2817111600431659E-2</c:v>
                </c:pt>
                <c:pt idx="861">
                  <c:v>3.2823702489919171E-2</c:v>
                </c:pt>
                <c:pt idx="862">
                  <c:v>3.2832298272271743E-2</c:v>
                </c:pt>
                <c:pt idx="863">
                  <c:v>3.2840777956693046E-2</c:v>
                </c:pt>
                <c:pt idx="864">
                  <c:v>3.2849141543156435E-2</c:v>
                </c:pt>
                <c:pt idx="865">
                  <c:v>3.285738903166191E-2</c:v>
                </c:pt>
                <c:pt idx="866">
                  <c:v>3.2865969984330334E-2</c:v>
                </c:pt>
                <c:pt idx="867">
                  <c:v>3.2873535714639246E-2</c:v>
                </c:pt>
                <c:pt idx="868">
                  <c:v>3.2881434909057816E-2</c:v>
                </c:pt>
                <c:pt idx="869">
                  <c:v>3.2889218005438536E-2</c:v>
                </c:pt>
                <c:pt idx="870">
                  <c:v>3.2896885003728116E-2</c:v>
                </c:pt>
                <c:pt idx="871">
                  <c:v>3.2906473830167648E-2</c:v>
                </c:pt>
                <c:pt idx="872">
                  <c:v>3.2911870705927271E-2</c:v>
                </c:pt>
                <c:pt idx="873">
                  <c:v>3.2919189409810201E-2</c:v>
                </c:pt>
                <c:pt idx="874">
                  <c:v>3.292840706867306E-2</c:v>
                </c:pt>
                <c:pt idx="875">
                  <c:v>3.2933478523062831E-2</c:v>
                </c:pt>
                <c:pt idx="876">
                  <c:v>3.294044893232595E-2</c:v>
                </c:pt>
                <c:pt idx="877">
                  <c:v>3.2947303243391346E-2</c:v>
                </c:pt>
                <c:pt idx="878">
                  <c:v>3.2954041456205729E-2</c:v>
                </c:pt>
                <c:pt idx="879">
                  <c:v>3.296066549477672E-2</c:v>
                </c:pt>
                <c:pt idx="880">
                  <c:v>3.2967216405817013E-2</c:v>
                </c:pt>
                <c:pt idx="881">
                  <c:v>3.2973714071289351E-2</c:v>
                </c:pt>
                <c:pt idx="882">
                  <c:v>3.2980158491193734E-2</c:v>
                </c:pt>
                <c:pt idx="883">
                  <c:v>3.2986549665556808E-2</c:v>
                </c:pt>
                <c:pt idx="884">
                  <c:v>3.2992887594271991E-2</c:v>
                </c:pt>
                <c:pt idx="885">
                  <c:v>3.2999172277392574E-2</c:v>
                </c:pt>
                <c:pt idx="886">
                  <c:v>3.3005403714918558E-2</c:v>
                </c:pt>
                <c:pt idx="887">
                  <c:v>3.3013534361447938E-2</c:v>
                </c:pt>
                <c:pt idx="888">
                  <c:v>3.3019656065771397E-2</c:v>
                </c:pt>
                <c:pt idx="889">
                  <c:v>3.3023778553769034E-2</c:v>
                </c:pt>
                <c:pt idx="890">
                  <c:v>3.302979700878339E-2</c:v>
                </c:pt>
                <c:pt idx="891">
                  <c:v>3.3035762218149856E-2</c:v>
                </c:pt>
                <c:pt idx="892">
                  <c:v>3.304167418186843E-2</c:v>
                </c:pt>
                <c:pt idx="893">
                  <c:v>3.3047532899912468E-2</c:v>
                </c:pt>
                <c:pt idx="894">
                  <c:v>3.3055268032766705E-2</c:v>
                </c:pt>
                <c:pt idx="895">
                  <c:v>3.3059090598976937E-2</c:v>
                </c:pt>
                <c:pt idx="896">
                  <c:v>3.3064789579970721E-2</c:v>
                </c:pt>
                <c:pt idx="897">
                  <c:v>3.307043531528997E-2</c:v>
                </c:pt>
                <c:pt idx="898">
                  <c:v>3.3077944334722886E-2</c:v>
                </c:pt>
                <c:pt idx="899">
                  <c:v>3.3081567048824922E-2</c:v>
                </c:pt>
                <c:pt idx="900">
                  <c:v>3.3087053046987336E-2</c:v>
                </c:pt>
                <c:pt idx="901">
                  <c:v>3.3092485799475213E-2</c:v>
                </c:pt>
                <c:pt idx="902">
                  <c:v>3.3097865306181973E-2</c:v>
                </c:pt>
                <c:pt idx="903">
                  <c:v>3.3103191567187551E-2</c:v>
                </c:pt>
                <c:pt idx="904">
                  <c:v>3.3108464582412012E-2</c:v>
                </c:pt>
                <c:pt idx="905">
                  <c:v>3.3114751505394224E-2</c:v>
                </c:pt>
                <c:pt idx="906">
                  <c:v>3.3118002396710366E-2</c:v>
                </c:pt>
                <c:pt idx="907">
                  <c:v>3.3123091918474401E-2</c:v>
                </c:pt>
                <c:pt idx="908">
                  <c:v>3.3128128204262808E-2</c:v>
                </c:pt>
                <c:pt idx="909">
                  <c:v>3.3133111253755843E-2</c:v>
                </c:pt>
                <c:pt idx="910">
                  <c:v>3.3138041067193313E-2</c:v>
                </c:pt>
                <c:pt idx="911">
                  <c:v>3.314291764457522E-2</c:v>
                </c:pt>
                <c:pt idx="912">
                  <c:v>3.3147740985741692E-2</c:v>
                </c:pt>
                <c:pt idx="913">
                  <c:v>3.3152511090852599E-2</c:v>
                </c:pt>
                <c:pt idx="914">
                  <c:v>3.315722795974807E-2</c:v>
                </c:pt>
                <c:pt idx="915">
                  <c:v>3.3161891592508042E-2</c:v>
                </c:pt>
                <c:pt idx="916">
                  <c:v>3.3166501989132513E-2</c:v>
                </c:pt>
                <c:pt idx="917">
                  <c:v>3.3171059149621485E-2</c:v>
                </c:pt>
                <c:pt idx="918">
                  <c:v>3.3175563073974956E-2</c:v>
                </c:pt>
                <c:pt idx="919">
                  <c:v>3.3180013762192928E-2</c:v>
                </c:pt>
                <c:pt idx="920">
                  <c:v>3.31844112142754E-2</c:v>
                </c:pt>
                <c:pt idx="921">
                  <c:v>3.3189986856623221E-2</c:v>
                </c:pt>
                <c:pt idx="922">
                  <c:v>3.3194262626121684E-2</c:v>
                </c:pt>
                <c:pt idx="923">
                  <c:v>3.3198485159404711E-2</c:v>
                </c:pt>
                <c:pt idx="924">
                  <c:v>3.3202654456552239E-2</c:v>
                </c:pt>
                <c:pt idx="925">
                  <c:v>3.320677051748433E-2</c:v>
                </c:pt>
                <c:pt idx="926">
                  <c:v>3.3210833342280921E-2</c:v>
                </c:pt>
                <c:pt idx="927">
                  <c:v>3.3214842930942012E-2</c:v>
                </c:pt>
                <c:pt idx="928">
                  <c:v>3.3218799283387668E-2</c:v>
                </c:pt>
                <c:pt idx="929">
                  <c:v>3.3222702399777759E-2</c:v>
                </c:pt>
                <c:pt idx="930">
                  <c:v>3.3226552279952415E-2</c:v>
                </c:pt>
                <c:pt idx="931">
                  <c:v>3.3235754774258996E-2</c:v>
                </c:pt>
                <c:pt idx="932">
                  <c:v>3.3234085276179215E-2</c:v>
                </c:pt>
                <c:pt idx="933">
                  <c:v>3.3237762914133384E-2</c:v>
                </c:pt>
                <c:pt idx="934">
                  <c:v>3.3241381048965124E-2</c:v>
                </c:pt>
                <c:pt idx="935">
                  <c:v>3.3244939680834307E-2</c:v>
                </c:pt>
                <c:pt idx="936">
                  <c:v>3.3248438809660996E-2</c:v>
                </c:pt>
                <c:pt idx="937">
                  <c:v>3.3251878435445192E-2</c:v>
                </c:pt>
                <c:pt idx="938">
                  <c:v>3.3255258558186895E-2</c:v>
                </c:pt>
                <c:pt idx="939">
                  <c:v>3.3258579177886105E-2</c:v>
                </c:pt>
                <c:pt idx="940">
                  <c:v>3.3261840294542822E-2</c:v>
                </c:pt>
                <c:pt idx="941">
                  <c:v>3.3265041908157045E-2</c:v>
                </c:pt>
                <c:pt idx="942">
                  <c:v>3.3268184018728775E-2</c:v>
                </c:pt>
                <c:pt idx="943">
                  <c:v>3.3271266626178075E-2</c:v>
                </c:pt>
                <c:pt idx="944">
                  <c:v>3.3274289730744755E-2</c:v>
                </c:pt>
                <c:pt idx="945">
                  <c:v>3.3277253332109069E-2</c:v>
                </c:pt>
                <c:pt idx="946">
                  <c:v>3.3280157430510826E-2</c:v>
                </c:pt>
                <c:pt idx="947">
                  <c:v>3.3283002025790154E-2</c:v>
                </c:pt>
                <c:pt idx="948">
                  <c:v>3.3285787118026988E-2</c:v>
                </c:pt>
                <c:pt idx="949">
                  <c:v>3.3288512707221329E-2</c:v>
                </c:pt>
                <c:pt idx="950">
                  <c:v>3.3291178793453113E-2</c:v>
                </c:pt>
                <c:pt idx="951">
                  <c:v>3.3293785376482532E-2</c:v>
                </c:pt>
                <c:pt idx="952">
                  <c:v>3.3300128658702022E-2</c:v>
                </c:pt>
                <c:pt idx="953">
                  <c:v>3.329882003341389E-2</c:v>
                </c:pt>
                <c:pt idx="954">
                  <c:v>3.3301248107315828E-2</c:v>
                </c:pt>
                <c:pt idx="955">
                  <c:v>3.3303616678175274E-2</c:v>
                </c:pt>
                <c:pt idx="956">
                  <c:v>3.330721849749807E-2</c:v>
                </c:pt>
                <c:pt idx="957">
                  <c:v>3.3311888683948965E-2</c:v>
                </c:pt>
                <c:pt idx="958">
                  <c:v>3.3310365372258843E-2</c:v>
                </c:pt>
                <c:pt idx="959">
                  <c:v>3.3312495930788444E-2</c:v>
                </c:pt>
                <c:pt idx="960">
                  <c:v>3.3314566986275551E-2</c:v>
                </c:pt>
                <c:pt idx="961">
                  <c:v>3.3316578538720165E-2</c:v>
                </c:pt>
                <c:pt idx="962">
                  <c:v>3.331853058804235E-2</c:v>
                </c:pt>
                <c:pt idx="963">
                  <c:v>3.3320423134322041E-2</c:v>
                </c:pt>
                <c:pt idx="964">
                  <c:v>3.3322256177479304E-2</c:v>
                </c:pt>
                <c:pt idx="965">
                  <c:v>3.3324029717594073E-2</c:v>
                </c:pt>
                <c:pt idx="966">
                  <c:v>3.3325743754586412E-2</c:v>
                </c:pt>
                <c:pt idx="967">
                  <c:v>3.3327398288616195E-2</c:v>
                </c:pt>
                <c:pt idx="968">
                  <c:v>3.3328993319523548E-2</c:v>
                </c:pt>
                <c:pt idx="969">
                  <c:v>3.3330528847308472E-2</c:v>
                </c:pt>
                <c:pt idx="970">
                  <c:v>3.3338587520621132E-2</c:v>
                </c:pt>
                <c:pt idx="971">
                  <c:v>3.3333421393750839E-2</c:v>
                </c:pt>
                <c:pt idx="972">
                  <c:v>3.3334778412248411E-2</c:v>
                </c:pt>
                <c:pt idx="973">
                  <c:v>3.3336075927783426E-2</c:v>
                </c:pt>
                <c:pt idx="974">
                  <c:v>3.3337313940196012E-2</c:v>
                </c:pt>
                <c:pt idx="975">
                  <c:v>3.3338492449406232E-2</c:v>
                </c:pt>
                <c:pt idx="976">
                  <c:v>3.3339611455733831E-2</c:v>
                </c:pt>
                <c:pt idx="977">
                  <c:v>3.3340670958939E-2</c:v>
                </c:pt>
                <c:pt idx="978">
                  <c:v>3.3341670958941805E-2</c:v>
                </c:pt>
                <c:pt idx="979">
                  <c:v>3.3342611455982052E-2</c:v>
                </c:pt>
                <c:pt idx="980">
                  <c:v>3.334349244989987E-2</c:v>
                </c:pt>
                <c:pt idx="981">
                  <c:v>3.3344313940615322E-2</c:v>
                </c:pt>
                <c:pt idx="982">
                  <c:v>3.3345075928368217E-2</c:v>
                </c:pt>
                <c:pt idx="983">
                  <c:v>3.335055385783825E-2</c:v>
                </c:pt>
                <c:pt idx="984">
                  <c:v>3.3346421394586656E-2</c:v>
                </c:pt>
                <c:pt idx="985">
                  <c:v>3.33470048730522E-2</c:v>
                </c:pt>
                <c:pt idx="986">
                  <c:v>3.3347528848395314E-2</c:v>
                </c:pt>
                <c:pt idx="987">
                  <c:v>3.3347993320775871E-2</c:v>
                </c:pt>
                <c:pt idx="988">
                  <c:v>3.3348398289954062E-2</c:v>
                </c:pt>
                <c:pt idx="989">
                  <c:v>3.334874375608976E-2</c:v>
                </c:pt>
                <c:pt idx="990">
                  <c:v>3.3349029719103029E-2</c:v>
                </c:pt>
                <c:pt idx="991">
                  <c:v>3.3349256178993869E-2</c:v>
                </c:pt>
                <c:pt idx="992">
                  <c:v>3.3349423135922152E-2</c:v>
                </c:pt>
                <c:pt idx="993">
                  <c:v>3.3349530589648069E-2</c:v>
                </c:pt>
                <c:pt idx="994">
                  <c:v>3.3349578540331493E-2</c:v>
                </c:pt>
                <c:pt idx="995">
                  <c:v>3.3349566987972423E-2</c:v>
                </c:pt>
                <c:pt idx="996">
                  <c:v>3.3349495932410989E-2</c:v>
                </c:pt>
                <c:pt idx="997">
                  <c:v>3.3349365373886997E-2</c:v>
                </c:pt>
                <c:pt idx="998">
                  <c:v>3.3349175312160639E-2</c:v>
                </c:pt>
                <c:pt idx="999">
                  <c:v>3.3348925747391789E-2</c:v>
                </c:pt>
                <c:pt idx="1000">
                  <c:v>3.3348616679500509E-2</c:v>
                </c:pt>
                <c:pt idx="1001">
                  <c:v>3.3348248108566736E-2</c:v>
                </c:pt>
                <c:pt idx="1002">
                  <c:v>3.3347820034510534E-2</c:v>
                </c:pt>
                <c:pt idx="1003">
                  <c:v>3.3347332457491774E-2</c:v>
                </c:pt>
                <c:pt idx="1004">
                  <c:v>3.3349706710392724E-2</c:v>
                </c:pt>
                <c:pt idx="1005">
                  <c:v>3.3346178793927095E-2</c:v>
                </c:pt>
                <c:pt idx="1006">
                  <c:v>3.3345512707541047E-2</c:v>
                </c:pt>
                <c:pt idx="1007">
                  <c:v>3.3344787118112507E-2</c:v>
                </c:pt>
                <c:pt idx="1008">
                  <c:v>3.3349942845941172E-2</c:v>
                </c:pt>
                <c:pt idx="1009">
                  <c:v>3.3347600537030342E-2</c:v>
                </c:pt>
                <c:pt idx="1010">
                  <c:v>3.3342253331172245E-2</c:v>
                </c:pt>
                <c:pt idx="1011">
                  <c:v>3.3341289729413859E-2</c:v>
                </c:pt>
                <c:pt idx="1012">
                  <c:v>3.3340266624453108E-2</c:v>
                </c:pt>
                <c:pt idx="1013">
                  <c:v>3.3339184016529799E-2</c:v>
                </c:pt>
                <c:pt idx="1014">
                  <c:v>3.3338041905404125E-2</c:v>
                </c:pt>
                <c:pt idx="1015">
                  <c:v>3.3336840291315895E-2</c:v>
                </c:pt>
                <c:pt idx="1016">
                  <c:v>3.3335579174105234E-2</c:v>
                </c:pt>
                <c:pt idx="1017">
                  <c:v>3.3334258553772145E-2</c:v>
                </c:pt>
                <c:pt idx="1018">
                  <c:v>3.3332878430396562E-2</c:v>
                </c:pt>
                <c:pt idx="1019">
                  <c:v>3.333143880389855E-2</c:v>
                </c:pt>
                <c:pt idx="1020">
                  <c:v>3.3329939674358044E-2</c:v>
                </c:pt>
                <c:pt idx="1021">
                  <c:v>3.3334094982008011E-2</c:v>
                </c:pt>
                <c:pt idx="1022">
                  <c:v>3.3326762905989682E-2</c:v>
                </c:pt>
                <c:pt idx="1023">
                  <c:v>3.3325085267241761E-2</c:v>
                </c:pt>
                <c:pt idx="1024">
                  <c:v>3.332334812537141E-2</c:v>
                </c:pt>
                <c:pt idx="1025">
                  <c:v>3.3321551480458567E-2</c:v>
                </c:pt>
                <c:pt idx="1026">
                  <c:v>3.3319695332423294E-2</c:v>
                </c:pt>
                <c:pt idx="1027">
                  <c:v>3.3317779681345527E-2</c:v>
                </c:pt>
                <c:pt idx="1028">
                  <c:v>3.3315804527145332E-2</c:v>
                </c:pt>
                <c:pt idx="1029">
                  <c:v>3.3313769869982579E-2</c:v>
                </c:pt>
                <c:pt idx="1030">
                  <c:v>3.3311675709617461E-2</c:v>
                </c:pt>
                <c:pt idx="1031">
                  <c:v>3.3309522046289786E-2</c:v>
                </c:pt>
                <c:pt idx="1032">
                  <c:v>3.3307308879759745E-2</c:v>
                </c:pt>
                <c:pt idx="1033">
                  <c:v>3.3305036210347083E-2</c:v>
                </c:pt>
                <c:pt idx="1034">
                  <c:v>3.3302704037732056E-2</c:v>
                </c:pt>
                <c:pt idx="1035">
                  <c:v>3.3300316562154819E-2</c:v>
                </c:pt>
                <c:pt idx="1036">
                  <c:v>3.3297921089854299E-2</c:v>
                </c:pt>
                <c:pt idx="1037">
                  <c:v>3.3295531105084208E-2</c:v>
                </c:pt>
                <c:pt idx="1038">
                  <c:v>3.3293146608084356E-2</c:v>
                </c:pt>
                <c:pt idx="1039">
                  <c:v>3.3290767598614934E-2</c:v>
                </c:pt>
                <c:pt idx="1040">
                  <c:v>3.3288394076835814E-2</c:v>
                </c:pt>
                <c:pt idx="1041">
                  <c:v>3.3286026042746997E-2</c:v>
                </c:pt>
                <c:pt idx="1042">
                  <c:v>3.3283663496348481E-2</c:v>
                </c:pt>
                <c:pt idx="1043">
                  <c:v>3.3281306437560332E-2</c:v>
                </c:pt>
                <c:pt idx="1044">
                  <c:v>3.3278954866382549E-2</c:v>
                </c:pt>
                <c:pt idx="1045">
                  <c:v>3.3276608782895067E-2</c:v>
                </c:pt>
                <c:pt idx="1046">
                  <c:v>3.3274268187097888E-2</c:v>
                </c:pt>
                <c:pt idx="1047">
                  <c:v>3.3271933078911076E-2</c:v>
                </c:pt>
                <c:pt idx="1048">
                  <c:v>3.3269603458334629E-2</c:v>
                </c:pt>
                <c:pt idx="1049">
                  <c:v>3.3267279325448484E-2</c:v>
                </c:pt>
                <c:pt idx="1050">
                  <c:v>3.3264960680332578E-2</c:v>
                </c:pt>
                <c:pt idx="1051">
                  <c:v>3.3262647522667166E-2</c:v>
                </c:pt>
                <c:pt idx="1052">
                  <c:v>3.3260339852771992E-2</c:v>
                </c:pt>
                <c:pt idx="1053">
                  <c:v>3.325803767056712E-2</c:v>
                </c:pt>
                <c:pt idx="1054">
                  <c:v>3.3258157863809146E-2</c:v>
                </c:pt>
                <c:pt idx="1055">
                  <c:v>3.3253449768908538E-2</c:v>
                </c:pt>
                <c:pt idx="1056">
                  <c:v>3.3253583228365358E-2</c:v>
                </c:pt>
                <c:pt idx="1057">
                  <c:v>3.3248883818091102E-2</c:v>
                </c:pt>
                <c:pt idx="1058">
                  <c:v>3.3246609074017996E-2</c:v>
                </c:pt>
                <c:pt idx="1059">
                  <c:v>3.3244339817635193E-2</c:v>
                </c:pt>
                <c:pt idx="1060">
                  <c:v>3.3248943484096571E-2</c:v>
                </c:pt>
                <c:pt idx="1061">
                  <c:v>3.3238208069885644E-2</c:v>
                </c:pt>
                <c:pt idx="1062">
                  <c:v>3.3239991050688644E-2</c:v>
                </c:pt>
                <c:pt idx="1063">
                  <c:v>3.3239118963965808E-2</c:v>
                </c:pt>
                <c:pt idx="1064">
                  <c:v>3.3235504234330193E-2</c:v>
                </c:pt>
                <c:pt idx="1065">
                  <c:v>3.3233269059218529E-2</c:v>
                </c:pt>
                <c:pt idx="1066">
                  <c:v>3.3231039372783044E-2</c:v>
                </c:pt>
                <c:pt idx="1067">
                  <c:v>3.322881517502374E-2</c:v>
                </c:pt>
                <c:pt idx="1068">
                  <c:v>3.3227971463163364E-2</c:v>
                </c:pt>
                <c:pt idx="1069">
                  <c:v>3.3224383245613609E-2</c:v>
                </c:pt>
                <c:pt idx="1070">
                  <c:v>3.3222175513936136E-2</c:v>
                </c:pt>
                <c:pt idx="1071">
                  <c:v>3.3219973270934844E-2</c:v>
                </c:pt>
                <c:pt idx="1072">
                  <c:v>3.3217776516663022E-2</c:v>
                </c:pt>
                <c:pt idx="1073">
                  <c:v>3.3215585251040736E-2</c:v>
                </c:pt>
                <c:pt idx="1074">
                  <c:v>3.3213399474121275E-2</c:v>
                </c:pt>
                <c:pt idx="1075">
                  <c:v>3.3211219185931284E-2</c:v>
                </c:pt>
                <c:pt idx="1076">
                  <c:v>3.3205051168581079E-2</c:v>
                </c:pt>
                <c:pt idx="1077">
                  <c:v>3.3206875075526554E-2</c:v>
                </c:pt>
                <c:pt idx="1078">
                  <c:v>3.3206088152379909E-2</c:v>
                </c:pt>
                <c:pt idx="1079">
                  <c:v>3.3202552919933126E-2</c:v>
                </c:pt>
                <c:pt idx="1080">
                  <c:v>3.3200400075150682E-2</c:v>
                </c:pt>
                <c:pt idx="1081">
                  <c:v>3.3198252719044419E-2</c:v>
                </c:pt>
                <c:pt idx="1082">
                  <c:v>3.3197488525888996E-2</c:v>
                </c:pt>
                <c:pt idx="1083">
                  <c:v>3.3193974472940369E-2</c:v>
                </c:pt>
                <c:pt idx="1084">
                  <c:v>3.3191843582889291E-2</c:v>
                </c:pt>
                <c:pt idx="1085">
                  <c:v>3.3189718181541039E-2</c:v>
                </c:pt>
                <c:pt idx="1086">
                  <c:v>3.3187598268895613E-2</c:v>
                </c:pt>
                <c:pt idx="1087">
                  <c:v>3.3185483844926367E-2</c:v>
                </c:pt>
                <c:pt idx="1088">
                  <c:v>3.3183374909633301E-2</c:v>
                </c:pt>
                <c:pt idx="1089">
                  <c:v>3.3181271463016415E-2</c:v>
                </c:pt>
                <c:pt idx="1090">
                  <c:v>3.3179173505102355E-2</c:v>
                </c:pt>
                <c:pt idx="1091">
                  <c:v>3.3177081035891121E-2</c:v>
                </c:pt>
                <c:pt idx="1092">
                  <c:v>3.3174994055329421E-2</c:v>
                </c:pt>
                <c:pt idx="1093">
                  <c:v>3.3172912563497192E-2</c:v>
                </c:pt>
                <c:pt idx="1094">
                  <c:v>3.3170836560287853E-2</c:v>
                </c:pt>
                <c:pt idx="1095">
                  <c:v>3.3170146296948033E-2</c:v>
                </c:pt>
                <c:pt idx="1096">
                  <c:v>3.316808147297623E-2</c:v>
                </c:pt>
                <c:pt idx="1097">
                  <c:v>3.3164641482876789E-2</c:v>
                </c:pt>
                <c:pt idx="1098">
                  <c:v>3.3162587434425461E-2</c:v>
                </c:pt>
                <c:pt idx="1099">
                  <c:v>3.3160538874650314E-2</c:v>
                </c:pt>
                <c:pt idx="1100">
                  <c:v>3.3158495803577992E-2</c:v>
                </c:pt>
                <c:pt idx="1101">
                  <c:v>3.3157839691153601E-2</c:v>
                </c:pt>
                <c:pt idx="1102">
                  <c:v>3.3154426127488534E-2</c:v>
                </c:pt>
                <c:pt idx="1103">
                  <c:v>3.3152399522418108E-2</c:v>
                </c:pt>
                <c:pt idx="1104">
                  <c:v>3.3150378406077152E-2</c:v>
                </c:pt>
                <c:pt idx="1105">
                  <c:v>3.3148362778412377E-2</c:v>
                </c:pt>
                <c:pt idx="1106">
                  <c:v>3.3142727967740981E-2</c:v>
                </c:pt>
                <c:pt idx="1107">
                  <c:v>3.3144347989111367E-2</c:v>
                </c:pt>
                <c:pt idx="1108">
                  <c:v>3.3142348827475132E-2</c:v>
                </c:pt>
                <c:pt idx="1109">
                  <c:v>3.3140355154515078E-2</c:v>
                </c:pt>
                <c:pt idx="1110">
                  <c:v>3.3138366970257849E-2</c:v>
                </c:pt>
                <c:pt idx="1111">
                  <c:v>3.3136384274650155E-2</c:v>
                </c:pt>
                <c:pt idx="1112">
                  <c:v>3.3137174678376624E-2</c:v>
                </c:pt>
                <c:pt idx="1113">
                  <c:v>3.3133819312987089E-2</c:v>
                </c:pt>
                <c:pt idx="1114">
                  <c:v>3.313046911996409E-2</c:v>
                </c:pt>
                <c:pt idx="1115">
                  <c:v>3.3129892765360047E-2</c:v>
                </c:pt>
                <c:pt idx="1116">
                  <c:v>3.3126553126887615E-2</c:v>
                </c:pt>
                <c:pt idx="1117">
                  <c:v>3.3124603363337002E-2</c:v>
                </c:pt>
                <c:pt idx="1118">
                  <c:v>3.312265908851586E-2</c:v>
                </c:pt>
                <c:pt idx="1119">
                  <c:v>3.3120720302344253E-2</c:v>
                </c:pt>
                <c:pt idx="1120">
                  <c:v>3.3120172457161701E-2</c:v>
                </c:pt>
                <c:pt idx="1121">
                  <c:v>3.3116859196002935E-2</c:v>
                </c:pt>
                <c:pt idx="1122">
                  <c:v>3.3114936875886514E-2</c:v>
                </c:pt>
                <c:pt idx="1123">
                  <c:v>3.3113020044419628E-2</c:v>
                </c:pt>
                <c:pt idx="1124">
                  <c:v>3.3111108701628922E-2</c:v>
                </c:pt>
                <c:pt idx="1125">
                  <c:v>3.3109202847541042E-2</c:v>
                </c:pt>
                <c:pt idx="1126">
                  <c:v>3.3103445594546699E-2</c:v>
                </c:pt>
                <c:pt idx="1127">
                  <c:v>3.3105407605340531E-2</c:v>
                </c:pt>
                <c:pt idx="1128">
                  <c:v>3.3103518217227901E-2</c:v>
                </c:pt>
                <c:pt idx="1129">
                  <c:v>3.3101634317844741E-2</c:v>
                </c:pt>
                <c:pt idx="1130">
                  <c:v>3.3099755907084472E-2</c:v>
                </c:pt>
                <c:pt idx="1131">
                  <c:v>3.3099270827974259E-2</c:v>
                </c:pt>
                <c:pt idx="1132">
                  <c:v>3.3096015551619118E-2</c:v>
                </c:pt>
                <c:pt idx="1133">
                  <c:v>3.3094153606914034E-2</c:v>
                </c:pt>
                <c:pt idx="1134">
                  <c:v>3.3093685656608862E-2</c:v>
                </c:pt>
                <c:pt idx="1135">
                  <c:v>3.3090446183532407E-2</c:v>
                </c:pt>
                <c:pt idx="1136">
                  <c:v>3.3088600704829219E-2</c:v>
                </c:pt>
                <c:pt idx="1137">
                  <c:v>3.3086760714775565E-2</c:v>
                </c:pt>
                <c:pt idx="1138">
                  <c:v>3.3084926213424737E-2</c:v>
                </c:pt>
                <c:pt idx="1139">
                  <c:v>3.3083097200776734E-2</c:v>
                </c:pt>
                <c:pt idx="1140">
                  <c:v>3.3081273676724976E-2</c:v>
                </c:pt>
                <c:pt idx="1141">
                  <c:v>3.3079455641402689E-2</c:v>
                </c:pt>
                <c:pt idx="1142">
                  <c:v>3.3077643094729936E-2</c:v>
                </c:pt>
                <c:pt idx="1143">
                  <c:v>3.3075836036760009E-2</c:v>
                </c:pt>
                <c:pt idx="1144">
                  <c:v>3.3074034467412972E-2</c:v>
                </c:pt>
                <c:pt idx="1145">
                  <c:v>3.307223838676876E-2</c:v>
                </c:pt>
                <c:pt idx="1146">
                  <c:v>3.3070447794774083E-2</c:v>
                </c:pt>
                <c:pt idx="1147">
                  <c:v>3.3070054122699144E-2</c:v>
                </c:pt>
                <c:pt idx="1148">
                  <c:v>3.3068274736700598E-2</c:v>
                </c:pt>
                <c:pt idx="1149">
                  <c:v>3.3065108950847133E-2</c:v>
                </c:pt>
                <c:pt idx="1150">
                  <c:v>3.3063340313530531E-2</c:v>
                </c:pt>
                <c:pt idx="1151">
                  <c:v>3.306157716489011E-2</c:v>
                </c:pt>
                <c:pt idx="1152">
                  <c:v>3.3059819504952515E-2</c:v>
                </c:pt>
                <c:pt idx="1153">
                  <c:v>3.3059460144364561E-2</c:v>
                </c:pt>
                <c:pt idx="1154">
                  <c:v>3.3056320650999282E-2</c:v>
                </c:pt>
                <c:pt idx="1155">
                  <c:v>3.3054579457036937E-2</c:v>
                </c:pt>
                <c:pt idx="1156">
                  <c:v>3.3052843751724126E-2</c:v>
                </c:pt>
                <c:pt idx="1157">
                  <c:v>3.3051113535087495E-2</c:v>
                </c:pt>
                <c:pt idx="1158">
                  <c:v>3.3050782781556265E-2</c:v>
                </c:pt>
                <c:pt idx="1159">
                  <c:v>3.3047669567842775E-2</c:v>
                </c:pt>
                <c:pt idx="1160">
                  <c:v>3.3045955817208039E-2</c:v>
                </c:pt>
                <c:pt idx="1161">
                  <c:v>3.3044247555249484E-2</c:v>
                </c:pt>
                <c:pt idx="1162">
                  <c:v>3.3042544781967109E-2</c:v>
                </c:pt>
                <c:pt idx="1163">
                  <c:v>3.3040847497334269E-2</c:v>
                </c:pt>
                <c:pt idx="1164">
                  <c:v>3.3039155701377609E-2</c:v>
                </c:pt>
                <c:pt idx="1165">
                  <c:v>3.3035352752261993E-2</c:v>
                </c:pt>
                <c:pt idx="1166">
                  <c:v>3.3032278299049977E-2</c:v>
                </c:pt>
                <c:pt idx="1167">
                  <c:v>3.3030604844395128E-2</c:v>
                </c:pt>
                <c:pt idx="1168">
                  <c:v>3.3028699044317378E-2</c:v>
                </c:pt>
                <c:pt idx="1169">
                  <c:v>3.3027274397996464E-2</c:v>
                </c:pt>
                <c:pt idx="1170">
                  <c:v>3.302561740625265E-2</c:v>
                </c:pt>
                <c:pt idx="1171">
                  <c:v>3.3023965902119201E-2</c:v>
                </c:pt>
                <c:pt idx="1172">
                  <c:v>3.3022085188454398E-2</c:v>
                </c:pt>
                <c:pt idx="1173">
                  <c:v>3.3020679356843274E-2</c:v>
                </c:pt>
                <c:pt idx="1174">
                  <c:v>3.301904431562086E-2</c:v>
                </c:pt>
                <c:pt idx="1175">
                  <c:v>3.3017414762088748E-2</c:v>
                </c:pt>
                <c:pt idx="1176">
                  <c:v>3.3015790696326874E-2</c:v>
                </c:pt>
                <c:pt idx="1177">
                  <c:v>3.3014172118015495E-2</c:v>
                </c:pt>
                <c:pt idx="1178">
                  <c:v>3.3012559027394417E-2</c:v>
                </c:pt>
                <c:pt idx="1179">
                  <c:v>3.3010951424383705E-2</c:v>
                </c:pt>
                <c:pt idx="1180">
                  <c:v>3.3009349309143232E-2</c:v>
                </c:pt>
                <c:pt idx="1181">
                  <c:v>3.3007297510012634E-2</c:v>
                </c:pt>
                <c:pt idx="1182">
                  <c:v>3.3006161541333512E-2</c:v>
                </c:pt>
                <c:pt idx="1183">
                  <c:v>3.3004349815204392E-2</c:v>
                </c:pt>
                <c:pt idx="1184">
                  <c:v>3.3002995724205064E-2</c:v>
                </c:pt>
                <c:pt idx="1185">
                  <c:v>3.3001421047096358E-2</c:v>
                </c:pt>
                <c:pt idx="1186">
                  <c:v>3.2999628135677028E-2</c:v>
                </c:pt>
                <c:pt idx="1187">
                  <c:v>3.2998288155710043E-2</c:v>
                </c:pt>
                <c:pt idx="1188">
                  <c:v>3.299672994151237E-2</c:v>
                </c:pt>
                <c:pt idx="1189">
                  <c:v>3.2995177215005E-2</c:v>
                </c:pt>
                <c:pt idx="1190">
                  <c:v>3.2993629976107997E-2</c:v>
                </c:pt>
                <c:pt idx="1191">
                  <c:v>3.2992086025700473E-2</c:v>
                </c:pt>
                <c:pt idx="1192">
                  <c:v>3.2990532288001972E-2</c:v>
                </c:pt>
                <c:pt idx="1193">
                  <c:v>3.2988966564051481E-2</c:v>
                </c:pt>
                <c:pt idx="1194">
                  <c:v>3.2987388853769062E-2</c:v>
                </c:pt>
                <c:pt idx="1195">
                  <c:v>3.2985799156994844E-2</c:v>
                </c:pt>
                <c:pt idx="1196">
                  <c:v>3.2984197473968635E-2</c:v>
                </c:pt>
                <c:pt idx="1197">
                  <c:v>3.2982583804530563E-2</c:v>
                </c:pt>
                <c:pt idx="1198">
                  <c:v>3.2980958148760564E-2</c:v>
                </c:pt>
                <c:pt idx="1199">
                  <c:v>3.2979085579221135E-2</c:v>
                </c:pt>
                <c:pt idx="1200">
                  <c:v>3.2977434238397052E-2</c:v>
                </c:pt>
                <c:pt idx="1201">
                  <c:v>3.2976009263299133E-2</c:v>
                </c:pt>
                <c:pt idx="1202">
                  <c:v>3.2974335661961618E-2</c:v>
                </c:pt>
                <c:pt idx="1203">
                  <c:v>3.2972650074452048E-2</c:v>
                </c:pt>
                <c:pt idx="1204">
                  <c:v>3.2970952500530615E-2</c:v>
                </c:pt>
                <c:pt idx="1205">
                  <c:v>3.2969242940277255E-2</c:v>
                </c:pt>
                <c:pt idx="1206">
                  <c:v>3.2967274479842601E-2</c:v>
                </c:pt>
                <c:pt idx="1207">
                  <c:v>3.2965787860614881E-2</c:v>
                </c:pt>
                <c:pt idx="1208">
                  <c:v>3.2964042341285804E-2</c:v>
                </c:pt>
                <c:pt idx="1209">
                  <c:v>3.2962284835544864E-2</c:v>
                </c:pt>
                <c:pt idx="1210">
                  <c:v>3.2960261580541328E-2</c:v>
                </c:pt>
                <c:pt idx="1211">
                  <c:v>3.2958733865067202E-2</c:v>
                </c:pt>
                <c:pt idx="1212">
                  <c:v>3.2956940400330481E-2</c:v>
                </c:pt>
                <c:pt idx="1213">
                  <c:v>3.2955134949181897E-2</c:v>
                </c:pt>
                <c:pt idx="1214">
                  <c:v>3.2953317511701385E-2</c:v>
                </c:pt>
                <c:pt idx="1215">
                  <c:v>3.2951488087888947E-2</c:v>
                </c:pt>
                <c:pt idx="1216">
                  <c:v>3.2949646677664646E-2</c:v>
                </c:pt>
                <c:pt idx="1217">
                  <c:v>3.2948902216372034E-2</c:v>
                </c:pt>
                <c:pt idx="1218">
                  <c:v>3.2945660436407564E-2</c:v>
                </c:pt>
                <c:pt idx="1219">
                  <c:v>3.2943781354877189E-2</c:v>
                </c:pt>
                <c:pt idx="1220">
                  <c:v>3.2941890286934949E-2</c:v>
                </c:pt>
                <c:pt idx="1221">
                  <c:v>3.2939987232660783E-2</c:v>
                </c:pt>
                <c:pt idx="1222">
                  <c:v>3.2938072191974754E-2</c:v>
                </c:pt>
                <c:pt idx="1223">
                  <c:v>3.2936145164956798E-2</c:v>
                </c:pt>
                <c:pt idx="1224">
                  <c:v>3.2934206151606915E-2</c:v>
                </c:pt>
                <c:pt idx="1225">
                  <c:v>3.2932255151845169E-2</c:v>
                </c:pt>
                <c:pt idx="1226">
                  <c:v>3.2930292165831432E-2</c:v>
                </c:pt>
                <c:pt idx="1227">
                  <c:v>3.2928317193405832E-2</c:v>
                </c:pt>
                <c:pt idx="1228">
                  <c:v>3.2926330234648304E-2</c:v>
                </c:pt>
                <c:pt idx="1229">
                  <c:v>3.292433128955885E-2</c:v>
                </c:pt>
                <c:pt idx="1230">
                  <c:v>3.2922320358057533E-2</c:v>
                </c:pt>
                <c:pt idx="1231">
                  <c:v>3.2920297440224289E-2</c:v>
                </c:pt>
                <c:pt idx="1232">
                  <c:v>3.2917678933293004E-2</c:v>
                </c:pt>
                <c:pt idx="1233">
                  <c:v>3.2915628618095383E-2</c:v>
                </c:pt>
                <c:pt idx="1234">
                  <c:v>3.2913566316565834E-2</c:v>
                </c:pt>
                <c:pt idx="1235">
                  <c:v>3.2911492028624423E-2</c:v>
                </c:pt>
                <c:pt idx="1236">
                  <c:v>3.290940575443102E-2</c:v>
                </c:pt>
                <c:pt idx="1237">
                  <c:v>3.2907307493745819E-2</c:v>
                </c:pt>
                <c:pt idx="1238">
                  <c:v>3.2905197246808626E-2</c:v>
                </c:pt>
                <c:pt idx="1239">
                  <c:v>3.2903075013539507E-2</c:v>
                </c:pt>
                <c:pt idx="1240">
                  <c:v>3.290094079393846E-2</c:v>
                </c:pt>
                <c:pt idx="1241">
                  <c:v>3.2898794587925551E-2</c:v>
                </c:pt>
                <c:pt idx="1242">
                  <c:v>3.2896636395500778E-2</c:v>
                </c:pt>
                <c:pt idx="1243">
                  <c:v>3.2898508137482185E-2</c:v>
                </c:pt>
                <c:pt idx="1244">
                  <c:v>3.2892284051815324E-2</c:v>
                </c:pt>
                <c:pt idx="1245">
                  <c:v>3.289008990039477E-2</c:v>
                </c:pt>
                <c:pt idx="1246">
                  <c:v>3.2887883762642289E-2</c:v>
                </c:pt>
                <c:pt idx="1247">
                  <c:v>3.2885665638557882E-2</c:v>
                </c:pt>
                <c:pt idx="1248">
                  <c:v>3.2883435528061611E-2</c:v>
                </c:pt>
                <c:pt idx="1249">
                  <c:v>3.2881193431233413E-2</c:v>
                </c:pt>
                <c:pt idx="1250">
                  <c:v>3.2878939348153224E-2</c:v>
                </c:pt>
                <c:pt idx="1251">
                  <c:v>3.2876673278581237E-2</c:v>
                </c:pt>
                <c:pt idx="1252">
                  <c:v>3.2874395222757258E-2</c:v>
                </c:pt>
                <c:pt idx="1253">
                  <c:v>3.2872105180681288E-2</c:v>
                </c:pt>
                <c:pt idx="1254">
                  <c:v>3.2869803152033583E-2</c:v>
                </c:pt>
                <c:pt idx="1255">
                  <c:v>3.2867489137293759E-2</c:v>
                </c:pt>
                <c:pt idx="1256">
                  <c:v>3.2865163136062137E-2</c:v>
                </c:pt>
                <c:pt idx="1257">
                  <c:v>3.2862825148498587E-2</c:v>
                </c:pt>
                <c:pt idx="1258">
                  <c:v>3.2860475174523174E-2</c:v>
                </c:pt>
                <c:pt idx="1259">
                  <c:v>3.285811321429577E-2</c:v>
                </c:pt>
                <c:pt idx="1260">
                  <c:v>3.2855739267656503E-2</c:v>
                </c:pt>
                <c:pt idx="1261">
                  <c:v>3.2853353334685309E-2</c:v>
                </c:pt>
                <c:pt idx="1262">
                  <c:v>3.2850955415462124E-2</c:v>
                </c:pt>
                <c:pt idx="1263">
                  <c:v>3.2848545509827076E-2</c:v>
                </c:pt>
                <c:pt idx="1264">
                  <c:v>3.2848426185116963E-2</c:v>
                </c:pt>
                <c:pt idx="1265">
                  <c:v>3.2843689739481263E-2</c:v>
                </c:pt>
                <c:pt idx="1266">
                  <c:v>3.2841243874850434E-2</c:v>
                </c:pt>
                <c:pt idx="1267">
                  <c:v>3.2838786023727806E-2</c:v>
                </c:pt>
                <c:pt idx="1268">
                  <c:v>3.2834899469209589E-2</c:v>
                </c:pt>
                <c:pt idx="1269">
                  <c:v>3.283611756142335E-2</c:v>
                </c:pt>
                <c:pt idx="1270">
                  <c:v>3.2831340552688104E-2</c:v>
                </c:pt>
                <c:pt idx="1271">
                  <c:v>3.2828834756317704E-2</c:v>
                </c:pt>
                <c:pt idx="1272">
                  <c:v>3.2826316973615377E-2</c:v>
                </c:pt>
                <c:pt idx="1273">
                  <c:v>3.2823787204581123E-2</c:v>
                </c:pt>
                <c:pt idx="1274">
                  <c:v>3.282124544905507E-2</c:v>
                </c:pt>
                <c:pt idx="1275">
                  <c:v>3.2818691707356962E-2</c:v>
                </c:pt>
                <c:pt idx="1276">
                  <c:v>3.2816125979246991E-2</c:v>
                </c:pt>
                <c:pt idx="1277">
                  <c:v>3.2813548264805092E-2</c:v>
                </c:pt>
                <c:pt idx="1278">
                  <c:v>3.2810958564031267E-2</c:v>
                </c:pt>
                <c:pt idx="1279">
                  <c:v>3.2808356876845579E-2</c:v>
                </c:pt>
                <c:pt idx="1280">
                  <c:v>3.2805743203487836E-2</c:v>
                </c:pt>
                <c:pt idx="1281">
                  <c:v>3.280834320445436E-2</c:v>
                </c:pt>
                <c:pt idx="1282">
                  <c:v>3.2800479897616697E-2</c:v>
                </c:pt>
                <c:pt idx="1283">
                  <c:v>3.2797830265023364E-2</c:v>
                </c:pt>
                <c:pt idx="1284">
                  <c:v>3.2795168646337913E-2</c:v>
                </c:pt>
                <c:pt idx="1285">
                  <c:v>3.2792495041000791E-2</c:v>
                </c:pt>
                <c:pt idx="1286">
                  <c:v>3.278980944957155E-2</c:v>
                </c:pt>
                <c:pt idx="1287">
                  <c:v>3.2787111871730446E-2</c:v>
                </c:pt>
                <c:pt idx="1288">
                  <c:v>3.278440230763735E-2</c:v>
                </c:pt>
                <c:pt idx="1289">
                  <c:v>3.2781680757052456E-2</c:v>
                </c:pt>
                <c:pt idx="1290">
                  <c:v>3.2778947220215571E-2</c:v>
                </c:pt>
                <c:pt idx="1291">
                  <c:v>3.2776201697126695E-2</c:v>
                </c:pt>
                <c:pt idx="1292">
                  <c:v>3.2773444187466083E-2</c:v>
                </c:pt>
                <c:pt idx="1293">
                  <c:v>3.2770674691793289E-2</c:v>
                </c:pt>
                <c:pt idx="1294">
                  <c:v>3.2767893209388887E-2</c:v>
                </c:pt>
                <c:pt idx="1295">
                  <c:v>3.2765099740892367E-2</c:v>
                </c:pt>
                <c:pt idx="1296">
                  <c:v>3.276229428606392E-2</c:v>
                </c:pt>
                <c:pt idx="1297">
                  <c:v>3.2759476844903546E-2</c:v>
                </c:pt>
                <c:pt idx="1298">
                  <c:v>3.2756647417331308E-2</c:v>
                </c:pt>
                <c:pt idx="1299">
                  <c:v>3.2753806003427144E-2</c:v>
                </c:pt>
                <c:pt idx="1300">
                  <c:v>3.2750952603350925E-2</c:v>
                </c:pt>
                <c:pt idx="1301">
                  <c:v>3.274808721670297E-2</c:v>
                </c:pt>
                <c:pt idx="1302">
                  <c:v>3.2745209843882961E-2</c:v>
                </c:pt>
                <c:pt idx="1303">
                  <c:v>3.2742320484571152E-2</c:v>
                </c:pt>
                <c:pt idx="1304">
                  <c:v>3.2739419139087289E-2</c:v>
                </c:pt>
                <c:pt idx="1305">
                  <c:v>3.2736505807191563E-2</c:v>
                </c:pt>
                <c:pt idx="1306">
                  <c:v>3.2733580488963909E-2</c:v>
                </c:pt>
                <c:pt idx="1307">
                  <c:v>3.2730643184484265E-2</c:v>
                </c:pt>
                <c:pt idx="1308">
                  <c:v>3.2727693893592757E-2</c:v>
                </c:pt>
                <c:pt idx="1309">
                  <c:v>3.2724732616369323E-2</c:v>
                </c:pt>
                <c:pt idx="1310">
                  <c:v>3.2721759352813962E-2</c:v>
                </c:pt>
                <c:pt idx="1311">
                  <c:v>3.2718774103006609E-2</c:v>
                </c:pt>
                <c:pt idx="1312">
                  <c:v>3.2715776866787394E-2</c:v>
                </c:pt>
                <c:pt idx="1313">
                  <c:v>3.2712767644156315E-2</c:v>
                </c:pt>
                <c:pt idx="1314">
                  <c:v>3.2711852903286598E-2</c:v>
                </c:pt>
                <c:pt idx="1315">
                  <c:v>3.2706713240138185E-2</c:v>
                </c:pt>
                <c:pt idx="1316">
                  <c:v>3.2705766571528017E-2</c:v>
                </c:pt>
                <c:pt idx="1317">
                  <c:v>3.2700610890712412E-2</c:v>
                </c:pt>
                <c:pt idx="1318">
                  <c:v>3.269754173658157E-2</c:v>
                </c:pt>
                <c:pt idx="1319">
                  <c:v>3.2694460596038866E-2</c:v>
                </c:pt>
                <c:pt idx="1320">
                  <c:v>3.2697681619899832E-2</c:v>
                </c:pt>
                <c:pt idx="1321">
                  <c:v>3.2686037079514563E-2</c:v>
                </c:pt>
                <c:pt idx="1322">
                  <c:v>3.2687219853233529E-2</c:v>
                </c:pt>
                <c:pt idx="1323">
                  <c:v>3.2685346022223172E-2</c:v>
                </c:pt>
                <c:pt idx="1324">
                  <c:v>3.2680941706191291E-2</c:v>
                </c:pt>
                <c:pt idx="1325">
                  <c:v>3.2677784650001485E-2</c:v>
                </c:pt>
                <c:pt idx="1326">
                  <c:v>3.2674615605374768E-2</c:v>
                </c:pt>
                <c:pt idx="1327">
                  <c:v>3.2671434572257851E-2</c:v>
                </c:pt>
                <c:pt idx="1328">
                  <c:v>3.2669495078965216E-2</c:v>
                </c:pt>
                <c:pt idx="1329">
                  <c:v>3.2665036540766579E-2</c:v>
                </c:pt>
                <c:pt idx="1330">
                  <c:v>3.2661819542365578E-2</c:v>
                </c:pt>
                <c:pt idx="1331">
                  <c:v>3.2658590555501021E-2</c:v>
                </c:pt>
                <c:pt idx="1332">
                  <c:v>3.2655349580226201E-2</c:v>
                </c:pt>
                <c:pt idx="1333">
                  <c:v>3.2652096616461179E-2</c:v>
                </c:pt>
                <c:pt idx="1334">
                  <c:v>3.2648831664312539E-2</c:v>
                </c:pt>
                <c:pt idx="1335">
                  <c:v>3.2645554723673698E-2</c:v>
                </c:pt>
                <c:pt idx="1336">
                  <c:v>3.2637893597753376E-2</c:v>
                </c:pt>
                <c:pt idx="1337">
                  <c:v>3.2638964877138577E-2</c:v>
                </c:pt>
                <c:pt idx="1338">
                  <c:v>3.2636893979864912E-2</c:v>
                </c:pt>
                <c:pt idx="1339">
                  <c:v>3.2632327076855816E-2</c:v>
                </c:pt>
                <c:pt idx="1340">
                  <c:v>3.2628990194032426E-2</c:v>
                </c:pt>
                <c:pt idx="1341">
                  <c:v>3.2625641322798771E-2</c:v>
                </c:pt>
                <c:pt idx="1342">
                  <c:v>3.262351783441364E-2</c:v>
                </c:pt>
                <c:pt idx="1343">
                  <c:v>3.2618907615020731E-2</c:v>
                </c:pt>
                <c:pt idx="1344">
                  <c:v>3.2615522778502992E-2</c:v>
                </c:pt>
                <c:pt idx="1345">
                  <c:v>3.2612125953574989E-2</c:v>
                </c:pt>
                <c:pt idx="1346">
                  <c:v>3.260871714018343E-2</c:v>
                </c:pt>
                <c:pt idx="1347">
                  <c:v>3.2606527889162962E-2</c:v>
                </c:pt>
                <c:pt idx="1348">
                  <c:v>3.2601863548142873E-2</c:v>
                </c:pt>
                <c:pt idx="1349">
                  <c:v>3.259841876946723E-2</c:v>
                </c:pt>
                <c:pt idx="1350">
                  <c:v>3.2594962002407968E-2</c:v>
                </c:pt>
                <c:pt idx="1351">
                  <c:v>3.2591493246911796E-2</c:v>
                </c:pt>
                <c:pt idx="1352">
                  <c:v>3.2588012502978714E-2</c:v>
                </c:pt>
                <c:pt idx="1353">
                  <c:v>3.2584519770608722E-2</c:v>
                </c:pt>
                <c:pt idx="1354">
                  <c:v>3.2581015049881756E-2</c:v>
                </c:pt>
                <c:pt idx="1355">
                  <c:v>3.2578720523992466E-2</c:v>
                </c:pt>
                <c:pt idx="1356">
                  <c:v>3.2575190650698804E-2</c:v>
                </c:pt>
                <c:pt idx="1357">
                  <c:v>3.2570428957052755E-2</c:v>
                </c:pt>
                <c:pt idx="1358">
                  <c:v>3.2566876282604795E-2</c:v>
                </c:pt>
                <c:pt idx="1359">
                  <c:v>3.2563311619799862E-2</c:v>
                </c:pt>
                <c:pt idx="1360">
                  <c:v>3.2559734968531373E-2</c:v>
                </c:pt>
                <c:pt idx="1361">
                  <c:v>3.2557361442409061E-2</c:v>
                </c:pt>
                <c:pt idx="1362">
                  <c:v>3.2552545700790247E-2</c:v>
                </c:pt>
                <c:pt idx="1363">
                  <c:v>3.2548933084290965E-2</c:v>
                </c:pt>
                <c:pt idx="1364">
                  <c:v>3.2545308479381418E-2</c:v>
                </c:pt>
                <c:pt idx="1365">
                  <c:v>3.2541671886061607E-2</c:v>
                </c:pt>
                <c:pt idx="1366">
                  <c:v>3.2534038466698334E-2</c:v>
                </c:pt>
                <c:pt idx="1367">
                  <c:v>3.2534362734244482E-2</c:v>
                </c:pt>
                <c:pt idx="1368">
                  <c:v>3.2530690175720522E-2</c:v>
                </c:pt>
                <c:pt idx="1369">
                  <c:v>3.2527005628759653E-2</c:v>
                </c:pt>
                <c:pt idx="1370">
                  <c:v>3.252330909344181E-2</c:v>
                </c:pt>
                <c:pt idx="1371">
                  <c:v>3.2519600569740348E-2</c:v>
                </c:pt>
                <c:pt idx="1372">
                  <c:v>3.251828412518698E-2</c:v>
                </c:pt>
                <c:pt idx="1373">
                  <c:v>3.2513348418024002E-2</c:v>
                </c:pt>
                <c:pt idx="1374">
                  <c:v>3.2508403068121083E-2</c:v>
                </c:pt>
                <c:pt idx="1375">
                  <c:v>3.2505845061707728E-2</c:v>
                </c:pt>
                <c:pt idx="1376">
                  <c:v>3.2500878125079069E-2</c:v>
                </c:pt>
                <c:pt idx="1377">
                  <c:v>3.249709767096931E-2</c:v>
                </c:pt>
                <c:pt idx="1378">
                  <c:v>3.2493305228475933E-2</c:v>
                </c:pt>
                <c:pt idx="1379">
                  <c:v>3.2489500797545645E-2</c:v>
                </c:pt>
                <c:pt idx="1380">
                  <c:v>3.2486876855781777E-2</c:v>
                </c:pt>
                <c:pt idx="1381">
                  <c:v>3.2481855970587503E-2</c:v>
                </c:pt>
                <c:pt idx="1382">
                  <c:v>3.2478015574533003E-2</c:v>
                </c:pt>
                <c:pt idx="1383">
                  <c:v>3.2474163190068239E-2</c:v>
                </c:pt>
                <c:pt idx="1384">
                  <c:v>3.2470298817219856E-2</c:v>
                </c:pt>
                <c:pt idx="1385">
                  <c:v>3.2466422455987853E-2</c:v>
                </c:pt>
                <c:pt idx="1386">
                  <c:v>3.2462534106398877E-2</c:v>
                </c:pt>
                <c:pt idx="1387">
                  <c:v>3.2454032784698938E-2</c:v>
                </c:pt>
                <c:pt idx="1388">
                  <c:v>3.2454721442016776E-2</c:v>
                </c:pt>
                <c:pt idx="1389">
                  <c:v>3.2450797127250297E-2</c:v>
                </c:pt>
                <c:pt idx="1390">
                  <c:v>3.2448041236801117E-2</c:v>
                </c:pt>
                <c:pt idx="1391">
                  <c:v>3.2442912532619772E-2</c:v>
                </c:pt>
                <c:pt idx="1392">
                  <c:v>3.2438952252729081E-2</c:v>
                </c:pt>
                <c:pt idx="1393">
                  <c:v>3.243497998445477E-2</c:v>
                </c:pt>
                <c:pt idx="1394">
                  <c:v>3.2432171285468048E-2</c:v>
                </c:pt>
                <c:pt idx="1395">
                  <c:v>3.2426999482781937E-2</c:v>
                </c:pt>
                <c:pt idx="1396">
                  <c:v>3.2422991249383415E-2</c:v>
                </c:pt>
                <c:pt idx="1397">
                  <c:v>3.2418971027654564E-2</c:v>
                </c:pt>
                <c:pt idx="1398">
                  <c:v>3.2414938817488803E-2</c:v>
                </c:pt>
                <c:pt idx="1399">
                  <c:v>3.2410894618992714E-2</c:v>
                </c:pt>
                <c:pt idx="1400">
                  <c:v>3.2406838432166296E-2</c:v>
                </c:pt>
                <c:pt idx="1401">
                  <c:v>3.2402770256902969E-2</c:v>
                </c:pt>
                <c:pt idx="1402">
                  <c:v>3.2398690093309312E-2</c:v>
                </c:pt>
                <c:pt idx="1403">
                  <c:v>3.2394597941358683E-2</c:v>
                </c:pt>
                <c:pt idx="1404">
                  <c:v>3.2390493801024434E-2</c:v>
                </c:pt>
                <c:pt idx="1405">
                  <c:v>3.2386377672333211E-2</c:v>
                </c:pt>
                <c:pt idx="1406">
                  <c:v>3.2382249555338305E-2</c:v>
                </c:pt>
                <c:pt idx="1407">
                  <c:v>3.2379269114584108E-2</c:v>
                </c:pt>
                <c:pt idx="1408">
                  <c:v>3.2375115791059006E-2</c:v>
                </c:pt>
                <c:pt idx="1409">
                  <c:v>3.2369793274025227E-2</c:v>
                </c:pt>
                <c:pt idx="1410">
                  <c:v>3.2365617203549135E-2</c:v>
                </c:pt>
                <c:pt idx="1411">
                  <c:v>3.2361429144742715E-2</c:v>
                </c:pt>
                <c:pt idx="1412">
                  <c:v>3.2357229097552676E-2</c:v>
                </c:pt>
                <c:pt idx="1413">
                  <c:v>3.2354169332671212E-2</c:v>
                </c:pt>
                <c:pt idx="1414">
                  <c:v>3.2348793038154966E-2</c:v>
                </c:pt>
                <c:pt idx="1415">
                  <c:v>3.2344557025920651E-2</c:v>
                </c:pt>
                <c:pt idx="1416">
                  <c:v>3.2340309025356007E-2</c:v>
                </c:pt>
                <c:pt idx="1417">
                  <c:v>3.2336049036407744E-2</c:v>
                </c:pt>
                <c:pt idx="1418">
                  <c:v>3.2327651295185333E-2</c:v>
                </c:pt>
                <c:pt idx="1419">
                  <c:v>3.2327493093546877E-2</c:v>
                </c:pt>
                <c:pt idx="1420">
                  <c:v>3.2323197139607629E-2</c:v>
                </c:pt>
                <c:pt idx="1421">
                  <c:v>3.2318889197284761E-2</c:v>
                </c:pt>
                <c:pt idx="1422">
                  <c:v>3.2314569266684856E-2</c:v>
                </c:pt>
                <c:pt idx="1423">
                  <c:v>3.2310237347674686E-2</c:v>
                </c:pt>
                <c:pt idx="1424">
                  <c:v>3.2308170627578292E-2</c:v>
                </c:pt>
                <c:pt idx="1425">
                  <c:v>3.2302674916440122E-2</c:v>
                </c:pt>
                <c:pt idx="1426">
                  <c:v>3.2297169660768787E-2</c:v>
                </c:pt>
                <c:pt idx="1427">
                  <c:v>3.2293924662658569E-2</c:v>
                </c:pt>
                <c:pt idx="1428">
                  <c:v>3.2288397927802137E-2</c:v>
                </c:pt>
                <c:pt idx="1429">
                  <c:v>3.2283994078809997E-2</c:v>
                </c:pt>
                <c:pt idx="1430">
                  <c:v>3.2279578241487528E-2</c:v>
                </c:pt>
                <c:pt idx="1431">
                  <c:v>3.2275150415888021E-2</c:v>
                </c:pt>
                <c:pt idx="1432">
                  <c:v>3.2271839214508269E-2</c:v>
                </c:pt>
                <c:pt idx="1433">
                  <c:v>3.2266258799644731E-2</c:v>
                </c:pt>
                <c:pt idx="1434">
                  <c:v>3.2261795009027594E-2</c:v>
                </c:pt>
                <c:pt idx="1435">
                  <c:v>3.2257319230080128E-2</c:v>
                </c:pt>
                <c:pt idx="1436">
                  <c:v>3.2252831462855625E-2</c:v>
                </c:pt>
                <c:pt idx="1437">
                  <c:v>3.2243511665921432E-2</c:v>
                </c:pt>
                <c:pt idx="1438">
                  <c:v>3.2243819963388987E-2</c:v>
                </c:pt>
                <c:pt idx="1439">
                  <c:v>3.2239296231173498E-2</c:v>
                </c:pt>
                <c:pt idx="1440">
                  <c:v>3.2234760510654326E-2</c:v>
                </c:pt>
                <c:pt idx="1441">
                  <c:v>3.2230212801751534E-2</c:v>
                </c:pt>
                <c:pt idx="1442">
                  <c:v>3.2225653104651641E-2</c:v>
                </c:pt>
                <c:pt idx="1443">
                  <c:v>3.2222196166575845E-2</c:v>
                </c:pt>
                <c:pt idx="1444">
                  <c:v>3.2216497745380934E-2</c:v>
                </c:pt>
                <c:pt idx="1445">
                  <c:v>3.2211902083316701E-2</c:v>
                </c:pt>
                <c:pt idx="1446">
                  <c:v>3.2208405377605054E-2</c:v>
                </c:pt>
                <c:pt idx="1447">
                  <c:v>3.2202674794223896E-2</c:v>
                </c:pt>
                <c:pt idx="1448">
                  <c:v>3.2198043167195323E-2</c:v>
                </c:pt>
                <c:pt idx="1449">
                  <c:v>3.2193399551916357E-2</c:v>
                </c:pt>
                <c:pt idx="1450">
                  <c:v>3.2188743948280418E-2</c:v>
                </c:pt>
                <c:pt idx="1451">
                  <c:v>3.2184077232439989E-2</c:v>
                </c:pt>
                <c:pt idx="1452">
                  <c:v>3.2179418093178924E-2</c:v>
                </c:pt>
                <c:pt idx="1453">
                  <c:v>3.2174775583042603E-2</c:v>
                </c:pt>
                <c:pt idx="1454">
                  <c:v>3.2170149701977735E-2</c:v>
                </c:pt>
                <c:pt idx="1455">
                  <c:v>3.216554044998432E-2</c:v>
                </c:pt>
                <c:pt idx="1456">
                  <c:v>3.2160947827089004E-2</c:v>
                </c:pt>
                <c:pt idx="1457">
                  <c:v>3.215637183326514E-2</c:v>
                </c:pt>
                <c:pt idx="1458">
                  <c:v>3.215181246845944E-2</c:v>
                </c:pt>
                <c:pt idx="1459">
                  <c:v>3.2148381215564292E-2</c:v>
                </c:pt>
                <c:pt idx="1460">
                  <c:v>3.2143855892747819E-2</c:v>
                </c:pt>
                <c:pt idx="1461">
                  <c:v>3.2138234148550993E-2</c:v>
                </c:pt>
                <c:pt idx="1462">
                  <c:v>3.213374130005775E-2</c:v>
                </c:pt>
                <c:pt idx="1463">
                  <c:v>3.212926508058267E-2</c:v>
                </c:pt>
                <c:pt idx="1464">
                  <c:v>3.2124805490232333E-2</c:v>
                </c:pt>
                <c:pt idx="1465">
                  <c:v>3.2121478737578979E-2</c:v>
                </c:pt>
                <c:pt idx="1466">
                  <c:v>3.2115936196639439E-2</c:v>
                </c:pt>
                <c:pt idx="1467">
                  <c:v>3.2111526493423526E-2</c:v>
                </c:pt>
                <c:pt idx="1468">
                  <c:v>3.210713341925242E-2</c:v>
                </c:pt>
                <c:pt idx="1469">
                  <c:v>3.2102756974126123E-2</c:v>
                </c:pt>
                <c:pt idx="1470">
                  <c:v>3.2099517347272677E-2</c:v>
                </c:pt>
                <c:pt idx="1471">
                  <c:v>3.2094053971061243E-2</c:v>
                </c:pt>
                <c:pt idx="1472">
                  <c:v>3.2089727413069369E-2</c:v>
                </c:pt>
                <c:pt idx="1473">
                  <c:v>3.2085417484148948E-2</c:v>
                </c:pt>
                <c:pt idx="1474">
                  <c:v>3.208112418424669E-2</c:v>
                </c:pt>
                <c:pt idx="1475">
                  <c:v>3.2076847513389239E-2</c:v>
                </c:pt>
                <c:pt idx="1476">
                  <c:v>3.2072587471603242E-2</c:v>
                </c:pt>
                <c:pt idx="1477">
                  <c:v>3.2065404514054485E-2</c:v>
                </c:pt>
                <c:pt idx="1478">
                  <c:v>3.2060057347704785E-2</c:v>
                </c:pt>
                <c:pt idx="1479">
                  <c:v>3.2055852692920439E-2</c:v>
                </c:pt>
                <c:pt idx="1480">
                  <c:v>3.2051067731693195E-2</c:v>
                </c:pt>
                <c:pt idx="1481">
                  <c:v>3.2047493261533333E-2</c:v>
                </c:pt>
                <c:pt idx="1482">
                  <c:v>3.2043338484850636E-2</c:v>
                </c:pt>
                <c:pt idx="1483">
                  <c:v>3.2039200334068596E-2</c:v>
                </c:pt>
                <c:pt idx="1484">
                  <c:v>3.2034491377164187E-2</c:v>
                </c:pt>
                <c:pt idx="1485">
                  <c:v>3.203097391028642E-2</c:v>
                </c:pt>
                <c:pt idx="1486">
                  <c:v>3.2026885637446156E-2</c:v>
                </c:pt>
                <c:pt idx="1487">
                  <c:v>3.2022813990506549E-2</c:v>
                </c:pt>
                <c:pt idx="1488">
                  <c:v>3.201875896962747E-2</c:v>
                </c:pt>
                <c:pt idx="1489">
                  <c:v>3.2014720574569111E-2</c:v>
                </c:pt>
                <c:pt idx="1490">
                  <c:v>3.2010698805651217E-2</c:v>
                </c:pt>
                <c:pt idx="1491">
                  <c:v>3.2006693662474106E-2</c:v>
                </c:pt>
                <c:pt idx="1492">
                  <c:v>3.2001568622881393E-2</c:v>
                </c:pt>
                <c:pt idx="1493">
                  <c:v>3.199873325430147E-2</c:v>
                </c:pt>
                <c:pt idx="1494">
                  <c:v>3.1994777989066137E-2</c:v>
                </c:pt>
                <c:pt idx="1495">
                  <c:v>3.1990278044409237E-2</c:v>
                </c:pt>
                <c:pt idx="1496">
                  <c:v>3.1986917336697118E-2</c:v>
                </c:pt>
                <c:pt idx="1497">
                  <c:v>3.1983011949323625E-2</c:v>
                </c:pt>
                <c:pt idx="1498">
                  <c:v>3.1978569008028757E-2</c:v>
                </c:pt>
                <c:pt idx="1499">
                  <c:v>3.1975251052678288E-2</c:v>
                </c:pt>
                <c:pt idx="1500">
                  <c:v>3.1971395543326508E-2</c:v>
                </c:pt>
                <c:pt idx="1501">
                  <c:v>3.1967556659955321E-2</c:v>
                </c:pt>
                <c:pt idx="1502">
                  <c:v>3.1963734402484789E-2</c:v>
                </c:pt>
                <c:pt idx="1503">
                  <c:v>3.1959928770914914E-2</c:v>
                </c:pt>
                <c:pt idx="1504">
                  <c:v>3.1956139765325631E-2</c:v>
                </c:pt>
                <c:pt idx="1505">
                  <c:v>3.1952367385796876E-2</c:v>
                </c:pt>
                <c:pt idx="1506">
                  <c:v>3.1948611632168777E-2</c:v>
                </c:pt>
                <c:pt idx="1507">
                  <c:v>3.1944872504441335E-2</c:v>
                </c:pt>
                <c:pt idx="1508">
                  <c:v>3.1941150002774421E-2</c:v>
                </c:pt>
                <c:pt idx="1509">
                  <c:v>3.1937444126928227E-2</c:v>
                </c:pt>
                <c:pt idx="1510">
                  <c:v>3.1933754877142562E-2</c:v>
                </c:pt>
                <c:pt idx="1511">
                  <c:v>3.1929558949936876E-2</c:v>
                </c:pt>
                <c:pt idx="1512">
                  <c:v>3.1925905327092607E-2</c:v>
                </c:pt>
                <c:pt idx="1513">
                  <c:v>3.1922786883349374E-2</c:v>
                </c:pt>
                <c:pt idx="1514">
                  <c:v>3.1919164137326206E-2</c:v>
                </c:pt>
                <c:pt idx="1515">
                  <c:v>3.191555801728363E-2</c:v>
                </c:pt>
                <c:pt idx="1516">
                  <c:v>3.1911968523141709E-2</c:v>
                </c:pt>
                <c:pt idx="1517">
                  <c:v>3.1908395655060318E-2</c:v>
                </c:pt>
                <c:pt idx="1518">
                  <c:v>3.1904332735459562E-2</c:v>
                </c:pt>
                <c:pt idx="1519">
                  <c:v>3.1901299796679439E-2</c:v>
                </c:pt>
                <c:pt idx="1520">
                  <c:v>3.1897776806300016E-2</c:v>
                </c:pt>
                <c:pt idx="1521">
                  <c:v>3.1894270441981121E-2</c:v>
                </c:pt>
                <c:pt idx="1522">
                  <c:v>3.1891944623563262E-2</c:v>
                </c:pt>
                <c:pt idx="1523">
                  <c:v>3.1887307591125236E-2</c:v>
                </c:pt>
                <c:pt idx="1524">
                  <c:v>3.1883851104668182E-2</c:v>
                </c:pt>
                <c:pt idx="1525">
                  <c:v>3.1880411244031848E-2</c:v>
                </c:pt>
                <c:pt idx="1526">
                  <c:v>3.1876988009456042E-2</c:v>
                </c:pt>
                <c:pt idx="1527">
                  <c:v>3.1873581400780893E-2</c:v>
                </c:pt>
                <c:pt idx="1528">
                  <c:v>3.1870191418086335E-2</c:v>
                </c:pt>
                <c:pt idx="1529">
                  <c:v>3.18670276649069E-2</c:v>
                </c:pt>
                <c:pt idx="1530">
                  <c:v>3.1862505318169809E-2</c:v>
                </c:pt>
                <c:pt idx="1531">
                  <c:v>3.1859169963697198E-2</c:v>
                </c:pt>
                <c:pt idx="1532">
                  <c:v>3.1855851235045307E-2</c:v>
                </c:pt>
                <c:pt idx="1533">
                  <c:v>3.1852549132294072E-2</c:v>
                </c:pt>
                <c:pt idx="1534">
                  <c:v>3.184926365552343E-2</c:v>
                </c:pt>
                <c:pt idx="1535">
                  <c:v>3.1845994804653444E-2</c:v>
                </c:pt>
                <c:pt idx="1536">
                  <c:v>3.1842742579684113E-2</c:v>
                </c:pt>
                <c:pt idx="1537">
                  <c:v>3.1839506980935184E-2</c:v>
                </c:pt>
                <c:pt idx="1538">
                  <c:v>3.1836288007927038E-2</c:v>
                </c:pt>
                <c:pt idx="1539">
                  <c:v>3.1833085660739613E-2</c:v>
                </c:pt>
                <c:pt idx="1540">
                  <c:v>3.1829899939612716E-2</c:v>
                </c:pt>
                <c:pt idx="1541">
                  <c:v>3.1826730844466411E-2</c:v>
                </c:pt>
                <c:pt idx="1542">
                  <c:v>3.1823578375140826E-2</c:v>
                </c:pt>
                <c:pt idx="1543">
                  <c:v>3.1819995911535059E-2</c:v>
                </c:pt>
                <c:pt idx="1544">
                  <c:v>3.1816879069230808E-2</c:v>
                </c:pt>
                <c:pt idx="1545">
                  <c:v>3.1813778852987085E-2</c:v>
                </c:pt>
                <c:pt idx="1546">
                  <c:v>3.1810695262564082E-2</c:v>
                </c:pt>
                <c:pt idx="1547">
                  <c:v>3.1807628298121671E-2</c:v>
                </c:pt>
                <c:pt idx="1548">
                  <c:v>3.1804577959739788E-2</c:v>
                </c:pt>
                <c:pt idx="1549">
                  <c:v>3.1801544247178626E-2</c:v>
                </c:pt>
                <c:pt idx="1550">
                  <c:v>3.1798527160438184E-2</c:v>
                </c:pt>
                <c:pt idx="1551">
                  <c:v>3.1795526699838206E-2</c:v>
                </c:pt>
                <c:pt idx="1552">
                  <c:v>3.1792542865058948E-2</c:v>
                </c:pt>
                <c:pt idx="1553">
                  <c:v>3.1789575656260283E-2</c:v>
                </c:pt>
                <c:pt idx="1554">
                  <c:v>3.178662507344221E-2</c:v>
                </c:pt>
                <c:pt idx="1555">
                  <c:v>3.1787274047676561E-2</c:v>
                </c:pt>
                <c:pt idx="1556">
                  <c:v>3.1780773785508032E-2</c:v>
                </c:pt>
                <c:pt idx="1557">
                  <c:v>3.1777873080391927E-2</c:v>
                </c:pt>
                <c:pt idx="1558">
                  <c:v>3.1774989001256415E-2</c:v>
                </c:pt>
                <c:pt idx="1559">
                  <c:v>3.1772121548101495E-2</c:v>
                </c:pt>
                <c:pt idx="1560">
                  <c:v>3.1769270720767295E-2</c:v>
                </c:pt>
                <c:pt idx="1561">
                  <c:v>3.1766436519493624E-2</c:v>
                </c:pt>
                <c:pt idx="1562">
                  <c:v>3.1763618944120608E-2</c:v>
                </c:pt>
                <c:pt idx="1563">
                  <c:v>3.1760817994648249E-2</c:v>
                </c:pt>
                <c:pt idx="1564">
                  <c:v>3.175803367099661E-2</c:v>
                </c:pt>
                <c:pt idx="1565">
                  <c:v>3.1755265973325564E-2</c:v>
                </c:pt>
                <c:pt idx="1566">
                  <c:v>3.1752514901715045E-2</c:v>
                </c:pt>
                <c:pt idx="1567">
                  <c:v>3.1749780455925247E-2</c:v>
                </c:pt>
                <c:pt idx="1568">
                  <c:v>3.1747062636116041E-2</c:v>
                </c:pt>
                <c:pt idx="1569">
                  <c:v>3.1744361442207492E-2</c:v>
                </c:pt>
                <c:pt idx="1570">
                  <c:v>3.1741676874279534E-2</c:v>
                </c:pt>
                <c:pt idx="1571">
                  <c:v>3.1739008932172297E-2</c:v>
                </c:pt>
                <c:pt idx="1572">
                  <c:v>3.1736357616045652E-2</c:v>
                </c:pt>
                <c:pt idx="1573">
                  <c:v>3.1733722925899599E-2</c:v>
                </c:pt>
                <c:pt idx="1574">
                  <c:v>3.1731104861654202E-2</c:v>
                </c:pt>
                <c:pt idx="1575">
                  <c:v>3.1728503423309462E-2</c:v>
                </c:pt>
                <c:pt idx="1576">
                  <c:v>3.1727979139946072E-2</c:v>
                </c:pt>
                <c:pt idx="1577">
                  <c:v>3.1723350424401886E-2</c:v>
                </c:pt>
                <c:pt idx="1578">
                  <c:v>3.1720798863759114E-2</c:v>
                </c:pt>
                <c:pt idx="1579">
                  <c:v>3.1718263929256807E-2</c:v>
                </c:pt>
                <c:pt idx="1580">
                  <c:v>3.1720618006286116E-2</c:v>
                </c:pt>
                <c:pt idx="1581">
                  <c:v>3.1716900884040111E-2</c:v>
                </c:pt>
                <c:pt idx="1582">
                  <c:v>3.1710758880754142E-2</c:v>
                </c:pt>
                <c:pt idx="1583">
                  <c:v>3.1708290449854459E-2</c:v>
                </c:pt>
                <c:pt idx="1584">
                  <c:v>3.1705838644855433E-2</c:v>
                </c:pt>
                <c:pt idx="1585">
                  <c:v>3.1703403465916935E-2</c:v>
                </c:pt>
                <c:pt idx="1586">
                  <c:v>3.1700984912639285E-2</c:v>
                </c:pt>
                <c:pt idx="1587">
                  <c:v>3.1698582985422163E-2</c:v>
                </c:pt>
                <c:pt idx="1588">
                  <c:v>3.1696197684025762E-2</c:v>
                </c:pt>
                <c:pt idx="1589">
                  <c:v>3.1693829008689889E-2</c:v>
                </c:pt>
                <c:pt idx="1590">
                  <c:v>3.1691476959174736E-2</c:v>
                </c:pt>
                <c:pt idx="1591">
                  <c:v>3.1689141535640175E-2</c:v>
                </c:pt>
                <c:pt idx="1592">
                  <c:v>3.1686822738086207E-2</c:v>
                </c:pt>
                <c:pt idx="1593">
                  <c:v>3.1684520566193086E-2</c:v>
                </c:pt>
                <c:pt idx="1594">
                  <c:v>3.168223502044043E-2</c:v>
                </c:pt>
                <c:pt idx="1595">
                  <c:v>3.167996610058843E-2</c:v>
                </c:pt>
                <c:pt idx="1596">
                  <c:v>3.1677713806557151E-2</c:v>
                </c:pt>
                <c:pt idx="1597">
                  <c:v>3.1680417124558602E-2</c:v>
                </c:pt>
                <c:pt idx="1598">
                  <c:v>3.1673259096436368E-2</c:v>
                </c:pt>
                <c:pt idx="1599">
                  <c:v>3.1671056680346865E-2</c:v>
                </c:pt>
                <c:pt idx="1600">
                  <c:v>3.166887088991821E-2</c:v>
                </c:pt>
                <c:pt idx="1601">
                  <c:v>3.166670172563002E-2</c:v>
                </c:pt>
                <c:pt idx="1602">
                  <c:v>3.1664549187082613E-2</c:v>
                </c:pt>
                <c:pt idx="1603">
                  <c:v>3.1662413274595735E-2</c:v>
                </c:pt>
                <c:pt idx="1604">
                  <c:v>3.1660293987929577E-2</c:v>
                </c:pt>
                <c:pt idx="1605">
                  <c:v>3.1658191327323948E-2</c:v>
                </c:pt>
                <c:pt idx="1606">
                  <c:v>3.1656105292539038E-2</c:v>
                </c:pt>
                <c:pt idx="1607">
                  <c:v>3.1654035883734721E-2</c:v>
                </c:pt>
                <c:pt idx="1608">
                  <c:v>3.1651983100671188E-2</c:v>
                </c:pt>
                <c:pt idx="1609">
                  <c:v>3.1649946943668184E-2</c:v>
                </c:pt>
                <c:pt idx="1610">
                  <c:v>3.1647927412565835E-2</c:v>
                </c:pt>
                <c:pt idx="1611">
                  <c:v>3.1645924507284207E-2</c:v>
                </c:pt>
                <c:pt idx="1612">
                  <c:v>3.1643938228063107E-2</c:v>
                </c:pt>
                <c:pt idx="1613">
                  <c:v>3.1641968574662727E-2</c:v>
                </c:pt>
                <c:pt idx="1614">
                  <c:v>3.1640015547242939E-2</c:v>
                </c:pt>
                <c:pt idx="1615">
                  <c:v>3.1638079145643871E-2</c:v>
                </c:pt>
                <c:pt idx="1616">
                  <c:v>3.1636159370025396E-2</c:v>
                </c:pt>
                <c:pt idx="1617">
                  <c:v>3.1634256220307577E-2</c:v>
                </c:pt>
                <c:pt idx="1618">
                  <c:v>3.1632369696410478E-2</c:v>
                </c:pt>
                <c:pt idx="1619">
                  <c:v>3.1630499798573908E-2</c:v>
                </c:pt>
                <c:pt idx="1620">
                  <c:v>3.1628646526558057E-2</c:v>
                </c:pt>
                <c:pt idx="1621">
                  <c:v>3.1626809880522799E-2</c:v>
                </c:pt>
                <c:pt idx="1622">
                  <c:v>3.1624989860388197E-2</c:v>
                </c:pt>
                <c:pt idx="1623">
                  <c:v>3.1623186466074316E-2</c:v>
                </c:pt>
                <c:pt idx="1624">
                  <c:v>3.1621399697741026E-2</c:v>
                </c:pt>
                <c:pt idx="1625">
                  <c:v>3.1619629555388329E-2</c:v>
                </c:pt>
                <c:pt idx="1626">
                  <c:v>3.1620155111706794E-2</c:v>
                </c:pt>
                <c:pt idx="1627">
                  <c:v>3.1616139148225031E-2</c:v>
                </c:pt>
                <c:pt idx="1628">
                  <c:v>3.1616706851336218E-2</c:v>
                </c:pt>
                <c:pt idx="1629">
                  <c:v>3.1612715244744294E-2</c:v>
                </c:pt>
                <c:pt idx="1630">
                  <c:v>3.1611028231894878E-2</c:v>
                </c:pt>
                <c:pt idx="1631">
                  <c:v>3.1609357844946118E-2</c:v>
                </c:pt>
                <c:pt idx="1632">
                  <c:v>3.1614056359963172E-2</c:v>
                </c:pt>
                <c:pt idx="1633">
                  <c:v>3.1604907745617083E-2</c:v>
                </c:pt>
                <c:pt idx="1634">
                  <c:v>3.1606761162583652E-2</c:v>
                </c:pt>
                <c:pt idx="1635">
                  <c:v>3.1606435491027263E-2</c:v>
                </c:pt>
                <c:pt idx="1636">
                  <c:v>3.1603578963759205E-2</c:v>
                </c:pt>
                <c:pt idx="1637">
                  <c:v>3.1602012807541158E-2</c:v>
                </c:pt>
                <c:pt idx="1638">
                  <c:v>3.1600463280261337E-2</c:v>
                </c:pt>
                <c:pt idx="1639">
                  <c:v>3.1598930381759871E-2</c:v>
                </c:pt>
                <c:pt idx="1640">
                  <c:v>3.1598693113787935E-2</c:v>
                </c:pt>
                <c:pt idx="1641">
                  <c:v>3.1595914471305164E-2</c:v>
                </c:pt>
                <c:pt idx="1642">
                  <c:v>3.1594431459351924E-2</c:v>
                </c:pt>
                <c:pt idx="1643">
                  <c:v>3.1592965076256974E-2</c:v>
                </c:pt>
                <c:pt idx="1644">
                  <c:v>3.1591515321940378E-2</c:v>
                </c:pt>
                <c:pt idx="1645">
                  <c:v>3.1590082196482072E-2</c:v>
                </c:pt>
                <c:pt idx="1646">
                  <c:v>3.1588665699855412E-2</c:v>
                </c:pt>
                <c:pt idx="1647">
                  <c:v>3.1583899833007578E-2</c:v>
                </c:pt>
                <c:pt idx="1648">
                  <c:v>3.1585882593123671E-2</c:v>
                </c:pt>
                <c:pt idx="1649">
                  <c:v>3.1584515983018591E-2</c:v>
                </c:pt>
                <c:pt idx="1650">
                  <c:v>3.1584455632014397E-2</c:v>
                </c:pt>
                <c:pt idx="1651">
                  <c:v>3.158183264927672E-2</c:v>
                </c:pt>
                <c:pt idx="1652">
                  <c:v>3.1580515925666575E-2</c:v>
                </c:pt>
                <c:pt idx="1653">
                  <c:v>3.1579215830888074E-2</c:v>
                </c:pt>
                <c:pt idx="1654">
                  <c:v>3.1579226287636875E-2</c:v>
                </c:pt>
                <c:pt idx="1655">
                  <c:v>3.1576665527799364E-2</c:v>
                </c:pt>
                <c:pt idx="1656">
                  <c:v>3.1575415319515798E-2</c:v>
                </c:pt>
                <c:pt idx="1657">
                  <c:v>3.1574181740010587E-2</c:v>
                </c:pt>
                <c:pt idx="1658">
                  <c:v>3.1572964789390312E-2</c:v>
                </c:pt>
                <c:pt idx="1659">
                  <c:v>3.1573063788765676E-2</c:v>
                </c:pt>
                <c:pt idx="1660">
                  <c:v>3.1570580774618051E-2</c:v>
                </c:pt>
                <c:pt idx="1661">
                  <c:v>3.1569413710466065E-2</c:v>
                </c:pt>
                <c:pt idx="1662">
                  <c:v>3.1568263275145725E-2</c:v>
                </c:pt>
                <c:pt idx="1663">
                  <c:v>3.1567129468657029E-2</c:v>
                </c:pt>
                <c:pt idx="1664">
                  <c:v>3.1566012290946688E-2</c:v>
                </c:pt>
                <c:pt idx="1665">
                  <c:v>3.1564911742094637E-2</c:v>
                </c:pt>
                <c:pt idx="1666">
                  <c:v>3.1563827822100876E-2</c:v>
                </c:pt>
                <c:pt idx="1667">
                  <c:v>3.156406856561933E-2</c:v>
                </c:pt>
                <c:pt idx="1668">
                  <c:v>3.1563018999025694E-2</c:v>
                </c:pt>
                <c:pt idx="1669">
                  <c:v>3.1560675834976237E-2</c:v>
                </c:pt>
                <c:pt idx="1670">
                  <c:v>3.1559658430255766E-2</c:v>
                </c:pt>
                <c:pt idx="1671">
                  <c:v>3.1558657654340294E-2</c:v>
                </c:pt>
                <c:pt idx="1672">
                  <c:v>3.1557673507256467E-2</c:v>
                </c:pt>
                <c:pt idx="1673">
                  <c:v>3.1558020620254812E-2</c:v>
                </c:pt>
                <c:pt idx="1674">
                  <c:v>3.1555755099557103E-2</c:v>
                </c:pt>
                <c:pt idx="1675">
                  <c:v>3.1554820838914921E-2</c:v>
                </c:pt>
                <c:pt idx="1676">
                  <c:v>3.1553903207157674E-2</c:v>
                </c:pt>
                <c:pt idx="1677">
                  <c:v>3.1553002204178782E-2</c:v>
                </c:pt>
                <c:pt idx="1678">
                  <c:v>3.1549103162262782E-2</c:v>
                </c:pt>
                <c:pt idx="1679">
                  <c:v>3.1551250084662641E-2</c:v>
                </c:pt>
                <c:pt idx="1680">
                  <c:v>3.1550398968178683E-2</c:v>
                </c:pt>
                <c:pt idx="1681">
                  <c:v>3.154956448047308E-2</c:v>
                </c:pt>
                <c:pt idx="1682">
                  <c:v>3.1548746621572477E-2</c:v>
                </c:pt>
                <c:pt idx="1683">
                  <c:v>3.1547945391530163E-2</c:v>
                </c:pt>
                <c:pt idx="1684">
                  <c:v>3.154981469730167E-2</c:v>
                </c:pt>
                <c:pt idx="1685">
                  <c:v>3.1547720799858237E-2</c:v>
                </c:pt>
                <c:pt idx="1686">
                  <c:v>3.1545641474259867E-2</c:v>
                </c:pt>
                <c:pt idx="1687">
                  <c:v>3.1546236987025633E-2</c:v>
                </c:pt>
                <c:pt idx="1688">
                  <c:v>3.1544188673473528E-2</c:v>
                </c:pt>
                <c:pt idx="1689">
                  <c:v>3.1543487216367794E-2</c:v>
                </c:pt>
                <c:pt idx="1690">
                  <c:v>3.1542802388013769E-2</c:v>
                </c:pt>
                <c:pt idx="1691">
                  <c:v>3.1542134188491389E-2</c:v>
                </c:pt>
                <c:pt idx="1692">
                  <c:v>3.1542818484684432E-2</c:v>
                </c:pt>
                <c:pt idx="1693">
                  <c:v>3.1540847675861627E-2</c:v>
                </c:pt>
                <c:pt idx="1694">
                  <c:v>3.1540229362807537E-2</c:v>
                </c:pt>
                <c:pt idx="1695">
                  <c:v>3.1539627678531801E-2</c:v>
                </c:pt>
                <c:pt idx="1696">
                  <c:v>3.153904262308771E-2</c:v>
                </c:pt>
                <c:pt idx="1697">
                  <c:v>3.1538474196448618E-2</c:v>
                </c:pt>
                <c:pt idx="1698">
                  <c:v>3.153492844470307E-2</c:v>
                </c:pt>
                <c:pt idx="1699">
                  <c:v>3.1537387229638725E-2</c:v>
                </c:pt>
                <c:pt idx="1700">
                  <c:v>3.1536868689414632E-2</c:v>
                </c:pt>
                <c:pt idx="1701">
                  <c:v>3.153636677804883E-2</c:v>
                </c:pt>
                <c:pt idx="1702">
                  <c:v>3.1535881495488027E-2</c:v>
                </c:pt>
                <c:pt idx="1703">
                  <c:v>3.1536761243595723E-2</c:v>
                </c:pt>
                <c:pt idx="1704">
                  <c:v>3.1534960816781421E-2</c:v>
                </c:pt>
                <c:pt idx="1705">
                  <c:v>3.1534525420662263E-2</c:v>
                </c:pt>
                <c:pt idx="1706">
                  <c:v>3.1535458504419189E-2</c:v>
                </c:pt>
                <c:pt idx="1707">
                  <c:v>3.1533704514838945E-2</c:v>
                </c:pt>
                <c:pt idx="1708">
                  <c:v>3.1533319005161431E-2</c:v>
                </c:pt>
                <c:pt idx="1709">
                  <c:v>3.1532950124262271E-2</c:v>
                </c:pt>
                <c:pt idx="1710">
                  <c:v>3.1532597872221402E-2</c:v>
                </c:pt>
                <c:pt idx="1711">
                  <c:v>3.1532261443922849E-2</c:v>
                </c:pt>
                <c:pt idx="1712">
                  <c:v>3.153192366585067E-2</c:v>
                </c:pt>
                <c:pt idx="1713">
                  <c:v>3.1531576219459012E-2</c:v>
                </c:pt>
                <c:pt idx="1714">
                  <c:v>3.1531219104827812E-2</c:v>
                </c:pt>
                <c:pt idx="1715">
                  <c:v>3.1530852321850489E-2</c:v>
                </c:pt>
                <c:pt idx="1716">
                  <c:v>3.1530475870633623E-2</c:v>
                </c:pt>
                <c:pt idx="1717">
                  <c:v>3.1530089751097279E-2</c:v>
                </c:pt>
                <c:pt idx="1718">
                  <c:v>3.1529693963321392E-2</c:v>
                </c:pt>
                <c:pt idx="1719">
                  <c:v>3.1530639724284271E-2</c:v>
                </c:pt>
                <c:pt idx="1720">
                  <c:v>3.1530223872910934E-2</c:v>
                </c:pt>
                <c:pt idx="1721">
                  <c:v>3.1528448590130154E-2</c:v>
                </c:pt>
                <c:pt idx="1722">
                  <c:v>3.1528014129182935E-2</c:v>
                </c:pt>
                <c:pt idx="1723">
                  <c:v>3.1527569999942884E-2</c:v>
                </c:pt>
                <c:pt idx="1724">
                  <c:v>3.1527116202383354E-2</c:v>
                </c:pt>
                <c:pt idx="1725">
                  <c:v>3.1527999578961907E-2</c:v>
                </c:pt>
                <c:pt idx="1726">
                  <c:v>3.1526179602492377E-2</c:v>
                </c:pt>
                <c:pt idx="1727">
                  <c:v>3.1525696800107639E-2</c:v>
                </c:pt>
                <c:pt idx="1728">
                  <c:v>3.1525204329430068E-2</c:v>
                </c:pt>
                <c:pt idx="1729">
                  <c:v>3.1524702190433018E-2</c:v>
                </c:pt>
                <c:pt idx="1730">
                  <c:v>3.1525533556715502E-2</c:v>
                </c:pt>
                <c:pt idx="1731">
                  <c:v>3.1523668907667002E-2</c:v>
                </c:pt>
                <c:pt idx="1732">
                  <c:v>3.1523137763871389E-2</c:v>
                </c:pt>
                <c:pt idx="1733">
                  <c:v>3.1522596951729653E-2</c:v>
                </c:pt>
                <c:pt idx="1734">
                  <c:v>3.152204647137502E-2</c:v>
                </c:pt>
                <c:pt idx="1735">
                  <c:v>3.1521486322700909E-2</c:v>
                </c:pt>
                <c:pt idx="1736">
                  <c:v>3.1520916505733965E-2</c:v>
                </c:pt>
                <c:pt idx="1737">
                  <c:v>3.1518748033811939E-2</c:v>
                </c:pt>
                <c:pt idx="1738">
                  <c:v>3.1516818552717041E-2</c:v>
                </c:pt>
                <c:pt idx="1739">
                  <c:v>3.1516217073930264E-2</c:v>
                </c:pt>
                <c:pt idx="1740">
                  <c:v>3.1515517832865214E-2</c:v>
                </c:pt>
                <c:pt idx="1741">
                  <c:v>3.151498511635431E-2</c:v>
                </c:pt>
                <c:pt idx="1742">
                  <c:v>3.1514354637804942E-2</c:v>
                </c:pt>
                <c:pt idx="1743">
                  <c:v>3.1513714492508171E-2</c:v>
                </c:pt>
                <c:pt idx="1744">
                  <c:v>3.1512971061351536E-2</c:v>
                </c:pt>
                <c:pt idx="1745">
                  <c:v>3.1512405202311911E-2</c:v>
                </c:pt>
                <c:pt idx="1746">
                  <c:v>3.1511736057252548E-2</c:v>
                </c:pt>
                <c:pt idx="1747">
                  <c:v>3.1511057245685592E-2</c:v>
                </c:pt>
                <c:pt idx="1748">
                  <c:v>3.1510368767451169E-2</c:v>
                </c:pt>
                <c:pt idx="1749">
                  <c:v>3.1509670622629216E-2</c:v>
                </c:pt>
                <c:pt idx="1750">
                  <c:v>3.1508962811219732E-2</c:v>
                </c:pt>
                <c:pt idx="1751">
                  <c:v>3.1508245333302654E-2</c:v>
                </c:pt>
                <c:pt idx="1752">
                  <c:v>3.1507518188718109E-2</c:v>
                </c:pt>
                <c:pt idx="1753">
                  <c:v>3.1506569084562841E-2</c:v>
                </c:pt>
                <c:pt idx="1754">
                  <c:v>3.1506034899786428E-2</c:v>
                </c:pt>
                <c:pt idx="1755">
                  <c:v>3.1505169945678091E-2</c:v>
                </c:pt>
                <c:pt idx="1756">
                  <c:v>3.150451294442469E-2</c:v>
                </c:pt>
                <c:pt idx="1757">
                  <c:v>3.1503737466902493E-2</c:v>
                </c:pt>
                <c:pt idx="1758">
                  <c:v>3.1502839370265434E-2</c:v>
                </c:pt>
                <c:pt idx="1759">
                  <c:v>3.1502157512015572E-2</c:v>
                </c:pt>
                <c:pt idx="1760">
                  <c:v>3.1501353034650847E-2</c:v>
                </c:pt>
                <c:pt idx="1761">
                  <c:v>3.1500538890778529E-2</c:v>
                </c:pt>
                <c:pt idx="1762">
                  <c:v>3.149971508031868E-2</c:v>
                </c:pt>
                <c:pt idx="1763">
                  <c:v>3.1498881603191364E-2</c:v>
                </c:pt>
                <c:pt idx="1764">
                  <c:v>3.1498038459476518E-2</c:v>
                </c:pt>
                <c:pt idx="1765">
                  <c:v>3.1497185649174142E-2</c:v>
                </c:pt>
                <c:pt idx="1766">
                  <c:v>3.1496323172364171E-2</c:v>
                </c:pt>
                <c:pt idx="1767">
                  <c:v>3.1495451028806798E-2</c:v>
                </c:pt>
                <c:pt idx="1768">
                  <c:v>3.149456921874183E-2</c:v>
                </c:pt>
                <c:pt idx="1769">
                  <c:v>3.1493677742169268E-2</c:v>
                </c:pt>
                <c:pt idx="1770">
                  <c:v>3.149277659892924E-2</c:v>
                </c:pt>
                <c:pt idx="1771">
                  <c:v>3.149173488421475E-2</c:v>
                </c:pt>
                <c:pt idx="1772">
                  <c:v>3.1490813026904263E-2</c:v>
                </c:pt>
                <c:pt idx="1773">
                  <c:v>3.1490015169604035E-2</c:v>
                </c:pt>
                <c:pt idx="1774">
                  <c:v>3.1489075360013885E-2</c:v>
                </c:pt>
                <c:pt idx="1775">
                  <c:v>3.1488125883756268E-2</c:v>
                </c:pt>
                <c:pt idx="1776">
                  <c:v>3.1487166740991057E-2</c:v>
                </c:pt>
                <c:pt idx="1777">
                  <c:v>3.148619793155838E-2</c:v>
                </c:pt>
                <c:pt idx="1778">
                  <c:v>3.1485078884143647E-2</c:v>
                </c:pt>
                <c:pt idx="1779">
                  <c:v>3.1484231313010369E-2</c:v>
                </c:pt>
                <c:pt idx="1780">
                  <c:v>3.1483233503895036E-2</c:v>
                </c:pt>
                <c:pt idx="1781">
                  <c:v>3.1482226028112237E-2</c:v>
                </c:pt>
                <c:pt idx="1782">
                  <c:v>3.1481062790605918E-2</c:v>
                </c:pt>
                <c:pt idx="1783">
                  <c:v>3.1480182076863983E-2</c:v>
                </c:pt>
                <c:pt idx="1784">
                  <c:v>3.1479145601318592E-2</c:v>
                </c:pt>
                <c:pt idx="1785">
                  <c:v>3.1478099459185671E-2</c:v>
                </c:pt>
                <c:pt idx="1786">
                  <c:v>3.147704365046522E-2</c:v>
                </c:pt>
                <c:pt idx="1787">
                  <c:v>3.1475978175237174E-2</c:v>
                </c:pt>
                <c:pt idx="1788">
                  <c:v>3.1474903033261725E-2</c:v>
                </c:pt>
                <c:pt idx="1789">
                  <c:v>3.1474960298134569E-2</c:v>
                </c:pt>
                <c:pt idx="1790">
                  <c:v>3.1472566607009256E-2</c:v>
                </c:pt>
                <c:pt idx="1791">
                  <c:v>3.1471461084455754E-2</c:v>
                </c:pt>
                <c:pt idx="1792">
                  <c:v>3.1470345895234786E-2</c:v>
                </c:pt>
                <c:pt idx="1793">
                  <c:v>3.1469221039426287E-2</c:v>
                </c:pt>
                <c:pt idx="1794">
                  <c:v>3.1468086517110194E-2</c:v>
                </c:pt>
                <c:pt idx="1795">
                  <c:v>3.1466942328126635E-2</c:v>
                </c:pt>
                <c:pt idx="1796">
                  <c:v>3.1465788472555545E-2</c:v>
                </c:pt>
                <c:pt idx="1797">
                  <c:v>3.1464624950396924E-2</c:v>
                </c:pt>
                <c:pt idx="1798">
                  <c:v>3.1463451761650774E-2</c:v>
                </c:pt>
                <c:pt idx="1799">
                  <c:v>3.1462268906317092E-2</c:v>
                </c:pt>
                <c:pt idx="1800">
                  <c:v>3.1461076384475817E-2</c:v>
                </c:pt>
                <c:pt idx="1801">
                  <c:v>3.1459874195967075E-2</c:v>
                </c:pt>
                <c:pt idx="1802">
                  <c:v>3.1458662340870802E-2</c:v>
                </c:pt>
                <c:pt idx="1803">
                  <c:v>3.1457090037463331E-2</c:v>
                </c:pt>
                <c:pt idx="1804">
                  <c:v>3.1455856087401202E-2</c:v>
                </c:pt>
                <c:pt idx="1805">
                  <c:v>3.145461247059167E-2</c:v>
                </c:pt>
                <c:pt idx="1806">
                  <c:v>3.1453359187354479E-2</c:v>
                </c:pt>
                <c:pt idx="1807">
                  <c:v>3.1452096237369886E-2</c:v>
                </c:pt>
                <c:pt idx="1808">
                  <c:v>3.1450823620797763E-2</c:v>
                </c:pt>
                <c:pt idx="1809">
                  <c:v>3.1449541337797982E-2</c:v>
                </c:pt>
                <c:pt idx="1810">
                  <c:v>3.1448249388130733E-2</c:v>
                </c:pt>
                <c:pt idx="1811">
                  <c:v>3.1446947771796019E-2</c:v>
                </c:pt>
                <c:pt idx="1812">
                  <c:v>3.144563648895371E-2</c:v>
                </c:pt>
                <c:pt idx="1813">
                  <c:v>3.144431553952387E-2</c:v>
                </c:pt>
                <c:pt idx="1814">
                  <c:v>3.1442984923426565E-2</c:v>
                </c:pt>
                <c:pt idx="1815">
                  <c:v>3.1445475291598246E-2</c:v>
                </c:pt>
                <c:pt idx="1816">
                  <c:v>3.1440294691549298E-2</c:v>
                </c:pt>
                <c:pt idx="1817">
                  <c:v>3.1438935075849272E-2</c:v>
                </c:pt>
                <c:pt idx="1818">
                  <c:v>3.1437565793401845E-2</c:v>
                </c:pt>
                <c:pt idx="1819">
                  <c:v>3.1436186844446823E-2</c:v>
                </c:pt>
                <c:pt idx="1820">
                  <c:v>3.143479822890427E-2</c:v>
                </c:pt>
                <c:pt idx="1821">
                  <c:v>3.1433399946774188E-2</c:v>
                </c:pt>
                <c:pt idx="1822">
                  <c:v>3.1431991998056574E-2</c:v>
                </c:pt>
                <c:pt idx="1823">
                  <c:v>3.1430574382671495E-2</c:v>
                </c:pt>
                <c:pt idx="1824">
                  <c:v>3.142914710077882E-2</c:v>
                </c:pt>
                <c:pt idx="1825">
                  <c:v>3.142771015221868E-2</c:v>
                </c:pt>
                <c:pt idx="1826">
                  <c:v>3.1426263537150945E-2</c:v>
                </c:pt>
                <c:pt idx="1827">
                  <c:v>3.1424807255495679E-2</c:v>
                </c:pt>
                <c:pt idx="1828">
                  <c:v>3.1423341307252883E-2</c:v>
                </c:pt>
                <c:pt idx="1829">
                  <c:v>3.1421865692342621E-2</c:v>
                </c:pt>
                <c:pt idx="1830">
                  <c:v>3.1420380410924764E-2</c:v>
                </c:pt>
                <c:pt idx="1831">
                  <c:v>3.1418885462999313E-2</c:v>
                </c:pt>
                <c:pt idx="1832">
                  <c:v>3.1417380848326459E-2</c:v>
                </c:pt>
                <c:pt idx="1833">
                  <c:v>3.1415866567225947E-2</c:v>
                </c:pt>
                <c:pt idx="1834">
                  <c:v>3.1414342619378033E-2</c:v>
                </c:pt>
                <c:pt idx="1835">
                  <c:v>3.1412809005022524E-2</c:v>
                </c:pt>
                <c:pt idx="1836">
                  <c:v>3.1413563691229385E-2</c:v>
                </c:pt>
                <c:pt idx="1837">
                  <c:v>3.1409712776468979E-2</c:v>
                </c:pt>
                <c:pt idx="1838">
                  <c:v>3.1408150162430815E-2</c:v>
                </c:pt>
                <c:pt idx="1839">
                  <c:v>3.1406577881725184E-2</c:v>
                </c:pt>
                <c:pt idx="1840">
                  <c:v>3.1404087624444799E-2</c:v>
                </c:pt>
                <c:pt idx="1841">
                  <c:v>3.1405687104140156E-2</c:v>
                </c:pt>
                <c:pt idx="1842">
                  <c:v>3.1401803040083109E-2</c:v>
                </c:pt>
                <c:pt idx="1843">
                  <c:v>3.1400192093027357E-2</c:v>
                </c:pt>
                <c:pt idx="1844">
                  <c:v>3.139857147946401E-2</c:v>
                </c:pt>
                <c:pt idx="1845">
                  <c:v>3.1396941199233197E-2</c:v>
                </c:pt>
                <c:pt idx="1846">
                  <c:v>3.1395301252414853E-2</c:v>
                </c:pt>
                <c:pt idx="1847">
                  <c:v>3.1393651639008979E-2</c:v>
                </c:pt>
                <c:pt idx="1848">
                  <c:v>3.1391992359095511E-2</c:v>
                </c:pt>
                <c:pt idx="1849">
                  <c:v>3.1390323412514576E-2</c:v>
                </c:pt>
                <c:pt idx="1850">
                  <c:v>3.138864479934611E-2</c:v>
                </c:pt>
                <c:pt idx="1851">
                  <c:v>3.1386956519749987E-2</c:v>
                </c:pt>
                <c:pt idx="1852">
                  <c:v>3.1385258573326524E-2</c:v>
                </c:pt>
                <c:pt idx="1853">
                  <c:v>3.138853322271018E-2</c:v>
                </c:pt>
                <c:pt idx="1854">
                  <c:v>3.1381833681036753E-2</c:v>
                </c:pt>
                <c:pt idx="1855">
                  <c:v>3.1380106734930635E-2</c:v>
                </c:pt>
                <c:pt idx="1856">
                  <c:v>3.1378370122396859E-2</c:v>
                </c:pt>
                <c:pt idx="1857">
                  <c:v>3.1376623843115681E-2</c:v>
                </c:pt>
                <c:pt idx="1858">
                  <c:v>3.1374867897326908E-2</c:v>
                </c:pt>
                <c:pt idx="1859">
                  <c:v>3.1373102284950605E-2</c:v>
                </c:pt>
                <c:pt idx="1860">
                  <c:v>3.1371327006066707E-2</c:v>
                </c:pt>
                <c:pt idx="1861">
                  <c:v>3.1369542060435407E-2</c:v>
                </c:pt>
                <c:pt idx="1862">
                  <c:v>3.1367747448376448E-2</c:v>
                </c:pt>
                <c:pt idx="1863">
                  <c:v>3.1365943169650023E-2</c:v>
                </c:pt>
                <c:pt idx="1864">
                  <c:v>3.1364129224336068E-2</c:v>
                </c:pt>
                <c:pt idx="1865">
                  <c:v>3.1362305612434582E-2</c:v>
                </c:pt>
                <c:pt idx="1866">
                  <c:v>3.1360472334025502E-2</c:v>
                </c:pt>
                <c:pt idx="1867">
                  <c:v>3.1362330574127295E-2</c:v>
                </c:pt>
                <c:pt idx="1868">
                  <c:v>3.1356776777364814E-2</c:v>
                </c:pt>
                <c:pt idx="1869">
                  <c:v>3.1354914499193143E-2</c:v>
                </c:pt>
                <c:pt idx="1870">
                  <c:v>3.1353042554354005E-2</c:v>
                </c:pt>
                <c:pt idx="1871">
                  <c:v>3.1351160943087208E-2</c:v>
                </c:pt>
                <c:pt idx="1872">
                  <c:v>3.134926966507301E-2</c:v>
                </c:pt>
                <c:pt idx="1873">
                  <c:v>3.1347368720551216E-2</c:v>
                </c:pt>
                <c:pt idx="1874">
                  <c:v>3.1345458109441893E-2</c:v>
                </c:pt>
                <c:pt idx="1875">
                  <c:v>3.1343537831824975E-2</c:v>
                </c:pt>
                <c:pt idx="1876">
                  <c:v>3.134160788754059E-2</c:v>
                </c:pt>
                <c:pt idx="1877">
                  <c:v>3.1339668276748611E-2</c:v>
                </c:pt>
                <c:pt idx="1878">
                  <c:v>3.1337718999289166E-2</c:v>
                </c:pt>
                <c:pt idx="1879">
                  <c:v>3.133576005524219E-2</c:v>
                </c:pt>
                <c:pt idx="1880">
                  <c:v>3.133379144468762E-2</c:v>
                </c:pt>
                <c:pt idx="1881">
                  <c:v>3.1331813167545519E-2</c:v>
                </c:pt>
                <c:pt idx="1882">
                  <c:v>3.1329825223815888E-2</c:v>
                </c:pt>
                <c:pt idx="1883">
                  <c:v>3.1327827613498727E-2</c:v>
                </c:pt>
                <c:pt idx="1884">
                  <c:v>3.1325820336594035E-2</c:v>
                </c:pt>
                <c:pt idx="1885">
                  <c:v>3.1323803393101812E-2</c:v>
                </c:pt>
                <c:pt idx="1886">
                  <c:v>3.1321776783101996E-2</c:v>
                </c:pt>
                <c:pt idx="1887">
                  <c:v>3.1319740506514648E-2</c:v>
                </c:pt>
                <c:pt idx="1888">
                  <c:v>3.1319832582674678E-2</c:v>
                </c:pt>
                <c:pt idx="1889">
                  <c:v>3.1315638953497427E-2</c:v>
                </c:pt>
                <c:pt idx="1890">
                  <c:v>3.1313573677147488E-2</c:v>
                </c:pt>
                <c:pt idx="1891">
                  <c:v>3.1311498734210019E-2</c:v>
                </c:pt>
                <c:pt idx="1892">
                  <c:v>3.1314262811656945E-2</c:v>
                </c:pt>
                <c:pt idx="1893">
                  <c:v>3.1310953764660532E-2</c:v>
                </c:pt>
                <c:pt idx="1894">
                  <c:v>3.1305215905952366E-2</c:v>
                </c:pt>
                <c:pt idx="1895">
                  <c:v>3.1303102296664775E-2</c:v>
                </c:pt>
                <c:pt idx="1896">
                  <c:v>3.130097902086959E-2</c:v>
                </c:pt>
                <c:pt idx="1897">
                  <c:v>3.1298846078406939E-2</c:v>
                </c:pt>
                <c:pt idx="1898">
                  <c:v>3.1296703469516629E-2</c:v>
                </c:pt>
                <c:pt idx="1899">
                  <c:v>3.1294551193878917E-2</c:v>
                </c:pt>
                <c:pt idx="1900">
                  <c:v>3.1292389251813546E-2</c:v>
                </c:pt>
                <c:pt idx="1901">
                  <c:v>3.1290217643000773E-2</c:v>
                </c:pt>
                <c:pt idx="1902">
                  <c:v>3.1288036367760341E-2</c:v>
                </c:pt>
                <c:pt idx="1903">
                  <c:v>3.1285845425932379E-2</c:v>
                </c:pt>
                <c:pt idx="1904">
                  <c:v>3.1283644817436951E-2</c:v>
                </c:pt>
                <c:pt idx="1905">
                  <c:v>3.1281434542433928E-2</c:v>
                </c:pt>
                <c:pt idx="1906">
                  <c:v>3.1279214600843375E-2</c:v>
                </c:pt>
                <c:pt idx="1907">
                  <c:v>3.1276984992825163E-2</c:v>
                </c:pt>
                <c:pt idx="1908">
                  <c:v>3.1279538144387331E-2</c:v>
                </c:pt>
                <c:pt idx="1909">
                  <c:v>3.127249677678634E-2</c:v>
                </c:pt>
                <c:pt idx="1910">
                  <c:v>3.1270238168845665E-2</c:v>
                </c:pt>
                <c:pt idx="1911">
                  <c:v>3.1267969894397396E-2</c:v>
                </c:pt>
                <c:pt idx="1912">
                  <c:v>3.1265691953361596E-2</c:v>
                </c:pt>
                <c:pt idx="1913">
                  <c:v>3.1263404345818202E-2</c:v>
                </c:pt>
                <c:pt idx="1914">
                  <c:v>3.1261107071607341E-2</c:v>
                </c:pt>
                <c:pt idx="1915">
                  <c:v>3.125880013080895E-2</c:v>
                </c:pt>
                <c:pt idx="1916">
                  <c:v>3.1256483523502965E-2</c:v>
                </c:pt>
                <c:pt idx="1917">
                  <c:v>3.1254157249609449E-2</c:v>
                </c:pt>
                <c:pt idx="1918">
                  <c:v>3.1251821309208339E-2</c:v>
                </c:pt>
                <c:pt idx="1919">
                  <c:v>3.1249475702139762E-2</c:v>
                </c:pt>
                <c:pt idx="1920">
                  <c:v>3.1247120428483655E-2</c:v>
                </c:pt>
                <c:pt idx="1921">
                  <c:v>3.1244755488240017E-2</c:v>
                </c:pt>
                <c:pt idx="1922">
                  <c:v>3.1242380881568721E-2</c:v>
                </c:pt>
                <c:pt idx="1923">
                  <c:v>3.1239996608229958E-2</c:v>
                </c:pt>
                <c:pt idx="1924">
                  <c:v>3.1237602668303666E-2</c:v>
                </c:pt>
                <c:pt idx="1925">
                  <c:v>3.1235199061869778E-2</c:v>
                </c:pt>
                <c:pt idx="1926">
                  <c:v>3.1232785788768425E-2</c:v>
                </c:pt>
                <c:pt idx="1927">
                  <c:v>3.1230362849239413E-2</c:v>
                </c:pt>
                <c:pt idx="1928">
                  <c:v>3.1227930242962998E-2</c:v>
                </c:pt>
                <c:pt idx="1929">
                  <c:v>3.1225487970178989E-2</c:v>
                </c:pt>
                <c:pt idx="1930">
                  <c:v>3.1223036030887386E-2</c:v>
                </c:pt>
                <c:pt idx="1931">
                  <c:v>3.1220574425008252E-2</c:v>
                </c:pt>
                <c:pt idx="1932">
                  <c:v>3.1218103152541588E-2</c:v>
                </c:pt>
                <c:pt idx="1933">
                  <c:v>3.1215622213487393E-2</c:v>
                </c:pt>
                <c:pt idx="1934">
                  <c:v>3.1213131607925604E-2</c:v>
                </c:pt>
                <c:pt idx="1935">
                  <c:v>3.1210631335776284E-2</c:v>
                </c:pt>
                <c:pt idx="1936">
                  <c:v>3.1208121396959498E-2</c:v>
                </c:pt>
                <c:pt idx="1937">
                  <c:v>3.1205601791635118E-2</c:v>
                </c:pt>
                <c:pt idx="1938">
                  <c:v>3.1206586044034701E-2</c:v>
                </c:pt>
                <c:pt idx="1939">
                  <c:v>3.1200533581303702E-2</c:v>
                </c:pt>
                <c:pt idx="1940">
                  <c:v>3.119995856454949E-2</c:v>
                </c:pt>
                <c:pt idx="1941">
                  <c:v>3.1195426704702101E-2</c:v>
                </c:pt>
                <c:pt idx="1942">
                  <c:v>3.119285876659994E-2</c:v>
                </c:pt>
                <c:pt idx="1943">
                  <c:v>3.1190281161910249E-2</c:v>
                </c:pt>
                <c:pt idx="1944">
                  <c:v>3.1187693890633028E-2</c:v>
                </c:pt>
                <c:pt idx="1945">
                  <c:v>3.1188219127407102E-2</c:v>
                </c:pt>
                <c:pt idx="1946">
                  <c:v>3.1184444677414547E-2</c:v>
                </c:pt>
                <c:pt idx="1947">
                  <c:v>3.1182987988245259E-2</c:v>
                </c:pt>
                <c:pt idx="1948">
                  <c:v>3.1179196036053014E-2</c:v>
                </c:pt>
                <c:pt idx="1949">
                  <c:v>3.1176557213079548E-2</c:v>
                </c:pt>
                <c:pt idx="1950">
                  <c:v>3.1173908721893184E-2</c:v>
                </c:pt>
                <c:pt idx="1951">
                  <c:v>3.1171250562547215E-2</c:v>
                </c:pt>
                <c:pt idx="1952">
                  <c:v>3.1169740932472934E-2</c:v>
                </c:pt>
                <c:pt idx="1953">
                  <c:v>3.1165905239189939E-2</c:v>
                </c:pt>
                <c:pt idx="1954">
                  <c:v>3.1163218075205279E-2</c:v>
                </c:pt>
                <c:pt idx="1955">
                  <c:v>3.1160521243034367E-2</c:v>
                </c:pt>
                <c:pt idx="1956">
                  <c:v>3.1157814742677203E-2</c:v>
                </c:pt>
                <c:pt idx="1957">
                  <c:v>3.1155098574080498E-2</c:v>
                </c:pt>
                <c:pt idx="1958">
                  <c:v>3.115237273729754E-2</c:v>
                </c:pt>
                <c:pt idx="1959">
                  <c:v>3.1145767293638826E-2</c:v>
                </c:pt>
                <c:pt idx="1960">
                  <c:v>3.1146892059199516E-2</c:v>
                </c:pt>
                <c:pt idx="1961">
                  <c:v>3.1144137217857804E-2</c:v>
                </c:pt>
                <c:pt idx="1962">
                  <c:v>3.1142521644789145E-2</c:v>
                </c:pt>
                <c:pt idx="1963">
                  <c:v>3.1138598530535688E-2</c:v>
                </c:pt>
                <c:pt idx="1964">
                  <c:v>3.1135814684635221E-2</c:v>
                </c:pt>
                <c:pt idx="1965">
                  <c:v>3.1133021170495212E-2</c:v>
                </c:pt>
                <c:pt idx="1966">
                  <c:v>3.1131363197443029E-2</c:v>
                </c:pt>
                <c:pt idx="1967">
                  <c:v>3.1127405137709729E-2</c:v>
                </c:pt>
                <c:pt idx="1968">
                  <c:v>3.1124582619010965E-2</c:v>
                </c:pt>
                <c:pt idx="1969">
                  <c:v>3.112175043212595E-2</c:v>
                </c:pt>
                <c:pt idx="1970">
                  <c:v>3.1118908577028037E-2</c:v>
                </c:pt>
                <c:pt idx="1971">
                  <c:v>3.1116057259179541E-2</c:v>
                </c:pt>
                <c:pt idx="1972">
                  <c:v>3.1113198532697339E-2</c:v>
                </c:pt>
                <c:pt idx="1973">
                  <c:v>3.1110333013781855E-2</c:v>
                </c:pt>
                <c:pt idx="1974">
                  <c:v>3.1107460702433087E-2</c:v>
                </c:pt>
                <c:pt idx="1975">
                  <c:v>3.1104581598704328E-2</c:v>
                </c:pt>
                <c:pt idx="1976">
                  <c:v>3.1101695702515642E-2</c:v>
                </c:pt>
                <c:pt idx="1977">
                  <c:v>3.1098803013973608E-2</c:v>
                </c:pt>
                <c:pt idx="1978">
                  <c:v>3.1095903532945002E-2</c:v>
                </c:pt>
                <c:pt idx="1979">
                  <c:v>3.1094132015325737E-2</c:v>
                </c:pt>
                <c:pt idx="1980">
                  <c:v>3.1091218212726535E-2</c:v>
                </c:pt>
                <c:pt idx="1981">
                  <c:v>3.1087164335499295E-2</c:v>
                </c:pt>
                <c:pt idx="1982">
                  <c:v>3.1084237684870786E-2</c:v>
                </c:pt>
                <c:pt idx="1983">
                  <c:v>3.1081304241808994E-2</c:v>
                </c:pt>
                <c:pt idx="1984">
                  <c:v>3.1078364006340564E-2</c:v>
                </c:pt>
                <c:pt idx="1985">
                  <c:v>3.1076547305137758E-2</c:v>
                </c:pt>
                <c:pt idx="1986">
                  <c:v>3.1072463158210439E-2</c:v>
                </c:pt>
                <c:pt idx="1987">
                  <c:v>3.1069502545495453E-2</c:v>
                </c:pt>
                <c:pt idx="1988">
                  <c:v>3.1066535140400475E-2</c:v>
                </c:pt>
                <c:pt idx="1989">
                  <c:v>3.106356094289886E-2</c:v>
                </c:pt>
                <c:pt idx="1990">
                  <c:v>3.1057047684779349E-2</c:v>
                </c:pt>
                <c:pt idx="1991">
                  <c:v>3.1057592170649073E-2</c:v>
                </c:pt>
                <c:pt idx="1992">
                  <c:v>3.1054597595927547E-2</c:v>
                </c:pt>
                <c:pt idx="1993">
                  <c:v>3.1051596228772738E-2</c:v>
                </c:pt>
                <c:pt idx="1994">
                  <c:v>3.1048588069237937E-2</c:v>
                </c:pt>
                <c:pt idx="1995">
                  <c:v>3.1045573117296499E-2</c:v>
                </c:pt>
                <c:pt idx="1996">
                  <c:v>3.104479567455698E-2</c:v>
                </c:pt>
                <c:pt idx="1997">
                  <c:v>3.1040644243953697E-2</c:v>
                </c:pt>
                <c:pt idx="1998">
                  <c:v>3.1036487507032362E-2</c:v>
                </c:pt>
                <c:pt idx="1999">
                  <c:v>3.1034565298886374E-2</c:v>
                </c:pt>
                <c:pt idx="2000">
                  <c:v>3.1030396471489752E-2</c:v>
                </c:pt>
                <c:pt idx="2001">
                  <c:v>3.1027340765108491E-2</c:v>
                </c:pt>
                <c:pt idx="2002">
                  <c:v>3.1024278266347238E-2</c:v>
                </c:pt>
                <c:pt idx="2003">
                  <c:v>3.1021208975179348E-2</c:v>
                </c:pt>
                <c:pt idx="2004">
                  <c:v>3.101924905940967E-2</c:v>
                </c:pt>
                <c:pt idx="2005">
                  <c:v>3.1015050015623657E-2</c:v>
                </c:pt>
                <c:pt idx="2006">
                  <c:v>3.1011960347262502E-2</c:v>
                </c:pt>
                <c:pt idx="2007">
                  <c:v>3.1008863886494709E-2</c:v>
                </c:pt>
                <c:pt idx="2008">
                  <c:v>3.1005760633320278E-2</c:v>
                </c:pt>
                <c:pt idx="2009">
                  <c:v>3.0998646390019147E-2</c:v>
                </c:pt>
                <c:pt idx="2010">
                  <c:v>3.0999533749778152E-2</c:v>
                </c:pt>
                <c:pt idx="2011">
                  <c:v>3.0996410119437101E-2</c:v>
                </c:pt>
                <c:pt idx="2012">
                  <c:v>3.0993279696662768E-2</c:v>
                </c:pt>
                <c:pt idx="2013">
                  <c:v>3.0990142481535088E-2</c:v>
                </c:pt>
                <c:pt idx="2014">
                  <c:v>3.0986998473974126E-2</c:v>
                </c:pt>
                <c:pt idx="2015">
                  <c:v>3.0984955552335602E-2</c:v>
                </c:pt>
                <c:pt idx="2016">
                  <c:v>3.098069008168558E-2</c:v>
                </c:pt>
                <c:pt idx="2017">
                  <c:v>3.0977525696957997E-2</c:v>
                </c:pt>
                <c:pt idx="2018">
                  <c:v>3.0975460125690635E-2</c:v>
                </c:pt>
                <c:pt idx="2019">
                  <c:v>3.0971176550309565E-2</c:v>
                </c:pt>
                <c:pt idx="2020">
                  <c:v>3.0967991788388716E-2</c:v>
                </c:pt>
                <c:pt idx="2021">
                  <c:v>3.096480023411452E-2</c:v>
                </c:pt>
                <c:pt idx="2022">
                  <c:v>3.0961601887433687E-2</c:v>
                </c:pt>
                <c:pt idx="2023">
                  <c:v>3.0958396748319572E-2</c:v>
                </c:pt>
                <c:pt idx="2024">
                  <c:v>3.0955184816878756E-2</c:v>
                </c:pt>
                <c:pt idx="2025">
                  <c:v>3.0951966093031302E-2</c:v>
                </c:pt>
                <c:pt idx="2026">
                  <c:v>3.0948740576750566E-2</c:v>
                </c:pt>
                <c:pt idx="2027">
                  <c:v>3.0945508268116484E-2</c:v>
                </c:pt>
                <c:pt idx="2028">
                  <c:v>3.0942269167075764E-2</c:v>
                </c:pt>
                <c:pt idx="2029">
                  <c:v>3.0939023273681698E-2</c:v>
                </c:pt>
                <c:pt idx="2030">
                  <c:v>3.093577058785435E-2</c:v>
                </c:pt>
                <c:pt idx="2031">
                  <c:v>3.0933606810337189E-2</c:v>
                </c:pt>
                <c:pt idx="2032">
                  <c:v>3.0930339773935778E-2</c:v>
                </c:pt>
                <c:pt idx="2033">
                  <c:v>3.092597177617229E-2</c:v>
                </c:pt>
                <c:pt idx="2034">
                  <c:v>3.0922691920851619E-2</c:v>
                </c:pt>
                <c:pt idx="2035">
                  <c:v>3.0919405273124312E-2</c:v>
                </c:pt>
                <c:pt idx="2036">
                  <c:v>3.0916111832990367E-2</c:v>
                </c:pt>
                <c:pt idx="2037">
                  <c:v>3.0913902697915496E-2</c:v>
                </c:pt>
                <c:pt idx="2038">
                  <c:v>3.0909504575609148E-2</c:v>
                </c:pt>
                <c:pt idx="2039">
                  <c:v>3.0906190758361873E-2</c:v>
                </c:pt>
                <c:pt idx="2040">
                  <c:v>3.0902870148761252E-2</c:v>
                </c:pt>
                <c:pt idx="2041">
                  <c:v>3.0899542746700703E-2</c:v>
                </c:pt>
                <c:pt idx="2042">
                  <c:v>3.0897295798519853E-2</c:v>
                </c:pt>
                <c:pt idx="2043">
                  <c:v>3.0892867565572857E-2</c:v>
                </c:pt>
                <c:pt idx="2044">
                  <c:v>3.0889519786398978E-2</c:v>
                </c:pt>
                <c:pt idx="2045">
                  <c:v>3.0886165214898398E-2</c:v>
                </c:pt>
                <c:pt idx="2046">
                  <c:v>3.088280385093789E-2</c:v>
                </c:pt>
                <c:pt idx="2047">
                  <c:v>3.0879435694703972E-2</c:v>
                </c:pt>
                <c:pt idx="2048">
                  <c:v>3.0876060746010126E-2</c:v>
                </c:pt>
                <c:pt idx="2049">
                  <c:v>3.0870146097132789E-2</c:v>
                </c:pt>
                <c:pt idx="2050">
                  <c:v>3.0865674681415101E-2</c:v>
                </c:pt>
                <c:pt idx="2051">
                  <c:v>3.0862277997361076E-2</c:v>
                </c:pt>
                <c:pt idx="2052">
                  <c:v>3.0858387756911299E-2</c:v>
                </c:pt>
                <c:pt idx="2053">
                  <c:v>3.0855464255470366E-2</c:v>
                </c:pt>
                <c:pt idx="2054">
                  <c:v>3.0852047197633681E-2</c:v>
                </c:pt>
                <c:pt idx="2055">
                  <c:v>3.0848623348509463E-2</c:v>
                </c:pt>
                <c:pt idx="2056">
                  <c:v>3.0844702062333695E-2</c:v>
                </c:pt>
                <c:pt idx="2057">
                  <c:v>3.084175527639843E-2</c:v>
                </c:pt>
                <c:pt idx="2058">
                  <c:v>3.0838311053571488E-2</c:v>
                </c:pt>
                <c:pt idx="2059">
                  <c:v>3.0834860039377077E-2</c:v>
                </c:pt>
                <c:pt idx="2060">
                  <c:v>3.0831402233895133E-2</c:v>
                </c:pt>
                <c:pt idx="2061">
                  <c:v>3.0827937637125657E-2</c:v>
                </c:pt>
                <c:pt idx="2062">
                  <c:v>3.0824466249068649E-2</c:v>
                </c:pt>
                <c:pt idx="2063">
                  <c:v>3.0820988069804045E-2</c:v>
                </c:pt>
                <c:pt idx="2064">
                  <c:v>3.081650614593201E-2</c:v>
                </c:pt>
                <c:pt idx="2065">
                  <c:v>3.0814011337332303E-2</c:v>
                </c:pt>
                <c:pt idx="2066">
                  <c:v>3.0810512784285038E-2</c:v>
                </c:pt>
                <c:pt idx="2067">
                  <c:v>3.0806506122003086E-2</c:v>
                </c:pt>
                <c:pt idx="2068">
                  <c:v>3.0803495304247974E-2</c:v>
                </c:pt>
                <c:pt idx="2069">
                  <c:v>3.0799976377258176E-2</c:v>
                </c:pt>
                <c:pt idx="2070">
                  <c:v>3.0795946430641763E-2</c:v>
                </c:pt>
                <c:pt idx="2071">
                  <c:v>3.0792918149575854E-2</c:v>
                </c:pt>
                <c:pt idx="2072">
                  <c:v>3.0789378848883331E-2</c:v>
                </c:pt>
                <c:pt idx="2073">
                  <c:v>3.0785832756903275E-2</c:v>
                </c:pt>
                <c:pt idx="2074">
                  <c:v>3.0782279873635687E-2</c:v>
                </c:pt>
                <c:pt idx="2075">
                  <c:v>3.0778720199080567E-2</c:v>
                </c:pt>
                <c:pt idx="2076">
                  <c:v>3.077515373331785E-2</c:v>
                </c:pt>
                <c:pt idx="2077">
                  <c:v>3.0771580476187665E-2</c:v>
                </c:pt>
                <c:pt idx="2078">
                  <c:v>3.076800042792982E-2</c:v>
                </c:pt>
                <c:pt idx="2079">
                  <c:v>3.0764413588224571E-2</c:v>
                </c:pt>
                <c:pt idx="2080">
                  <c:v>3.0760819957391661E-2</c:v>
                </c:pt>
                <c:pt idx="2081">
                  <c:v>3.0757219535191282E-2</c:v>
                </c:pt>
                <c:pt idx="2082">
                  <c:v>3.0753612321783308E-2</c:v>
                </c:pt>
                <c:pt idx="2083">
                  <c:v>3.0749481476357587E-2</c:v>
                </c:pt>
                <c:pt idx="2084">
                  <c:v>3.0745859710190615E-2</c:v>
                </c:pt>
                <c:pt idx="2085">
                  <c:v>3.074274993383419E-2</c:v>
                </c:pt>
                <c:pt idx="2086">
                  <c:v>3.0739115555435959E-2</c:v>
                </c:pt>
                <c:pt idx="2087">
                  <c:v>3.0735474385750194E-2</c:v>
                </c:pt>
                <c:pt idx="2088">
                  <c:v>3.073182642453709E-2</c:v>
                </c:pt>
                <c:pt idx="2089">
                  <c:v>3.0728171672436133E-2</c:v>
                </c:pt>
                <c:pt idx="2090">
                  <c:v>3.0723986496710154E-2</c:v>
                </c:pt>
                <c:pt idx="2091">
                  <c:v>3.0720841793892006E-2</c:v>
                </c:pt>
                <c:pt idx="2092">
                  <c:v>3.0717166667848517E-2</c:v>
                </c:pt>
                <c:pt idx="2093">
                  <c:v>3.0713484750517495E-2</c:v>
                </c:pt>
                <c:pt idx="2094">
                  <c:v>3.0709268529225398E-2</c:v>
                </c:pt>
                <c:pt idx="2095">
                  <c:v>3.0706100541992853E-2</c:v>
                </c:pt>
                <c:pt idx="2096">
                  <c:v>3.0702398250959106E-2</c:v>
                </c:pt>
                <c:pt idx="2097">
                  <c:v>3.0698689168477955E-2</c:v>
                </c:pt>
                <c:pt idx="2098">
                  <c:v>3.0694973294869143E-2</c:v>
                </c:pt>
                <c:pt idx="2099">
                  <c:v>3.0691250629812927E-2</c:v>
                </c:pt>
                <c:pt idx="2100">
                  <c:v>3.0687521173629051E-2</c:v>
                </c:pt>
                <c:pt idx="2101">
                  <c:v>3.0684290963969296E-2</c:v>
                </c:pt>
                <c:pt idx="2102">
                  <c:v>3.0679506613253693E-2</c:v>
                </c:pt>
                <c:pt idx="2103">
                  <c:v>3.0675755813103223E-2</c:v>
                </c:pt>
                <c:pt idx="2104">
                  <c:v>3.0671998221505348E-2</c:v>
                </c:pt>
                <c:pt idx="2105">
                  <c:v>3.0668233838939685E-2</c:v>
                </c:pt>
                <c:pt idx="2106">
                  <c:v>3.0664462664926617E-2</c:v>
                </c:pt>
                <c:pt idx="2107">
                  <c:v>3.0660684699705953E-2</c:v>
                </c:pt>
                <c:pt idx="2108">
                  <c:v>3.0656899943197757E-2</c:v>
                </c:pt>
                <c:pt idx="2109">
                  <c:v>3.0653108395481965E-2</c:v>
                </c:pt>
                <c:pt idx="2110">
                  <c:v>3.064931005647864E-2</c:v>
                </c:pt>
                <c:pt idx="2111">
                  <c:v>3.0645504926107847E-2</c:v>
                </c:pt>
                <c:pt idx="2112">
                  <c:v>3.0641693004609394E-2</c:v>
                </c:pt>
                <c:pt idx="2113">
                  <c:v>3.0637874291903344E-2</c:v>
                </c:pt>
                <c:pt idx="2114">
                  <c:v>3.063404878774989E-2</c:v>
                </c:pt>
                <c:pt idx="2115">
                  <c:v>3.0629120303569124E-2</c:v>
                </c:pt>
                <c:pt idx="2116">
                  <c:v>3.0625279276712547E-2</c:v>
                </c:pt>
                <c:pt idx="2117">
                  <c:v>3.062143145832863E-2</c:v>
                </c:pt>
                <c:pt idx="2118">
                  <c:v>3.0617576848896988E-2</c:v>
                </c:pt>
                <c:pt idx="2119">
                  <c:v>3.061371544825775E-2</c:v>
                </c:pt>
                <c:pt idx="2120">
                  <c:v>3.060984725633098E-2</c:v>
                </c:pt>
                <c:pt idx="2121">
                  <c:v>3.0605972272956805E-2</c:v>
                </c:pt>
                <c:pt idx="2122">
                  <c:v>3.0602090498534906E-2</c:v>
                </c:pt>
                <c:pt idx="2123">
                  <c:v>3.0598201932665603E-2</c:v>
                </c:pt>
                <c:pt idx="2124">
                  <c:v>3.0594306575668639E-2</c:v>
                </c:pt>
                <c:pt idx="2125">
                  <c:v>3.0590404427384144E-2</c:v>
                </c:pt>
                <c:pt idx="2126">
                  <c:v>3.0586495487971987E-2</c:v>
                </c:pt>
                <c:pt idx="2127">
                  <c:v>3.0585636767477276E-2</c:v>
                </c:pt>
                <c:pt idx="2128">
                  <c:v>3.0578657234885398E-2</c:v>
                </c:pt>
                <c:pt idx="2129">
                  <c:v>3.0574727921690581E-2</c:v>
                </c:pt>
                <c:pt idx="2130">
                  <c:v>3.0570791817208232E-2</c:v>
                </c:pt>
                <c:pt idx="2131">
                  <c:v>3.0566848921278478E-2</c:v>
                </c:pt>
                <c:pt idx="2132">
                  <c:v>3.0562899234141128E-2</c:v>
                </c:pt>
                <c:pt idx="2133">
                  <c:v>3.0558942755876117E-2</c:v>
                </c:pt>
                <c:pt idx="2134">
                  <c:v>3.0554979486403511E-2</c:v>
                </c:pt>
                <c:pt idx="2135">
                  <c:v>3.05510094254835E-2</c:v>
                </c:pt>
                <c:pt idx="2136">
                  <c:v>3.0547032573275956E-2</c:v>
                </c:pt>
                <c:pt idx="2137">
                  <c:v>3.0543048930020689E-2</c:v>
                </c:pt>
                <c:pt idx="2138">
                  <c:v>3.0539058495318017E-2</c:v>
                </c:pt>
                <c:pt idx="2139">
                  <c:v>3.0535061269487684E-2</c:v>
                </c:pt>
                <c:pt idx="2140">
                  <c:v>3.053105725236982E-2</c:v>
                </c:pt>
                <c:pt idx="2141">
                  <c:v>3.0527046444044359E-2</c:v>
                </c:pt>
                <c:pt idx="2142">
                  <c:v>3.052302884435143E-2</c:v>
                </c:pt>
                <c:pt idx="2143">
                  <c:v>3.0519004453450904E-2</c:v>
                </c:pt>
                <c:pt idx="2144">
                  <c:v>3.0514973271342782E-2</c:v>
                </c:pt>
                <c:pt idx="2145">
                  <c:v>3.0510935297867192E-2</c:v>
                </c:pt>
                <c:pt idx="2146">
                  <c:v>3.0506890533184006E-2</c:v>
                </c:pt>
                <c:pt idx="2147">
                  <c:v>3.0502838977213287E-2</c:v>
                </c:pt>
                <c:pt idx="2148">
                  <c:v>3.0500203506251822E-2</c:v>
                </c:pt>
                <c:pt idx="2149">
                  <c:v>3.0494715491728996E-2</c:v>
                </c:pt>
                <c:pt idx="2150">
                  <c:v>3.0490643562055553E-2</c:v>
                </c:pt>
                <c:pt idx="2151">
                  <c:v>3.0486564841094577E-2</c:v>
                </c:pt>
                <c:pt idx="2152">
                  <c:v>3.048647281474004E-2</c:v>
                </c:pt>
                <c:pt idx="2153">
                  <c:v>3.0481379678974907E-2</c:v>
                </c:pt>
                <c:pt idx="2154">
                  <c:v>3.0474287930726263E-2</c:v>
                </c:pt>
                <c:pt idx="2155">
                  <c:v>3.0470182044854965E-2</c:v>
                </c:pt>
                <c:pt idx="2156">
                  <c:v>3.0466069367696136E-2</c:v>
                </c:pt>
                <c:pt idx="2157">
                  <c:v>3.0461949899169838E-2</c:v>
                </c:pt>
                <c:pt idx="2158">
                  <c:v>3.0457823639595816E-2</c:v>
                </c:pt>
                <c:pt idx="2159">
                  <c:v>3.0453690588734261E-2</c:v>
                </c:pt>
                <c:pt idx="2160">
                  <c:v>3.0449550746505238E-2</c:v>
                </c:pt>
                <c:pt idx="2161">
                  <c:v>3.0445404113068619E-2</c:v>
                </c:pt>
                <c:pt idx="2162">
                  <c:v>3.0441250688424404E-2</c:v>
                </c:pt>
                <c:pt idx="2163">
                  <c:v>3.043709047241272E-2</c:v>
                </c:pt>
                <c:pt idx="2164">
                  <c:v>3.0432923465113504E-2</c:v>
                </c:pt>
                <c:pt idx="2165">
                  <c:v>3.0428749666766564E-2</c:v>
                </c:pt>
                <c:pt idx="2166">
                  <c:v>3.0424569077132091E-2</c:v>
                </c:pt>
                <c:pt idx="2167">
                  <c:v>3.042038169613015E-2</c:v>
                </c:pt>
                <c:pt idx="2168">
                  <c:v>3.0420127523319351E-2</c:v>
                </c:pt>
                <c:pt idx="2169">
                  <c:v>3.0411986560503479E-2</c:v>
                </c:pt>
                <c:pt idx="2170">
                  <c:v>3.0407778805958685E-2</c:v>
                </c:pt>
                <c:pt idx="2171">
                  <c:v>3.0403564259886551E-2</c:v>
                </c:pt>
                <c:pt idx="2172">
                  <c:v>3.0399342922686756E-2</c:v>
                </c:pt>
                <c:pt idx="2173">
                  <c:v>3.0395114794359301E-2</c:v>
                </c:pt>
                <c:pt idx="2174">
                  <c:v>3.0390879874664378E-2</c:v>
                </c:pt>
                <c:pt idx="2175">
                  <c:v>3.0386638163601987E-2</c:v>
                </c:pt>
                <c:pt idx="2176">
                  <c:v>3.0382389661571807E-2</c:v>
                </c:pt>
                <c:pt idx="2177">
                  <c:v>3.0378134368174159E-2</c:v>
                </c:pt>
                <c:pt idx="2178">
                  <c:v>3.0373872283568915E-2</c:v>
                </c:pt>
                <c:pt idx="2179">
                  <c:v>3.0369603407516266E-2</c:v>
                </c:pt>
                <c:pt idx="2180">
                  <c:v>3.0365327740495829E-2</c:v>
                </c:pt>
                <c:pt idx="2181">
                  <c:v>3.0361045281948051E-2</c:v>
                </c:pt>
                <c:pt idx="2182">
                  <c:v>3.0356756032272614E-2</c:v>
                </c:pt>
                <c:pt idx="2183">
                  <c:v>3.0352459991469516E-2</c:v>
                </c:pt>
                <c:pt idx="2184">
                  <c:v>3.0348157159378886E-2</c:v>
                </c:pt>
                <c:pt idx="2185">
                  <c:v>3.0343847536000723E-2</c:v>
                </c:pt>
                <c:pt idx="2186">
                  <c:v>3.0339531121255092E-2</c:v>
                </c:pt>
                <c:pt idx="2187">
                  <c:v>3.0335207915461737E-2</c:v>
                </c:pt>
                <c:pt idx="2188">
                  <c:v>3.033087791838085E-2</c:v>
                </c:pt>
                <c:pt idx="2189">
                  <c:v>3.0326541130092366E-2</c:v>
                </c:pt>
                <c:pt idx="2190">
                  <c:v>3.0322197550436414E-2</c:v>
                </c:pt>
                <c:pt idx="2191">
                  <c:v>3.0317847179652802E-2</c:v>
                </c:pt>
                <c:pt idx="2192">
                  <c:v>3.0313490017501721E-2</c:v>
                </c:pt>
                <c:pt idx="2193">
                  <c:v>3.030912606422298E-2</c:v>
                </c:pt>
                <c:pt idx="2194">
                  <c:v>3.030475531957677E-2</c:v>
                </c:pt>
                <c:pt idx="2195">
                  <c:v>3.0300377783802901E-2</c:v>
                </c:pt>
                <c:pt idx="2196">
                  <c:v>3.0295993456821435E-2</c:v>
                </c:pt>
                <c:pt idx="2197">
                  <c:v>3.0291602338392565E-2</c:v>
                </c:pt>
                <c:pt idx="2198">
                  <c:v>3.0288494546102385E-2</c:v>
                </c:pt>
                <c:pt idx="2199">
                  <c:v>3.0282799728151844E-2</c:v>
                </c:pt>
                <c:pt idx="2200">
                  <c:v>3.0279672988724471E-2</c:v>
                </c:pt>
                <c:pt idx="2201">
                  <c:v>3.0273969952760993E-2</c:v>
                </c:pt>
                <c:pt idx="2202">
                  <c:v>3.0269544878374077E-2</c:v>
                </c:pt>
                <c:pt idx="2203">
                  <c:v>3.0265113012619693E-2</c:v>
                </c:pt>
                <c:pt idx="2204">
                  <c:v>3.0265446404853513E-2</c:v>
                </c:pt>
                <c:pt idx="2205">
                  <c:v>3.0253049429367351E-2</c:v>
                </c:pt>
                <c:pt idx="2206">
                  <c:v>3.025304530202888E-2</c:v>
                </c:pt>
                <c:pt idx="2207">
                  <c:v>3.0249535289768037E-2</c:v>
                </c:pt>
                <c:pt idx="2208">
                  <c:v>3.0244115068303046E-2</c:v>
                </c:pt>
                <c:pt idx="2209">
                  <c:v>3.0239639763003368E-2</c:v>
                </c:pt>
                <c:pt idx="2210">
                  <c:v>3.023515766548357E-2</c:v>
                </c:pt>
                <c:pt idx="2211">
                  <c:v>3.0230668775663716E-2</c:v>
                </c:pt>
                <c:pt idx="2212">
                  <c:v>3.0227120493908632E-2</c:v>
                </c:pt>
                <c:pt idx="2213">
                  <c:v>3.0221670619257068E-2</c:v>
                </c:pt>
                <c:pt idx="2214">
                  <c:v>3.0217161352643629E-2</c:v>
                </c:pt>
                <c:pt idx="2215">
                  <c:v>3.0212645293783424E-2</c:v>
                </c:pt>
                <c:pt idx="2216">
                  <c:v>3.020812244264981E-2</c:v>
                </c:pt>
                <c:pt idx="2217">
                  <c:v>3.020359279926943E-2</c:v>
                </c:pt>
                <c:pt idx="2218">
                  <c:v>3.0199056363642285E-2</c:v>
                </c:pt>
                <c:pt idx="2219">
                  <c:v>3.019003216180316E-2</c:v>
                </c:pt>
                <c:pt idx="2220">
                  <c:v>3.0189963115514473E-2</c:v>
                </c:pt>
                <c:pt idx="2221">
                  <c:v>3.0185406303093743E-2</c:v>
                </c:pt>
                <c:pt idx="2222">
                  <c:v>3.0181781443894273E-2</c:v>
                </c:pt>
                <c:pt idx="2223">
                  <c:v>3.0176272301405405E-2</c:v>
                </c:pt>
                <c:pt idx="2224">
                  <c:v>3.0171695112244379E-2</c:v>
                </c:pt>
                <c:pt idx="2225">
                  <c:v>3.0167111130756652E-2</c:v>
                </c:pt>
                <c:pt idx="2226">
                  <c:v>3.0163455626310842E-2</c:v>
                </c:pt>
                <c:pt idx="2227">
                  <c:v>3.0157922791040903E-2</c:v>
                </c:pt>
                <c:pt idx="2228">
                  <c:v>3.0153318432866172E-2</c:v>
                </c:pt>
                <c:pt idx="2229">
                  <c:v>3.0148707282391385E-2</c:v>
                </c:pt>
                <c:pt idx="2230">
                  <c:v>3.0144089339643187E-2</c:v>
                </c:pt>
                <c:pt idx="2231">
                  <c:v>3.0140395517068708E-2</c:v>
                </c:pt>
                <c:pt idx="2232">
                  <c:v>3.0134833077406498E-2</c:v>
                </c:pt>
                <c:pt idx="2233">
                  <c:v>3.0130194757944651E-2</c:v>
                </c:pt>
                <c:pt idx="2234">
                  <c:v>3.0125549646156102E-2</c:v>
                </c:pt>
                <c:pt idx="2235">
                  <c:v>3.012089774217408E-2</c:v>
                </c:pt>
                <c:pt idx="2236">
                  <c:v>3.0116239045998583E-2</c:v>
                </c:pt>
                <c:pt idx="2237">
                  <c:v>3.011157355746974E-2</c:v>
                </c:pt>
                <c:pt idx="2238">
                  <c:v>3.0106901276747422E-2</c:v>
                </c:pt>
                <c:pt idx="2239">
                  <c:v>3.0103146118862778E-2</c:v>
                </c:pt>
                <c:pt idx="2240">
                  <c:v>3.0098459376708409E-2</c:v>
                </c:pt>
                <c:pt idx="2241">
                  <c:v>3.0092843681126524E-2</c:v>
                </c:pt>
                <c:pt idx="2242">
                  <c:v>3.0088144231417147E-2</c:v>
                </c:pt>
                <c:pt idx="2243">
                  <c:v>3.0083437989487649E-2</c:v>
                </c:pt>
                <c:pt idx="2244">
                  <c:v>3.0078724955284741E-2</c:v>
                </c:pt>
                <c:pt idx="2245">
                  <c:v>3.0074923774621176E-2</c:v>
                </c:pt>
                <c:pt idx="2246">
                  <c:v>3.0069278510191921E-2</c:v>
                </c:pt>
                <c:pt idx="2247">
                  <c:v>3.0064545099275364E-2</c:v>
                </c:pt>
                <c:pt idx="2248">
                  <c:v>3.0059804896138687E-2</c:v>
                </c:pt>
                <c:pt idx="2249">
                  <c:v>3.005505790078189E-2</c:v>
                </c:pt>
                <c:pt idx="2250">
                  <c:v>3.0046436871504767E-2</c:v>
                </c:pt>
                <c:pt idx="2251">
                  <c:v>3.0045543533301355E-2</c:v>
                </c:pt>
                <c:pt idx="2252">
                  <c:v>3.0040776161177618E-2</c:v>
                </c:pt>
                <c:pt idx="2253">
                  <c:v>3.0036001996887052E-2</c:v>
                </c:pt>
                <c:pt idx="2254">
                  <c:v>3.003122104034972E-2</c:v>
                </c:pt>
                <c:pt idx="2255">
                  <c:v>3.0026433291565624E-2</c:v>
                </c:pt>
                <c:pt idx="2256">
                  <c:v>3.0023456593040621E-2</c:v>
                </c:pt>
                <c:pt idx="2257">
                  <c:v>3.0017745469890222E-2</c:v>
                </c:pt>
                <c:pt idx="2258">
                  <c:v>3.0012029291786035E-2</c:v>
                </c:pt>
                <c:pt idx="2259">
                  <c:v>3.0008120654165804E-2</c:v>
                </c:pt>
                <c:pt idx="2260">
                  <c:v>3.0002392664156829E-2</c:v>
                </c:pt>
                <c:pt idx="2261">
                  <c:v>2.9997564161998724E-2</c:v>
                </c:pt>
                <c:pt idx="2262">
                  <c:v>2.9992728867593854E-2</c:v>
                </c:pt>
                <c:pt idx="2263">
                  <c:v>2.9987886780942219E-2</c:v>
                </c:pt>
                <c:pt idx="2264">
                  <c:v>2.9983939741993204E-2</c:v>
                </c:pt>
                <c:pt idx="2265">
                  <c:v>2.9978182231058526E-2</c:v>
                </c:pt>
                <c:pt idx="2266">
                  <c:v>2.9973319767773177E-2</c:v>
                </c:pt>
                <c:pt idx="2267">
                  <c:v>2.9968450512267708E-2</c:v>
                </c:pt>
                <c:pt idx="2268">
                  <c:v>2.996357446454212E-2</c:v>
                </c:pt>
                <c:pt idx="2269">
                  <c:v>2.9958691624569767E-2</c:v>
                </c:pt>
                <c:pt idx="2270">
                  <c:v>2.9949212790958413E-2</c:v>
                </c:pt>
                <c:pt idx="2271">
                  <c:v>2.9948905568017992E-2</c:v>
                </c:pt>
                <c:pt idx="2272">
                  <c:v>2.9944002351385279E-2</c:v>
                </c:pt>
                <c:pt idx="2273">
                  <c:v>2.9939092342559093E-2</c:v>
                </c:pt>
                <c:pt idx="2274">
                  <c:v>2.9935068463489145E-2</c:v>
                </c:pt>
                <c:pt idx="2275">
                  <c:v>2.9929251948219715E-2</c:v>
                </c:pt>
                <c:pt idx="2276">
                  <c:v>2.9924321562733169E-2</c:v>
                </c:pt>
                <c:pt idx="2277">
                  <c:v>2.9919384385079795E-2</c:v>
                </c:pt>
                <c:pt idx="2278">
                  <c:v>2.9915329756080578E-2</c:v>
                </c:pt>
                <c:pt idx="2279">
                  <c:v>2.990948965303275E-2</c:v>
                </c:pt>
                <c:pt idx="2280">
                  <c:v>2.9904532098719017E-2</c:v>
                </c:pt>
                <c:pt idx="2281">
                  <c:v>2.9899567752131873E-2</c:v>
                </c:pt>
                <c:pt idx="2282">
                  <c:v>2.9894596613404545E-2</c:v>
                </c:pt>
                <c:pt idx="2283">
                  <c:v>2.9889618682430452E-2</c:v>
                </c:pt>
                <c:pt idx="2284">
                  <c:v>2.9884633959262885E-2</c:v>
                </c:pt>
                <c:pt idx="2285">
                  <c:v>2.9879642443875198E-2</c:v>
                </c:pt>
                <c:pt idx="2286">
                  <c:v>2.9874644136294037E-2</c:v>
                </c:pt>
                <c:pt idx="2287">
                  <c:v>2.9869639036519402E-2</c:v>
                </c:pt>
                <c:pt idx="2288">
                  <c:v>2.9864627144524647E-2</c:v>
                </c:pt>
                <c:pt idx="2289">
                  <c:v>2.9859608460309772E-2</c:v>
                </c:pt>
                <c:pt idx="2290">
                  <c:v>2.9854582983901423E-2</c:v>
                </c:pt>
                <c:pt idx="2291">
                  <c:v>2.9850428362980796E-2</c:v>
                </c:pt>
                <c:pt idx="2292">
                  <c:v>2.9845388399214468E-2</c:v>
                </c:pt>
                <c:pt idx="2293">
                  <c:v>2.9839465801488885E-2</c:v>
                </c:pt>
                <c:pt idx="2294">
                  <c:v>2.9834413156253348E-2</c:v>
                </c:pt>
                <c:pt idx="2295">
                  <c:v>2.9829353718850982E-2</c:v>
                </c:pt>
                <c:pt idx="2296">
                  <c:v>2.9824287489255141E-2</c:v>
                </c:pt>
                <c:pt idx="2297">
                  <c:v>2.9820086690106606E-2</c:v>
                </c:pt>
                <c:pt idx="2298">
                  <c:v>2.9814134653456392E-2</c:v>
                </c:pt>
                <c:pt idx="2299">
                  <c:v>2.9809048047226838E-2</c:v>
                </c:pt>
                <c:pt idx="2300">
                  <c:v>2.9803954648883746E-2</c:v>
                </c:pt>
                <c:pt idx="2301">
                  <c:v>2.9798854458293889E-2</c:v>
                </c:pt>
                <c:pt idx="2302">
                  <c:v>2.9789821975292341E-2</c:v>
                </c:pt>
                <c:pt idx="2303">
                  <c:v>2.9788633700533751E-2</c:v>
                </c:pt>
                <c:pt idx="2304">
                  <c:v>2.9783513133390116E-2</c:v>
                </c:pt>
                <c:pt idx="2305">
                  <c:v>2.9778385774026361E-2</c:v>
                </c:pt>
                <c:pt idx="2306">
                  <c:v>2.9773251622469132E-2</c:v>
                </c:pt>
                <c:pt idx="2307">
                  <c:v>2.9768110678745074E-2</c:v>
                </c:pt>
                <c:pt idx="2308">
                  <c:v>2.9764687365506859E-2</c:v>
                </c:pt>
                <c:pt idx="2309">
                  <c:v>2.9758669734445409E-2</c:v>
                </c:pt>
                <c:pt idx="2310">
                  <c:v>2.9752647094412055E-2</c:v>
                </c:pt>
                <c:pt idx="2311">
                  <c:v>2.9748338477655345E-2</c:v>
                </c:pt>
                <c:pt idx="2312">
                  <c:v>2.9742304077302606E-2</c:v>
                </c:pt>
                <c:pt idx="2313">
                  <c:v>2.9737122380470993E-2</c:v>
                </c:pt>
                <c:pt idx="2314">
                  <c:v>2.9731933891445905E-2</c:v>
                </c:pt>
                <c:pt idx="2315">
                  <c:v>2.9726738610253989E-2</c:v>
                </c:pt>
                <c:pt idx="2316">
                  <c:v>2.9722391464037656E-2</c:v>
                </c:pt>
                <c:pt idx="2317">
                  <c:v>2.9716327671263087E-2</c:v>
                </c:pt>
                <c:pt idx="2318">
                  <c:v>2.9711112013517393E-2</c:v>
                </c:pt>
                <c:pt idx="2319">
                  <c:v>2.9705889563578225E-2</c:v>
                </c:pt>
                <c:pt idx="2320">
                  <c:v>2.9700660321498873E-2</c:v>
                </c:pt>
                <c:pt idx="2321">
                  <c:v>2.9695424287172756E-2</c:v>
                </c:pt>
                <c:pt idx="2322">
                  <c:v>2.9690181460786391E-2</c:v>
                </c:pt>
                <c:pt idx="2323">
                  <c:v>2.9684931842126616E-2</c:v>
                </c:pt>
                <c:pt idx="2324">
                  <c:v>2.9679675431353303E-2</c:v>
                </c:pt>
                <c:pt idx="2325">
                  <c:v>2.9669709215074391E-2</c:v>
                </c:pt>
                <c:pt idx="2326">
                  <c:v>2.9669142233226253E-2</c:v>
                </c:pt>
                <c:pt idx="2327">
                  <c:v>2.9664710279688755E-2</c:v>
                </c:pt>
                <c:pt idx="2328">
                  <c:v>2.9658581866378597E-2</c:v>
                </c:pt>
                <c:pt idx="2329">
                  <c:v>2.9653291494744494E-2</c:v>
                </c:pt>
                <c:pt idx="2330">
                  <c:v>2.9648836401816592E-2</c:v>
                </c:pt>
                <c:pt idx="2331">
                  <c:v>2.9642690374949154E-2</c:v>
                </c:pt>
                <c:pt idx="2332">
                  <c:v>2.9637379626761273E-2</c:v>
                </c:pt>
                <c:pt idx="2333">
                  <c:v>2.9632062086459854E-2</c:v>
                </c:pt>
                <c:pt idx="2334">
                  <c:v>2.962673775396496E-2</c:v>
                </c:pt>
                <c:pt idx="2335">
                  <c:v>2.9621406629303237E-2</c:v>
                </c:pt>
                <c:pt idx="2336">
                  <c:v>2.9616068712474686E-2</c:v>
                </c:pt>
                <c:pt idx="2337">
                  <c:v>2.9610724003532596E-2</c:v>
                </c:pt>
                <c:pt idx="2338">
                  <c:v>2.9605372502370386E-2</c:v>
                </c:pt>
                <c:pt idx="2339">
                  <c:v>2.9600014209041348E-2</c:v>
                </c:pt>
                <c:pt idx="2340">
                  <c:v>2.9594649123625416E-2</c:v>
                </c:pt>
                <c:pt idx="2341">
                  <c:v>2.9589277245989365E-2</c:v>
                </c:pt>
                <c:pt idx="2342">
                  <c:v>2.958389857621313E-2</c:v>
                </c:pt>
                <c:pt idx="2343">
                  <c:v>2.9579343162713378E-2</c:v>
                </c:pt>
                <c:pt idx="2344">
                  <c:v>2.9573949980492564E-2</c:v>
                </c:pt>
                <c:pt idx="2345">
                  <c:v>2.9567721813936743E-2</c:v>
                </c:pt>
                <c:pt idx="2346">
                  <c:v>2.9562315975546483E-2</c:v>
                </c:pt>
                <c:pt idx="2347">
                  <c:v>2.9556903344989394E-2</c:v>
                </c:pt>
                <c:pt idx="2348">
                  <c:v>2.9551483922292121E-2</c:v>
                </c:pt>
                <c:pt idx="2349">
                  <c:v>2.954605770742802E-2</c:v>
                </c:pt>
                <c:pt idx="2350">
                  <c:v>2.9541448241832136E-2</c:v>
                </c:pt>
                <c:pt idx="2351">
                  <c:v>2.9535184901279266E-2</c:v>
                </c:pt>
                <c:pt idx="2352">
                  <c:v>2.9529738309994613E-2</c:v>
                </c:pt>
                <c:pt idx="2353">
                  <c:v>2.9524284926543132E-2</c:v>
                </c:pt>
                <c:pt idx="2354">
                  <c:v>2.951964456352929E-2</c:v>
                </c:pt>
                <c:pt idx="2355">
                  <c:v>2.9513357783219618E-2</c:v>
                </c:pt>
                <c:pt idx="2356">
                  <c:v>2.9507884023320941E-2</c:v>
                </c:pt>
                <c:pt idx="2357">
                  <c:v>2.9502403471282079E-2</c:v>
                </c:pt>
                <c:pt idx="2358">
                  <c:v>2.949691612712968E-2</c:v>
                </c:pt>
                <c:pt idx="2359">
                  <c:v>2.9491421990810451E-2</c:v>
                </c:pt>
                <c:pt idx="2360">
                  <c:v>2.9485921062377685E-2</c:v>
                </c:pt>
                <c:pt idx="2361">
                  <c:v>2.9476450244687591E-2</c:v>
                </c:pt>
                <c:pt idx="2362">
                  <c:v>2.9470120900878527E-2</c:v>
                </c:pt>
                <c:pt idx="2363">
                  <c:v>2.9464597589310415E-2</c:v>
                </c:pt>
                <c:pt idx="2364">
                  <c:v>2.9459067486614643E-2</c:v>
                </c:pt>
                <c:pt idx="2365">
                  <c:v>2.9453530592631338E-2</c:v>
                </c:pt>
                <c:pt idx="2366">
                  <c:v>2.9447986907440438E-2</c:v>
                </c:pt>
                <c:pt idx="2367">
                  <c:v>2.9442436431121877E-2</c:v>
                </c:pt>
                <c:pt idx="2368">
                  <c:v>2.9436879163675655E-2</c:v>
                </c:pt>
                <c:pt idx="2369">
                  <c:v>2.9431315105021838E-2</c:v>
                </c:pt>
                <c:pt idx="2370">
                  <c:v>2.9425744255080488E-2</c:v>
                </c:pt>
                <c:pt idx="2371">
                  <c:v>2.9420166614091414E-2</c:v>
                </c:pt>
                <c:pt idx="2372">
                  <c:v>2.9414582181734872E-2</c:v>
                </c:pt>
                <c:pt idx="2373">
                  <c:v>2.9408990958330605E-2</c:v>
                </c:pt>
                <c:pt idx="2374">
                  <c:v>2.9403392943478934E-2</c:v>
                </c:pt>
                <c:pt idx="2375">
                  <c:v>2.9396185517303053E-2</c:v>
                </c:pt>
                <c:pt idx="2376">
                  <c:v>2.9390571979828195E-2</c:v>
                </c:pt>
                <c:pt idx="2377">
                  <c:v>2.9384951651305613E-2</c:v>
                </c:pt>
                <c:pt idx="2378">
                  <c:v>2.9379324531495499E-2</c:v>
                </c:pt>
                <c:pt idx="2379">
                  <c:v>2.9373690620557724E-2</c:v>
                </c:pt>
                <c:pt idx="2380">
                  <c:v>2.9368049918412353E-2</c:v>
                </c:pt>
                <c:pt idx="2381">
                  <c:v>2.9362402425059386E-2</c:v>
                </c:pt>
                <c:pt idx="2382">
                  <c:v>2.9356748140578759E-2</c:v>
                </c:pt>
                <c:pt idx="2383">
                  <c:v>2.9351087064890535E-2</c:v>
                </c:pt>
                <c:pt idx="2384">
                  <c:v>2.9345419197914779E-2</c:v>
                </c:pt>
                <c:pt idx="2385">
                  <c:v>2.9339744539811363E-2</c:v>
                </c:pt>
                <c:pt idx="2386">
                  <c:v>2.9334063090660223E-2</c:v>
                </c:pt>
                <c:pt idx="2387">
                  <c:v>2.933073884096471E-2</c:v>
                </c:pt>
                <c:pt idx="2388">
                  <c:v>2.9322679818415409E-2</c:v>
                </c:pt>
                <c:pt idx="2389">
                  <c:v>2.9316977995561544E-2</c:v>
                </c:pt>
                <c:pt idx="2390">
                  <c:v>2.9311269381659955E-2</c:v>
                </c:pt>
                <c:pt idx="2391">
                  <c:v>2.9305553976310961E-2</c:v>
                </c:pt>
                <c:pt idx="2392">
                  <c:v>2.9299831779994179E-2</c:v>
                </c:pt>
                <c:pt idx="2393">
                  <c:v>2.9294102792389864E-2</c:v>
                </c:pt>
                <c:pt idx="2394">
                  <c:v>2.928836701365789E-2</c:v>
                </c:pt>
                <c:pt idx="2395">
                  <c:v>2.9282624443558447E-2</c:v>
                </c:pt>
                <c:pt idx="2396">
                  <c:v>2.9276875082651088E-2</c:v>
                </c:pt>
                <c:pt idx="2397">
                  <c:v>2.9271118930296325E-2</c:v>
                </c:pt>
                <c:pt idx="2398">
                  <c:v>2.9265355986654029E-2</c:v>
                </c:pt>
                <c:pt idx="2399">
                  <c:v>2.9259586251964009E-2</c:v>
                </c:pt>
                <c:pt idx="2400">
                  <c:v>2.9253809726146329E-2</c:v>
                </c:pt>
                <c:pt idx="2401">
                  <c:v>2.9248026409200989E-2</c:v>
                </c:pt>
                <c:pt idx="2402">
                  <c:v>2.924223630088818E-2</c:v>
                </c:pt>
                <c:pt idx="2403">
                  <c:v>2.9236439401447711E-2</c:v>
                </c:pt>
                <c:pt idx="2404">
                  <c:v>2.9230635710879582E-2</c:v>
                </c:pt>
                <c:pt idx="2405">
                  <c:v>2.9224825228943985E-2</c:v>
                </c:pt>
                <c:pt idx="2406">
                  <c:v>2.9219007956040599E-2</c:v>
                </c:pt>
                <c:pt idx="2407">
                  <c:v>2.9213183892009553E-2</c:v>
                </c:pt>
                <c:pt idx="2408">
                  <c:v>2.9208055215406148E-2</c:v>
                </c:pt>
                <c:pt idx="2409">
                  <c:v>2.9201515390084865E-2</c:v>
                </c:pt>
                <c:pt idx="2410">
                  <c:v>2.919567095243103E-2</c:v>
                </c:pt>
                <c:pt idx="2411">
                  <c:v>2.9189819723649535E-2</c:v>
                </c:pt>
                <c:pt idx="2412">
                  <c:v>2.9180611214414398E-2</c:v>
                </c:pt>
                <c:pt idx="2413">
                  <c:v>2.9178784623082876E-2</c:v>
                </c:pt>
                <c:pt idx="2414">
                  <c:v>2.91722252898996E-2</c:v>
                </c:pt>
                <c:pt idx="2415">
                  <c:v>2.9166346896367656E-2</c:v>
                </c:pt>
                <c:pt idx="2416">
                  <c:v>2.916046171154818E-2</c:v>
                </c:pt>
                <c:pt idx="2417">
                  <c:v>2.915456973568098E-2</c:v>
                </c:pt>
                <c:pt idx="2418">
                  <c:v>2.9148670968606183E-2</c:v>
                </c:pt>
                <c:pt idx="2419">
                  <c:v>2.9142765410243854E-2</c:v>
                </c:pt>
                <c:pt idx="2420">
                  <c:v>2.9136853060673928E-2</c:v>
                </c:pt>
                <c:pt idx="2421">
                  <c:v>2.9130933920136215E-2</c:v>
                </c:pt>
                <c:pt idx="2422">
                  <c:v>2.9125007988390905E-2</c:v>
                </c:pt>
                <c:pt idx="2423">
                  <c:v>2.9119075265358063E-2</c:v>
                </c:pt>
                <c:pt idx="2424">
                  <c:v>2.9113135751117625E-2</c:v>
                </c:pt>
                <c:pt idx="2425">
                  <c:v>2.9110195771002267E-2</c:v>
                </c:pt>
                <c:pt idx="2426">
                  <c:v>2.9101236349333703E-2</c:v>
                </c:pt>
                <c:pt idx="2427">
                  <c:v>2.9095276461550412E-2</c:v>
                </c:pt>
                <c:pt idx="2428">
                  <c:v>2.9089309782719397E-2</c:v>
                </c:pt>
                <c:pt idx="2429">
                  <c:v>2.9083336312760721E-2</c:v>
                </c:pt>
                <c:pt idx="2430">
                  <c:v>2.907735605159445E-2</c:v>
                </c:pt>
                <c:pt idx="2431">
                  <c:v>2.9071368999140645E-2</c:v>
                </c:pt>
                <c:pt idx="2432">
                  <c:v>2.9065375155639117E-2</c:v>
                </c:pt>
                <c:pt idx="2433">
                  <c:v>2.9059374520850056E-2</c:v>
                </c:pt>
                <c:pt idx="2434">
                  <c:v>2.9053367094933336E-2</c:v>
                </c:pt>
                <c:pt idx="2435">
                  <c:v>2.9047352877809018E-2</c:v>
                </c:pt>
                <c:pt idx="2436">
                  <c:v>2.9041331869716913E-2</c:v>
                </c:pt>
                <c:pt idx="2437">
                  <c:v>2.9035304070337276E-2</c:v>
                </c:pt>
                <c:pt idx="2438">
                  <c:v>2.9029269479510234E-2</c:v>
                </c:pt>
                <c:pt idx="2439">
                  <c:v>2.9025442203594043E-2</c:v>
                </c:pt>
                <c:pt idx="2440">
                  <c:v>2.9017179924952785E-2</c:v>
                </c:pt>
                <c:pt idx="2441">
                  <c:v>2.9011124960902634E-2</c:v>
                </c:pt>
                <c:pt idx="2442">
                  <c:v>2.9005063205564952E-2</c:v>
                </c:pt>
                <c:pt idx="2443">
                  <c:v>2.8998994659179544E-2</c:v>
                </c:pt>
                <c:pt idx="2444">
                  <c:v>2.8992919321586541E-2</c:v>
                </c:pt>
                <c:pt idx="2445">
                  <c:v>2.8986837192706005E-2</c:v>
                </c:pt>
                <c:pt idx="2446">
                  <c:v>2.8980748272857682E-2</c:v>
                </c:pt>
                <c:pt idx="2447">
                  <c:v>2.8974652561881697E-2</c:v>
                </c:pt>
                <c:pt idx="2448">
                  <c:v>2.8968550059538245E-2</c:v>
                </c:pt>
                <c:pt idx="2449">
                  <c:v>2.8962440766147068E-2</c:v>
                </c:pt>
                <c:pt idx="2450">
                  <c:v>2.8956324681548296E-2</c:v>
                </c:pt>
                <c:pt idx="2451">
                  <c:v>2.8950201805741926E-2</c:v>
                </c:pt>
                <c:pt idx="2452">
                  <c:v>2.8944072138727961E-2</c:v>
                </c:pt>
                <c:pt idx="2453">
                  <c:v>2.8937935680666271E-2</c:v>
                </c:pt>
                <c:pt idx="2454">
                  <c:v>2.8931792431396985E-2</c:v>
                </c:pt>
                <c:pt idx="2455">
                  <c:v>2.8925642391079975E-2</c:v>
                </c:pt>
                <c:pt idx="2456">
                  <c:v>2.8919485559395497E-2</c:v>
                </c:pt>
                <c:pt idx="2457">
                  <c:v>2.8913321936663294E-2</c:v>
                </c:pt>
                <c:pt idx="2458">
                  <c:v>2.8907151522883368E-2</c:v>
                </c:pt>
                <c:pt idx="2459">
                  <c:v>2.8900974317656036E-2</c:v>
                </c:pt>
                <c:pt idx="2460">
                  <c:v>2.8895341141410569E-2</c:v>
                </c:pt>
                <c:pt idx="2461">
                  <c:v>2.8888599534138137E-2</c:v>
                </c:pt>
                <c:pt idx="2462">
                  <c:v>2.8882401955447889E-2</c:v>
                </c:pt>
                <c:pt idx="2463">
                  <c:v>2.8876197585629981E-2</c:v>
                </c:pt>
                <c:pt idx="2464">
                  <c:v>2.8872840645943754E-2</c:v>
                </c:pt>
                <c:pt idx="2465">
                  <c:v>2.8865906270489905E-2</c:v>
                </c:pt>
                <c:pt idx="2466">
                  <c:v>2.8857543729650104E-2</c:v>
                </c:pt>
                <c:pt idx="2467">
                  <c:v>2.8851312195081746E-2</c:v>
                </c:pt>
                <c:pt idx="2468">
                  <c:v>2.8845073869785409E-2</c:v>
                </c:pt>
                <c:pt idx="2469">
                  <c:v>2.8838828752961732E-2</c:v>
                </c:pt>
                <c:pt idx="2470">
                  <c:v>2.8832576845010394E-2</c:v>
                </c:pt>
                <c:pt idx="2471">
                  <c:v>2.8826318146011332E-2</c:v>
                </c:pt>
                <c:pt idx="2472">
                  <c:v>2.8820052655964545E-2</c:v>
                </c:pt>
                <c:pt idx="2473">
                  <c:v>2.8813780374630227E-2</c:v>
                </c:pt>
                <c:pt idx="2474">
                  <c:v>2.8807501302088312E-2</c:v>
                </c:pt>
                <c:pt idx="2475">
                  <c:v>2.8801215438418737E-2</c:v>
                </c:pt>
                <c:pt idx="2476">
                  <c:v>2.8794922783701438E-2</c:v>
                </c:pt>
                <c:pt idx="2477">
                  <c:v>2.8788623337696606E-2</c:v>
                </c:pt>
                <c:pt idx="2478">
                  <c:v>2.8782317100564114E-2</c:v>
                </c:pt>
                <c:pt idx="2479">
                  <c:v>2.8776004072383898E-2</c:v>
                </c:pt>
                <c:pt idx="2480">
                  <c:v>2.8772475298103117E-2</c:v>
                </c:pt>
                <c:pt idx="2481">
                  <c:v>2.8763357642320742E-2</c:v>
                </c:pt>
                <c:pt idx="2482">
                  <c:v>2.8757024240517737E-2</c:v>
                </c:pt>
                <c:pt idx="2483">
                  <c:v>2.8750684047667008E-2</c:v>
                </c:pt>
                <c:pt idx="2484">
                  <c:v>2.8744337063688619E-2</c:v>
                </c:pt>
                <c:pt idx="2485">
                  <c:v>2.8737983288262825E-2</c:v>
                </c:pt>
                <c:pt idx="2486">
                  <c:v>2.8731622722109051E-2</c:v>
                </c:pt>
                <c:pt idx="2487">
                  <c:v>2.8725255364587809E-2</c:v>
                </c:pt>
                <c:pt idx="2488">
                  <c:v>2.8718881215858971E-2</c:v>
                </c:pt>
                <c:pt idx="2489">
                  <c:v>2.8712500276162345E-2</c:v>
                </c:pt>
                <c:pt idx="2490">
                  <c:v>2.8706112545178186E-2</c:v>
                </c:pt>
                <c:pt idx="2491">
                  <c:v>2.8699719253921785E-2</c:v>
                </c:pt>
                <c:pt idx="2492">
                  <c:v>2.8693334266183257E-2</c:v>
                </c:pt>
                <c:pt idx="2493">
                  <c:v>2.8686961534001298E-2</c:v>
                </c:pt>
                <c:pt idx="2494">
                  <c:v>2.8680601057056165E-2</c:v>
                </c:pt>
                <c:pt idx="2495">
                  <c:v>2.867425283550773E-2</c:v>
                </c:pt>
                <c:pt idx="2496">
                  <c:v>2.8667916869116183E-2</c:v>
                </c:pt>
                <c:pt idx="2497">
                  <c:v>2.8661593158441079E-2</c:v>
                </c:pt>
                <c:pt idx="2498">
                  <c:v>2.8655281702922863E-2</c:v>
                </c:pt>
                <c:pt idx="2499">
                  <c:v>2.864898250272141E-2</c:v>
                </c:pt>
                <c:pt idx="2500">
                  <c:v>2.8642695557916653E-2</c:v>
                </c:pt>
                <c:pt idx="2501">
                  <c:v>2.863642086858853E-2</c:v>
                </c:pt>
                <c:pt idx="2502">
                  <c:v>2.8630158434577169E-2</c:v>
                </c:pt>
                <c:pt idx="2503">
                  <c:v>2.8623908255882569E-2</c:v>
                </c:pt>
                <c:pt idx="2504">
                  <c:v>2.8617670332664602E-2</c:v>
                </c:pt>
                <c:pt idx="2505">
                  <c:v>2.8611444664683461E-2</c:v>
                </c:pt>
                <c:pt idx="2506">
                  <c:v>2.8605231252099017E-2</c:v>
                </c:pt>
                <c:pt idx="2507">
                  <c:v>2.8599030094831335E-2</c:v>
                </c:pt>
                <c:pt idx="2508">
                  <c:v>2.859284119296035E-2</c:v>
                </c:pt>
                <c:pt idx="2509">
                  <c:v>2.8586664546406126E-2</c:v>
                </c:pt>
                <c:pt idx="2510">
                  <c:v>2.858101002960467E-2</c:v>
                </c:pt>
                <c:pt idx="2511">
                  <c:v>2.8574348019407836E-2</c:v>
                </c:pt>
                <c:pt idx="2512">
                  <c:v>2.8568723066264567E-2</c:v>
                </c:pt>
                <c:pt idx="2513">
                  <c:v>2.8562080513916399E-2</c:v>
                </c:pt>
                <c:pt idx="2514">
                  <c:v>2.8555965144105855E-2</c:v>
                </c:pt>
                <c:pt idx="2515">
                  <c:v>2.8549862029771944E-2</c:v>
                </c:pt>
                <c:pt idx="2516">
                  <c:v>2.8547256900139928E-2</c:v>
                </c:pt>
                <c:pt idx="2517">
                  <c:v>2.8533358210500737E-2</c:v>
                </c:pt>
                <c:pt idx="2518">
                  <c:v>2.8532156356311233E-2</c:v>
                </c:pt>
                <c:pt idx="2519">
                  <c:v>2.8526803192991945E-2</c:v>
                </c:pt>
                <c:pt idx="2520">
                  <c:v>2.8520065513024662E-2</c:v>
                </c:pt>
                <c:pt idx="2521">
                  <c:v>2.8514038477647219E-2</c:v>
                </c:pt>
                <c:pt idx="2522">
                  <c:v>2.8508023699664875E-2</c:v>
                </c:pt>
                <c:pt idx="2523">
                  <c:v>2.8502021179264148E-2</c:v>
                </c:pt>
                <c:pt idx="2524">
                  <c:v>2.8496731299876288E-2</c:v>
                </c:pt>
                <c:pt idx="2525">
                  <c:v>2.8490052910887798E-2</c:v>
                </c:pt>
                <c:pt idx="2526">
                  <c:v>2.8484087162858884E-2</c:v>
                </c:pt>
                <c:pt idx="2527">
                  <c:v>2.8478133672438233E-2</c:v>
                </c:pt>
                <c:pt idx="2528">
                  <c:v>2.8472192439386035E-2</c:v>
                </c:pt>
                <c:pt idx="2529">
                  <c:v>2.8466263463862163E-2</c:v>
                </c:pt>
                <c:pt idx="2530">
                  <c:v>2.8455565399188032E-2</c:v>
                </c:pt>
                <c:pt idx="2531">
                  <c:v>2.8454442285239523E-2</c:v>
                </c:pt>
                <c:pt idx="2532">
                  <c:v>2.844855008211411E-2</c:v>
                </c:pt>
                <c:pt idx="2533">
                  <c:v>2.8442670136437087E-2</c:v>
                </c:pt>
                <c:pt idx="2534">
                  <c:v>2.8437506904948062E-2</c:v>
                </c:pt>
                <c:pt idx="2535">
                  <c:v>2.8430947017641373E-2</c:v>
                </c:pt>
                <c:pt idx="2536">
                  <c:v>2.84251038444161E-2</c:v>
                </c:pt>
                <c:pt idx="2537">
                  <c:v>2.8419272928612571E-2</c:v>
                </c:pt>
                <c:pt idx="2538">
                  <c:v>2.8414160385989984E-2</c:v>
                </c:pt>
                <c:pt idx="2539">
                  <c:v>2.8407647869510555E-2</c:v>
                </c:pt>
                <c:pt idx="2540">
                  <c:v>2.8401853726078841E-2</c:v>
                </c:pt>
                <c:pt idx="2541">
                  <c:v>2.8396071840175452E-2</c:v>
                </c:pt>
                <c:pt idx="2542">
                  <c:v>2.8390302211693808E-2</c:v>
                </c:pt>
                <c:pt idx="2543">
                  <c:v>2.8384544840687198E-2</c:v>
                </c:pt>
                <c:pt idx="2544">
                  <c:v>2.8378799727128978E-2</c:v>
                </c:pt>
                <c:pt idx="2545">
                  <c:v>2.8373066871045793E-2</c:v>
                </c:pt>
                <c:pt idx="2546">
                  <c:v>2.8367346272331062E-2</c:v>
                </c:pt>
                <c:pt idx="2547">
                  <c:v>2.8361637931118011E-2</c:v>
                </c:pt>
                <c:pt idx="2548">
                  <c:v>2.835594184735335E-2</c:v>
                </c:pt>
                <c:pt idx="2549">
                  <c:v>2.8350258021037078E-2</c:v>
                </c:pt>
                <c:pt idx="2550">
                  <c:v>2.8344586452142551E-2</c:v>
                </c:pt>
                <c:pt idx="2551">
                  <c:v>2.8339638765255692E-2</c:v>
                </c:pt>
                <c:pt idx="2552">
                  <c:v>2.8333992142426379E-2</c:v>
                </c:pt>
                <c:pt idx="2553">
                  <c:v>2.8327645290096015E-2</c:v>
                </c:pt>
                <c:pt idx="2554">
                  <c:v>2.8322022750968401E-2</c:v>
                </c:pt>
                <c:pt idx="2555">
                  <c:v>2.8316412469262531E-2</c:v>
                </c:pt>
                <c:pt idx="2556">
                  <c:v>2.831081444500505E-2</c:v>
                </c:pt>
                <c:pt idx="2557">
                  <c:v>2.8305942905413328E-2</c:v>
                </c:pt>
                <c:pt idx="2558">
                  <c:v>2.8299655168702031E-2</c:v>
                </c:pt>
                <c:pt idx="2559">
                  <c:v>2.8294093916736429E-2</c:v>
                </c:pt>
                <c:pt idx="2560">
                  <c:v>2.828854492213928E-2</c:v>
                </c:pt>
                <c:pt idx="2561">
                  <c:v>2.8283008185043812E-2</c:v>
                </c:pt>
                <c:pt idx="2562">
                  <c:v>2.827368683298026E-2</c:v>
                </c:pt>
                <c:pt idx="2563">
                  <c:v>2.8271971483011527E-2</c:v>
                </c:pt>
                <c:pt idx="2564">
                  <c:v>2.8266471518128E-2</c:v>
                </c:pt>
                <c:pt idx="2565">
                  <c:v>2.8260983810639573E-2</c:v>
                </c:pt>
                <c:pt idx="2566">
                  <c:v>2.825550836057289E-2</c:v>
                </c:pt>
                <c:pt idx="2567">
                  <c:v>2.8250045167954596E-2</c:v>
                </c:pt>
                <c:pt idx="2568">
                  <c:v>2.824603250703106E-2</c:v>
                </c:pt>
                <c:pt idx="2569">
                  <c:v>2.8239875100846135E-2</c:v>
                </c:pt>
                <c:pt idx="2570">
                  <c:v>2.8233729134470309E-2</c:v>
                </c:pt>
                <c:pt idx="2571">
                  <c:v>2.8229035418494419E-2</c:v>
                </c:pt>
                <c:pt idx="2572">
                  <c:v>2.8222913065816257E-2</c:v>
                </c:pt>
                <c:pt idx="2573">
                  <c:v>2.8217523417621848E-2</c:v>
                </c:pt>
                <c:pt idx="2574">
                  <c:v>2.8212146026849183E-2</c:v>
                </c:pt>
                <c:pt idx="2575">
                  <c:v>2.8206780893391681E-2</c:v>
                </c:pt>
                <c:pt idx="2576">
                  <c:v>2.8202150735394671E-2</c:v>
                </c:pt>
                <c:pt idx="2577">
                  <c:v>2.81960873987952E-2</c:v>
                </c:pt>
                <c:pt idx="2578">
                  <c:v>2.8190759037576285E-2</c:v>
                </c:pt>
                <c:pt idx="2579">
                  <c:v>2.8185442933752469E-2</c:v>
                </c:pt>
                <c:pt idx="2580">
                  <c:v>2.8180139087297107E-2</c:v>
                </c:pt>
                <c:pt idx="2581">
                  <c:v>2.8174847498290134E-2</c:v>
                </c:pt>
                <c:pt idx="2582">
                  <c:v>2.816956816662497E-2</c:v>
                </c:pt>
                <c:pt idx="2583">
                  <c:v>2.8164301092354904E-2</c:v>
                </c:pt>
                <c:pt idx="2584">
                  <c:v>2.8159046275453292E-2</c:v>
                </c:pt>
                <c:pt idx="2585">
                  <c:v>2.8149359442837252E-2</c:v>
                </c:pt>
                <c:pt idx="2586">
                  <c:v>2.814857341380872E-2</c:v>
                </c:pt>
                <c:pt idx="2587">
                  <c:v>2.8144083174475032E-2</c:v>
                </c:pt>
                <c:pt idx="2588">
                  <c:v>2.8138149581717897E-2</c:v>
                </c:pt>
                <c:pt idx="2589">
                  <c:v>2.8132956051738489E-2</c:v>
                </c:pt>
                <c:pt idx="2590">
                  <c:v>2.812850399372957E-2</c:v>
                </c:pt>
                <c:pt idx="2591">
                  <c:v>2.8122605763911679E-2</c:v>
                </c:pt>
                <c:pt idx="2592">
                  <c:v>2.8117449005984341E-2</c:v>
                </c:pt>
                <c:pt idx="2593">
                  <c:v>2.8112304505532038E-2</c:v>
                </c:pt>
                <c:pt idx="2594">
                  <c:v>2.8107172262394897E-2</c:v>
                </c:pt>
                <c:pt idx="2595">
                  <c:v>2.8102052276599565E-2</c:v>
                </c:pt>
                <c:pt idx="2596">
                  <c:v>2.8096944548252623E-2</c:v>
                </c:pt>
                <c:pt idx="2597">
                  <c:v>2.8091849077194198E-2</c:v>
                </c:pt>
                <c:pt idx="2598">
                  <c:v>2.8086765863504226E-2</c:v>
                </c:pt>
                <c:pt idx="2599">
                  <c:v>2.8081694907235999E-2</c:v>
                </c:pt>
                <c:pt idx="2600">
                  <c:v>2.8076636208282935E-2</c:v>
                </c:pt>
                <c:pt idx="2601">
                  <c:v>2.8071589766671678E-2</c:v>
                </c:pt>
                <c:pt idx="2602">
                  <c:v>2.8066555582428876E-2</c:v>
                </c:pt>
                <c:pt idx="2603">
                  <c:v>2.8062269083852787E-2</c:v>
                </c:pt>
                <c:pt idx="2604">
                  <c:v>2.8057259899485487E-2</c:v>
                </c:pt>
                <c:pt idx="2605">
                  <c:v>2.8051526573857899E-2</c:v>
                </c:pt>
                <c:pt idx="2606">
                  <c:v>2.804654141903562E-2</c:v>
                </c:pt>
                <c:pt idx="2607">
                  <c:v>2.8041568521555149E-2</c:v>
                </c:pt>
                <c:pt idx="2608">
                  <c:v>2.8036607881416487E-2</c:v>
                </c:pt>
                <c:pt idx="2609">
                  <c:v>2.8032397853263724E-2</c:v>
                </c:pt>
                <c:pt idx="2610">
                  <c:v>2.8026723373191231E-2</c:v>
                </c:pt>
                <c:pt idx="2611">
                  <c:v>2.8021799505104639E-2</c:v>
                </c:pt>
                <c:pt idx="2612">
                  <c:v>2.8016887894333209E-2</c:v>
                </c:pt>
                <c:pt idx="2613">
                  <c:v>2.8011988540903587E-2</c:v>
                </c:pt>
                <c:pt idx="2614">
                  <c:v>2.8007842266200011E-2</c:v>
                </c:pt>
                <c:pt idx="2615">
                  <c:v>2.8002226606096414E-2</c:v>
                </c:pt>
                <c:pt idx="2616">
                  <c:v>2.7997364024665572E-2</c:v>
                </c:pt>
                <c:pt idx="2617">
                  <c:v>2.7992513700603183E-2</c:v>
                </c:pt>
                <c:pt idx="2618">
                  <c:v>2.7987675633855957E-2</c:v>
                </c:pt>
                <c:pt idx="2619">
                  <c:v>2.7982849824423894E-2</c:v>
                </c:pt>
                <c:pt idx="2620">
                  <c:v>2.7978036272360285E-2</c:v>
                </c:pt>
                <c:pt idx="2621">
                  <c:v>2.7970436585267322E-2</c:v>
                </c:pt>
                <c:pt idx="2622">
                  <c:v>2.7964907433171149E-2</c:v>
                </c:pt>
                <c:pt idx="2623">
                  <c:v>2.79601348964853E-2</c:v>
                </c:pt>
                <c:pt idx="2624">
                  <c:v>2.7954695575491684E-2</c:v>
                </c:pt>
                <c:pt idx="2625">
                  <c:v>2.7950626589223759E-2</c:v>
                </c:pt>
                <c:pt idx="2626">
                  <c:v>2.7945890818488195E-2</c:v>
                </c:pt>
                <c:pt idx="2627">
                  <c:v>2.7941167303149328E-2</c:v>
                </c:pt>
                <c:pt idx="2628">
                  <c:v>2.7935784006301034E-2</c:v>
                </c:pt>
                <c:pt idx="2629">
                  <c:v>2.793175703818207E-2</c:v>
                </c:pt>
                <c:pt idx="2630">
                  <c:v>2.7927070288633615E-2</c:v>
                </c:pt>
                <c:pt idx="2631">
                  <c:v>2.792239579424205E-2</c:v>
                </c:pt>
                <c:pt idx="2632">
                  <c:v>2.7917733555327118E-2</c:v>
                </c:pt>
                <c:pt idx="2633">
                  <c:v>2.7913083571649011E-2</c:v>
                </c:pt>
                <c:pt idx="2634">
                  <c:v>2.7908445843367602E-2</c:v>
                </c:pt>
                <c:pt idx="2635">
                  <c:v>2.790382037008321E-2</c:v>
                </c:pt>
                <c:pt idx="2636">
                  <c:v>2.789789134105547E-2</c:v>
                </c:pt>
                <c:pt idx="2637">
                  <c:v>2.7894606189784454E-2</c:v>
                </c:pt>
                <c:pt idx="2638">
                  <c:v>2.7890017482690155E-2</c:v>
                </c:pt>
                <c:pt idx="2639">
                  <c:v>2.7884788252201531E-2</c:v>
                </c:pt>
                <c:pt idx="2640">
                  <c:v>2.7880876833972223E-2</c:v>
                </c:pt>
                <c:pt idx="2641">
                  <c:v>2.78763248925884E-2</c:v>
                </c:pt>
                <c:pt idx="2642">
                  <c:v>2.7871137680408609E-2</c:v>
                </c:pt>
                <c:pt idx="2643">
                  <c:v>2.7867257775531229E-2</c:v>
                </c:pt>
                <c:pt idx="2644">
                  <c:v>2.786274260009769E-2</c:v>
                </c:pt>
                <c:pt idx="2645">
                  <c:v>2.7858239679900976E-2</c:v>
                </c:pt>
                <c:pt idx="2646">
                  <c:v>2.7853749014781215E-2</c:v>
                </c:pt>
                <c:pt idx="2647">
                  <c:v>2.7849270605218024E-2</c:v>
                </c:pt>
                <c:pt idx="2648">
                  <c:v>2.7844804450811722E-2</c:v>
                </c:pt>
                <c:pt idx="2649">
                  <c:v>2.7840350551722182E-2</c:v>
                </c:pt>
                <c:pt idx="2650">
                  <c:v>2.7835908907709594E-2</c:v>
                </c:pt>
                <c:pt idx="2651">
                  <c:v>2.7831479519173641E-2</c:v>
                </c:pt>
                <c:pt idx="2652">
                  <c:v>2.7827062385954449E-2</c:v>
                </c:pt>
                <c:pt idx="2653">
                  <c:v>2.7822657507972082E-2</c:v>
                </c:pt>
                <c:pt idx="2654">
                  <c:v>2.7818264885146604E-2</c:v>
                </c:pt>
                <c:pt idx="2655">
                  <c:v>2.7813259751319208E-2</c:v>
                </c:pt>
                <c:pt idx="2656">
                  <c:v>2.7808893390046663E-2</c:v>
                </c:pt>
                <c:pt idx="2657">
                  <c:v>2.780516054857074E-2</c:v>
                </c:pt>
                <c:pt idx="2658">
                  <c:v>2.7800816947092244E-2</c:v>
                </c:pt>
                <c:pt idx="2659">
                  <c:v>2.7796485600770637E-2</c:v>
                </c:pt>
                <c:pt idx="2660">
                  <c:v>2.779216650960592E-2</c:v>
                </c:pt>
                <c:pt idx="2661">
                  <c:v>2.77878596738379E-2</c:v>
                </c:pt>
                <c:pt idx="2662">
                  <c:v>2.7782952582144915E-2</c:v>
                </c:pt>
                <c:pt idx="2663">
                  <c:v>2.7779282768012337E-2</c:v>
                </c:pt>
                <c:pt idx="2664">
                  <c:v>2.7775012698034729E-2</c:v>
                </c:pt>
                <c:pt idx="2665">
                  <c:v>2.7770754883453819E-2</c:v>
                </c:pt>
                <c:pt idx="2666">
                  <c:v>2.7765903815906157E-2</c:v>
                </c:pt>
                <c:pt idx="2667">
                  <c:v>2.7762276019842602E-2</c:v>
                </c:pt>
                <c:pt idx="2668">
                  <c:v>2.7758054970972168E-2</c:v>
                </c:pt>
                <c:pt idx="2669">
                  <c:v>2.7753846177498431E-2</c:v>
                </c:pt>
                <c:pt idx="2670">
                  <c:v>2.7749649639101648E-2</c:v>
                </c:pt>
                <c:pt idx="2671">
                  <c:v>2.7745465355861754E-2</c:v>
                </c:pt>
                <c:pt idx="2672">
                  <c:v>2.7741293328178429E-2</c:v>
                </c:pt>
                <c:pt idx="2673">
                  <c:v>2.7737312272613224E-2</c:v>
                </c:pt>
                <c:pt idx="2674">
                  <c:v>2.7732394536394978E-2</c:v>
                </c:pt>
                <c:pt idx="2675">
                  <c:v>2.772826102510173E-2</c:v>
                </c:pt>
                <c:pt idx="2676">
                  <c:v>2.7724139769205181E-2</c:v>
                </c:pt>
                <c:pt idx="2677">
                  <c:v>2.7720030768385584E-2</c:v>
                </c:pt>
                <c:pt idx="2678">
                  <c:v>2.7715934022962685E-2</c:v>
                </c:pt>
                <c:pt idx="2679">
                  <c:v>2.7711849532936483E-2</c:v>
                </c:pt>
                <c:pt idx="2680">
                  <c:v>2.7707777298067171E-2</c:v>
                </c:pt>
                <c:pt idx="2681">
                  <c:v>2.7703717318354748E-2</c:v>
                </c:pt>
                <c:pt idx="2682">
                  <c:v>2.7699669594039023E-2</c:v>
                </c:pt>
                <c:pt idx="2683">
                  <c:v>2.7695634124880186E-2</c:v>
                </c:pt>
                <c:pt idx="2684">
                  <c:v>2.7691610911038111E-2</c:v>
                </c:pt>
                <c:pt idx="2685">
                  <c:v>2.7687599952592734E-2</c:v>
                </c:pt>
                <c:pt idx="2686">
                  <c:v>2.7682461013558424E-2</c:v>
                </c:pt>
                <c:pt idx="2687">
                  <c:v>2.7678478067025836E-2</c:v>
                </c:pt>
                <c:pt idx="2688">
                  <c:v>2.7674507375730073E-2</c:v>
                </c:pt>
                <c:pt idx="2689">
                  <c:v>2.7670548939831008E-2</c:v>
                </c:pt>
                <c:pt idx="2690">
                  <c:v>2.7666602759008896E-2</c:v>
                </c:pt>
                <c:pt idx="2691">
                  <c:v>2.7662668833663417E-2</c:v>
                </c:pt>
                <c:pt idx="2692">
                  <c:v>2.7658747163394892E-2</c:v>
                </c:pt>
                <c:pt idx="2693">
                  <c:v>2.7654837748443128E-2</c:v>
                </c:pt>
                <c:pt idx="2694">
                  <c:v>2.765094058872819E-2</c:v>
                </c:pt>
                <c:pt idx="2695">
                  <c:v>2.7647055684330013E-2</c:v>
                </c:pt>
                <c:pt idx="2696">
                  <c:v>2.7643183035088725E-2</c:v>
                </c:pt>
                <c:pt idx="2697">
                  <c:v>2.7639322641164199E-2</c:v>
                </c:pt>
                <c:pt idx="2698">
                  <c:v>2.763547450263637E-2</c:v>
                </c:pt>
                <c:pt idx="2699">
                  <c:v>2.7633999649916419E-2</c:v>
                </c:pt>
                <c:pt idx="2700">
                  <c:v>2.762781499105138E-2</c:v>
                </c:pt>
                <c:pt idx="2701">
                  <c:v>2.7624003618234028E-2</c:v>
                </c:pt>
                <c:pt idx="2702">
                  <c:v>2.76202045006535E-2</c:v>
                </c:pt>
                <c:pt idx="2703">
                  <c:v>2.7616417638309798E-2</c:v>
                </c:pt>
                <c:pt idx="2704">
                  <c:v>2.7612643031122985E-2</c:v>
                </c:pt>
                <c:pt idx="2705">
                  <c:v>2.7608880679252934E-2</c:v>
                </c:pt>
                <c:pt idx="2706">
                  <c:v>2.760513058277958E-2</c:v>
                </c:pt>
                <c:pt idx="2707">
                  <c:v>2.7601392741543052E-2</c:v>
                </c:pt>
                <c:pt idx="2708">
                  <c:v>2.759766715530354E-2</c:v>
                </c:pt>
                <c:pt idx="2709">
                  <c:v>2.7593953824620598E-2</c:v>
                </c:pt>
                <c:pt idx="2710">
                  <c:v>2.759025274901461E-2</c:v>
                </c:pt>
                <c:pt idx="2711">
                  <c:v>2.7586563928805319E-2</c:v>
                </c:pt>
                <c:pt idx="2712">
                  <c:v>2.7582887363672981E-2</c:v>
                </c:pt>
                <c:pt idx="2713">
                  <c:v>2.7579223053937341E-2</c:v>
                </c:pt>
                <c:pt idx="2714">
                  <c:v>2.757557099935859E-2</c:v>
                </c:pt>
                <c:pt idx="2715">
                  <c:v>2.7571931200016664E-2</c:v>
                </c:pt>
                <c:pt idx="2716">
                  <c:v>2.7568303656071436E-2</c:v>
                </c:pt>
                <c:pt idx="2717">
                  <c:v>2.7564688367283097E-2</c:v>
                </c:pt>
                <c:pt idx="2718">
                  <c:v>2.7561085333811519E-2</c:v>
                </c:pt>
                <c:pt idx="2719">
                  <c:v>2.7557494555416895E-2</c:v>
                </c:pt>
                <c:pt idx="2720">
                  <c:v>2.7555004768906599E-2</c:v>
                </c:pt>
                <c:pt idx="2721">
                  <c:v>2.7550349764657867E-2</c:v>
                </c:pt>
                <c:pt idx="2722">
                  <c:v>2.7546795752053654E-2</c:v>
                </c:pt>
                <c:pt idx="2723">
                  <c:v>2.754325399484614E-2</c:v>
                </c:pt>
                <c:pt idx="2724">
                  <c:v>2.7537713136913666E-2</c:v>
                </c:pt>
                <c:pt idx="2725">
                  <c:v>2.7537310782843605E-2</c:v>
                </c:pt>
                <c:pt idx="2726">
                  <c:v>2.753270225440474E-2</c:v>
                </c:pt>
                <c:pt idx="2727">
                  <c:v>2.7529209518224462E-2</c:v>
                </c:pt>
                <c:pt idx="2728">
                  <c:v>2.7525729037360946E-2</c:v>
                </c:pt>
                <c:pt idx="2729">
                  <c:v>2.7522260811574384E-2</c:v>
                </c:pt>
                <c:pt idx="2730">
                  <c:v>2.7518804840944711E-2</c:v>
                </c:pt>
                <c:pt idx="2731">
                  <c:v>2.7515361125711735E-2</c:v>
                </c:pt>
                <c:pt idx="2732">
                  <c:v>2.7511929665635648E-2</c:v>
                </c:pt>
                <c:pt idx="2733">
                  <c:v>2.7508510460796387E-2</c:v>
                </c:pt>
                <c:pt idx="2734">
                  <c:v>2.7505103511353823E-2</c:v>
                </c:pt>
                <c:pt idx="2735">
                  <c:v>2.7501708817148085E-2</c:v>
                </c:pt>
                <c:pt idx="2736">
                  <c:v>2.7498326378099236E-2</c:v>
                </c:pt>
                <c:pt idx="2737">
                  <c:v>2.7494956194047404E-2</c:v>
                </c:pt>
                <c:pt idx="2738">
                  <c:v>2.7491598265632078E-2</c:v>
                </c:pt>
                <c:pt idx="2739">
                  <c:v>2.7488252592293705E-2</c:v>
                </c:pt>
                <c:pt idx="2740">
                  <c:v>2.7488166082614285E-2</c:v>
                </c:pt>
                <c:pt idx="2741">
                  <c:v>2.7481598011487307E-2</c:v>
                </c:pt>
                <c:pt idx="2742">
                  <c:v>2.7478289103779474E-2</c:v>
                </c:pt>
                <c:pt idx="2743">
                  <c:v>2.7474992451628211E-2</c:v>
                </c:pt>
                <c:pt idx="2744">
                  <c:v>2.7471708054314092E-2</c:v>
                </c:pt>
                <c:pt idx="2745">
                  <c:v>2.746843591263648E-2</c:v>
                </c:pt>
                <c:pt idx="2746">
                  <c:v>2.7465176025955884E-2</c:v>
                </c:pt>
                <c:pt idx="2747">
                  <c:v>2.746192839459205E-2</c:v>
                </c:pt>
                <c:pt idx="2748">
                  <c:v>2.7458693018465041E-2</c:v>
                </c:pt>
                <c:pt idx="2749">
                  <c:v>2.745546989773473E-2</c:v>
                </c:pt>
                <c:pt idx="2750">
                  <c:v>2.7452259032001436E-2</c:v>
                </c:pt>
                <c:pt idx="2751">
                  <c:v>2.7449060421504967E-2</c:v>
                </c:pt>
                <c:pt idx="2752">
                  <c:v>2.744587406632526E-2</c:v>
                </c:pt>
                <c:pt idx="2753">
                  <c:v>2.7442699966462314E-2</c:v>
                </c:pt>
                <c:pt idx="2754">
                  <c:v>2.7439538121836193E-2</c:v>
                </c:pt>
                <c:pt idx="2755">
                  <c:v>2.7436388532366962E-2</c:v>
                </c:pt>
                <c:pt idx="2756">
                  <c:v>2.7433251198294428E-2</c:v>
                </c:pt>
                <c:pt idx="2757">
                  <c:v>2.7430126119218912E-2</c:v>
                </c:pt>
                <c:pt idx="2758">
                  <c:v>2.7427013295460156E-2</c:v>
                </c:pt>
                <c:pt idx="2759">
                  <c:v>2.7423912727018163E-2</c:v>
                </c:pt>
                <c:pt idx="2760">
                  <c:v>2.7420824413812994E-2</c:v>
                </c:pt>
                <c:pt idx="2761">
                  <c:v>2.7417748355764715E-2</c:v>
                </c:pt>
                <c:pt idx="2762">
                  <c:v>2.7414684552953261E-2</c:v>
                </c:pt>
                <c:pt idx="2763">
                  <c:v>2.7411633005458569E-2</c:v>
                </c:pt>
                <c:pt idx="2764">
                  <c:v>2.7408593713280638E-2</c:v>
                </c:pt>
                <c:pt idx="2765">
                  <c:v>2.7405566676099724E-2</c:v>
                </c:pt>
                <c:pt idx="2766">
                  <c:v>2.7402551894235572E-2</c:v>
                </c:pt>
                <c:pt idx="2767">
                  <c:v>2.7399549367848053E-2</c:v>
                </c:pt>
                <c:pt idx="2768">
                  <c:v>2.7396559096377615E-2</c:v>
                </c:pt>
                <c:pt idx="2769">
                  <c:v>2.7393581080223939E-2</c:v>
                </c:pt>
                <c:pt idx="2770">
                  <c:v>2.7391854233851376E-2</c:v>
                </c:pt>
                <c:pt idx="2771">
                  <c:v>2.7387661813786934E-2</c:v>
                </c:pt>
                <c:pt idx="2772">
                  <c:v>2.73859655849229E-2</c:v>
                </c:pt>
                <c:pt idx="2773">
                  <c:v>2.7381791568057423E-2</c:v>
                </c:pt>
                <c:pt idx="2774">
                  <c:v>2.7378874828247746E-2</c:v>
                </c:pt>
                <c:pt idx="2775">
                  <c:v>2.7375970343594958E-2</c:v>
                </c:pt>
                <c:pt idx="2776">
                  <c:v>2.7377252016576037E-2</c:v>
                </c:pt>
                <c:pt idx="2777">
                  <c:v>2.7368148518327473E-2</c:v>
                </c:pt>
                <c:pt idx="2778">
                  <c:v>2.7368593809597996E-2</c:v>
                </c:pt>
                <c:pt idx="2779">
                  <c:v>2.7366578261383001E-2</c:v>
                </c:pt>
                <c:pt idx="2780">
                  <c:v>2.73629012749943E-2</c:v>
                </c:pt>
                <c:pt idx="2781">
                  <c:v>2.7360073393412065E-2</c:v>
                </c:pt>
                <c:pt idx="2782">
                  <c:v>2.7357257768931831E-2</c:v>
                </c:pt>
                <c:pt idx="2783">
                  <c:v>2.7354454401580242E-2</c:v>
                </c:pt>
                <c:pt idx="2784">
                  <c:v>2.735250344718887E-2</c:v>
                </c:pt>
                <c:pt idx="2785">
                  <c:v>2.734888443831629E-2</c:v>
                </c:pt>
                <c:pt idx="2786">
                  <c:v>2.7346117842430573E-2</c:v>
                </c:pt>
                <c:pt idx="2787">
                  <c:v>2.7343363503620211E-2</c:v>
                </c:pt>
                <c:pt idx="2788">
                  <c:v>2.7340621421991784E-2</c:v>
                </c:pt>
                <c:pt idx="2789">
                  <c:v>2.7337891597465358E-2</c:v>
                </c:pt>
                <c:pt idx="2790">
                  <c:v>2.7335174030067577E-2</c:v>
                </c:pt>
                <c:pt idx="2791">
                  <c:v>2.7329238230455744E-2</c:v>
                </c:pt>
                <c:pt idx="2792">
                  <c:v>2.7329775666631306E-2</c:v>
                </c:pt>
                <c:pt idx="2793">
                  <c:v>2.7327094870646107E-2</c:v>
                </c:pt>
                <c:pt idx="2794">
                  <c:v>2.732527317513167E-2</c:v>
                </c:pt>
                <c:pt idx="2795">
                  <c:v>2.7321770050061644E-2</c:v>
                </c:pt>
                <c:pt idx="2796">
                  <c:v>2.7319126025382445E-2</c:v>
                </c:pt>
                <c:pt idx="2797">
                  <c:v>2.7316494257911828E-2</c:v>
                </c:pt>
                <c:pt idx="2798">
                  <c:v>2.7314724292564208E-2</c:v>
                </c:pt>
                <c:pt idx="2799">
                  <c:v>2.7311267494303237E-2</c:v>
                </c:pt>
                <c:pt idx="2800">
                  <c:v>2.730867249819191E-2</c:v>
                </c:pt>
                <c:pt idx="2801">
                  <c:v>2.7306089759209229E-2</c:v>
                </c:pt>
                <c:pt idx="2802">
                  <c:v>2.7303519277328547E-2</c:v>
                </c:pt>
                <c:pt idx="2803">
                  <c:v>2.7301813995912472E-2</c:v>
                </c:pt>
                <c:pt idx="2804">
                  <c:v>2.729841508489983E-2</c:v>
                </c:pt>
                <c:pt idx="2805">
                  <c:v>2.7295881374405084E-2</c:v>
                </c:pt>
                <c:pt idx="2806">
                  <c:v>2.7293359920985694E-2</c:v>
                </c:pt>
                <c:pt idx="2807">
                  <c:v>2.7290850724721594E-2</c:v>
                </c:pt>
                <c:pt idx="2808">
                  <c:v>2.7288353785559494E-2</c:v>
                </c:pt>
                <c:pt idx="2809">
                  <c:v>2.7285869103499394E-2</c:v>
                </c:pt>
                <c:pt idx="2810">
                  <c:v>2.7283396678567939E-2</c:v>
                </c:pt>
                <c:pt idx="2811">
                  <c:v>2.7281794940818838E-2</c:v>
                </c:pt>
                <c:pt idx="2812">
                  <c:v>2.7279347720212677E-2</c:v>
                </c:pt>
                <c:pt idx="2813">
                  <c:v>2.7276052946465512E-2</c:v>
                </c:pt>
                <c:pt idx="2814">
                  <c:v>2.7273629549968703E-2</c:v>
                </c:pt>
                <c:pt idx="2815">
                  <c:v>2.727121841060054E-2</c:v>
                </c:pt>
                <c:pt idx="2816">
                  <c:v>2.7268819528361021E-2</c:v>
                </c:pt>
                <c:pt idx="2817">
                  <c:v>2.7267295488000443E-2</c:v>
                </c:pt>
                <c:pt idx="2818">
                  <c:v>2.726405853516134E-2</c:v>
                </c:pt>
                <c:pt idx="2819">
                  <c:v>2.7261696424227821E-2</c:v>
                </c:pt>
                <c:pt idx="2820">
                  <c:v>2.7259346570396303E-2</c:v>
                </c:pt>
                <c:pt idx="2821">
                  <c:v>2.7257008973693431E-2</c:v>
                </c:pt>
                <c:pt idx="2822">
                  <c:v>2.7251958397123133E-2</c:v>
                </c:pt>
                <c:pt idx="2823">
                  <c:v>2.725237055156704E-2</c:v>
                </c:pt>
                <c:pt idx="2824">
                  <c:v>2.7250069726196813E-2</c:v>
                </c:pt>
                <c:pt idx="2825">
                  <c:v>2.724778115790194E-2</c:v>
                </c:pt>
                <c:pt idx="2826">
                  <c:v>2.7245504846682422E-2</c:v>
                </c:pt>
                <c:pt idx="2827">
                  <c:v>2.7243240792618195E-2</c:v>
                </c:pt>
                <c:pt idx="2828">
                  <c:v>2.7242729686895117E-2</c:v>
                </c:pt>
                <c:pt idx="2829">
                  <c:v>2.7239620451937618E-2</c:v>
                </c:pt>
                <c:pt idx="2830">
                  <c:v>2.7236522172984223E-2</c:v>
                </c:pt>
                <c:pt idx="2831">
                  <c:v>2.7235179558564582E-2</c:v>
                </c:pt>
                <c:pt idx="2832">
                  <c:v>2.7232104378720479E-2</c:v>
                </c:pt>
                <c:pt idx="2833">
                  <c:v>2.7229913867241606E-2</c:v>
                </c:pt>
                <c:pt idx="2834">
                  <c:v>2.7227735612864734E-2</c:v>
                </c:pt>
                <c:pt idx="2835">
                  <c:v>2.7225569615563217E-2</c:v>
                </c:pt>
                <c:pt idx="2836">
                  <c:v>2.7224291840817205E-2</c:v>
                </c:pt>
                <c:pt idx="2837">
                  <c:v>2.7221274392319472E-2</c:v>
                </c:pt>
                <c:pt idx="2838">
                  <c:v>2.7219145166323955E-2</c:v>
                </c:pt>
                <c:pt idx="2839">
                  <c:v>2.7217028197403792E-2</c:v>
                </c:pt>
                <c:pt idx="2840">
                  <c:v>2.7214923485585629E-2</c:v>
                </c:pt>
                <c:pt idx="2841">
                  <c:v>2.7209881276935022E-2</c:v>
                </c:pt>
                <c:pt idx="2842">
                  <c:v>2.7210750833281949E-2</c:v>
                </c:pt>
                <c:pt idx="2843">
                  <c:v>2.7208682892743141E-2</c:v>
                </c:pt>
                <c:pt idx="2844">
                  <c:v>2.7206627209332979E-2</c:v>
                </c:pt>
                <c:pt idx="2845">
                  <c:v>2.7204583782971525E-2</c:v>
                </c:pt>
                <c:pt idx="2846">
                  <c:v>2.7203435757916505E-2</c:v>
                </c:pt>
                <c:pt idx="2847">
                  <c:v>2.7200533701527974E-2</c:v>
                </c:pt>
                <c:pt idx="2848">
                  <c:v>2.719852704647252E-2</c:v>
                </c:pt>
                <c:pt idx="2849">
                  <c:v>2.7196532648519067E-2</c:v>
                </c:pt>
                <c:pt idx="2850">
                  <c:v>2.7195436549540819E-2</c:v>
                </c:pt>
                <c:pt idx="2851">
                  <c:v>2.7192580623784934E-2</c:v>
                </c:pt>
                <c:pt idx="2852">
                  <c:v>2.7190622997057545E-2</c:v>
                </c:pt>
                <c:pt idx="2853">
                  <c:v>2.7188677627405511E-2</c:v>
                </c:pt>
                <c:pt idx="2854">
                  <c:v>2.7186744514828831E-2</c:v>
                </c:pt>
                <c:pt idx="2855">
                  <c:v>2.7184823659407442E-2</c:v>
                </c:pt>
                <c:pt idx="2856">
                  <c:v>2.7182915061008117E-2</c:v>
                </c:pt>
                <c:pt idx="2857">
                  <c:v>2.7181018719710792E-2</c:v>
                </c:pt>
                <c:pt idx="2858">
                  <c:v>2.7179134635515467E-2</c:v>
                </c:pt>
                <c:pt idx="2859">
                  <c:v>2.7177262808368852E-2</c:v>
                </c:pt>
                <c:pt idx="2860">
                  <c:v>2.7175403238324236E-2</c:v>
                </c:pt>
                <c:pt idx="2861">
                  <c:v>2.717355592532833E-2</c:v>
                </c:pt>
                <c:pt idx="2862">
                  <c:v>2.7171720869461069E-2</c:v>
                </c:pt>
                <c:pt idx="2863">
                  <c:v>2.7170793633792822E-2</c:v>
                </c:pt>
                <c:pt idx="2864">
                  <c:v>2.7168983831025173E-2</c:v>
                </c:pt>
                <c:pt idx="2865">
                  <c:v>2.7166289244284769E-2</c:v>
                </c:pt>
                <c:pt idx="2866">
                  <c:v>2.7164503216718927E-2</c:v>
                </c:pt>
                <c:pt idx="2867">
                  <c:v>2.716272944622844E-2</c:v>
                </c:pt>
                <c:pt idx="2868">
                  <c:v>2.7160967932786662E-2</c:v>
                </c:pt>
                <c:pt idx="2869">
                  <c:v>2.7160118687286072E-2</c:v>
                </c:pt>
                <c:pt idx="2870">
                  <c:v>2.7157481677209105E-2</c:v>
                </c:pt>
                <c:pt idx="2871">
                  <c:v>2.7155756935020037E-2</c:v>
                </c:pt>
                <c:pt idx="2872">
                  <c:v>2.7154044449879677E-2</c:v>
                </c:pt>
                <c:pt idx="2873">
                  <c:v>2.7152344221894609E-2</c:v>
                </c:pt>
                <c:pt idx="2874">
                  <c:v>2.7148128809715288E-2</c:v>
                </c:pt>
                <c:pt idx="2875">
                  <c:v>2.7148980537043954E-2</c:v>
                </c:pt>
                <c:pt idx="2876">
                  <c:v>2.7147317080231659E-2</c:v>
                </c:pt>
                <c:pt idx="2877">
                  <c:v>2.7145665880494718E-2</c:v>
                </c:pt>
                <c:pt idx="2878">
                  <c:v>2.7144026937833132E-2</c:v>
                </c:pt>
                <c:pt idx="2879">
                  <c:v>2.7142400252220256E-2</c:v>
                </c:pt>
                <c:pt idx="2880">
                  <c:v>2.7142602445309194E-2</c:v>
                </c:pt>
                <c:pt idx="2881">
                  <c:v>2.714009265913031E-2</c:v>
                </c:pt>
                <c:pt idx="2882">
                  <c:v>2.7137593737887045E-2</c:v>
                </c:pt>
                <c:pt idx="2883">
                  <c:v>2.7136926599795608E-2</c:v>
                </c:pt>
                <c:pt idx="2884">
                  <c:v>2.7134450680339484E-2</c:v>
                </c:pt>
                <c:pt idx="2885">
                  <c:v>2.713289753715209E-2</c:v>
                </c:pt>
                <c:pt idx="2886">
                  <c:v>2.7131356651040051E-2</c:v>
                </c:pt>
                <c:pt idx="2887">
                  <c:v>2.7129828022030011E-2</c:v>
                </c:pt>
                <c:pt idx="2888">
                  <c:v>2.7129225966524562E-2</c:v>
                </c:pt>
                <c:pt idx="2889">
                  <c:v>2.7126807535156061E-2</c:v>
                </c:pt>
                <c:pt idx="2890">
                  <c:v>2.7125315677318795E-2</c:v>
                </c:pt>
                <c:pt idx="2891">
                  <c:v>2.7123836076530239E-2</c:v>
                </c:pt>
                <c:pt idx="2892">
                  <c:v>2.7122368732843682E-2</c:v>
                </c:pt>
                <c:pt idx="2893">
                  <c:v>2.7120913646205835E-2</c:v>
                </c:pt>
                <c:pt idx="2894">
                  <c:v>2.7119470816643343E-2</c:v>
                </c:pt>
                <c:pt idx="2895">
                  <c:v>2.7118040244156205E-2</c:v>
                </c:pt>
                <c:pt idx="2896">
                  <c:v>2.7113975564283521E-2</c:v>
                </c:pt>
                <c:pt idx="2897">
                  <c:v>2.7115215870274767E-2</c:v>
                </c:pt>
                <c:pt idx="2898">
                  <c:v>2.7113822069013693E-2</c:v>
                </c:pt>
                <c:pt idx="2899">
                  <c:v>2.711336327698266E-2</c:v>
                </c:pt>
                <c:pt idx="2900">
                  <c:v>2.7111071237531092E-2</c:v>
                </c:pt>
                <c:pt idx="2901">
                  <c:v>2.7109714207442792E-2</c:v>
                </c:pt>
                <c:pt idx="2902">
                  <c:v>2.7109294506721948E-2</c:v>
                </c:pt>
                <c:pt idx="2903">
                  <c:v>2.7107036918359029E-2</c:v>
                </c:pt>
                <c:pt idx="2904">
                  <c:v>2.7105716659363566E-2</c:v>
                </c:pt>
                <c:pt idx="2905">
                  <c:v>2.7104408657523393E-2</c:v>
                </c:pt>
                <c:pt idx="2906">
                  <c:v>2.710311291267864E-2</c:v>
                </c:pt>
                <c:pt idx="2907">
                  <c:v>2.7101829424935886E-2</c:v>
                </c:pt>
                <c:pt idx="2908">
                  <c:v>2.7100558194188551E-2</c:v>
                </c:pt>
                <c:pt idx="2909">
                  <c:v>2.7099299220569861E-2</c:v>
                </c:pt>
                <c:pt idx="2910">
                  <c:v>2.7098052503999881E-2</c:v>
                </c:pt>
                <c:pt idx="2911">
                  <c:v>2.7096818044451965E-2</c:v>
                </c:pt>
                <c:pt idx="2912">
                  <c:v>2.7095595841979403E-2</c:v>
                </c:pt>
                <c:pt idx="2913">
                  <c:v>2.7094385896555551E-2</c:v>
                </c:pt>
                <c:pt idx="2914">
                  <c:v>2.7093188208207053E-2</c:v>
                </c:pt>
                <c:pt idx="2915">
                  <c:v>2.7092937999713129E-2</c:v>
                </c:pt>
                <c:pt idx="2916">
                  <c:v>2.7091765612725638E-2</c:v>
                </c:pt>
                <c:pt idx="2917">
                  <c:v>2.7089668685453816E-2</c:v>
                </c:pt>
                <c:pt idx="2918">
                  <c:v>2.7088520025326801E-2</c:v>
                </c:pt>
                <c:pt idx="2919">
                  <c:v>2.708738362222185E-2</c:v>
                </c:pt>
                <c:pt idx="2920">
                  <c:v>2.7086259476218899E-2</c:v>
                </c:pt>
                <c:pt idx="2921">
                  <c:v>2.7086087547687487E-2</c:v>
                </c:pt>
                <c:pt idx="2922">
                  <c:v>2.7084047955305834E-2</c:v>
                </c:pt>
                <c:pt idx="2923">
                  <c:v>2.7082960580449011E-2</c:v>
                </c:pt>
                <c:pt idx="2924">
                  <c:v>2.7081885462640898E-2</c:v>
                </c:pt>
                <c:pt idx="2925">
                  <c:v>2.7080822601881493E-2</c:v>
                </c:pt>
                <c:pt idx="2926">
                  <c:v>2.7080715932075172E-2</c:v>
                </c:pt>
                <c:pt idx="2927">
                  <c:v>2.7078733651508813E-2</c:v>
                </c:pt>
                <c:pt idx="2928">
                  <c:v>2.7077707561922182E-2</c:v>
                </c:pt>
                <c:pt idx="2929">
                  <c:v>2.7076693729357615E-2</c:v>
                </c:pt>
                <c:pt idx="2930">
                  <c:v>2.7075692153868403E-2</c:v>
                </c:pt>
                <c:pt idx="2931">
                  <c:v>2.7074702835401254E-2</c:v>
                </c:pt>
                <c:pt idx="2932">
                  <c:v>2.7073725774009461E-2</c:v>
                </c:pt>
                <c:pt idx="2933">
                  <c:v>2.7071401478346857E-2</c:v>
                </c:pt>
                <c:pt idx="2934">
                  <c:v>2.7069502943977142E-2</c:v>
                </c:pt>
                <c:pt idx="2935">
                  <c:v>2.7068566296737373E-2</c:v>
                </c:pt>
                <c:pt idx="2936">
                  <c:v>2.7067510848848286E-2</c:v>
                </c:pt>
                <c:pt idx="2937">
                  <c:v>2.7066729767568631E-2</c:v>
                </c:pt>
                <c:pt idx="2938">
                  <c:v>2.7065829885639658E-2</c:v>
                </c:pt>
                <c:pt idx="2939">
                  <c:v>2.7064942259267255E-2</c:v>
                </c:pt>
                <c:pt idx="2940">
                  <c:v>2.7063942835283683E-2</c:v>
                </c:pt>
                <c:pt idx="2941">
                  <c:v>2.7063203771593436E-2</c:v>
                </c:pt>
                <c:pt idx="2942">
                  <c:v>2.7062352910611764E-2</c:v>
                </c:pt>
                <c:pt idx="2943">
                  <c:v>2.7061514304946854E-2</c:v>
                </c:pt>
                <c:pt idx="2944">
                  <c:v>2.7060687954438833E-2</c:v>
                </c:pt>
                <c:pt idx="2945">
                  <c:v>2.7059873858847894E-2</c:v>
                </c:pt>
                <c:pt idx="2946">
                  <c:v>2.705907201889346E-2</c:v>
                </c:pt>
                <c:pt idx="2947">
                  <c:v>2.7058059089153375E-2</c:v>
                </c:pt>
                <c:pt idx="2948">
                  <c:v>2.7057505104055579E-2</c:v>
                </c:pt>
                <c:pt idx="2949">
                  <c:v>2.7056740029571813E-2</c:v>
                </c:pt>
                <c:pt idx="2950">
                  <c:v>2.7055987210244936E-2</c:v>
                </c:pt>
                <c:pt idx="2951">
                  <c:v>2.7055141851661801E-2</c:v>
                </c:pt>
                <c:pt idx="2952">
                  <c:v>2.7054518336981914E-2</c:v>
                </c:pt>
                <c:pt idx="2953">
                  <c:v>2.7053802283365513E-2</c:v>
                </c:pt>
                <c:pt idx="2954">
                  <c:v>2.7052998942531659E-2</c:v>
                </c:pt>
                <c:pt idx="2955">
                  <c:v>2.7052406941443508E-2</c:v>
                </c:pt>
                <c:pt idx="2956">
                  <c:v>2.7051727653217839E-2</c:v>
                </c:pt>
                <c:pt idx="2957">
                  <c:v>2.7051060620388867E-2</c:v>
                </c:pt>
                <c:pt idx="2958">
                  <c:v>2.7050405842556913E-2</c:v>
                </c:pt>
                <c:pt idx="2959">
                  <c:v>2.7049763319961784E-2</c:v>
                </c:pt>
                <c:pt idx="2960">
                  <c:v>2.704913305260348E-2</c:v>
                </c:pt>
                <c:pt idx="2961">
                  <c:v>2.7048515040482002E-2</c:v>
                </c:pt>
                <c:pt idx="2962">
                  <c:v>2.7047909283597349E-2</c:v>
                </c:pt>
                <c:pt idx="2963">
                  <c:v>2.7047315781709713E-2</c:v>
                </c:pt>
                <c:pt idx="2964">
                  <c:v>2.7046734535218775E-2</c:v>
                </c:pt>
                <c:pt idx="2965">
                  <c:v>2.704616554380479E-2</c:v>
                </c:pt>
                <c:pt idx="2966">
                  <c:v>2.7045608807707566E-2</c:v>
                </c:pt>
                <c:pt idx="2967">
                  <c:v>2.7044987544186938E-2</c:v>
                </c:pt>
                <c:pt idx="2968">
                  <c:v>2.7044457069083094E-2</c:v>
                </c:pt>
                <c:pt idx="2969">
                  <c:v>2.7044012130517103E-2</c:v>
                </c:pt>
                <c:pt idx="2970">
                  <c:v>2.7043504415047437E-2</c:v>
                </c:pt>
                <c:pt idx="2971">
                  <c:v>2.7043008954894532E-2</c:v>
                </c:pt>
                <c:pt idx="2972">
                  <c:v>2.7042525749978452E-2</c:v>
                </c:pt>
                <c:pt idx="2973">
                  <c:v>2.7042054800139326E-2</c:v>
                </c:pt>
                <c:pt idx="2974">
                  <c:v>2.7041531578353428E-2</c:v>
                </c:pt>
                <c:pt idx="2975">
                  <c:v>2.7041149666251485E-2</c:v>
                </c:pt>
                <c:pt idx="2976">
                  <c:v>2.7040715482122835E-2</c:v>
                </c:pt>
                <c:pt idx="2977">
                  <c:v>2.7040293553071137E-2</c:v>
                </c:pt>
                <c:pt idx="2978">
                  <c:v>2.7040870608434631E-2</c:v>
                </c:pt>
                <c:pt idx="2979">
                  <c:v>2.7039486460758155E-2</c:v>
                </c:pt>
                <c:pt idx="2980">
                  <c:v>2.7039101297416934E-2</c:v>
                </c:pt>
                <c:pt idx="2981">
                  <c:v>2.7038728389152666E-2</c:v>
                </c:pt>
                <c:pt idx="2982">
                  <c:v>2.703836773620516E-2</c:v>
                </c:pt>
                <c:pt idx="2983">
                  <c:v>2.7038019338494479E-2</c:v>
                </c:pt>
                <c:pt idx="2984">
                  <c:v>2.7037683195940687E-2</c:v>
                </c:pt>
                <c:pt idx="2985">
                  <c:v>2.7038261931120466E-2</c:v>
                </c:pt>
                <c:pt idx="2986">
                  <c:v>2.7036960889486039E-2</c:v>
                </c:pt>
                <c:pt idx="2987">
                  <c:v>2.703666501392199E-2</c:v>
                </c:pt>
                <c:pt idx="2988">
                  <c:v>2.7036381393674702E-2</c:v>
                </c:pt>
                <c:pt idx="2989">
                  <c:v>2.703611002866424E-2</c:v>
                </c:pt>
                <c:pt idx="2990">
                  <c:v>2.7035850918810667E-2</c:v>
                </c:pt>
                <c:pt idx="2991">
                  <c:v>2.7035604064034047E-2</c:v>
                </c:pt>
                <c:pt idx="2992">
                  <c:v>2.7035369464494252E-2</c:v>
                </c:pt>
                <c:pt idx="2993">
                  <c:v>2.7035147120111347E-2</c:v>
                </c:pt>
                <c:pt idx="2994">
                  <c:v>2.7034937031045203E-2</c:v>
                </c:pt>
                <c:pt idx="2995">
                  <c:v>2.7034739197135949E-2</c:v>
                </c:pt>
                <c:pt idx="2996">
                  <c:v>2.7034553618463519E-2</c:v>
                </c:pt>
                <c:pt idx="2997">
                  <c:v>2.7034380294947979E-2</c:v>
                </c:pt>
                <c:pt idx="2998">
                  <c:v>2.7034197217314926E-2</c:v>
                </c:pt>
                <c:pt idx="2999">
                  <c:v>2.7034050154952638E-2</c:v>
                </c:pt>
                <c:pt idx="3000">
                  <c:v>2.7033915347587367E-2</c:v>
                </c:pt>
                <c:pt idx="3001">
                  <c:v>2.703379279569873E-2</c:v>
                </c:pt>
                <c:pt idx="3002">
                  <c:v>2.7033682498966982E-2</c:v>
                </c:pt>
                <c:pt idx="3003">
                  <c:v>2.7033584457312188E-2</c:v>
                </c:pt>
                <c:pt idx="3004">
                  <c:v>2.7033498670974154E-2</c:v>
                </c:pt>
                <c:pt idx="3005">
                  <c:v>2.7033425139872946E-2</c:v>
                </c:pt>
                <c:pt idx="3006">
                  <c:v>2.7033363863848692E-2</c:v>
                </c:pt>
                <c:pt idx="3007">
                  <c:v>2.7033314842981326E-2</c:v>
                </c:pt>
                <c:pt idx="3008">
                  <c:v>2.7033278077430722E-2</c:v>
                </c:pt>
                <c:pt idx="3009">
                  <c:v>2.7033253567037008E-2</c:v>
                </c:pt>
                <c:pt idx="3010">
                  <c:v>2.7033241311800182E-2</c:v>
                </c:pt>
                <c:pt idx="3011">
                  <c:v>2.703628490547727E-2</c:v>
                </c:pt>
                <c:pt idx="3012">
                  <c:v>2.7033239769513884E-2</c:v>
                </c:pt>
                <c:pt idx="3013">
                  <c:v>2.7033239769513884E-2</c:v>
                </c:pt>
                <c:pt idx="3014">
                  <c:v>2.7033239769433948E-2</c:v>
                </c:pt>
                <c:pt idx="3015">
                  <c:v>2.7033239769513884E-2</c:v>
                </c:pt>
                <c:pt idx="3016">
                  <c:v>2.7033239769513884E-2</c:v>
                </c:pt>
                <c:pt idx="3017">
                  <c:v>2.703323976959382E-2</c:v>
                </c:pt>
                <c:pt idx="3018">
                  <c:v>2.7033239769433948E-2</c:v>
                </c:pt>
                <c:pt idx="3019">
                  <c:v>2.7033239769513884E-2</c:v>
                </c:pt>
                <c:pt idx="3020">
                  <c:v>2.7033239769513884E-2</c:v>
                </c:pt>
                <c:pt idx="3021">
                  <c:v>2.7033239769433948E-2</c:v>
                </c:pt>
                <c:pt idx="3022">
                  <c:v>2.7033239769433948E-2</c:v>
                </c:pt>
                <c:pt idx="3023">
                  <c:v>2.7033239769513884E-2</c:v>
                </c:pt>
                <c:pt idx="3024">
                  <c:v>2.7033239769513884E-2</c:v>
                </c:pt>
                <c:pt idx="3025">
                  <c:v>2.7033239769513884E-2</c:v>
                </c:pt>
                <c:pt idx="3026">
                  <c:v>2.7033239769513884E-2</c:v>
                </c:pt>
                <c:pt idx="3027">
                  <c:v>2.7033239769513884E-2</c:v>
                </c:pt>
                <c:pt idx="3028">
                  <c:v>2.7033239769513884E-2</c:v>
                </c:pt>
                <c:pt idx="3029">
                  <c:v>2.7033239769433948E-2</c:v>
                </c:pt>
                <c:pt idx="3030">
                  <c:v>2.7033239769513884E-2</c:v>
                </c:pt>
                <c:pt idx="3031">
                  <c:v>2.7033239769513884E-2</c:v>
                </c:pt>
                <c:pt idx="3032">
                  <c:v>2.7035269809330131E-2</c:v>
                </c:pt>
                <c:pt idx="3033">
                  <c:v>2.7033239769513884E-2</c:v>
                </c:pt>
                <c:pt idx="3034">
                  <c:v>2.7033239769513884E-2</c:v>
                </c:pt>
                <c:pt idx="3035">
                  <c:v>2.7033239769513884E-2</c:v>
                </c:pt>
                <c:pt idx="3036">
                  <c:v>2.7037300052455748E-2</c:v>
                </c:pt>
                <c:pt idx="3037">
                  <c:v>2.703628490547727E-2</c:v>
                </c:pt>
                <c:pt idx="3038">
                  <c:v>2.7033239769513884E-2</c:v>
                </c:pt>
                <c:pt idx="3039">
                  <c:v>2.7033239769433948E-2</c:v>
                </c:pt>
                <c:pt idx="3040">
                  <c:v>2.7033239769433948E-2</c:v>
                </c:pt>
                <c:pt idx="3041">
                  <c:v>2.7033239769513884E-2</c:v>
                </c:pt>
                <c:pt idx="3042">
                  <c:v>2.7033239769513884E-2</c:v>
                </c:pt>
                <c:pt idx="3043">
                  <c:v>2.7033239769433948E-2</c:v>
                </c:pt>
                <c:pt idx="3044">
                  <c:v>2.7033239769513884E-2</c:v>
                </c:pt>
                <c:pt idx="3045">
                  <c:v>2.7033239769513884E-2</c:v>
                </c:pt>
                <c:pt idx="3046">
                  <c:v>2.7033239769513884E-2</c:v>
                </c:pt>
                <c:pt idx="3047">
                  <c:v>2.7033239769433948E-2</c:v>
                </c:pt>
                <c:pt idx="3048">
                  <c:v>2.7033239769513884E-2</c:v>
                </c:pt>
                <c:pt idx="3049">
                  <c:v>2.7033239769513884E-2</c:v>
                </c:pt>
                <c:pt idx="3050">
                  <c:v>2.7033239769433948E-2</c:v>
                </c:pt>
                <c:pt idx="3051">
                  <c:v>2.7037300052455748E-2</c:v>
                </c:pt>
                <c:pt idx="3052">
                  <c:v>2.7033239769513884E-2</c:v>
                </c:pt>
                <c:pt idx="3053">
                  <c:v>2.7033239769513884E-2</c:v>
                </c:pt>
                <c:pt idx="3054">
                  <c:v>2.7033239769513884E-2</c:v>
                </c:pt>
                <c:pt idx="3055">
                  <c:v>2.7033239769513884E-2</c:v>
                </c:pt>
                <c:pt idx="3056">
                  <c:v>2.7033239769513884E-2</c:v>
                </c:pt>
                <c:pt idx="3057">
                  <c:v>2.7033239769513884E-2</c:v>
                </c:pt>
                <c:pt idx="3058">
                  <c:v>2.7033239769433948E-2</c:v>
                </c:pt>
                <c:pt idx="3059">
                  <c:v>2.703323976959382E-2</c:v>
                </c:pt>
                <c:pt idx="3060">
                  <c:v>2.703323976959382E-2</c:v>
                </c:pt>
                <c:pt idx="3061">
                  <c:v>2.7033239769433948E-2</c:v>
                </c:pt>
                <c:pt idx="3062">
                  <c:v>2.7033239769433948E-2</c:v>
                </c:pt>
                <c:pt idx="3063">
                  <c:v>2.7033239769513884E-2</c:v>
                </c:pt>
                <c:pt idx="3064">
                  <c:v>2.7033239769433948E-2</c:v>
                </c:pt>
                <c:pt idx="3065">
                  <c:v>2.7033239769433948E-2</c:v>
                </c:pt>
                <c:pt idx="3066">
                  <c:v>2.7033239769513884E-2</c:v>
                </c:pt>
                <c:pt idx="3067">
                  <c:v>2.7033239769513884E-2</c:v>
                </c:pt>
                <c:pt idx="3068">
                  <c:v>2.7033239769433948E-2</c:v>
                </c:pt>
                <c:pt idx="3069">
                  <c:v>2.7033239769433948E-2</c:v>
                </c:pt>
                <c:pt idx="3070">
                  <c:v>2.703323976959382E-2</c:v>
                </c:pt>
                <c:pt idx="3071">
                  <c:v>2.7033239769513884E-2</c:v>
                </c:pt>
                <c:pt idx="3072">
                  <c:v>2.7033239769513884E-2</c:v>
                </c:pt>
                <c:pt idx="3073">
                  <c:v>2.7033239769513884E-2</c:v>
                </c:pt>
                <c:pt idx="3074">
                  <c:v>2.7033239769513884E-2</c:v>
                </c:pt>
                <c:pt idx="3075">
                  <c:v>2.7033239769513884E-2</c:v>
                </c:pt>
                <c:pt idx="3076">
                  <c:v>2.7033239769433948E-2</c:v>
                </c:pt>
                <c:pt idx="3077">
                  <c:v>2.7033239769513884E-2</c:v>
                </c:pt>
                <c:pt idx="3078">
                  <c:v>2.7033239769513884E-2</c:v>
                </c:pt>
                <c:pt idx="3079">
                  <c:v>2.7033239769433948E-2</c:v>
                </c:pt>
                <c:pt idx="3080">
                  <c:v>2.7033239769354012E-2</c:v>
                </c:pt>
                <c:pt idx="3081">
                  <c:v>2.7033239769513884E-2</c:v>
                </c:pt>
                <c:pt idx="3082">
                  <c:v>2.7035269809330131E-2</c:v>
                </c:pt>
                <c:pt idx="3083">
                  <c:v>2.7033239769433948E-2</c:v>
                </c:pt>
                <c:pt idx="3084">
                  <c:v>2.7035269809330131E-2</c:v>
                </c:pt>
                <c:pt idx="3085">
                  <c:v>2.7033239769513884E-2</c:v>
                </c:pt>
                <c:pt idx="3086">
                  <c:v>2.7033239769433948E-2</c:v>
                </c:pt>
                <c:pt idx="3087">
                  <c:v>2.7033239769433948E-2</c:v>
                </c:pt>
                <c:pt idx="3088">
                  <c:v>2.7038315250229594E-2</c:v>
                </c:pt>
                <c:pt idx="3089">
                  <c:v>2.7033239769513884E-2</c:v>
                </c:pt>
                <c:pt idx="3090">
                  <c:v>2.7035269809356777E-2</c:v>
                </c:pt>
                <c:pt idx="3091">
                  <c:v>2.703628490547727E-2</c:v>
                </c:pt>
                <c:pt idx="3092">
                  <c:v>2.7035269809356777E-2</c:v>
                </c:pt>
                <c:pt idx="3093">
                  <c:v>2.7035269809356777E-2</c:v>
                </c:pt>
                <c:pt idx="3094">
                  <c:v>2.7035269809330131E-2</c:v>
                </c:pt>
                <c:pt idx="3095">
                  <c:v>2.7035269809330131E-2</c:v>
                </c:pt>
                <c:pt idx="3096">
                  <c:v>2.703628490547727E-2</c:v>
                </c:pt>
                <c:pt idx="3097">
                  <c:v>2.7035269809356777E-2</c:v>
                </c:pt>
                <c:pt idx="3098">
                  <c:v>2.7035269809356777E-2</c:v>
                </c:pt>
                <c:pt idx="3099">
                  <c:v>2.7035269809356777E-2</c:v>
                </c:pt>
                <c:pt idx="3100">
                  <c:v>2.7035269809330131E-2</c:v>
                </c:pt>
                <c:pt idx="3101">
                  <c:v>2.7035269809356777E-2</c:v>
                </c:pt>
                <c:pt idx="3102">
                  <c:v>2.7033239769513884E-2</c:v>
                </c:pt>
                <c:pt idx="3103">
                  <c:v>2.7035269809356777E-2</c:v>
                </c:pt>
                <c:pt idx="3104">
                  <c:v>2.7035269809356777E-2</c:v>
                </c:pt>
                <c:pt idx="3105">
                  <c:v>2.7035269809330131E-2</c:v>
                </c:pt>
                <c:pt idx="3106">
                  <c:v>2.703628490547727E-2</c:v>
                </c:pt>
                <c:pt idx="3107">
                  <c:v>2.7035269809356777E-2</c:v>
                </c:pt>
                <c:pt idx="3108">
                  <c:v>2.7035269809330131E-2</c:v>
                </c:pt>
                <c:pt idx="3109">
                  <c:v>2.7035269809330131E-2</c:v>
                </c:pt>
                <c:pt idx="3110">
                  <c:v>2.7036284905497254E-2</c:v>
                </c:pt>
                <c:pt idx="3111">
                  <c:v>2.7035269809330131E-2</c:v>
                </c:pt>
                <c:pt idx="3112">
                  <c:v>2.7035269809356777E-2</c:v>
                </c:pt>
                <c:pt idx="3113">
                  <c:v>2.7035269809303486E-2</c:v>
                </c:pt>
                <c:pt idx="3114">
                  <c:v>2.7035269809330131E-2</c:v>
                </c:pt>
                <c:pt idx="3115">
                  <c:v>2.7036284905497254E-2</c:v>
                </c:pt>
                <c:pt idx="3116">
                  <c:v>2.7035269809330131E-2</c:v>
                </c:pt>
                <c:pt idx="3117">
                  <c:v>2.7035269809330131E-2</c:v>
                </c:pt>
                <c:pt idx="3118">
                  <c:v>2.7035269809356777E-2</c:v>
                </c:pt>
                <c:pt idx="3119">
                  <c:v>2.7035269809356777E-2</c:v>
                </c:pt>
                <c:pt idx="3120">
                  <c:v>2.7035269809303486E-2</c:v>
                </c:pt>
                <c:pt idx="3121">
                  <c:v>2.7035269809356777E-2</c:v>
                </c:pt>
                <c:pt idx="3122">
                  <c:v>2.7035269809356777E-2</c:v>
                </c:pt>
                <c:pt idx="3123">
                  <c:v>2.7036284905497254E-2</c:v>
                </c:pt>
                <c:pt idx="3124">
                  <c:v>2.703628490547727E-2</c:v>
                </c:pt>
                <c:pt idx="3125">
                  <c:v>2.7035269809330131E-2</c:v>
                </c:pt>
                <c:pt idx="3126">
                  <c:v>2.7035269809356777E-2</c:v>
                </c:pt>
                <c:pt idx="3127">
                  <c:v>2.7035269809330131E-2</c:v>
                </c:pt>
                <c:pt idx="3128">
                  <c:v>2.7035269809356777E-2</c:v>
                </c:pt>
                <c:pt idx="3129">
                  <c:v>2.703628490547727E-2</c:v>
                </c:pt>
                <c:pt idx="3130">
                  <c:v>2.7035269809356777E-2</c:v>
                </c:pt>
                <c:pt idx="3131">
                  <c:v>2.7035269809330131E-2</c:v>
                </c:pt>
                <c:pt idx="3132">
                  <c:v>2.7035269809330131E-2</c:v>
                </c:pt>
                <c:pt idx="3133">
                  <c:v>2.7035269809330131E-2</c:v>
                </c:pt>
                <c:pt idx="3134">
                  <c:v>2.7033239769513884E-2</c:v>
                </c:pt>
                <c:pt idx="3135">
                  <c:v>2.7035269809356777E-2</c:v>
                </c:pt>
                <c:pt idx="3136">
                  <c:v>2.7035269809356777E-2</c:v>
                </c:pt>
                <c:pt idx="3137">
                  <c:v>2.7035269809330131E-2</c:v>
                </c:pt>
                <c:pt idx="3138">
                  <c:v>2.7035269809330131E-2</c:v>
                </c:pt>
                <c:pt idx="3139">
                  <c:v>2.7035269809330131E-2</c:v>
                </c:pt>
                <c:pt idx="3140">
                  <c:v>2.7037300052455748E-2</c:v>
                </c:pt>
                <c:pt idx="3141">
                  <c:v>2.7036284905497254E-2</c:v>
                </c:pt>
                <c:pt idx="3142">
                  <c:v>2.7035269809330131E-2</c:v>
                </c:pt>
                <c:pt idx="3143">
                  <c:v>2.7036284905497254E-2</c:v>
                </c:pt>
                <c:pt idx="3144">
                  <c:v>2.7035269809356777E-2</c:v>
                </c:pt>
                <c:pt idx="3145">
                  <c:v>2.7035269809356777E-2</c:v>
                </c:pt>
                <c:pt idx="3146">
                  <c:v>2.7035269809356777E-2</c:v>
                </c:pt>
                <c:pt idx="3147">
                  <c:v>2.7035269809330131E-2</c:v>
                </c:pt>
                <c:pt idx="3148">
                  <c:v>2.703628490547727E-2</c:v>
                </c:pt>
                <c:pt idx="3149">
                  <c:v>2.7035269809330131E-2</c:v>
                </c:pt>
                <c:pt idx="3150">
                  <c:v>2.7035269809356777E-2</c:v>
                </c:pt>
                <c:pt idx="3151">
                  <c:v>2.7035269809330131E-2</c:v>
                </c:pt>
                <c:pt idx="3152">
                  <c:v>2.7035269809356777E-2</c:v>
                </c:pt>
                <c:pt idx="3153">
                  <c:v>2.7035269809356777E-2</c:v>
                </c:pt>
                <c:pt idx="3154">
                  <c:v>2.7035269809356777E-2</c:v>
                </c:pt>
                <c:pt idx="3155">
                  <c:v>2.7035269809356777E-2</c:v>
                </c:pt>
                <c:pt idx="3156">
                  <c:v>2.7035269809330131E-2</c:v>
                </c:pt>
                <c:pt idx="3157">
                  <c:v>2.7033239769513884E-2</c:v>
                </c:pt>
                <c:pt idx="3158">
                  <c:v>2.7035269809356777E-2</c:v>
                </c:pt>
                <c:pt idx="3159">
                  <c:v>2.7036284905497254E-2</c:v>
                </c:pt>
                <c:pt idx="3160">
                  <c:v>2.7035269809330131E-2</c:v>
                </c:pt>
                <c:pt idx="3161">
                  <c:v>2.7035269809356777E-2</c:v>
                </c:pt>
                <c:pt idx="3162">
                  <c:v>2.7036284905497254E-2</c:v>
                </c:pt>
                <c:pt idx="3163">
                  <c:v>2.7035269809330131E-2</c:v>
                </c:pt>
                <c:pt idx="3164">
                  <c:v>2.7035269809330131E-2</c:v>
                </c:pt>
                <c:pt idx="3165">
                  <c:v>2.7035269809330131E-2</c:v>
                </c:pt>
                <c:pt idx="3166">
                  <c:v>2.7035269809356777E-2</c:v>
                </c:pt>
                <c:pt idx="3167">
                  <c:v>2.7035269809330131E-2</c:v>
                </c:pt>
                <c:pt idx="3168">
                  <c:v>2.7035269809356777E-2</c:v>
                </c:pt>
                <c:pt idx="3169">
                  <c:v>2.7035269809356777E-2</c:v>
                </c:pt>
                <c:pt idx="3170">
                  <c:v>2.7035269809356777E-2</c:v>
                </c:pt>
                <c:pt idx="3171">
                  <c:v>2.7035269809330131E-2</c:v>
                </c:pt>
                <c:pt idx="3172">
                  <c:v>2.7035269809356777E-2</c:v>
                </c:pt>
                <c:pt idx="3173">
                  <c:v>2.7035269809356777E-2</c:v>
                </c:pt>
                <c:pt idx="3174">
                  <c:v>2.7035269809356777E-2</c:v>
                </c:pt>
                <c:pt idx="3175">
                  <c:v>2.703628490547727E-2</c:v>
                </c:pt>
                <c:pt idx="3176">
                  <c:v>2.703628490547727E-2</c:v>
                </c:pt>
                <c:pt idx="3177">
                  <c:v>2.7035269809330131E-2</c:v>
                </c:pt>
                <c:pt idx="3178">
                  <c:v>2.7035269809330131E-2</c:v>
                </c:pt>
                <c:pt idx="3179">
                  <c:v>2.7035269809356777E-2</c:v>
                </c:pt>
                <c:pt idx="3180">
                  <c:v>2.7035269809356777E-2</c:v>
                </c:pt>
                <c:pt idx="3181">
                  <c:v>2.7036284905497254E-2</c:v>
                </c:pt>
                <c:pt idx="3182">
                  <c:v>2.7035269809330131E-2</c:v>
                </c:pt>
                <c:pt idx="3183">
                  <c:v>2.7035269809356777E-2</c:v>
                </c:pt>
                <c:pt idx="3184">
                  <c:v>2.7035269809356777E-2</c:v>
                </c:pt>
                <c:pt idx="3185">
                  <c:v>2.7035269809330131E-2</c:v>
                </c:pt>
                <c:pt idx="3186">
                  <c:v>2.703628490547727E-2</c:v>
                </c:pt>
                <c:pt idx="3187">
                  <c:v>2.7035269809356777E-2</c:v>
                </c:pt>
                <c:pt idx="3188">
                  <c:v>2.7035269809356777E-2</c:v>
                </c:pt>
                <c:pt idx="3189">
                  <c:v>2.7035269809330131E-2</c:v>
                </c:pt>
                <c:pt idx="3190">
                  <c:v>2.7035269809356777E-2</c:v>
                </c:pt>
                <c:pt idx="3191">
                  <c:v>2.7035269809330131E-2</c:v>
                </c:pt>
                <c:pt idx="3192">
                  <c:v>2.7035269809356777E-2</c:v>
                </c:pt>
                <c:pt idx="3193">
                  <c:v>2.7034254763962373E-2</c:v>
                </c:pt>
                <c:pt idx="3194">
                  <c:v>2.7033239769513884E-2</c:v>
                </c:pt>
                <c:pt idx="3195">
                  <c:v>2.7033239769513884E-2</c:v>
                </c:pt>
                <c:pt idx="3196">
                  <c:v>2.703323976959382E-2</c:v>
                </c:pt>
                <c:pt idx="3197">
                  <c:v>2.7033239769354012E-2</c:v>
                </c:pt>
                <c:pt idx="3198">
                  <c:v>2.7033239769433948E-2</c:v>
                </c:pt>
                <c:pt idx="3199">
                  <c:v>2.7033239769513884E-2</c:v>
                </c:pt>
                <c:pt idx="3200">
                  <c:v>2.7033239769513884E-2</c:v>
                </c:pt>
                <c:pt idx="3201">
                  <c:v>2.7033239769433948E-2</c:v>
                </c:pt>
                <c:pt idx="3202">
                  <c:v>2.7033239769513884E-2</c:v>
                </c:pt>
                <c:pt idx="3203">
                  <c:v>2.7033239769513884E-2</c:v>
                </c:pt>
                <c:pt idx="3204">
                  <c:v>2.7033239769513884E-2</c:v>
                </c:pt>
                <c:pt idx="3205">
                  <c:v>2.7033239769513884E-2</c:v>
                </c:pt>
                <c:pt idx="3206">
                  <c:v>2.7033239769513884E-2</c:v>
                </c:pt>
                <c:pt idx="3207">
                  <c:v>2.703323976959382E-2</c:v>
                </c:pt>
                <c:pt idx="3208">
                  <c:v>2.7033239769513884E-2</c:v>
                </c:pt>
                <c:pt idx="3209">
                  <c:v>2.7033239769513884E-2</c:v>
                </c:pt>
                <c:pt idx="3210">
                  <c:v>2.7033239769513884E-2</c:v>
                </c:pt>
                <c:pt idx="3211">
                  <c:v>2.7033239769513884E-2</c:v>
                </c:pt>
                <c:pt idx="3212">
                  <c:v>2.7033239769513884E-2</c:v>
                </c:pt>
                <c:pt idx="3213">
                  <c:v>2.7033239769513884E-2</c:v>
                </c:pt>
                <c:pt idx="3214">
                  <c:v>2.7033239769513884E-2</c:v>
                </c:pt>
                <c:pt idx="3215">
                  <c:v>2.7033239769433948E-2</c:v>
                </c:pt>
                <c:pt idx="3216">
                  <c:v>2.7033239769513884E-2</c:v>
                </c:pt>
                <c:pt idx="3217">
                  <c:v>2.7033239769513884E-2</c:v>
                </c:pt>
                <c:pt idx="3218">
                  <c:v>2.7033239769513884E-2</c:v>
                </c:pt>
                <c:pt idx="3219">
                  <c:v>2.7033239769433948E-2</c:v>
                </c:pt>
                <c:pt idx="3220">
                  <c:v>2.7033239769513884E-2</c:v>
                </c:pt>
                <c:pt idx="3221">
                  <c:v>2.703323976959382E-2</c:v>
                </c:pt>
                <c:pt idx="3222">
                  <c:v>2.7033239769433948E-2</c:v>
                </c:pt>
                <c:pt idx="3223">
                  <c:v>2.7033239769433948E-2</c:v>
                </c:pt>
                <c:pt idx="3224">
                  <c:v>2.7033239769513884E-2</c:v>
                </c:pt>
                <c:pt idx="3225">
                  <c:v>2.7033239769513884E-2</c:v>
                </c:pt>
                <c:pt idx="3226">
                  <c:v>2.7033239769433948E-2</c:v>
                </c:pt>
                <c:pt idx="3227">
                  <c:v>2.7033239769433948E-2</c:v>
                </c:pt>
                <c:pt idx="3228">
                  <c:v>2.7033239769433948E-2</c:v>
                </c:pt>
                <c:pt idx="3229">
                  <c:v>2.7033239769433948E-2</c:v>
                </c:pt>
                <c:pt idx="3230">
                  <c:v>2.7033239769433948E-2</c:v>
                </c:pt>
                <c:pt idx="3231">
                  <c:v>2.7033239769513884E-2</c:v>
                </c:pt>
                <c:pt idx="3232">
                  <c:v>2.703323976959382E-2</c:v>
                </c:pt>
                <c:pt idx="3233">
                  <c:v>2.7033239769433948E-2</c:v>
                </c:pt>
                <c:pt idx="3234">
                  <c:v>2.7033239769513884E-2</c:v>
                </c:pt>
                <c:pt idx="3235">
                  <c:v>2.7033239769513884E-2</c:v>
                </c:pt>
                <c:pt idx="3236">
                  <c:v>2.7033239769513884E-2</c:v>
                </c:pt>
                <c:pt idx="3237">
                  <c:v>2.7033239769433948E-2</c:v>
                </c:pt>
                <c:pt idx="3238">
                  <c:v>2.7033239769433948E-2</c:v>
                </c:pt>
                <c:pt idx="3239">
                  <c:v>2.7033239769433948E-2</c:v>
                </c:pt>
                <c:pt idx="3240">
                  <c:v>2.7033239769433948E-2</c:v>
                </c:pt>
                <c:pt idx="3241">
                  <c:v>2.7033239769513884E-2</c:v>
                </c:pt>
                <c:pt idx="3242">
                  <c:v>2.7033239769513884E-2</c:v>
                </c:pt>
                <c:pt idx="3243">
                  <c:v>2.7033239769513884E-2</c:v>
                </c:pt>
                <c:pt idx="3244">
                  <c:v>2.7033239769433948E-2</c:v>
                </c:pt>
                <c:pt idx="3245">
                  <c:v>2.7034254764002341E-2</c:v>
                </c:pt>
                <c:pt idx="3246">
                  <c:v>2.7033239769513884E-2</c:v>
                </c:pt>
                <c:pt idx="3247">
                  <c:v>2.7033239769513884E-2</c:v>
                </c:pt>
                <c:pt idx="3248">
                  <c:v>2.7033239769513884E-2</c:v>
                </c:pt>
                <c:pt idx="3249">
                  <c:v>2.7033239769513884E-2</c:v>
                </c:pt>
                <c:pt idx="3250">
                  <c:v>2.703323976959382E-2</c:v>
                </c:pt>
                <c:pt idx="3251">
                  <c:v>2.7033239769513884E-2</c:v>
                </c:pt>
                <c:pt idx="3252">
                  <c:v>2.7033239769433948E-2</c:v>
                </c:pt>
                <c:pt idx="3253">
                  <c:v>2.7033239769513884E-2</c:v>
                </c:pt>
                <c:pt idx="3254">
                  <c:v>2.7033239769513884E-2</c:v>
                </c:pt>
                <c:pt idx="3255">
                  <c:v>2.7033239769513884E-2</c:v>
                </c:pt>
                <c:pt idx="3256">
                  <c:v>2.7033239769433948E-2</c:v>
                </c:pt>
                <c:pt idx="3257">
                  <c:v>2.7033239769513884E-2</c:v>
                </c:pt>
                <c:pt idx="3258">
                  <c:v>2.7033239769513884E-2</c:v>
                </c:pt>
                <c:pt idx="3259">
                  <c:v>2.7033239769433948E-2</c:v>
                </c:pt>
                <c:pt idx="3260">
                  <c:v>2.7033239769513884E-2</c:v>
                </c:pt>
                <c:pt idx="3261">
                  <c:v>2.7033239769513884E-2</c:v>
                </c:pt>
                <c:pt idx="3262">
                  <c:v>2.7033239769513884E-2</c:v>
                </c:pt>
                <c:pt idx="3263">
                  <c:v>2.7033239769433948E-2</c:v>
                </c:pt>
                <c:pt idx="3264">
                  <c:v>2.7033239769513884E-2</c:v>
                </c:pt>
                <c:pt idx="3265">
                  <c:v>2.7033239769513884E-2</c:v>
                </c:pt>
                <c:pt idx="3266">
                  <c:v>2.7033239769433948E-2</c:v>
                </c:pt>
                <c:pt idx="3267">
                  <c:v>2.7033239769513884E-2</c:v>
                </c:pt>
                <c:pt idx="3268">
                  <c:v>2.7033239769513884E-2</c:v>
                </c:pt>
                <c:pt idx="3269">
                  <c:v>2.7033239769513884E-2</c:v>
                </c:pt>
                <c:pt idx="3270">
                  <c:v>2.7033239769433948E-2</c:v>
                </c:pt>
                <c:pt idx="3271">
                  <c:v>2.703628490547727E-2</c:v>
                </c:pt>
                <c:pt idx="3272">
                  <c:v>2.7033239769513884E-2</c:v>
                </c:pt>
                <c:pt idx="3273">
                  <c:v>2.7033239769433948E-2</c:v>
                </c:pt>
                <c:pt idx="3274">
                  <c:v>2.7033239769433948E-2</c:v>
                </c:pt>
                <c:pt idx="3275">
                  <c:v>2.703323976959382E-2</c:v>
                </c:pt>
                <c:pt idx="3276">
                  <c:v>2.7033239769513884E-2</c:v>
                </c:pt>
                <c:pt idx="3277">
                  <c:v>2.7033239769433948E-2</c:v>
                </c:pt>
                <c:pt idx="3278">
                  <c:v>2.7033239769513884E-2</c:v>
                </c:pt>
                <c:pt idx="3279">
                  <c:v>2.703323976959382E-2</c:v>
                </c:pt>
                <c:pt idx="3280">
                  <c:v>2.7033239769513884E-2</c:v>
                </c:pt>
                <c:pt idx="3281">
                  <c:v>2.7033239769513884E-2</c:v>
                </c:pt>
                <c:pt idx="3282">
                  <c:v>2.7033239769513884E-2</c:v>
                </c:pt>
                <c:pt idx="3283">
                  <c:v>2.7033239769513884E-2</c:v>
                </c:pt>
                <c:pt idx="3284">
                  <c:v>2.7033239769433948E-2</c:v>
                </c:pt>
                <c:pt idx="3285">
                  <c:v>2.7033239769513884E-2</c:v>
                </c:pt>
                <c:pt idx="3286">
                  <c:v>2.7033239769513884E-2</c:v>
                </c:pt>
                <c:pt idx="3287">
                  <c:v>2.7033239769513884E-2</c:v>
                </c:pt>
                <c:pt idx="3288">
                  <c:v>2.7033239769433948E-2</c:v>
                </c:pt>
                <c:pt idx="3289">
                  <c:v>2.7033239769513884E-2</c:v>
                </c:pt>
                <c:pt idx="3290">
                  <c:v>2.703323976959382E-2</c:v>
                </c:pt>
                <c:pt idx="3291">
                  <c:v>2.7033239769433948E-2</c:v>
                </c:pt>
                <c:pt idx="3292">
                  <c:v>2.7035269809330131E-2</c:v>
                </c:pt>
                <c:pt idx="3293">
                  <c:v>2.7033239769433948E-2</c:v>
                </c:pt>
                <c:pt idx="3294">
                  <c:v>2.7033239769513884E-2</c:v>
                </c:pt>
                <c:pt idx="3295">
                  <c:v>2.7033239769433948E-2</c:v>
                </c:pt>
                <c:pt idx="3296">
                  <c:v>2.7033239769513884E-2</c:v>
                </c:pt>
                <c:pt idx="3297">
                  <c:v>2.7035269809330131E-2</c:v>
                </c:pt>
                <c:pt idx="3298">
                  <c:v>2.7033239769513884E-2</c:v>
                </c:pt>
                <c:pt idx="3299">
                  <c:v>2.7033239769433948E-2</c:v>
                </c:pt>
                <c:pt idx="3300">
                  <c:v>2.7033239769513884E-2</c:v>
                </c:pt>
                <c:pt idx="3301">
                  <c:v>2.7033239769513884E-2</c:v>
                </c:pt>
                <c:pt idx="3302">
                  <c:v>2.7033239769433948E-2</c:v>
                </c:pt>
                <c:pt idx="3303">
                  <c:v>2.7033239769433948E-2</c:v>
                </c:pt>
                <c:pt idx="3304">
                  <c:v>2.7033239769513884E-2</c:v>
                </c:pt>
                <c:pt idx="3305">
                  <c:v>2.703323976959382E-2</c:v>
                </c:pt>
                <c:pt idx="3306">
                  <c:v>2.7033239769433948E-2</c:v>
                </c:pt>
                <c:pt idx="3307">
                  <c:v>2.7033239769513884E-2</c:v>
                </c:pt>
                <c:pt idx="3308">
                  <c:v>2.703323976959382E-2</c:v>
                </c:pt>
                <c:pt idx="3309">
                  <c:v>2.7033239769433948E-2</c:v>
                </c:pt>
                <c:pt idx="3310">
                  <c:v>2.7033239769513884E-2</c:v>
                </c:pt>
                <c:pt idx="3311">
                  <c:v>2.7033239769513884E-2</c:v>
                </c:pt>
                <c:pt idx="3312">
                  <c:v>2.7037300052455748E-2</c:v>
                </c:pt>
                <c:pt idx="3313">
                  <c:v>2.7033239769433948E-2</c:v>
                </c:pt>
                <c:pt idx="3314">
                  <c:v>2.7033239769513884E-2</c:v>
                </c:pt>
                <c:pt idx="3315">
                  <c:v>2.7033239769513884E-2</c:v>
                </c:pt>
                <c:pt idx="3316">
                  <c:v>2.7033239769513884E-2</c:v>
                </c:pt>
                <c:pt idx="3317">
                  <c:v>2.7033239769433948E-2</c:v>
                </c:pt>
                <c:pt idx="3318">
                  <c:v>2.7033239769513884E-2</c:v>
                </c:pt>
                <c:pt idx="3319">
                  <c:v>2.7033239769513884E-2</c:v>
                </c:pt>
                <c:pt idx="3320">
                  <c:v>2.7033239769433948E-2</c:v>
                </c:pt>
                <c:pt idx="3321">
                  <c:v>2.7033239769433948E-2</c:v>
                </c:pt>
                <c:pt idx="3322">
                  <c:v>2.7033239769513884E-2</c:v>
                </c:pt>
                <c:pt idx="3323">
                  <c:v>2.7036284905497254E-2</c:v>
                </c:pt>
                <c:pt idx="3324">
                  <c:v>2.7033239769433948E-2</c:v>
                </c:pt>
                <c:pt idx="3325">
                  <c:v>2.7033239769513884E-2</c:v>
                </c:pt>
                <c:pt idx="3326">
                  <c:v>2.703323976959382E-2</c:v>
                </c:pt>
                <c:pt idx="3327">
                  <c:v>2.7033239769513884E-2</c:v>
                </c:pt>
                <c:pt idx="3328">
                  <c:v>2.7033239769433948E-2</c:v>
                </c:pt>
                <c:pt idx="3329">
                  <c:v>2.7033239769513884E-2</c:v>
                </c:pt>
                <c:pt idx="3330">
                  <c:v>2.7033239769513884E-2</c:v>
                </c:pt>
                <c:pt idx="3331">
                  <c:v>2.7033239769433948E-2</c:v>
                </c:pt>
                <c:pt idx="3332">
                  <c:v>2.7033239769433948E-2</c:v>
                </c:pt>
                <c:pt idx="3333">
                  <c:v>2.7033239769513884E-2</c:v>
                </c:pt>
                <c:pt idx="3334">
                  <c:v>2.703323976959382E-2</c:v>
                </c:pt>
                <c:pt idx="3335">
                  <c:v>2.7033239769433948E-2</c:v>
                </c:pt>
                <c:pt idx="3336">
                  <c:v>2.7033239769513884E-2</c:v>
                </c:pt>
                <c:pt idx="3337">
                  <c:v>2.7033239769433948E-2</c:v>
                </c:pt>
                <c:pt idx="3338">
                  <c:v>2.7033239769433948E-2</c:v>
                </c:pt>
                <c:pt idx="3339">
                  <c:v>2.7033239769433948E-2</c:v>
                </c:pt>
                <c:pt idx="3340">
                  <c:v>2.703323976959382E-2</c:v>
                </c:pt>
                <c:pt idx="3341">
                  <c:v>2.703323976959382E-2</c:v>
                </c:pt>
                <c:pt idx="3342">
                  <c:v>2.7033239769433948E-2</c:v>
                </c:pt>
                <c:pt idx="3343">
                  <c:v>2.7033239769513884E-2</c:v>
                </c:pt>
                <c:pt idx="3344">
                  <c:v>2.7035269809383422E-2</c:v>
                </c:pt>
                <c:pt idx="3345">
                  <c:v>2.7033239769433948E-2</c:v>
                </c:pt>
                <c:pt idx="3346">
                  <c:v>2.7033239769433948E-2</c:v>
                </c:pt>
                <c:pt idx="3347">
                  <c:v>2.7033239769513884E-2</c:v>
                </c:pt>
                <c:pt idx="3348">
                  <c:v>2.7037300052439761E-2</c:v>
                </c:pt>
                <c:pt idx="3349">
                  <c:v>2.703628490547727E-2</c:v>
                </c:pt>
                <c:pt idx="3350">
                  <c:v>2.7033239769433948E-2</c:v>
                </c:pt>
                <c:pt idx="3351">
                  <c:v>2.7033239769513884E-2</c:v>
                </c:pt>
                <c:pt idx="3352">
                  <c:v>2.7033239769513884E-2</c:v>
                </c:pt>
                <c:pt idx="3353">
                  <c:v>2.7033239769433948E-2</c:v>
                </c:pt>
                <c:pt idx="3354">
                  <c:v>2.7033239769513884E-2</c:v>
                </c:pt>
                <c:pt idx="3355">
                  <c:v>2.7033239769513884E-2</c:v>
                </c:pt>
                <c:pt idx="3356">
                  <c:v>2.7033239769433948E-2</c:v>
                </c:pt>
                <c:pt idx="3357">
                  <c:v>2.7033239769513884E-2</c:v>
                </c:pt>
                <c:pt idx="3358">
                  <c:v>2.703323976959382E-2</c:v>
                </c:pt>
                <c:pt idx="3359">
                  <c:v>2.7033239769513884E-2</c:v>
                </c:pt>
                <c:pt idx="3360">
                  <c:v>2.7033239769433948E-2</c:v>
                </c:pt>
                <c:pt idx="3361">
                  <c:v>2.7033239769513884E-2</c:v>
                </c:pt>
                <c:pt idx="3362">
                  <c:v>2.7033239769513884E-2</c:v>
                </c:pt>
                <c:pt idx="3363">
                  <c:v>2.7037300052455748E-2</c:v>
                </c:pt>
                <c:pt idx="3364">
                  <c:v>2.7033239769513884E-2</c:v>
                </c:pt>
                <c:pt idx="3365">
                  <c:v>2.7033239769513884E-2</c:v>
                </c:pt>
                <c:pt idx="3366">
                  <c:v>2.7033239769513884E-2</c:v>
                </c:pt>
                <c:pt idx="3367">
                  <c:v>2.7033239769433948E-2</c:v>
                </c:pt>
                <c:pt idx="3368">
                  <c:v>2.7033239769433948E-2</c:v>
                </c:pt>
                <c:pt idx="3369">
                  <c:v>2.7033239769433948E-2</c:v>
                </c:pt>
                <c:pt idx="3370">
                  <c:v>2.7033239769513884E-2</c:v>
                </c:pt>
                <c:pt idx="3371">
                  <c:v>2.7033239769433948E-2</c:v>
                </c:pt>
                <c:pt idx="3372">
                  <c:v>2.7033239769513884E-2</c:v>
                </c:pt>
                <c:pt idx="3373">
                  <c:v>2.7033239769513884E-2</c:v>
                </c:pt>
                <c:pt idx="3374">
                  <c:v>2.7033239769513884E-2</c:v>
                </c:pt>
                <c:pt idx="3375">
                  <c:v>2.7033239769433948E-2</c:v>
                </c:pt>
                <c:pt idx="3376">
                  <c:v>2.7033239769513884E-2</c:v>
                </c:pt>
                <c:pt idx="3377">
                  <c:v>2.7033239769513884E-2</c:v>
                </c:pt>
                <c:pt idx="3378">
                  <c:v>2.7033239769433948E-2</c:v>
                </c:pt>
                <c:pt idx="3379">
                  <c:v>2.7033239769433948E-2</c:v>
                </c:pt>
                <c:pt idx="3380">
                  <c:v>2.7033239769513884E-2</c:v>
                </c:pt>
                <c:pt idx="3381">
                  <c:v>2.7033239769513884E-2</c:v>
                </c:pt>
                <c:pt idx="3382">
                  <c:v>2.7033239769433948E-2</c:v>
                </c:pt>
                <c:pt idx="3383">
                  <c:v>2.7033239769513884E-2</c:v>
                </c:pt>
                <c:pt idx="3384">
                  <c:v>2.7033239769513884E-2</c:v>
                </c:pt>
                <c:pt idx="3385">
                  <c:v>2.7033239769513884E-2</c:v>
                </c:pt>
                <c:pt idx="3386">
                  <c:v>2.7033239769513884E-2</c:v>
                </c:pt>
                <c:pt idx="3387">
                  <c:v>2.7033239769513884E-2</c:v>
                </c:pt>
                <c:pt idx="3388">
                  <c:v>2.7033239769513884E-2</c:v>
                </c:pt>
                <c:pt idx="3389">
                  <c:v>2.7033239769433948E-2</c:v>
                </c:pt>
                <c:pt idx="3390">
                  <c:v>2.7033239769433948E-2</c:v>
                </c:pt>
                <c:pt idx="3391">
                  <c:v>2.7033239769513884E-2</c:v>
                </c:pt>
                <c:pt idx="3392">
                  <c:v>2.7033239769513884E-2</c:v>
                </c:pt>
                <c:pt idx="3393">
                  <c:v>2.7033239769433948E-2</c:v>
                </c:pt>
                <c:pt idx="3394">
                  <c:v>2.703628490547727E-2</c:v>
                </c:pt>
                <c:pt idx="3395">
                  <c:v>2.703323976959382E-2</c:v>
                </c:pt>
                <c:pt idx="3396">
                  <c:v>2.7035269809356777E-2</c:v>
                </c:pt>
                <c:pt idx="3397">
                  <c:v>2.7033239769513884E-2</c:v>
                </c:pt>
                <c:pt idx="3398">
                  <c:v>2.7033239769513884E-2</c:v>
                </c:pt>
                <c:pt idx="3399">
                  <c:v>2.7033239769513884E-2</c:v>
                </c:pt>
                <c:pt idx="3400">
                  <c:v>2.7033239769433948E-2</c:v>
                </c:pt>
                <c:pt idx="3401">
                  <c:v>2.703628490547727E-2</c:v>
                </c:pt>
                <c:pt idx="3402">
                  <c:v>2.7035269809356777E-2</c:v>
                </c:pt>
                <c:pt idx="3403">
                  <c:v>2.7036284905497254E-2</c:v>
                </c:pt>
                <c:pt idx="3404">
                  <c:v>2.7035269809356777E-2</c:v>
                </c:pt>
                <c:pt idx="3405">
                  <c:v>2.7035269809330131E-2</c:v>
                </c:pt>
                <c:pt idx="3406">
                  <c:v>2.7035269809330131E-2</c:v>
                </c:pt>
                <c:pt idx="3407">
                  <c:v>2.7035269809330131E-2</c:v>
                </c:pt>
                <c:pt idx="3408">
                  <c:v>2.7036284905457286E-2</c:v>
                </c:pt>
                <c:pt idx="3409">
                  <c:v>2.7035269809356777E-2</c:v>
                </c:pt>
                <c:pt idx="3410">
                  <c:v>2.7035269809356777E-2</c:v>
                </c:pt>
                <c:pt idx="3411">
                  <c:v>2.7035269809356777E-2</c:v>
                </c:pt>
                <c:pt idx="3412">
                  <c:v>2.7035269809303486E-2</c:v>
                </c:pt>
                <c:pt idx="3413">
                  <c:v>2.7033239769513884E-2</c:v>
                </c:pt>
                <c:pt idx="3414">
                  <c:v>2.7035269809356777E-2</c:v>
                </c:pt>
                <c:pt idx="3415">
                  <c:v>2.7035269809330131E-2</c:v>
                </c:pt>
                <c:pt idx="3416">
                  <c:v>2.7035269809330131E-2</c:v>
                </c:pt>
                <c:pt idx="3417">
                  <c:v>2.7035269809330131E-2</c:v>
                </c:pt>
                <c:pt idx="3418">
                  <c:v>2.7036284905497254E-2</c:v>
                </c:pt>
                <c:pt idx="3419">
                  <c:v>2.7035269809303486E-2</c:v>
                </c:pt>
                <c:pt idx="3420">
                  <c:v>2.7035269809330131E-2</c:v>
                </c:pt>
                <c:pt idx="3421">
                  <c:v>2.7035269809330131E-2</c:v>
                </c:pt>
                <c:pt idx="3422">
                  <c:v>2.7036284905497254E-2</c:v>
                </c:pt>
                <c:pt idx="3423">
                  <c:v>2.7035269809356777E-2</c:v>
                </c:pt>
                <c:pt idx="3424">
                  <c:v>2.7035269809330131E-2</c:v>
                </c:pt>
                <c:pt idx="3425">
                  <c:v>2.7035269809330131E-2</c:v>
                </c:pt>
                <c:pt idx="3426">
                  <c:v>2.7035269809356777E-2</c:v>
                </c:pt>
                <c:pt idx="3427">
                  <c:v>2.7035269809356777E-2</c:v>
                </c:pt>
                <c:pt idx="3428">
                  <c:v>2.7035269809356777E-2</c:v>
                </c:pt>
                <c:pt idx="3429">
                  <c:v>2.7035269809356777E-2</c:v>
                </c:pt>
                <c:pt idx="3430">
                  <c:v>2.7035269809303486E-2</c:v>
                </c:pt>
                <c:pt idx="3431">
                  <c:v>2.7035269809330131E-2</c:v>
                </c:pt>
                <c:pt idx="3432">
                  <c:v>2.7035269809356777E-2</c:v>
                </c:pt>
                <c:pt idx="3433">
                  <c:v>2.7035269809330131E-2</c:v>
                </c:pt>
                <c:pt idx="3434">
                  <c:v>2.7035269809356777E-2</c:v>
                </c:pt>
                <c:pt idx="3435">
                  <c:v>2.7036284905497254E-2</c:v>
                </c:pt>
                <c:pt idx="3436">
                  <c:v>2.7036284905497254E-2</c:v>
                </c:pt>
                <c:pt idx="3437">
                  <c:v>2.7035269809330131E-2</c:v>
                </c:pt>
                <c:pt idx="3438">
                  <c:v>2.7035269809356777E-2</c:v>
                </c:pt>
                <c:pt idx="3439">
                  <c:v>2.7035269809356777E-2</c:v>
                </c:pt>
                <c:pt idx="3440">
                  <c:v>2.7035269809330131E-2</c:v>
                </c:pt>
                <c:pt idx="3441">
                  <c:v>2.7036284905497254E-2</c:v>
                </c:pt>
                <c:pt idx="3442">
                  <c:v>2.7035269809330131E-2</c:v>
                </c:pt>
                <c:pt idx="3443">
                  <c:v>2.7035269809356777E-2</c:v>
                </c:pt>
                <c:pt idx="3444">
                  <c:v>2.7035269809330131E-2</c:v>
                </c:pt>
                <c:pt idx="3445">
                  <c:v>2.7035269809356777E-2</c:v>
                </c:pt>
                <c:pt idx="3446">
                  <c:v>2.7033239769513884E-2</c:v>
                </c:pt>
                <c:pt idx="3447">
                  <c:v>2.7035269809330131E-2</c:v>
                </c:pt>
                <c:pt idx="3448">
                  <c:v>2.7035269809330131E-2</c:v>
                </c:pt>
                <c:pt idx="3449">
                  <c:v>2.7035269809356777E-2</c:v>
                </c:pt>
                <c:pt idx="3450">
                  <c:v>2.7035269809330131E-2</c:v>
                </c:pt>
                <c:pt idx="3451">
                  <c:v>2.7035269809330131E-2</c:v>
                </c:pt>
                <c:pt idx="3452">
                  <c:v>2.7037300052439761E-2</c:v>
                </c:pt>
                <c:pt idx="3453">
                  <c:v>2.703628490547727E-2</c:v>
                </c:pt>
                <c:pt idx="3454">
                  <c:v>2.7035269809356777E-2</c:v>
                </c:pt>
                <c:pt idx="3455">
                  <c:v>2.703628490547727E-2</c:v>
                </c:pt>
                <c:pt idx="3456">
                  <c:v>2.7035269809330131E-2</c:v>
                </c:pt>
                <c:pt idx="3457">
                  <c:v>2.7035269809330131E-2</c:v>
                </c:pt>
                <c:pt idx="3458">
                  <c:v>2.7035269809356777E-2</c:v>
                </c:pt>
                <c:pt idx="3459">
                  <c:v>2.7035269809330131E-2</c:v>
                </c:pt>
                <c:pt idx="3460">
                  <c:v>2.7036284905497254E-2</c:v>
                </c:pt>
                <c:pt idx="3461">
                  <c:v>2.7035269809356777E-2</c:v>
                </c:pt>
                <c:pt idx="3462">
                  <c:v>2.7035269809356777E-2</c:v>
                </c:pt>
                <c:pt idx="3463">
                  <c:v>2.7035269809356777E-2</c:v>
                </c:pt>
                <c:pt idx="3464">
                  <c:v>2.7035269809330131E-2</c:v>
                </c:pt>
                <c:pt idx="3465">
                  <c:v>2.7035269809356777E-2</c:v>
                </c:pt>
                <c:pt idx="3466">
                  <c:v>2.7035269809330131E-2</c:v>
                </c:pt>
                <c:pt idx="3467">
                  <c:v>2.7035269809356777E-2</c:v>
                </c:pt>
                <c:pt idx="3468">
                  <c:v>2.7033239769433948E-2</c:v>
                </c:pt>
                <c:pt idx="3469">
                  <c:v>2.7035269809356777E-2</c:v>
                </c:pt>
                <c:pt idx="3470">
                  <c:v>2.7035269809356777E-2</c:v>
                </c:pt>
                <c:pt idx="3471">
                  <c:v>2.703628490547727E-2</c:v>
                </c:pt>
                <c:pt idx="3472">
                  <c:v>2.7035269809356777E-2</c:v>
                </c:pt>
                <c:pt idx="3473">
                  <c:v>2.7035269809303486E-2</c:v>
                </c:pt>
                <c:pt idx="3474">
                  <c:v>2.703628490547727E-2</c:v>
                </c:pt>
                <c:pt idx="3475">
                  <c:v>2.7035269809330131E-2</c:v>
                </c:pt>
                <c:pt idx="3476">
                  <c:v>2.7035269809356777E-2</c:v>
                </c:pt>
                <c:pt idx="3477">
                  <c:v>2.7035269809330131E-2</c:v>
                </c:pt>
                <c:pt idx="3478">
                  <c:v>2.7035269809356777E-2</c:v>
                </c:pt>
                <c:pt idx="3479">
                  <c:v>2.7035269809330131E-2</c:v>
                </c:pt>
                <c:pt idx="3480">
                  <c:v>2.7035269809356777E-2</c:v>
                </c:pt>
                <c:pt idx="3481">
                  <c:v>2.7035269809356777E-2</c:v>
                </c:pt>
                <c:pt idx="3482">
                  <c:v>2.7035269809356777E-2</c:v>
                </c:pt>
                <c:pt idx="3483">
                  <c:v>2.7035269809356777E-2</c:v>
                </c:pt>
                <c:pt idx="3484">
                  <c:v>2.7035269809330131E-2</c:v>
                </c:pt>
                <c:pt idx="3485">
                  <c:v>2.7035269809356777E-2</c:v>
                </c:pt>
                <c:pt idx="3486">
                  <c:v>2.7035269809330131E-2</c:v>
                </c:pt>
                <c:pt idx="3487">
                  <c:v>2.7036284905497254E-2</c:v>
                </c:pt>
                <c:pt idx="3488">
                  <c:v>2.703628490547727E-2</c:v>
                </c:pt>
                <c:pt idx="3489">
                  <c:v>2.7035269809356777E-2</c:v>
                </c:pt>
                <c:pt idx="3490">
                  <c:v>2.7035269809330131E-2</c:v>
                </c:pt>
                <c:pt idx="3491">
                  <c:v>2.7035269809356777E-2</c:v>
                </c:pt>
                <c:pt idx="3492">
                  <c:v>2.7035269809356777E-2</c:v>
                </c:pt>
                <c:pt idx="3493">
                  <c:v>2.7036284905497254E-2</c:v>
                </c:pt>
                <c:pt idx="3494">
                  <c:v>2.7035269809330131E-2</c:v>
                </c:pt>
                <c:pt idx="3495">
                  <c:v>2.7035269809303486E-2</c:v>
                </c:pt>
                <c:pt idx="3496">
                  <c:v>2.7035269809356777E-2</c:v>
                </c:pt>
                <c:pt idx="3497">
                  <c:v>2.7035269809356777E-2</c:v>
                </c:pt>
                <c:pt idx="3498">
                  <c:v>2.7036284905497254E-2</c:v>
                </c:pt>
                <c:pt idx="3499">
                  <c:v>2.7035269809330131E-2</c:v>
                </c:pt>
                <c:pt idx="3500">
                  <c:v>2.7035269809356777E-2</c:v>
                </c:pt>
                <c:pt idx="3501">
                  <c:v>2.7035269809356777E-2</c:v>
                </c:pt>
                <c:pt idx="3502">
                  <c:v>2.7035269809330131E-2</c:v>
                </c:pt>
                <c:pt idx="3503">
                  <c:v>2.7035269809303486E-2</c:v>
                </c:pt>
                <c:pt idx="3504">
                  <c:v>2.7035269809330131E-2</c:v>
                </c:pt>
                <c:pt idx="3505">
                  <c:v>2.7034254764002341E-2</c:v>
                </c:pt>
                <c:pt idx="3506">
                  <c:v>2.703323976959382E-2</c:v>
                </c:pt>
                <c:pt idx="3507">
                  <c:v>2.7033239769513884E-2</c:v>
                </c:pt>
                <c:pt idx="3508">
                  <c:v>2.7033239769354012E-2</c:v>
                </c:pt>
                <c:pt idx="3509">
                  <c:v>2.7033239769513884E-2</c:v>
                </c:pt>
                <c:pt idx="3510">
                  <c:v>2.7033239769513884E-2</c:v>
                </c:pt>
                <c:pt idx="3511">
                  <c:v>2.7033239769433948E-2</c:v>
                </c:pt>
                <c:pt idx="3512">
                  <c:v>2.7033239769433948E-2</c:v>
                </c:pt>
                <c:pt idx="3513">
                  <c:v>2.7033239769513884E-2</c:v>
                </c:pt>
                <c:pt idx="3514">
                  <c:v>2.7033239769433948E-2</c:v>
                </c:pt>
                <c:pt idx="3515">
                  <c:v>2.7033239769513884E-2</c:v>
                </c:pt>
                <c:pt idx="3516">
                  <c:v>2.7033239769513884E-2</c:v>
                </c:pt>
                <c:pt idx="3517">
                  <c:v>2.7033239769513884E-2</c:v>
                </c:pt>
                <c:pt idx="3518">
                  <c:v>2.7033239769433948E-2</c:v>
                </c:pt>
                <c:pt idx="3519">
                  <c:v>2.7033239769513884E-2</c:v>
                </c:pt>
                <c:pt idx="3520">
                  <c:v>2.7033239769513884E-2</c:v>
                </c:pt>
                <c:pt idx="3521">
                  <c:v>2.7033239769433948E-2</c:v>
                </c:pt>
                <c:pt idx="3522">
                  <c:v>2.7033239769513884E-2</c:v>
                </c:pt>
                <c:pt idx="3523">
                  <c:v>2.7033239769513884E-2</c:v>
                </c:pt>
                <c:pt idx="3524">
                  <c:v>2.7033239769513884E-2</c:v>
                </c:pt>
                <c:pt idx="3525">
                  <c:v>2.7033239769433948E-2</c:v>
                </c:pt>
                <c:pt idx="3526">
                  <c:v>2.7033239769433948E-2</c:v>
                </c:pt>
                <c:pt idx="3527">
                  <c:v>2.7033239769513884E-2</c:v>
                </c:pt>
                <c:pt idx="3528">
                  <c:v>2.7033239769433948E-2</c:v>
                </c:pt>
                <c:pt idx="3529">
                  <c:v>2.7033239769433948E-2</c:v>
                </c:pt>
                <c:pt idx="3530">
                  <c:v>2.7033239769513884E-2</c:v>
                </c:pt>
                <c:pt idx="3531">
                  <c:v>2.7033239769513884E-2</c:v>
                </c:pt>
                <c:pt idx="3532">
                  <c:v>2.7033239769433948E-2</c:v>
                </c:pt>
                <c:pt idx="3533">
                  <c:v>2.7033239769513884E-2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2256"/>
        <c:axId val="77073792"/>
      </c:lineChart>
      <c:dateAx>
        <c:axId val="7707225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37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707379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70722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4.4709999999999177E-3</c:v>
                </c:pt>
                <c:pt idx="1">
                  <c:v>4.4858154658913496E-3</c:v>
                </c:pt>
                <c:pt idx="2">
                  <c:v>4.5134781487795005E-3</c:v>
                </c:pt>
                <c:pt idx="3">
                  <c:v>4.5161732922360445E-3</c:v>
                </c:pt>
                <c:pt idx="4">
                  <c:v>4.5401833582672923E-3</c:v>
                </c:pt>
                <c:pt idx="5">
                  <c:v>4.5401833582672923E-3</c:v>
                </c:pt>
                <c:pt idx="6">
                  <c:v>4.5495932337847739E-3</c:v>
                </c:pt>
                <c:pt idx="7">
                  <c:v>4.5591007282721188E-3</c:v>
                </c:pt>
                <c:pt idx="8">
                  <c:v>4.5819262984521962E-3</c:v>
                </c:pt>
                <c:pt idx="9">
                  <c:v>4.5850428851857347E-3</c:v>
                </c:pt>
                <c:pt idx="10">
                  <c:v>4.6080766338245076E-3</c:v>
                </c:pt>
                <c:pt idx="11">
                  <c:v>4.6181543312623606E-3</c:v>
                </c:pt>
                <c:pt idx="12">
                  <c:v>4.6283244773715412E-3</c:v>
                </c:pt>
                <c:pt idx="13">
                  <c:v>4.6590079087972776E-3</c:v>
                </c:pt>
                <c:pt idx="14">
                  <c:v>4.662591093039326E-3</c:v>
                </c:pt>
                <c:pt idx="15">
                  <c:v>4.6805360861857798E-3</c:v>
                </c:pt>
                <c:pt idx="16">
                  <c:v>4.6912454131987974E-3</c:v>
                </c:pt>
                <c:pt idx="17">
                  <c:v>4.7020420184773004E-3</c:v>
                </c:pt>
                <c:pt idx="18">
                  <c:v>4.7267378079383152E-3</c:v>
                </c:pt>
                <c:pt idx="19">
                  <c:v>4.7308116685647779E-3</c:v>
                </c:pt>
                <c:pt idx="20">
                  <c:v>4.7573083660869325E-3</c:v>
                </c:pt>
                <c:pt idx="21">
                  <c:v>4.7686131292255735E-3</c:v>
                </c:pt>
                <c:pt idx="22">
                  <c:v>4.7799999999983854E-3</c:v>
                </c:pt>
                <c:pt idx="23">
                  <c:v>4.7845288124492482E-3</c:v>
                </c:pt>
                <c:pt idx="24">
                  <c:v>4.7891271939175363E-3</c:v>
                </c:pt>
                <c:pt idx="25">
                  <c:v>4.8382939093467199E-3</c:v>
                </c:pt>
                <c:pt idx="26">
                  <c:v>4.8502698778019049E-3</c:v>
                </c:pt>
                <c:pt idx="27">
                  <c:v>4.8623670778748787E-3</c:v>
                </c:pt>
                <c:pt idx="28">
                  <c:v>4.8890820042652777E-3</c:v>
                </c:pt>
                <c:pt idx="29">
                  <c:v>4.8942387675967652E-3</c:v>
                </c:pt>
                <c:pt idx="30">
                  <c:v>4.9249041133627913E-3</c:v>
                </c:pt>
                <c:pt idx="31">
                  <c:v>4.9378682424143687E-3</c:v>
                </c:pt>
                <c:pt idx="32">
                  <c:v>4.9510001180556092E-3</c:v>
                </c:pt>
                <c:pt idx="33">
                  <c:v>4.9883501127994598E-3</c:v>
                </c:pt>
                <c:pt idx="34">
                  <c:v>4.9939678530018464E-3</c:v>
                </c:pt>
                <c:pt idx="35">
                  <c:v>5.0194083072723607E-3</c:v>
                </c:pt>
                <c:pt idx="36">
                  <c:v>5.0336862330496966E-3</c:v>
                </c:pt>
                <c:pt idx="37">
                  <c:v>5.048178431201659E-3</c:v>
                </c:pt>
                <c:pt idx="38">
                  <c:v>5.0809924816242981E-3</c:v>
                </c:pt>
                <c:pt idx="39">
                  <c:v>5.0869831098922895E-3</c:v>
                </c:pt>
                <c:pt idx="40">
                  <c:v>5.1240861814080231E-3</c:v>
                </c:pt>
                <c:pt idx="41">
                  <c:v>5.1400036220905021E-3</c:v>
                </c:pt>
                <c:pt idx="42">
                  <c:v>5.1561818739677958E-3</c:v>
                </c:pt>
                <c:pt idx="43">
                  <c:v>5.1936727404549949E-3</c:v>
                </c:pt>
                <c:pt idx="44">
                  <c:v>5.1999999999960429E-3</c:v>
                </c:pt>
                <c:pt idx="45">
                  <c:v>5.2364794875232774E-3</c:v>
                </c:pt>
                <c:pt idx="46">
                  <c:v>5.2541292767455056E-3</c:v>
                </c:pt>
                <c:pt idx="47">
                  <c:v>5.2720396924020143E-3</c:v>
                </c:pt>
                <c:pt idx="48">
                  <c:v>5.2901957223676337E-3</c:v>
                </c:pt>
                <c:pt idx="49">
                  <c:v>5.3649757265363538E-3</c:v>
                </c:pt>
                <c:pt idx="50">
                  <c:v>5.3649757265363538E-3</c:v>
                </c:pt>
                <c:pt idx="51">
                  <c:v>5.3841346296500166E-3</c:v>
                </c:pt>
                <c:pt idx="52">
                  <c:v>5.4034490641799958E-3</c:v>
                </c:pt>
                <c:pt idx="53">
                  <c:v>5.4229040144799841E-3</c:v>
                </c:pt>
                <c:pt idx="54">
                  <c:v>5.4819617951023412E-3</c:v>
                </c:pt>
                <c:pt idx="55">
                  <c:v>5.501828640714912E-3</c:v>
                </c:pt>
                <c:pt idx="56">
                  <c:v>5.5217609153163033E-3</c:v>
                </c:pt>
                <c:pt idx="57">
                  <c:v>5.5417435997869406E-3</c:v>
                </c:pt>
                <c:pt idx="58">
                  <c:v>5.5617616744072897E-3</c:v>
                </c:pt>
                <c:pt idx="59">
                  <c:v>5.6218780328985253E-3</c:v>
                </c:pt>
                <c:pt idx="60">
                  <c:v>5.6418874588169002E-3</c:v>
                </c:pt>
                <c:pt idx="61">
                  <c:v>5.6618571672040329E-3</c:v>
                </c:pt>
                <c:pt idx="62">
                  <c:v>5.6817721347068133E-3</c:v>
                </c:pt>
                <c:pt idx="63">
                  <c:v>5.749403620295304E-3</c:v>
                </c:pt>
                <c:pt idx="64">
                  <c:v>5.7723321745485135E-3</c:v>
                </c:pt>
                <c:pt idx="65">
                  <c:v>5.7799999999898167E-3</c:v>
                </c:pt>
                <c:pt idx="66">
                  <c:v>5.8106792834920519E-3</c:v>
                </c:pt>
                <c:pt idx="67">
                  <c:v>5.8296547790127225E-3</c:v>
                </c:pt>
                <c:pt idx="68">
                  <c:v>5.8702011667041603E-3</c:v>
                </c:pt>
                <c:pt idx="69">
                  <c:v>5.9044170970535808E-3</c:v>
                </c:pt>
                <c:pt idx="70">
                  <c:v>5.9228617016705547E-3</c:v>
                </c:pt>
                <c:pt idx="71">
                  <c:v>5.941223493858702E-3</c:v>
                </c:pt>
                <c:pt idx="72">
                  <c:v>5.9595102629142246E-3</c:v>
                </c:pt>
                <c:pt idx="73">
                  <c:v>5.9978366417035925E-3</c:v>
                </c:pt>
                <c:pt idx="74">
                  <c:v>6.0500914072402412E-3</c:v>
                </c:pt>
                <c:pt idx="75">
                  <c:v>6.0500914072402412E-3</c:v>
                </c:pt>
                <c:pt idx="76">
                  <c:v>6.0680916292067564E-3</c:v>
                </c:pt>
                <c:pt idx="77">
                  <c:v>6.0860713613151559E-3</c:v>
                </c:pt>
                <c:pt idx="78">
                  <c:v>6.123247888398786E-3</c:v>
                </c:pt>
                <c:pt idx="79">
                  <c:v>6.1579412277938152E-3</c:v>
                </c:pt>
                <c:pt idx="80">
                  <c:v>6.1759353905643435E-3</c:v>
                </c:pt>
                <c:pt idx="81">
                  <c:v>6.1939558174448853E-3</c:v>
                </c:pt>
                <c:pt idx="82">
                  <c:v>6.2120103017598944E-3</c:v>
                </c:pt>
                <c:pt idx="83">
                  <c:v>6.2490785849046472E-3</c:v>
                </c:pt>
                <c:pt idx="84">
                  <c:v>6.2847246899103834E-3</c:v>
                </c:pt>
                <c:pt idx="85">
                  <c:v>6.3030663713500544E-3</c:v>
                </c:pt>
                <c:pt idx="86">
                  <c:v>6.3214888762508723E-3</c:v>
                </c:pt>
                <c:pt idx="87">
                  <c:v>6.3399999999872395E-3</c:v>
                </c:pt>
                <c:pt idx="88">
                  <c:v>6.3489887719423216E-3</c:v>
                </c:pt>
                <c:pt idx="89">
                  <c:v>6.4149581003976495E-3</c:v>
                </c:pt>
                <c:pt idx="90">
                  <c:v>6.4241736908224722E-3</c:v>
                </c:pt>
                <c:pt idx="91">
                  <c:v>6.4431766885973858E-3</c:v>
                </c:pt>
                <c:pt idx="92">
                  <c:v>6.4622538444014666E-3</c:v>
                </c:pt>
                <c:pt idx="93">
                  <c:v>6.4814008833663445E-3</c:v>
                </c:pt>
                <c:pt idx="94">
                  <c:v>6.5392185481826133E-3</c:v>
                </c:pt>
                <c:pt idx="95">
                  <c:v>6.5586023679477324E-3</c:v>
                </c:pt>
                <c:pt idx="96">
                  <c:v>6.5975112509507128E-3</c:v>
                </c:pt>
                <c:pt idx="97">
                  <c:v>6.5975112509507128E-3</c:v>
                </c:pt>
                <c:pt idx="98">
                  <c:v>6.6170277623603183E-3</c:v>
                </c:pt>
                <c:pt idx="99">
                  <c:v>6.6757742617717577E-3</c:v>
                </c:pt>
                <c:pt idx="100">
                  <c:v>6.695407828316618E-3</c:v>
                </c:pt>
                <c:pt idx="101">
                  <c:v>6.7150599669850968E-3</c:v>
                </c:pt>
                <c:pt idx="102">
                  <c:v>6.7347264007764631E-3</c:v>
                </c:pt>
                <c:pt idx="103">
                  <c:v>6.7544028525204514E-3</c:v>
                </c:pt>
                <c:pt idx="104">
                  <c:v>6.8134495412268516E-3</c:v>
                </c:pt>
                <c:pt idx="105">
                  <c:v>6.8331232896914808E-3</c:v>
                </c:pt>
                <c:pt idx="106">
                  <c:v>6.8527856677152573E-3</c:v>
                </c:pt>
                <c:pt idx="107">
                  <c:v>6.8920591995216985E-3</c:v>
                </c:pt>
                <c:pt idx="108">
                  <c:v>6.8920591995216985E-3</c:v>
                </c:pt>
                <c:pt idx="109">
                  <c:v>6.9599999999799883E-3</c:v>
                </c:pt>
                <c:pt idx="110">
                  <c:v>6.9794471463348945E-3</c:v>
                </c:pt>
                <c:pt idx="111">
                  <c:v>6.9988600566109112E-3</c:v>
                </c:pt>
                <c:pt idx="112">
                  <c:v>7.0182441844189349E-3</c:v>
                </c:pt>
                <c:pt idx="113">
                  <c:v>7.0555880956582658E-3</c:v>
                </c:pt>
                <c:pt idx="114">
                  <c:v>7.095601950732707E-3</c:v>
                </c:pt>
                <c:pt idx="115">
                  <c:v>7.1149239778969765E-3</c:v>
                </c:pt>
                <c:pt idx="116">
                  <c:v>7.1342499487695573E-3</c:v>
                </c:pt>
                <c:pt idx="117">
                  <c:v>7.1535853184622215E-3</c:v>
                </c:pt>
                <c:pt idx="118">
                  <c:v>7.1908347492384951E-3</c:v>
                </c:pt>
                <c:pt idx="119">
                  <c:v>7.231129895142077E-3</c:v>
                </c:pt>
                <c:pt idx="120">
                  <c:v>7.2505940930968965E-3</c:v>
                </c:pt>
                <c:pt idx="121">
                  <c:v>7.2701004250441863E-3</c:v>
                </c:pt>
                <c:pt idx="122">
                  <c:v>7.2896543476035835E-3</c:v>
                </c:pt>
                <c:pt idx="123">
                  <c:v>7.3276566276976925E-3</c:v>
                </c:pt>
                <c:pt idx="124">
                  <c:v>7.3684550840690281E-3</c:v>
                </c:pt>
                <c:pt idx="125">
                  <c:v>7.388328816715908E-3</c:v>
                </c:pt>
                <c:pt idx="126">
                  <c:v>7.4082828843534702E-3</c:v>
                </c:pt>
                <c:pt idx="127">
                  <c:v>7.4283227451712418E-3</c:v>
                </c:pt>
                <c:pt idx="128">
                  <c:v>7.5299999999862777E-3</c:v>
                </c:pt>
                <c:pt idx="129">
                  <c:v>7.5506674840592749E-3</c:v>
                </c:pt>
                <c:pt idx="130">
                  <c:v>7.5612596629598587E-3</c:v>
                </c:pt>
                <c:pt idx="131">
                  <c:v>7.6556022907484592E-3</c:v>
                </c:pt>
                <c:pt idx="132">
                  <c:v>7.6662676458029997E-3</c:v>
                </c:pt>
                <c:pt idx="133">
                  <c:v>7.6875585414091013E-3</c:v>
                </c:pt>
                <c:pt idx="134">
                  <c:v>7.7089337473207524E-3</c:v>
                </c:pt>
                <c:pt idx="135">
                  <c:v>7.7303880676704816E-3</c:v>
                </c:pt>
                <c:pt idx="136">
                  <c:v>7.7951737534403915E-3</c:v>
                </c:pt>
                <c:pt idx="137">
                  <c:v>7.8168925685436919E-3</c:v>
                </c:pt>
                <c:pt idx="138">
                  <c:v>7.8386645154883382E-3</c:v>
                </c:pt>
                <c:pt idx="139">
                  <c:v>7.8604843970909843E-3</c:v>
                </c:pt>
                <c:pt idx="140">
                  <c:v>7.882347015942974E-3</c:v>
                </c:pt>
                <c:pt idx="141">
                  <c:v>7.9701209077579944E-3</c:v>
                </c:pt>
                <c:pt idx="142">
                  <c:v>7.9701209077579944E-3</c:v>
                </c:pt>
                <c:pt idx="143">
                  <c:v>7.992119243795167E-3</c:v>
                </c:pt>
                <c:pt idx="144">
                  <c:v>8.0141291278559759E-3</c:v>
                </c:pt>
                <c:pt idx="145">
                  <c:v>8.0361453609339197E-3</c:v>
                </c:pt>
                <c:pt idx="146">
                  <c:v>8.10218016074153E-3</c:v>
                </c:pt>
                <c:pt idx="147">
                  <c:v>8.1241697952069303E-3</c:v>
                </c:pt>
                <c:pt idx="148">
                  <c:v>8.1461397801977573E-3</c:v>
                </c:pt>
                <c:pt idx="149">
                  <c:v>8.1680849153244403E-3</c:v>
                </c:pt>
                <c:pt idx="150">
                  <c:v>8.1899999999707762E-3</c:v>
                </c:pt>
                <c:pt idx="151">
                  <c:v>8.2555471487063339E-3</c:v>
                </c:pt>
                <c:pt idx="152">
                  <c:v>8.2773368982279744E-3</c:v>
                </c:pt>
                <c:pt idx="153">
                  <c:v>8.2991009989342342E-3</c:v>
                </c:pt>
                <c:pt idx="154">
                  <c:v>8.3208418517120783E-3</c:v>
                </c:pt>
                <c:pt idx="155">
                  <c:v>8.3425618575560714E-3</c:v>
                </c:pt>
                <c:pt idx="156">
                  <c:v>8.4076208049999289E-3</c:v>
                </c:pt>
                <c:pt idx="157">
                  <c:v>8.4292814351523068E-3</c:v>
                </c:pt>
                <c:pt idx="158">
                  <c:v>8.4509332249195577E-3</c:v>
                </c:pt>
                <c:pt idx="159">
                  <c:v>8.4725785759265128E-3</c:v>
                </c:pt>
                <c:pt idx="160">
                  <c:v>8.494219889903858E-3</c:v>
                </c:pt>
                <c:pt idx="161">
                  <c:v>8.5807928137704922E-3</c:v>
                </c:pt>
                <c:pt idx="162">
                  <c:v>8.5807928137704922E-3</c:v>
                </c:pt>
                <c:pt idx="163">
                  <c:v>8.6024499722076476E-3</c:v>
                </c:pt>
                <c:pt idx="164">
                  <c:v>8.6241175061926943E-3</c:v>
                </c:pt>
                <c:pt idx="165">
                  <c:v>8.6457978181880418E-3</c:v>
                </c:pt>
                <c:pt idx="166">
                  <c:v>8.7109394484441438E-3</c:v>
                </c:pt>
                <c:pt idx="167">
                  <c:v>8.732694899215571E-3</c:v>
                </c:pt>
                <c:pt idx="168">
                  <c:v>8.7544751418931078E-3</c:v>
                </c:pt>
                <c:pt idx="169">
                  <c:v>8.7762825795724992E-3</c:v>
                </c:pt>
                <c:pt idx="170">
                  <c:v>8.7981196154575357E-3</c:v>
                </c:pt>
                <c:pt idx="171">
                  <c:v>8.8899999998851616E-3</c:v>
                </c:pt>
                <c:pt idx="172">
                  <c:v>8.912502365823147E-3</c:v>
                </c:pt>
                <c:pt idx="173">
                  <c:v>8.9350375475929222E-3</c:v>
                </c:pt>
                <c:pt idx="174">
                  <c:v>9.0003292497239252E-3</c:v>
                </c:pt>
                <c:pt idx="175">
                  <c:v>9.0088942601860705E-3</c:v>
                </c:pt>
                <c:pt idx="176">
                  <c:v>9.0481492728569299E-3</c:v>
                </c:pt>
                <c:pt idx="177">
                  <c:v>9.0708474959584444E-3</c:v>
                </c:pt>
                <c:pt idx="178">
                  <c:v>9.0935672496559612E-3</c:v>
                </c:pt>
                <c:pt idx="179">
                  <c:v>9.1464756296152101E-3</c:v>
                </c:pt>
                <c:pt idx="180">
                  <c:v>9.1542066690783672E-3</c:v>
                </c:pt>
                <c:pt idx="181">
                  <c:v>9.2074325380284028E-3</c:v>
                </c:pt>
                <c:pt idx="182">
                  <c:v>9.2302476108293997E-3</c:v>
                </c:pt>
                <c:pt idx="183">
                  <c:v>9.2530729253748056E-3</c:v>
                </c:pt>
                <c:pt idx="184">
                  <c:v>9.3063696277670676E-3</c:v>
                </c:pt>
                <c:pt idx="185">
                  <c:v>9.3139821298351359E-3</c:v>
                </c:pt>
                <c:pt idx="186">
                  <c:v>9.3672966669543656E-3</c:v>
                </c:pt>
                <c:pt idx="187">
                  <c:v>9.3901495565289882E-3</c:v>
                </c:pt>
                <c:pt idx="188">
                  <c:v>9.4130013953363113E-3</c:v>
                </c:pt>
                <c:pt idx="189">
                  <c:v>9.4650769248554867E-3</c:v>
                </c:pt>
                <c:pt idx="190">
                  <c:v>9.5499999999218085E-3</c:v>
                </c:pt>
                <c:pt idx="191">
                  <c:v>9.5727995129015475E-3</c:v>
                </c:pt>
                <c:pt idx="192">
                  <c:v>9.5819320768227197E-3</c:v>
                </c:pt>
                <c:pt idx="193">
                  <c:v>9.6316114141369417E-3</c:v>
                </c:pt>
                <c:pt idx="194">
                  <c:v>9.6736875355518306E-3</c:v>
                </c:pt>
                <c:pt idx="195">
                  <c:v>9.6965749634461661E-3</c:v>
                </c:pt>
                <c:pt idx="196">
                  <c:v>9.7194411305196373E-3</c:v>
                </c:pt>
                <c:pt idx="197">
                  <c:v>9.7422856936941107E-3</c:v>
                </c:pt>
                <c:pt idx="198">
                  <c:v>9.8014910160041623E-3</c:v>
                </c:pt>
                <c:pt idx="199">
                  <c:v>9.8334410452894008E-3</c:v>
                </c:pt>
                <c:pt idx="200">
                  <c:v>9.8561724422534819E-3</c:v>
                </c:pt>
                <c:pt idx="201">
                  <c:v>9.878880176528269E-3</c:v>
                </c:pt>
                <c:pt idx="202">
                  <c:v>9.9015639049286099E-3</c:v>
                </c:pt>
                <c:pt idx="203">
                  <c:v>9.9469490407483232E-3</c:v>
                </c:pt>
                <c:pt idx="204">
                  <c:v>9.9920518955910458E-3</c:v>
                </c:pt>
                <c:pt idx="205">
                  <c:v>1.0014610446342593E-2</c:v>
                </c:pt>
                <c:pt idx="206">
                  <c:v>1.0037142931805635E-2</c:v>
                </c:pt>
                <c:pt idx="207">
                  <c:v>1.0059649008692367E-2</c:v>
                </c:pt>
                <c:pt idx="208">
                  <c:v>1.0103818513217899E-2</c:v>
                </c:pt>
                <c:pt idx="209">
                  <c:v>1.0149402364232231E-2</c:v>
                </c:pt>
                <c:pt idx="210">
                  <c:v>1.0171771248426347E-2</c:v>
                </c:pt>
                <c:pt idx="211">
                  <c:v>1.0194111664018124E-2</c:v>
                </c:pt>
                <c:pt idx="212">
                  <c:v>1.0216423267619729E-2</c:v>
                </c:pt>
                <c:pt idx="213">
                  <c:v>1.025999999989719E-2</c:v>
                </c:pt>
                <c:pt idx="214">
                  <c:v>1.033827550431311E-2</c:v>
                </c:pt>
                <c:pt idx="215">
                  <c:v>1.03604865319033E-2</c:v>
                </c:pt>
                <c:pt idx="216">
                  <c:v>1.0404014677476712E-2</c:v>
                </c:pt>
                <c:pt idx="217">
                  <c:v>1.0415562910661235E-2</c:v>
                </c:pt>
                <c:pt idx="218">
                  <c:v>1.0471570759346804E-2</c:v>
                </c:pt>
                <c:pt idx="219">
                  <c:v>1.0493813910632437E-2</c:v>
                </c:pt>
                <c:pt idx="220">
                  <c:v>1.054810002976856E-2</c:v>
                </c:pt>
                <c:pt idx="221">
                  <c:v>1.0559697009249048E-2</c:v>
                </c:pt>
                <c:pt idx="222">
                  <c:v>1.0571319835058116E-2</c:v>
                </c:pt>
                <c:pt idx="223">
                  <c:v>1.0627702849901817E-2</c:v>
                </c:pt>
                <c:pt idx="224">
                  <c:v>1.0650116670298032E-2</c:v>
                </c:pt>
                <c:pt idx="225">
                  <c:v>1.0672566583625935E-2</c:v>
                </c:pt>
                <c:pt idx="226">
                  <c:v>1.0716428077537508E-2</c:v>
                </c:pt>
                <c:pt idx="227">
                  <c:v>1.0728269425833194E-2</c:v>
                </c:pt>
                <c:pt idx="228">
                  <c:v>1.078546003993399E-2</c:v>
                </c:pt>
                <c:pt idx="229">
                  <c:v>1.0818874820693106E-2</c:v>
                </c:pt>
                <c:pt idx="230">
                  <c:v>1.0830972574434257E-2</c:v>
                </c:pt>
                <c:pt idx="231">
                  <c:v>1.0875201477659512E-2</c:v>
                </c:pt>
                <c:pt idx="232">
                  <c:v>1.0887410657607548E-2</c:v>
                </c:pt>
                <c:pt idx="233">
                  <c:v>1.0958358338207342E-2</c:v>
                </c:pt>
                <c:pt idx="234">
                  <c:v>1.0981621199640797E-2</c:v>
                </c:pt>
                <c:pt idx="235">
                  <c:v>1.100495547856519E-2</c:v>
                </c:pt>
                <c:pt idx="236">
                  <c:v>1.1049702954690262E-2</c:v>
                </c:pt>
                <c:pt idx="237">
                  <c:v>1.1098886512739561E-2</c:v>
                </c:pt>
                <c:pt idx="238">
                  <c:v>1.1122487684345461E-2</c:v>
                </c:pt>
                <c:pt idx="239">
                  <c:v>1.1146124193564852E-2</c:v>
                </c:pt>
                <c:pt idx="240">
                  <c:v>1.1169790026094362E-2</c:v>
                </c:pt>
                <c:pt idx="241">
                  <c:v>1.1214788416096378E-2</c:v>
                </c:pt>
                <c:pt idx="242">
                  <c:v>1.1264626293198224E-2</c:v>
                </c:pt>
                <c:pt idx="243">
                  <c:v>1.1288348517674584E-2</c:v>
                </c:pt>
                <c:pt idx="244">
                  <c:v>1.1312063973604127E-2</c:v>
                </c:pt>
                <c:pt idx="245">
                  <c:v>1.1335766644667171E-2</c:v>
                </c:pt>
                <c:pt idx="246">
                  <c:v>1.1380720915867561E-2</c:v>
                </c:pt>
                <c:pt idx="247">
                  <c:v>1.1430329143819773E-2</c:v>
                </c:pt>
                <c:pt idx="248">
                  <c:v>1.1453877635713278E-2</c:v>
                </c:pt>
                <c:pt idx="249">
                  <c:v>1.1477377238803394E-2</c:v>
                </c:pt>
                <c:pt idx="250">
                  <c:v>1.1500821934770727E-2</c:v>
                </c:pt>
                <c:pt idx="251">
                  <c:v>1.1566765502037255E-2</c:v>
                </c:pt>
                <c:pt idx="252">
                  <c:v>1.1604553614353816E-2</c:v>
                </c:pt>
                <c:pt idx="253">
                  <c:v>1.1617011147056662E-2</c:v>
                </c:pt>
                <c:pt idx="254">
                  <c:v>1.1639999999999902E-2</c:v>
                </c:pt>
                <c:pt idx="255">
                  <c:v>1.1662894292383106E-2</c:v>
                </c:pt>
                <c:pt idx="256">
                  <c:v>1.1717682425603887E-2</c:v>
                </c:pt>
                <c:pt idx="257">
                  <c:v>1.1786917837696965E-2</c:v>
                </c:pt>
                <c:pt idx="258">
                  <c:v>1.1786917837696965E-2</c:v>
                </c:pt>
                <c:pt idx="259">
                  <c:v>1.18094368051525E-2</c:v>
                </c:pt>
                <c:pt idx="260">
                  <c:v>1.1853503106688659E-2</c:v>
                </c:pt>
                <c:pt idx="261">
                  <c:v>1.1865186196960455E-2</c:v>
                </c:pt>
                <c:pt idx="262">
                  <c:v>1.1921720625067448E-2</c:v>
                </c:pt>
                <c:pt idx="263">
                  <c:v>1.1944177001175229E-2</c:v>
                </c:pt>
                <c:pt idx="264">
                  <c:v>1.1966653855071603E-2</c:v>
                </c:pt>
                <c:pt idx="265">
                  <c:v>1.2022331520239809E-2</c:v>
                </c:pt>
                <c:pt idx="266">
                  <c:v>1.2033857002295046E-2</c:v>
                </c:pt>
                <c:pt idx="267">
                  <c:v>1.2079654440037776E-2</c:v>
                </c:pt>
                <c:pt idx="268">
                  <c:v>1.2102439655568637E-2</c:v>
                </c:pt>
                <c:pt idx="269">
                  <c:v>1.212530718434876E-2</c:v>
                </c:pt>
                <c:pt idx="270">
                  <c:v>1.2171013713887117E-2</c:v>
                </c:pt>
                <c:pt idx="271">
                  <c:v>1.2182723976421365E-2</c:v>
                </c:pt>
                <c:pt idx="272">
                  <c:v>1.2241188777175472E-2</c:v>
                </c:pt>
                <c:pt idx="273">
                  <c:v>1.2264735741602034E-2</c:v>
                </c:pt>
                <c:pt idx="274">
                  <c:v>1.2288426875396346E-2</c:v>
                </c:pt>
                <c:pt idx="275">
                  <c:v>1.2335862610906953E-2</c:v>
                </c:pt>
                <c:pt idx="276">
                  <c:v>1.2359999999782973E-2</c:v>
                </c:pt>
                <c:pt idx="277">
                  <c:v>1.2409269275635307E-2</c:v>
                </c:pt>
                <c:pt idx="278">
                  <c:v>1.24338902016663E-2</c:v>
                </c:pt>
                <c:pt idx="279">
                  <c:v>1.2458635868030572E-2</c:v>
                </c:pt>
                <c:pt idx="280">
                  <c:v>1.2507956210803535E-2</c:v>
                </c:pt>
                <c:pt idx="281">
                  <c:v>1.2520709579249771E-2</c:v>
                </c:pt>
                <c:pt idx="282">
                  <c:v>1.2583806224724057E-2</c:v>
                </c:pt>
                <c:pt idx="283">
                  <c:v>1.2609042876495877E-2</c:v>
                </c:pt>
                <c:pt idx="284">
                  <c:v>1.2634318444017452E-2</c:v>
                </c:pt>
                <c:pt idx="285">
                  <c:v>1.268482095177202E-2</c:v>
                </c:pt>
                <c:pt idx="286">
                  <c:v>1.2697560515050412E-2</c:v>
                </c:pt>
                <c:pt idx="287">
                  <c:v>1.2760850786218789E-2</c:v>
                </c:pt>
                <c:pt idx="288">
                  <c:v>1.2786102300427109E-2</c:v>
                </c:pt>
                <c:pt idx="289">
                  <c:v>1.2811306875236539E-2</c:v>
                </c:pt>
                <c:pt idx="290">
                  <c:v>1.2875284560048333E-2</c:v>
                </c:pt>
                <c:pt idx="291">
                  <c:v>1.288746018824399E-2</c:v>
                </c:pt>
                <c:pt idx="292">
                  <c:v>1.2936196272936127E-2</c:v>
                </c:pt>
                <c:pt idx="293">
                  <c:v>1.2960861571531873E-2</c:v>
                </c:pt>
                <c:pt idx="294">
                  <c:v>1.2985394045101423E-2</c:v>
                </c:pt>
                <c:pt idx="295">
                  <c:v>1.3036227413907092E-2</c:v>
                </c:pt>
                <c:pt idx="296">
                  <c:v>1.3047260575471316E-2</c:v>
                </c:pt>
                <c:pt idx="297">
                  <c:v>1.310235472740357E-2</c:v>
                </c:pt>
                <c:pt idx="298">
                  <c:v>1.3112145833303897E-2</c:v>
                </c:pt>
                <c:pt idx="299">
                  <c:v>1.3135065600471384E-2</c:v>
                </c:pt>
                <c:pt idx="300">
                  <c:v>1.3157795974301615E-2</c:v>
                </c:pt>
                <c:pt idx="301">
                  <c:v>1.3247126465718009E-2</c:v>
                </c:pt>
                <c:pt idx="302">
                  <c:v>1.3247126465718009E-2</c:v>
                </c:pt>
                <c:pt idx="303">
                  <c:v>1.3269137076232772E-2</c:v>
                </c:pt>
                <c:pt idx="304">
                  <c:v>1.3291049179714728E-2</c:v>
                </c:pt>
                <c:pt idx="305">
                  <c:v>1.3312877926311533E-2</c:v>
                </c:pt>
                <c:pt idx="306">
                  <c:v>1.3391964916801585E-2</c:v>
                </c:pt>
                <c:pt idx="307">
                  <c:v>1.339966237026181E-2</c:v>
                </c:pt>
                <c:pt idx="308">
                  <c:v>1.3421301608035396E-2</c:v>
                </c:pt>
                <c:pt idx="309">
                  <c:v>1.3442948403781352E-2</c:v>
                </c:pt>
                <c:pt idx="310">
                  <c:v>1.3464617912277882E-2</c:v>
                </c:pt>
                <c:pt idx="311">
                  <c:v>1.3544154078358118E-2</c:v>
                </c:pt>
                <c:pt idx="312">
                  <c:v>1.355182619233691E-2</c:v>
                </c:pt>
                <c:pt idx="313">
                  <c:v>1.3573836609319852E-2</c:v>
                </c:pt>
                <c:pt idx="314">
                  <c:v>1.3595960681621765E-2</c:v>
                </c:pt>
                <c:pt idx="315">
                  <c:v>1.3618213568703514E-2</c:v>
                </c:pt>
                <c:pt idx="316">
                  <c:v>1.3700361562048586E-2</c:v>
                </c:pt>
                <c:pt idx="317">
                  <c:v>1.3708816478653317E-2</c:v>
                </c:pt>
                <c:pt idx="318">
                  <c:v>1.3731940856316424E-2</c:v>
                </c:pt>
                <c:pt idx="319">
                  <c:v>1.375528502055565E-2</c:v>
                </c:pt>
                <c:pt idx="320">
                  <c:v>1.3793413554620503E-2</c:v>
                </c:pt>
                <c:pt idx="321">
                  <c:v>1.3865519454133272E-2</c:v>
                </c:pt>
                <c:pt idx="322">
                  <c:v>1.3889971181553242E-2</c:v>
                </c:pt>
                <c:pt idx="323">
                  <c:v>1.391461883343097E-2</c:v>
                </c:pt>
                <c:pt idx="324">
                  <c:v>1.3939455035710801E-2</c:v>
                </c:pt>
                <c:pt idx="325">
                  <c:v>1.3964472414024808E-2</c:v>
                </c:pt>
                <c:pt idx="326">
                  <c:v>1.4066206188919225E-2</c:v>
                </c:pt>
                <c:pt idx="327">
                  <c:v>1.4066206188919225E-2</c:v>
                </c:pt>
                <c:pt idx="328">
                  <c:v>1.4092018820455188E-2</c:v>
                </c:pt>
                <c:pt idx="329">
                  <c:v>1.4117968374875171E-2</c:v>
                </c:pt>
                <c:pt idx="330">
                  <c:v>1.4202278928144886E-2</c:v>
                </c:pt>
                <c:pt idx="331">
                  <c:v>1.4237547769312537E-2</c:v>
                </c:pt>
                <c:pt idx="332">
                  <c:v>1.4249511791743785E-2</c:v>
                </c:pt>
                <c:pt idx="333">
                  <c:v>1.4276127959228734E-2</c:v>
                </c:pt>
                <c:pt idx="334">
                  <c:v>1.4302829404720758E-2</c:v>
                </c:pt>
                <c:pt idx="335">
                  <c:v>1.4329608748873051E-2</c:v>
                </c:pt>
                <c:pt idx="336">
                  <c:v>1.4410340373992568E-2</c:v>
                </c:pt>
                <c:pt idx="337">
                  <c:v>1.4437357511529846E-2</c:v>
                </c:pt>
                <c:pt idx="338">
                  <c:v>1.4464415645132126E-2</c:v>
                </c:pt>
                <c:pt idx="339">
                  <c:v>1.4491507393094053E-2</c:v>
                </c:pt>
                <c:pt idx="340">
                  <c:v>1.4518625373310152E-2</c:v>
                </c:pt>
                <c:pt idx="341">
                  <c:v>1.4557097250853697E-2</c:v>
                </c:pt>
                <c:pt idx="342">
                  <c:v>1.4627213029103442E-2</c:v>
                </c:pt>
                <c:pt idx="343">
                  <c:v>1.4640128382279204E-2</c:v>
                </c:pt>
                <c:pt idx="344">
                  <c:v>1.4667299604557744E-2</c:v>
                </c:pt>
                <c:pt idx="345">
                  <c:v>1.4694465460082172E-2</c:v>
                </c:pt>
                <c:pt idx="346">
                  <c:v>1.4789990138852018E-2</c:v>
                </c:pt>
                <c:pt idx="347">
                  <c:v>1.4803055649308628E-2</c:v>
                </c:pt>
                <c:pt idx="348">
                  <c:v>1.4830179996601949E-2</c:v>
                </c:pt>
                <c:pt idx="349">
                  <c:v>1.4857293106986851E-2</c:v>
                </c:pt>
                <c:pt idx="350">
                  <c:v>1.4979421962651044E-2</c:v>
                </c:pt>
                <c:pt idx="351">
                  <c:v>1.4979421962651044E-2</c:v>
                </c:pt>
                <c:pt idx="352">
                  <c:v>1.4992655854402704E-2</c:v>
                </c:pt>
                <c:pt idx="353">
                  <c:v>1.50196809920712E-2</c:v>
                </c:pt>
                <c:pt idx="354">
                  <c:v>1.5046688041919396E-2</c:v>
                </c:pt>
                <c:pt idx="355">
                  <c:v>1.507367602503531E-2</c:v>
                </c:pt>
                <c:pt idx="356">
                  <c:v>1.5168024508462252E-2</c:v>
                </c:pt>
                <c:pt idx="357">
                  <c:v>1.5181417710126745E-2</c:v>
                </c:pt>
                <c:pt idx="358">
                  <c:v>1.520829567408865E-2</c:v>
                </c:pt>
                <c:pt idx="359">
                  <c:v>1.5261975798861743E-2</c:v>
                </c:pt>
                <c:pt idx="360">
                  <c:v>1.5261975798861743E-2</c:v>
                </c:pt>
                <c:pt idx="361">
                  <c:v>1.5368590555224189E-2</c:v>
                </c:pt>
                <c:pt idx="362">
                  <c:v>1.5382126412148344E-2</c:v>
                </c:pt>
                <c:pt idx="363">
                  <c:v>1.540875748486463E-2</c:v>
                </c:pt>
                <c:pt idx="364">
                  <c:v>1.5435356051313786E-2</c:v>
                </c:pt>
                <c:pt idx="365">
                  <c:v>1.5461921137159598E-2</c:v>
                </c:pt>
                <c:pt idx="366">
                  <c:v>1.5541405766958925E-2</c:v>
                </c:pt>
                <c:pt idx="367">
                  <c:v>1.5567827186025165E-2</c:v>
                </c:pt>
                <c:pt idx="368">
                  <c:v>1.5594210252055932E-2</c:v>
                </c:pt>
                <c:pt idx="369">
                  <c:v>1.562055399041591E-2</c:v>
                </c:pt>
                <c:pt idx="370">
                  <c:v>1.5646857426422345E-2</c:v>
                </c:pt>
                <c:pt idx="371">
                  <c:v>1.5725516172740067E-2</c:v>
                </c:pt>
                <c:pt idx="372">
                  <c:v>1.5751648651510883E-2</c:v>
                </c:pt>
                <c:pt idx="373">
                  <c:v>1.5777735953776083E-2</c:v>
                </c:pt>
                <c:pt idx="374">
                  <c:v>1.5803777104561722E-2</c:v>
                </c:pt>
                <c:pt idx="375">
                  <c:v>1.5829771128843786E-2</c:v>
                </c:pt>
                <c:pt idx="376">
                  <c:v>1.590746069174008E-2</c:v>
                </c:pt>
                <c:pt idx="377">
                  <c:v>1.593325645884092E-2</c:v>
                </c:pt>
                <c:pt idx="378">
                  <c:v>1.5959000223620189E-2</c:v>
                </c:pt>
                <c:pt idx="379">
                  <c:v>1.5984691010773655E-2</c:v>
                </c:pt>
                <c:pt idx="380">
                  <c:v>1.6010327844951409E-2</c:v>
                </c:pt>
                <c:pt idx="381">
                  <c:v>1.613766858078651E-2</c:v>
                </c:pt>
                <c:pt idx="382">
                  <c:v>1.6162961212228058E-2</c:v>
                </c:pt>
                <c:pt idx="383">
                  <c:v>1.6188192857174634E-2</c:v>
                </c:pt>
                <c:pt idx="384">
                  <c:v>1.6277534892165144E-2</c:v>
                </c:pt>
                <c:pt idx="385">
                  <c:v>1.6313362193014103E-2</c:v>
                </c:pt>
                <c:pt idx="386">
                  <c:v>1.6327387094587871E-2</c:v>
                </c:pt>
                <c:pt idx="387">
                  <c:v>1.6352199297080712E-2</c:v>
                </c:pt>
                <c:pt idx="388">
                  <c:v>1.6436681257340862E-2</c:v>
                </c:pt>
                <c:pt idx="389">
                  <c:v>1.6450637042847542E-2</c:v>
                </c:pt>
                <c:pt idx="390">
                  <c:v>1.6475032625228272E-2</c:v>
                </c:pt>
                <c:pt idx="391">
                  <c:v>1.6499338230439416E-2</c:v>
                </c:pt>
                <c:pt idx="392">
                  <c:v>1.6523551640540677E-2</c:v>
                </c:pt>
                <c:pt idx="393">
                  <c:v>1.661943896774299E-2</c:v>
                </c:pt>
                <c:pt idx="394">
                  <c:v>1.661943896774299E-2</c:v>
                </c:pt>
                <c:pt idx="395">
                  <c:v>1.6643158129913269E-2</c:v>
                </c:pt>
                <c:pt idx="396">
                  <c:v>1.6666771787381997E-2</c:v>
                </c:pt>
                <c:pt idx="397">
                  <c:v>1.6690277721570702E-2</c:v>
                </c:pt>
                <c:pt idx="398">
                  <c:v>1.6769784432473112E-2</c:v>
                </c:pt>
                <c:pt idx="399">
                  <c:v>1.6783179850928961E-2</c:v>
                </c:pt>
                <c:pt idx="400">
                  <c:v>1.6806113887035189E-2</c:v>
                </c:pt>
                <c:pt idx="401">
                  <c:v>1.6828926886607691E-2</c:v>
                </c:pt>
                <c:pt idx="402">
                  <c:v>1.6851616630485924E-2</c:v>
                </c:pt>
                <c:pt idx="403">
                  <c:v>1.6928193900521509E-2</c:v>
                </c:pt>
                <c:pt idx="404">
                  <c:v>1.6941099186848586E-2</c:v>
                </c:pt>
                <c:pt idx="405">
                  <c:v>1.6963143028017821E-2</c:v>
                </c:pt>
                <c:pt idx="406">
                  <c:v>1.6985056581378225E-2</c:v>
                </c:pt>
                <c:pt idx="407">
                  <c:v>1.7006840769667048E-2</c:v>
                </c:pt>
                <c:pt idx="408">
                  <c:v>1.7080344603635018E-2</c:v>
                </c:pt>
                <c:pt idx="409">
                  <c:v>1.7092702329149695E-2</c:v>
                </c:pt>
                <c:pt idx="410">
                  <c:v>1.7113853535422986E-2</c:v>
                </c:pt>
                <c:pt idx="411">
                  <c:v>1.7134880914406639E-2</c:v>
                </c:pt>
                <c:pt idx="412">
                  <c:v>1.7155785389284393E-2</c:v>
                </c:pt>
                <c:pt idx="413">
                  <c:v>1.7226372705356933E-2</c:v>
                </c:pt>
                <c:pt idx="414">
                  <c:v>1.7238192713544764E-2</c:v>
                </c:pt>
                <c:pt idx="415">
                  <c:v>1.7258496517775154E-2</c:v>
                </c:pt>
                <c:pt idx="416">
                  <c:v>1.727868295827046E-2</c:v>
                </c:pt>
                <c:pt idx="417">
                  <c:v>1.7298752958631765E-2</c:v>
                </c:pt>
                <c:pt idx="418">
                  <c:v>1.7377887032766826E-2</c:v>
                </c:pt>
                <c:pt idx="419">
                  <c:v>1.7377887032766826E-2</c:v>
                </c:pt>
                <c:pt idx="420">
                  <c:v>1.7397388688472817E-2</c:v>
                </c:pt>
                <c:pt idx="421">
                  <c:v>1.7416779446841526E-2</c:v>
                </c:pt>
                <c:pt idx="422">
                  <c:v>1.7436060231866217E-2</c:v>
                </c:pt>
                <c:pt idx="423">
                  <c:v>1.7509376211930567E-2</c:v>
                </c:pt>
                <c:pt idx="424">
                  <c:v>1.753616931248763E-2</c:v>
                </c:pt>
                <c:pt idx="425">
                  <c:v>1.7554817259545462E-2</c:v>
                </c:pt>
                <c:pt idx="426">
                  <c:v>1.7597128602630598E-2</c:v>
                </c:pt>
                <c:pt idx="427">
                  <c:v>1.7607601655289445E-2</c:v>
                </c:pt>
                <c:pt idx="428">
                  <c:v>1.7646535746109797E-2</c:v>
                </c:pt>
                <c:pt idx="429">
                  <c:v>1.766458156018285E-2</c:v>
                </c:pt>
                <c:pt idx="430">
                  <c:v>1.7682530202238082E-2</c:v>
                </c:pt>
                <c:pt idx="431">
                  <c:v>1.7715840163482308E-2</c:v>
                </c:pt>
                <c:pt idx="432">
                  <c:v>1.7725846732182367E-2</c:v>
                </c:pt>
                <c:pt idx="433">
                  <c:v>1.7770847673197622E-2</c:v>
                </c:pt>
                <c:pt idx="434">
                  <c:v>1.7788232388364623E-2</c:v>
                </c:pt>
                <c:pt idx="435">
                  <c:v>1.7805526300349692E-2</c:v>
                </c:pt>
                <c:pt idx="436">
                  <c:v>1.783784311367512E-2</c:v>
                </c:pt>
                <c:pt idx="437">
                  <c:v>1.7847382696067234E-2</c:v>
                </c:pt>
                <c:pt idx="438">
                  <c:v>1.7890665664618374E-2</c:v>
                </c:pt>
                <c:pt idx="439">
                  <c:v>1.7907433869363967E-2</c:v>
                </c:pt>
                <c:pt idx="440">
                  <c:v>1.7924117641948727E-2</c:v>
                </c:pt>
                <c:pt idx="441">
                  <c:v>1.7955535959146632E-2</c:v>
                </c:pt>
                <c:pt idx="442">
                  <c:v>1.7964628016763465E-2</c:v>
                </c:pt>
                <c:pt idx="443">
                  <c:v>1.8006301884947548E-2</c:v>
                </c:pt>
                <c:pt idx="444">
                  <c:v>1.80224981826323E-2</c:v>
                </c:pt>
                <c:pt idx="445">
                  <c:v>1.8038616421223081E-2</c:v>
                </c:pt>
                <c:pt idx="446">
                  <c:v>1.8047366793878201E-2</c:v>
                </c:pt>
                <c:pt idx="447">
                  <c:v>1.8056069678226285E-2</c:v>
                </c:pt>
                <c:pt idx="448">
                  <c:v>1.8110840157590784E-2</c:v>
                </c:pt>
                <c:pt idx="449">
                  <c:v>1.8126523646032278E-2</c:v>
                </c:pt>
                <c:pt idx="450">
                  <c:v>1.8142135024943183E-2</c:v>
                </c:pt>
                <c:pt idx="451">
                  <c:v>1.815767521012078E-2</c:v>
                </c:pt>
                <c:pt idx="452">
                  <c:v>1.819465775797165E-2</c:v>
                </c:pt>
                <c:pt idx="453">
                  <c:v>1.8219142330697147E-2</c:v>
                </c:pt>
                <c:pt idx="454">
                  <c:v>1.8234340285421806E-2</c:v>
                </c:pt>
                <c:pt idx="455">
                  <c:v>1.8249472541947229E-2</c:v>
                </c:pt>
                <c:pt idx="456">
                  <c:v>1.8264540016319244E-2</c:v>
                </c:pt>
                <c:pt idx="457">
                  <c:v>1.8338937719837047E-2</c:v>
                </c:pt>
                <c:pt idx="458">
                  <c:v>1.8353635740133857E-2</c:v>
                </c:pt>
                <c:pt idx="459">
                  <c:v>1.8368275391535814E-2</c:v>
                </c:pt>
                <c:pt idx="460">
                  <c:v>1.8396915277640497E-2</c:v>
                </c:pt>
                <c:pt idx="461">
                  <c:v>1.8426268634902685E-2</c:v>
                </c:pt>
                <c:pt idx="462">
                  <c:v>1.8440630187136032E-2</c:v>
                </c:pt>
                <c:pt idx="463">
                  <c:v>1.845493886881729E-2</c:v>
                </c:pt>
                <c:pt idx="464">
                  <c:v>1.8469195596444807E-2</c:v>
                </c:pt>
                <c:pt idx="465">
                  <c:v>1.8504351790751414E-2</c:v>
                </c:pt>
                <c:pt idx="466">
                  <c:v>1.8546695197269713E-2</c:v>
                </c:pt>
                <c:pt idx="467">
                  <c:v>1.8560655301567915E-2</c:v>
                </c:pt>
                <c:pt idx="468">
                  <c:v>1.8588484586891572E-2</c:v>
                </c:pt>
                <c:pt idx="469">
                  <c:v>1.8595393681974184E-2</c:v>
                </c:pt>
                <c:pt idx="470">
                  <c:v>1.8629795227918161E-2</c:v>
                </c:pt>
                <c:pt idx="471">
                  <c:v>1.8643497477159925E-2</c:v>
                </c:pt>
                <c:pt idx="472">
                  <c:v>1.8677983776144269E-2</c:v>
                </c:pt>
                <c:pt idx="473">
                  <c:v>1.8684660398843415E-2</c:v>
                </c:pt>
                <c:pt idx="474">
                  <c:v>1.869130493443559E-2</c:v>
                </c:pt>
                <c:pt idx="475">
                  <c:v>1.8724907424054991E-2</c:v>
                </c:pt>
                <c:pt idx="476">
                  <c:v>1.873835033612806E-2</c:v>
                </c:pt>
                <c:pt idx="477">
                  <c:v>1.875175984834607E-2</c:v>
                </c:pt>
                <c:pt idx="478">
                  <c:v>1.8778999574659613E-2</c:v>
                </c:pt>
                <c:pt idx="479">
                  <c:v>1.8785412358429648E-2</c:v>
                </c:pt>
                <c:pt idx="480">
                  <c:v>1.8818338338066128E-2</c:v>
                </c:pt>
                <c:pt idx="481">
                  <c:v>1.8838497901157998E-2</c:v>
                </c:pt>
                <c:pt idx="482">
                  <c:v>1.8844767862522056E-2</c:v>
                </c:pt>
                <c:pt idx="483">
                  <c:v>1.8871811634064848E-2</c:v>
                </c:pt>
                <c:pt idx="484">
                  <c:v>1.8878027139807064E-2</c:v>
                </c:pt>
                <c:pt idx="485">
                  <c:v>1.8923459187914857E-2</c:v>
                </c:pt>
                <c:pt idx="486">
                  <c:v>1.8929557398122476E-2</c:v>
                </c:pt>
                <c:pt idx="487">
                  <c:v>1.8942573351397662E-2</c:v>
                </c:pt>
                <c:pt idx="488">
                  <c:v>1.8969460527064649E-2</c:v>
                </c:pt>
                <c:pt idx="489">
                  <c:v>1.899445692615918E-2</c:v>
                </c:pt>
                <c:pt idx="490">
                  <c:v>1.9007387347955196E-2</c:v>
                </c:pt>
                <c:pt idx="491">
                  <c:v>1.9020303416155748E-2</c:v>
                </c:pt>
                <c:pt idx="492">
                  <c:v>1.903320604838396E-2</c:v>
                </c:pt>
                <c:pt idx="493">
                  <c:v>1.906002382922594E-2</c:v>
                </c:pt>
                <c:pt idx="494">
                  <c:v>1.9084700570877917E-2</c:v>
                </c:pt>
                <c:pt idx="495">
                  <c:v>1.9097549788434538E-2</c:v>
                </c:pt>
                <c:pt idx="496">
                  <c:v>1.9110391076263465E-2</c:v>
                </c:pt>
                <c:pt idx="497">
                  <c:v>1.9123225352154695E-2</c:v>
                </c:pt>
                <c:pt idx="498">
                  <c:v>1.9150028414217403E-2</c:v>
                </c:pt>
                <c:pt idx="499">
                  <c:v>1.9174510693006592E-2</c:v>
                </c:pt>
                <c:pt idx="500">
                  <c:v>1.9187323676912376E-2</c:v>
                </c:pt>
                <c:pt idx="501">
                  <c:v>1.9200135156127146E-2</c:v>
                </c:pt>
                <c:pt idx="502">
                  <c:v>1.9212946048607321E-2</c:v>
                </c:pt>
                <c:pt idx="503">
                  <c:v>1.9253825962238048E-2</c:v>
                </c:pt>
                <c:pt idx="504">
                  <c:v>1.9271226879113257E-2</c:v>
                </c:pt>
                <c:pt idx="505">
                  <c:v>1.9277023840162326E-2</c:v>
                </c:pt>
                <c:pt idx="506">
                  <c:v>1.9289850490667768E-2</c:v>
                </c:pt>
                <c:pt idx="507">
                  <c:v>1.9302682980803627E-2</c:v>
                </c:pt>
                <c:pt idx="508">
                  <c:v>1.9308484035354196E-2</c:v>
                </c:pt>
                <c:pt idx="509">
                  <c:v>1.9361133111297116E-2</c:v>
                </c:pt>
                <c:pt idx="510">
                  <c:v>1.938688026289483E-2</c:v>
                </c:pt>
                <c:pt idx="511">
                  <c:v>1.938688026289483E-2</c:v>
                </c:pt>
                <c:pt idx="512">
                  <c:v>1.9413903705282887E-2</c:v>
                </c:pt>
                <c:pt idx="513">
                  <c:v>1.9419726904231709E-2</c:v>
                </c:pt>
                <c:pt idx="514">
                  <c:v>1.9451366434384904E-2</c:v>
                </c:pt>
                <c:pt idx="515">
                  <c:v>1.9464283948446789E-2</c:v>
                </c:pt>
                <c:pt idx="516">
                  <c:v>1.9477208222736266E-2</c:v>
                </c:pt>
                <c:pt idx="517">
                  <c:v>1.9511438896968186E-2</c:v>
                </c:pt>
                <c:pt idx="518">
                  <c:v>1.9595099730003673E-2</c:v>
                </c:pt>
                <c:pt idx="519">
                  <c:v>1.9686194815259385E-2</c:v>
                </c:pt>
                <c:pt idx="520">
                  <c:v>1.9777621343629339E-2</c:v>
                </c:pt>
                <c:pt idx="521">
                  <c:v>1.9869379361212577E-2</c:v>
                </c:pt>
                <c:pt idx="522">
                  <c:v>1.9968715120702155E-2</c:v>
                </c:pt>
                <c:pt idx="523">
                  <c:v>2.005389004925353E-2</c:v>
                </c:pt>
                <c:pt idx="524">
                  <c:v>2.0110168807115098E-2</c:v>
                </c:pt>
                <c:pt idx="525">
                  <c:v>2.0203108869263527E-2</c:v>
                </c:pt>
                <c:pt idx="526">
                  <c:v>2.0296380424994591E-2</c:v>
                </c:pt>
                <c:pt idx="527">
                  <c:v>2.0389983520075001E-2</c:v>
                </c:pt>
                <c:pt idx="528">
                  <c:v>2.0483918200436633E-2</c:v>
                </c:pt>
                <c:pt idx="529">
                  <c:v>2.0585618045881503E-2</c:v>
                </c:pt>
                <c:pt idx="530">
                  <c:v>2.0680245128228952E-2</c:v>
                </c:pt>
                <c:pt idx="531">
                  <c:v>2.0775203981634936E-2</c:v>
                </c:pt>
                <c:pt idx="532">
                  <c:v>2.0870494652960876E-2</c:v>
                </c:pt>
                <c:pt idx="533">
                  <c:v>2.0958567000544558E-2</c:v>
                </c:pt>
                <c:pt idx="534">
                  <c:v>2.1054492166343218E-2</c:v>
                </c:pt>
                <c:pt idx="535">
                  <c:v>2.1150749243539692E-2</c:v>
                </c:pt>
                <c:pt idx="536">
                  <c:v>2.1261163814498683E-2</c:v>
                </c:pt>
                <c:pt idx="537">
                  <c:v>2.1351926930093711E-2</c:v>
                </c:pt>
                <c:pt idx="538">
                  <c:v>2.1449209502277092E-2</c:v>
                </c:pt>
                <c:pt idx="539">
                  <c:v>2.1546824225037408E-2</c:v>
                </c:pt>
                <c:pt idx="540">
                  <c:v>2.1644771146557652E-2</c:v>
                </c:pt>
                <c:pt idx="541">
                  <c:v>2.1757117321461388E-2</c:v>
                </c:pt>
                <c:pt idx="542">
                  <c:v>2.1847952498304238E-2</c:v>
                </c:pt>
                <c:pt idx="543">
                  <c:v>2.1946877077652697E-2</c:v>
                </c:pt>
                <c:pt idx="544">
                  <c:v>2.2046062656566098E-2</c:v>
                </c:pt>
                <c:pt idx="545">
                  <c:v>2.2145470854066929E-2</c:v>
                </c:pt>
                <c:pt idx="546">
                  <c:v>2.2245063281664132E-2</c:v>
                </c:pt>
                <c:pt idx="547">
                  <c:v>2.2344801543314679E-2</c:v>
                </c:pt>
                <c:pt idx="548">
                  <c:v>2.2444647235392651E-2</c:v>
                </c:pt>
                <c:pt idx="549">
                  <c:v>2.2544561946663193E-2</c:v>
                </c:pt>
                <c:pt idx="550">
                  <c:v>2.268381777601684E-2</c:v>
                </c:pt>
                <c:pt idx="551">
                  <c:v>2.2775845982502835E-2</c:v>
                </c:pt>
                <c:pt idx="552">
                  <c:v>2.2875673318837424E-2</c:v>
                </c:pt>
                <c:pt idx="553">
                  <c:v>2.2975403562349579E-2</c:v>
                </c:pt>
                <c:pt idx="554">
                  <c:v>2.3116282468824582E-2</c:v>
                </c:pt>
                <c:pt idx="555">
                  <c:v>2.3182183558351398E-2</c:v>
                </c:pt>
                <c:pt idx="556">
                  <c:v>2.3273635391982288E-2</c:v>
                </c:pt>
                <c:pt idx="557">
                  <c:v>2.3372600882424495E-2</c:v>
                </c:pt>
                <c:pt idx="558">
                  <c:v>2.3471281051469922E-2</c:v>
                </c:pt>
                <c:pt idx="559">
                  <c:v>2.3569638230941665E-2</c:v>
                </c:pt>
                <c:pt idx="560">
                  <c:v>2.3675238342178311E-2</c:v>
                </c:pt>
                <c:pt idx="561">
                  <c:v>2.3765232911677706E-2</c:v>
                </c:pt>
                <c:pt idx="562">
                  <c:v>2.3862395040013348E-2</c:v>
                </c:pt>
                <c:pt idx="563">
                  <c:v>2.3959083433069229E-2</c:v>
                </c:pt>
                <c:pt idx="564">
                  <c:v>2.4055260386550741E-2</c:v>
                </c:pt>
                <c:pt idx="565">
                  <c:v>2.4150888189194156E-2</c:v>
                </c:pt>
                <c:pt idx="566">
                  <c:v>2.4245929122865554E-2</c:v>
                </c:pt>
                <c:pt idx="567">
                  <c:v>2.4340345462673191E-2</c:v>
                </c:pt>
                <c:pt idx="568">
                  <c:v>2.4434105750630142E-2</c:v>
                </c:pt>
                <c:pt idx="569">
                  <c:v>2.4527203618801906E-2</c:v>
                </c:pt>
                <c:pt idx="570">
                  <c:v>2.4626844514917201E-2</c:v>
                </c:pt>
                <c:pt idx="571">
                  <c:v>2.4711411719195556E-2</c:v>
                </c:pt>
                <c:pt idx="572">
                  <c:v>2.480252176479137E-2</c:v>
                </c:pt>
                <c:pt idx="573">
                  <c:v>2.4892969017349869E-2</c:v>
                </c:pt>
                <c:pt idx="574">
                  <c:v>2.4989794370067063E-2</c:v>
                </c:pt>
                <c:pt idx="575">
                  <c:v>2.5071874777457759E-2</c:v>
                </c:pt>
                <c:pt idx="576">
                  <c:v>2.513246266620326E-2</c:v>
                </c:pt>
                <c:pt idx="577">
                  <c:v>2.5220422901278114E-2</c:v>
                </c:pt>
                <c:pt idx="578">
                  <c:v>2.5307720017273317E-2</c:v>
                </c:pt>
                <c:pt idx="579">
                  <c:v>2.5394353927635789E-2</c:v>
                </c:pt>
                <c:pt idx="580">
                  <c:v>2.5487132372805182E-2</c:v>
                </c:pt>
                <c:pt idx="581">
                  <c:v>2.5572398226662667E-2</c:v>
                </c:pt>
                <c:pt idx="582">
                  <c:v>2.5657000586163114E-2</c:v>
                </c:pt>
                <c:pt idx="583">
                  <c:v>2.5767637017452098E-2</c:v>
                </c:pt>
                <c:pt idx="584">
                  <c:v>2.5824214485337654E-2</c:v>
                </c:pt>
                <c:pt idx="585">
                  <c:v>2.5900225307092628E-2</c:v>
                </c:pt>
                <c:pt idx="586">
                  <c:v>2.598221440957579E-2</c:v>
                </c:pt>
                <c:pt idx="587">
                  <c:v>2.6063539637593714E-2</c:v>
                </c:pt>
                <c:pt idx="588">
                  <c:v>2.6144200910494013E-2</c:v>
                </c:pt>
                <c:pt idx="589">
                  <c:v>2.6230632258033335E-2</c:v>
                </c:pt>
                <c:pt idx="590">
                  <c:v>2.6309923681334387E-2</c:v>
                </c:pt>
                <c:pt idx="591">
                  <c:v>2.6388550874839004E-2</c:v>
                </c:pt>
                <c:pt idx="592">
                  <c:v>2.6466513760130785E-2</c:v>
                </c:pt>
                <c:pt idx="593">
                  <c:v>2.6557978198572509E-2</c:v>
                </c:pt>
                <c:pt idx="594">
                  <c:v>2.6653088524009733E-2</c:v>
                </c:pt>
                <c:pt idx="595">
                  <c:v>2.6728782961887427E-2</c:v>
                </c:pt>
                <c:pt idx="596">
                  <c:v>2.6808370850364052E-2</c:v>
                </c:pt>
                <c:pt idx="597">
                  <c:v>2.6878220387530544E-2</c:v>
                </c:pt>
                <c:pt idx="598">
                  <c:v>2.6951973504136587E-2</c:v>
                </c:pt>
                <c:pt idx="599">
                  <c:v>2.7025089644796798E-2</c:v>
                </c:pt>
                <c:pt idx="600">
                  <c:v>2.710190948340653E-2</c:v>
                </c:pt>
                <c:pt idx="601">
                  <c:v>2.7175364276709101E-2</c:v>
                </c:pt>
                <c:pt idx="602">
                  <c:v>2.725245639684503E-2</c:v>
                </c:pt>
                <c:pt idx="603">
                  <c:v>2.7323002775970388E-2</c:v>
                </c:pt>
                <c:pt idx="604">
                  <c:v>2.7392938327561542E-2</c:v>
                </c:pt>
                <c:pt idx="605">
                  <c:v>2.7462268070422992E-2</c:v>
                </c:pt>
                <c:pt idx="606">
                  <c:v>2.7525246575395925E-2</c:v>
                </c:pt>
                <c:pt idx="607">
                  <c:v>2.7593414603157056E-2</c:v>
                </c:pt>
                <c:pt idx="608">
                  <c:v>2.7660991601180684E-2</c:v>
                </c:pt>
                <c:pt idx="609">
                  <c:v>2.7747015990624208E-2</c:v>
                </c:pt>
                <c:pt idx="610">
                  <c:v>2.7794392714951453E-2</c:v>
                </c:pt>
                <c:pt idx="611">
                  <c:v>2.7875159105677918E-2</c:v>
                </c:pt>
                <c:pt idx="612">
                  <c:v>2.7931035468163553E-2</c:v>
                </c:pt>
                <c:pt idx="613">
                  <c:v>2.7995699567190249E-2</c:v>
                </c:pt>
                <c:pt idx="614">
                  <c:v>2.8074385749658294E-2</c:v>
                </c:pt>
                <c:pt idx="615">
                  <c:v>2.8117906225115095E-2</c:v>
                </c:pt>
                <c:pt idx="616">
                  <c:v>2.8180936936253845E-2</c:v>
                </c:pt>
                <c:pt idx="617">
                  <c:v>2.8243422122730653E-2</c:v>
                </c:pt>
                <c:pt idx="618">
                  <c:v>2.8305366846307231E-2</c:v>
                </c:pt>
                <c:pt idx="619">
                  <c:v>2.8377396872496952E-2</c:v>
                </c:pt>
                <c:pt idx="620">
                  <c:v>2.8432931234219666E-2</c:v>
                </c:pt>
                <c:pt idx="621">
                  <c:v>2.8493241913286619E-2</c:v>
                </c:pt>
                <c:pt idx="622">
                  <c:v>2.8553019932048142E-2</c:v>
                </c:pt>
                <c:pt idx="623">
                  <c:v>2.8612265242271517E-2</c:v>
                </c:pt>
                <c:pt idx="624">
                  <c:v>2.8670977796152804E-2</c:v>
                </c:pt>
                <c:pt idx="625">
                  <c:v>2.8729157546317729E-2</c:v>
                </c:pt>
                <c:pt idx="626">
                  <c:v>2.8786804445819929E-2</c:v>
                </c:pt>
                <c:pt idx="627">
                  <c:v>2.8852034086829868E-2</c:v>
                </c:pt>
                <c:pt idx="628">
                  <c:v>2.8898523561792736E-2</c:v>
                </c:pt>
                <c:pt idx="629">
                  <c:v>2.8946589738508041E-2</c:v>
                </c:pt>
                <c:pt idx="630">
                  <c:v>2.9002172051461137E-2</c:v>
                </c:pt>
                <c:pt idx="631">
                  <c:v>2.9057221360250792E-2</c:v>
                </c:pt>
                <c:pt idx="632">
                  <c:v>2.911661699846485E-2</c:v>
                </c:pt>
                <c:pt idx="633">
                  <c:v>2.9170566418674299E-2</c:v>
                </c:pt>
                <c:pt idx="634">
                  <c:v>2.9231570031841604E-2</c:v>
                </c:pt>
                <c:pt idx="635">
                  <c:v>2.9276865698029484E-2</c:v>
                </c:pt>
                <c:pt idx="636">
                  <c:v>2.9329215471851564E-2</c:v>
                </c:pt>
                <c:pt idx="637">
                  <c:v>2.9381031945600683E-2</c:v>
                </c:pt>
                <c:pt idx="638">
                  <c:v>2.943492624069189E-2</c:v>
                </c:pt>
                <c:pt idx="639">
                  <c:v>2.9478422496819312E-2</c:v>
                </c:pt>
                <c:pt idx="640">
                  <c:v>2.9533281152611487E-2</c:v>
                </c:pt>
                <c:pt idx="641">
                  <c:v>2.9582964014408575E-2</c:v>
                </c:pt>
                <c:pt idx="642">
                  <c:v>2.9632113372440781E-2</c:v>
                </c:pt>
                <c:pt idx="643">
                  <c:v>2.9680729187252019E-2</c:v>
                </c:pt>
                <c:pt idx="644">
                  <c:v>2.9728811419814705E-2</c:v>
                </c:pt>
                <c:pt idx="645">
                  <c:v>2.9778676400788139E-2</c:v>
                </c:pt>
                <c:pt idx="646">
                  <c:v>2.9825650292013256E-2</c:v>
                </c:pt>
                <c:pt idx="647">
                  <c:v>2.9872094730249231E-2</c:v>
                </c:pt>
                <c:pt idx="648">
                  <c:v>2.9918013361266781E-2</c:v>
                </c:pt>
                <c:pt idx="649">
                  <c:v>2.9963409831586792E-2</c:v>
                </c:pt>
                <c:pt idx="650">
                  <c:v>3.0008287788472858E-2</c:v>
                </c:pt>
                <c:pt idx="651">
                  <c:v>3.0052650879921608E-2</c:v>
                </c:pt>
                <c:pt idx="652">
                  <c:v>3.0096502754651727E-2</c:v>
                </c:pt>
                <c:pt idx="653">
                  <c:v>3.0139847062097821E-2</c:v>
                </c:pt>
                <c:pt idx="654">
                  <c:v>3.0190969979079607E-2</c:v>
                </c:pt>
                <c:pt idx="655">
                  <c:v>3.0233249180992985E-2</c:v>
                </c:pt>
                <c:pt idx="656">
                  <c:v>3.027503232568237E-2</c:v>
                </c:pt>
                <c:pt idx="657">
                  <c:v>3.0316323025673254E-2</c:v>
                </c:pt>
                <c:pt idx="658">
                  <c:v>3.0353105146735559E-2</c:v>
                </c:pt>
                <c:pt idx="659">
                  <c:v>3.0393451256518926E-2</c:v>
                </c:pt>
                <c:pt idx="660">
                  <c:v>3.0444617381974799E-2</c:v>
                </c:pt>
                <c:pt idx="661">
                  <c:v>3.0483867572793408E-2</c:v>
                </c:pt>
                <c:pt idx="662">
                  <c:v>3.0522644271542422E-2</c:v>
                </c:pt>
                <c:pt idx="663">
                  <c:v>3.0572541739209941E-2</c:v>
                </c:pt>
                <c:pt idx="664">
                  <c:v>3.061029646063183E-2</c:v>
                </c:pt>
                <c:pt idx="665">
                  <c:v>3.064758887831821E-2</c:v>
                </c:pt>
                <c:pt idx="666">
                  <c:v>3.0684422571886975E-2</c:v>
                </c:pt>
                <c:pt idx="667">
                  <c:v>3.0709552676559695E-2</c:v>
                </c:pt>
                <c:pt idx="668">
                  <c:v>3.0745564806692712E-2</c:v>
                </c:pt>
                <c:pt idx="669">
                  <c:v>3.0781128911559878E-2</c:v>
                </c:pt>
                <c:pt idx="670">
                  <c:v>3.0830901055362445E-2</c:v>
                </c:pt>
                <c:pt idx="671">
                  <c:v>3.0861835458316094E-2</c:v>
                </c:pt>
                <c:pt idx="672">
                  <c:v>3.0895990306738289E-2</c:v>
                </c:pt>
                <c:pt idx="673">
                  <c:v>3.0933280367565548E-2</c:v>
                </c:pt>
                <c:pt idx="674">
                  <c:v>3.0962983572850086E-2</c:v>
                </c:pt>
                <c:pt idx="675">
                  <c:v>3.0985255864065076E-2</c:v>
                </c:pt>
                <c:pt idx="676">
                  <c:v>3.102822144884217E-2</c:v>
                </c:pt>
                <c:pt idx="677">
                  <c:v>3.1063641810228661E-2</c:v>
                </c:pt>
                <c:pt idx="678">
                  <c:v>3.1091703759857422E-2</c:v>
                </c:pt>
                <c:pt idx="679">
                  <c:v>3.1112563992381968E-2</c:v>
                </c:pt>
                <c:pt idx="680">
                  <c:v>3.1136523584222357E-2</c:v>
                </c:pt>
                <c:pt idx="681">
                  <c:v>3.1166872177663982E-2</c:v>
                </c:pt>
                <c:pt idx="682">
                  <c:v>3.1196781958785204E-2</c:v>
                </c:pt>
                <c:pt idx="683">
                  <c:v>3.1226252908082064E-2</c:v>
                </c:pt>
                <c:pt idx="684">
                  <c:v>3.1258556288027817E-2</c:v>
                </c:pt>
                <c:pt idx="685">
                  <c:v>3.1287120627654617E-2</c:v>
                </c:pt>
                <c:pt idx="686">
                  <c:v>3.1315246041717835E-2</c:v>
                </c:pt>
                <c:pt idx="687">
                  <c:v>3.1342932511775064E-2</c:v>
                </c:pt>
                <c:pt idx="688">
                  <c:v>3.1370180019671179E-2</c:v>
                </c:pt>
                <c:pt idx="689">
                  <c:v>3.1393862079325201E-2</c:v>
                </c:pt>
                <c:pt idx="690">
                  <c:v>3.1420260683747203E-2</c:v>
                </c:pt>
                <c:pt idx="691">
                  <c:v>3.1446220310605066E-2</c:v>
                </c:pt>
                <c:pt idx="692">
                  <c:v>3.1475350910333287E-2</c:v>
                </c:pt>
                <c:pt idx="693">
                  <c:v>3.1499832511436697E-2</c:v>
                </c:pt>
                <c:pt idx="694">
                  <c:v>3.1524445881215946E-2</c:v>
                </c:pt>
                <c:pt idx="695">
                  <c:v>3.1548620169802692E-2</c:v>
                </c:pt>
                <c:pt idx="696">
                  <c:v>3.1572355361344999E-2</c:v>
                </c:pt>
                <c:pt idx="697">
                  <c:v>3.1592758623518458E-2</c:v>
                </c:pt>
                <c:pt idx="698">
                  <c:v>3.1615649372215671E-2</c:v>
                </c:pt>
                <c:pt idx="699">
                  <c:v>3.1638121373242969E-2</c:v>
                </c:pt>
                <c:pt idx="700">
                  <c:v>3.1660192425388659E-2</c:v>
                </c:pt>
                <c:pt idx="701">
                  <c:v>3.1681880328462982E-2</c:v>
                </c:pt>
                <c:pt idx="702">
                  <c:v>3.1703202883268541E-2</c:v>
                </c:pt>
                <c:pt idx="703">
                  <c:v>3.1724177891561428E-2</c:v>
                </c:pt>
                <c:pt idx="704">
                  <c:v>3.1744823156026052E-2</c:v>
                </c:pt>
                <c:pt idx="705">
                  <c:v>3.1765156480239802E-2</c:v>
                </c:pt>
                <c:pt idx="706">
                  <c:v>3.1801523920509507E-2</c:v>
                </c:pt>
                <c:pt idx="707">
                  <c:v>3.1818519561327807E-2</c:v>
                </c:pt>
                <c:pt idx="708">
                  <c:v>3.1837984625637444E-2</c:v>
                </c:pt>
                <c:pt idx="709">
                  <c:v>3.1857215919751186E-2</c:v>
                </c:pt>
                <c:pt idx="710">
                  <c:v>3.1868152335282528E-2</c:v>
                </c:pt>
                <c:pt idx="711">
                  <c:v>3.1886979771358279E-2</c:v>
                </c:pt>
                <c:pt idx="712">
                  <c:v>3.1905622164831143E-2</c:v>
                </c:pt>
                <c:pt idx="713">
                  <c:v>3.1924097133987854E-2</c:v>
                </c:pt>
                <c:pt idx="714">
                  <c:v>3.194242229780965E-2</c:v>
                </c:pt>
                <c:pt idx="715">
                  <c:v>3.1968665404123194E-2</c:v>
                </c:pt>
                <c:pt idx="716">
                  <c:v>3.1986745768727821E-2</c:v>
                </c:pt>
                <c:pt idx="717">
                  <c:v>3.2004731074899928E-2</c:v>
                </c:pt>
                <c:pt idx="718">
                  <c:v>3.2022638664654213E-2</c:v>
                </c:pt>
                <c:pt idx="719">
                  <c:v>3.2032417748439283E-2</c:v>
                </c:pt>
                <c:pt idx="720">
                  <c:v>3.2050214116340806E-2</c:v>
                </c:pt>
                <c:pt idx="721">
                  <c:v>3.2067984030315189E-2</c:v>
                </c:pt>
                <c:pt idx="722">
                  <c:v>3.2099236734367848E-2</c:v>
                </c:pt>
                <c:pt idx="723">
                  <c:v>3.211431968875901E-2</c:v>
                </c:pt>
                <c:pt idx="724">
                  <c:v>3.2129417247235281E-2</c:v>
                </c:pt>
                <c:pt idx="725">
                  <c:v>3.2149946156951249E-2</c:v>
                </c:pt>
                <c:pt idx="726">
                  <c:v>3.2165080293510104E-2</c:v>
                </c:pt>
                <c:pt idx="727">
                  <c:v>3.2182943908611657E-2</c:v>
                </c:pt>
                <c:pt idx="728">
                  <c:v>3.2200828919128968E-2</c:v>
                </c:pt>
                <c:pt idx="729">
                  <c:v>3.221873532564265E-2</c:v>
                </c:pt>
                <c:pt idx="730">
                  <c:v>3.2239386786222873E-2</c:v>
                </c:pt>
                <c:pt idx="731">
                  <c:v>3.2254612328982878E-2</c:v>
                </c:pt>
                <c:pt idx="732">
                  <c:v>3.225894029536111E-2</c:v>
                </c:pt>
                <c:pt idx="733">
                  <c:v>3.227691665553744E-2</c:v>
                </c:pt>
                <c:pt idx="734">
                  <c:v>3.2294914400479109E-2</c:v>
                </c:pt>
                <c:pt idx="735">
                  <c:v>3.231293353075318E-2</c:v>
                </c:pt>
                <c:pt idx="736">
                  <c:v>3.2333714174812692E-2</c:v>
                </c:pt>
                <c:pt idx="737">
                  <c:v>3.2351779214928371E-2</c:v>
                </c:pt>
                <c:pt idx="738">
                  <c:v>3.236986564492688E-2</c:v>
                </c:pt>
                <c:pt idx="739">
                  <c:v>3.2387973465382268E-2</c:v>
                </c:pt>
                <c:pt idx="740">
                  <c:v>3.24061026768699E-2</c:v>
                </c:pt>
                <c:pt idx="741">
                  <c:v>3.2421497436302966E-2</c:v>
                </c:pt>
                <c:pt idx="742">
                  <c:v>3.2442263575062469E-2</c:v>
                </c:pt>
                <c:pt idx="743">
                  <c:v>3.2457856513359494E-2</c:v>
                </c:pt>
                <c:pt idx="744">
                  <c:v>3.2478671544079969E-2</c:v>
                </c:pt>
                <c:pt idx="745">
                  <c:v>3.249706961995974E-2</c:v>
                </c:pt>
                <c:pt idx="746">
                  <c:v>3.2515327189752891E-2</c:v>
                </c:pt>
                <c:pt idx="747">
                  <c:v>3.253360615462253E-2</c:v>
                </c:pt>
                <c:pt idx="748">
                  <c:v>3.2551906515149276E-2</c:v>
                </c:pt>
                <c:pt idx="749">
                  <c:v>3.2583326894148112E-2</c:v>
                </c:pt>
                <c:pt idx="750">
                  <c:v>3.2588405408419494E-2</c:v>
                </c:pt>
                <c:pt idx="751">
                  <c:v>3.2606750555078723E-2</c:v>
                </c:pt>
                <c:pt idx="752">
                  <c:v>3.26250873936147E-2</c:v>
                </c:pt>
                <c:pt idx="753">
                  <c:v>3.2643402062292687E-2</c:v>
                </c:pt>
                <c:pt idx="754">
                  <c:v>3.2661680698877121E-2</c:v>
                </c:pt>
                <c:pt idx="755">
                  <c:v>3.2679909440632517E-2</c:v>
                </c:pt>
                <c:pt idx="756">
                  <c:v>3.2698074424326977E-2</c:v>
                </c:pt>
                <c:pt idx="757">
                  <c:v>3.2716161786233988E-2</c:v>
                </c:pt>
                <c:pt idx="758">
                  <c:v>3.2747825246442E-2</c:v>
                </c:pt>
                <c:pt idx="759">
                  <c:v>3.2762934505878819E-2</c:v>
                </c:pt>
                <c:pt idx="760">
                  <c:v>3.2780650610685982E-2</c:v>
                </c:pt>
                <c:pt idx="761">
                  <c:v>3.2798229176001996E-2</c:v>
                </c:pt>
                <c:pt idx="762">
                  <c:v>3.2815656630341306E-2</c:v>
                </c:pt>
                <c:pt idx="763">
                  <c:v>3.2835574942991441E-2</c:v>
                </c:pt>
                <c:pt idx="764">
                  <c:v>3.2854421728961532E-2</c:v>
                </c:pt>
                <c:pt idx="765">
                  <c:v>3.2866896606025174E-2</c:v>
                </c:pt>
                <c:pt idx="766">
                  <c:v>3.2883583892860981E-2</c:v>
                </c:pt>
                <c:pt idx="767">
                  <c:v>3.290005220484167E-2</c:v>
                </c:pt>
                <c:pt idx="768">
                  <c:v>3.2916287967991148E-2</c:v>
                </c:pt>
                <c:pt idx="769">
                  <c:v>3.2932277607966028E-2</c:v>
                </c:pt>
                <c:pt idx="770">
                  <c:v>3.294800755007337E-2</c:v>
                </c:pt>
                <c:pt idx="771">
                  <c:v>3.29634642192871E-2</c:v>
                </c:pt>
                <c:pt idx="772">
                  <c:v>3.2978634040267886E-2</c:v>
                </c:pt>
                <c:pt idx="773">
                  <c:v>3.2993503437379966E-2</c:v>
                </c:pt>
                <c:pt idx="774">
                  <c:v>3.3012908732549091E-2</c:v>
                </c:pt>
                <c:pt idx="775">
                  <c:v>3.3024689880423598E-2</c:v>
                </c:pt>
                <c:pt idx="776">
                  <c:v>3.3036178131783479E-2</c:v>
                </c:pt>
                <c:pt idx="777">
                  <c:v>3.3052089752332599E-2</c:v>
                </c:pt>
                <c:pt idx="778">
                  <c:v>3.3062949123278021E-2</c:v>
                </c:pt>
                <c:pt idx="779">
                  <c:v>3.30781403440134E-2</c:v>
                </c:pt>
                <c:pt idx="780">
                  <c:v>3.3088370930264871E-2</c:v>
                </c:pt>
                <c:pt idx="781">
                  <c:v>3.3100575873209602E-2</c:v>
                </c:pt>
                <c:pt idx="782">
                  <c:v>3.3114686214663978E-2</c:v>
                </c:pt>
                <c:pt idx="783">
                  <c:v>3.3123973806792453E-2</c:v>
                </c:pt>
                <c:pt idx="784">
                  <c:v>3.3126359641435572E-2</c:v>
                </c:pt>
                <c:pt idx="785">
                  <c:v>3.313730767294544E-2</c:v>
                </c:pt>
                <c:pt idx="786">
                  <c:v>3.3147918489187446E-2</c:v>
                </c:pt>
                <c:pt idx="787">
                  <c:v>3.3158192084852246E-2</c:v>
                </c:pt>
                <c:pt idx="788">
                  <c:v>3.3170240810754925E-2</c:v>
                </c:pt>
                <c:pt idx="789">
                  <c:v>3.3188152320908049E-2</c:v>
                </c:pt>
                <c:pt idx="790">
                  <c:v>3.3189055395884792E-2</c:v>
                </c:pt>
                <c:pt idx="791">
                  <c:v>3.3197956784208373E-2</c:v>
                </c:pt>
                <c:pt idx="792">
                  <c:v>3.320652089701015E-2</c:v>
                </c:pt>
                <c:pt idx="793">
                  <c:v>3.3212751750659818E-2</c:v>
                </c:pt>
                <c:pt idx="794">
                  <c:v>3.3225915263082835E-2</c:v>
                </c:pt>
                <c:pt idx="795">
                  <c:v>3.3228240327960533E-2</c:v>
                </c:pt>
                <c:pt idx="796">
                  <c:v>3.3235478727354655E-2</c:v>
                </c:pt>
                <c:pt idx="797">
                  <c:v>3.3244282183316341E-2</c:v>
                </c:pt>
                <c:pt idx="798">
                  <c:v>3.3250822558438267E-2</c:v>
                </c:pt>
                <c:pt idx="799">
                  <c:v>3.3257025631439896E-2</c:v>
                </c:pt>
                <c:pt idx="800">
                  <c:v>3.3262891399199759E-2</c:v>
                </c:pt>
                <c:pt idx="801">
                  <c:v>3.3268419874142217E-2</c:v>
                </c:pt>
                <c:pt idx="802">
                  <c:v>3.3271831758918236E-2</c:v>
                </c:pt>
                <c:pt idx="803">
                  <c:v>3.3276746357362684E-2</c:v>
                </c:pt>
                <c:pt idx="804">
                  <c:v>3.3281387299168567E-2</c:v>
                </c:pt>
                <c:pt idx="805">
                  <c:v>3.3285786396626146E-2</c:v>
                </c:pt>
                <c:pt idx="806">
                  <c:v>3.328997546239975E-2</c:v>
                </c:pt>
                <c:pt idx="807">
                  <c:v>3.3293986309487135E-2</c:v>
                </c:pt>
                <c:pt idx="808">
                  <c:v>3.3297850751193438E-2</c:v>
                </c:pt>
                <c:pt idx="809">
                  <c:v>3.3301600601104243E-2</c:v>
                </c:pt>
                <c:pt idx="810">
                  <c:v>3.3314085128888435E-2</c:v>
                </c:pt>
                <c:pt idx="811">
                  <c:v>3.3315981781556703E-2</c:v>
                </c:pt>
                <c:pt idx="812">
                  <c:v>3.3319637605513777E-2</c:v>
                </c:pt>
                <c:pt idx="813">
                  <c:v>3.3323316323243778E-2</c:v>
                </c:pt>
                <c:pt idx="814">
                  <c:v>3.3321566448055402E-2</c:v>
                </c:pt>
                <c:pt idx="815">
                  <c:v>3.3329369940776205E-2</c:v>
                </c:pt>
                <c:pt idx="816">
                  <c:v>3.3334801224276144E-2</c:v>
                </c:pt>
                <c:pt idx="817">
                  <c:v>3.3338882903542283E-2</c:v>
                </c:pt>
                <c:pt idx="818">
                  <c:v>3.3345076605347974E-2</c:v>
                </c:pt>
                <c:pt idx="819">
                  <c:v>3.3347613166695982E-2</c:v>
                </c:pt>
                <c:pt idx="820">
                  <c:v>3.3352324030423632E-2</c:v>
                </c:pt>
                <c:pt idx="821">
                  <c:v>3.3357306902751141E-2</c:v>
                </c:pt>
                <c:pt idx="822">
                  <c:v>3.3362592924564276E-2</c:v>
                </c:pt>
                <c:pt idx="823">
                  <c:v>3.3368213237213284E-2</c:v>
                </c:pt>
                <c:pt idx="824">
                  <c:v>3.3374198982559583E-2</c:v>
                </c:pt>
                <c:pt idx="825">
                  <c:v>3.3380581303033216E-2</c:v>
                </c:pt>
                <c:pt idx="826">
                  <c:v>3.3391786075862726E-2</c:v>
                </c:pt>
                <c:pt idx="827">
                  <c:v>3.3387988535428542E-2</c:v>
                </c:pt>
                <c:pt idx="828">
                  <c:v>3.3402411402300936E-2</c:v>
                </c:pt>
                <c:pt idx="829">
                  <c:v>3.3412949930883389E-2</c:v>
                </c:pt>
                <c:pt idx="830">
                  <c:v>3.3419370449553294E-2</c:v>
                </c:pt>
                <c:pt idx="831">
                  <c:v>3.342857833414474E-2</c:v>
                </c:pt>
                <c:pt idx="832">
                  <c:v>3.3438271801629005E-2</c:v>
                </c:pt>
                <c:pt idx="833">
                  <c:v>3.3448450859139403E-2</c:v>
                </c:pt>
                <c:pt idx="834">
                  <c:v>3.34615952111166E-2</c:v>
                </c:pt>
                <c:pt idx="835">
                  <c:v>3.3470265774560727E-2</c:v>
                </c:pt>
                <c:pt idx="836">
                  <c:v>3.3474269608386023E-2</c:v>
                </c:pt>
                <c:pt idx="837">
                  <c:v>3.3486283714729642E-2</c:v>
                </c:pt>
                <c:pt idx="838">
                  <c:v>3.3498783314480494E-2</c:v>
                </c:pt>
                <c:pt idx="839">
                  <c:v>3.3511768416688487E-2</c:v>
                </c:pt>
                <c:pt idx="840">
                  <c:v>3.3522558771168623E-2</c:v>
                </c:pt>
                <c:pt idx="841">
                  <c:v>3.3547365534144127E-2</c:v>
                </c:pt>
                <c:pt idx="842">
                  <c:v>3.3561915281874646E-2</c:v>
                </c:pt>
                <c:pt idx="843">
                  <c:v>3.3576950710625761E-2</c:v>
                </c:pt>
                <c:pt idx="844">
                  <c:v>3.3592471831461912E-2</c:v>
                </c:pt>
                <c:pt idx="845">
                  <c:v>3.3599875132620347E-2</c:v>
                </c:pt>
                <c:pt idx="846">
                  <c:v>3.3623429355914794E-2</c:v>
                </c:pt>
                <c:pt idx="847">
                  <c:v>3.3633128524796468E-2</c:v>
                </c:pt>
                <c:pt idx="848">
                  <c:v>3.3650483614365879E-2</c:v>
                </c:pt>
                <c:pt idx="849">
                  <c:v>3.3677363229239199E-2</c:v>
                </c:pt>
                <c:pt idx="850">
                  <c:v>3.3695798754981729E-2</c:v>
                </c:pt>
                <c:pt idx="851">
                  <c:v>3.3714720060278786E-2</c:v>
                </c:pt>
                <c:pt idx="852">
                  <c:v>3.373412715905566E-2</c:v>
                </c:pt>
                <c:pt idx="853">
                  <c:v>3.3744543510207656E-2</c:v>
                </c:pt>
                <c:pt idx="854">
                  <c:v>3.3764805870478615E-2</c:v>
                </c:pt>
                <c:pt idx="855">
                  <c:v>3.3785514302224713E-2</c:v>
                </c:pt>
                <c:pt idx="856">
                  <c:v>3.3806629195339992E-2</c:v>
                </c:pt>
                <c:pt idx="857">
                  <c:v>3.382811093831916E-2</c:v>
                </c:pt>
                <c:pt idx="858">
                  <c:v>3.3849919918180323E-2</c:v>
                </c:pt>
                <c:pt idx="859">
                  <c:v>3.3872016520396425E-2</c:v>
                </c:pt>
                <c:pt idx="860">
                  <c:v>3.3894361128835121E-2</c:v>
                </c:pt>
                <c:pt idx="861">
                  <c:v>3.3916914125705598E-2</c:v>
                </c:pt>
                <c:pt idx="862">
                  <c:v>3.3952748737615591E-2</c:v>
                </c:pt>
                <c:pt idx="863">
                  <c:v>3.3972300772121496E-2</c:v>
                </c:pt>
                <c:pt idx="864">
                  <c:v>3.3995208180825687E-2</c:v>
                </c:pt>
                <c:pt idx="865">
                  <c:v>3.4018155865043392E-2</c:v>
                </c:pt>
                <c:pt idx="866">
                  <c:v>3.4047771090252053E-2</c:v>
                </c:pt>
                <c:pt idx="867">
                  <c:v>3.4064016076821552E-2</c:v>
                </c:pt>
                <c:pt idx="868">
                  <c:v>3.4090031309277131E-2</c:v>
                </c:pt>
                <c:pt idx="869">
                  <c:v>3.4109569423015955E-2</c:v>
                </c:pt>
                <c:pt idx="870">
                  <c:v>3.4132133518540317E-2</c:v>
                </c:pt>
                <c:pt idx="871">
                  <c:v>3.4154503890570349E-2</c:v>
                </c:pt>
                <c:pt idx="872">
                  <c:v>3.4179709552718644E-2</c:v>
                </c:pt>
                <c:pt idx="873">
                  <c:v>3.4198507438544613E-2</c:v>
                </c:pt>
                <c:pt idx="874">
                  <c:v>3.422006259756015E-2</c:v>
                </c:pt>
                <c:pt idx="875">
                  <c:v>3.4232346718214332E-2</c:v>
                </c:pt>
                <c:pt idx="876">
                  <c:v>3.4262084631524678E-2</c:v>
                </c:pt>
                <c:pt idx="877">
                  <c:v>3.4282473480376087E-2</c:v>
                </c:pt>
                <c:pt idx="878">
                  <c:v>3.4302395530779385E-2</c:v>
                </c:pt>
                <c:pt idx="879">
                  <c:v>3.4324633038497088E-2</c:v>
                </c:pt>
                <c:pt idx="880">
                  <c:v>3.4340689670066857E-2</c:v>
                </c:pt>
                <c:pt idx="881">
                  <c:v>3.4359022725966179E-2</c:v>
                </c:pt>
                <c:pt idx="882">
                  <c:v>3.4379520622799212E-2</c:v>
                </c:pt>
                <c:pt idx="883">
                  <c:v>3.4394054234284793E-2</c:v>
                </c:pt>
                <c:pt idx="884">
                  <c:v>3.4410752657782359E-2</c:v>
                </c:pt>
                <c:pt idx="885">
                  <c:v>3.4426906175639309E-2</c:v>
                </c:pt>
                <c:pt idx="886">
                  <c:v>3.4445074996280162E-2</c:v>
                </c:pt>
                <c:pt idx="887">
                  <c:v>3.4457578441540078E-2</c:v>
                </c:pt>
                <c:pt idx="888">
                  <c:v>3.4464621002413334E-2</c:v>
                </c:pt>
                <c:pt idx="889">
                  <c:v>3.447624617757683E-2</c:v>
                </c:pt>
                <c:pt idx="890">
                  <c:v>3.4489825527833681E-2</c:v>
                </c:pt>
                <c:pt idx="891">
                  <c:v>3.4502860107196505E-2</c:v>
                </c:pt>
                <c:pt idx="892">
                  <c:v>3.4515349905136258E-2</c:v>
                </c:pt>
                <c:pt idx="893">
                  <c:v>3.4529605451447995E-2</c:v>
                </c:pt>
                <c:pt idx="894">
                  <c:v>3.4540967821594735E-2</c:v>
                </c:pt>
                <c:pt idx="895">
                  <c:v>3.4560689680621176E-2</c:v>
                </c:pt>
                <c:pt idx="896">
                  <c:v>3.4562057965739225E-2</c:v>
                </c:pt>
                <c:pt idx="897">
                  <c:v>3.4569626835778161E-2</c:v>
                </c:pt>
                <c:pt idx="898">
                  <c:v>3.4578847748712137E-2</c:v>
                </c:pt>
                <c:pt idx="899">
                  <c:v>3.4587523818841878E-2</c:v>
                </c:pt>
                <c:pt idx="900">
                  <c:v>3.4595655039158166E-2</c:v>
                </c:pt>
                <c:pt idx="901">
                  <c:v>3.4605247802841993E-2</c:v>
                </c:pt>
                <c:pt idx="902">
                  <c:v>3.4612251052116551E-2</c:v>
                </c:pt>
                <c:pt idx="903">
                  <c:v>3.4618709381036117E-2</c:v>
                </c:pt>
                <c:pt idx="904">
                  <c:v>3.4624622784355658E-2</c:v>
                </c:pt>
                <c:pt idx="905">
                  <c:v>3.4630983184715414E-2</c:v>
                </c:pt>
                <c:pt idx="906">
                  <c:v>3.4635537381503052E-2</c:v>
                </c:pt>
                <c:pt idx="907">
                  <c:v>3.4639568056800671E-2</c:v>
                </c:pt>
                <c:pt idx="908">
                  <c:v>3.4643096574610101E-2</c:v>
                </c:pt>
                <c:pt idx="909">
                  <c:v>3.4646144299465789E-2</c:v>
                </c:pt>
                <c:pt idx="910">
                  <c:v>3.464873259638579E-2</c:v>
                </c:pt>
                <c:pt idx="911">
                  <c:v>3.4650882830818283E-2</c:v>
                </c:pt>
                <c:pt idx="912">
                  <c:v>3.4652616368597025E-2</c:v>
                </c:pt>
                <c:pt idx="913">
                  <c:v>3.4655565351143162E-2</c:v>
                </c:pt>
                <c:pt idx="914">
                  <c:v>3.4659697351313919E-2</c:v>
                </c:pt>
                <c:pt idx="915">
                  <c:v>3.4660264166633384E-2</c:v>
                </c:pt>
                <c:pt idx="916">
                  <c:v>3.4660505182671816E-2</c:v>
                </c:pt>
                <c:pt idx="917">
                  <c:v>3.466044142420896E-2</c:v>
                </c:pt>
                <c:pt idx="918">
                  <c:v>3.4658550754995833E-2</c:v>
                </c:pt>
                <c:pt idx="919">
                  <c:v>3.4657948813892968E-2</c:v>
                </c:pt>
                <c:pt idx="920">
                  <c:v>3.4657103834279696E-2</c:v>
                </c:pt>
                <c:pt idx="921">
                  <c:v>3.4655694332203113E-2</c:v>
                </c:pt>
                <c:pt idx="922">
                  <c:v>3.465892256072884E-2</c:v>
                </c:pt>
                <c:pt idx="923">
                  <c:v>3.46574179327101E-2</c:v>
                </c:pt>
                <c:pt idx="924">
                  <c:v>3.4655763396443828E-2</c:v>
                </c:pt>
                <c:pt idx="925">
                  <c:v>3.4653979755001542E-2</c:v>
                </c:pt>
                <c:pt idx="926">
                  <c:v>3.4647564261558864E-2</c:v>
                </c:pt>
                <c:pt idx="927">
                  <c:v>3.4645586597267734E-2</c:v>
                </c:pt>
                <c:pt idx="928">
                  <c:v>3.4643541038112229E-2</c:v>
                </c:pt>
                <c:pt idx="929">
                  <c:v>3.4641448721889435E-2</c:v>
                </c:pt>
                <c:pt idx="930">
                  <c:v>3.4643853073678371E-2</c:v>
                </c:pt>
                <c:pt idx="931">
                  <c:v>3.4641731389349929E-2</c:v>
                </c:pt>
                <c:pt idx="932">
                  <c:v>3.4639616657178615E-2</c:v>
                </c:pt>
                <c:pt idx="933">
                  <c:v>3.4639018230521311E-2</c:v>
                </c:pt>
                <c:pt idx="934">
                  <c:v>3.4635409989976079E-2</c:v>
                </c:pt>
                <c:pt idx="935">
                  <c:v>3.4628790652367486E-2</c:v>
                </c:pt>
                <c:pt idx="936">
                  <c:v>3.4631233718798164E-2</c:v>
                </c:pt>
                <c:pt idx="937">
                  <c:v>3.463066706297644E-2</c:v>
                </c:pt>
                <c:pt idx="938">
                  <c:v>3.4627087843451913E-2</c:v>
                </c:pt>
                <c:pt idx="939">
                  <c:v>3.462049476148657E-2</c:v>
                </c:pt>
                <c:pt idx="940">
                  <c:v>3.4615418705968681E-2</c:v>
                </c:pt>
                <c:pt idx="941">
                  <c:v>3.4613370626944737E-2</c:v>
                </c:pt>
                <c:pt idx="942">
                  <c:v>3.4611330143089487E-2</c:v>
                </c:pt>
                <c:pt idx="943">
                  <c:v>3.4609297254380403E-2</c:v>
                </c:pt>
                <c:pt idx="944">
                  <c:v>3.460878382702446E-2</c:v>
                </c:pt>
                <c:pt idx="945">
                  <c:v>3.4606766478796652E-2</c:v>
                </c:pt>
                <c:pt idx="946">
                  <c:v>3.4604756726379422E-2</c:v>
                </c:pt>
                <c:pt idx="947">
                  <c:v>3.4602754569750802E-2</c:v>
                </c:pt>
                <c:pt idx="948">
                  <c:v>3.4600760008887954E-2</c:v>
                </c:pt>
                <c:pt idx="949">
                  <c:v>3.4597259418921354E-2</c:v>
                </c:pt>
                <c:pt idx="950">
                  <c:v>3.4595279695599501E-2</c:v>
                </c:pt>
                <c:pt idx="951">
                  <c:v>3.4593307567243631E-2</c:v>
                </c:pt>
                <c:pt idx="952">
                  <c:v>3.4592577745834914E-2</c:v>
                </c:pt>
                <c:pt idx="953">
                  <c:v>3.4590901140270205E-2</c:v>
                </c:pt>
                <c:pt idx="954">
                  <c:v>3.4588952153529855E-2</c:v>
                </c:pt>
                <c:pt idx="955">
                  <c:v>3.4587010762398486E-2</c:v>
                </c:pt>
                <c:pt idx="956">
                  <c:v>3.4583975351085851E-2</c:v>
                </c:pt>
                <c:pt idx="957">
                  <c:v>3.458135968741162E-2</c:v>
                </c:pt>
                <c:pt idx="958">
                  <c:v>3.4579715325929281E-2</c:v>
                </c:pt>
                <c:pt idx="959">
                  <c:v>3.4577803956505442E-2</c:v>
                </c:pt>
                <c:pt idx="960">
                  <c:v>3.4575900181849285E-2</c:v>
                </c:pt>
                <c:pt idx="961">
                  <c:v>3.4574004001940946E-2</c:v>
                </c:pt>
                <c:pt idx="962">
                  <c:v>3.4572115416758788E-2</c:v>
                </c:pt>
                <c:pt idx="963">
                  <c:v>3.4570234426281155E-2</c:v>
                </c:pt>
                <c:pt idx="964">
                  <c:v>3.4568361030486862E-2</c:v>
                </c:pt>
                <c:pt idx="965">
                  <c:v>3.4566495229355142E-2</c:v>
                </c:pt>
                <c:pt idx="966">
                  <c:v>3.4573757446070413E-2</c:v>
                </c:pt>
                <c:pt idx="967">
                  <c:v>3.4570388266849494E-2</c:v>
                </c:pt>
                <c:pt idx="968">
                  <c:v>3.4568547085921775E-2</c:v>
                </c:pt>
                <c:pt idx="969">
                  <c:v>3.456671350322664E-2</c:v>
                </c:pt>
                <c:pt idx="970">
                  <c:v>3.4560322696852906E-2</c:v>
                </c:pt>
                <c:pt idx="971">
                  <c:v>3.4558503201914802E-2</c:v>
                </c:pt>
                <c:pt idx="972">
                  <c:v>3.4556691302954315E-2</c:v>
                </c:pt>
                <c:pt idx="973">
                  <c:v>3.4554886999951351E-2</c:v>
                </c:pt>
                <c:pt idx="974">
                  <c:v>3.455309029288451E-2</c:v>
                </c:pt>
                <c:pt idx="975">
                  <c:v>3.4555871568761158E-2</c:v>
                </c:pt>
                <c:pt idx="976">
                  <c:v>3.455409117310531E-2</c:v>
                </c:pt>
                <c:pt idx="977">
                  <c:v>3.4552318375515291E-2</c:v>
                </c:pt>
                <c:pt idx="978">
                  <c:v>3.4550553175970049E-2</c:v>
                </c:pt>
                <c:pt idx="979">
                  <c:v>3.4544220695890158E-2</c:v>
                </c:pt>
                <c:pt idx="980">
                  <c:v>3.4542469564017644E-2</c:v>
                </c:pt>
                <c:pt idx="981">
                  <c:v>3.4540726027940602E-2</c:v>
                </c:pt>
                <c:pt idx="982">
                  <c:v>3.454509471434565E-2</c:v>
                </c:pt>
                <c:pt idx="983">
                  <c:v>3.4541841148205042E-2</c:v>
                </c:pt>
                <c:pt idx="984">
                  <c:v>3.4540121536503404E-2</c:v>
                </c:pt>
                <c:pt idx="985">
                  <c:v>3.4539937016860714E-2</c:v>
                </c:pt>
                <c:pt idx="986">
                  <c:v>3.4536705106791799E-2</c:v>
                </c:pt>
                <c:pt idx="987">
                  <c:v>3.4530424322073663E-2</c:v>
                </c:pt>
                <c:pt idx="988">
                  <c:v>3.4533319068536857E-2</c:v>
                </c:pt>
                <c:pt idx="989">
                  <c:v>3.4533166467372818E-2</c:v>
                </c:pt>
                <c:pt idx="990">
                  <c:v>3.4529963421582571E-2</c:v>
                </c:pt>
                <c:pt idx="991">
                  <c:v>3.4523708431588626E-2</c:v>
                </c:pt>
                <c:pt idx="992">
                  <c:v>3.4518989306479203E-2</c:v>
                </c:pt>
                <c:pt idx="993">
                  <c:v>3.4517336147680398E-2</c:v>
                </c:pt>
                <c:pt idx="994">
                  <c:v>3.4515690582969161E-2</c:v>
                </c:pt>
                <c:pt idx="995">
                  <c:v>3.4514052612327831E-2</c:v>
                </c:pt>
                <c:pt idx="996">
                  <c:v>3.4513953285132418E-2</c:v>
                </c:pt>
                <c:pt idx="997">
                  <c:v>3.4512330890812869E-2</c:v>
                </c:pt>
                <c:pt idx="998">
                  <c:v>3.4510716091235301E-2</c:v>
                </c:pt>
                <c:pt idx="999">
                  <c:v>3.4509108886382138E-2</c:v>
                </c:pt>
                <c:pt idx="1000">
                  <c:v>3.4507509276234062E-2</c:v>
                </c:pt>
                <c:pt idx="1001">
                  <c:v>3.4504384262911289E-2</c:v>
                </c:pt>
                <c:pt idx="1002">
                  <c:v>3.4502799450244336E-2</c:v>
                </c:pt>
                <c:pt idx="1003">
                  <c:v>3.4501222231502426E-2</c:v>
                </c:pt>
                <c:pt idx="1004">
                  <c:v>3.4499428994457161E-2</c:v>
                </c:pt>
                <c:pt idx="1005">
                  <c:v>3.4499625145446716E-2</c:v>
                </c:pt>
                <c:pt idx="1006">
                  <c:v>3.4498071103154941E-2</c:v>
                </c:pt>
                <c:pt idx="1007">
                  <c:v>3.449652465544395E-2</c:v>
                </c:pt>
                <c:pt idx="1008">
                  <c:v>3.449498580229575E-2</c:v>
                </c:pt>
                <c:pt idx="1009">
                  <c:v>3.4491918390360941E-2</c:v>
                </c:pt>
                <c:pt idx="1010">
                  <c:v>3.449039427182702E-2</c:v>
                </c:pt>
                <c:pt idx="1011">
                  <c:v>3.44888774857844E-2</c:v>
                </c:pt>
                <c:pt idx="1012">
                  <c:v>3.4487367803583711E-2</c:v>
                </c:pt>
                <c:pt idx="1013">
                  <c:v>3.4485864996576479E-2</c:v>
                </c:pt>
                <c:pt idx="1014">
                  <c:v>3.4484368836116421E-2</c:v>
                </c:pt>
                <c:pt idx="1015">
                  <c:v>3.4482879093556393E-2</c:v>
                </c:pt>
                <c:pt idx="1016">
                  <c:v>3.4481395540250995E-2</c:v>
                </c:pt>
                <c:pt idx="1017">
                  <c:v>3.4479917947555283E-2</c:v>
                </c:pt>
                <c:pt idx="1018">
                  <c:v>3.4487678903485704E-2</c:v>
                </c:pt>
                <c:pt idx="1019">
                  <c:v>3.4484674191003456E-2</c:v>
                </c:pt>
                <c:pt idx="1020">
                  <c:v>3.4483213727365257E-2</c:v>
                </c:pt>
                <c:pt idx="1021">
                  <c:v>3.4481758221708611E-2</c:v>
                </c:pt>
                <c:pt idx="1022">
                  <c:v>3.4475689512914277E-2</c:v>
                </c:pt>
                <c:pt idx="1023">
                  <c:v>3.447424303451492E-2</c:v>
                </c:pt>
                <c:pt idx="1024">
                  <c:v>3.4472800887791567E-2</c:v>
                </c:pt>
                <c:pt idx="1025">
                  <c:v>3.4471362846561431E-2</c:v>
                </c:pt>
                <c:pt idx="1026">
                  <c:v>3.4469928684641715E-2</c:v>
                </c:pt>
                <c:pt idx="1027">
                  <c:v>3.4473116839772576E-2</c:v>
                </c:pt>
                <c:pt idx="1028">
                  <c:v>3.447168980719531E-2</c:v>
                </c:pt>
                <c:pt idx="1029">
                  <c:v>3.4470265951809027E-2</c:v>
                </c:pt>
                <c:pt idx="1030">
                  <c:v>3.4468845051019305E-2</c:v>
                </c:pt>
                <c:pt idx="1031">
                  <c:v>3.4462808148336438E-2</c:v>
                </c:pt>
                <c:pt idx="1032">
                  <c:v>3.4461392512472162E-2</c:v>
                </c:pt>
                <c:pt idx="1033">
                  <c:v>3.4459979172655399E-2</c:v>
                </c:pt>
                <c:pt idx="1034">
                  <c:v>3.4466266116328685E-2</c:v>
                </c:pt>
                <c:pt idx="1035">
                  <c:v>3.4463316801632837E-2</c:v>
                </c:pt>
                <c:pt idx="1036">
                  <c:v>3.4460369306364799E-2</c:v>
                </c:pt>
                <c:pt idx="1037">
                  <c:v>3.4460502918251562E-2</c:v>
                </c:pt>
                <c:pt idx="1038">
                  <c:v>3.4457558814832395E-2</c:v>
                </c:pt>
                <c:pt idx="1039">
                  <c:v>3.4456156092999943E-2</c:v>
                </c:pt>
                <c:pt idx="1040">
                  <c:v>3.4454755053784113E-2</c:v>
                </c:pt>
                <c:pt idx="1041">
                  <c:v>3.4453355697182338E-2</c:v>
                </c:pt>
                <c:pt idx="1042">
                  <c:v>3.4453497658548764E-2</c:v>
                </c:pt>
                <c:pt idx="1043">
                  <c:v>3.4450562031805458E-2</c:v>
                </c:pt>
                <c:pt idx="1044">
                  <c:v>3.4443010242953591E-2</c:v>
                </c:pt>
                <c:pt idx="1045">
                  <c:v>3.4441617664472492E-2</c:v>
                </c:pt>
                <c:pt idx="1046">
                  <c:v>3.4440226767929495E-2</c:v>
                </c:pt>
                <c:pt idx="1047">
                  <c:v>3.4438837553319772E-2</c:v>
                </c:pt>
                <c:pt idx="1048">
                  <c:v>3.443898919926322E-2</c:v>
                </c:pt>
                <c:pt idx="1049">
                  <c:v>3.4437603337227382E-2</c:v>
                </c:pt>
                <c:pt idx="1050">
                  <c:v>3.4442376746942407E-2</c:v>
                </c:pt>
                <c:pt idx="1051">
                  <c:v>3.4434836659416809E-2</c:v>
                </c:pt>
                <c:pt idx="1052">
                  <c:v>3.4433455843634664E-2</c:v>
                </c:pt>
                <c:pt idx="1053">
                  <c:v>3.4430537586081875E-2</c:v>
                </c:pt>
                <c:pt idx="1054">
                  <c:v>3.4428963504901745E-2</c:v>
                </c:pt>
                <c:pt idx="1055">
                  <c:v>3.4427784385650716E-2</c:v>
                </c:pt>
                <c:pt idx="1056">
                  <c:v>3.4426214148823124E-2</c:v>
                </c:pt>
                <c:pt idx="1057">
                  <c:v>3.4426576995818928E-2</c:v>
                </c:pt>
                <c:pt idx="1058">
                  <c:v>3.4425206272450236E-2</c:v>
                </c:pt>
                <c:pt idx="1059">
                  <c:v>3.4423837231138447E-2</c:v>
                </c:pt>
                <c:pt idx="1060">
                  <c:v>3.4422469871880058E-2</c:v>
                </c:pt>
                <c:pt idx="1061">
                  <c:v>3.4420129740775643E-2</c:v>
                </c:pt>
                <c:pt idx="1062">
                  <c:v>3.4418006446048546E-2</c:v>
                </c:pt>
                <c:pt idx="1063">
                  <c:v>3.4416644382180263E-2</c:v>
                </c:pt>
                <c:pt idx="1064">
                  <c:v>3.4415284000186834E-2</c:v>
                </c:pt>
                <c:pt idx="1065">
                  <c:v>3.4413925300064749E-2</c:v>
                </c:pt>
                <c:pt idx="1066">
                  <c:v>3.441256828181094E-2</c:v>
                </c:pt>
                <c:pt idx="1067">
                  <c:v>3.441121294542189E-2</c:v>
                </c:pt>
                <c:pt idx="1068">
                  <c:v>3.4409859290893637E-2</c:v>
                </c:pt>
                <c:pt idx="1069">
                  <c:v>3.4408507318223557E-2</c:v>
                </c:pt>
                <c:pt idx="1070">
                  <c:v>3.441331347658886E-2</c:v>
                </c:pt>
                <c:pt idx="1071">
                  <c:v>3.4410425587365338E-2</c:v>
                </c:pt>
                <c:pt idx="1072">
                  <c:v>3.4409078637837424E-2</c:v>
                </c:pt>
                <c:pt idx="1073">
                  <c:v>3.440773337064594E-2</c:v>
                </c:pt>
                <c:pt idx="1074">
                  <c:v>3.4401772682622282E-2</c:v>
                </c:pt>
                <c:pt idx="1075">
                  <c:v>3.4406587104196883E-2</c:v>
                </c:pt>
                <c:pt idx="1076">
                  <c:v>3.4399864447944267E-2</c:v>
                </c:pt>
                <c:pt idx="1077">
                  <c:v>3.4402369125177364E-2</c:v>
                </c:pt>
                <c:pt idx="1078">
                  <c:v>3.4402571470673979E-2</c:v>
                </c:pt>
                <c:pt idx="1079">
                  <c:v>3.4399697096373742E-2</c:v>
                </c:pt>
                <c:pt idx="1080">
                  <c:v>3.4398363605442663E-2</c:v>
                </c:pt>
                <c:pt idx="1081">
                  <c:v>3.4397031796820791E-2</c:v>
                </c:pt>
                <c:pt idx="1082">
                  <c:v>3.4395701670504673E-2</c:v>
                </c:pt>
                <c:pt idx="1083">
                  <c:v>3.4394373226491283E-2</c:v>
                </c:pt>
                <c:pt idx="1084">
                  <c:v>3.4393046464776734E-2</c:v>
                </c:pt>
                <c:pt idx="1085">
                  <c:v>3.4391721385358003E-2</c:v>
                </c:pt>
                <c:pt idx="1086">
                  <c:v>3.4393476395639208E-2</c:v>
                </c:pt>
                <c:pt idx="1087">
                  <c:v>3.4384459404012392E-2</c:v>
                </c:pt>
                <c:pt idx="1088">
                  <c:v>3.4387756240842574E-2</c:v>
                </c:pt>
                <c:pt idx="1089">
                  <c:v>3.43879770313524E-2</c:v>
                </c:pt>
                <c:pt idx="1090">
                  <c:v>3.4385121222582339E-2</c:v>
                </c:pt>
                <c:pt idx="1091">
                  <c:v>3.4383806236867209E-2</c:v>
                </c:pt>
                <c:pt idx="1092">
                  <c:v>3.438249293342413E-2</c:v>
                </c:pt>
                <c:pt idx="1093">
                  <c:v>3.4381181312249653E-2</c:v>
                </c:pt>
                <c:pt idx="1094">
                  <c:v>3.4381410493275241E-2</c:v>
                </c:pt>
                <c:pt idx="1095">
                  <c:v>3.437856311669437E-2</c:v>
                </c:pt>
                <c:pt idx="1096">
                  <c:v>3.4371101061376787E-2</c:v>
                </c:pt>
                <c:pt idx="1097">
                  <c:v>3.4369796182763229E-2</c:v>
                </c:pt>
                <c:pt idx="1098">
                  <c:v>3.4368492985748178E-2</c:v>
                </c:pt>
                <c:pt idx="1099">
                  <c:v>3.4367191470327213E-2</c:v>
                </c:pt>
                <c:pt idx="1100">
                  <c:v>3.4365891636497697E-2</c:v>
                </c:pt>
                <c:pt idx="1101">
                  <c:v>3.4366132193648563E-2</c:v>
                </c:pt>
                <c:pt idx="1102">
                  <c:v>3.4364835720412545E-2</c:v>
                </c:pt>
                <c:pt idx="1103">
                  <c:v>3.4363540928920938E-2</c:v>
                </c:pt>
                <c:pt idx="1104">
                  <c:v>3.4362247819171549E-2</c:v>
                </c:pt>
                <c:pt idx="1105">
                  <c:v>3.4359417691105107E-2</c:v>
                </c:pt>
                <c:pt idx="1106">
                  <c:v>3.4359114411296847E-2</c:v>
                </c:pt>
                <c:pt idx="1107">
                  <c:v>3.4356839883974033E-2</c:v>
                </c:pt>
                <c:pt idx="1108">
                  <c:v>3.4355553502758124E-2</c:v>
                </c:pt>
                <c:pt idx="1109">
                  <c:v>3.4355807496437095E-2</c:v>
                </c:pt>
                <c:pt idx="1110">
                  <c:v>3.4354524477070304E-2</c:v>
                </c:pt>
                <c:pt idx="1111">
                  <c:v>3.4353243139422888E-2</c:v>
                </c:pt>
                <c:pt idx="1112">
                  <c:v>3.4351963483491343E-2</c:v>
                </c:pt>
                <c:pt idx="1113">
                  <c:v>3.4350685509272144E-2</c:v>
                </c:pt>
                <c:pt idx="1114">
                  <c:v>3.4347870528156854E-2</c:v>
                </c:pt>
                <c:pt idx="1115">
                  <c:v>3.4346595917809419E-2</c:v>
                </c:pt>
                <c:pt idx="1116">
                  <c:v>3.4345322989001753E-2</c:v>
                </c:pt>
                <c:pt idx="1117">
                  <c:v>3.4344051741730768E-2</c:v>
                </c:pt>
                <c:pt idx="1118">
                  <c:v>3.4342782175993368E-2</c:v>
                </c:pt>
                <c:pt idx="1119">
                  <c:v>3.434151429178646E-2</c:v>
                </c:pt>
                <c:pt idx="1120">
                  <c:v>3.4340248089106962E-2</c:v>
                </c:pt>
                <c:pt idx="1121">
                  <c:v>3.4338983567950884E-2</c:v>
                </c:pt>
                <c:pt idx="1122">
                  <c:v>3.4345415149022035E-2</c:v>
                </c:pt>
                <c:pt idx="1123">
                  <c:v>3.4342614915612975E-2</c:v>
                </c:pt>
                <c:pt idx="1124">
                  <c:v>3.434135544313683E-2</c:v>
                </c:pt>
                <c:pt idx="1125">
                  <c:v>3.4340097652824274E-2</c:v>
                </c:pt>
                <c:pt idx="1126">
                  <c:v>3.4335046647549924E-2</c:v>
                </c:pt>
                <c:pt idx="1127">
                  <c:v>3.4339126203567744E-2</c:v>
                </c:pt>
                <c:pt idx="1128">
                  <c:v>3.4336334374839253E-2</c:v>
                </c:pt>
                <c:pt idx="1129">
                  <c:v>3.4335083313150848E-2</c:v>
                </c:pt>
                <c:pt idx="1130">
                  <c:v>3.4333833933610482E-2</c:v>
                </c:pt>
                <c:pt idx="1131">
                  <c:v>3.4332586236215136E-2</c:v>
                </c:pt>
                <c:pt idx="1132">
                  <c:v>3.4332879316052944E-2</c:v>
                </c:pt>
                <c:pt idx="1133">
                  <c:v>3.433009588784653E-2</c:v>
                </c:pt>
                <c:pt idx="1134">
                  <c:v>3.4328853236866796E-2</c:v>
                </c:pt>
                <c:pt idx="1135">
                  <c:v>3.4327612268019114E-2</c:v>
                </c:pt>
                <c:pt idx="1136">
                  <c:v>3.4326372981300896E-2</c:v>
                </c:pt>
                <c:pt idx="1137">
                  <c:v>3.4325135376707817E-2</c:v>
                </c:pt>
                <c:pt idx="1138">
                  <c:v>3.4323899454237722E-2</c:v>
                </c:pt>
                <c:pt idx="1139">
                  <c:v>3.4322665213887583E-2</c:v>
                </c:pt>
                <c:pt idx="1140">
                  <c:v>3.432143265565351E-2</c:v>
                </c:pt>
                <c:pt idx="1141">
                  <c:v>3.4320201779532052E-2</c:v>
                </c:pt>
                <c:pt idx="1142">
                  <c:v>3.4320511713242255E-2</c:v>
                </c:pt>
                <c:pt idx="1143">
                  <c:v>3.4317745073618323E-2</c:v>
                </c:pt>
                <c:pt idx="1144">
                  <c:v>3.4316519243818275E-2</c:v>
                </c:pt>
                <c:pt idx="1145">
                  <c:v>3.4315295096120038E-2</c:v>
                </c:pt>
                <c:pt idx="1146">
                  <c:v>3.4315611775850505E-2</c:v>
                </c:pt>
                <c:pt idx="1147">
                  <c:v>3.4312851847011716E-2</c:v>
                </c:pt>
                <c:pt idx="1148">
                  <c:v>3.4305477101430212E-2</c:v>
                </c:pt>
                <c:pt idx="1149">
                  <c:v>3.4304259661684287E-2</c:v>
                </c:pt>
                <c:pt idx="1150">
                  <c:v>3.4303043903373028E-2</c:v>
                </c:pt>
                <c:pt idx="1151">
                  <c:v>3.4301829826492894E-2</c:v>
                </c:pt>
                <c:pt idx="1152">
                  <c:v>3.4302156216974911E-2</c:v>
                </c:pt>
                <c:pt idx="1153">
                  <c:v>3.4300945508685246E-2</c:v>
                </c:pt>
                <c:pt idx="1154">
                  <c:v>3.429973648198012E-2</c:v>
                </c:pt>
                <c:pt idx="1155">
                  <c:v>3.4304685328470086E-2</c:v>
                </c:pt>
                <c:pt idx="1156">
                  <c:v>3.4297323473312956E-2</c:v>
                </c:pt>
                <c:pt idx="1157">
                  <c:v>3.4294580675100141E-2</c:v>
                </c:pt>
                <c:pt idx="1158">
                  <c:v>3.4293378368154867E-2</c:v>
                </c:pt>
                <c:pt idx="1159">
                  <c:v>3.4292177742616871E-2</c:v>
                </c:pt>
                <c:pt idx="1160">
                  <c:v>3.4290978798483064E-2</c:v>
                </c:pt>
                <c:pt idx="1161">
                  <c:v>3.4291320379169418E-2</c:v>
                </c:pt>
                <c:pt idx="1162">
                  <c:v>3.429012480503478E-2</c:v>
                </c:pt>
                <c:pt idx="1163">
                  <c:v>3.4288930912457452E-2</c:v>
                </c:pt>
                <c:pt idx="1164">
                  <c:v>3.4287738701436116E-2</c:v>
                </c:pt>
                <c:pt idx="1165">
                  <c:v>3.428142212365954E-2</c:v>
                </c:pt>
                <c:pt idx="1166">
                  <c:v>3.4284850029357876E-2</c:v>
                </c:pt>
                <c:pt idx="1167">
                  <c:v>3.4283662397247415E-2</c:v>
                </c:pt>
                <c:pt idx="1168">
                  <c:v>3.4280766891831058E-2</c:v>
                </c:pt>
                <c:pt idx="1169">
                  <c:v>3.4281287007598922E-2</c:v>
                </c:pt>
                <c:pt idx="1170">
                  <c:v>3.4280098002118474E-2</c:v>
                </c:pt>
                <c:pt idx="1171">
                  <c:v>3.4278907290907087E-2</c:v>
                </c:pt>
                <c:pt idx="1172">
                  <c:v>3.4276006927968436E-2</c:v>
                </c:pt>
                <c:pt idx="1173">
                  <c:v>3.4278054429304206E-2</c:v>
                </c:pt>
                <c:pt idx="1174">
                  <c:v>3.4278389736016601E-2</c:v>
                </c:pt>
                <c:pt idx="1175">
                  <c:v>3.4277184533524449E-2</c:v>
                </c:pt>
                <c:pt idx="1176">
                  <c:v>3.4275974398947126E-2</c:v>
                </c:pt>
                <c:pt idx="1177">
                  <c:v>3.4274758714990146E-2</c:v>
                </c:pt>
                <c:pt idx="1178">
                  <c:v>3.4272004502299808E-2</c:v>
                </c:pt>
                <c:pt idx="1179">
                  <c:v>3.4270776776550112E-2</c:v>
                </c:pt>
                <c:pt idx="1180">
                  <c:v>3.426954168927001E-2</c:v>
                </c:pt>
                <c:pt idx="1181">
                  <c:v>3.4267941904213672E-2</c:v>
                </c:pt>
                <c:pt idx="1182">
                  <c:v>3.4267046947710884E-2</c:v>
                </c:pt>
                <c:pt idx="1183">
                  <c:v>3.4267132437036656E-2</c:v>
                </c:pt>
                <c:pt idx="1184">
                  <c:v>3.4266041692286912E-2</c:v>
                </c:pt>
                <c:pt idx="1185">
                  <c:v>3.4264759390895322E-2</c:v>
                </c:pt>
                <c:pt idx="1186">
                  <c:v>3.4264804258762466E-2</c:v>
                </c:pt>
                <c:pt idx="1187">
                  <c:v>3.4260637825052724E-2</c:v>
                </c:pt>
                <c:pt idx="1188">
                  <c:v>3.4259321503976974E-2</c:v>
                </c:pt>
                <c:pt idx="1189">
                  <c:v>3.4257992236008276E-2</c:v>
                </c:pt>
                <c:pt idx="1190">
                  <c:v>3.4256649400559752E-2</c:v>
                </c:pt>
                <c:pt idx="1191">
                  <c:v>3.4258329162570482E-2</c:v>
                </c:pt>
                <c:pt idx="1192">
                  <c:v>3.4255438074965332E-2</c:v>
                </c:pt>
                <c:pt idx="1193">
                  <c:v>3.4254050823973863E-2</c:v>
                </c:pt>
                <c:pt idx="1194">
                  <c:v>3.4252649029007237E-2</c:v>
                </c:pt>
                <c:pt idx="1195">
                  <c:v>3.4251232690096299E-2</c:v>
                </c:pt>
                <c:pt idx="1196">
                  <c:v>3.4249801807271461E-2</c:v>
                </c:pt>
                <c:pt idx="1197">
                  <c:v>3.4248356380563574E-2</c:v>
                </c:pt>
                <c:pt idx="1198">
                  <c:v>3.4246896410005646E-2</c:v>
                </c:pt>
                <c:pt idx="1199">
                  <c:v>3.4245210063469318E-2</c:v>
                </c:pt>
                <c:pt idx="1200">
                  <c:v>3.4239195878867583E-2</c:v>
                </c:pt>
                <c:pt idx="1201">
                  <c:v>3.4239415911442493E-2</c:v>
                </c:pt>
                <c:pt idx="1202">
                  <c:v>3.4237900129354515E-2</c:v>
                </c:pt>
                <c:pt idx="1203">
                  <c:v>3.4236369806304255E-2</c:v>
                </c:pt>
                <c:pt idx="1204">
                  <c:v>3.4234824942325097E-2</c:v>
                </c:pt>
                <c:pt idx="1205">
                  <c:v>3.4233265537449098E-2</c:v>
                </c:pt>
                <c:pt idx="1206">
                  <c:v>3.4231465555313006E-2</c:v>
                </c:pt>
                <c:pt idx="1207">
                  <c:v>3.4230103105145814E-2</c:v>
                </c:pt>
                <c:pt idx="1208">
                  <c:v>3.422850007778705E-2</c:v>
                </c:pt>
                <c:pt idx="1209">
                  <c:v>3.422837968931941E-2</c:v>
                </c:pt>
                <c:pt idx="1210">
                  <c:v>3.4223520218738084E-2</c:v>
                </c:pt>
                <c:pt idx="1211">
                  <c:v>3.4223603751297738E-2</c:v>
                </c:pt>
                <c:pt idx="1212">
                  <c:v>3.4223436158991587E-2</c:v>
                </c:pt>
                <c:pt idx="1213">
                  <c:v>3.4220266830316884E-2</c:v>
                </c:pt>
                <c:pt idx="1214">
                  <c:v>3.4218576558937758E-2</c:v>
                </c:pt>
                <c:pt idx="1215">
                  <c:v>3.4216871747014918E-2</c:v>
                </c:pt>
                <c:pt idx="1216">
                  <c:v>3.4215152394585696E-2</c:v>
                </c:pt>
                <c:pt idx="1217">
                  <c:v>3.4211682164967686E-2</c:v>
                </c:pt>
                <c:pt idx="1218">
                  <c:v>3.4209932857864091E-2</c:v>
                </c:pt>
                <c:pt idx="1219">
                  <c:v>3.4208169011729746E-2</c:v>
                </c:pt>
                <c:pt idx="1220">
                  <c:v>3.4206390626604397E-2</c:v>
                </c:pt>
                <c:pt idx="1221">
                  <c:v>3.4204597702524701E-2</c:v>
                </c:pt>
                <c:pt idx="1222">
                  <c:v>3.4202790239531281E-2</c:v>
                </c:pt>
                <c:pt idx="1223">
                  <c:v>3.4200968237662124E-2</c:v>
                </c:pt>
                <c:pt idx="1224">
                  <c:v>3.4199131696956091E-2</c:v>
                </c:pt>
                <c:pt idx="1225">
                  <c:v>3.4198758402759211E-2</c:v>
                </c:pt>
                <c:pt idx="1226">
                  <c:v>3.4199844641902628E-2</c:v>
                </c:pt>
                <c:pt idx="1227">
                  <c:v>3.4197960837351146E-2</c:v>
                </c:pt>
                <c:pt idx="1228">
                  <c:v>3.4196062490053962E-2</c:v>
                </c:pt>
                <c:pt idx="1229">
                  <c:v>3.4194149600051911E-2</c:v>
                </c:pt>
                <c:pt idx="1230">
                  <c:v>3.4190750515687512E-2</c:v>
                </c:pt>
                <c:pt idx="1231">
                  <c:v>3.4188809761896831E-2</c:v>
                </c:pt>
                <c:pt idx="1232">
                  <c:v>3.4186293140336069E-2</c:v>
                </c:pt>
                <c:pt idx="1233">
                  <c:v>3.4184319149529629E-2</c:v>
                </c:pt>
                <c:pt idx="1234">
                  <c:v>3.418672976341313E-2</c:v>
                </c:pt>
                <c:pt idx="1235">
                  <c:v>3.4184723007858714E-2</c:v>
                </c:pt>
                <c:pt idx="1236">
                  <c:v>3.4182701707203257E-2</c:v>
                </c:pt>
                <c:pt idx="1237">
                  <c:v>3.418066586149103E-2</c:v>
                </c:pt>
                <c:pt idx="1238">
                  <c:v>3.4174231079506574E-2</c:v>
                </c:pt>
                <c:pt idx="1239">
                  <c:v>3.4172169842611747E-2</c:v>
                </c:pt>
                <c:pt idx="1240">
                  <c:v>3.4170094064857909E-2</c:v>
                </c:pt>
                <c:pt idx="1241">
                  <c:v>3.4168003746290053E-2</c:v>
                </c:pt>
                <c:pt idx="1242">
                  <c:v>3.4170268458674893E-2</c:v>
                </c:pt>
                <c:pt idx="1243">
                  <c:v>3.4168145343583416E-2</c:v>
                </c:pt>
                <c:pt idx="1244">
                  <c:v>3.4166007683757486E-2</c:v>
                </c:pt>
                <c:pt idx="1245">
                  <c:v>3.4165308228866827E-2</c:v>
                </c:pt>
                <c:pt idx="1246">
                  <c:v>3.4161688730093967E-2</c:v>
                </c:pt>
                <c:pt idx="1247">
                  <c:v>3.4155156480360049E-2</c:v>
                </c:pt>
                <c:pt idx="1248">
                  <c:v>3.4157311598067237E-2</c:v>
                </c:pt>
                <c:pt idx="1249">
                  <c:v>3.4156548985498122E-2</c:v>
                </c:pt>
                <c:pt idx="1250">
                  <c:v>3.4152876288065383E-2</c:v>
                </c:pt>
                <c:pt idx="1251">
                  <c:v>3.4146300826016884E-2</c:v>
                </c:pt>
                <c:pt idx="1252">
                  <c:v>3.4142606423843799E-2</c:v>
                </c:pt>
                <c:pt idx="1253">
                  <c:v>3.4140342870582048E-2</c:v>
                </c:pt>
                <c:pt idx="1254">
                  <c:v>3.413806477847281E-2</c:v>
                </c:pt>
                <c:pt idx="1255">
                  <c:v>3.4135772147565711E-2</c:v>
                </c:pt>
                <c:pt idx="1256">
                  <c:v>3.4134904101820386E-2</c:v>
                </c:pt>
                <c:pt idx="1257">
                  <c:v>3.4132581136639299E-2</c:v>
                </c:pt>
                <c:pt idx="1258">
                  <c:v>3.4130243631462776E-2</c:v>
                </c:pt>
                <c:pt idx="1259">
                  <c:v>3.4127891586340178E-2</c:v>
                </c:pt>
                <c:pt idx="1260">
                  <c:v>3.4125525001323917E-2</c:v>
                </c:pt>
                <c:pt idx="1261">
                  <c:v>3.4121711050164559E-2</c:v>
                </c:pt>
                <c:pt idx="1262">
                  <c:v>3.4119316649079245E-2</c:v>
                </c:pt>
                <c:pt idx="1263">
                  <c:v>3.41169077096019E-2</c:v>
                </c:pt>
                <c:pt idx="1264">
                  <c:v>3.4114136833868644E-2</c:v>
                </c:pt>
                <c:pt idx="1265">
                  <c:v>3.4113473979646959E-2</c:v>
                </c:pt>
                <c:pt idx="1266">
                  <c:v>3.4111020156359882E-2</c:v>
                </c:pt>
                <c:pt idx="1267">
                  <c:v>3.4108551793546937E-2</c:v>
                </c:pt>
                <c:pt idx="1268">
                  <c:v>3.410464356204982E-2</c:v>
                </c:pt>
                <c:pt idx="1269">
                  <c:v>3.4101790987150514E-2</c:v>
                </c:pt>
                <c:pt idx="1270">
                  <c:v>3.4099638062720573E-2</c:v>
                </c:pt>
                <c:pt idx="1271">
                  <c:v>3.4097112818016681E-2</c:v>
                </c:pt>
                <c:pt idx="1272">
                  <c:v>3.4094573035401254E-2</c:v>
                </c:pt>
                <c:pt idx="1273">
                  <c:v>3.4092018714931387E-2</c:v>
                </c:pt>
                <c:pt idx="1274">
                  <c:v>3.4089449856661548E-2</c:v>
                </c:pt>
                <c:pt idx="1275">
                  <c:v>3.4086866460647076E-2</c:v>
                </c:pt>
                <c:pt idx="1276">
                  <c:v>3.4084268526944628E-2</c:v>
                </c:pt>
                <c:pt idx="1277">
                  <c:v>3.4081656055609977E-2</c:v>
                </c:pt>
                <c:pt idx="1278">
                  <c:v>3.4086084514406707E-2</c:v>
                </c:pt>
                <c:pt idx="1279">
                  <c:v>3.4082026796779567E-2</c:v>
                </c:pt>
                <c:pt idx="1280">
                  <c:v>3.4079365560579986E-2</c:v>
                </c:pt>
                <c:pt idx="1281">
                  <c:v>3.407668978161299E-2</c:v>
                </c:pt>
                <c:pt idx="1282">
                  <c:v>3.4069781645530338E-2</c:v>
                </c:pt>
                <c:pt idx="1283">
                  <c:v>3.4067080657828423E-2</c:v>
                </c:pt>
                <c:pt idx="1284">
                  <c:v>3.4064365131558569E-2</c:v>
                </c:pt>
                <c:pt idx="1285">
                  <c:v>3.4061635066778423E-2</c:v>
                </c:pt>
                <c:pt idx="1286">
                  <c:v>3.4058890463548708E-2</c:v>
                </c:pt>
                <c:pt idx="1287">
                  <c:v>3.4060329713048176E-2</c:v>
                </c:pt>
                <c:pt idx="1288">
                  <c:v>3.4057552136391327E-2</c:v>
                </c:pt>
                <c:pt idx="1289">
                  <c:v>3.4054760017450114E-2</c:v>
                </c:pt>
                <c:pt idx="1290">
                  <c:v>3.4051953356286843E-2</c:v>
                </c:pt>
                <c:pt idx="1291">
                  <c:v>3.4044949372758072E-2</c:v>
                </c:pt>
                <c:pt idx="1292">
                  <c:v>3.4042117540096374E-2</c:v>
                </c:pt>
                <c:pt idx="1293">
                  <c:v>3.4039271169410558E-2</c:v>
                </c:pt>
                <c:pt idx="1294">
                  <c:v>3.4043361786704196E-2</c:v>
                </c:pt>
                <c:pt idx="1295">
                  <c:v>3.4039090877730972E-2</c:v>
                </c:pt>
                <c:pt idx="1296">
                  <c:v>3.4034808006154944E-2</c:v>
                </c:pt>
                <c:pt idx="1297">
                  <c:v>3.4033285888202335E-2</c:v>
                </c:pt>
                <c:pt idx="1298">
                  <c:v>3.4028976554526698E-2</c:v>
                </c:pt>
                <c:pt idx="1299">
                  <c:v>3.4026039016204004E-2</c:v>
                </c:pt>
                <c:pt idx="1300">
                  <c:v>3.4023086936296167E-2</c:v>
                </c:pt>
                <c:pt idx="1301">
                  <c:v>3.4020120314867654E-2</c:v>
                </c:pt>
                <c:pt idx="1302">
                  <c:v>3.4018518912147112E-2</c:v>
                </c:pt>
                <c:pt idx="1303">
                  <c:v>3.4014143447713766E-2</c:v>
                </c:pt>
                <c:pt idx="1304">
                  <c:v>3.4004246997869123E-2</c:v>
                </c:pt>
                <c:pt idx="1305">
                  <c:v>3.400122881793375E-2</c:v>
                </c:pt>
                <c:pt idx="1306">
                  <c:v>3.3998196103469221E-2</c:v>
                </c:pt>
                <c:pt idx="1307">
                  <c:v>3.3995148854540011E-2</c:v>
                </c:pt>
                <c:pt idx="1308">
                  <c:v>3.3993459100697877E-2</c:v>
                </c:pt>
                <c:pt idx="1309">
                  <c:v>3.3990381456764328E-2</c:v>
                </c:pt>
                <c:pt idx="1310">
                  <c:v>3.3987289277233879E-2</c:v>
                </c:pt>
                <c:pt idx="1311">
                  <c:v>3.3984182562173726E-2</c:v>
                </c:pt>
                <c:pt idx="1312">
                  <c:v>3.3981061311651503E-2</c:v>
                </c:pt>
                <c:pt idx="1313">
                  <c:v>3.3976560140905131E-2</c:v>
                </c:pt>
                <c:pt idx="1314">
                  <c:v>3.3972960110659513E-2</c:v>
                </c:pt>
                <c:pt idx="1315">
                  <c:v>3.3970247630323698E-2</c:v>
                </c:pt>
                <c:pt idx="1316">
                  <c:v>3.3966614379754789E-2</c:v>
                </c:pt>
                <c:pt idx="1317">
                  <c:v>3.3965237029484688E-2</c:v>
                </c:pt>
                <c:pt idx="1318">
                  <c:v>3.3962028567621025E-2</c:v>
                </c:pt>
                <c:pt idx="1319">
                  <c:v>3.3958805570774471E-2</c:v>
                </c:pt>
                <c:pt idx="1320">
                  <c:v>3.3955568039017066E-2</c:v>
                </c:pt>
                <c:pt idx="1321">
                  <c:v>3.3949984168859158E-2</c:v>
                </c:pt>
                <c:pt idx="1322">
                  <c:v>3.3947228378444029E-2</c:v>
                </c:pt>
                <c:pt idx="1323">
                  <c:v>3.3943946511035918E-2</c:v>
                </c:pt>
                <c:pt idx="1324">
                  <c:v>3.3940650110332579E-2</c:v>
                </c:pt>
                <c:pt idx="1325">
                  <c:v>3.393733917640511E-2</c:v>
                </c:pt>
                <c:pt idx="1326">
                  <c:v>3.3934013709325063E-2</c:v>
                </c:pt>
                <c:pt idx="1327">
                  <c:v>3.3930673709163979E-2</c:v>
                </c:pt>
                <c:pt idx="1328">
                  <c:v>3.3927319175993842E-2</c:v>
                </c:pt>
                <c:pt idx="1329">
                  <c:v>3.3923950109886643E-2</c:v>
                </c:pt>
                <c:pt idx="1330">
                  <c:v>3.3927277808641007E-2</c:v>
                </c:pt>
                <c:pt idx="1331">
                  <c:v>3.3922532085380847E-2</c:v>
                </c:pt>
                <c:pt idx="1332">
                  <c:v>3.3919113991805319E-2</c:v>
                </c:pt>
                <c:pt idx="1333">
                  <c:v>3.3915681360303894E-2</c:v>
                </c:pt>
                <c:pt idx="1334">
                  <c:v>3.3912234190952198E-2</c:v>
                </c:pt>
                <c:pt idx="1335">
                  <c:v>3.3910107855806872E-2</c:v>
                </c:pt>
                <c:pt idx="1336">
                  <c:v>3.3900636685382422E-2</c:v>
                </c:pt>
                <c:pt idx="1337">
                  <c:v>3.3901805456556362E-2</c:v>
                </c:pt>
                <c:pt idx="1338">
                  <c:v>3.3898300136567062E-2</c:v>
                </c:pt>
                <c:pt idx="1339">
                  <c:v>3.3894780279109457E-2</c:v>
                </c:pt>
                <c:pt idx="1340">
                  <c:v>3.3891245884263468E-2</c:v>
                </c:pt>
                <c:pt idx="1341">
                  <c:v>3.388769695210516E-2</c:v>
                </c:pt>
                <c:pt idx="1342">
                  <c:v>3.3884133482712735E-2</c:v>
                </c:pt>
                <c:pt idx="1343">
                  <c:v>3.388055547616612E-2</c:v>
                </c:pt>
                <c:pt idx="1344">
                  <c:v>3.3876962932543102E-2</c:v>
                </c:pt>
                <c:pt idx="1345">
                  <c:v>3.3873355851922742E-2</c:v>
                </c:pt>
                <c:pt idx="1346">
                  <c:v>3.3872374795735558E-2</c:v>
                </c:pt>
                <c:pt idx="1347">
                  <c:v>3.3867417007847789E-2</c:v>
                </c:pt>
                <c:pt idx="1348">
                  <c:v>3.3862447388876157E-2</c:v>
                </c:pt>
                <c:pt idx="1349">
                  <c:v>3.3860098329799249E-2</c:v>
                </c:pt>
                <c:pt idx="1350">
                  <c:v>3.385510239665869E-2</c:v>
                </c:pt>
                <c:pt idx="1351">
                  <c:v>3.3852721500114077E-2</c:v>
                </c:pt>
                <c:pt idx="1352">
                  <c:v>3.3847699258379854E-2</c:v>
                </c:pt>
                <c:pt idx="1353">
                  <c:v>3.3843975884671473E-2</c:v>
                </c:pt>
                <c:pt idx="1354">
                  <c:v>3.384154722269888E-2</c:v>
                </c:pt>
                <c:pt idx="1355">
                  <c:v>3.3836485528525979E-2</c:v>
                </c:pt>
                <c:pt idx="1356">
                  <c:v>3.3827492147758056E-2</c:v>
                </c:pt>
                <c:pt idx="1357">
                  <c:v>3.3823716190056842E-2</c:v>
                </c:pt>
                <c:pt idx="1358">
                  <c:v>3.3819925701651481E-2</c:v>
                </c:pt>
                <c:pt idx="1359">
                  <c:v>3.3816120682624989E-2</c:v>
                </c:pt>
                <c:pt idx="1360">
                  <c:v>3.3813602242956237E-2</c:v>
                </c:pt>
                <c:pt idx="1361">
                  <c:v>3.3814965100196569E-2</c:v>
                </c:pt>
                <c:pt idx="1362">
                  <c:v>3.3805916761128145E-2</c:v>
                </c:pt>
                <c:pt idx="1363">
                  <c:v>3.3802052222775526E-2</c:v>
                </c:pt>
                <c:pt idx="1364">
                  <c:v>3.3798173152908444E-2</c:v>
                </c:pt>
                <c:pt idx="1365">
                  <c:v>3.3792985430028226E-2</c:v>
                </c:pt>
                <c:pt idx="1366">
                  <c:v>3.3788692056628947E-2</c:v>
                </c:pt>
                <c:pt idx="1367">
                  <c:v>3.3785157437946058E-2</c:v>
                </c:pt>
                <c:pt idx="1368">
                  <c:v>3.3781221647054188E-2</c:v>
                </c:pt>
                <c:pt idx="1369">
                  <c:v>3.3778559833814774E-2</c:v>
                </c:pt>
                <c:pt idx="1370">
                  <c:v>3.3774593576639776E-2</c:v>
                </c:pt>
                <c:pt idx="1371">
                  <c:v>3.377061278854545E-2</c:v>
                </c:pt>
                <c:pt idx="1372">
                  <c:v>3.3766617469618322E-2</c:v>
                </c:pt>
                <c:pt idx="1373">
                  <c:v>3.3762607619945803E-2</c:v>
                </c:pt>
                <c:pt idx="1374">
                  <c:v>3.3757301779166672E-2</c:v>
                </c:pt>
                <c:pt idx="1375">
                  <c:v>3.3753264281564568E-2</c:v>
                </c:pt>
                <c:pt idx="1376">
                  <c:v>3.3749212254777533E-2</c:v>
                </c:pt>
                <c:pt idx="1377">
                  <c:v>3.3745145698893454E-2</c:v>
                </c:pt>
                <c:pt idx="1378">
                  <c:v>3.3741064614000227E-2</c:v>
                </c:pt>
                <c:pt idx="1379">
                  <c:v>3.3736969000185725E-2</c:v>
                </c:pt>
                <c:pt idx="1380">
                  <c:v>3.37328588575374E-2</c:v>
                </c:pt>
                <c:pt idx="1381">
                  <c:v>3.3728734186144457E-2</c:v>
                </c:pt>
                <c:pt idx="1382">
                  <c:v>3.3730945000976162E-2</c:v>
                </c:pt>
                <c:pt idx="1383">
                  <c:v>3.3725515688058184E-2</c:v>
                </c:pt>
                <c:pt idx="1384">
                  <c:v>3.3721341729710801E-2</c:v>
                </c:pt>
                <c:pt idx="1385">
                  <c:v>3.3717153237794686E-2</c:v>
                </c:pt>
                <c:pt idx="1386">
                  <c:v>3.3709157316284891E-2</c:v>
                </c:pt>
                <c:pt idx="1387">
                  <c:v>3.3703792049337239E-2</c:v>
                </c:pt>
                <c:pt idx="1388">
                  <c:v>3.3704500561562545E-2</c:v>
                </c:pt>
                <c:pt idx="1389">
                  <c:v>3.3700253936300509E-2</c:v>
                </c:pt>
                <c:pt idx="1390">
                  <c:v>3.3697251233336556E-2</c:v>
                </c:pt>
                <c:pt idx="1391">
                  <c:v>3.3691717086559235E-2</c:v>
                </c:pt>
                <c:pt idx="1392">
                  <c:v>3.3687426862267951E-2</c:v>
                </c:pt>
                <c:pt idx="1393">
                  <c:v>3.368312210515674E-2</c:v>
                </c:pt>
                <c:pt idx="1394">
                  <c:v>3.3678802815318945E-2</c:v>
                </c:pt>
                <c:pt idx="1395">
                  <c:v>3.3674468992849621E-2</c:v>
                </c:pt>
                <c:pt idx="1396">
                  <c:v>3.3670120637845982E-2</c:v>
                </c:pt>
                <c:pt idx="1397">
                  <c:v>3.3665757750402231E-2</c:v>
                </c:pt>
                <c:pt idx="1398">
                  <c:v>3.366387414939126E-2</c:v>
                </c:pt>
                <c:pt idx="1399">
                  <c:v>3.3653251527775568E-2</c:v>
                </c:pt>
                <c:pt idx="1400">
                  <c:v>3.3652581894396856E-2</c:v>
                </c:pt>
                <c:pt idx="1401">
                  <c:v>3.3649403478449753E-2</c:v>
                </c:pt>
                <c:pt idx="1402">
                  <c:v>3.3643725329966692E-2</c:v>
                </c:pt>
                <c:pt idx="1403">
                  <c:v>3.363927524991564E-2</c:v>
                </c:pt>
                <c:pt idx="1404">
                  <c:v>3.3634810638103717E-2</c:v>
                </c:pt>
                <c:pt idx="1405">
                  <c:v>3.3630331494630732E-2</c:v>
                </c:pt>
                <c:pt idx="1406">
                  <c:v>3.3627073161526883E-2</c:v>
                </c:pt>
                <c:pt idx="1407">
                  <c:v>3.3621329613095621E-2</c:v>
                </c:pt>
                <c:pt idx="1408">
                  <c:v>3.3611876525421205E-2</c:v>
                </c:pt>
                <c:pt idx="1409">
                  <c:v>3.3607345086423906E-2</c:v>
                </c:pt>
                <c:pt idx="1410">
                  <c:v>3.3602799121387458E-2</c:v>
                </c:pt>
                <c:pt idx="1411">
                  <c:v>3.3598238630409456E-2</c:v>
                </c:pt>
                <c:pt idx="1412">
                  <c:v>3.359489045921224E-2</c:v>
                </c:pt>
                <c:pt idx="1413">
                  <c:v>3.3590299454326095E-2</c:v>
                </c:pt>
                <c:pt idx="1414">
                  <c:v>3.3585693922516112E-2</c:v>
                </c:pt>
                <c:pt idx="1415">
                  <c:v>3.3581073863881546E-2</c:v>
                </c:pt>
                <c:pt idx="1416">
                  <c:v>3.3576439278522545E-2</c:v>
                </c:pt>
                <c:pt idx="1417">
                  <c:v>3.3570570645311743E-2</c:v>
                </c:pt>
                <c:pt idx="1418">
                  <c:v>3.3565123378947369E-2</c:v>
                </c:pt>
                <c:pt idx="1419">
                  <c:v>3.3561231780578279E-2</c:v>
                </c:pt>
                <c:pt idx="1420">
                  <c:v>3.3556540560593429E-2</c:v>
                </c:pt>
                <c:pt idx="1421">
                  <c:v>3.3553048454390867E-2</c:v>
                </c:pt>
                <c:pt idx="1422">
                  <c:v>3.3548326710806611E-2</c:v>
                </c:pt>
                <c:pt idx="1423">
                  <c:v>3.354359044120768E-2</c:v>
                </c:pt>
                <c:pt idx="1424">
                  <c:v>3.3538839645697281E-2</c:v>
                </c:pt>
                <c:pt idx="1425">
                  <c:v>3.3534074324378639E-2</c:v>
                </c:pt>
                <c:pt idx="1426">
                  <c:v>3.3528088356784974E-2</c:v>
                </c:pt>
                <c:pt idx="1427">
                  <c:v>3.3523296714915836E-2</c:v>
                </c:pt>
                <c:pt idx="1428">
                  <c:v>3.3518492961593198E-2</c:v>
                </c:pt>
                <c:pt idx="1429">
                  <c:v>3.3513678396085378E-2</c:v>
                </c:pt>
                <c:pt idx="1430">
                  <c:v>3.3508854317654956E-2</c:v>
                </c:pt>
                <c:pt idx="1431">
                  <c:v>3.3504022025545956E-2</c:v>
                </c:pt>
                <c:pt idx="1432">
                  <c:v>3.3499182818994458E-2</c:v>
                </c:pt>
                <c:pt idx="1433">
                  <c:v>3.3494337997223733E-2</c:v>
                </c:pt>
                <c:pt idx="1434">
                  <c:v>3.3495494465244247E-2</c:v>
                </c:pt>
                <c:pt idx="1435">
                  <c:v>3.3489440824680555E-2</c:v>
                </c:pt>
                <c:pt idx="1436">
                  <c:v>3.3484587235045708E-2</c:v>
                </c:pt>
                <c:pt idx="1437">
                  <c:v>3.3475759043867237E-2</c:v>
                </c:pt>
                <c:pt idx="1438">
                  <c:v>3.34712764837772E-2</c:v>
                </c:pt>
                <c:pt idx="1439">
                  <c:v>3.3471233837432612E-2</c:v>
                </c:pt>
                <c:pt idx="1440">
                  <c:v>3.346518562322718E-2</c:v>
                </c:pt>
                <c:pt idx="1441">
                  <c:v>3.3460344764534682E-2</c:v>
                </c:pt>
                <c:pt idx="1442">
                  <c:v>3.3455510266537078E-2</c:v>
                </c:pt>
                <c:pt idx="1443">
                  <c:v>3.3450683400707233E-2</c:v>
                </c:pt>
                <c:pt idx="1444">
                  <c:v>3.3447070713105834E-2</c:v>
                </c:pt>
                <c:pt idx="1445">
                  <c:v>3.3441057651380106E-2</c:v>
                </c:pt>
                <c:pt idx="1446">
                  <c:v>3.3436261310768073E-2</c:v>
                </c:pt>
                <c:pt idx="1447">
                  <c:v>3.3431477688093882E-2</c:v>
                </c:pt>
                <c:pt idx="1448">
                  <c:v>3.3426708054768613E-2</c:v>
                </c:pt>
                <c:pt idx="1449">
                  <c:v>3.342195368219341E-2</c:v>
                </c:pt>
                <c:pt idx="1450">
                  <c:v>3.3417215841755603E-2</c:v>
                </c:pt>
                <c:pt idx="1451">
                  <c:v>3.3412495804831695E-2</c:v>
                </c:pt>
                <c:pt idx="1452">
                  <c:v>3.3407794630871734E-2</c:v>
                </c:pt>
                <c:pt idx="1453">
                  <c:v>3.3403112531655725E-2</c:v>
                </c:pt>
                <c:pt idx="1454">
                  <c:v>3.3399663652176059E-2</c:v>
                </c:pt>
                <c:pt idx="1455">
                  <c:v>3.3393805556915866E-2</c:v>
                </c:pt>
                <c:pt idx="1456">
                  <c:v>3.3389180681122399E-2</c:v>
                </c:pt>
                <c:pt idx="1457">
                  <c:v>3.3384574879535354E-2</c:v>
                </c:pt>
                <c:pt idx="1458">
                  <c:v>3.3381206049577034E-2</c:v>
                </c:pt>
                <c:pt idx="1459">
                  <c:v>3.3375420498447807E-2</c:v>
                </c:pt>
                <c:pt idx="1460">
                  <c:v>3.3367213558431814E-2</c:v>
                </c:pt>
                <c:pt idx="1461">
                  <c:v>3.3362681215020465E-2</c:v>
                </c:pt>
                <c:pt idx="1462">
                  <c:v>3.3358167939756621E-2</c:v>
                </c:pt>
                <c:pt idx="1463">
                  <c:v>3.3353673732512905E-2</c:v>
                </c:pt>
                <c:pt idx="1464">
                  <c:v>3.3352868335088104E-2</c:v>
                </c:pt>
                <c:pt idx="1465">
                  <c:v>3.3348415122404738E-2</c:v>
                </c:pt>
                <c:pt idx="1466">
                  <c:v>3.334520647158918E-2</c:v>
                </c:pt>
                <c:pt idx="1467">
                  <c:v>3.3339565915995364E-2</c:v>
                </c:pt>
                <c:pt idx="1468">
                  <c:v>3.33351699220127E-2</c:v>
                </c:pt>
                <c:pt idx="1469">
                  <c:v>3.3327108910358574E-2</c:v>
                </c:pt>
                <c:pt idx="1470">
                  <c:v>3.3322748175708274E-2</c:v>
                </c:pt>
                <c:pt idx="1471">
                  <c:v>3.3318406508072315E-2</c:v>
                </c:pt>
                <c:pt idx="1472">
                  <c:v>3.3314083907325084E-2</c:v>
                </c:pt>
                <c:pt idx="1473">
                  <c:v>3.3309780373345359E-2</c:v>
                </c:pt>
                <c:pt idx="1474">
                  <c:v>3.330919447926288E-2</c:v>
                </c:pt>
                <c:pt idx="1475">
                  <c:v>3.3304931991160296E-2</c:v>
                </c:pt>
                <c:pt idx="1476">
                  <c:v>3.3300688574829325E-2</c:v>
                </c:pt>
                <c:pt idx="1477">
                  <c:v>3.3290951052899663E-2</c:v>
                </c:pt>
                <c:pt idx="1478">
                  <c:v>3.3286751022103982E-2</c:v>
                </c:pt>
                <c:pt idx="1479">
                  <c:v>3.3282570057298851E-2</c:v>
                </c:pt>
                <c:pt idx="1480">
                  <c:v>3.3277815157764082E-2</c:v>
                </c:pt>
                <c:pt idx="1481">
                  <c:v>3.3274265325181913E-2</c:v>
                </c:pt>
                <c:pt idx="1482">
                  <c:v>3.3270141557634691E-2</c:v>
                </c:pt>
                <c:pt idx="1483">
                  <c:v>3.3266036855604995E-2</c:v>
                </c:pt>
                <c:pt idx="1484">
                  <c:v>3.3261369112953257E-2</c:v>
                </c:pt>
                <c:pt idx="1485">
                  <c:v>3.3259128536832203E-2</c:v>
                </c:pt>
                <c:pt idx="1486">
                  <c:v>3.3256327073417538E-2</c:v>
                </c:pt>
                <c:pt idx="1487">
                  <c:v>3.3252300618288662E-2</c:v>
                </c:pt>
                <c:pt idx="1488">
                  <c:v>3.3248293231664387E-2</c:v>
                </c:pt>
                <c:pt idx="1489">
                  <c:v>3.3244304913428717E-2</c:v>
                </c:pt>
                <c:pt idx="1490">
                  <c:v>3.3239086628691246E-2</c:v>
                </c:pt>
                <c:pt idx="1491">
                  <c:v>3.3235135446657883E-2</c:v>
                </c:pt>
                <c:pt idx="1492">
                  <c:v>3.323008337119477E-2</c:v>
                </c:pt>
                <c:pt idx="1493">
                  <c:v>3.3227290281278479E-2</c:v>
                </c:pt>
                <c:pt idx="1494">
                  <c:v>3.3223396297707916E-2</c:v>
                </c:pt>
                <c:pt idx="1495">
                  <c:v>3.3220223574588301E-2</c:v>
                </c:pt>
                <c:pt idx="1496">
                  <c:v>3.3216920591111143E-2</c:v>
                </c:pt>
                <c:pt idx="1497">
                  <c:v>3.3213084815906721E-2</c:v>
                </c:pt>
                <c:pt idx="1498">
                  <c:v>3.3209981825959252E-2</c:v>
                </c:pt>
                <c:pt idx="1499">
                  <c:v>3.3204212366618545E-2</c:v>
                </c:pt>
                <c:pt idx="1500">
                  <c:v>3.3200432776984493E-2</c:v>
                </c:pt>
                <c:pt idx="1501">
                  <c:v>3.3196672252626139E-2</c:v>
                </c:pt>
                <c:pt idx="1502">
                  <c:v>3.3192930793434709E-2</c:v>
                </c:pt>
                <c:pt idx="1503">
                  <c:v>3.3190470575776655E-2</c:v>
                </c:pt>
                <c:pt idx="1504">
                  <c:v>3.3186768269927364E-2</c:v>
                </c:pt>
                <c:pt idx="1505">
                  <c:v>3.3183085030697668E-2</c:v>
                </c:pt>
                <c:pt idx="1506">
                  <c:v>3.317942085798372E-2</c:v>
                </c:pt>
                <c:pt idx="1507">
                  <c:v>3.3175775751678668E-2</c:v>
                </c:pt>
                <c:pt idx="1508">
                  <c:v>3.3172149711679103E-2</c:v>
                </c:pt>
                <c:pt idx="1509">
                  <c:v>3.3168542737879024E-2</c:v>
                </c:pt>
                <c:pt idx="1510">
                  <c:v>3.3164954830176348E-2</c:v>
                </c:pt>
                <c:pt idx="1511">
                  <c:v>3.316087771033939E-2</c:v>
                </c:pt>
                <c:pt idx="1512">
                  <c:v>3.3153516394031204E-2</c:v>
                </c:pt>
                <c:pt idx="1513">
                  <c:v>3.3151760701075034E-2</c:v>
                </c:pt>
                <c:pt idx="1514">
                  <c:v>3.3148246974898203E-2</c:v>
                </c:pt>
                <c:pt idx="1515">
                  <c:v>3.3144752310774406E-2</c:v>
                </c:pt>
                <c:pt idx="1516">
                  <c:v>3.3141276708603062E-2</c:v>
                </c:pt>
                <c:pt idx="1517">
                  <c:v>3.3139096654204343E-2</c:v>
                </c:pt>
                <c:pt idx="1518">
                  <c:v>3.3133893177414851E-2</c:v>
                </c:pt>
                <c:pt idx="1519">
                  <c:v>3.3130964272821709E-2</c:v>
                </c:pt>
                <c:pt idx="1520">
                  <c:v>3.3127564917479438E-2</c:v>
                </c:pt>
                <c:pt idx="1521">
                  <c:v>3.3125465311594909E-2</c:v>
                </c:pt>
                <c:pt idx="1522">
                  <c:v>3.312082339109132E-2</c:v>
                </c:pt>
                <c:pt idx="1523">
                  <c:v>3.311748121985441E-2</c:v>
                </c:pt>
                <c:pt idx="1524">
                  <c:v>3.3115441967864374E-2</c:v>
                </c:pt>
                <c:pt idx="1525">
                  <c:v>3.3110854060818803E-2</c:v>
                </c:pt>
                <c:pt idx="1526">
                  <c:v>3.3107569072831675E-2</c:v>
                </c:pt>
                <c:pt idx="1527">
                  <c:v>3.3104303145740276E-2</c:v>
                </c:pt>
                <c:pt idx="1528">
                  <c:v>3.3101056279452354E-2</c:v>
                </c:pt>
                <c:pt idx="1529">
                  <c:v>3.3095620443595181E-2</c:v>
                </c:pt>
                <c:pt idx="1530">
                  <c:v>3.3092416075212162E-2</c:v>
                </c:pt>
                <c:pt idx="1531">
                  <c:v>3.3089230765572686E-2</c:v>
                </c:pt>
                <c:pt idx="1532">
                  <c:v>3.3086064514585324E-2</c:v>
                </c:pt>
                <c:pt idx="1533">
                  <c:v>3.3082917322161308E-2</c:v>
                </c:pt>
                <c:pt idx="1534">
                  <c:v>3.3079789188210987E-2</c:v>
                </c:pt>
                <c:pt idx="1535">
                  <c:v>3.3076680112647354E-2</c:v>
                </c:pt>
                <c:pt idx="1536">
                  <c:v>3.3073590095380766E-2</c:v>
                </c:pt>
                <c:pt idx="1537">
                  <c:v>3.3070519136324653E-2</c:v>
                </c:pt>
                <c:pt idx="1538">
                  <c:v>3.3071364748501815E-2</c:v>
                </c:pt>
                <c:pt idx="1539">
                  <c:v>3.3068335161624364E-2</c:v>
                </c:pt>
                <c:pt idx="1540">
                  <c:v>3.3065324637964431E-2</c:v>
                </c:pt>
                <c:pt idx="1541">
                  <c:v>3.3062333177434712E-2</c:v>
                </c:pt>
                <c:pt idx="1542">
                  <c:v>3.3058057073096107E-2</c:v>
                </c:pt>
                <c:pt idx="1543">
                  <c:v>3.3054682140982658E-2</c:v>
                </c:pt>
                <c:pt idx="1544">
                  <c:v>3.3051749498003921E-2</c:v>
                </c:pt>
                <c:pt idx="1545">
                  <c:v>3.3048835916049867E-2</c:v>
                </c:pt>
                <c:pt idx="1546">
                  <c:v>3.3045941395037477E-2</c:v>
                </c:pt>
                <c:pt idx="1547">
                  <c:v>3.3046994523938125E-2</c:v>
                </c:pt>
                <c:pt idx="1548">
                  <c:v>3.304414143003076E-2</c:v>
                </c:pt>
                <c:pt idx="1549">
                  <c:v>3.3041307402072645E-2</c:v>
                </c:pt>
                <c:pt idx="1550">
                  <c:v>3.3038492439981262E-2</c:v>
                </c:pt>
                <c:pt idx="1551">
                  <c:v>3.3031754701220842E-2</c:v>
                </c:pt>
                <c:pt idx="1552">
                  <c:v>3.3028974544138806E-2</c:v>
                </c:pt>
                <c:pt idx="1553">
                  <c:v>3.3026213447430598E-2</c:v>
                </c:pt>
                <c:pt idx="1554">
                  <c:v>3.3028740901435788E-2</c:v>
                </c:pt>
                <c:pt idx="1555">
                  <c:v>3.3024703614680344E-2</c:v>
                </c:pt>
                <c:pt idx="1556">
                  <c:v>3.3022003046090945E-2</c:v>
                </c:pt>
                <c:pt idx="1557">
                  <c:v>3.3020642544422781E-2</c:v>
                </c:pt>
                <c:pt idx="1558">
                  <c:v>3.3016659104751614E-2</c:v>
                </c:pt>
                <c:pt idx="1559">
                  <c:v>3.3010047130650477E-2</c:v>
                </c:pt>
                <c:pt idx="1560">
                  <c:v>3.3011391424014838E-2</c:v>
                </c:pt>
                <c:pt idx="1561">
                  <c:v>3.3010111672379723E-2</c:v>
                </c:pt>
                <c:pt idx="1562">
                  <c:v>3.3006200003269509E-2</c:v>
                </c:pt>
                <c:pt idx="1563">
                  <c:v>3.299965078381395E-2</c:v>
                </c:pt>
                <c:pt idx="1564">
                  <c:v>3.2994443293891507E-2</c:v>
                </c:pt>
                <c:pt idx="1565">
                  <c:v>3.2991908653726129E-2</c:v>
                </c:pt>
                <c:pt idx="1566">
                  <c:v>3.2989393069461921E-2</c:v>
                </c:pt>
                <c:pt idx="1567">
                  <c:v>3.298689654102821E-2</c:v>
                </c:pt>
                <c:pt idx="1568">
                  <c:v>3.2985751533895977E-2</c:v>
                </c:pt>
                <c:pt idx="1569">
                  <c:v>3.2983294254743507E-2</c:v>
                </c:pt>
                <c:pt idx="1570">
                  <c:v>3.2980856032955086E-2</c:v>
                </c:pt>
                <c:pt idx="1571">
                  <c:v>3.2978436868459547E-2</c:v>
                </c:pt>
                <c:pt idx="1572">
                  <c:v>3.2976036761189251E-2</c:v>
                </c:pt>
                <c:pt idx="1573">
                  <c:v>3.2972317538943967E-2</c:v>
                </c:pt>
                <c:pt idx="1574">
                  <c:v>3.2969954399375299E-2</c:v>
                </c:pt>
                <c:pt idx="1575">
                  <c:v>3.2967610315086854E-2</c:v>
                </c:pt>
                <c:pt idx="1576">
                  <c:v>3.2964954694526274E-2</c:v>
                </c:pt>
                <c:pt idx="1577">
                  <c:v>3.2964322080843919E-2</c:v>
                </c:pt>
                <c:pt idx="1578">
                  <c:v>3.2962036315509986E-2</c:v>
                </c:pt>
                <c:pt idx="1579">
                  <c:v>3.2959769606934419E-2</c:v>
                </c:pt>
                <c:pt idx="1580">
                  <c:v>3.295752195505354E-2</c:v>
                </c:pt>
                <c:pt idx="1581">
                  <c:v>3.295394596657715E-2</c:v>
                </c:pt>
                <c:pt idx="1582">
                  <c:v>3.2951735267427222E-2</c:v>
                </c:pt>
                <c:pt idx="1583">
                  <c:v>3.2949543623043899E-2</c:v>
                </c:pt>
                <c:pt idx="1584">
                  <c:v>3.2947371033363142E-2</c:v>
                </c:pt>
                <c:pt idx="1585">
                  <c:v>3.2945217498325331E-2</c:v>
                </c:pt>
                <c:pt idx="1586">
                  <c:v>3.2943083017868635E-2</c:v>
                </c:pt>
                <c:pt idx="1587">
                  <c:v>3.2940967591932997E-2</c:v>
                </c:pt>
                <c:pt idx="1588">
                  <c:v>3.2938871220458354E-2</c:v>
                </c:pt>
                <c:pt idx="1589">
                  <c:v>3.2936793903385518E-2</c:v>
                </c:pt>
                <c:pt idx="1590">
                  <c:v>3.2942885965128531E-2</c:v>
                </c:pt>
                <c:pt idx="1591">
                  <c:v>3.2939493764554406E-2</c:v>
                </c:pt>
                <c:pt idx="1592">
                  <c:v>3.2937479501852822E-2</c:v>
                </c:pt>
                <c:pt idx="1593">
                  <c:v>3.2935484302000606E-2</c:v>
                </c:pt>
                <c:pt idx="1594">
                  <c:v>3.2929418557496037E-2</c:v>
                </c:pt>
                <c:pt idx="1595">
                  <c:v>3.292745793194516E-2</c:v>
                </c:pt>
                <c:pt idx="1596">
                  <c:v>3.2925516363865953E-2</c:v>
                </c:pt>
                <c:pt idx="1597">
                  <c:v>3.2923593853203814E-2</c:v>
                </c:pt>
                <c:pt idx="1598">
                  <c:v>3.2921690399902823E-2</c:v>
                </c:pt>
                <c:pt idx="1599">
                  <c:v>3.2923913419539833E-2</c:v>
                </c:pt>
                <c:pt idx="1600">
                  <c:v>3.2922051658048193E-2</c:v>
                </c:pt>
                <c:pt idx="1601">
                  <c:v>3.292020895895939E-2</c:v>
                </c:pt>
                <c:pt idx="1602">
                  <c:v>3.291838532221842E-2</c:v>
                </c:pt>
                <c:pt idx="1603">
                  <c:v>3.2912458991939529E-2</c:v>
                </c:pt>
                <c:pt idx="1604">
                  <c:v>3.2910669881685915E-2</c:v>
                </c:pt>
                <c:pt idx="1605">
                  <c:v>3.2908899828424362E-2</c:v>
                </c:pt>
                <c:pt idx="1606">
                  <c:v>3.2914037435303044E-2</c:v>
                </c:pt>
                <c:pt idx="1607">
                  <c:v>3.2910932196317279E-2</c:v>
                </c:pt>
                <c:pt idx="1608">
                  <c:v>3.2907843808167504E-2</c:v>
                </c:pt>
                <c:pt idx="1609">
                  <c:v>3.2907535146051381E-2</c:v>
                </c:pt>
                <c:pt idx="1610">
                  <c:v>3.2904482466602845E-2</c:v>
                </c:pt>
                <c:pt idx="1611">
                  <c:v>3.2902830388681928E-2</c:v>
                </c:pt>
                <c:pt idx="1612">
                  <c:v>3.2901197372604725E-2</c:v>
                </c:pt>
                <c:pt idx="1613">
                  <c:v>3.2899583418323969E-2</c:v>
                </c:pt>
                <c:pt idx="1614">
                  <c:v>3.2899376133809936E-2</c:v>
                </c:pt>
                <c:pt idx="1615">
                  <c:v>3.2896412694965259E-2</c:v>
                </c:pt>
                <c:pt idx="1616">
                  <c:v>3.2887908704539233E-2</c:v>
                </c:pt>
                <c:pt idx="1617">
                  <c:v>3.2886364888844728E-2</c:v>
                </c:pt>
                <c:pt idx="1618">
                  <c:v>3.2884840126067696E-2</c:v>
                </c:pt>
                <c:pt idx="1619">
                  <c:v>3.2883334416165297E-2</c:v>
                </c:pt>
                <c:pt idx="1620">
                  <c:v>3.2883241696325893E-2</c:v>
                </c:pt>
                <c:pt idx="1621">
                  <c:v>3.2881775320120821E-2</c:v>
                </c:pt>
                <c:pt idx="1622">
                  <c:v>3.2880327998392418E-2</c:v>
                </c:pt>
                <c:pt idx="1623">
                  <c:v>3.2878899731100732E-2</c:v>
                </c:pt>
                <c:pt idx="1624">
                  <c:v>3.2877490518204905E-2</c:v>
                </c:pt>
                <c:pt idx="1625">
                  <c:v>3.287470026476659E-2</c:v>
                </c:pt>
                <c:pt idx="1626">
                  <c:v>3.2873133430427852E-2</c:v>
                </c:pt>
                <c:pt idx="1627">
                  <c:v>3.2871974635428888E-2</c:v>
                </c:pt>
                <c:pt idx="1628">
                  <c:v>3.2870451349723585E-2</c:v>
                </c:pt>
                <c:pt idx="1629">
                  <c:v>3.2870730268272308E-2</c:v>
                </c:pt>
                <c:pt idx="1630">
                  <c:v>3.2869435380926827E-2</c:v>
                </c:pt>
                <c:pt idx="1631">
                  <c:v>3.2868159547707977E-2</c:v>
                </c:pt>
                <c:pt idx="1632">
                  <c:v>3.2866902768579301E-2</c:v>
                </c:pt>
                <c:pt idx="1633">
                  <c:v>3.2864792619894501E-2</c:v>
                </c:pt>
                <c:pt idx="1634">
                  <c:v>3.2862862365668488E-2</c:v>
                </c:pt>
                <c:pt idx="1635">
                  <c:v>3.2861664218082481E-2</c:v>
                </c:pt>
                <c:pt idx="1636">
                  <c:v>3.2860485122715721E-2</c:v>
                </c:pt>
                <c:pt idx="1637">
                  <c:v>3.2859325079535089E-2</c:v>
                </c:pt>
                <c:pt idx="1638">
                  <c:v>3.285818408850702E-2</c:v>
                </c:pt>
                <c:pt idx="1639">
                  <c:v>3.2857062149600158E-2</c:v>
                </c:pt>
                <c:pt idx="1640">
                  <c:v>3.2855959262782265E-2</c:v>
                </c:pt>
                <c:pt idx="1641">
                  <c:v>3.2854875428022422E-2</c:v>
                </c:pt>
                <c:pt idx="1642">
                  <c:v>3.2860920391032854E-2</c:v>
                </c:pt>
                <c:pt idx="1643">
                  <c:v>3.2858457363392019E-2</c:v>
                </c:pt>
                <c:pt idx="1644">
                  <c:v>3.2857435758231766E-2</c:v>
                </c:pt>
                <c:pt idx="1645">
                  <c:v>3.2856433211911215E-2</c:v>
                </c:pt>
                <c:pt idx="1646">
                  <c:v>3.2855449724402699E-2</c:v>
                </c:pt>
                <c:pt idx="1647">
                  <c:v>3.2851084484101178E-2</c:v>
                </c:pt>
                <c:pt idx="1648">
                  <c:v>3.2853539925707727E-2</c:v>
                </c:pt>
                <c:pt idx="1649">
                  <c:v>3.285261361446553E-2</c:v>
                </c:pt>
                <c:pt idx="1650">
                  <c:v>3.2851706361924762E-2</c:v>
                </c:pt>
                <c:pt idx="1651">
                  <c:v>3.2850818168059064E-2</c:v>
                </c:pt>
                <c:pt idx="1652">
                  <c:v>3.284994903284294E-2</c:v>
                </c:pt>
                <c:pt idx="1653">
                  <c:v>3.2849098956250905E-2</c:v>
                </c:pt>
                <c:pt idx="1654">
                  <c:v>3.2848267938258756E-2</c:v>
                </c:pt>
                <c:pt idx="1655">
                  <c:v>3.2847455978842297E-2</c:v>
                </c:pt>
                <c:pt idx="1656">
                  <c:v>3.2846663077977761E-2</c:v>
                </c:pt>
                <c:pt idx="1657">
                  <c:v>3.2845889235642689E-2</c:v>
                </c:pt>
                <c:pt idx="1658">
                  <c:v>3.2848020356956581E-2</c:v>
                </c:pt>
                <c:pt idx="1659">
                  <c:v>3.2845842868347429E-2</c:v>
                </c:pt>
                <c:pt idx="1660">
                  <c:v>3.2843682059592975E-2</c:v>
                </c:pt>
                <c:pt idx="1661">
                  <c:v>3.284443118795248E-2</c:v>
                </c:pt>
                <c:pt idx="1662">
                  <c:v>3.284230590114437E-2</c:v>
                </c:pt>
                <c:pt idx="1663">
                  <c:v>3.284309574814686E-2</c:v>
                </c:pt>
                <c:pt idx="1664">
                  <c:v>3.2841005976309789E-2</c:v>
                </c:pt>
                <c:pt idx="1665">
                  <c:v>3.2840384601450757E-2</c:v>
                </c:pt>
                <c:pt idx="1666">
                  <c:v>3.2841235539207286E-2</c:v>
                </c:pt>
                <c:pt idx="1667">
                  <c:v>3.2839199026758935E-2</c:v>
                </c:pt>
                <c:pt idx="1668">
                  <c:v>3.2834268487800931E-2</c:v>
                </c:pt>
                <c:pt idx="1669">
                  <c:v>3.2833719411340147E-2</c:v>
                </c:pt>
                <c:pt idx="1670">
                  <c:v>3.2833189387990541E-2</c:v>
                </c:pt>
                <c:pt idx="1671">
                  <c:v>3.2832678417737619E-2</c:v>
                </c:pt>
                <c:pt idx="1672">
                  <c:v>3.28307262261016E-2</c:v>
                </c:pt>
                <c:pt idx="1673">
                  <c:v>3.2836099701710655E-2</c:v>
                </c:pt>
                <c:pt idx="1674">
                  <c:v>3.2835649851402297E-2</c:v>
                </c:pt>
                <c:pt idx="1675">
                  <c:v>3.2835219059305386E-2</c:v>
                </c:pt>
                <c:pt idx="1676">
                  <c:v>3.2834807325406952E-2</c:v>
                </c:pt>
                <c:pt idx="1677">
                  <c:v>3.2830012710461605E-2</c:v>
                </c:pt>
                <c:pt idx="1678">
                  <c:v>3.2829479115931287E-2</c:v>
                </c:pt>
                <c:pt idx="1679">
                  <c:v>3.2829276565543832E-2</c:v>
                </c:pt>
                <c:pt idx="1680">
                  <c:v>3.2828937072567684E-2</c:v>
                </c:pt>
                <c:pt idx="1681">
                  <c:v>3.2833034528497895E-2</c:v>
                </c:pt>
                <c:pt idx="1682">
                  <c:v>3.2832737143560893E-2</c:v>
                </c:pt>
                <c:pt idx="1683">
                  <c:v>3.2832458816751078E-2</c:v>
                </c:pt>
                <c:pt idx="1684">
                  <c:v>3.2832199548059805E-2</c:v>
                </c:pt>
                <c:pt idx="1685">
                  <c:v>3.2827525402142732E-2</c:v>
                </c:pt>
                <c:pt idx="1686">
                  <c:v>3.2827300006024261E-2</c:v>
                </c:pt>
                <c:pt idx="1687">
                  <c:v>3.2827092337626616E-2</c:v>
                </c:pt>
                <c:pt idx="1688">
                  <c:v>3.2826901071736019E-2</c:v>
                </c:pt>
                <c:pt idx="1689">
                  <c:v>3.2826724883139119E-2</c:v>
                </c:pt>
                <c:pt idx="1690">
                  <c:v>3.282656244662345E-2</c:v>
                </c:pt>
                <c:pt idx="1691">
                  <c:v>3.2826412436978744E-2</c:v>
                </c:pt>
                <c:pt idx="1692">
                  <c:v>3.2826273528994289E-2</c:v>
                </c:pt>
                <c:pt idx="1693">
                  <c:v>3.2826144397459373E-2</c:v>
                </c:pt>
                <c:pt idx="1694">
                  <c:v>3.2831956030850727E-2</c:v>
                </c:pt>
                <c:pt idx="1695">
                  <c:v>3.2830358922178907E-2</c:v>
                </c:pt>
                <c:pt idx="1696">
                  <c:v>3.2830250421133349E-2</c:v>
                </c:pt>
                <c:pt idx="1697">
                  <c:v>3.2830146074481384E-2</c:v>
                </c:pt>
                <c:pt idx="1698">
                  <c:v>3.2827024239181712E-2</c:v>
                </c:pt>
                <c:pt idx="1699">
                  <c:v>3.2831425948656248E-2</c:v>
                </c:pt>
                <c:pt idx="1700">
                  <c:v>3.2829844920168653E-2</c:v>
                </c:pt>
                <c:pt idx="1701">
                  <c:v>3.2829744150373548E-2</c:v>
                </c:pt>
                <c:pt idx="1702">
                  <c:v>3.2829641014615454E-2</c:v>
                </c:pt>
                <c:pt idx="1703">
                  <c:v>3.2829534208822703E-2</c:v>
                </c:pt>
                <c:pt idx="1704">
                  <c:v>3.2830899817954659E-2</c:v>
                </c:pt>
                <c:pt idx="1705">
                  <c:v>3.2829304370853941E-2</c:v>
                </c:pt>
                <c:pt idx="1706">
                  <c:v>3.2829178730538922E-2</c:v>
                </c:pt>
                <c:pt idx="1707">
                  <c:v>3.2829044203910383E-2</c:v>
                </c:pt>
                <c:pt idx="1708">
                  <c:v>3.2828899486899682E-2</c:v>
                </c:pt>
                <c:pt idx="1709">
                  <c:v>3.2828743275439484E-2</c:v>
                </c:pt>
                <c:pt idx="1710">
                  <c:v>3.2828574265461145E-2</c:v>
                </c:pt>
                <c:pt idx="1711">
                  <c:v>3.282839115289863E-2</c:v>
                </c:pt>
                <c:pt idx="1712">
                  <c:v>3.2828192851030294E-2</c:v>
                </c:pt>
                <c:pt idx="1713">
                  <c:v>3.2827979142515631E-2</c:v>
                </c:pt>
                <c:pt idx="1714">
                  <c:v>3.2829216660239947E-2</c:v>
                </c:pt>
                <c:pt idx="1715">
                  <c:v>3.2827505505568455E-2</c:v>
                </c:pt>
                <c:pt idx="1716">
                  <c:v>3.2827245577146315E-2</c:v>
                </c:pt>
                <c:pt idx="1717">
                  <c:v>3.2826970242100739E-2</c:v>
                </c:pt>
                <c:pt idx="1718">
                  <c:v>3.2828141634222069E-2</c:v>
                </c:pt>
                <c:pt idx="1719">
                  <c:v>3.2826373352163478E-2</c:v>
                </c:pt>
                <c:pt idx="1720">
                  <c:v>3.282021209301831E-2</c:v>
                </c:pt>
                <c:pt idx="1721">
                  <c:v>3.2819879653686997E-2</c:v>
                </c:pt>
                <c:pt idx="1722">
                  <c:v>3.2819531813335558E-2</c:v>
                </c:pt>
                <c:pt idx="1723">
                  <c:v>3.2819168571971057E-2</c:v>
                </c:pt>
                <c:pt idx="1724">
                  <c:v>3.2820245356450735E-2</c:v>
                </c:pt>
                <c:pt idx="1725">
                  <c:v>3.2819850177286621E-2</c:v>
                </c:pt>
                <c:pt idx="1726">
                  <c:v>3.2819439595744231E-2</c:v>
                </c:pt>
                <c:pt idx="1727">
                  <c:v>3.2824821458285303E-2</c:v>
                </c:pt>
                <c:pt idx="1728">
                  <c:v>3.2818572225563274E-2</c:v>
                </c:pt>
                <c:pt idx="1729">
                  <c:v>3.281666570300925E-2</c:v>
                </c:pt>
                <c:pt idx="1730">
                  <c:v>3.2816194654808138E-2</c:v>
                </c:pt>
                <c:pt idx="1731">
                  <c:v>3.2815708205671257E-2</c:v>
                </c:pt>
                <c:pt idx="1732">
                  <c:v>3.2815206355609201E-2</c:v>
                </c:pt>
                <c:pt idx="1733">
                  <c:v>3.2816134259197341E-2</c:v>
                </c:pt>
                <c:pt idx="1734">
                  <c:v>3.2815600458999894E-2</c:v>
                </c:pt>
                <c:pt idx="1735">
                  <c:v>3.2815051256520796E-2</c:v>
                </c:pt>
                <c:pt idx="1736">
                  <c:v>3.2814486651774978E-2</c:v>
                </c:pt>
                <c:pt idx="1737">
                  <c:v>3.2809333109021795E-2</c:v>
                </c:pt>
                <c:pt idx="1738">
                  <c:v>3.2813051345172616E-2</c:v>
                </c:pt>
                <c:pt idx="1739">
                  <c:v>3.2812433932751649E-2</c:v>
                </c:pt>
                <c:pt idx="1740">
                  <c:v>3.2810273033161627E-2</c:v>
                </c:pt>
                <c:pt idx="1741">
                  <c:v>3.2811152901300621E-2</c:v>
                </c:pt>
                <c:pt idx="1742">
                  <c:v>3.2810489282300868E-2</c:v>
                </c:pt>
                <c:pt idx="1743">
                  <c:v>3.2809810261137176E-2</c:v>
                </c:pt>
                <c:pt idx="1744">
                  <c:v>3.2807583595356793E-2</c:v>
                </c:pt>
                <c:pt idx="1745">
                  <c:v>3.2809836771040095E-2</c:v>
                </c:pt>
                <c:pt idx="1746">
                  <c:v>3.2810539945117824E-2</c:v>
                </c:pt>
                <c:pt idx="1747">
                  <c:v>3.2809796980875952E-2</c:v>
                </c:pt>
                <c:pt idx="1748">
                  <c:v>3.2809038611773658E-2</c:v>
                </c:pt>
                <c:pt idx="1749">
                  <c:v>3.2808264837828303E-2</c:v>
                </c:pt>
                <c:pt idx="1750">
                  <c:v>3.2806050769540462E-2</c:v>
                </c:pt>
                <c:pt idx="1751">
                  <c:v>3.280524735891719E-2</c:v>
                </c:pt>
                <c:pt idx="1752">
                  <c:v>3.2804428544894702E-2</c:v>
                </c:pt>
                <c:pt idx="1753">
                  <c:v>3.2803353150474633E-2</c:v>
                </c:pt>
                <c:pt idx="1754">
                  <c:v>3.2802744706730717E-2</c:v>
                </c:pt>
                <c:pt idx="1755">
                  <c:v>3.2803173692737143E-2</c:v>
                </c:pt>
                <c:pt idx="1756">
                  <c:v>3.2802417086174963E-2</c:v>
                </c:pt>
                <c:pt idx="1757">
                  <c:v>3.2801520074165508E-2</c:v>
                </c:pt>
                <c:pt idx="1758">
                  <c:v>3.2801891324741927E-2</c:v>
                </c:pt>
                <c:pt idx="1759">
                  <c:v>3.2798265553210498E-2</c:v>
                </c:pt>
                <c:pt idx="1760">
                  <c:v>3.2797323512710246E-2</c:v>
                </c:pt>
                <c:pt idx="1761">
                  <c:v>3.2796366068993811E-2</c:v>
                </c:pt>
                <c:pt idx="1762">
                  <c:v>3.2795393222083892E-2</c:v>
                </c:pt>
                <c:pt idx="1763">
                  <c:v>3.279722400874014E-2</c:v>
                </c:pt>
                <c:pt idx="1764">
                  <c:v>3.279480966061199E-2</c:v>
                </c:pt>
                <c:pt idx="1765">
                  <c:v>3.2793789411872581E-2</c:v>
                </c:pt>
                <c:pt idx="1766">
                  <c:v>3.2792753758645057E-2</c:v>
                </c:pt>
                <c:pt idx="1767">
                  <c:v>3.2791702700953308E-2</c:v>
                </c:pt>
                <c:pt idx="1768">
                  <c:v>3.2790636238821225E-2</c:v>
                </c:pt>
                <c:pt idx="1769">
                  <c:v>3.2789554372274439E-2</c:v>
                </c:pt>
                <c:pt idx="1770">
                  <c:v>3.2788457101337286E-2</c:v>
                </c:pt>
                <c:pt idx="1771">
                  <c:v>3.2787184214923625E-2</c:v>
                </c:pt>
                <c:pt idx="1772">
                  <c:v>3.2781858066012456E-2</c:v>
                </c:pt>
                <c:pt idx="1773">
                  <c:v>3.2782277710554031E-2</c:v>
                </c:pt>
                <c:pt idx="1774">
                  <c:v>3.2781121231832015E-2</c:v>
                </c:pt>
                <c:pt idx="1775">
                  <c:v>3.2779949351621124E-2</c:v>
                </c:pt>
                <c:pt idx="1776">
                  <c:v>3.2778762069949903E-2</c:v>
                </c:pt>
                <c:pt idx="1777">
                  <c:v>3.2778952151349544E-2</c:v>
                </c:pt>
                <c:pt idx="1778">
                  <c:v>3.2776166033002735E-2</c:v>
                </c:pt>
                <c:pt idx="1779">
                  <c:v>3.2775107816441759E-2</c:v>
                </c:pt>
                <c:pt idx="1780">
                  <c:v>3.2773858929201545E-2</c:v>
                </c:pt>
                <c:pt idx="1781">
                  <c:v>3.2773982556059504E-2</c:v>
                </c:pt>
                <c:pt idx="1782">
                  <c:v>3.2769744321948478E-2</c:v>
                </c:pt>
                <c:pt idx="1783">
                  <c:v>3.2770019859668945E-2</c:v>
                </c:pt>
                <c:pt idx="1784">
                  <c:v>3.2770093631391314E-2</c:v>
                </c:pt>
                <c:pt idx="1785">
                  <c:v>3.2767383473767266E-2</c:v>
                </c:pt>
                <c:pt idx="1786">
                  <c:v>3.276604217904143E-2</c:v>
                </c:pt>
                <c:pt idx="1787">
                  <c:v>3.2764685483175009E-2</c:v>
                </c:pt>
                <c:pt idx="1788">
                  <c:v>3.2763313386196993E-2</c:v>
                </c:pt>
                <c:pt idx="1789">
                  <c:v>3.2760348406934488E-2</c:v>
                </c:pt>
                <c:pt idx="1790">
                  <c:v>3.2758944534470466E-2</c:v>
                </c:pt>
                <c:pt idx="1791">
                  <c:v>3.2757525262377907E-2</c:v>
                </c:pt>
                <c:pt idx="1792">
                  <c:v>3.2756090590689936E-2</c:v>
                </c:pt>
                <c:pt idx="1793">
                  <c:v>3.2754640519439236E-2</c:v>
                </c:pt>
                <c:pt idx="1794">
                  <c:v>3.2753175048658933E-2</c:v>
                </c:pt>
                <c:pt idx="1795">
                  <c:v>3.2751694178381703E-2</c:v>
                </c:pt>
                <c:pt idx="1796">
                  <c:v>3.2750197908642871E-2</c:v>
                </c:pt>
                <c:pt idx="1797">
                  <c:v>3.2750054396466673E-2</c:v>
                </c:pt>
                <c:pt idx="1798">
                  <c:v>3.2751259819747164E-2</c:v>
                </c:pt>
                <c:pt idx="1799">
                  <c:v>3.2749713633544175E-2</c:v>
                </c:pt>
                <c:pt idx="1800">
                  <c:v>3.2748152043876599E-2</c:v>
                </c:pt>
                <c:pt idx="1801">
                  <c:v>3.2746575050780491E-2</c:v>
                </c:pt>
                <c:pt idx="1802">
                  <c:v>3.2743620774398879E-2</c:v>
                </c:pt>
                <c:pt idx="1803">
                  <c:v>3.2741552375162068E-2</c:v>
                </c:pt>
                <c:pt idx="1804">
                  <c:v>3.2739926017994227E-2</c:v>
                </c:pt>
                <c:pt idx="1805">
                  <c:v>3.2738284258936344E-2</c:v>
                </c:pt>
                <c:pt idx="1806">
                  <c:v>3.2740696585392581E-2</c:v>
                </c:pt>
                <c:pt idx="1807">
                  <c:v>3.2739020268831749E-2</c:v>
                </c:pt>
                <c:pt idx="1808">
                  <c:v>3.2737328546360828E-2</c:v>
                </c:pt>
                <c:pt idx="1809">
                  <c:v>3.2735621418019341E-2</c:v>
                </c:pt>
                <c:pt idx="1810">
                  <c:v>3.2729844436645249E-2</c:v>
                </c:pt>
                <c:pt idx="1811">
                  <c:v>3.2728110267060045E-2</c:v>
                </c:pt>
                <c:pt idx="1812">
                  <c:v>3.2726360695857819E-2</c:v>
                </c:pt>
                <c:pt idx="1813">
                  <c:v>3.2724595723080049E-2</c:v>
                </c:pt>
                <c:pt idx="1814">
                  <c:v>3.2726854689669627E-2</c:v>
                </c:pt>
                <c:pt idx="1815">
                  <c:v>3.2725055126959168E-2</c:v>
                </c:pt>
                <c:pt idx="1816">
                  <c:v>3.2723240158666088E-2</c:v>
                </c:pt>
                <c:pt idx="1817">
                  <c:v>3.2722752360068989E-2</c:v>
                </c:pt>
                <c:pt idx="1818">
                  <c:v>3.2719564005504423E-2</c:v>
                </c:pt>
                <c:pt idx="1819">
                  <c:v>3.2713682455624428E-2</c:v>
                </c:pt>
                <c:pt idx="1820">
                  <c:v>3.27158262305293E-2</c:v>
                </c:pt>
                <c:pt idx="1821">
                  <c:v>3.2715271734538205E-2</c:v>
                </c:pt>
                <c:pt idx="1822">
                  <c:v>3.2712026834092266E-2</c:v>
                </c:pt>
                <c:pt idx="1823">
                  <c:v>3.2706098917766414E-2</c:v>
                </c:pt>
                <c:pt idx="1824">
                  <c:v>3.2701496797426587E-2</c:v>
                </c:pt>
                <c:pt idx="1825">
                  <c:v>3.2699549560067383E-2</c:v>
                </c:pt>
                <c:pt idx="1826">
                  <c:v>3.269758692443768E-2</c:v>
                </c:pt>
                <c:pt idx="1827">
                  <c:v>3.2695608890582074E-2</c:v>
                </c:pt>
                <c:pt idx="1828">
                  <c:v>3.2694944236003866E-2</c:v>
                </c:pt>
                <c:pt idx="1829">
                  <c:v>3.2692934124921448E-2</c:v>
                </c:pt>
                <c:pt idx="1830">
                  <c:v>3.2690908614376665E-2</c:v>
                </c:pt>
                <c:pt idx="1831">
                  <c:v>3.2688867704417389E-2</c:v>
                </c:pt>
                <c:pt idx="1832">
                  <c:v>3.2686811395089298E-2</c:v>
                </c:pt>
                <c:pt idx="1833">
                  <c:v>3.2683417327260315E-2</c:v>
                </c:pt>
                <c:pt idx="1834">
                  <c:v>3.2681331507108578E-2</c:v>
                </c:pt>
                <c:pt idx="1835">
                  <c:v>3.2679230289102364E-2</c:v>
                </c:pt>
                <c:pt idx="1836">
                  <c:v>3.2678128349924659E-2</c:v>
                </c:pt>
                <c:pt idx="1837">
                  <c:v>3.2676298859590051E-2</c:v>
                </c:pt>
                <c:pt idx="1838">
                  <c:v>3.2674150155056626E-2</c:v>
                </c:pt>
                <c:pt idx="1839">
                  <c:v>3.2671986051493462E-2</c:v>
                </c:pt>
                <c:pt idx="1840">
                  <c:v>3.2668554205115399E-2</c:v>
                </c:pt>
                <c:pt idx="1841">
                  <c:v>3.266598499987982E-2</c:v>
                </c:pt>
                <c:pt idx="1842">
                  <c:v>3.266409062721401E-2</c:v>
                </c:pt>
                <c:pt idx="1843">
                  <c:v>3.2661866228130519E-2</c:v>
                </c:pt>
                <c:pt idx="1844">
                  <c:v>3.2659626431637716E-2</c:v>
                </c:pt>
                <c:pt idx="1845">
                  <c:v>3.2657371237785941E-2</c:v>
                </c:pt>
                <c:pt idx="1846">
                  <c:v>3.2655100646628195E-2</c:v>
                </c:pt>
                <c:pt idx="1847">
                  <c:v>3.2652814658214381E-2</c:v>
                </c:pt>
                <c:pt idx="1848">
                  <c:v>3.2650513272598825E-2</c:v>
                </c:pt>
                <c:pt idx="1849">
                  <c:v>3.2648196489832311E-2</c:v>
                </c:pt>
                <c:pt idx="1850">
                  <c:v>3.2653665284914778E-2</c:v>
                </c:pt>
                <c:pt idx="1851">
                  <c:v>3.2650011106589286E-2</c:v>
                </c:pt>
                <c:pt idx="1852">
                  <c:v>3.2647641568527605E-2</c:v>
                </c:pt>
                <c:pt idx="1853">
                  <c:v>3.26452566267025E-2</c:v>
                </c:pt>
                <c:pt idx="1854">
                  <c:v>3.2638971629391979E-2</c:v>
                </c:pt>
                <c:pt idx="1855">
                  <c:v>3.2636559831635499E-2</c:v>
                </c:pt>
                <c:pt idx="1856">
                  <c:v>3.2634132634377894E-2</c:v>
                </c:pt>
                <c:pt idx="1857">
                  <c:v>3.2631690037675069E-2</c:v>
                </c:pt>
                <c:pt idx="1858">
                  <c:v>3.2629232041583377E-2</c:v>
                </c:pt>
                <c:pt idx="1859">
                  <c:v>3.2630623499855058E-2</c:v>
                </c:pt>
                <c:pt idx="1860">
                  <c:v>3.262813073326707E-2</c:v>
                </c:pt>
                <c:pt idx="1861">
                  <c:v>3.2625622563371634E-2</c:v>
                </c:pt>
                <c:pt idx="1862">
                  <c:v>3.2623098990229353E-2</c:v>
                </c:pt>
                <c:pt idx="1863">
                  <c:v>3.2616711072294226E-2</c:v>
                </c:pt>
                <c:pt idx="1864">
                  <c:v>3.2614160681075359E-2</c:v>
                </c:pt>
                <c:pt idx="1865">
                  <c:v>3.2611594890872543E-2</c:v>
                </c:pt>
                <c:pt idx="1866">
                  <c:v>3.2614129552947818E-2</c:v>
                </c:pt>
                <c:pt idx="1867">
                  <c:v>3.2610250077893956E-2</c:v>
                </c:pt>
                <c:pt idx="1868">
                  <c:v>3.2607634086523764E-2</c:v>
                </c:pt>
                <c:pt idx="1869">
                  <c:v>3.2606277573034491E-2</c:v>
                </c:pt>
                <c:pt idx="1870">
                  <c:v>3.2602355895371665E-2</c:v>
                </c:pt>
                <c:pt idx="1871">
                  <c:v>3.2595876774342239E-2</c:v>
                </c:pt>
                <c:pt idx="1872">
                  <c:v>3.2597016093415358E-2</c:v>
                </c:pt>
                <c:pt idx="1873">
                  <c:v>3.2595592609054792E-2</c:v>
                </c:pt>
                <c:pt idx="1874">
                  <c:v>3.2591614681156816E-2</c:v>
                </c:pt>
                <c:pt idx="1875">
                  <c:v>3.2588890871322794E-2</c:v>
                </c:pt>
                <c:pt idx="1876">
                  <c:v>3.2581089184996505E-2</c:v>
                </c:pt>
                <c:pt idx="1877">
                  <c:v>3.2578339958367737E-2</c:v>
                </c:pt>
                <c:pt idx="1878">
                  <c:v>3.2575575334910546E-2</c:v>
                </c:pt>
                <c:pt idx="1879">
                  <c:v>3.2572795314688166E-2</c:v>
                </c:pt>
                <c:pt idx="1880">
                  <c:v>3.2571260200939596E-2</c:v>
                </c:pt>
                <c:pt idx="1881">
                  <c:v>3.256844803530088E-2</c:v>
                </c:pt>
                <c:pt idx="1882">
                  <c:v>3.2570650319980458E-2</c:v>
                </c:pt>
                <c:pt idx="1883">
                  <c:v>3.256277751030618E-2</c:v>
                </c:pt>
                <c:pt idx="1884">
                  <c:v>3.2559919151080807E-2</c:v>
                </c:pt>
                <c:pt idx="1885">
                  <c:v>3.2555791864887482E-2</c:v>
                </c:pt>
                <c:pt idx="1886">
                  <c:v>3.255290406911706E-2</c:v>
                </c:pt>
                <c:pt idx="1887">
                  <c:v>3.2550000877102796E-2</c:v>
                </c:pt>
                <c:pt idx="1888">
                  <c:v>3.254666409091346E-2</c:v>
                </c:pt>
                <c:pt idx="1889">
                  <c:v>3.2545396390330321E-2</c:v>
                </c:pt>
                <c:pt idx="1890">
                  <c:v>3.2542445645724727E-2</c:v>
                </c:pt>
                <c:pt idx="1891">
                  <c:v>3.2539479503792441E-2</c:v>
                </c:pt>
                <c:pt idx="1892">
                  <c:v>3.2536497964602035E-2</c:v>
                </c:pt>
                <c:pt idx="1893">
                  <c:v>3.2532258407648722E-2</c:v>
                </c:pt>
                <c:pt idx="1894">
                  <c:v>3.2529247443812664E-2</c:v>
                </c:pt>
                <c:pt idx="1895">
                  <c:v>3.2526221084275185E-2</c:v>
                </c:pt>
                <c:pt idx="1896">
                  <c:v>3.2523179329107442E-2</c:v>
                </c:pt>
                <c:pt idx="1897">
                  <c:v>3.252012217837795E-2</c:v>
                </c:pt>
                <c:pt idx="1898">
                  <c:v>3.251704963215786E-2</c:v>
                </c:pt>
                <c:pt idx="1899">
                  <c:v>3.2513961690517013E-2</c:v>
                </c:pt>
                <c:pt idx="1900">
                  <c:v>3.2510858353527426E-2</c:v>
                </c:pt>
                <c:pt idx="1901">
                  <c:v>3.2507739621258948E-2</c:v>
                </c:pt>
                <c:pt idx="1902">
                  <c:v>3.2510756133084351E-2</c:v>
                </c:pt>
                <c:pt idx="1903">
                  <c:v>3.2506371071339489E-2</c:v>
                </c:pt>
                <c:pt idx="1904">
                  <c:v>3.250320061978143E-2</c:v>
                </c:pt>
                <c:pt idx="1905">
                  <c:v>3.2500014767850346E-2</c:v>
                </c:pt>
                <c:pt idx="1906">
                  <c:v>3.2493139743027637E-2</c:v>
                </c:pt>
                <c:pt idx="1907">
                  <c:v>3.2489927253427406E-2</c:v>
                </c:pt>
                <c:pt idx="1908">
                  <c:v>3.2486699367713492E-2</c:v>
                </c:pt>
                <c:pt idx="1909">
                  <c:v>3.2483456085959726E-2</c:v>
                </c:pt>
                <c:pt idx="1910">
                  <c:v>3.2480197408242553E-2</c:v>
                </c:pt>
                <c:pt idx="1911">
                  <c:v>3.2480576252650717E-2</c:v>
                </c:pt>
                <c:pt idx="1912">
                  <c:v>3.2477282600225942E-2</c:v>
                </c:pt>
                <c:pt idx="1913">
                  <c:v>3.2473973548036696E-2</c:v>
                </c:pt>
                <c:pt idx="1914">
                  <c:v>3.2470649096161618E-2</c:v>
                </c:pt>
                <c:pt idx="1915">
                  <c:v>3.2463673082842967E-2</c:v>
                </c:pt>
                <c:pt idx="1916">
                  <c:v>3.246032203093531E-2</c:v>
                </c:pt>
                <c:pt idx="1917">
                  <c:v>3.245695558359759E-2</c:v>
                </c:pt>
                <c:pt idx="1918">
                  <c:v>3.2453573740908417E-2</c:v>
                </c:pt>
                <c:pt idx="1919">
                  <c:v>3.2450176502945127E-2</c:v>
                </c:pt>
                <c:pt idx="1920">
                  <c:v>3.245037899589065E-2</c:v>
                </c:pt>
                <c:pt idx="1921">
                  <c:v>3.2448150258506572E-2</c:v>
                </c:pt>
                <c:pt idx="1922">
                  <c:v>3.2443499101890344E-2</c:v>
                </c:pt>
                <c:pt idx="1923">
                  <c:v>3.2440036056393527E-2</c:v>
                </c:pt>
                <c:pt idx="1924">
                  <c:v>3.2436557612006804E-2</c:v>
                </c:pt>
                <c:pt idx="1925">
                  <c:v>3.2433063768813122E-2</c:v>
                </c:pt>
                <c:pt idx="1926">
                  <c:v>3.243075098272899E-2</c:v>
                </c:pt>
                <c:pt idx="1927">
                  <c:v>3.2426029886329776E-2</c:v>
                </c:pt>
                <c:pt idx="1928">
                  <c:v>3.2416520758992269E-2</c:v>
                </c:pt>
                <c:pt idx="1929">
                  <c:v>3.2412972405755837E-2</c:v>
                </c:pt>
                <c:pt idx="1930">
                  <c:v>3.2409408660797473E-2</c:v>
                </c:pt>
                <c:pt idx="1931">
                  <c:v>3.2405829524198446E-2</c:v>
                </c:pt>
                <c:pt idx="1932">
                  <c:v>3.2402234996040447E-2</c:v>
                </c:pt>
                <c:pt idx="1933">
                  <c:v>3.2399811927019635E-2</c:v>
                </c:pt>
                <c:pt idx="1934">
                  <c:v>3.2396185192889039E-2</c:v>
                </c:pt>
                <c:pt idx="1935">
                  <c:v>3.2392543066115241E-2</c:v>
                </c:pt>
                <c:pt idx="1936">
                  <c:v>3.2388885546781689E-2</c:v>
                </c:pt>
                <c:pt idx="1937">
                  <c:v>3.2384031484750726E-2</c:v>
                </c:pt>
                <c:pt idx="1938">
                  <c:v>3.2380344608975889E-2</c:v>
                </c:pt>
                <c:pt idx="1939">
                  <c:v>3.2376642342224149E-2</c:v>
                </c:pt>
                <c:pt idx="1940">
                  <c:v>3.2372392334236624E-2</c:v>
                </c:pt>
                <c:pt idx="1941">
                  <c:v>3.2370367064672168E-2</c:v>
                </c:pt>
                <c:pt idx="1942">
                  <c:v>3.2366617191757568E-2</c:v>
                </c:pt>
                <c:pt idx="1943">
                  <c:v>3.236285192687878E-2</c:v>
                </c:pt>
                <c:pt idx="1944">
                  <c:v>3.235907127012233E-2</c:v>
                </c:pt>
                <c:pt idx="1945">
                  <c:v>3.2354731672717393E-2</c:v>
                </c:pt>
                <c:pt idx="1946">
                  <c:v>3.2349750081780898E-2</c:v>
                </c:pt>
                <c:pt idx="1947">
                  <c:v>3.2345923116465648E-2</c:v>
                </c:pt>
                <c:pt idx="1948">
                  <c:v>3.2342081832010046E-2</c:v>
                </c:pt>
                <c:pt idx="1949">
                  <c:v>3.2338226764020567E-2</c:v>
                </c:pt>
                <c:pt idx="1950">
                  <c:v>3.233435844809928E-2</c:v>
                </c:pt>
                <c:pt idx="1951">
                  <c:v>3.2330477419845592E-2</c:v>
                </c:pt>
                <c:pt idx="1952">
                  <c:v>3.2326584214854057E-2</c:v>
                </c:pt>
                <c:pt idx="1953">
                  <c:v>3.2322679368716127E-2</c:v>
                </c:pt>
                <c:pt idx="1954">
                  <c:v>3.2324559703330119E-2</c:v>
                </c:pt>
                <c:pt idx="1955">
                  <c:v>3.2319470534960419E-2</c:v>
                </c:pt>
                <c:pt idx="1956">
                  <c:v>3.2315530769482674E-2</c:v>
                </c:pt>
                <c:pt idx="1957">
                  <c:v>3.2311581674071339E-2</c:v>
                </c:pt>
                <c:pt idx="1958">
                  <c:v>3.2304155373315678E-2</c:v>
                </c:pt>
                <c:pt idx="1959">
                  <c:v>3.2299077516739917E-2</c:v>
                </c:pt>
                <c:pt idx="1960">
                  <c:v>3.2299683650002228E-2</c:v>
                </c:pt>
                <c:pt idx="1961">
                  <c:v>3.2295702476603926E-2</c:v>
                </c:pt>
                <c:pt idx="1962">
                  <c:v>3.2292868225589556E-2</c:v>
                </c:pt>
                <c:pt idx="1963">
                  <c:v>3.2287720526725357E-2</c:v>
                </c:pt>
                <c:pt idx="1964">
                  <c:v>3.2283720798558097E-2</c:v>
                </c:pt>
                <c:pt idx="1965">
                  <c:v>3.2279715933772782E-2</c:v>
                </c:pt>
                <c:pt idx="1966">
                  <c:v>3.2275706456516631E-2</c:v>
                </c:pt>
                <c:pt idx="1967">
                  <c:v>3.2271692890930799E-2</c:v>
                </c:pt>
                <c:pt idx="1968">
                  <c:v>3.2267675761152574E-2</c:v>
                </c:pt>
                <c:pt idx="1969">
                  <c:v>3.2263655591315762E-2</c:v>
                </c:pt>
                <c:pt idx="1970">
                  <c:v>3.2261932071264945E-2</c:v>
                </c:pt>
                <c:pt idx="1971">
                  <c:v>3.2252161060419206E-2</c:v>
                </c:pt>
                <c:pt idx="1972">
                  <c:v>3.225158195232642E-2</c:v>
                </c:pt>
                <c:pt idx="1973">
                  <c:v>3.2248702301231384E-2</c:v>
                </c:pt>
                <c:pt idx="1974">
                  <c:v>3.2243524773904887E-2</c:v>
                </c:pt>
                <c:pt idx="1975">
                  <c:v>3.2239493870895891E-2</c:v>
                </c:pt>
                <c:pt idx="1976">
                  <c:v>3.2235461425366832E-2</c:v>
                </c:pt>
                <c:pt idx="1977">
                  <c:v>3.2231427437327653E-2</c:v>
                </c:pt>
                <c:pt idx="1978">
                  <c:v>3.2228537731923308E-2</c:v>
                </c:pt>
                <c:pt idx="1979">
                  <c:v>3.2223354833757829E-2</c:v>
                </c:pt>
                <c:pt idx="1980">
                  <c:v>3.2214736898578643E-2</c:v>
                </c:pt>
                <c:pt idx="1981">
                  <c:v>3.2210698615348622E-2</c:v>
                </c:pt>
                <c:pt idx="1982">
                  <c:v>3.2206658790023088E-2</c:v>
                </c:pt>
                <c:pt idx="1983">
                  <c:v>3.2202617422609991E-2</c:v>
                </c:pt>
                <c:pt idx="1984">
                  <c:v>3.2199717433260014E-2</c:v>
                </c:pt>
                <c:pt idx="1985">
                  <c:v>3.2195672512713373E-2</c:v>
                </c:pt>
                <c:pt idx="1986">
                  <c:v>3.2191626050016152E-2</c:v>
                </c:pt>
                <c:pt idx="1987">
                  <c:v>3.2187578045177564E-2</c:v>
                </c:pt>
                <c:pt idx="1988">
                  <c:v>3.2183528498207284E-2</c:v>
                </c:pt>
                <c:pt idx="1989">
                  <c:v>3.2178336834824767E-2</c:v>
                </c:pt>
                <c:pt idx="1990">
                  <c:v>3.2173687463889725E-2</c:v>
                </c:pt>
                <c:pt idx="1991">
                  <c:v>3.2170230969287963E-2</c:v>
                </c:pt>
                <c:pt idx="1992">
                  <c:v>3.2166175723510333E-2</c:v>
                </c:pt>
                <c:pt idx="1993">
                  <c:v>3.2163257631705446E-2</c:v>
                </c:pt>
                <c:pt idx="1994">
                  <c:v>3.2159198832140426E-2</c:v>
                </c:pt>
                <c:pt idx="1995">
                  <c:v>3.2155138490509161E-2</c:v>
                </c:pt>
                <c:pt idx="1996">
                  <c:v>3.2151076606820858E-2</c:v>
                </c:pt>
                <c:pt idx="1997">
                  <c:v>3.2147013181085191E-2</c:v>
                </c:pt>
                <c:pt idx="1998">
                  <c:v>3.2141811867293403E-2</c:v>
                </c:pt>
                <c:pt idx="1999">
                  <c:v>3.2137745827753417E-2</c:v>
                </c:pt>
                <c:pt idx="2000">
                  <c:v>3.2133678246283985E-2</c:v>
                </c:pt>
                <c:pt idx="2001">
                  <c:v>3.2129609122895246E-2</c:v>
                </c:pt>
                <c:pt idx="2002">
                  <c:v>3.2125538457596928E-2</c:v>
                </c:pt>
                <c:pt idx="2003">
                  <c:v>3.2121466250397412E-2</c:v>
                </c:pt>
                <c:pt idx="2004">
                  <c:v>3.211739250130731E-2</c:v>
                </c:pt>
                <c:pt idx="2005">
                  <c:v>3.2113317210334558E-2</c:v>
                </c:pt>
                <c:pt idx="2006">
                  <c:v>3.2114903504326268E-2</c:v>
                </c:pt>
                <c:pt idx="2007">
                  <c:v>3.210969057605801E-2</c:v>
                </c:pt>
                <c:pt idx="2008">
                  <c:v>3.210560877492135E-2</c:v>
                </c:pt>
                <c:pt idx="2009">
                  <c:v>3.2098060435739088E-2</c:v>
                </c:pt>
                <c:pt idx="2010">
                  <c:v>3.2094048324465968E-2</c:v>
                </c:pt>
                <c:pt idx="2011">
                  <c:v>3.2094484430930277E-2</c:v>
                </c:pt>
                <c:pt idx="2012">
                  <c:v>3.2089266148413925E-2</c:v>
                </c:pt>
                <c:pt idx="2013">
                  <c:v>3.2085176636346135E-2</c:v>
                </c:pt>
                <c:pt idx="2014">
                  <c:v>3.2081085582120798E-2</c:v>
                </c:pt>
                <c:pt idx="2015">
                  <c:v>3.2076992985747871E-2</c:v>
                </c:pt>
                <c:pt idx="2016">
                  <c:v>3.2074026800871056E-2</c:v>
                </c:pt>
                <c:pt idx="2017">
                  <c:v>3.2068803166597666E-2</c:v>
                </c:pt>
                <c:pt idx="2018">
                  <c:v>3.2064705943839408E-2</c:v>
                </c:pt>
                <c:pt idx="2019">
                  <c:v>3.2060607178971141E-2</c:v>
                </c:pt>
                <c:pt idx="2020">
                  <c:v>3.2056506872004099E-2</c:v>
                </c:pt>
                <c:pt idx="2021">
                  <c:v>3.2052405022946498E-2</c:v>
                </c:pt>
                <c:pt idx="2022">
                  <c:v>3.2048301631808704E-2</c:v>
                </c:pt>
                <c:pt idx="2023">
                  <c:v>3.2044196698600216E-2</c:v>
                </c:pt>
                <c:pt idx="2024">
                  <c:v>3.2040090223330556E-2</c:v>
                </c:pt>
                <c:pt idx="2025">
                  <c:v>3.2035982206009644E-2</c:v>
                </c:pt>
                <c:pt idx="2026">
                  <c:v>3.2032995875594723E-2</c:v>
                </c:pt>
                <c:pt idx="2027">
                  <c:v>3.2027761545251256E-2</c:v>
                </c:pt>
                <c:pt idx="2028">
                  <c:v>3.2023648901833651E-2</c:v>
                </c:pt>
                <c:pt idx="2029">
                  <c:v>3.2019534716403265E-2</c:v>
                </c:pt>
                <c:pt idx="2030">
                  <c:v>3.2016540325540951E-2</c:v>
                </c:pt>
                <c:pt idx="2031">
                  <c:v>3.201130171954214E-2</c:v>
                </c:pt>
                <c:pt idx="2032">
                  <c:v>3.2002701556971359E-2</c:v>
                </c:pt>
                <c:pt idx="2033">
                  <c:v>3.1998583097116666E-2</c:v>
                </c:pt>
                <c:pt idx="2034">
                  <c:v>3.1994463095652251E-2</c:v>
                </c:pt>
                <c:pt idx="2035">
                  <c:v>3.1990341552589167E-2</c:v>
                </c:pt>
                <c:pt idx="2036">
                  <c:v>3.1987336880687001E-2</c:v>
                </c:pt>
                <c:pt idx="2037">
                  <c:v>3.1983211780781819E-2</c:v>
                </c:pt>
                <c:pt idx="2038">
                  <c:v>3.1983555206093514E-2</c:v>
                </c:pt>
                <c:pt idx="2039">
                  <c:v>3.197495695600161E-2</c:v>
                </c:pt>
                <c:pt idx="2040">
                  <c:v>3.1970827231145457E-2</c:v>
                </c:pt>
                <c:pt idx="2041">
                  <c:v>3.1965579921144668E-2</c:v>
                </c:pt>
                <c:pt idx="2042">
                  <c:v>3.1961447587148799E-2</c:v>
                </c:pt>
                <c:pt idx="2043">
                  <c:v>3.1957313711628896E-2</c:v>
                </c:pt>
                <c:pt idx="2044">
                  <c:v>3.1953178294595111E-2</c:v>
                </c:pt>
                <c:pt idx="2045">
                  <c:v>3.1950155482585514E-2</c:v>
                </c:pt>
                <c:pt idx="2046">
                  <c:v>3.1946016508084804E-2</c:v>
                </c:pt>
                <c:pt idx="2047">
                  <c:v>3.1941875992009747E-2</c:v>
                </c:pt>
                <c:pt idx="2048">
                  <c:v>3.1937733934370889E-2</c:v>
                </c:pt>
                <c:pt idx="2049">
                  <c:v>3.1928477961261768E-2</c:v>
                </c:pt>
                <c:pt idx="2050">
                  <c:v>3.1927668233649606E-2</c:v>
                </c:pt>
                <c:pt idx="2051">
                  <c:v>3.1923520890719426E-2</c:v>
                </c:pt>
                <c:pt idx="2052">
                  <c:v>3.1917668630702035E-2</c:v>
                </c:pt>
                <c:pt idx="2053">
                  <c:v>3.1915221580302057E-2</c:v>
                </c:pt>
                <c:pt idx="2054">
                  <c:v>3.19110696128342E-2</c:v>
                </c:pt>
                <c:pt idx="2055">
                  <c:v>3.1906916103873695E-2</c:v>
                </c:pt>
                <c:pt idx="2056">
                  <c:v>3.1901058698069633E-2</c:v>
                </c:pt>
                <c:pt idx="2057">
                  <c:v>3.1899712724541902E-2</c:v>
                </c:pt>
                <c:pt idx="2058">
                  <c:v>3.189666192262855E-2</c:v>
                </c:pt>
                <c:pt idx="2059">
                  <c:v>3.1892501296363729E-2</c:v>
                </c:pt>
                <c:pt idx="2060">
                  <c:v>3.1888339128479035E-2</c:v>
                </c:pt>
                <c:pt idx="2061">
                  <c:v>3.1884175418984022E-2</c:v>
                </c:pt>
                <c:pt idx="2062">
                  <c:v>3.1878904264280805E-2</c:v>
                </c:pt>
                <c:pt idx="2063">
                  <c:v>3.1874737947678929E-2</c:v>
                </c:pt>
                <c:pt idx="2064">
                  <c:v>3.1869378989853668E-2</c:v>
                </c:pt>
                <c:pt idx="2065">
                  <c:v>3.1866400690002121E-2</c:v>
                </c:pt>
                <c:pt idx="2066">
                  <c:v>3.1862229748946855E-2</c:v>
                </c:pt>
                <c:pt idx="2067">
                  <c:v>3.1858564525903389E-2</c:v>
                </c:pt>
                <c:pt idx="2068">
                  <c:v>3.1854986288241127E-2</c:v>
                </c:pt>
                <c:pt idx="2069">
                  <c:v>3.1850810246211995E-2</c:v>
                </c:pt>
                <c:pt idx="2070">
                  <c:v>3.1847137782652399E-2</c:v>
                </c:pt>
                <c:pt idx="2071">
                  <c:v>3.1841351921890165E-2</c:v>
                </c:pt>
                <c:pt idx="2072">
                  <c:v>3.1837171732189772E-2</c:v>
                </c:pt>
                <c:pt idx="2073">
                  <c:v>3.1832990001083243E-2</c:v>
                </c:pt>
                <c:pt idx="2074">
                  <c:v>3.1828806728579323E-2</c:v>
                </c:pt>
                <c:pt idx="2075">
                  <c:v>3.1826821348996552E-2</c:v>
                </c:pt>
                <c:pt idx="2076">
                  <c:v>3.1821534789917609E-2</c:v>
                </c:pt>
                <c:pt idx="2077">
                  <c:v>3.181734641597863E-2</c:v>
                </c:pt>
                <c:pt idx="2078">
                  <c:v>3.1813156500595727E-2</c:v>
                </c:pt>
                <c:pt idx="2079">
                  <c:v>3.1808965043778448E-2</c:v>
                </c:pt>
                <c:pt idx="2080">
                  <c:v>3.180477204553505E-2</c:v>
                </c:pt>
                <c:pt idx="2081">
                  <c:v>3.1800577505875963E-2</c:v>
                </c:pt>
                <c:pt idx="2082">
                  <c:v>3.1796381424811615E-2</c:v>
                </c:pt>
                <c:pt idx="2083">
                  <c:v>3.1791584016173005E-2</c:v>
                </c:pt>
                <c:pt idx="2084">
                  <c:v>3.1785193967830611E-2</c:v>
                </c:pt>
                <c:pt idx="2085">
                  <c:v>3.1781594088371029E-2</c:v>
                </c:pt>
                <c:pt idx="2086">
                  <c:v>3.177739279789376E-2</c:v>
                </c:pt>
                <c:pt idx="2087">
                  <c:v>3.1773189966232164E-2</c:v>
                </c:pt>
                <c:pt idx="2088">
                  <c:v>3.1770079072273687E-2</c:v>
                </c:pt>
                <c:pt idx="2089">
                  <c:v>3.1765872679980406E-2</c:v>
                </c:pt>
                <c:pt idx="2090">
                  <c:v>3.1761063487268579E-2</c:v>
                </c:pt>
                <c:pt idx="2091">
                  <c:v>3.17574552716791E-2</c:v>
                </c:pt>
                <c:pt idx="2092">
                  <c:v>3.1753244255692044E-2</c:v>
                </c:pt>
                <c:pt idx="2093">
                  <c:v>3.1749031698492802E-2</c:v>
                </c:pt>
                <c:pt idx="2094">
                  <c:v>3.1743124920770166E-2</c:v>
                </c:pt>
                <c:pt idx="2095">
                  <c:v>3.1739511831454514E-2</c:v>
                </c:pt>
                <c:pt idx="2096">
                  <c:v>3.1736384779719365E-2</c:v>
                </c:pt>
                <c:pt idx="2097">
                  <c:v>3.173216605776967E-2</c:v>
                </c:pt>
                <c:pt idx="2098">
                  <c:v>3.1727945794657139E-2</c:v>
                </c:pt>
                <c:pt idx="2099">
                  <c:v>3.1723723990391396E-2</c:v>
                </c:pt>
                <c:pt idx="2100">
                  <c:v>3.1719500644982482E-2</c:v>
                </c:pt>
                <c:pt idx="2101">
                  <c:v>3.1713584891475403E-2</c:v>
                </c:pt>
                <c:pt idx="2102">
                  <c:v>3.1709358723064136E-2</c:v>
                </c:pt>
                <c:pt idx="2103">
                  <c:v>3.1705131013624897E-2</c:v>
                </c:pt>
                <c:pt idx="2104">
                  <c:v>3.1700901763167366E-2</c:v>
                </c:pt>
                <c:pt idx="2105">
                  <c:v>3.1696670971702506E-2</c:v>
                </c:pt>
                <c:pt idx="2106">
                  <c:v>3.1692438639239109E-2</c:v>
                </c:pt>
                <c:pt idx="2107">
                  <c:v>3.1688204765787716E-2</c:v>
                </c:pt>
                <c:pt idx="2108">
                  <c:v>3.1683969351357991E-2</c:v>
                </c:pt>
                <c:pt idx="2109">
                  <c:v>3.1679732395958275E-2</c:v>
                </c:pt>
                <c:pt idx="2110">
                  <c:v>3.1677659653213605E-2</c:v>
                </c:pt>
                <c:pt idx="2111">
                  <c:v>3.1673418655504069E-2</c:v>
                </c:pt>
                <c:pt idx="2112">
                  <c:v>3.1669176116685988E-2</c:v>
                </c:pt>
                <c:pt idx="2113">
                  <c:v>3.1664932036769351E-2</c:v>
                </c:pt>
                <c:pt idx="2114">
                  <c:v>3.1659605451695209E-2</c:v>
                </c:pt>
                <c:pt idx="2115">
                  <c:v>3.1654145149556466E-2</c:v>
                </c:pt>
                <c:pt idx="2116">
                  <c:v>3.1649896486768324E-2</c:v>
                </c:pt>
                <c:pt idx="2117">
                  <c:v>3.1645646283008678E-2</c:v>
                </c:pt>
                <c:pt idx="2118">
                  <c:v>3.1641394538287133E-2</c:v>
                </c:pt>
                <c:pt idx="2119">
                  <c:v>3.1640376572337488E-2</c:v>
                </c:pt>
                <c:pt idx="2120">
                  <c:v>3.1636120302567738E-2</c:v>
                </c:pt>
                <c:pt idx="2121">
                  <c:v>3.163186249161274E-2</c:v>
                </c:pt>
                <c:pt idx="2122">
                  <c:v>3.1627603139483679E-2</c:v>
                </c:pt>
                <c:pt idx="2123">
                  <c:v>3.1620112700591736E-2</c:v>
                </c:pt>
                <c:pt idx="2124">
                  <c:v>3.1615851710304572E-2</c:v>
                </c:pt>
                <c:pt idx="2125">
                  <c:v>3.161158917912453E-2</c:v>
                </c:pt>
                <c:pt idx="2126">
                  <c:v>3.1611625423387711E-2</c:v>
                </c:pt>
                <c:pt idx="2127">
                  <c:v>3.1606283261567683E-2</c:v>
                </c:pt>
                <c:pt idx="2128">
                  <c:v>3.1602014662600486E-2</c:v>
                </c:pt>
                <c:pt idx="2129">
                  <c:v>3.1598818181064359E-2</c:v>
                </c:pt>
                <c:pt idx="2130">
                  <c:v>3.1593472841364351E-2</c:v>
                </c:pt>
                <c:pt idx="2131">
                  <c:v>3.1585981633846398E-2</c:v>
                </c:pt>
                <c:pt idx="2132">
                  <c:v>3.1584924855791216E-2</c:v>
                </c:pt>
                <c:pt idx="2133">
                  <c:v>3.158172028152368E-2</c:v>
                </c:pt>
                <c:pt idx="2134">
                  <c:v>3.1576370705962739E-2</c:v>
                </c:pt>
                <c:pt idx="2135">
                  <c:v>3.1568879120388943E-2</c:v>
                </c:pt>
                <c:pt idx="2136">
                  <c:v>3.1562459219536855E-2</c:v>
                </c:pt>
                <c:pt idx="2137">
                  <c:v>3.1558179163139598E-2</c:v>
                </c:pt>
                <c:pt idx="2138">
                  <c:v>3.155389756614442E-2</c:v>
                </c:pt>
                <c:pt idx="2139">
                  <c:v>3.1549614428561031E-2</c:v>
                </c:pt>
                <c:pt idx="2140">
                  <c:v>3.1546398022711739E-2</c:v>
                </c:pt>
                <c:pt idx="2141">
                  <c:v>3.1542111321309539E-2</c:v>
                </c:pt>
                <c:pt idx="2142">
                  <c:v>3.1537823079266766E-2</c:v>
                </c:pt>
                <c:pt idx="2143">
                  <c:v>3.153353329659131E-2</c:v>
                </c:pt>
                <c:pt idx="2144">
                  <c:v>3.1529241973295034E-2</c:v>
                </c:pt>
                <c:pt idx="2145">
                  <c:v>3.1523883251269168E-2</c:v>
                </c:pt>
                <c:pt idx="2146">
                  <c:v>3.1519589329846102E-2</c:v>
                </c:pt>
                <c:pt idx="2147">
                  <c:v>3.1515293867914761E-2</c:v>
                </c:pt>
                <c:pt idx="2148">
                  <c:v>3.1510382882239625E-2</c:v>
                </c:pt>
                <c:pt idx="2149">
                  <c:v>3.1507762247839591E-2</c:v>
                </c:pt>
                <c:pt idx="2150">
                  <c:v>3.1503461681022644E-2</c:v>
                </c:pt>
                <c:pt idx="2151">
                  <c:v>3.1499159573653401E-2</c:v>
                </c:pt>
                <c:pt idx="2152">
                  <c:v>3.1494855925742832E-2</c:v>
                </c:pt>
                <c:pt idx="2153">
                  <c:v>3.1489488746188676E-2</c:v>
                </c:pt>
                <c:pt idx="2154">
                  <c:v>3.1485182500970148E-2</c:v>
                </c:pt>
                <c:pt idx="2155">
                  <c:v>3.1480874715322398E-2</c:v>
                </c:pt>
                <c:pt idx="2156">
                  <c:v>3.1476565389253371E-2</c:v>
                </c:pt>
                <c:pt idx="2157">
                  <c:v>3.1472254522774114E-2</c:v>
                </c:pt>
                <c:pt idx="2158">
                  <c:v>3.1467942115894793E-2</c:v>
                </c:pt>
                <c:pt idx="2159">
                  <c:v>3.1463628168625989E-2</c:v>
                </c:pt>
                <c:pt idx="2160">
                  <c:v>3.145931268097478E-2</c:v>
                </c:pt>
                <c:pt idx="2161">
                  <c:v>3.1454995652953531E-2</c:v>
                </c:pt>
                <c:pt idx="2162">
                  <c:v>3.1457023116240539E-2</c:v>
                </c:pt>
                <c:pt idx="2163">
                  <c:v>3.1451642875197992E-2</c:v>
                </c:pt>
                <c:pt idx="2164">
                  <c:v>3.1447318802849206E-2</c:v>
                </c:pt>
                <c:pt idx="2165">
                  <c:v>3.1442993189761272E-2</c:v>
                </c:pt>
                <c:pt idx="2166">
                  <c:v>3.1435498814476777E-2</c:v>
                </c:pt>
                <c:pt idx="2167">
                  <c:v>3.143117157477273E-2</c:v>
                </c:pt>
                <c:pt idx="2168">
                  <c:v>3.1426842794603879E-2</c:v>
                </c:pt>
                <c:pt idx="2169">
                  <c:v>3.142251247398245E-2</c:v>
                </c:pt>
                <c:pt idx="2170">
                  <c:v>3.1418180612916319E-2</c:v>
                </c:pt>
                <c:pt idx="2171">
                  <c:v>3.1417007156280548E-2</c:v>
                </c:pt>
                <c:pt idx="2172">
                  <c:v>3.141267075830393E-2</c:v>
                </c:pt>
                <c:pt idx="2173">
                  <c:v>3.1408332819669822E-2</c:v>
                </c:pt>
                <c:pt idx="2174">
                  <c:v>3.1403993340388105E-2</c:v>
                </c:pt>
                <c:pt idx="2175">
                  <c:v>3.1396498201276192E-2</c:v>
                </c:pt>
                <c:pt idx="2176">
                  <c:v>3.1392157097757133E-2</c:v>
                </c:pt>
                <c:pt idx="2177">
                  <c:v>3.1387814453864557E-2</c:v>
                </c:pt>
                <c:pt idx="2178">
                  <c:v>3.1388719920030672E-2</c:v>
                </c:pt>
                <c:pt idx="2179">
                  <c:v>3.1383322292998152E-2</c:v>
                </c:pt>
                <c:pt idx="2180">
                  <c:v>3.1377924111677745E-2</c:v>
                </c:pt>
                <c:pt idx="2181">
                  <c:v>3.1374622334266966E-2</c:v>
                </c:pt>
                <c:pt idx="2182">
                  <c:v>3.1369222044059855E-2</c:v>
                </c:pt>
                <c:pt idx="2183">
                  <c:v>3.1364868699414225E-2</c:v>
                </c:pt>
                <c:pt idx="2184">
                  <c:v>3.1360513814223702E-2</c:v>
                </c:pt>
                <c:pt idx="2185">
                  <c:v>3.1356157388498167E-2</c:v>
                </c:pt>
                <c:pt idx="2186">
                  <c:v>3.1352845476313701E-2</c:v>
                </c:pt>
                <c:pt idx="2187">
                  <c:v>3.1347439915484603E-2</c:v>
                </c:pt>
                <c:pt idx="2188">
                  <c:v>3.1337853672593279E-2</c:v>
                </c:pt>
                <c:pt idx="2189">
                  <c:v>3.1333493518231961E-2</c:v>
                </c:pt>
                <c:pt idx="2190">
                  <c:v>3.1329131823788992E-2</c:v>
                </c:pt>
                <c:pt idx="2191">
                  <c:v>3.1324768589274965E-2</c:v>
                </c:pt>
                <c:pt idx="2192">
                  <c:v>3.1321446879256656E-2</c:v>
                </c:pt>
                <c:pt idx="2193">
                  <c:v>3.131708007771563E-2</c:v>
                </c:pt>
                <c:pt idx="2194">
                  <c:v>3.1312711736053607E-2</c:v>
                </c:pt>
                <c:pt idx="2195">
                  <c:v>3.130834185427981E-2</c:v>
                </c:pt>
                <c:pt idx="2196">
                  <c:v>3.1303970432404772E-2</c:v>
                </c:pt>
                <c:pt idx="2197">
                  <c:v>3.1298556841242331E-2</c:v>
                </c:pt>
                <c:pt idx="2198">
                  <c:v>3.1293557841544167E-2</c:v>
                </c:pt>
                <c:pt idx="2199">
                  <c:v>3.1289807271779567E-2</c:v>
                </c:pt>
                <c:pt idx="2200">
                  <c:v>3.1284804752114322E-2</c:v>
                </c:pt>
                <c:pt idx="2201">
                  <c:v>3.1282090221857649E-2</c:v>
                </c:pt>
                <c:pt idx="2202">
                  <c:v>3.1277709559586038E-2</c:v>
                </c:pt>
                <c:pt idx="2203">
                  <c:v>3.127332735728347E-2</c:v>
                </c:pt>
                <c:pt idx="2204">
                  <c:v>3.1268943614959598E-2</c:v>
                </c:pt>
                <c:pt idx="2205">
                  <c:v>3.1261425018859167E-2</c:v>
                </c:pt>
                <c:pt idx="2206">
                  <c:v>3.1258508461987702E-2</c:v>
                </c:pt>
                <c:pt idx="2207">
                  <c:v>3.1254120016101679E-2</c:v>
                </c:pt>
                <c:pt idx="2208">
                  <c:v>3.1249729488728853E-2</c:v>
                </c:pt>
                <c:pt idx="2209">
                  <c:v>3.1245336627141879E-2</c:v>
                </c:pt>
                <c:pt idx="2210">
                  <c:v>3.1240941178618274E-2</c:v>
                </c:pt>
                <c:pt idx="2211">
                  <c:v>3.1236542890434229E-2</c:v>
                </c:pt>
                <c:pt idx="2212">
                  <c:v>3.1232141509868583E-2</c:v>
                </c:pt>
                <c:pt idx="2213">
                  <c:v>3.1227736784203267E-2</c:v>
                </c:pt>
                <c:pt idx="2214">
                  <c:v>3.1228482826703482E-2</c:v>
                </c:pt>
                <c:pt idx="2215">
                  <c:v>3.1223036712666345E-2</c:v>
                </c:pt>
                <c:pt idx="2216">
                  <c:v>3.1218617240349588E-2</c:v>
                </c:pt>
                <c:pt idx="2217">
                  <c:v>3.1214193330372647E-2</c:v>
                </c:pt>
                <c:pt idx="2218">
                  <c:v>3.1209764735409037E-2</c:v>
                </c:pt>
                <c:pt idx="2219">
                  <c:v>3.120074291724376E-2</c:v>
                </c:pt>
                <c:pt idx="2220">
                  <c:v>3.1200892501230565E-2</c:v>
                </c:pt>
                <c:pt idx="2221">
                  <c:v>3.1196448367375267E-2</c:v>
                </c:pt>
                <c:pt idx="2222">
                  <c:v>3.11919985592507E-2</c:v>
                </c:pt>
                <c:pt idx="2223">
                  <c:v>3.1187542829543339E-2</c:v>
                </c:pt>
                <c:pt idx="2224">
                  <c:v>3.1183080930940531E-2</c:v>
                </c:pt>
                <c:pt idx="2225">
                  <c:v>3.1178612616130481E-2</c:v>
                </c:pt>
                <c:pt idx="2226">
                  <c:v>3.1174137637807017E-2</c:v>
                </c:pt>
                <c:pt idx="2227">
                  <c:v>3.1169655748663525E-2</c:v>
                </c:pt>
                <c:pt idx="2228">
                  <c:v>3.1165166701396428E-2</c:v>
                </c:pt>
                <c:pt idx="2229">
                  <c:v>3.1160670248705596E-2</c:v>
                </c:pt>
                <c:pt idx="2230">
                  <c:v>3.1158199124720402E-2</c:v>
                </c:pt>
                <c:pt idx="2231">
                  <c:v>3.115266968220233E-2</c:v>
                </c:pt>
                <c:pt idx="2232">
                  <c:v>3.1147134072726575E-2</c:v>
                </c:pt>
                <c:pt idx="2233">
                  <c:v>3.1143619542871481E-2</c:v>
                </c:pt>
                <c:pt idx="2234">
                  <c:v>3.1138069710837175E-2</c:v>
                </c:pt>
                <c:pt idx="2235">
                  <c:v>3.1134537094881228E-2</c:v>
                </c:pt>
                <c:pt idx="2236">
                  <c:v>3.1128973043042796E-2</c:v>
                </c:pt>
                <c:pt idx="2237">
                  <c:v>3.1124412594570747E-2</c:v>
                </c:pt>
                <c:pt idx="2238">
                  <c:v>3.1120852845139706E-2</c:v>
                </c:pt>
                <c:pt idx="2239">
                  <c:v>3.1115267468756071E-2</c:v>
                </c:pt>
                <c:pt idx="2240">
                  <c:v>3.110665509726613E-2</c:v>
                </c:pt>
                <c:pt idx="2241">
                  <c:v>3.1102066225264624E-2</c:v>
                </c:pt>
                <c:pt idx="2242">
                  <c:v>3.1097469279700973E-2</c:v>
                </c:pt>
                <c:pt idx="2243">
                  <c:v>3.1092864260630373E-2</c:v>
                </c:pt>
                <c:pt idx="2244">
                  <c:v>3.1088251168109357E-2</c:v>
                </c:pt>
                <c:pt idx="2245">
                  <c:v>3.1084632121218987E-2</c:v>
                </c:pt>
                <c:pt idx="2246">
                  <c:v>3.1080001908654856E-2</c:v>
                </c:pt>
                <c:pt idx="2247">
                  <c:v>3.1075363622176881E-2</c:v>
                </c:pt>
                <c:pt idx="2248">
                  <c:v>3.1070717261840401E-2</c:v>
                </c:pt>
                <c:pt idx="2249">
                  <c:v>3.1065064605667377E-2</c:v>
                </c:pt>
                <c:pt idx="2250">
                  <c:v>3.1059399630611727E-2</c:v>
                </c:pt>
                <c:pt idx="2251">
                  <c:v>3.1055733468475389E-2</c:v>
                </c:pt>
                <c:pt idx="2252">
                  <c:v>3.1051055790341051E-2</c:v>
                </c:pt>
                <c:pt idx="2253">
                  <c:v>3.1047364354252479E-2</c:v>
                </c:pt>
                <c:pt idx="2254">
                  <c:v>3.104266955194776E-2</c:v>
                </c:pt>
                <c:pt idx="2255">
                  <c:v>3.1037966676180702E-2</c:v>
                </c:pt>
                <c:pt idx="2256">
                  <c:v>3.1033255727004889E-2</c:v>
                </c:pt>
                <c:pt idx="2257">
                  <c:v>3.1028536704480057E-2</c:v>
                </c:pt>
                <c:pt idx="2258">
                  <c:v>3.1022820191566179E-2</c:v>
                </c:pt>
                <c:pt idx="2259">
                  <c:v>3.1018086003968211E-2</c:v>
                </c:pt>
                <c:pt idx="2260">
                  <c:v>3.1013343743815026E-2</c:v>
                </c:pt>
                <c:pt idx="2261">
                  <c:v>3.1008593411165797E-2</c:v>
                </c:pt>
                <c:pt idx="2262">
                  <c:v>3.1003835006076175E-2</c:v>
                </c:pt>
                <c:pt idx="2263">
                  <c:v>3.0999068528602684E-2</c:v>
                </c:pt>
                <c:pt idx="2264">
                  <c:v>3.099429397880318E-2</c:v>
                </c:pt>
                <c:pt idx="2265">
                  <c:v>3.0989511356735965E-2</c:v>
                </c:pt>
                <c:pt idx="2266">
                  <c:v>3.098962801972344E-2</c:v>
                </c:pt>
                <c:pt idx="2267">
                  <c:v>3.0983843911868685E-2</c:v>
                </c:pt>
                <c:pt idx="2268">
                  <c:v>3.0979033124329109E-2</c:v>
                </c:pt>
                <c:pt idx="2269">
                  <c:v>3.0974214262263836E-2</c:v>
                </c:pt>
                <c:pt idx="2270">
                  <c:v>3.0964671578284489E-2</c:v>
                </c:pt>
                <c:pt idx="2271">
                  <c:v>3.0965528768772066E-2</c:v>
                </c:pt>
                <c:pt idx="2272">
                  <c:v>3.0959709229506659E-2</c:v>
                </c:pt>
                <c:pt idx="2273">
                  <c:v>3.0954858069931424E-2</c:v>
                </c:pt>
                <c:pt idx="2274">
                  <c:v>3.0950972318100994E-2</c:v>
                </c:pt>
                <c:pt idx="2275">
                  <c:v>3.0945131528153584E-2</c:v>
                </c:pt>
                <c:pt idx="2276">
                  <c:v>3.0940256146069808E-2</c:v>
                </c:pt>
                <c:pt idx="2277">
                  <c:v>3.0935372689936496E-2</c:v>
                </c:pt>
                <c:pt idx="2278">
                  <c:v>3.0930481159812839E-2</c:v>
                </c:pt>
                <c:pt idx="2279">
                  <c:v>3.0925581555758905E-2</c:v>
                </c:pt>
                <c:pt idx="2280">
                  <c:v>3.0920673877835612E-2</c:v>
                </c:pt>
                <c:pt idx="2281">
                  <c:v>3.0915758126101728E-2</c:v>
                </c:pt>
                <c:pt idx="2282">
                  <c:v>3.0912765319094423E-2</c:v>
                </c:pt>
                <c:pt idx="2283">
                  <c:v>3.090300856150318E-2</c:v>
                </c:pt>
                <c:pt idx="2284">
                  <c:v>3.0900962428646619E-2</c:v>
                </c:pt>
                <c:pt idx="2285">
                  <c:v>3.0896976919251268E-2</c:v>
                </c:pt>
                <c:pt idx="2286">
                  <c:v>3.0891058262402293E-2</c:v>
                </c:pt>
                <c:pt idx="2287">
                  <c:v>3.0886094069079939E-2</c:v>
                </c:pt>
                <c:pt idx="2288">
                  <c:v>3.0881121802372163E-2</c:v>
                </c:pt>
                <c:pt idx="2289">
                  <c:v>3.0876141462338597E-2</c:v>
                </c:pt>
                <c:pt idx="2290">
                  <c:v>3.0872110586346237E-2</c:v>
                </c:pt>
                <c:pt idx="2291">
                  <c:v>3.08661565625434E-2</c:v>
                </c:pt>
                <c:pt idx="2292">
                  <c:v>3.0858285154449827E-2</c:v>
                </c:pt>
                <c:pt idx="2293">
                  <c:v>3.0853275530003565E-2</c:v>
                </c:pt>
                <c:pt idx="2294">
                  <c:v>3.0848257834377536E-2</c:v>
                </c:pt>
                <c:pt idx="2295">
                  <c:v>3.084323206763586E-2</c:v>
                </c:pt>
                <c:pt idx="2296">
                  <c:v>3.0838198229834763E-2</c:v>
                </c:pt>
                <c:pt idx="2297">
                  <c:v>3.0836008109738022E-2</c:v>
                </c:pt>
                <c:pt idx="2298">
                  <c:v>3.0830955112543301E-2</c:v>
                </c:pt>
                <c:pt idx="2299">
                  <c:v>3.08268425418643E-2</c:v>
                </c:pt>
                <c:pt idx="2300">
                  <c:v>3.0820824900088903E-2</c:v>
                </c:pt>
                <c:pt idx="2301">
                  <c:v>3.0812907977104946E-2</c:v>
                </c:pt>
                <c:pt idx="2302">
                  <c:v>3.0805645130979116E-2</c:v>
                </c:pt>
                <c:pt idx="2303">
                  <c:v>3.0802735380745828E-2</c:v>
                </c:pt>
                <c:pt idx="2304">
                  <c:v>3.0797636976682502E-2</c:v>
                </c:pt>
                <c:pt idx="2305">
                  <c:v>3.0795358099801721E-2</c:v>
                </c:pt>
                <c:pt idx="2306">
                  <c:v>3.0790240522675975E-2</c:v>
                </c:pt>
                <c:pt idx="2307">
                  <c:v>3.0785114873338792E-2</c:v>
                </c:pt>
                <c:pt idx="2308">
                  <c:v>3.0779981151855845E-2</c:v>
                </c:pt>
                <c:pt idx="2309">
                  <c:v>3.0772023899994352E-2</c:v>
                </c:pt>
                <c:pt idx="2310">
                  <c:v>3.0766877073814598E-2</c:v>
                </c:pt>
                <c:pt idx="2311">
                  <c:v>3.0761722177499517E-2</c:v>
                </c:pt>
                <c:pt idx="2312">
                  <c:v>3.0756559211111034E-2</c:v>
                </c:pt>
                <c:pt idx="2313">
                  <c:v>3.0751388174710639E-2</c:v>
                </c:pt>
                <c:pt idx="2314">
                  <c:v>3.0746209068360262E-2</c:v>
                </c:pt>
                <c:pt idx="2315">
                  <c:v>3.0741021892124465E-2</c:v>
                </c:pt>
                <c:pt idx="2316">
                  <c:v>3.07358266460643E-2</c:v>
                </c:pt>
                <c:pt idx="2317">
                  <c:v>3.0730623330242571E-2</c:v>
                </c:pt>
                <c:pt idx="2318">
                  <c:v>3.0729129239388312E-2</c:v>
                </c:pt>
                <c:pt idx="2319">
                  <c:v>3.0722977471897912E-2</c:v>
                </c:pt>
                <c:pt idx="2320">
                  <c:v>3.0717746889586849E-2</c:v>
                </c:pt>
                <c:pt idx="2321">
                  <c:v>3.071250823595488E-2</c:v>
                </c:pt>
                <c:pt idx="2322">
                  <c:v>3.0707261511066383E-2</c:v>
                </c:pt>
                <c:pt idx="2323">
                  <c:v>3.0702006714985738E-2</c:v>
                </c:pt>
                <c:pt idx="2324">
                  <c:v>3.0697666982257555E-2</c:v>
                </c:pt>
                <c:pt idx="2325">
                  <c:v>3.0686614129040106E-2</c:v>
                </c:pt>
                <c:pt idx="2326">
                  <c:v>3.0686193900232566E-2</c:v>
                </c:pt>
                <c:pt idx="2327">
                  <c:v>3.0680906820027141E-2</c:v>
                </c:pt>
                <c:pt idx="2328">
                  <c:v>3.0676530709992669E-2</c:v>
                </c:pt>
                <c:pt idx="2329">
                  <c:v>3.0670308447073837E-2</c:v>
                </c:pt>
                <c:pt idx="2330">
                  <c:v>3.066499715445558E-2</c:v>
                </c:pt>
                <c:pt idx="2331">
                  <c:v>3.065692961914078E-2</c:v>
                </c:pt>
                <c:pt idx="2332">
                  <c:v>3.0654350357262522E-2</c:v>
                </c:pt>
                <c:pt idx="2333">
                  <c:v>3.0649014852817777E-2</c:v>
                </c:pt>
                <c:pt idx="2334">
                  <c:v>3.0643671277895555E-2</c:v>
                </c:pt>
                <c:pt idx="2335">
                  <c:v>3.0639231486959465E-2</c:v>
                </c:pt>
                <c:pt idx="2336">
                  <c:v>3.063295991687837E-2</c:v>
                </c:pt>
                <c:pt idx="2337">
                  <c:v>3.062759213091476E-2</c:v>
                </c:pt>
                <c:pt idx="2338">
                  <c:v>3.0623125040162968E-2</c:v>
                </c:pt>
                <c:pt idx="2339">
                  <c:v>3.0616832348408056E-2</c:v>
                </c:pt>
                <c:pt idx="2340">
                  <c:v>3.0611440351996748E-2</c:v>
                </c:pt>
                <c:pt idx="2341">
                  <c:v>3.0606040285567269E-2</c:v>
                </c:pt>
                <c:pt idx="2342">
                  <c:v>3.0601536787625953E-2</c:v>
                </c:pt>
                <c:pt idx="2343">
                  <c:v>3.0595215942923006E-2</c:v>
                </c:pt>
                <c:pt idx="2344">
                  <c:v>3.0587083664999952E-2</c:v>
                </c:pt>
                <c:pt idx="2345">
                  <c:v>3.058075269250056E-2</c:v>
                </c:pt>
                <c:pt idx="2346">
                  <c:v>3.0575316415832398E-2</c:v>
                </c:pt>
                <c:pt idx="2347">
                  <c:v>3.0569872071923215E-2</c:v>
                </c:pt>
                <c:pt idx="2348">
                  <c:v>3.0564419660838379E-2</c:v>
                </c:pt>
                <c:pt idx="2349">
                  <c:v>3.0563446634767889E-2</c:v>
                </c:pt>
                <c:pt idx="2350">
                  <c:v>3.0554387188030527E-2</c:v>
                </c:pt>
                <c:pt idx="2351">
                  <c:v>3.0548909538315176E-2</c:v>
                </c:pt>
                <c:pt idx="2352">
                  <c:v>3.0543423821093599E-2</c:v>
                </c:pt>
                <c:pt idx="2353">
                  <c:v>3.0537036600066129E-2</c:v>
                </c:pt>
                <c:pt idx="2354">
                  <c:v>3.0531535787300838E-2</c:v>
                </c:pt>
                <c:pt idx="2355">
                  <c:v>3.052602690782184E-2</c:v>
                </c:pt>
                <c:pt idx="2356">
                  <c:v>3.0520509961691852E-2</c:v>
                </c:pt>
                <c:pt idx="2357">
                  <c:v>3.0515874224713593E-2</c:v>
                </c:pt>
                <c:pt idx="2358">
                  <c:v>3.0510340103847847E-2</c:v>
                </c:pt>
                <c:pt idx="2359">
                  <c:v>3.0504797915941882E-2</c:v>
                </c:pt>
                <c:pt idx="2360">
                  <c:v>3.0499247661062011E-2</c:v>
                </c:pt>
                <c:pt idx="2361">
                  <c:v>3.048962502437837E-2</c:v>
                </c:pt>
                <c:pt idx="2362">
                  <c:v>3.0484055070486221E-2</c:v>
                </c:pt>
                <c:pt idx="2363">
                  <c:v>3.0478477050447428E-2</c:v>
                </c:pt>
                <c:pt idx="2364">
                  <c:v>3.0472890964328675E-2</c:v>
                </c:pt>
                <c:pt idx="2365">
                  <c:v>3.0467296812198858E-2</c:v>
                </c:pt>
                <c:pt idx="2366">
                  <c:v>3.0461694594122016E-2</c:v>
                </c:pt>
                <c:pt idx="2367">
                  <c:v>3.0456084310167927E-2</c:v>
                </c:pt>
                <c:pt idx="2368">
                  <c:v>3.0450465960403718E-2</c:v>
                </c:pt>
                <c:pt idx="2369">
                  <c:v>3.0445715683000672E-2</c:v>
                </c:pt>
                <c:pt idx="2370">
                  <c:v>3.0441830177333439E-2</c:v>
                </c:pt>
                <c:pt idx="2371">
                  <c:v>3.0436184481352723E-2</c:v>
                </c:pt>
                <c:pt idx="2372">
                  <c:v>3.0430530718078653E-2</c:v>
                </c:pt>
                <c:pt idx="2373">
                  <c:v>3.0424868887578997E-2</c:v>
                </c:pt>
                <c:pt idx="2374">
                  <c:v>3.0418328206179828E-2</c:v>
                </c:pt>
                <c:pt idx="2375">
                  <c:v>3.0411027837016869E-2</c:v>
                </c:pt>
                <c:pt idx="2376">
                  <c:v>3.0405340553344231E-2</c:v>
                </c:pt>
                <c:pt idx="2377">
                  <c:v>3.0399645203326185E-2</c:v>
                </c:pt>
                <c:pt idx="2378">
                  <c:v>3.0396540441006915E-2</c:v>
                </c:pt>
                <c:pt idx="2379">
                  <c:v>3.0390825794079205E-2</c:v>
                </c:pt>
                <c:pt idx="2380">
                  <c:v>3.0385103079267926E-2</c:v>
                </c:pt>
                <c:pt idx="2381">
                  <c:v>3.0379372296645286E-2</c:v>
                </c:pt>
                <c:pt idx="2382">
                  <c:v>3.0371047460461684E-2</c:v>
                </c:pt>
                <c:pt idx="2383">
                  <c:v>3.0365303713820537E-2</c:v>
                </c:pt>
                <c:pt idx="2384">
                  <c:v>3.0359551901318404E-2</c:v>
                </c:pt>
                <c:pt idx="2385">
                  <c:v>3.0353792023025614E-2</c:v>
                </c:pt>
                <c:pt idx="2386">
                  <c:v>3.0350597368826723E-2</c:v>
                </c:pt>
                <c:pt idx="2387">
                  <c:v>3.0344818180818574E-2</c:v>
                </c:pt>
                <c:pt idx="2388">
                  <c:v>3.033903092549544E-2</c:v>
                </c:pt>
                <c:pt idx="2389">
                  <c:v>3.033409007884531E-2</c:v>
                </c:pt>
                <c:pt idx="2390">
                  <c:v>3.0327432213188704E-2</c:v>
                </c:pt>
                <c:pt idx="2391">
                  <c:v>3.0319063375583218E-2</c:v>
                </c:pt>
                <c:pt idx="2392">
                  <c:v>3.0315801232477679E-2</c:v>
                </c:pt>
                <c:pt idx="2393">
                  <c:v>3.0310823868395308E-2</c:v>
                </c:pt>
                <c:pt idx="2394">
                  <c:v>3.0304137983935667E-2</c:v>
                </c:pt>
                <c:pt idx="2395">
                  <c:v>3.0295749637027355E-2</c:v>
                </c:pt>
                <c:pt idx="2396">
                  <c:v>3.0288206481685131E-2</c:v>
                </c:pt>
                <c:pt idx="2397">
                  <c:v>3.0282351949188324E-2</c:v>
                </c:pt>
                <c:pt idx="2398">
                  <c:v>3.0276489352965476E-2</c:v>
                </c:pt>
                <c:pt idx="2399">
                  <c:v>3.0270618693086365E-2</c:v>
                </c:pt>
                <c:pt idx="2400">
                  <c:v>3.0265583013024004E-2</c:v>
                </c:pt>
                <c:pt idx="2401">
                  <c:v>3.0259695158909413E-2</c:v>
                </c:pt>
                <c:pt idx="2402">
                  <c:v>3.025379924077504E-2</c:v>
                </c:pt>
                <c:pt idx="2403">
                  <c:v>3.0247895258695992E-2</c:v>
                </c:pt>
                <c:pt idx="2404">
                  <c:v>3.0241983212741221E-2</c:v>
                </c:pt>
                <c:pt idx="2405">
                  <c:v>3.0235225400988143E-2</c:v>
                </c:pt>
                <c:pt idx="2406">
                  <c:v>3.022929829749461E-2</c:v>
                </c:pt>
                <c:pt idx="2407">
                  <c:v>3.0223363130911875E-2</c:v>
                </c:pt>
                <c:pt idx="2408">
                  <c:v>3.0217404547537449E-2</c:v>
                </c:pt>
                <c:pt idx="2409">
                  <c:v>3.0212302027349539E-2</c:v>
                </c:pt>
                <c:pt idx="2410">
                  <c:v>3.0206341599647371E-2</c:v>
                </c:pt>
                <c:pt idx="2411">
                  <c:v>3.0200373108572813E-2</c:v>
                </c:pt>
                <c:pt idx="2412">
                  <c:v>3.0190977760036722E-2</c:v>
                </c:pt>
                <c:pt idx="2413">
                  <c:v>3.018672736039869E-2</c:v>
                </c:pt>
                <c:pt idx="2414">
                  <c:v>3.0181591204303783E-2</c:v>
                </c:pt>
                <c:pt idx="2415">
                  <c:v>3.0175591535572456E-2</c:v>
                </c:pt>
                <c:pt idx="2416">
                  <c:v>3.0169583804395387E-2</c:v>
                </c:pt>
                <c:pt idx="2417">
                  <c:v>3.0163568010845448E-2</c:v>
                </c:pt>
                <c:pt idx="2418">
                  <c:v>3.0157544154994189E-2</c:v>
                </c:pt>
                <c:pt idx="2419">
                  <c:v>3.0151512236913591E-2</c:v>
                </c:pt>
                <c:pt idx="2420">
                  <c:v>3.0145472256675201E-2</c:v>
                </c:pt>
                <c:pt idx="2421">
                  <c:v>3.0139424214354539E-2</c:v>
                </c:pt>
                <c:pt idx="2422">
                  <c:v>3.0138283853500744E-2</c:v>
                </c:pt>
                <c:pt idx="2423">
                  <c:v>3.0131395141431882E-2</c:v>
                </c:pt>
                <c:pt idx="2424">
                  <c:v>3.0125317511044535E-2</c:v>
                </c:pt>
                <c:pt idx="2425">
                  <c:v>3.0119231816048857E-2</c:v>
                </c:pt>
                <c:pt idx="2426">
                  <c:v>3.0110693241483952E-2</c:v>
                </c:pt>
                <c:pt idx="2427">
                  <c:v>3.0104594664274377E-2</c:v>
                </c:pt>
                <c:pt idx="2428">
                  <c:v>3.0098488024368937E-2</c:v>
                </c:pt>
                <c:pt idx="2429">
                  <c:v>3.0092373321837521E-2</c:v>
                </c:pt>
                <c:pt idx="2430">
                  <c:v>3.0086250556757444E-2</c:v>
                </c:pt>
                <c:pt idx="2431">
                  <c:v>3.0082548293483034E-2</c:v>
                </c:pt>
                <c:pt idx="2432">
                  <c:v>3.0076406148327108E-2</c:v>
                </c:pt>
                <c:pt idx="2433">
                  <c:v>3.0070255939166235E-2</c:v>
                </c:pt>
                <c:pt idx="2434">
                  <c:v>3.0064097666073045E-2</c:v>
                </c:pt>
                <c:pt idx="2435">
                  <c:v>3.0055515795706492E-2</c:v>
                </c:pt>
                <c:pt idx="2436">
                  <c:v>3.0049344656888612E-2</c:v>
                </c:pt>
                <c:pt idx="2437">
                  <c:v>3.0043165456042745E-2</c:v>
                </c:pt>
                <c:pt idx="2438">
                  <c:v>3.0040185730828867E-2</c:v>
                </c:pt>
                <c:pt idx="2439">
                  <c:v>3.0033185344313505E-2</c:v>
                </c:pt>
                <c:pt idx="2440">
                  <c:v>3.0026978689235442E-2</c:v>
                </c:pt>
                <c:pt idx="2441">
                  <c:v>3.0021562496340644E-2</c:v>
                </c:pt>
                <c:pt idx="2442">
                  <c:v>3.0014541188964034E-2</c:v>
                </c:pt>
                <c:pt idx="2443">
                  <c:v>3.0005920952580662E-2</c:v>
                </c:pt>
                <c:pt idx="2444">
                  <c:v>3.0002071435718997E-2</c:v>
                </c:pt>
                <c:pt idx="2445">
                  <c:v>2.9996618623112318E-2</c:v>
                </c:pt>
                <c:pt idx="2446">
                  <c:v>2.9989569430113612E-2</c:v>
                </c:pt>
                <c:pt idx="2447">
                  <c:v>2.998093005257246E-2</c:v>
                </c:pt>
                <c:pt idx="2448">
                  <c:v>2.9973079871239157E-2</c:v>
                </c:pt>
                <c:pt idx="2449">
                  <c:v>2.9966806120369185E-2</c:v>
                </c:pt>
                <c:pt idx="2450">
                  <c:v>2.9960524309558874E-2</c:v>
                </c:pt>
                <c:pt idx="2451">
                  <c:v>2.995423443888286E-2</c:v>
                </c:pt>
                <c:pt idx="2452">
                  <c:v>2.9948723310450419E-2</c:v>
                </c:pt>
                <c:pt idx="2453">
                  <c:v>2.9942416223902008E-2</c:v>
                </c:pt>
                <c:pt idx="2454">
                  <c:v>2.9936101077163713E-2</c:v>
                </c:pt>
                <c:pt idx="2455">
                  <c:v>2.9929777870313284E-2</c:v>
                </c:pt>
                <c:pt idx="2456">
                  <c:v>2.9923446603423623E-2</c:v>
                </c:pt>
                <c:pt idx="2457">
                  <c:v>2.991632596188009E-2</c:v>
                </c:pt>
                <c:pt idx="2458">
                  <c:v>2.9909979674263561E-2</c:v>
                </c:pt>
                <c:pt idx="2459">
                  <c:v>2.9903625327386815E-2</c:v>
                </c:pt>
                <c:pt idx="2460">
                  <c:v>2.9896353348287927E-2</c:v>
                </c:pt>
                <c:pt idx="2461">
                  <c:v>2.9891669371094168E-2</c:v>
                </c:pt>
                <c:pt idx="2462">
                  <c:v>2.9885289745588496E-2</c:v>
                </c:pt>
                <c:pt idx="2463">
                  <c:v>2.9878902060581185E-2</c:v>
                </c:pt>
                <c:pt idx="2464">
                  <c:v>2.9872506316150856E-2</c:v>
                </c:pt>
                <c:pt idx="2465">
                  <c:v>2.9865330006344368E-2</c:v>
                </c:pt>
                <c:pt idx="2466">
                  <c:v>2.985891944320283E-2</c:v>
                </c:pt>
                <c:pt idx="2467">
                  <c:v>2.9852501725434345E-2</c:v>
                </c:pt>
                <c:pt idx="2468">
                  <c:v>2.9846077644122799E-2</c:v>
                </c:pt>
                <c:pt idx="2469">
                  <c:v>2.9839647990342354E-2</c:v>
                </c:pt>
                <c:pt idx="2470">
                  <c:v>2.9833213555156585E-2</c:v>
                </c:pt>
                <c:pt idx="2471">
                  <c:v>2.9826775129619783E-2</c:v>
                </c:pt>
                <c:pt idx="2472">
                  <c:v>2.9820333504777408E-2</c:v>
                </c:pt>
                <c:pt idx="2473">
                  <c:v>2.981388947166079E-2</c:v>
                </c:pt>
                <c:pt idx="2474">
                  <c:v>2.9812045103417225E-2</c:v>
                </c:pt>
                <c:pt idx="2475">
                  <c:v>2.980483062758665E-2</c:v>
                </c:pt>
                <c:pt idx="2476">
                  <c:v>2.9798383432901001E-2</c:v>
                </c:pt>
                <c:pt idx="2477">
                  <c:v>2.9791937307844039E-2</c:v>
                </c:pt>
                <c:pt idx="2478">
                  <c:v>2.9783193549104088E-2</c:v>
                </c:pt>
                <c:pt idx="2479">
                  <c:v>2.9776751745247847E-2</c:v>
                </c:pt>
                <c:pt idx="2480">
                  <c:v>2.9770313172086883E-2</c:v>
                </c:pt>
                <c:pt idx="2481">
                  <c:v>2.9763878612056729E-2</c:v>
                </c:pt>
                <c:pt idx="2482">
                  <c:v>2.9757448847582874E-2</c:v>
                </c:pt>
                <c:pt idx="2483">
                  <c:v>2.9753326140794185E-2</c:v>
                </c:pt>
                <c:pt idx="2484">
                  <c:v>2.9746909063470904E-2</c:v>
                </c:pt>
                <c:pt idx="2485">
                  <c:v>2.9740499215750778E-2</c:v>
                </c:pt>
                <c:pt idx="2486">
                  <c:v>2.9734097367586077E-2</c:v>
                </c:pt>
                <c:pt idx="2487">
                  <c:v>2.9725399342732189E-2</c:v>
                </c:pt>
                <c:pt idx="2488">
                  <c:v>2.9719014781960977E-2</c:v>
                </c:pt>
                <c:pt idx="2489">
                  <c:v>2.9712640493443191E-2</c:v>
                </c:pt>
                <c:pt idx="2490">
                  <c:v>2.9710124495165479E-2</c:v>
                </c:pt>
                <c:pt idx="2491">
                  <c:v>2.9703004954507541E-2</c:v>
                </c:pt>
                <c:pt idx="2492">
                  <c:v>2.9695897112543009E-2</c:v>
                </c:pt>
                <c:pt idx="2493">
                  <c:v>2.9690342183815856E-2</c:v>
                </c:pt>
                <c:pt idx="2494">
                  <c:v>2.9683258404898254E-2</c:v>
                </c:pt>
                <c:pt idx="2495">
                  <c:v>2.9676957649181514E-2</c:v>
                </c:pt>
                <c:pt idx="2496">
                  <c:v>2.9670669292041991E-2</c:v>
                </c:pt>
                <c:pt idx="2497">
                  <c:v>2.9664393333363653E-2</c:v>
                </c:pt>
                <c:pt idx="2498">
                  <c:v>2.9658902253804131E-2</c:v>
                </c:pt>
                <c:pt idx="2499">
                  <c:v>2.9651878610907897E-2</c:v>
                </c:pt>
                <c:pt idx="2500">
                  <c:v>2.9642547706707101E-2</c:v>
                </c:pt>
                <c:pt idx="2501">
                  <c:v>2.9636319834584476E-2</c:v>
                </c:pt>
                <c:pt idx="2502">
                  <c:v>2.9630104355888792E-2</c:v>
                </c:pt>
                <c:pt idx="2503">
                  <c:v>2.9623901270503666E-2</c:v>
                </c:pt>
                <c:pt idx="2504">
                  <c:v>2.9617710578315772E-2</c:v>
                </c:pt>
                <c:pt idx="2505">
                  <c:v>2.9612307089509224E-2</c:v>
                </c:pt>
                <c:pt idx="2506">
                  <c:v>2.9606141565264629E-2</c:v>
                </c:pt>
                <c:pt idx="2507">
                  <c:v>2.959998843498305E-2</c:v>
                </c:pt>
                <c:pt idx="2508">
                  <c:v>2.9593847698546987E-2</c:v>
                </c:pt>
                <c:pt idx="2509">
                  <c:v>2.9586943011328859E-2</c:v>
                </c:pt>
                <c:pt idx="2510">
                  <c:v>2.957995392535033E-2</c:v>
                </c:pt>
                <c:pt idx="2511">
                  <c:v>2.9574722732919886E-2</c:v>
                </c:pt>
                <c:pt idx="2512">
                  <c:v>2.9567761972279477E-2</c:v>
                </c:pt>
                <c:pt idx="2513">
                  <c:v>2.9563329920077881E-2</c:v>
                </c:pt>
                <c:pt idx="2514">
                  <c:v>2.9557263544331223E-2</c:v>
                </c:pt>
                <c:pt idx="2515">
                  <c:v>2.9551209561637273E-2</c:v>
                </c:pt>
                <c:pt idx="2516">
                  <c:v>2.9545167971881579E-2</c:v>
                </c:pt>
                <c:pt idx="2517">
                  <c:v>2.9534839793102476E-2</c:v>
                </c:pt>
                <c:pt idx="2518">
                  <c:v>2.9531483521274868E-2</c:v>
                </c:pt>
                <c:pt idx="2519">
                  <c:v>2.9525480483628554E-2</c:v>
                </c:pt>
                <c:pt idx="2520">
                  <c:v>2.9519489837358952E-2</c:v>
                </c:pt>
                <c:pt idx="2521">
                  <c:v>2.9513511582354952E-2</c:v>
                </c:pt>
                <c:pt idx="2522">
                  <c:v>2.9507545718504547E-2</c:v>
                </c:pt>
                <c:pt idx="2523">
                  <c:v>2.9501592245698375E-2</c:v>
                </c:pt>
                <c:pt idx="2524">
                  <c:v>2.9495651163826637E-2</c:v>
                </c:pt>
                <c:pt idx="2525">
                  <c:v>2.9489722472779971E-2</c:v>
                </c:pt>
                <c:pt idx="2526">
                  <c:v>2.9486939139570983E-2</c:v>
                </c:pt>
                <c:pt idx="2527">
                  <c:v>2.9480253081727241E-2</c:v>
                </c:pt>
                <c:pt idx="2528">
                  <c:v>2.9474362781659862E-2</c:v>
                </c:pt>
                <c:pt idx="2529">
                  <c:v>2.9468484875260846E-2</c:v>
                </c:pt>
                <c:pt idx="2530">
                  <c:v>2.9457702997722497E-2</c:v>
                </c:pt>
                <c:pt idx="2531">
                  <c:v>2.9457551645609665E-2</c:v>
                </c:pt>
                <c:pt idx="2532">
                  <c:v>2.9450925516972152E-2</c:v>
                </c:pt>
                <c:pt idx="2533">
                  <c:v>2.9445097184144762E-2</c:v>
                </c:pt>
                <c:pt idx="2534">
                  <c:v>2.9440067883280144E-2</c:v>
                </c:pt>
                <c:pt idx="2535">
                  <c:v>2.9433477697736042E-2</c:v>
                </c:pt>
                <c:pt idx="2536">
                  <c:v>2.9427686543935648E-2</c:v>
                </c:pt>
                <c:pt idx="2537">
                  <c:v>2.9421907782926474E-2</c:v>
                </c:pt>
                <c:pt idx="2538">
                  <c:v>2.9416141414600076E-2</c:v>
                </c:pt>
                <c:pt idx="2539">
                  <c:v>2.9410387438847128E-2</c:v>
                </c:pt>
                <c:pt idx="2540">
                  <c:v>2.940464585556048E-2</c:v>
                </c:pt>
                <c:pt idx="2541">
                  <c:v>2.9398916664630809E-2</c:v>
                </c:pt>
                <c:pt idx="2542">
                  <c:v>2.939477991630831E-2</c:v>
                </c:pt>
                <c:pt idx="2543">
                  <c:v>2.9385124740939229E-2</c:v>
                </c:pt>
                <c:pt idx="2544">
                  <c:v>2.9381803444912955E-2</c:v>
                </c:pt>
                <c:pt idx="2545">
                  <c:v>2.9376915077992973E-2</c:v>
                </c:pt>
                <c:pt idx="2546">
                  <c:v>2.9370456591587484E-2</c:v>
                </c:pt>
                <c:pt idx="2547">
                  <c:v>2.936480175255067E-2</c:v>
                </c:pt>
                <c:pt idx="2548">
                  <c:v>2.9359159305122031E-2</c:v>
                </c:pt>
                <c:pt idx="2549">
                  <c:v>2.9353529249196132E-2</c:v>
                </c:pt>
                <c:pt idx="2550">
                  <c:v>2.9348704982278939E-2</c:v>
                </c:pt>
                <c:pt idx="2551">
                  <c:v>2.9342306311427827E-2</c:v>
                </c:pt>
                <c:pt idx="2552">
                  <c:v>2.9333537226872791E-2</c:v>
                </c:pt>
                <c:pt idx="2553">
                  <c:v>2.9327955001886005E-2</c:v>
                </c:pt>
                <c:pt idx="2554">
                  <c:v>2.9322385163556664E-2</c:v>
                </c:pt>
                <c:pt idx="2555">
                  <c:v>2.9316827711780544E-2</c:v>
                </c:pt>
                <c:pt idx="2556">
                  <c:v>2.9312078310093203E-2</c:v>
                </c:pt>
                <c:pt idx="2557">
                  <c:v>2.9306546068762228E-2</c:v>
                </c:pt>
                <c:pt idx="2558">
                  <c:v>2.9301026214758025E-2</c:v>
                </c:pt>
                <c:pt idx="2559">
                  <c:v>2.9298707520607085E-2</c:v>
                </c:pt>
                <c:pt idx="2560">
                  <c:v>2.929002366831706E-2</c:v>
                </c:pt>
                <c:pt idx="2561">
                  <c:v>2.9283743113069062E-2</c:v>
                </c:pt>
                <c:pt idx="2562">
                  <c:v>2.9276730045111308E-2</c:v>
                </c:pt>
                <c:pt idx="2563">
                  <c:v>2.9272814001327047E-2</c:v>
                </c:pt>
                <c:pt idx="2564">
                  <c:v>2.9267368023971781E-2</c:v>
                </c:pt>
                <c:pt idx="2565">
                  <c:v>2.9262734073302547E-2</c:v>
                </c:pt>
                <c:pt idx="2566">
                  <c:v>2.9257313314248606E-2</c:v>
                </c:pt>
                <c:pt idx="2567">
                  <c:v>2.9251904941610077E-2</c:v>
                </c:pt>
                <c:pt idx="2568">
                  <c:v>2.9246508955286379E-2</c:v>
                </c:pt>
                <c:pt idx="2569">
                  <c:v>2.9241125355179129E-2</c:v>
                </c:pt>
                <c:pt idx="2570">
                  <c:v>2.9234952252737235E-2</c:v>
                </c:pt>
                <c:pt idx="2571">
                  <c:v>2.9229592972088801E-2</c:v>
                </c:pt>
                <c:pt idx="2572">
                  <c:v>2.9224246076287985E-2</c:v>
                </c:pt>
                <c:pt idx="2573">
                  <c:v>2.9218911565234543E-2</c:v>
                </c:pt>
                <c:pt idx="2574">
                  <c:v>2.9213589438833964E-2</c:v>
                </c:pt>
                <c:pt idx="2575">
                  <c:v>2.9208279696986875E-2</c:v>
                </c:pt>
                <c:pt idx="2576">
                  <c:v>2.9202982339594355E-2</c:v>
                </c:pt>
                <c:pt idx="2577">
                  <c:v>2.9197697366559684E-2</c:v>
                </c:pt>
                <c:pt idx="2578">
                  <c:v>2.9196453352552491E-2</c:v>
                </c:pt>
                <c:pt idx="2579">
                  <c:v>2.9190389103341041E-2</c:v>
                </c:pt>
                <c:pt idx="2580">
                  <c:v>2.9185143132638879E-2</c:v>
                </c:pt>
                <c:pt idx="2581">
                  <c:v>2.9179909550165969E-2</c:v>
                </c:pt>
                <c:pt idx="2582">
                  <c:v>2.9172265654388057E-2</c:v>
                </c:pt>
                <c:pt idx="2583">
                  <c:v>2.9170287758801455E-2</c:v>
                </c:pt>
                <c:pt idx="2584">
                  <c:v>2.9164283131148834E-2</c:v>
                </c:pt>
                <c:pt idx="2585">
                  <c:v>2.9154523800233624E-2</c:v>
                </c:pt>
                <c:pt idx="2586">
                  <c:v>2.9153927457825E-2</c:v>
                </c:pt>
                <c:pt idx="2587">
                  <c:v>2.9148768202676496E-2</c:v>
                </c:pt>
                <c:pt idx="2588">
                  <c:v>2.9144431890046178E-2</c:v>
                </c:pt>
                <c:pt idx="2589">
                  <c:v>2.9138486854923658E-2</c:v>
                </c:pt>
                <c:pt idx="2590">
                  <c:v>2.9133364762125323E-2</c:v>
                </c:pt>
                <c:pt idx="2591">
                  <c:v>2.9128255056583178E-2</c:v>
                </c:pt>
                <c:pt idx="2592">
                  <c:v>2.9123157738203034E-2</c:v>
                </c:pt>
                <c:pt idx="2593">
                  <c:v>2.9118072806887239E-2</c:v>
                </c:pt>
                <c:pt idx="2594">
                  <c:v>2.9113000262540299E-2</c:v>
                </c:pt>
                <c:pt idx="2595">
                  <c:v>2.9107940105068019E-2</c:v>
                </c:pt>
                <c:pt idx="2596">
                  <c:v>2.9102892334374474E-2</c:v>
                </c:pt>
                <c:pt idx="2597">
                  <c:v>2.9097856950365045E-2</c:v>
                </c:pt>
                <c:pt idx="2598">
                  <c:v>2.9093649278790264E-2</c:v>
                </c:pt>
                <c:pt idx="2599">
                  <c:v>2.9087823342019144E-2</c:v>
                </c:pt>
                <c:pt idx="2600">
                  <c:v>2.9082825117494281E-2</c:v>
                </c:pt>
                <c:pt idx="2601">
                  <c:v>2.9077839279275888E-2</c:v>
                </c:pt>
                <c:pt idx="2602">
                  <c:v>2.9073683091056582E-2</c:v>
                </c:pt>
                <c:pt idx="2603">
                  <c:v>2.9067904761384749E-2</c:v>
                </c:pt>
                <c:pt idx="2604">
                  <c:v>2.9059684032202295E-2</c:v>
                </c:pt>
                <c:pt idx="2605">
                  <c:v>2.9054745782558837E-2</c:v>
                </c:pt>
                <c:pt idx="2606">
                  <c:v>2.9049819914545683E-2</c:v>
                </c:pt>
                <c:pt idx="2607">
                  <c:v>2.9044906428074072E-2</c:v>
                </c:pt>
                <c:pt idx="2608">
                  <c:v>2.9040825160684378E-2</c:v>
                </c:pt>
                <c:pt idx="2609">
                  <c:v>2.9035936929979769E-2</c:v>
                </c:pt>
                <c:pt idx="2610">
                  <c:v>2.9034345293937065E-2</c:v>
                </c:pt>
                <c:pt idx="2611">
                  <c:v>2.9026197615441184E-2</c:v>
                </c:pt>
                <c:pt idx="2612">
                  <c:v>2.9021346531428453E-2</c:v>
                </c:pt>
                <c:pt idx="2613">
                  <c:v>2.9015685516552443E-2</c:v>
                </c:pt>
                <c:pt idx="2614">
                  <c:v>2.9010858698347648E-2</c:v>
                </c:pt>
                <c:pt idx="2615">
                  <c:v>2.9006044260967173E-2</c:v>
                </c:pt>
                <c:pt idx="2616">
                  <c:v>2.9001242204320925E-2</c:v>
                </c:pt>
                <c:pt idx="2617">
                  <c:v>2.8997276840334135E-2</c:v>
                </c:pt>
                <c:pt idx="2618">
                  <c:v>2.8992500047285989E-2</c:v>
                </c:pt>
                <c:pt idx="2619">
                  <c:v>2.8987735635756073E-2</c:v>
                </c:pt>
                <c:pt idx="2620">
                  <c:v>2.8982983605654787E-2</c:v>
                </c:pt>
                <c:pt idx="2621">
                  <c:v>2.8973737112707801E-2</c:v>
                </c:pt>
                <c:pt idx="2622">
                  <c:v>2.8971494507756677E-2</c:v>
                </c:pt>
                <c:pt idx="2623">
                  <c:v>2.8966784927602247E-2</c:v>
                </c:pt>
                <c:pt idx="2624">
                  <c:v>2.896058956890693E-2</c:v>
                </c:pt>
                <c:pt idx="2625">
                  <c:v>2.8957402910331918E-2</c:v>
                </c:pt>
                <c:pt idx="2626">
                  <c:v>2.8952730473042532E-2</c:v>
                </c:pt>
                <c:pt idx="2627">
                  <c:v>2.8948070416534823E-2</c:v>
                </c:pt>
                <c:pt idx="2628">
                  <c:v>2.8941929608418331E-2</c:v>
                </c:pt>
                <c:pt idx="2629">
                  <c:v>2.8939618169398652E-2</c:v>
                </c:pt>
                <c:pt idx="2630">
                  <c:v>2.8935827103387407E-2</c:v>
                </c:pt>
                <c:pt idx="2631">
                  <c:v>2.8931217602298755E-2</c:v>
                </c:pt>
                <c:pt idx="2632">
                  <c:v>2.8926620483643441E-2</c:v>
                </c:pt>
                <c:pt idx="2633">
                  <c:v>2.8922035747333277E-2</c:v>
                </c:pt>
                <c:pt idx="2634">
                  <c:v>2.8916629987310257E-2</c:v>
                </c:pt>
                <c:pt idx="2635">
                  <c:v>2.8912069494643037E-2</c:v>
                </c:pt>
                <c:pt idx="2636">
                  <c:v>2.8906224196626057E-2</c:v>
                </c:pt>
                <c:pt idx="2637">
                  <c:v>2.8902985652380166E-2</c:v>
                </c:pt>
                <c:pt idx="2638">
                  <c:v>2.8898462302615904E-2</c:v>
                </c:pt>
                <c:pt idx="2639">
                  <c:v>2.8894144015572113E-2</c:v>
                </c:pt>
                <c:pt idx="2640">
                  <c:v>2.8890289291687674E-2</c:v>
                </c:pt>
                <c:pt idx="2641">
                  <c:v>2.8885803611081586E-2</c:v>
                </c:pt>
                <c:pt idx="2642">
                  <c:v>2.8881530052250467E-2</c:v>
                </c:pt>
                <c:pt idx="2643">
                  <c:v>2.8876031264099884E-2</c:v>
                </c:pt>
                <c:pt idx="2644">
                  <c:v>2.8871582197874068E-2</c:v>
                </c:pt>
                <c:pt idx="2645">
                  <c:v>2.8867145511947884E-2</c:v>
                </c:pt>
                <c:pt idx="2646">
                  <c:v>2.8862721206237455E-2</c:v>
                </c:pt>
                <c:pt idx="2647">
                  <c:v>2.8859989890755132E-2</c:v>
                </c:pt>
                <c:pt idx="2648">
                  <c:v>2.8854750526490901E-2</c:v>
                </c:pt>
                <c:pt idx="2649">
                  <c:v>2.885036389622014E-2</c:v>
                </c:pt>
                <c:pt idx="2650">
                  <c:v>2.884598964686784E-2</c:v>
                </c:pt>
                <c:pt idx="2651">
                  <c:v>2.8841627778355805E-2</c:v>
                </c:pt>
                <c:pt idx="2652">
                  <c:v>2.8837278290599323E-2</c:v>
                </c:pt>
                <c:pt idx="2653">
                  <c:v>2.8832941183518888E-2</c:v>
                </c:pt>
                <c:pt idx="2654">
                  <c:v>2.8828616457034134E-2</c:v>
                </c:pt>
                <c:pt idx="2655">
                  <c:v>2.8823689072287391E-2</c:v>
                </c:pt>
                <c:pt idx="2656">
                  <c:v>2.8816855626082612E-2</c:v>
                </c:pt>
                <c:pt idx="2657">
                  <c:v>2.8814025365413054E-2</c:v>
                </c:pt>
                <c:pt idx="2658">
                  <c:v>2.8809749071516923E-2</c:v>
                </c:pt>
                <c:pt idx="2659">
                  <c:v>2.8805485155757548E-2</c:v>
                </c:pt>
                <c:pt idx="2660">
                  <c:v>2.8797845850740193E-2</c:v>
                </c:pt>
                <c:pt idx="2661">
                  <c:v>2.8796994458334599E-2</c:v>
                </c:pt>
                <c:pt idx="2662">
                  <c:v>2.8792164860976518E-2</c:v>
                </c:pt>
                <c:pt idx="2663">
                  <c:v>2.8788553272517014E-2</c:v>
                </c:pt>
                <c:pt idx="2664">
                  <c:v>2.8784351246264349E-2</c:v>
                </c:pt>
                <c:pt idx="2665">
                  <c:v>2.8781011530812136E-2</c:v>
                </c:pt>
                <c:pt idx="2666">
                  <c:v>2.8774538117436632E-2</c:v>
                </c:pt>
                <c:pt idx="2667">
                  <c:v>2.8771819433201038E-2</c:v>
                </c:pt>
                <c:pt idx="2668">
                  <c:v>2.8768518511282655E-2</c:v>
                </c:pt>
                <c:pt idx="2669">
                  <c:v>2.8763526778464076E-2</c:v>
                </c:pt>
                <c:pt idx="2670">
                  <c:v>2.8759399017057548E-2</c:v>
                </c:pt>
                <c:pt idx="2671">
                  <c:v>2.8755283632856218E-2</c:v>
                </c:pt>
                <c:pt idx="2672">
                  <c:v>2.8751180625785855E-2</c:v>
                </c:pt>
                <c:pt idx="2673">
                  <c:v>2.8745652266428705E-2</c:v>
                </c:pt>
                <c:pt idx="2674">
                  <c:v>2.8741575220673117E-2</c:v>
                </c:pt>
                <c:pt idx="2675">
                  <c:v>2.8737510550787583E-2</c:v>
                </c:pt>
                <c:pt idx="2676">
                  <c:v>2.8733458256697906E-2</c:v>
                </c:pt>
                <c:pt idx="2677">
                  <c:v>2.8729418338329892E-2</c:v>
                </c:pt>
                <c:pt idx="2678">
                  <c:v>2.872539079561023E-2</c:v>
                </c:pt>
                <c:pt idx="2679">
                  <c:v>2.8721375628462956E-2</c:v>
                </c:pt>
                <c:pt idx="2680">
                  <c:v>2.8717372836815205E-2</c:v>
                </c:pt>
                <c:pt idx="2681">
                  <c:v>2.871424129995561E-2</c:v>
                </c:pt>
                <c:pt idx="2682">
                  <c:v>2.8711983025084292E-2</c:v>
                </c:pt>
                <c:pt idx="2683">
                  <c:v>2.8708019069933647E-2</c:v>
                </c:pt>
                <c:pt idx="2684">
                  <c:v>2.8704067493041857E-2</c:v>
                </c:pt>
                <c:pt idx="2685">
                  <c:v>2.8700128294334631E-2</c:v>
                </c:pt>
                <c:pt idx="2686">
                  <c:v>2.8694219698809711E-2</c:v>
                </c:pt>
                <c:pt idx="2687">
                  <c:v>2.8690308218194897E-2</c:v>
                </c:pt>
                <c:pt idx="2688">
                  <c:v>2.8686409114508853E-2</c:v>
                </c:pt>
                <c:pt idx="2689">
                  <c:v>2.8682522387677326E-2</c:v>
                </c:pt>
                <c:pt idx="2690">
                  <c:v>2.8681241553907416E-2</c:v>
                </c:pt>
                <c:pt idx="2691">
                  <c:v>2.8677381316993211E-2</c:v>
                </c:pt>
                <c:pt idx="2692">
                  <c:v>2.8673533459761227E-2</c:v>
                </c:pt>
                <c:pt idx="2693">
                  <c:v>2.866969798213927E-2</c:v>
                </c:pt>
                <c:pt idx="2694">
                  <c:v>2.8663274403828796E-2</c:v>
                </c:pt>
                <c:pt idx="2695">
                  <c:v>2.865946193661998E-2</c:v>
                </c:pt>
                <c:pt idx="2696">
                  <c:v>2.8655661845765096E-2</c:v>
                </c:pt>
                <c:pt idx="2697">
                  <c:v>2.8651874131194254E-2</c:v>
                </c:pt>
                <c:pt idx="2698">
                  <c:v>2.8650706285642973E-2</c:v>
                </c:pt>
                <c:pt idx="2699">
                  <c:v>2.8646945084164099E-2</c:v>
                </c:pt>
                <c:pt idx="2700">
                  <c:v>2.8643196261792431E-2</c:v>
                </c:pt>
                <c:pt idx="2701">
                  <c:v>2.8640330951444099E-2</c:v>
                </c:pt>
                <c:pt idx="2702">
                  <c:v>2.8635735754086622E-2</c:v>
                </c:pt>
                <c:pt idx="2703">
                  <c:v>2.8629407741796228E-2</c:v>
                </c:pt>
                <c:pt idx="2704">
                  <c:v>2.8628324761962129E-2</c:v>
                </c:pt>
                <c:pt idx="2705">
                  <c:v>2.862551133386608E-2</c:v>
                </c:pt>
                <c:pt idx="2706">
                  <c:v>2.8620963284858532E-2</c:v>
                </c:pt>
                <c:pt idx="2707">
                  <c:v>2.8614677665702273E-2</c:v>
                </c:pt>
                <c:pt idx="2708">
                  <c:v>2.861015121338267E-2</c:v>
                </c:pt>
                <c:pt idx="2709">
                  <c:v>2.8606511412020821E-2</c:v>
                </c:pt>
                <c:pt idx="2710">
                  <c:v>2.8602883985037419E-2</c:v>
                </c:pt>
                <c:pt idx="2711">
                  <c:v>2.859926893236614E-2</c:v>
                </c:pt>
                <c:pt idx="2712">
                  <c:v>2.8596543519316227E-2</c:v>
                </c:pt>
                <c:pt idx="2713">
                  <c:v>2.859295381586021E-2</c:v>
                </c:pt>
                <c:pt idx="2714">
                  <c:v>2.8592891399703495E-2</c:v>
                </c:pt>
                <c:pt idx="2715">
                  <c:v>2.8585811534234191E-2</c:v>
                </c:pt>
                <c:pt idx="2716">
                  <c:v>2.8582258955931836E-2</c:v>
                </c:pt>
                <c:pt idx="2717">
                  <c:v>2.8577838473139598E-2</c:v>
                </c:pt>
                <c:pt idx="2718">
                  <c:v>2.857431003878699E-2</c:v>
                </c:pt>
                <c:pt idx="2719">
                  <c:v>2.8570793978216383E-2</c:v>
                </c:pt>
                <c:pt idx="2720">
                  <c:v>2.8566790774766333E-2</c:v>
                </c:pt>
                <c:pt idx="2721">
                  <c:v>2.8564681686886535E-2</c:v>
                </c:pt>
                <c:pt idx="2722">
                  <c:v>2.8561203357112378E-2</c:v>
                </c:pt>
                <c:pt idx="2723">
                  <c:v>2.8557737401866731E-2</c:v>
                </c:pt>
                <c:pt idx="2724">
                  <c:v>2.8552315902204847E-2</c:v>
                </c:pt>
                <c:pt idx="2725">
                  <c:v>2.8549466782215063E-2</c:v>
                </c:pt>
                <c:pt idx="2726">
                  <c:v>2.8546528014708358E-2</c:v>
                </c:pt>
                <c:pt idx="2727">
                  <c:v>2.8543110942078669E-2</c:v>
                </c:pt>
                <c:pt idx="2728">
                  <c:v>2.853970624265386E-2</c:v>
                </c:pt>
                <c:pt idx="2729">
                  <c:v>2.8536313916372881E-2</c:v>
                </c:pt>
                <c:pt idx="2730">
                  <c:v>2.8532933963171164E-2</c:v>
                </c:pt>
                <c:pt idx="2731">
                  <c:v>2.8529566382987662E-2</c:v>
                </c:pt>
                <c:pt idx="2732">
                  <c:v>2.8526211175759566E-2</c:v>
                </c:pt>
                <c:pt idx="2733">
                  <c:v>2.8522868341423632E-2</c:v>
                </c:pt>
                <c:pt idx="2734">
                  <c:v>2.8523992518415333E-2</c:v>
                </c:pt>
                <c:pt idx="2735">
                  <c:v>2.8519785781145279E-2</c:v>
                </c:pt>
                <c:pt idx="2736">
                  <c:v>2.8516482561257123E-2</c:v>
                </c:pt>
                <c:pt idx="2737">
                  <c:v>2.8513191718009326E-2</c:v>
                </c:pt>
                <c:pt idx="2738">
                  <c:v>2.8507232973148045E-2</c:v>
                </c:pt>
                <c:pt idx="2739">
                  <c:v>2.8503965001727576E-2</c:v>
                </c:pt>
                <c:pt idx="2740">
                  <c:v>2.8500709403768927E-2</c:v>
                </c:pt>
                <c:pt idx="2741">
                  <c:v>2.8497466179213563E-2</c:v>
                </c:pt>
                <c:pt idx="2742">
                  <c:v>2.8494235327999457E-2</c:v>
                </c:pt>
                <c:pt idx="2743">
                  <c:v>2.8493706564529792E-2</c:v>
                </c:pt>
                <c:pt idx="2744">
                  <c:v>2.8490502356043296E-2</c:v>
                </c:pt>
                <c:pt idx="2745">
                  <c:v>2.8487310523707655E-2</c:v>
                </c:pt>
                <c:pt idx="2746">
                  <c:v>2.8484131067461844E-2</c:v>
                </c:pt>
                <c:pt idx="2747">
                  <c:v>2.8478266669964232E-2</c:v>
                </c:pt>
                <c:pt idx="2748">
                  <c:v>2.8475110057548405E-2</c:v>
                </c:pt>
                <c:pt idx="2749">
                  <c:v>2.8471965818058432E-2</c:v>
                </c:pt>
                <c:pt idx="2750">
                  <c:v>2.8473339578336105E-2</c:v>
                </c:pt>
                <c:pt idx="2751">
                  <c:v>2.8469321298605223E-2</c:v>
                </c:pt>
                <c:pt idx="2752">
                  <c:v>2.8465314224527281E-2</c:v>
                </c:pt>
                <c:pt idx="2753">
                  <c:v>2.8463124553913085E-2</c:v>
                </c:pt>
                <c:pt idx="2754">
                  <c:v>2.8459140949572404E-2</c:v>
                </c:pt>
                <c:pt idx="2755">
                  <c:v>2.8456072875459787E-2</c:v>
                </c:pt>
                <c:pt idx="2756">
                  <c:v>2.8453017176848224E-2</c:v>
                </c:pt>
                <c:pt idx="2757">
                  <c:v>2.8449973853677549E-2</c:v>
                </c:pt>
                <c:pt idx="2758">
                  <c:v>2.8447849281821588E-2</c:v>
                </c:pt>
                <c:pt idx="2759">
                  <c:v>2.8443924333431517E-2</c:v>
                </c:pt>
                <c:pt idx="2760">
                  <c:v>2.8436381424506954E-2</c:v>
                </c:pt>
                <c:pt idx="2761">
                  <c:v>2.8433384358324983E-2</c:v>
                </c:pt>
                <c:pt idx="2762">
                  <c:v>2.8430399662345993E-2</c:v>
                </c:pt>
                <c:pt idx="2763">
                  <c:v>2.8427427336514342E-2</c:v>
                </c:pt>
                <c:pt idx="2764">
                  <c:v>2.8425377104156359E-2</c:v>
                </c:pt>
                <c:pt idx="2765">
                  <c:v>2.8422430171012692E-2</c:v>
                </c:pt>
                <c:pt idx="2766">
                  <c:v>2.8419495608842726E-2</c:v>
                </c:pt>
                <c:pt idx="2767">
                  <c:v>2.8416573417593308E-2</c:v>
                </c:pt>
                <c:pt idx="2768">
                  <c:v>2.8413663597209541E-2</c:v>
                </c:pt>
                <c:pt idx="2769">
                  <c:v>2.8409853151587137E-2</c:v>
                </c:pt>
                <c:pt idx="2770">
                  <c:v>2.8406556177002523E-2</c:v>
                </c:pt>
                <c:pt idx="2771">
                  <c:v>2.8404094048675447E-2</c:v>
                </c:pt>
                <c:pt idx="2772">
                  <c:v>2.8400825347659513E-2</c:v>
                </c:pt>
                <c:pt idx="2773">
                  <c:v>2.8399300056398291E-2</c:v>
                </c:pt>
                <c:pt idx="2774">
                  <c:v>2.8396464460086687E-2</c:v>
                </c:pt>
                <c:pt idx="2775">
                  <c:v>2.8393641234268727E-2</c:v>
                </c:pt>
                <c:pt idx="2776">
                  <c:v>2.8390830378892576E-2</c:v>
                </c:pt>
                <c:pt idx="2777">
                  <c:v>2.8386040549737732E-2</c:v>
                </c:pt>
                <c:pt idx="2778">
                  <c:v>2.8383929728458348E-2</c:v>
                </c:pt>
                <c:pt idx="2779">
                  <c:v>2.8381157084750794E-2</c:v>
                </c:pt>
                <c:pt idx="2780">
                  <c:v>2.8378396810286106E-2</c:v>
                </c:pt>
                <c:pt idx="2781">
                  <c:v>2.8375648905012173E-2</c:v>
                </c:pt>
                <c:pt idx="2782">
                  <c:v>2.837291336887909E-2</c:v>
                </c:pt>
                <c:pt idx="2783">
                  <c:v>2.8370190201837835E-2</c:v>
                </c:pt>
                <c:pt idx="2784">
                  <c:v>2.8367479403835851E-2</c:v>
                </c:pt>
                <c:pt idx="2785">
                  <c:v>2.8364780974823679E-2</c:v>
                </c:pt>
                <c:pt idx="2786">
                  <c:v>2.8366718063665756E-2</c:v>
                </c:pt>
                <c:pt idx="2787">
                  <c:v>2.8363122215257358E-2</c:v>
                </c:pt>
                <c:pt idx="2788">
                  <c:v>2.8360463595209787E-2</c:v>
                </c:pt>
                <c:pt idx="2789">
                  <c:v>2.8357817347889488E-2</c:v>
                </c:pt>
                <c:pt idx="2790">
                  <c:v>2.8355183473245914E-2</c:v>
                </c:pt>
                <c:pt idx="2791">
                  <c:v>2.8349212609415329E-2</c:v>
                </c:pt>
                <c:pt idx="2792">
                  <c:v>2.8349952841792325E-2</c:v>
                </c:pt>
                <c:pt idx="2793">
                  <c:v>2.8347356084884225E-2</c:v>
                </c:pt>
                <c:pt idx="2794">
                  <c:v>2.834477170045582E-2</c:v>
                </c:pt>
                <c:pt idx="2795">
                  <c:v>2.8342199688459573E-2</c:v>
                </c:pt>
                <c:pt idx="2796">
                  <c:v>2.8339640048847089E-2</c:v>
                </c:pt>
                <c:pt idx="2797">
                  <c:v>2.833709278156955E-2</c:v>
                </c:pt>
                <c:pt idx="2798">
                  <c:v>2.8334557886579851E-2</c:v>
                </c:pt>
                <c:pt idx="2799">
                  <c:v>2.833203536382917E-2</c:v>
                </c:pt>
                <c:pt idx="2800">
                  <c:v>2.8329525213271707E-2</c:v>
                </c:pt>
                <c:pt idx="2801">
                  <c:v>2.8327027434859497E-2</c:v>
                </c:pt>
                <c:pt idx="2802">
                  <c:v>2.8326413687235388E-2</c:v>
                </c:pt>
                <c:pt idx="2803">
                  <c:v>2.8323005456767286E-2</c:v>
                </c:pt>
                <c:pt idx="2804">
                  <c:v>2.8319608332025143E-2</c:v>
                </c:pt>
                <c:pt idx="2805">
                  <c:v>2.8318097888367023E-2</c:v>
                </c:pt>
                <c:pt idx="2806">
                  <c:v>2.8314724123340077E-2</c:v>
                </c:pt>
                <c:pt idx="2807">
                  <c:v>2.8313239811534597E-2</c:v>
                </c:pt>
                <c:pt idx="2808">
                  <c:v>2.8309889402123409E-2</c:v>
                </c:pt>
                <c:pt idx="2809">
                  <c:v>2.8307490599201918E-2</c:v>
                </c:pt>
                <c:pt idx="2810">
                  <c:v>2.8306045492173703E-2</c:v>
                </c:pt>
                <c:pt idx="2811">
                  <c:v>2.8302730108507517E-2</c:v>
                </c:pt>
                <c:pt idx="2812">
                  <c:v>2.8296598694051198E-2</c:v>
                </c:pt>
                <c:pt idx="2813">
                  <c:v>2.8294246577460859E-2</c:v>
                </c:pt>
                <c:pt idx="2814">
                  <c:v>2.8291906828513784E-2</c:v>
                </c:pt>
                <c:pt idx="2815">
                  <c:v>2.8289579447168461E-2</c:v>
                </c:pt>
                <c:pt idx="2816">
                  <c:v>2.8288209496282083E-2</c:v>
                </c:pt>
                <c:pt idx="2817">
                  <c:v>2.8285907553811596E-2</c:v>
                </c:pt>
                <c:pt idx="2818">
                  <c:v>2.8283617979788914E-2</c:v>
                </c:pt>
                <c:pt idx="2819">
                  <c:v>2.828134077417363E-2</c:v>
                </c:pt>
                <c:pt idx="2820">
                  <c:v>2.8279075936924018E-2</c:v>
                </c:pt>
                <c:pt idx="2821">
                  <c:v>2.8275874876330303E-2</c:v>
                </c:pt>
                <c:pt idx="2822">
                  <c:v>2.8273627110415346E-2</c:v>
                </c:pt>
                <c:pt idx="2823">
                  <c:v>2.8271405624944974E-2</c:v>
                </c:pt>
                <c:pt idx="2824">
                  <c:v>2.8269189550107082E-2</c:v>
                </c:pt>
                <c:pt idx="2825">
                  <c:v>2.8267937274690132E-2</c:v>
                </c:pt>
                <c:pt idx="2826">
                  <c:v>2.8265746646758773E-2</c:v>
                </c:pt>
                <c:pt idx="2827">
                  <c:v>2.8263568386903644E-2</c:v>
                </c:pt>
                <c:pt idx="2828">
                  <c:v>2.8261402495085661E-2</c:v>
                </c:pt>
                <c:pt idx="2829">
                  <c:v>2.8259248971262658E-2</c:v>
                </c:pt>
                <c:pt idx="2830">
                  <c:v>2.8256152810518673E-2</c:v>
                </c:pt>
                <c:pt idx="2831">
                  <c:v>2.8254023305120137E-2</c:v>
                </c:pt>
                <c:pt idx="2832">
                  <c:v>2.825190616662468E-2</c:v>
                </c:pt>
                <c:pt idx="2833">
                  <c:v>2.8249801394995652E-2</c:v>
                </c:pt>
                <c:pt idx="2834">
                  <c:v>2.8247708990192858E-2</c:v>
                </c:pt>
                <c:pt idx="2835">
                  <c:v>2.8245628952178765E-2</c:v>
                </c:pt>
                <c:pt idx="2836">
                  <c:v>2.8243561280912734E-2</c:v>
                </c:pt>
                <c:pt idx="2837">
                  <c:v>2.8241505976359445E-2</c:v>
                </c:pt>
                <c:pt idx="2838">
                  <c:v>2.8244268091121336E-2</c:v>
                </c:pt>
                <c:pt idx="2839">
                  <c:v>2.8241279172184469E-2</c:v>
                </c:pt>
                <c:pt idx="2840">
                  <c:v>2.8239263873111764E-2</c:v>
                </c:pt>
                <c:pt idx="2841">
                  <c:v>2.8235158242046938E-2</c:v>
                </c:pt>
                <c:pt idx="2842">
                  <c:v>2.8232378631427728E-2</c:v>
                </c:pt>
                <c:pt idx="2843">
                  <c:v>2.8234257086223159E-2</c:v>
                </c:pt>
                <c:pt idx="2844">
                  <c:v>2.8231326380935149E-2</c:v>
                </c:pt>
                <c:pt idx="2845">
                  <c:v>2.8229372933732233E-2</c:v>
                </c:pt>
                <c:pt idx="2846">
                  <c:v>2.8228398939278417E-2</c:v>
                </c:pt>
                <c:pt idx="2847">
                  <c:v>2.8225503150078067E-2</c:v>
                </c:pt>
                <c:pt idx="2848">
                  <c:v>2.8223586813553355E-2</c:v>
                </c:pt>
                <c:pt idx="2849">
                  <c:v>2.822168284718371E-2</c:v>
                </c:pt>
                <c:pt idx="2850">
                  <c:v>2.8219791250931534E-2</c:v>
                </c:pt>
                <c:pt idx="2851">
                  <c:v>2.8217912024762263E-2</c:v>
                </c:pt>
                <c:pt idx="2852">
                  <c:v>2.8216045168640465E-2</c:v>
                </c:pt>
                <c:pt idx="2853">
                  <c:v>2.8214190682530709E-2</c:v>
                </c:pt>
                <c:pt idx="2854">
                  <c:v>2.8214294643334342E-2</c:v>
                </c:pt>
                <c:pt idx="2855">
                  <c:v>2.8207598392805341E-2</c:v>
                </c:pt>
                <c:pt idx="2856">
                  <c:v>2.8208701443927155E-2</c:v>
                </c:pt>
                <c:pt idx="2857">
                  <c:v>2.8207871641947671E-2</c:v>
                </c:pt>
                <c:pt idx="2858">
                  <c:v>2.8205103800952706E-2</c:v>
                </c:pt>
                <c:pt idx="2859">
                  <c:v>2.8203323534191888E-2</c:v>
                </c:pt>
                <c:pt idx="2860">
                  <c:v>2.8201555637205028E-2</c:v>
                </c:pt>
                <c:pt idx="2861">
                  <c:v>2.8199800109957134E-2</c:v>
                </c:pt>
                <c:pt idx="2862">
                  <c:v>2.8199035887399866E-2</c:v>
                </c:pt>
                <c:pt idx="2863">
                  <c:v>2.8196326164549469E-2</c:v>
                </c:pt>
                <c:pt idx="2864">
                  <c:v>2.8190687237749503E-2</c:v>
                </c:pt>
                <c:pt idx="2865">
                  <c:v>2.8188978186610661E-2</c:v>
                </c:pt>
                <c:pt idx="2866">
                  <c:v>2.8187281501179835E-2</c:v>
                </c:pt>
                <c:pt idx="2867">
                  <c:v>2.8185597181425666E-2</c:v>
                </c:pt>
                <c:pt idx="2868">
                  <c:v>2.8184908177958098E-2</c:v>
                </c:pt>
                <c:pt idx="2869">
                  <c:v>2.8183249343771165E-2</c:v>
                </c:pt>
                <c:pt idx="2870">
                  <c:v>2.8185541951850274E-2</c:v>
                </c:pt>
                <c:pt idx="2871">
                  <c:v>2.8179968775021762E-2</c:v>
                </c:pt>
                <c:pt idx="2872">
                  <c:v>2.8178347040396491E-2</c:v>
                </c:pt>
                <c:pt idx="2873">
                  <c:v>2.8175750940393877E-2</c:v>
                </c:pt>
                <c:pt idx="2874">
                  <c:v>2.8174460026820867E-2</c:v>
                </c:pt>
                <c:pt idx="2875">
                  <c:v>2.817256778408694E-2</c:v>
                </c:pt>
                <c:pt idx="2876">
                  <c:v>2.8170994754056287E-2</c:v>
                </c:pt>
                <c:pt idx="2877">
                  <c:v>2.8170423863591296E-2</c:v>
                </c:pt>
                <c:pt idx="2878">
                  <c:v>2.8168876327288237E-2</c:v>
                </c:pt>
                <c:pt idx="2879">
                  <c:v>2.8167341157270313E-2</c:v>
                </c:pt>
                <c:pt idx="2880">
                  <c:v>2.8165818353509862E-2</c:v>
                </c:pt>
                <c:pt idx="2881">
                  <c:v>2.8164307915977453E-2</c:v>
                </c:pt>
                <c:pt idx="2882">
                  <c:v>2.8161816245804945E-2</c:v>
                </c:pt>
                <c:pt idx="2883">
                  <c:v>2.8160329772820906E-2</c:v>
                </c:pt>
                <c:pt idx="2884">
                  <c:v>2.8158855665018013E-2</c:v>
                </c:pt>
                <c:pt idx="2885">
                  <c:v>2.8157393922370644E-2</c:v>
                </c:pt>
                <c:pt idx="2886">
                  <c:v>2.8155944544848335E-2</c:v>
                </c:pt>
                <c:pt idx="2887">
                  <c:v>2.8154507532427677E-2</c:v>
                </c:pt>
                <c:pt idx="2888">
                  <c:v>2.8153082885080845E-2</c:v>
                </c:pt>
                <c:pt idx="2889">
                  <c:v>2.8151670602782664E-2</c:v>
                </c:pt>
                <c:pt idx="2890">
                  <c:v>2.8155270788339376E-2</c:v>
                </c:pt>
                <c:pt idx="2891">
                  <c:v>2.8152886066261679E-2</c:v>
                </c:pt>
                <c:pt idx="2892">
                  <c:v>2.8151513985736804E-2</c:v>
                </c:pt>
                <c:pt idx="2893">
                  <c:v>2.8150154274011106E-2</c:v>
                </c:pt>
                <c:pt idx="2894">
                  <c:v>2.8145797542488516E-2</c:v>
                </c:pt>
                <c:pt idx="2895">
                  <c:v>2.8148476119500193E-2</c:v>
                </c:pt>
                <c:pt idx="2896">
                  <c:v>2.8143388730618845E-2</c:v>
                </c:pt>
                <c:pt idx="2897">
                  <c:v>2.8144839114592347E-2</c:v>
                </c:pt>
                <c:pt idx="2898">
                  <c:v>2.8143541246484445E-2</c:v>
                </c:pt>
                <c:pt idx="2899">
                  <c:v>2.8142255747025779E-2</c:v>
                </c:pt>
                <c:pt idx="2900">
                  <c:v>2.8141990692835673E-2</c:v>
                </c:pt>
                <c:pt idx="2901">
                  <c:v>2.8139721853960246E-2</c:v>
                </c:pt>
                <c:pt idx="2902">
                  <c:v>2.813847346030628E-2</c:v>
                </c:pt>
                <c:pt idx="2903">
                  <c:v>2.8137237435205201E-2</c:v>
                </c:pt>
                <c:pt idx="2904">
                  <c:v>2.8136013778636264E-2</c:v>
                </c:pt>
                <c:pt idx="2905">
                  <c:v>2.8134802490574842E-2</c:v>
                </c:pt>
                <c:pt idx="2906">
                  <c:v>2.8133603570998037E-2</c:v>
                </c:pt>
                <c:pt idx="2907">
                  <c:v>2.8132417019884674E-2</c:v>
                </c:pt>
                <c:pt idx="2908">
                  <c:v>2.8131242837211853E-2</c:v>
                </c:pt>
                <c:pt idx="2909">
                  <c:v>2.8130081022956673E-2</c:v>
                </c:pt>
                <c:pt idx="2910">
                  <c:v>2.8129947553925463E-2</c:v>
                </c:pt>
                <c:pt idx="2911">
                  <c:v>2.8127794499614545E-2</c:v>
                </c:pt>
                <c:pt idx="2912">
                  <c:v>2.8126669790484393E-2</c:v>
                </c:pt>
                <c:pt idx="2913">
                  <c:v>2.8125557449686759E-2</c:v>
                </c:pt>
                <c:pt idx="2914">
                  <c:v>2.8125476641030933E-2</c:v>
                </c:pt>
                <c:pt idx="2915">
                  <c:v>2.8123369873004365E-2</c:v>
                </c:pt>
                <c:pt idx="2916">
                  <c:v>2.8119233124605972E-2</c:v>
                </c:pt>
                <c:pt idx="2917">
                  <c:v>2.8118167854487262E-2</c:v>
                </c:pt>
                <c:pt idx="2918">
                  <c:v>2.8117114949716859E-2</c:v>
                </c:pt>
                <c:pt idx="2919">
                  <c:v>2.8116074410274118E-2</c:v>
                </c:pt>
                <c:pt idx="2920">
                  <c:v>2.8118117375679499E-2</c:v>
                </c:pt>
                <c:pt idx="2921">
                  <c:v>2.8118128758897222E-2</c:v>
                </c:pt>
                <c:pt idx="2922">
                  <c:v>2.8116102954087372E-2</c:v>
                </c:pt>
                <c:pt idx="2923">
                  <c:v>2.8115114295501453E-2</c:v>
                </c:pt>
                <c:pt idx="2924">
                  <c:v>2.8114138005029852E-2</c:v>
                </c:pt>
                <c:pt idx="2925">
                  <c:v>2.811009084444932E-2</c:v>
                </c:pt>
                <c:pt idx="2926">
                  <c:v>2.8109136861777999E-2</c:v>
                </c:pt>
                <c:pt idx="2927">
                  <c:v>2.8108195244287648E-2</c:v>
                </c:pt>
                <c:pt idx="2928">
                  <c:v>2.8107265991961131E-2</c:v>
                </c:pt>
                <c:pt idx="2929">
                  <c:v>2.8106349104780885E-2</c:v>
                </c:pt>
                <c:pt idx="2930">
                  <c:v>2.8108539991610119E-2</c:v>
                </c:pt>
                <c:pt idx="2931">
                  <c:v>2.8107650277443563E-2</c:v>
                </c:pt>
                <c:pt idx="2932">
                  <c:v>2.8106772931253052E-2</c:v>
                </c:pt>
                <c:pt idx="2933">
                  <c:v>2.8102437238081306E-2</c:v>
                </c:pt>
                <c:pt idx="2934">
                  <c:v>2.8101587475689426E-2</c:v>
                </c:pt>
                <c:pt idx="2935">
                  <c:v>2.810075007833928E-2</c:v>
                </c:pt>
                <c:pt idx="2936">
                  <c:v>2.809980819364245E-2</c:v>
                </c:pt>
                <c:pt idx="2937">
                  <c:v>2.8099112378700525E-2</c:v>
                </c:pt>
                <c:pt idx="2938">
                  <c:v>2.8098312076381162E-2</c:v>
                </c:pt>
                <c:pt idx="2939">
                  <c:v>2.8097524139042492E-2</c:v>
                </c:pt>
                <c:pt idx="2940">
                  <c:v>2.8096638780000589E-2</c:v>
                </c:pt>
                <c:pt idx="2941">
                  <c:v>2.8097026392385843E-2</c:v>
                </c:pt>
                <c:pt idx="2942">
                  <c:v>2.8097318366139271E-2</c:v>
                </c:pt>
                <c:pt idx="2943">
                  <c:v>2.809658154080635E-2</c:v>
                </c:pt>
                <c:pt idx="2944">
                  <c:v>2.8095857082300987E-2</c:v>
                </c:pt>
                <c:pt idx="2945">
                  <c:v>2.8095144990608854E-2</c:v>
                </c:pt>
                <c:pt idx="2946">
                  <c:v>2.8093399964099437E-2</c:v>
                </c:pt>
                <c:pt idx="2947">
                  <c:v>2.8092517422078335E-2</c:v>
                </c:pt>
                <c:pt idx="2948">
                  <c:v>2.809203595368007E-2</c:v>
                </c:pt>
                <c:pt idx="2949">
                  <c:v>2.8091372497182462E-2</c:v>
                </c:pt>
                <c:pt idx="2950">
                  <c:v>2.8090721406476303E-2</c:v>
                </c:pt>
                <c:pt idx="2951">
                  <c:v>2.8091042025056762E-2</c:v>
                </c:pt>
                <c:pt idx="2952">
                  <c:v>2.8090506618470738E-2</c:v>
                </c:pt>
                <c:pt idx="2953">
                  <c:v>2.8089893460831728E-2</c:v>
                </c:pt>
                <c:pt idx="2954">
                  <c:v>2.8090260074885586E-2</c:v>
                </c:pt>
                <c:pt idx="2955">
                  <c:v>2.8087651439397499E-2</c:v>
                </c:pt>
                <c:pt idx="2956">
                  <c:v>2.8087074543192377E-2</c:v>
                </c:pt>
                <c:pt idx="2957">
                  <c:v>2.8086510012698768E-2</c:v>
                </c:pt>
                <c:pt idx="2958">
                  <c:v>2.8085957847906191E-2</c:v>
                </c:pt>
                <c:pt idx="2959">
                  <c:v>2.8086474215364098E-2</c:v>
                </c:pt>
                <c:pt idx="2960">
                  <c:v>2.8085947624414555E-2</c:v>
                </c:pt>
                <c:pt idx="2961">
                  <c:v>2.8085433400093604E-2</c:v>
                </c:pt>
                <c:pt idx="2962">
                  <c:v>2.8084931542392558E-2</c:v>
                </c:pt>
                <c:pt idx="2963">
                  <c:v>2.8084442051300115E-2</c:v>
                </c:pt>
                <c:pt idx="2964">
                  <c:v>2.8083964926808459E-2</c:v>
                </c:pt>
                <c:pt idx="2965">
                  <c:v>2.8083500168909339E-2</c:v>
                </c:pt>
                <c:pt idx="2966">
                  <c:v>2.8083047777593191E-2</c:v>
                </c:pt>
                <c:pt idx="2967">
                  <c:v>2.808254590168931E-2</c:v>
                </c:pt>
                <c:pt idx="2968">
                  <c:v>2.8078928704923633E-2</c:v>
                </c:pt>
                <c:pt idx="2969">
                  <c:v>2.807963567081535E-2</c:v>
                </c:pt>
                <c:pt idx="2970">
                  <c:v>2.8079231041782213E-2</c:v>
                </c:pt>
                <c:pt idx="2971">
                  <c:v>2.8078838777377081E-2</c:v>
                </c:pt>
                <c:pt idx="2972">
                  <c:v>2.8079525934070992E-2</c:v>
                </c:pt>
                <c:pt idx="2973">
                  <c:v>2.8078091342421833E-2</c:v>
                </c:pt>
                <c:pt idx="2974">
                  <c:v>2.8077686442560503E-2</c:v>
                </c:pt>
                <c:pt idx="2975">
                  <c:v>2.8077393365893391E-2</c:v>
                </c:pt>
                <c:pt idx="2976">
                  <c:v>2.807706292452242E-2</c:v>
                </c:pt>
                <c:pt idx="2977">
                  <c:v>2.8077816187735225E-2</c:v>
                </c:pt>
                <c:pt idx="2978">
                  <c:v>2.8076439135537562E-2</c:v>
                </c:pt>
                <c:pt idx="2979">
                  <c:v>2.8076145787913127E-2</c:v>
                </c:pt>
                <c:pt idx="2980">
                  <c:v>2.8076938726455634E-2</c:v>
                </c:pt>
                <c:pt idx="2981">
                  <c:v>2.8075596186369949E-2</c:v>
                </c:pt>
                <c:pt idx="2982">
                  <c:v>2.8075339932441542E-2</c:v>
                </c:pt>
                <c:pt idx="2983">
                  <c:v>2.8075096043069549E-2</c:v>
                </c:pt>
                <c:pt idx="2984">
                  <c:v>2.8074864518248695E-2</c:v>
                </c:pt>
                <c:pt idx="2985">
                  <c:v>2.8073506659166286E-2</c:v>
                </c:pt>
                <c:pt idx="2986">
                  <c:v>2.8073302411025233E-2</c:v>
                </c:pt>
                <c:pt idx="2987">
                  <c:v>2.8073109984436094E-2</c:v>
                </c:pt>
                <c:pt idx="2988">
                  <c:v>2.8072928905119251E-2</c:v>
                </c:pt>
                <c:pt idx="2989">
                  <c:v>2.8072758698797287E-2</c:v>
                </c:pt>
                <c:pt idx="2990">
                  <c:v>2.8072598891191462E-2</c:v>
                </c:pt>
                <c:pt idx="2991">
                  <c:v>2.8072449008022603E-2</c:v>
                </c:pt>
                <c:pt idx="2992">
                  <c:v>2.8072308575015501E-2</c:v>
                </c:pt>
                <c:pt idx="2993">
                  <c:v>2.8072177117891419E-2</c:v>
                </c:pt>
                <c:pt idx="2994">
                  <c:v>2.8075305376149311E-2</c:v>
                </c:pt>
                <c:pt idx="2995">
                  <c:v>2.8075191459766464E-2</c:v>
                </c:pt>
                <c:pt idx="2996">
                  <c:v>2.8075084976648488E-2</c:v>
                </c:pt>
                <c:pt idx="2997">
                  <c:v>2.8074985460143885E-2</c:v>
                </c:pt>
                <c:pt idx="2998">
                  <c:v>2.8073794706258221E-2</c:v>
                </c:pt>
                <c:pt idx="2999">
                  <c:v>2.8073708360462135E-2</c:v>
                </c:pt>
                <c:pt idx="3000">
                  <c:v>2.8073627543737458E-2</c:v>
                </c:pt>
                <c:pt idx="3001">
                  <c:v>2.8073551786920243E-2</c:v>
                </c:pt>
                <c:pt idx="3002">
                  <c:v>2.807348062084437E-2</c:v>
                </c:pt>
                <c:pt idx="3003">
                  <c:v>2.8076670608022332E-2</c:v>
                </c:pt>
                <c:pt idx="3004">
                  <c:v>2.8076607412235666E-2</c:v>
                </c:pt>
                <c:pt idx="3005">
                  <c:v>2.8076547350697128E-2</c:v>
                </c:pt>
                <c:pt idx="3006">
                  <c:v>2.8076489961702065E-2</c:v>
                </c:pt>
                <c:pt idx="3007">
                  <c:v>2.8073177230823067E-2</c:v>
                </c:pt>
                <c:pt idx="3008">
                  <c:v>2.8073123756738018E-2</c:v>
                </c:pt>
                <c:pt idx="3009">
                  <c:v>2.8073071589241903E-2</c:v>
                </c:pt>
                <c:pt idx="3010">
                  <c:v>2.8077363889224747E-2</c:v>
                </c:pt>
                <c:pt idx="3011">
                  <c:v>2.8076226951273577E-2</c:v>
                </c:pt>
                <c:pt idx="3012">
                  <c:v>2.8076176120032423E-2</c:v>
                </c:pt>
                <c:pt idx="3013">
                  <c:v>2.8077211390880527E-2</c:v>
                </c:pt>
                <c:pt idx="3014">
                  <c:v>2.8076074758117433E-2</c:v>
                </c:pt>
                <c:pt idx="3015">
                  <c:v>2.8072766540913011E-2</c:v>
                </c:pt>
                <c:pt idx="3016">
                  <c:v>2.8075973796961869E-2</c:v>
                </c:pt>
                <c:pt idx="3017">
                  <c:v>2.8077009481560888E-2</c:v>
                </c:pt>
                <c:pt idx="3018">
                  <c:v>2.8075873236563579E-2</c:v>
                </c:pt>
                <c:pt idx="3019">
                  <c:v>2.8072565380972719E-2</c:v>
                </c:pt>
                <c:pt idx="3020">
                  <c:v>2.8070343799884403E-2</c:v>
                </c:pt>
                <c:pt idx="3021">
                  <c:v>2.8070293853906001E-2</c:v>
                </c:pt>
                <c:pt idx="3022">
                  <c:v>2.8070244008079528E-2</c:v>
                </c:pt>
                <c:pt idx="3023">
                  <c:v>2.8070194262403661E-2</c:v>
                </c:pt>
                <c:pt idx="3024">
                  <c:v>2.8071230372617235E-2</c:v>
                </c:pt>
                <c:pt idx="3025">
                  <c:v>2.8071180830559747E-2</c:v>
                </c:pt>
                <c:pt idx="3026">
                  <c:v>2.8071131388661259E-2</c:v>
                </c:pt>
                <c:pt idx="3027">
                  <c:v>2.8071082046920895E-2</c:v>
                </c:pt>
                <c:pt idx="3028">
                  <c:v>2.8071032805339974E-2</c:v>
                </c:pt>
                <c:pt idx="3029">
                  <c:v>2.806989789151031E-2</c:v>
                </c:pt>
                <c:pt idx="3030">
                  <c:v>2.806984884688957E-2</c:v>
                </c:pt>
                <c:pt idx="3031">
                  <c:v>2.8069799902418553E-2</c:v>
                </c:pt>
                <c:pt idx="3032">
                  <c:v>2.8069744088513895E-2</c:v>
                </c:pt>
                <c:pt idx="3033">
                  <c:v>2.8070788099808092E-2</c:v>
                </c:pt>
                <c:pt idx="3034">
                  <c:v>2.8070739459176351E-2</c:v>
                </c:pt>
                <c:pt idx="3035">
                  <c:v>2.8070690918704049E-2</c:v>
                </c:pt>
                <c:pt idx="3036">
                  <c:v>2.8070642478389432E-2</c:v>
                </c:pt>
                <c:pt idx="3037">
                  <c:v>2.8069508338756499E-2</c:v>
                </c:pt>
                <c:pt idx="3038">
                  <c:v>2.8069460095340164E-2</c:v>
                </c:pt>
                <c:pt idx="3039">
                  <c:v>2.8069411952073995E-2</c:v>
                </c:pt>
                <c:pt idx="3040">
                  <c:v>2.8069363908958433E-2</c:v>
                </c:pt>
                <c:pt idx="3041">
                  <c:v>2.8069315965994358E-2</c:v>
                </c:pt>
                <c:pt idx="3042">
                  <c:v>2.806926812318045E-2</c:v>
                </c:pt>
                <c:pt idx="3043">
                  <c:v>2.8069220380515823E-2</c:v>
                </c:pt>
                <c:pt idx="3044">
                  <c:v>2.8069172738002683E-2</c:v>
                </c:pt>
                <c:pt idx="3045">
                  <c:v>2.8069125195641031E-2</c:v>
                </c:pt>
                <c:pt idx="3046">
                  <c:v>2.8075593583382293E-2</c:v>
                </c:pt>
                <c:pt idx="3047">
                  <c:v>2.8074460145967216E-2</c:v>
                </c:pt>
                <c:pt idx="3048">
                  <c:v>2.8074412921546714E-2</c:v>
                </c:pt>
                <c:pt idx="3049">
                  <c:v>2.8074365797314885E-2</c:v>
                </c:pt>
                <c:pt idx="3050">
                  <c:v>2.8071060731589707E-2</c:v>
                </c:pt>
                <c:pt idx="3051">
                  <c:v>2.8071013797170953E-2</c:v>
                </c:pt>
                <c:pt idx="3052">
                  <c:v>2.8070966962917755E-2</c:v>
                </c:pt>
                <c:pt idx="3053">
                  <c:v>2.8070920228830554E-2</c:v>
                </c:pt>
                <c:pt idx="3054">
                  <c:v>2.8070873594908913E-2</c:v>
                </c:pt>
                <c:pt idx="3055">
                  <c:v>2.807408515590112E-2</c:v>
                </c:pt>
                <c:pt idx="3056">
                  <c:v>2.807403873299431E-2</c:v>
                </c:pt>
                <c:pt idx="3057">
                  <c:v>2.8073992410276607E-2</c:v>
                </c:pt>
                <c:pt idx="3058">
                  <c:v>2.8073946187749294E-2</c:v>
                </c:pt>
                <c:pt idx="3059">
                  <c:v>2.8070641927792822E-2</c:v>
                </c:pt>
                <c:pt idx="3060">
                  <c:v>2.807059589486759E-2</c:v>
                </c:pt>
                <c:pt idx="3061">
                  <c:v>2.8070549962107481E-2</c:v>
                </c:pt>
                <c:pt idx="3062">
                  <c:v>2.8075934695247613E-2</c:v>
                </c:pt>
                <c:pt idx="3063">
                  <c:v>2.8074802751183847E-2</c:v>
                </c:pt>
                <c:pt idx="3064">
                  <c:v>2.807367095655533E-2</c:v>
                </c:pt>
                <c:pt idx="3065">
                  <c:v>2.8074711615844999E-2</c:v>
                </c:pt>
                <c:pt idx="3066">
                  <c:v>2.8073580014337702E-2</c:v>
                </c:pt>
                <c:pt idx="3067">
                  <c:v>2.8073534693512762E-2</c:v>
                </c:pt>
                <c:pt idx="3068">
                  <c:v>2.8073489472876922E-2</c:v>
                </c:pt>
                <c:pt idx="3069">
                  <c:v>2.8073444352430619E-2</c:v>
                </c:pt>
                <c:pt idx="3070">
                  <c:v>2.8074485530944469E-2</c:v>
                </c:pt>
                <c:pt idx="3071">
                  <c:v>2.8073354412105324E-2</c:v>
                </c:pt>
                <c:pt idx="3072">
                  <c:v>2.8067879408735355E-2</c:v>
                </c:pt>
                <c:pt idx="3073">
                  <c:v>2.8067834670585816E-2</c:v>
                </c:pt>
                <c:pt idx="3074">
                  <c:v>2.8067790032585999E-2</c:v>
                </c:pt>
                <c:pt idx="3075">
                  <c:v>2.8067745494736788E-2</c:v>
                </c:pt>
                <c:pt idx="3076">
                  <c:v>2.8068786995595209E-2</c:v>
                </c:pt>
                <c:pt idx="3077">
                  <c:v>2.8068742661768047E-2</c:v>
                </c:pt>
                <c:pt idx="3078">
                  <c:v>2.8068698428099014E-2</c:v>
                </c:pt>
                <c:pt idx="3079">
                  <c:v>2.8068654294588102E-2</c:v>
                </c:pt>
                <c:pt idx="3080">
                  <c:v>2.8068610261234875E-2</c:v>
                </c:pt>
                <c:pt idx="3081">
                  <c:v>2.8067480370798075E-2</c:v>
                </c:pt>
                <c:pt idx="3082">
                  <c:v>2.806743027977724E-2</c:v>
                </c:pt>
                <c:pt idx="3083">
                  <c:v>2.8067392797353888E-2</c:v>
                </c:pt>
                <c:pt idx="3084">
                  <c:v>2.8067342935247843E-2</c:v>
                </c:pt>
                <c:pt idx="3085">
                  <c:v>2.8068391596840589E-2</c:v>
                </c:pt>
                <c:pt idx="3086">
                  <c:v>2.8068348164436104E-2</c:v>
                </c:pt>
                <c:pt idx="3087">
                  <c:v>2.8068304832189302E-2</c:v>
                </c:pt>
                <c:pt idx="3088">
                  <c:v>2.8068261600100626E-2</c:v>
                </c:pt>
                <c:pt idx="3089">
                  <c:v>2.8068187720969681E-2</c:v>
                </c:pt>
                <c:pt idx="3090">
                  <c:v>2.8067083305268005E-2</c:v>
                </c:pt>
                <c:pt idx="3091">
                  <c:v>2.8067040384130423E-2</c:v>
                </c:pt>
                <c:pt idx="3092">
                  <c:v>2.8066997563143004E-2</c:v>
                </c:pt>
                <c:pt idx="3093">
                  <c:v>2.8066954842305748E-2</c:v>
                </c:pt>
                <c:pt idx="3094">
                  <c:v>2.8066912221619542E-2</c:v>
                </c:pt>
                <c:pt idx="3095">
                  <c:v>2.8066869701082176E-2</c:v>
                </c:pt>
                <c:pt idx="3096">
                  <c:v>2.8066827280696299E-2</c:v>
                </c:pt>
                <c:pt idx="3097">
                  <c:v>2.8066784960460143E-2</c:v>
                </c:pt>
                <c:pt idx="3098">
                  <c:v>2.8072173419215175E-2</c:v>
                </c:pt>
                <c:pt idx="3099">
                  <c:v>2.8071045066088953E-2</c:v>
                </c:pt>
                <c:pt idx="3100">
                  <c:v>2.8071003061912382E-2</c:v>
                </c:pt>
                <c:pt idx="3101">
                  <c:v>2.8070961157916866E-2</c:v>
                </c:pt>
                <c:pt idx="3102">
                  <c:v>2.8068723147417578E-2</c:v>
                </c:pt>
                <c:pt idx="3103">
                  <c:v>2.8071963918797731E-2</c:v>
                </c:pt>
                <c:pt idx="3104">
                  <c:v>2.8070836047017496E-2</c:v>
                </c:pt>
                <c:pt idx="3105">
                  <c:v>2.8070794543746624E-2</c:v>
                </c:pt>
                <c:pt idx="3106">
                  <c:v>2.8070753140656799E-2</c:v>
                </c:pt>
                <c:pt idx="3107">
                  <c:v>2.8070711837748032E-2</c:v>
                </c:pt>
                <c:pt idx="3108">
                  <c:v>2.8070670635020747E-2</c:v>
                </c:pt>
                <c:pt idx="3109">
                  <c:v>2.8070629532474949E-2</c:v>
                </c:pt>
                <c:pt idx="3110">
                  <c:v>2.8070588530110203E-2</c:v>
                </c:pt>
                <c:pt idx="3111">
                  <c:v>2.8070547627926077E-2</c:v>
                </c:pt>
                <c:pt idx="3112">
                  <c:v>2.8070506825923002E-2</c:v>
                </c:pt>
                <c:pt idx="3113">
                  <c:v>2.8070466124101412E-2</c:v>
                </c:pt>
                <c:pt idx="3114">
                  <c:v>2.8072598203070162E-2</c:v>
                </c:pt>
                <c:pt idx="3115">
                  <c:v>2.8071471337067489E-2</c:v>
                </c:pt>
                <c:pt idx="3116">
                  <c:v>2.8070344619724259E-2</c:v>
                </c:pt>
                <c:pt idx="3117">
                  <c:v>2.8071390642756471E-2</c:v>
                </c:pt>
                <c:pt idx="3118">
                  <c:v>2.8070264117710124E-2</c:v>
                </c:pt>
                <c:pt idx="3119">
                  <c:v>2.8071310349201867E-2</c:v>
                </c:pt>
                <c:pt idx="3120">
                  <c:v>2.8070184016422358E-2</c:v>
                </c:pt>
                <c:pt idx="3121">
                  <c:v>2.8070144116049189E-2</c:v>
                </c:pt>
                <c:pt idx="3122">
                  <c:v>2.8071190660285458E-2</c:v>
                </c:pt>
                <c:pt idx="3123">
                  <c:v>2.8070064615846445E-2</c:v>
                </c:pt>
                <c:pt idx="3124">
                  <c:v>2.8066766297354384E-2</c:v>
                </c:pt>
                <c:pt idx="3125">
                  <c:v>2.8066726785415608E-2</c:v>
                </c:pt>
                <c:pt idx="3126">
                  <c:v>2.8066687373635397E-2</c:v>
                </c:pt>
                <c:pt idx="3127">
                  <c:v>2.8066648062013307E-2</c:v>
                </c:pt>
                <c:pt idx="3128">
                  <c:v>2.8066608850547584E-2</c:v>
                </c:pt>
                <c:pt idx="3129">
                  <c:v>2.8069828519586067E-2</c:v>
                </c:pt>
                <c:pt idx="3130">
                  <c:v>2.806978952084237E-2</c:v>
                </c:pt>
                <c:pt idx="3131">
                  <c:v>2.807083700373281E-2</c:v>
                </c:pt>
                <c:pt idx="3132">
                  <c:v>2.8069711823899005E-2</c:v>
                </c:pt>
                <c:pt idx="3133">
                  <c:v>2.8066414295589506E-2</c:v>
                </c:pt>
                <c:pt idx="3134">
                  <c:v>2.8066359168366719E-2</c:v>
                </c:pt>
                <c:pt idx="3135">
                  <c:v>2.8066337174710153E-2</c:v>
                </c:pt>
                <c:pt idx="3136">
                  <c:v>2.8066298764507221E-2</c:v>
                </c:pt>
                <c:pt idx="3137">
                  <c:v>2.8069519334708581E-2</c:v>
                </c:pt>
                <c:pt idx="3138">
                  <c:v>2.8069481137413307E-2</c:v>
                </c:pt>
                <c:pt idx="3139">
                  <c:v>2.8069443040298656E-2</c:v>
                </c:pt>
                <c:pt idx="3140">
                  <c:v>2.806940504336549E-2</c:v>
                </c:pt>
                <c:pt idx="3141">
                  <c:v>2.8066108215858275E-2</c:v>
                </c:pt>
                <c:pt idx="3142">
                  <c:v>2.8066070406601012E-2</c:v>
                </c:pt>
                <c:pt idx="3143">
                  <c:v>2.8066032697501873E-2</c:v>
                </c:pt>
                <c:pt idx="3144">
                  <c:v>2.8065995088560416E-2</c:v>
                </c:pt>
                <c:pt idx="3145">
                  <c:v>2.8065957579776646E-2</c:v>
                </c:pt>
                <c:pt idx="3146">
                  <c:v>2.8065920171150997E-2</c:v>
                </c:pt>
                <c:pt idx="3147">
                  <c:v>2.8065882862682155E-2</c:v>
                </c:pt>
                <c:pt idx="3148">
                  <c:v>2.8065845654370997E-2</c:v>
                </c:pt>
                <c:pt idx="3149">
                  <c:v>2.8065808546217964E-2</c:v>
                </c:pt>
                <c:pt idx="3150">
                  <c:v>2.8070117045665026E-2</c:v>
                </c:pt>
                <c:pt idx="3151">
                  <c:v>2.8068993689042344E-2</c:v>
                </c:pt>
                <c:pt idx="3152">
                  <c:v>2.8068956894280513E-2</c:v>
                </c:pt>
                <c:pt idx="3153">
                  <c:v>2.8068920199699299E-2</c:v>
                </c:pt>
                <c:pt idx="3154">
                  <c:v>2.8065624507816741E-2</c:v>
                </c:pt>
                <c:pt idx="3155">
                  <c:v>2.8069933594338205E-2</c:v>
                </c:pt>
                <c:pt idx="3156">
                  <c:v>2.8068810717041551E-2</c:v>
                </c:pt>
                <c:pt idx="3157">
                  <c:v>2.806658090961622E-2</c:v>
                </c:pt>
                <c:pt idx="3158">
                  <c:v>2.8068738229507305E-2</c:v>
                </c:pt>
                <c:pt idx="3159">
                  <c:v>2.8068702136011547E-2</c:v>
                </c:pt>
                <c:pt idx="3160">
                  <c:v>2.8069752647726105E-2</c:v>
                </c:pt>
                <c:pt idx="3161">
                  <c:v>2.8068630249561886E-2</c:v>
                </c:pt>
                <c:pt idx="3162">
                  <c:v>2.8068594456608854E-2</c:v>
                </c:pt>
                <c:pt idx="3163">
                  <c:v>2.8068558763836873E-2</c:v>
                </c:pt>
                <c:pt idx="3164">
                  <c:v>2.8068523171245079E-2</c:v>
                </c:pt>
                <c:pt idx="3165">
                  <c:v>2.8068487678834339E-2</c:v>
                </c:pt>
                <c:pt idx="3166">
                  <c:v>2.806845228660422E-2</c:v>
                </c:pt>
                <c:pt idx="3167">
                  <c:v>2.8068416994555586E-2</c:v>
                </c:pt>
                <c:pt idx="3168">
                  <c:v>2.8068381802686705E-2</c:v>
                </c:pt>
                <c:pt idx="3169">
                  <c:v>2.8068346710999312E-2</c:v>
                </c:pt>
                <c:pt idx="3170">
                  <c:v>2.8069398268648623E-2</c:v>
                </c:pt>
                <c:pt idx="3171">
                  <c:v>2.8068276828166819E-2</c:v>
                </c:pt>
                <c:pt idx="3172">
                  <c:v>2.8068242037021719E-2</c:v>
                </c:pt>
                <c:pt idx="3173">
                  <c:v>2.806820734605724E-2</c:v>
                </c:pt>
                <c:pt idx="3174">
                  <c:v>2.8069259322297854E-2</c:v>
                </c:pt>
                <c:pt idx="3175">
                  <c:v>2.8068138264671437E-2</c:v>
                </c:pt>
                <c:pt idx="3176">
                  <c:v>2.8063758135916207E-2</c:v>
                </c:pt>
                <c:pt idx="3177">
                  <c:v>2.8063723827677307E-2</c:v>
                </c:pt>
                <c:pt idx="3178">
                  <c:v>2.8063689619586801E-2</c:v>
                </c:pt>
                <c:pt idx="3179">
                  <c:v>2.8063655511647346E-2</c:v>
                </c:pt>
                <c:pt idx="3180">
                  <c:v>2.8064707871634401E-2</c:v>
                </c:pt>
                <c:pt idx="3181">
                  <c:v>2.8064673968522875E-2</c:v>
                </c:pt>
                <c:pt idx="3182">
                  <c:v>2.8068986238644528E-2</c:v>
                </c:pt>
                <c:pt idx="3183">
                  <c:v>2.8064606462771993E-2</c:v>
                </c:pt>
                <c:pt idx="3184">
                  <c:v>2.806457286013396E-2</c:v>
                </c:pt>
                <c:pt idx="3185">
                  <c:v>2.8063452967151695E-2</c:v>
                </c:pt>
                <c:pt idx="3186">
                  <c:v>2.8063419560259855E-2</c:v>
                </c:pt>
                <c:pt idx="3187">
                  <c:v>2.8063386253518181E-2</c:v>
                </c:pt>
                <c:pt idx="3188">
                  <c:v>2.8063353046924908E-2</c:v>
                </c:pt>
                <c:pt idx="3189">
                  <c:v>2.8064406349300706E-2</c:v>
                </c:pt>
                <c:pt idx="3190">
                  <c:v>2.806437334760702E-2</c:v>
                </c:pt>
                <c:pt idx="3191">
                  <c:v>2.8064340446070139E-2</c:v>
                </c:pt>
                <c:pt idx="3192">
                  <c:v>2.8064307644691384E-2</c:v>
                </c:pt>
                <c:pt idx="3193">
                  <c:v>2.8061001841303342E-2</c:v>
                </c:pt>
                <c:pt idx="3194">
                  <c:v>2.8064228401179853E-2</c:v>
                </c:pt>
                <c:pt idx="3195">
                  <c:v>2.8064195943197617E-2</c:v>
                </c:pt>
                <c:pt idx="3196">
                  <c:v>2.8063072527169417E-2</c:v>
                </c:pt>
                <c:pt idx="3197">
                  <c:v>2.8064131327704439E-2</c:v>
                </c:pt>
                <c:pt idx="3198">
                  <c:v>2.8064099170193941E-2</c:v>
                </c:pt>
                <c:pt idx="3199">
                  <c:v>2.8064067112841561E-2</c:v>
                </c:pt>
                <c:pt idx="3200">
                  <c:v>2.8062944135997688E-2</c:v>
                </c:pt>
                <c:pt idx="3201">
                  <c:v>2.8065089821721314E-2</c:v>
                </c:pt>
                <c:pt idx="3202">
                  <c:v>2.8066144653935907E-2</c:v>
                </c:pt>
                <c:pt idx="3203">
                  <c:v>2.8066113006622005E-2</c:v>
                </c:pt>
                <c:pt idx="3204">
                  <c:v>2.8066081459480152E-2</c:v>
                </c:pt>
                <c:pt idx="3205">
                  <c:v>2.8066050012511209E-2</c:v>
                </c:pt>
                <c:pt idx="3206">
                  <c:v>2.8064932062450313E-2</c:v>
                </c:pt>
                <c:pt idx="3207">
                  <c:v>2.8064900811091652E-2</c:v>
                </c:pt>
                <c:pt idx="3208">
                  <c:v>2.8064860777954195E-2</c:v>
                </c:pt>
                <c:pt idx="3209">
                  <c:v>2.8064838608868829E-2</c:v>
                </c:pt>
                <c:pt idx="3210">
                  <c:v>2.8064807658005099E-2</c:v>
                </c:pt>
                <c:pt idx="3211">
                  <c:v>2.8065859035945776E-2</c:v>
                </c:pt>
                <c:pt idx="3212">
                  <c:v>2.8065832688571494E-2</c:v>
                </c:pt>
                <c:pt idx="3213">
                  <c:v>2.8065802042985425E-2</c:v>
                </c:pt>
                <c:pt idx="3214">
                  <c:v>2.8066853840779653E-2</c:v>
                </c:pt>
                <c:pt idx="3215">
                  <c:v>2.8064654406162844E-2</c:v>
                </c:pt>
                <c:pt idx="3216">
                  <c:v>2.8064624056289844E-2</c:v>
                </c:pt>
                <c:pt idx="3217">
                  <c:v>2.806459380658197E-2</c:v>
                </c:pt>
                <c:pt idx="3218">
                  <c:v>2.8064563657039219E-2</c:v>
                </c:pt>
                <c:pt idx="3219">
                  <c:v>2.8066706995146917E-2</c:v>
                </c:pt>
                <c:pt idx="3220">
                  <c:v>2.806559032872365E-2</c:v>
                </c:pt>
                <c:pt idx="3221">
                  <c:v>2.8065560484520892E-2</c:v>
                </c:pt>
                <c:pt idx="3222">
                  <c:v>2.8065530740489741E-2</c:v>
                </c:pt>
                <c:pt idx="3223">
                  <c:v>2.8065501096631935E-2</c:v>
                </c:pt>
                <c:pt idx="3224">
                  <c:v>2.8065471552947047E-2</c:v>
                </c:pt>
                <c:pt idx="3225">
                  <c:v>2.8065442109435072E-2</c:v>
                </c:pt>
                <c:pt idx="3226">
                  <c:v>2.806541276609514E-2</c:v>
                </c:pt>
                <c:pt idx="3227">
                  <c:v>2.8065379353510701E-2</c:v>
                </c:pt>
                <c:pt idx="3228">
                  <c:v>2.8062090264812219E-2</c:v>
                </c:pt>
                <c:pt idx="3229">
                  <c:v>2.8063151965414274E-2</c:v>
                </c:pt>
                <c:pt idx="3230">
                  <c:v>2.8063123012938253E-2</c:v>
                </c:pt>
                <c:pt idx="3231">
                  <c:v>2.8063094160619036E-2</c:v>
                </c:pt>
                <c:pt idx="3232">
                  <c:v>2.8058719285332261E-2</c:v>
                </c:pt>
                <c:pt idx="3233">
                  <c:v>2.8063036756452782E-2</c:v>
                </c:pt>
                <c:pt idx="3234">
                  <c:v>2.8063004133946329E-2</c:v>
                </c:pt>
                <c:pt idx="3235">
                  <c:v>2.8062979752915069E-2</c:v>
                </c:pt>
                <c:pt idx="3236">
                  <c:v>2.8062951401382517E-2</c:v>
                </c:pt>
                <c:pt idx="3237">
                  <c:v>2.8064009847074772E-2</c:v>
                </c:pt>
                <c:pt idx="3238">
                  <c:v>2.8061804339226247E-2</c:v>
                </c:pt>
                <c:pt idx="3239">
                  <c:v>2.8062866947727021E-2</c:v>
                </c:pt>
                <c:pt idx="3240">
                  <c:v>2.8063925708840032E-2</c:v>
                </c:pt>
                <c:pt idx="3241">
                  <c:v>2.8062811146076248E-2</c:v>
                </c:pt>
                <c:pt idx="3242">
                  <c:v>2.806278339548585E-2</c:v>
                </c:pt>
                <c:pt idx="3243">
                  <c:v>2.8062755745054017E-2</c:v>
                </c:pt>
                <c:pt idx="3244">
                  <c:v>2.806272819477855E-2</c:v>
                </c:pt>
                <c:pt idx="3245">
                  <c:v>2.8061610150208232E-2</c:v>
                </c:pt>
                <c:pt idx="3246">
                  <c:v>2.8061582809518079E-2</c:v>
                </c:pt>
                <c:pt idx="3247">
                  <c:v>2.8061555568977208E-2</c:v>
                </c:pt>
                <c:pt idx="3248">
                  <c:v>2.8061528428586058E-2</c:v>
                </c:pt>
                <c:pt idx="3249">
                  <c:v>2.8061501388342864E-2</c:v>
                </c:pt>
                <c:pt idx="3250">
                  <c:v>2.8061474448250273E-2</c:v>
                </c:pt>
                <c:pt idx="3251">
                  <c:v>2.8061447608306526E-2</c:v>
                </c:pt>
                <c:pt idx="3252">
                  <c:v>2.8061420868512502E-2</c:v>
                </c:pt>
                <c:pt idx="3253">
                  <c:v>2.8062480950569266E-2</c:v>
                </c:pt>
                <c:pt idx="3254">
                  <c:v>2.8064628039681291E-2</c:v>
                </c:pt>
                <c:pt idx="3255">
                  <c:v>2.806460161566136E-2</c:v>
                </c:pt>
                <c:pt idx="3256">
                  <c:v>2.8064575291813477E-2</c:v>
                </c:pt>
                <c:pt idx="3257">
                  <c:v>2.8064549068138073E-2</c:v>
                </c:pt>
                <c:pt idx="3258">
                  <c:v>2.8063428637151742E-2</c:v>
                </c:pt>
                <c:pt idx="3259">
                  <c:v>2.8063402637299853E-2</c:v>
                </c:pt>
                <c:pt idx="3260">
                  <c:v>2.8063376737613086E-2</c:v>
                </c:pt>
                <c:pt idx="3261">
                  <c:v>2.8063350938091005E-2</c:v>
                </c:pt>
                <c:pt idx="3262">
                  <c:v>2.8066586056609902E-2</c:v>
                </c:pt>
                <c:pt idx="3263">
                  <c:v>2.8066560472940955E-2</c:v>
                </c:pt>
                <c:pt idx="3264">
                  <c:v>2.8066534989461111E-2</c:v>
                </c:pt>
                <c:pt idx="3265">
                  <c:v>2.8066509606169084E-2</c:v>
                </c:pt>
                <c:pt idx="3266">
                  <c:v>2.8063223442953061E-2</c:v>
                </c:pt>
                <c:pt idx="3267">
                  <c:v>2.8063198244420839E-2</c:v>
                </c:pt>
                <c:pt idx="3268">
                  <c:v>2.8063173146052427E-2</c:v>
                </c:pt>
                <c:pt idx="3269">
                  <c:v>2.8063148147849139E-2</c:v>
                </c:pt>
                <c:pt idx="3270">
                  <c:v>2.8066384192528753E-2</c:v>
                </c:pt>
                <c:pt idx="3271">
                  <c:v>2.8066359410365765E-2</c:v>
                </c:pt>
                <c:pt idx="3272">
                  <c:v>2.8066334728389302E-2</c:v>
                </c:pt>
                <c:pt idx="3273">
                  <c:v>2.8067397256569739E-2</c:v>
                </c:pt>
                <c:pt idx="3274">
                  <c:v>2.8066285665002827E-2</c:v>
                </c:pt>
                <c:pt idx="3275">
                  <c:v>2.8063000262090854E-2</c:v>
                </c:pt>
                <c:pt idx="3276">
                  <c:v>2.8066237002368478E-2</c:v>
                </c:pt>
                <c:pt idx="3277">
                  <c:v>2.8067299952394327E-2</c:v>
                </c:pt>
                <c:pt idx="3278">
                  <c:v>2.8066188740486244E-2</c:v>
                </c:pt>
                <c:pt idx="3279">
                  <c:v>2.8062903674880929E-2</c:v>
                </c:pt>
                <c:pt idx="3280">
                  <c:v>2.8060705994568152E-2</c:v>
                </c:pt>
                <c:pt idx="3281">
                  <c:v>2.8060682187718178E-2</c:v>
                </c:pt>
                <c:pt idx="3282">
                  <c:v>2.806065848101837E-2</c:v>
                </c:pt>
                <c:pt idx="3283">
                  <c:v>2.8060634874468728E-2</c:v>
                </c:pt>
                <c:pt idx="3284">
                  <c:v>2.8061698252990867E-2</c:v>
                </c:pt>
                <c:pt idx="3285">
                  <c:v>2.8061674852080647E-2</c:v>
                </c:pt>
                <c:pt idx="3286">
                  <c:v>2.8061651551328552E-2</c:v>
                </c:pt>
                <c:pt idx="3287">
                  <c:v>2.806162835073326E-2</c:v>
                </c:pt>
                <c:pt idx="3288">
                  <c:v>2.8061605250294334E-2</c:v>
                </c:pt>
                <c:pt idx="3289">
                  <c:v>2.8060495338299591E-2</c:v>
                </c:pt>
                <c:pt idx="3290">
                  <c:v>2.8060472432794029E-2</c:v>
                </c:pt>
                <c:pt idx="3291">
                  <c:v>2.8060449627437312E-2</c:v>
                </c:pt>
                <c:pt idx="3292">
                  <c:v>2.8061510615456347E-2</c:v>
                </c:pt>
                <c:pt idx="3293">
                  <c:v>2.8061491250456195E-2</c:v>
                </c:pt>
                <c:pt idx="3294">
                  <c:v>2.8061468750959863E-2</c:v>
                </c:pt>
                <c:pt idx="3295">
                  <c:v>2.8061446351619897E-2</c:v>
                </c:pt>
                <c:pt idx="3296">
                  <c:v>2.8061411355016039E-2</c:v>
                </c:pt>
                <c:pt idx="3297">
                  <c:v>2.8060311734542421E-2</c:v>
                </c:pt>
                <c:pt idx="3298">
                  <c:v>2.8060292794121474E-2</c:v>
                </c:pt>
                <c:pt idx="3299">
                  <c:v>2.8060270789958562E-2</c:v>
                </c:pt>
                <c:pt idx="3300">
                  <c:v>2.8060248885945816E-2</c:v>
                </c:pt>
                <c:pt idx="3301">
                  <c:v>2.8060227082081907E-2</c:v>
                </c:pt>
                <c:pt idx="3302">
                  <c:v>2.8060205378366398E-2</c:v>
                </c:pt>
                <c:pt idx="3303">
                  <c:v>2.8060183774800612E-2</c:v>
                </c:pt>
                <c:pt idx="3304">
                  <c:v>2.8060162271384546E-2</c:v>
                </c:pt>
                <c:pt idx="3305">
                  <c:v>2.8060140868117322E-2</c:v>
                </c:pt>
                <c:pt idx="3306">
                  <c:v>2.8066642440813742E-2</c:v>
                </c:pt>
                <c:pt idx="3307">
                  <c:v>2.806553397771579E-2</c:v>
                </c:pt>
                <c:pt idx="3308">
                  <c:v>2.8065512902509263E-2</c:v>
                </c:pt>
                <c:pt idx="3309">
                  <c:v>2.8065491927490124E-2</c:v>
                </c:pt>
                <c:pt idx="3310">
                  <c:v>2.8062209463395691E-2</c:v>
                </c:pt>
                <c:pt idx="3311">
                  <c:v>2.806218867211268E-2</c:v>
                </c:pt>
                <c:pt idx="3312">
                  <c:v>2.8062167980993917E-2</c:v>
                </c:pt>
                <c:pt idx="3313">
                  <c:v>2.8062147390040273E-2</c:v>
                </c:pt>
                <c:pt idx="3314">
                  <c:v>2.8062126899250882E-2</c:v>
                </c:pt>
                <c:pt idx="3315">
                  <c:v>2.806536818132584E-2</c:v>
                </c:pt>
                <c:pt idx="3316">
                  <c:v>2.8065347907622693E-2</c:v>
                </c:pt>
                <c:pt idx="3317">
                  <c:v>2.8065327734107793E-2</c:v>
                </c:pt>
                <c:pt idx="3318">
                  <c:v>2.8065307660781136E-2</c:v>
                </c:pt>
                <c:pt idx="3319">
                  <c:v>2.8062025947775068E-2</c:v>
                </c:pt>
                <c:pt idx="3320">
                  <c:v>2.8062006057973352E-2</c:v>
                </c:pt>
                <c:pt idx="3321">
                  <c:v>2.8061986268337627E-2</c:v>
                </c:pt>
                <c:pt idx="3322">
                  <c:v>2.8066315746270241E-2</c:v>
                </c:pt>
                <c:pt idx="3323">
                  <c:v>2.8065208796964218E-2</c:v>
                </c:pt>
                <c:pt idx="3324">
                  <c:v>2.8065189324764449E-2</c:v>
                </c:pt>
                <c:pt idx="3325">
                  <c:v>2.8066257346620632E-2</c:v>
                </c:pt>
                <c:pt idx="3326">
                  <c:v>2.806515068092965E-2</c:v>
                </c:pt>
                <c:pt idx="3327">
                  <c:v>2.8061869633976444E-2</c:v>
                </c:pt>
                <c:pt idx="3328">
                  <c:v>2.8065112437845253E-2</c:v>
                </c:pt>
                <c:pt idx="3329">
                  <c:v>2.8066180883160468E-2</c:v>
                </c:pt>
                <c:pt idx="3330">
                  <c:v>2.8065074595513405E-2</c:v>
                </c:pt>
                <c:pt idx="3331">
                  <c:v>2.8065055824628773E-2</c:v>
                </c:pt>
                <c:pt idx="3332">
                  <c:v>2.8060687986391261E-2</c:v>
                </c:pt>
                <c:pt idx="3333">
                  <c:v>2.806066939301519E-2</c:v>
                </c:pt>
                <c:pt idx="3334">
                  <c:v>2.8060650899795928E-2</c:v>
                </c:pt>
                <c:pt idx="3335">
                  <c:v>2.8060632506733029E-2</c:v>
                </c:pt>
                <c:pt idx="3336">
                  <c:v>2.8061701443547863E-2</c:v>
                </c:pt>
                <c:pt idx="3337">
                  <c:v>2.8066032765631958E-2</c:v>
                </c:pt>
                <c:pt idx="3338">
                  <c:v>2.8061665169706665E-2</c:v>
                </c:pt>
                <c:pt idx="3339">
                  <c:v>2.8061647183033969E-2</c:v>
                </c:pt>
                <c:pt idx="3340">
                  <c:v>2.8061629296525954E-2</c:v>
                </c:pt>
                <c:pt idx="3341">
                  <c:v>2.8060524251652966E-2</c:v>
                </c:pt>
                <c:pt idx="3342">
                  <c:v>2.8060506559687708E-2</c:v>
                </c:pt>
                <c:pt idx="3343">
                  <c:v>2.8060488967880579E-2</c:v>
                </c:pt>
                <c:pt idx="3344">
                  <c:v>2.8060468985598375E-2</c:v>
                </c:pt>
                <c:pt idx="3345">
                  <c:v>2.8061541366452242E-2</c:v>
                </c:pt>
                <c:pt idx="3346">
                  <c:v>2.8061524080931467E-2</c:v>
                </c:pt>
                <c:pt idx="3347">
                  <c:v>2.8061506895575378E-2</c:v>
                </c:pt>
                <c:pt idx="3348">
                  <c:v>2.8061489810383537E-2</c:v>
                </c:pt>
                <c:pt idx="3349">
                  <c:v>2.8060385520328076E-2</c:v>
                </c:pt>
                <c:pt idx="3350">
                  <c:v>2.8060368629618145E-2</c:v>
                </c:pt>
                <c:pt idx="3351">
                  <c:v>2.806035183906546E-2</c:v>
                </c:pt>
                <c:pt idx="3352">
                  <c:v>2.8060335148670023E-2</c:v>
                </c:pt>
                <c:pt idx="3353">
                  <c:v>2.806031855843007E-2</c:v>
                </c:pt>
                <c:pt idx="3354">
                  <c:v>2.8060302068347365E-2</c:v>
                </c:pt>
                <c:pt idx="3355">
                  <c:v>2.8060285678422343E-2</c:v>
                </c:pt>
                <c:pt idx="3356">
                  <c:v>2.8060269388653251E-2</c:v>
                </c:pt>
                <c:pt idx="3357">
                  <c:v>2.8060253199040524E-2</c:v>
                </c:pt>
                <c:pt idx="3358">
                  <c:v>2.8065674466682948E-2</c:v>
                </c:pt>
                <c:pt idx="3359">
                  <c:v>2.8064570916146375E-2</c:v>
                </c:pt>
                <c:pt idx="3360">
                  <c:v>2.8064555050709667E-2</c:v>
                </c:pt>
                <c:pt idx="3361">
                  <c:v>2.8064539285462063E-2</c:v>
                </c:pt>
                <c:pt idx="3362">
                  <c:v>2.8061261134980989E-2</c:v>
                </c:pt>
                <c:pt idx="3363">
                  <c:v>2.8061245552257679E-2</c:v>
                </c:pt>
                <c:pt idx="3364">
                  <c:v>2.8061230069699059E-2</c:v>
                </c:pt>
                <c:pt idx="3365">
                  <c:v>2.8061214687304246E-2</c:v>
                </c:pt>
                <c:pt idx="3366">
                  <c:v>2.806119940507543E-2</c:v>
                </c:pt>
                <c:pt idx="3367">
                  <c:v>2.8064446797914123E-2</c:v>
                </c:pt>
                <c:pt idx="3368">
                  <c:v>2.8064431733979937E-2</c:v>
                </c:pt>
                <c:pt idx="3369">
                  <c:v>2.8064416770234423E-2</c:v>
                </c:pt>
                <c:pt idx="3370">
                  <c:v>2.8064401906675439E-2</c:v>
                </c:pt>
                <c:pt idx="3371">
                  <c:v>2.8061124496395515E-2</c:v>
                </c:pt>
                <c:pt idx="3372">
                  <c:v>2.8061109815153064E-2</c:v>
                </c:pt>
                <c:pt idx="3373">
                  <c:v>2.8061095234076173E-2</c:v>
                </c:pt>
                <c:pt idx="3374">
                  <c:v>2.8061080753162656E-2</c:v>
                </c:pt>
                <c:pt idx="3375">
                  <c:v>2.8061066372413821E-2</c:v>
                </c:pt>
                <c:pt idx="3376">
                  <c:v>2.8064314829269507E-2</c:v>
                </c:pt>
                <c:pt idx="3377">
                  <c:v>2.8065388365765446E-2</c:v>
                </c:pt>
                <c:pt idx="3378">
                  <c:v>2.806428660496919E-2</c:v>
                </c:pt>
                <c:pt idx="3379">
                  <c:v>2.80642726431014E-2</c:v>
                </c:pt>
                <c:pt idx="3380">
                  <c:v>2.8064258781420565E-2</c:v>
                </c:pt>
                <c:pt idx="3381">
                  <c:v>2.8064245019928404E-2</c:v>
                </c:pt>
                <c:pt idx="3382">
                  <c:v>2.8065319087782307E-2</c:v>
                </c:pt>
                <c:pt idx="3383">
                  <c:v>2.8064217797506237E-2</c:v>
                </c:pt>
                <c:pt idx="3384">
                  <c:v>2.8058766481250906E-2</c:v>
                </c:pt>
                <c:pt idx="3385">
                  <c:v>2.8058753089910276E-2</c:v>
                </c:pt>
                <c:pt idx="3386">
                  <c:v>2.8058739798719805E-2</c:v>
                </c:pt>
                <c:pt idx="3387">
                  <c:v>2.8058726607678178E-2</c:v>
                </c:pt>
                <c:pt idx="3388">
                  <c:v>2.8058713516785388E-2</c:v>
                </c:pt>
                <c:pt idx="3389">
                  <c:v>2.8059788014239515E-2</c:v>
                </c:pt>
                <c:pt idx="3390">
                  <c:v>2.805977512980138E-2</c:v>
                </c:pt>
                <c:pt idx="3391">
                  <c:v>2.8059762345519615E-2</c:v>
                </c:pt>
                <c:pt idx="3392">
                  <c:v>2.8059749661394219E-2</c:v>
                </c:pt>
                <c:pt idx="3393">
                  <c:v>2.8058649564555796E-2</c:v>
                </c:pt>
                <c:pt idx="3394">
                  <c:v>2.8058637074557372E-2</c:v>
                </c:pt>
                <c:pt idx="3395">
                  <c:v>2.805862468470734E-2</c:v>
                </c:pt>
                <c:pt idx="3396">
                  <c:v>2.8058610647511185E-2</c:v>
                </c:pt>
                <c:pt idx="3397">
                  <c:v>2.8059687743120194E-2</c:v>
                </c:pt>
                <c:pt idx="3398">
                  <c:v>2.8059675659935192E-2</c:v>
                </c:pt>
                <c:pt idx="3399">
                  <c:v>2.8059663676907872E-2</c:v>
                </c:pt>
                <c:pt idx="3400">
                  <c:v>2.8059651794036484E-2</c:v>
                </c:pt>
                <c:pt idx="3401">
                  <c:v>2.8059638336252586E-2</c:v>
                </c:pt>
                <c:pt idx="3402">
                  <c:v>2.8058539098275256E-2</c:v>
                </c:pt>
                <c:pt idx="3403">
                  <c:v>2.8058527523924938E-2</c:v>
                </c:pt>
                <c:pt idx="3404">
                  <c:v>2.8058516049722575E-2</c:v>
                </c:pt>
                <c:pt idx="3405">
                  <c:v>2.8058504675668613E-2</c:v>
                </c:pt>
                <c:pt idx="3406">
                  <c:v>2.8058493401764369E-2</c:v>
                </c:pt>
                <c:pt idx="3407">
                  <c:v>2.8058482228009853E-2</c:v>
                </c:pt>
                <c:pt idx="3408">
                  <c:v>2.805847115440285E-2</c:v>
                </c:pt>
                <c:pt idx="3409">
                  <c:v>2.8058460180945124E-2</c:v>
                </c:pt>
                <c:pt idx="3410">
                  <c:v>2.8063887975625465E-2</c:v>
                </c:pt>
                <c:pt idx="3411">
                  <c:v>2.806278938056218E-2</c:v>
                </c:pt>
                <c:pt idx="3412">
                  <c:v>2.8062778732869723E-2</c:v>
                </c:pt>
                <c:pt idx="3413">
                  <c:v>2.8061674390176313E-2</c:v>
                </c:pt>
                <c:pt idx="3414">
                  <c:v>2.8059494461231238E-2</c:v>
                </c:pt>
                <c:pt idx="3415">
                  <c:v>2.8063835269763852E-2</c:v>
                </c:pt>
                <c:pt idx="3416">
                  <c:v>2.8062737143899619E-2</c:v>
                </c:pt>
                <c:pt idx="3417">
                  <c:v>2.8062726997106806E-2</c:v>
                </c:pt>
                <c:pt idx="3418">
                  <c:v>2.8063804848498346E-2</c:v>
                </c:pt>
                <c:pt idx="3419">
                  <c:v>2.806270700406218E-2</c:v>
                </c:pt>
                <c:pt idx="3420">
                  <c:v>2.8062697157809072E-2</c:v>
                </c:pt>
                <c:pt idx="3421">
                  <c:v>2.8062687411736582E-2</c:v>
                </c:pt>
                <c:pt idx="3422">
                  <c:v>2.8062677765843418E-2</c:v>
                </c:pt>
                <c:pt idx="3423">
                  <c:v>2.8062668220130441E-2</c:v>
                </c:pt>
                <c:pt idx="3424">
                  <c:v>2.8062658774597651E-2</c:v>
                </c:pt>
                <c:pt idx="3425">
                  <c:v>2.8062649429244187E-2</c:v>
                </c:pt>
                <c:pt idx="3426">
                  <c:v>2.8064816139517026E-2</c:v>
                </c:pt>
                <c:pt idx="3427">
                  <c:v>2.8059367512691644E-2</c:v>
                </c:pt>
                <c:pt idx="3428">
                  <c:v>2.8062621994264927E-2</c:v>
                </c:pt>
                <c:pt idx="3429">
                  <c:v>2.8063701018312608E-2</c:v>
                </c:pt>
                <c:pt idx="3430">
                  <c:v>2.8062604205177533E-2</c:v>
                </c:pt>
                <c:pt idx="3431">
                  <c:v>2.8062595460904768E-2</c:v>
                </c:pt>
                <c:pt idx="3432">
                  <c:v>2.8062586816810894E-2</c:v>
                </c:pt>
                <c:pt idx="3433">
                  <c:v>2.8062578272898073E-2</c:v>
                </c:pt>
                <c:pt idx="3434">
                  <c:v>2.8063657830280961E-2</c:v>
                </c:pt>
                <c:pt idx="3435">
                  <c:v>2.8062561485610839E-2</c:v>
                </c:pt>
                <c:pt idx="3436">
                  <c:v>2.8058201753895201E-2</c:v>
                </c:pt>
                <c:pt idx="3437">
                  <c:v>2.8058193584607632E-2</c:v>
                </c:pt>
                <c:pt idx="3438">
                  <c:v>2.8058185515469788E-2</c:v>
                </c:pt>
                <c:pt idx="3439">
                  <c:v>2.8058177546480344E-2</c:v>
                </c:pt>
                <c:pt idx="3440">
                  <c:v>2.8059257490629416E-2</c:v>
                </c:pt>
                <c:pt idx="3441">
                  <c:v>2.8059249728489912E-2</c:v>
                </c:pt>
                <c:pt idx="3442">
                  <c:v>2.8063593939190265E-2</c:v>
                </c:pt>
                <c:pt idx="3443">
                  <c:v>2.8059234504682642E-2</c:v>
                </c:pt>
                <c:pt idx="3444">
                  <c:v>2.8059227043013998E-2</c:v>
                </c:pt>
                <c:pt idx="3445">
                  <c:v>2.805813183567062E-2</c:v>
                </c:pt>
                <c:pt idx="3446">
                  <c:v>2.8059209338796125E-2</c:v>
                </c:pt>
                <c:pt idx="3447">
                  <c:v>2.8058117399925205E-2</c:v>
                </c:pt>
                <c:pt idx="3448">
                  <c:v>2.8058110332276197E-2</c:v>
                </c:pt>
                <c:pt idx="3449">
                  <c:v>2.8059191237018905E-2</c:v>
                </c:pt>
                <c:pt idx="3450">
                  <c:v>2.8059184376289778E-2</c:v>
                </c:pt>
                <c:pt idx="3451">
                  <c:v>2.8059177615718335E-2</c:v>
                </c:pt>
                <c:pt idx="3452">
                  <c:v>2.805917095530194E-2</c:v>
                </c:pt>
                <c:pt idx="3453">
                  <c:v>2.8059164395043232E-2</c:v>
                </c:pt>
                <c:pt idx="3454">
                  <c:v>2.8058070029507779E-2</c:v>
                </c:pt>
                <c:pt idx="3455">
                  <c:v>2.8058063662900208E-2</c:v>
                </c:pt>
                <c:pt idx="3456">
                  <c:v>2.8058057396442359E-2</c:v>
                </c:pt>
                <c:pt idx="3457">
                  <c:v>2.8058051230133347E-2</c:v>
                </c:pt>
                <c:pt idx="3458">
                  <c:v>2.8058045163973176E-2</c:v>
                </c:pt>
                <c:pt idx="3459">
                  <c:v>2.8058039197960963E-2</c:v>
                </c:pt>
                <c:pt idx="3460">
                  <c:v>2.8058033332098029E-2</c:v>
                </c:pt>
                <c:pt idx="3461">
                  <c:v>2.8058027566384817E-2</c:v>
                </c:pt>
                <c:pt idx="3462">
                  <c:v>2.8063462264009825E-2</c:v>
                </c:pt>
                <c:pt idx="3463">
                  <c:v>2.8062368539151596E-2</c:v>
                </c:pt>
                <c:pt idx="3464">
                  <c:v>2.8062363100815543E-2</c:v>
                </c:pt>
                <c:pt idx="3465">
                  <c:v>2.8062357762659248E-2</c:v>
                </c:pt>
                <c:pt idx="3466">
                  <c:v>2.8059088225930017E-2</c:v>
                </c:pt>
                <c:pt idx="3467">
                  <c:v>2.8063435606943167E-2</c:v>
                </c:pt>
                <c:pt idx="3468">
                  <c:v>2.8060163224805975E-2</c:v>
                </c:pt>
                <c:pt idx="3469">
                  <c:v>2.8062337411832065E-2</c:v>
                </c:pt>
                <c:pt idx="3470">
                  <c:v>2.8062332574575414E-2</c:v>
                </c:pt>
                <c:pt idx="3471">
                  <c:v>2.8062327837497656E-2</c:v>
                </c:pt>
                <c:pt idx="3472">
                  <c:v>2.8063411454567581E-2</c:v>
                </c:pt>
                <c:pt idx="3473">
                  <c:v>2.8062318663883142E-2</c:v>
                </c:pt>
                <c:pt idx="3474">
                  <c:v>2.8062314227345519E-2</c:v>
                </c:pt>
                <c:pt idx="3475">
                  <c:v>2.8062309890988082E-2</c:v>
                </c:pt>
                <c:pt idx="3476">
                  <c:v>2.8062305654810837E-2</c:v>
                </c:pt>
                <c:pt idx="3477">
                  <c:v>2.8062301518813344E-2</c:v>
                </c:pt>
                <c:pt idx="3478">
                  <c:v>2.8062297482995179E-2</c:v>
                </c:pt>
                <c:pt idx="3479">
                  <c:v>2.806229354735677E-2</c:v>
                </c:pt>
                <c:pt idx="3480">
                  <c:v>2.8062289711898978E-2</c:v>
                </c:pt>
                <c:pt idx="3481">
                  <c:v>2.8062285976620513E-2</c:v>
                </c:pt>
                <c:pt idx="3482">
                  <c:v>2.8063370663889219E-2</c:v>
                </c:pt>
                <c:pt idx="3483">
                  <c:v>2.8062278806604151E-2</c:v>
                </c:pt>
                <c:pt idx="3484">
                  <c:v>2.8062275371865387E-2</c:v>
                </c:pt>
                <c:pt idx="3485">
                  <c:v>2.806227203730681E-2</c:v>
                </c:pt>
                <c:pt idx="3486">
                  <c:v>2.8063357152871969E-2</c:v>
                </c:pt>
                <c:pt idx="3487">
                  <c:v>2.8062265668728929E-2</c:v>
                </c:pt>
                <c:pt idx="3488">
                  <c:v>2.8057909748393874E-2</c:v>
                </c:pt>
                <c:pt idx="3489">
                  <c:v>2.8057906786849052E-2</c:v>
                </c:pt>
                <c:pt idx="3490">
                  <c:v>2.805790392545263E-2</c:v>
                </c:pt>
                <c:pt idx="3491">
                  <c:v>2.8057901164205486E-2</c:v>
                </c:pt>
                <c:pt idx="3492">
                  <c:v>2.8058986667118105E-2</c:v>
                </c:pt>
                <c:pt idx="3493">
                  <c:v>2.8063337365815243E-2</c:v>
                </c:pt>
                <c:pt idx="3494">
                  <c:v>2.8058981659287913E-2</c:v>
                </c:pt>
                <c:pt idx="3495">
                  <c:v>2.8058979305607145E-2</c:v>
                </c:pt>
                <c:pt idx="3496">
                  <c:v>2.8058977052083184E-2</c:v>
                </c:pt>
                <c:pt idx="3497">
                  <c:v>2.8057886699847819E-2</c:v>
                </c:pt>
                <c:pt idx="3498">
                  <c:v>2.8057884639642552E-2</c:v>
                </c:pt>
                <c:pt idx="3499">
                  <c:v>2.8057882679585686E-2</c:v>
                </c:pt>
                <c:pt idx="3500">
                  <c:v>2.8057880819678541E-2</c:v>
                </c:pt>
                <c:pt idx="3501">
                  <c:v>2.8058967286812835E-2</c:v>
                </c:pt>
                <c:pt idx="3502">
                  <c:v>2.8058965634229268E-2</c:v>
                </c:pt>
                <c:pt idx="3503">
                  <c:v>2.8058964081801193E-2</c:v>
                </c:pt>
                <c:pt idx="3504">
                  <c:v>2.8058962629530362E-2</c:v>
                </c:pt>
                <c:pt idx="3505">
                  <c:v>2.805569612506648E-2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95904"/>
        <c:axId val="7679744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42214</c:v>
                </c:pt>
                <c:pt idx="1">
                  <c:v>42244</c:v>
                </c:pt>
                <c:pt idx="2">
                  <c:v>42276</c:v>
                </c:pt>
                <c:pt idx="3">
                  <c:v>42306</c:v>
                </c:pt>
                <c:pt idx="4">
                  <c:v>42338</c:v>
                </c:pt>
                <c:pt idx="5">
                  <c:v>42367</c:v>
                </c:pt>
                <c:pt idx="6">
                  <c:v>42398</c:v>
                </c:pt>
                <c:pt idx="7">
                  <c:v>42429</c:v>
                </c:pt>
                <c:pt idx="8">
                  <c:v>42458</c:v>
                </c:pt>
                <c:pt idx="9">
                  <c:v>42489</c:v>
                </c:pt>
                <c:pt idx="10">
                  <c:v>42521</c:v>
                </c:pt>
                <c:pt idx="11">
                  <c:v>42550</c:v>
                </c:pt>
                <c:pt idx="12">
                  <c:v>42580</c:v>
                </c:pt>
                <c:pt idx="13">
                  <c:v>42612</c:v>
                </c:pt>
                <c:pt idx="14">
                  <c:v>42642</c:v>
                </c:pt>
                <c:pt idx="15">
                  <c:v>42674</c:v>
                </c:pt>
                <c:pt idx="16">
                  <c:v>42703</c:v>
                </c:pt>
                <c:pt idx="17">
                  <c:v>42733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4.7800000000000004E-3</c:v>
                </c:pt>
                <c:pt idx="1">
                  <c:v>5.1999999999999998E-3</c:v>
                </c:pt>
                <c:pt idx="2">
                  <c:v>5.7800000000000004E-3</c:v>
                </c:pt>
                <c:pt idx="3">
                  <c:v>6.3400000000000001E-3</c:v>
                </c:pt>
                <c:pt idx="4">
                  <c:v>6.9599999999999992E-3</c:v>
                </c:pt>
                <c:pt idx="5">
                  <c:v>7.5300000000000002E-3</c:v>
                </c:pt>
                <c:pt idx="6">
                  <c:v>8.1900000000000011E-3</c:v>
                </c:pt>
                <c:pt idx="7">
                  <c:v>8.8900000000000003E-3</c:v>
                </c:pt>
                <c:pt idx="8">
                  <c:v>9.5499999999999995E-3</c:v>
                </c:pt>
                <c:pt idx="9">
                  <c:v>1.026E-2</c:v>
                </c:pt>
                <c:pt idx="10">
                  <c:v>0</c:v>
                </c:pt>
                <c:pt idx="11">
                  <c:v>1.1639999999999999E-2</c:v>
                </c:pt>
                <c:pt idx="12">
                  <c:v>1.2359999999999999E-2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1.585E-2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95904"/>
        <c:axId val="76797440"/>
      </c:scatterChart>
      <c:dateAx>
        <c:axId val="7679590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74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79744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7959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4.0032394250744119E-3</c:v>
                </c:pt>
                <c:pt idx="1">
                  <c:v>4.0031067536805409E-3</c:v>
                </c:pt>
                <c:pt idx="2">
                  <c:v>4.0028414111326072E-3</c:v>
                </c:pt>
                <c:pt idx="3">
                  <c:v>4.0015814155847096E-3</c:v>
                </c:pt>
                <c:pt idx="4">
                  <c:v>3.9995246282042984E-3</c:v>
                </c:pt>
                <c:pt idx="5">
                  <c:v>3.9995246282042984E-3</c:v>
                </c:pt>
                <c:pt idx="6">
                  <c:v>3.9984632576128831E-3</c:v>
                </c:pt>
                <c:pt idx="7">
                  <c:v>3.997269215867405E-3</c:v>
                </c:pt>
                <c:pt idx="8">
                  <c:v>3.9959425026481199E-3</c:v>
                </c:pt>
                <c:pt idx="9">
                  <c:v>3.9928911244579979E-3</c:v>
                </c:pt>
                <c:pt idx="10">
                  <c:v>3.9893089370313106E-3</c:v>
                </c:pt>
                <c:pt idx="11">
                  <c:v>3.987318867322287E-3</c:v>
                </c:pt>
                <c:pt idx="12">
                  <c:v>3.9851961263792646E-3</c:v>
                </c:pt>
                <c:pt idx="13">
                  <c:v>3.9829407141223072E-3</c:v>
                </c:pt>
                <c:pt idx="14">
                  <c:v>3.9780316087068002E-3</c:v>
                </c:pt>
                <c:pt idx="15">
                  <c:v>3.9725923521150008E-3</c:v>
                </c:pt>
                <c:pt idx="16">
                  <c:v>3.969673583368305E-3</c:v>
                </c:pt>
                <c:pt idx="17">
                  <c:v>3.9666221433876103E-3</c:v>
                </c:pt>
                <c:pt idx="18">
                  <c:v>3.9634380320929807E-3</c:v>
                </c:pt>
                <c:pt idx="19">
                  <c:v>3.9566710579652664E-3</c:v>
                </c:pt>
                <c:pt idx="20">
                  <c:v>3.9493748743346657E-3</c:v>
                </c:pt>
                <c:pt idx="21">
                  <c:v>3.9455274067101698E-3</c:v>
                </c:pt>
                <c:pt idx="22">
                  <c:v>3.9416407172598866E-3</c:v>
                </c:pt>
                <c:pt idx="23">
                  <c:v>3.938088603696599E-3</c:v>
                </c:pt>
                <c:pt idx="24">
                  <c:v>3.9324540827934129E-3</c:v>
                </c:pt>
                <c:pt idx="25">
                  <c:v>3.9281604020757754E-3</c:v>
                </c:pt>
                <c:pt idx="26">
                  <c:v>3.9267484148286513E-3</c:v>
                </c:pt>
                <c:pt idx="27">
                  <c:v>3.9257644527168623E-3</c:v>
                </c:pt>
                <c:pt idx="28">
                  <c:v>3.9252085159002803E-3</c:v>
                </c:pt>
                <c:pt idx="29">
                  <c:v>3.9255661979442635E-3</c:v>
                </c:pt>
                <c:pt idx="30">
                  <c:v>3.9272650208665993E-3</c:v>
                </c:pt>
                <c:pt idx="31">
                  <c:v>3.9288492101263728E-3</c:v>
                </c:pt>
                <c:pt idx="32">
                  <c:v>3.9308614246813534E-3</c:v>
                </c:pt>
                <c:pt idx="33">
                  <c:v>3.933301664451605E-3</c:v>
                </c:pt>
                <c:pt idx="34">
                  <c:v>3.939652007662886E-3</c:v>
                </c:pt>
                <c:pt idx="35">
                  <c:v>3.9473428763248108E-3</c:v>
                </c:pt>
                <c:pt idx="36">
                  <c:v>3.9519232425710982E-3</c:v>
                </c:pt>
                <c:pt idx="37">
                  <c:v>3.9569316340326566E-3</c:v>
                </c:pt>
                <c:pt idx="38">
                  <c:v>3.9623680509492942E-3</c:v>
                </c:pt>
                <c:pt idx="39">
                  <c:v>3.9747115193300431E-3</c:v>
                </c:pt>
                <c:pt idx="40">
                  <c:v>3.9883939722873407E-3</c:v>
                </c:pt>
                <c:pt idx="41">
                  <c:v>3.9959705160796943E-3</c:v>
                </c:pt>
                <c:pt idx="42">
                  <c:v>4.0039750854869993E-3</c:v>
                </c:pt>
                <c:pt idx="43">
                  <c:v>4.0124076803493836E-3</c:v>
                </c:pt>
                <c:pt idx="44">
                  <c:v>4.0349220535151886E-3</c:v>
                </c:pt>
                <c:pt idx="45">
                  <c:v>4.0580360620623424E-3</c:v>
                </c:pt>
                <c:pt idx="46">
                  <c:v>4.067583543427844E-3</c:v>
                </c:pt>
                <c:pt idx="47">
                  <c:v>4.0772683970669021E-3</c:v>
                </c:pt>
                <c:pt idx="48">
                  <c:v>4.1022375084653895E-3</c:v>
                </c:pt>
                <c:pt idx="49">
                  <c:v>4.1277532489658597E-3</c:v>
                </c:pt>
                <c:pt idx="50">
                  <c:v>4.1277532489658597E-3</c:v>
                </c:pt>
                <c:pt idx="51">
                  <c:v>4.1382623362462567E-3</c:v>
                </c:pt>
                <c:pt idx="52">
                  <c:v>4.1489087957202742E-3</c:v>
                </c:pt>
                <c:pt idx="53">
                  <c:v>4.1707079404496028E-3</c:v>
                </c:pt>
                <c:pt idx="54">
                  <c:v>4.1928683572312053E-3</c:v>
                </c:pt>
                <c:pt idx="55">
                  <c:v>4.2042016785526215E-3</c:v>
                </c:pt>
                <c:pt idx="56">
                  <c:v>4.2156723721475942E-3</c:v>
                </c:pt>
                <c:pt idx="57">
                  <c:v>4.2272804382559315E-3</c:v>
                </c:pt>
                <c:pt idx="58">
                  <c:v>4.2510046745913854E-3</c:v>
                </c:pt>
                <c:pt idx="59">
                  <c:v>4.2750864267038224E-3</c:v>
                </c:pt>
                <c:pt idx="60">
                  <c:v>4.2873813548993667E-3</c:v>
                </c:pt>
                <c:pt idx="61">
                  <c:v>4.2998136556082756E-3</c:v>
                </c:pt>
                <c:pt idx="62">
                  <c:v>4.3123833288305491E-3</c:v>
                </c:pt>
                <c:pt idx="63">
                  <c:v>4.3380328561326564E-3</c:v>
                </c:pt>
                <c:pt idx="64">
                  <c:v>4.3640357469332258E-3</c:v>
                </c:pt>
                <c:pt idx="65">
                  <c:v>4.3772385576179573E-3</c:v>
                </c:pt>
                <c:pt idx="66">
                  <c:v>4.3903101146547385E-3</c:v>
                </c:pt>
                <c:pt idx="67">
                  <c:v>4.4031966929392041E-3</c:v>
                </c:pt>
                <c:pt idx="68">
                  <c:v>4.4284077263867516E-3</c:v>
                </c:pt>
                <c:pt idx="69">
                  <c:v>4.4528932171949975E-3</c:v>
                </c:pt>
                <c:pt idx="70">
                  <c:v>4.4648549010783967E-3</c:v>
                </c:pt>
                <c:pt idx="71">
                  <c:v>4.4766316058097999E-3</c:v>
                </c:pt>
                <c:pt idx="72">
                  <c:v>4.4882233317888875E-3</c:v>
                </c:pt>
                <c:pt idx="73">
                  <c:v>4.5163627384536831E-3</c:v>
                </c:pt>
                <c:pt idx="74">
                  <c:v>4.5434072760031086E-3</c:v>
                </c:pt>
                <c:pt idx="75">
                  <c:v>4.5434072760031086E-3</c:v>
                </c:pt>
                <c:pt idx="76">
                  <c:v>4.5538891277097093E-3</c:v>
                </c:pt>
                <c:pt idx="77">
                  <c:v>4.5641860003442503E-3</c:v>
                </c:pt>
                <c:pt idx="78">
                  <c:v>4.5842215224922711E-3</c:v>
                </c:pt>
                <c:pt idx="79">
                  <c:v>4.6035236996821993E-3</c:v>
                </c:pt>
                <c:pt idx="80">
                  <c:v>4.6128956766366969E-3</c:v>
                </c:pt>
                <c:pt idx="81">
                  <c:v>4.6220826744391985E-3</c:v>
                </c:pt>
                <c:pt idx="82">
                  <c:v>4.6310846930097682E-3</c:v>
                </c:pt>
                <c:pt idx="83">
                  <c:v>4.6485321560840731E-3</c:v>
                </c:pt>
                <c:pt idx="84">
                  <c:v>4.6652429752125357E-3</c:v>
                </c:pt>
                <c:pt idx="85">
                  <c:v>4.6733200977033817E-3</c:v>
                </c:pt>
                <c:pt idx="86">
                  <c:v>4.6812122408823598E-3</c:v>
                </c:pt>
                <c:pt idx="87">
                  <c:v>4.6889929314541945E-3</c:v>
                </c:pt>
                <c:pt idx="88">
                  <c:v>4.7053226944093751E-3</c:v>
                </c:pt>
                <c:pt idx="89">
                  <c:v>4.7223833963272455E-3</c:v>
                </c:pt>
                <c:pt idx="90">
                  <c:v>4.731371465016565E-3</c:v>
                </c:pt>
                <c:pt idx="91">
                  <c:v>4.7406157146223649E-3</c:v>
                </c:pt>
                <c:pt idx="92">
                  <c:v>4.7501161453045171E-3</c:v>
                </c:pt>
                <c:pt idx="93">
                  <c:v>4.7700341454604001E-3</c:v>
                </c:pt>
                <c:pt idx="94">
                  <c:v>4.7906796787167139E-3</c:v>
                </c:pt>
                <c:pt idx="95">
                  <c:v>4.8070118665588524E-3</c:v>
                </c:pt>
                <c:pt idx="96">
                  <c:v>4.8237922306171299E-3</c:v>
                </c:pt>
                <c:pt idx="97">
                  <c:v>4.8237922306171299E-3</c:v>
                </c:pt>
                <c:pt idx="98">
                  <c:v>4.8472988308034815E-3</c:v>
                </c:pt>
                <c:pt idx="99">
                  <c:v>4.8715288367251475E-3</c:v>
                </c:pt>
                <c:pt idx="100">
                  <c:v>4.8841034414426332E-3</c:v>
                </c:pt>
                <c:pt idx="101">
                  <c:v>4.8969342274762795E-3</c:v>
                </c:pt>
                <c:pt idx="102">
                  <c:v>4.9100211949859585E-3</c:v>
                </c:pt>
                <c:pt idx="103">
                  <c:v>4.9371167747391809E-3</c:v>
                </c:pt>
                <c:pt idx="104">
                  <c:v>4.9649308787458324E-3</c:v>
                </c:pt>
                <c:pt idx="105">
                  <c:v>4.9792987534758026E-3</c:v>
                </c:pt>
                <c:pt idx="106">
                  <c:v>5.0013976696128282E-3</c:v>
                </c:pt>
                <c:pt idx="107">
                  <c:v>5.0394880054049906E-3</c:v>
                </c:pt>
                <c:pt idx="108">
                  <c:v>5.0394880054049906E-3</c:v>
                </c:pt>
                <c:pt idx="109">
                  <c:v>5.0708624423467796E-3</c:v>
                </c:pt>
                <c:pt idx="110">
                  <c:v>5.0868833542239145E-3</c:v>
                </c:pt>
                <c:pt idx="111">
                  <c:v>5.1030202136725933E-3</c:v>
                </c:pt>
                <c:pt idx="112">
                  <c:v>5.1192730206928161E-3</c:v>
                </c:pt>
                <c:pt idx="113">
                  <c:v>5.1522388624292148E-3</c:v>
                </c:pt>
                <c:pt idx="114">
                  <c:v>5.1854437248888274E-3</c:v>
                </c:pt>
                <c:pt idx="115">
                  <c:v>5.2022762700865144E-3</c:v>
                </c:pt>
                <c:pt idx="116">
                  <c:v>5.2192247628557453E-3</c:v>
                </c:pt>
                <c:pt idx="117">
                  <c:v>5.2362892033563924E-3</c:v>
                </c:pt>
                <c:pt idx="118">
                  <c:v>5.2708817473057223E-3</c:v>
                </c:pt>
                <c:pt idx="119">
                  <c:v>5.3057064425132694E-3</c:v>
                </c:pt>
                <c:pt idx="120">
                  <c:v>5.323350621750933E-3</c:v>
                </c:pt>
                <c:pt idx="121">
                  <c:v>5.3411107487200127E-3</c:v>
                </c:pt>
                <c:pt idx="122">
                  <c:v>5.3589868235004445E-3</c:v>
                </c:pt>
                <c:pt idx="123">
                  <c:v>5.3952063197559852E-3</c:v>
                </c:pt>
                <c:pt idx="124">
                  <c:v>5.4316506009755017E-3</c:v>
                </c:pt>
                <c:pt idx="125">
                  <c:v>5.4501064150525025E-3</c:v>
                </c:pt>
                <c:pt idx="126">
                  <c:v>5.4686781771007276E-3</c:v>
                </c:pt>
                <c:pt idx="127">
                  <c:v>5.5253746996495323E-3</c:v>
                </c:pt>
                <c:pt idx="128">
                  <c:v>5.5824795778036673E-3</c:v>
                </c:pt>
                <c:pt idx="129">
                  <c:v>5.6014785061542227E-3</c:v>
                </c:pt>
                <c:pt idx="130">
                  <c:v>5.647766118477282E-3</c:v>
                </c:pt>
                <c:pt idx="131">
                  <c:v>5.692445322713624E-3</c:v>
                </c:pt>
                <c:pt idx="132">
                  <c:v>5.7098331207949826E-3</c:v>
                </c:pt>
                <c:pt idx="133">
                  <c:v>5.7269523970315817E-3</c:v>
                </c:pt>
                <c:pt idx="134">
                  <c:v>5.7438031514234211E-3</c:v>
                </c:pt>
                <c:pt idx="135">
                  <c:v>5.7767022795118805E-3</c:v>
                </c:pt>
                <c:pt idx="136">
                  <c:v>5.8085209493441425E-3</c:v>
                </c:pt>
                <c:pt idx="137">
                  <c:v>5.8240290937128236E-3</c:v>
                </c:pt>
                <c:pt idx="138">
                  <c:v>5.839268716076873E-3</c:v>
                </c:pt>
                <c:pt idx="139">
                  <c:v>5.8542398162764187E-3</c:v>
                </c:pt>
                <c:pt idx="140">
                  <c:v>5.8904695234307525E-3</c:v>
                </c:pt>
                <c:pt idx="141">
                  <c:v>5.9250674841671014E-3</c:v>
                </c:pt>
                <c:pt idx="142">
                  <c:v>5.9250674841671014E-3</c:v>
                </c:pt>
                <c:pt idx="143">
                  <c:v>5.9384274509000079E-3</c:v>
                </c:pt>
                <c:pt idx="144">
                  <c:v>5.9515188953884746E-3</c:v>
                </c:pt>
                <c:pt idx="145">
                  <c:v>5.9769059382830392E-3</c:v>
                </c:pt>
                <c:pt idx="146">
                  <c:v>6.0011994488995413E-3</c:v>
                </c:pt>
                <c:pt idx="147">
                  <c:v>6.0129482810467039E-3</c:v>
                </c:pt>
                <c:pt idx="148">
                  <c:v>6.0244285907895545E-3</c:v>
                </c:pt>
                <c:pt idx="149">
                  <c:v>6.035640377888285E-3</c:v>
                </c:pt>
                <c:pt idx="150">
                  <c:v>6.0601444260388604E-3</c:v>
                </c:pt>
                <c:pt idx="151">
                  <c:v>6.0896157320744493E-3</c:v>
                </c:pt>
                <c:pt idx="152">
                  <c:v>6.1071476731733298E-3</c:v>
                </c:pt>
                <c:pt idx="153">
                  <c:v>6.1263267839528623E-3</c:v>
                </c:pt>
                <c:pt idx="154">
                  <c:v>6.1471530646528549E-3</c:v>
                </c:pt>
                <c:pt idx="155">
                  <c:v>6.1944027755966857E-3</c:v>
                </c:pt>
                <c:pt idx="156">
                  <c:v>6.246929893132247E-3</c:v>
                </c:pt>
                <c:pt idx="157">
                  <c:v>6.2759920283106396E-3</c:v>
                </c:pt>
                <c:pt idx="158">
                  <c:v>6.3067013354878299E-3</c:v>
                </c:pt>
                <c:pt idx="159">
                  <c:v>6.339057815063498E-3</c:v>
                </c:pt>
                <c:pt idx="160">
                  <c:v>6.428357052967737E-3</c:v>
                </c:pt>
                <c:pt idx="161">
                  <c:v>6.525547815625643E-3</c:v>
                </c:pt>
                <c:pt idx="162">
                  <c:v>6.525547815625643E-3</c:v>
                </c:pt>
                <c:pt idx="163">
                  <c:v>6.5677873398239939E-3</c:v>
                </c:pt>
                <c:pt idx="164">
                  <c:v>6.6116740400179452E-3</c:v>
                </c:pt>
                <c:pt idx="165">
                  <c:v>6.7050629071108148E-3</c:v>
                </c:pt>
                <c:pt idx="166">
                  <c:v>6.8036926132197806E-3</c:v>
                </c:pt>
                <c:pt idx="167">
                  <c:v>6.8558152029041253E-3</c:v>
                </c:pt>
                <c:pt idx="168">
                  <c:v>6.9095849725009373E-3</c:v>
                </c:pt>
                <c:pt idx="169">
                  <c:v>6.9650019228095772E-3</c:v>
                </c:pt>
                <c:pt idx="170">
                  <c:v>7.0814657194961939E-3</c:v>
                </c:pt>
                <c:pt idx="171">
                  <c:v>7.2024355374988858E-3</c:v>
                </c:pt>
                <c:pt idx="172">
                  <c:v>7.2618523470513452E-3</c:v>
                </c:pt>
                <c:pt idx="173">
                  <c:v>7.3186802842073462E-3</c:v>
                </c:pt>
                <c:pt idx="174">
                  <c:v>7.3729193476079757E-3</c:v>
                </c:pt>
                <c:pt idx="175">
                  <c:v>7.4729230059755736E-3</c:v>
                </c:pt>
                <c:pt idx="176">
                  <c:v>7.5639868415144917E-3</c:v>
                </c:pt>
                <c:pt idx="177">
                  <c:v>7.6052815199911805E-3</c:v>
                </c:pt>
                <c:pt idx="178">
                  <c:v>7.6439873184774854E-3</c:v>
                </c:pt>
                <c:pt idx="179">
                  <c:v>7.6801042362539818E-3</c:v>
                </c:pt>
                <c:pt idx="180">
                  <c:v>7.7438750355618424E-3</c:v>
                </c:pt>
                <c:pt idx="181">
                  <c:v>7.7986830854737121E-3</c:v>
                </c:pt>
                <c:pt idx="182">
                  <c:v>7.8218555889897345E-3</c:v>
                </c:pt>
                <c:pt idx="183">
                  <c:v>7.8424392080389538E-3</c:v>
                </c:pt>
                <c:pt idx="184">
                  <c:v>7.8604339420618174E-3</c:v>
                </c:pt>
                <c:pt idx="185">
                  <c:v>7.8879666184938912E-3</c:v>
                </c:pt>
                <c:pt idx="186">
                  <c:v>7.9065240210951515E-3</c:v>
                </c:pt>
                <c:pt idx="187">
                  <c:v>7.911574325349946E-3</c:v>
                </c:pt>
                <c:pt idx="188">
                  <c:v>7.9140357430595998E-3</c:v>
                </c:pt>
                <c:pt idx="189">
                  <c:v>7.9036448099536472E-3</c:v>
                </c:pt>
                <c:pt idx="190">
                  <c:v>7.8750752164147286E-3</c:v>
                </c:pt>
                <c:pt idx="191">
                  <c:v>7.8632399246281182E-3</c:v>
                </c:pt>
                <c:pt idx="192">
                  <c:v>7.8526412413371105E-3</c:v>
                </c:pt>
                <c:pt idx="193">
                  <c:v>7.83573644854485E-3</c:v>
                </c:pt>
                <c:pt idx="194">
                  <c:v>7.8226125914504507E-3</c:v>
                </c:pt>
                <c:pt idx="195">
                  <c:v>7.8181969493584802E-3</c:v>
                </c:pt>
                <c:pt idx="196">
                  <c:v>7.8150179153624322E-3</c:v>
                </c:pt>
                <c:pt idx="197">
                  <c:v>7.8130754893823706E-3</c:v>
                </c:pt>
                <c:pt idx="198">
                  <c:v>7.8134822426267903E-3</c:v>
                </c:pt>
                <c:pt idx="199">
                  <c:v>7.8176718653821808E-3</c:v>
                </c:pt>
                <c:pt idx="200">
                  <c:v>7.8219124794820516E-3</c:v>
                </c:pt>
                <c:pt idx="201">
                  <c:v>7.8273897016778449E-3</c:v>
                </c:pt>
                <c:pt idx="202">
                  <c:v>7.8341035319695607E-3</c:v>
                </c:pt>
                <c:pt idx="203">
                  <c:v>7.8518244670355841E-3</c:v>
                </c:pt>
                <c:pt idx="204">
                  <c:v>7.8733249363338587E-3</c:v>
                </c:pt>
                <c:pt idx="205">
                  <c:v>7.8862218087039082E-3</c:v>
                </c:pt>
                <c:pt idx="206">
                  <c:v>7.9003552898093687E-3</c:v>
                </c:pt>
                <c:pt idx="207">
                  <c:v>7.9157253798101124E-3</c:v>
                </c:pt>
                <c:pt idx="208">
                  <c:v>7.9507631797781642E-3</c:v>
                </c:pt>
                <c:pt idx="209">
                  <c:v>7.9895718322831044E-3</c:v>
                </c:pt>
                <c:pt idx="210">
                  <c:v>8.0111249694780895E-3</c:v>
                </c:pt>
                <c:pt idx="211">
                  <c:v>8.0339147166075264E-3</c:v>
                </c:pt>
                <c:pt idx="212">
                  <c:v>8.0579410740710955E-3</c:v>
                </c:pt>
                <c:pt idx="213">
                  <c:v>8.1197812093236621E-3</c:v>
                </c:pt>
                <c:pt idx="214">
                  <c:v>8.178766146578198E-3</c:v>
                </c:pt>
                <c:pt idx="215">
                  <c:v>8.2014305899402729E-3</c:v>
                </c:pt>
                <c:pt idx="216">
                  <c:v>8.2235753279835677E-3</c:v>
                </c:pt>
                <c:pt idx="217">
                  <c:v>8.2663222566203842E-3</c:v>
                </c:pt>
                <c:pt idx="218">
                  <c:v>8.3069572262495228E-3</c:v>
                </c:pt>
                <c:pt idx="219">
                  <c:v>8.3265034367396851E-3</c:v>
                </c:pt>
                <c:pt idx="220">
                  <c:v>8.3455299415113871E-3</c:v>
                </c:pt>
                <c:pt idx="221">
                  <c:v>8.3640367404047566E-3</c:v>
                </c:pt>
                <c:pt idx="222">
                  <c:v>8.39951395442462E-3</c:v>
                </c:pt>
                <c:pt idx="223">
                  <c:v>8.4328668759159342E-3</c:v>
                </c:pt>
                <c:pt idx="224">
                  <c:v>8.4487751444584092E-3</c:v>
                </c:pt>
                <c:pt idx="225">
                  <c:v>8.4641637065629993E-3</c:v>
                </c:pt>
                <c:pt idx="226">
                  <c:v>8.4790325623895768E-3</c:v>
                </c:pt>
                <c:pt idx="227">
                  <c:v>8.507238947430551E-3</c:v>
                </c:pt>
                <c:pt idx="228">
                  <c:v>8.5333109205976143E-3</c:v>
                </c:pt>
                <c:pt idx="229">
                  <c:v>8.5455812436752154E-3</c:v>
                </c:pt>
                <c:pt idx="230">
                  <c:v>8.5573318599152515E-3</c:v>
                </c:pt>
                <c:pt idx="231">
                  <c:v>8.5685627694775945E-3</c:v>
                </c:pt>
                <c:pt idx="232">
                  <c:v>8.594349253485678E-3</c:v>
                </c:pt>
                <c:pt idx="233">
                  <c:v>8.6171934349721369E-3</c:v>
                </c:pt>
                <c:pt idx="234">
                  <c:v>8.626936429863008E-3</c:v>
                </c:pt>
                <c:pt idx="235">
                  <c:v>8.637790044669913E-3</c:v>
                </c:pt>
                <c:pt idx="236">
                  <c:v>8.6634078180125584E-3</c:v>
                </c:pt>
                <c:pt idx="237">
                  <c:v>8.6923107060155047E-3</c:v>
                </c:pt>
                <c:pt idx="238">
                  <c:v>8.70871742240098E-3</c:v>
                </c:pt>
                <c:pt idx="239">
                  <c:v>8.7262347595817857E-3</c:v>
                </c:pt>
                <c:pt idx="240">
                  <c:v>8.7448627176378579E-3</c:v>
                </c:pt>
                <c:pt idx="241">
                  <c:v>8.7860351241086931E-3</c:v>
                </c:pt>
                <c:pt idx="242">
                  <c:v>8.8304807625316784E-3</c:v>
                </c:pt>
                <c:pt idx="243">
                  <c:v>8.854661827841781E-3</c:v>
                </c:pt>
                <c:pt idx="244">
                  <c:v>8.8799535153061271E-3</c:v>
                </c:pt>
                <c:pt idx="245">
                  <c:v>8.9063558250046526E-3</c:v>
                </c:pt>
                <c:pt idx="246">
                  <c:v>8.9630856681477411E-3</c:v>
                </c:pt>
                <c:pt idx="247">
                  <c:v>9.0230712922156897E-3</c:v>
                </c:pt>
                <c:pt idx="248">
                  <c:v>9.0550267174016597E-3</c:v>
                </c:pt>
                <c:pt idx="249">
                  <c:v>9.0880927665804023E-3</c:v>
                </c:pt>
                <c:pt idx="250">
                  <c:v>9.1222694399917259E-3</c:v>
                </c:pt>
                <c:pt idx="251">
                  <c:v>9.1945596910303351E-3</c:v>
                </c:pt>
                <c:pt idx="252">
                  <c:v>9.270082382517586E-3</c:v>
                </c:pt>
                <c:pt idx="253">
                  <c:v>9.3098121820478497E-3</c:v>
                </c:pt>
                <c:pt idx="254">
                  <c:v>9.3502656694077757E-3</c:v>
                </c:pt>
                <c:pt idx="255">
                  <c:v>9.38989509067234E-3</c:v>
                </c:pt>
                <c:pt idx="256">
                  <c:v>9.4832883118489697E-3</c:v>
                </c:pt>
                <c:pt idx="257">
                  <c:v>9.5698771142771477E-3</c:v>
                </c:pt>
                <c:pt idx="258">
                  <c:v>9.5698771142771477E-3</c:v>
                </c:pt>
                <c:pt idx="259">
                  <c:v>9.6022404999285271E-3</c:v>
                </c:pt>
                <c:pt idx="260">
                  <c:v>9.6333928785252709E-3</c:v>
                </c:pt>
                <c:pt idx="261">
                  <c:v>9.6919218571489552E-3</c:v>
                </c:pt>
                <c:pt idx="262">
                  <c:v>9.7458923152515808E-3</c:v>
                </c:pt>
                <c:pt idx="263">
                  <c:v>9.770989653619111E-3</c:v>
                </c:pt>
                <c:pt idx="264">
                  <c:v>9.7948759831734122E-3</c:v>
                </c:pt>
                <c:pt idx="265">
                  <c:v>9.8175513035947404E-3</c:v>
                </c:pt>
                <c:pt idx="266">
                  <c:v>9.8591352409016508E-3</c:v>
                </c:pt>
                <c:pt idx="267">
                  <c:v>9.8961424902732631E-3</c:v>
                </c:pt>
                <c:pt idx="268">
                  <c:v>9.9127627621520276E-3</c:v>
                </c:pt>
                <c:pt idx="269">
                  <c:v>9.928172023698778E-3</c:v>
                </c:pt>
                <c:pt idx="270">
                  <c:v>9.9423702749135145E-3</c:v>
                </c:pt>
                <c:pt idx="271">
                  <c:v>9.9670060100720548E-3</c:v>
                </c:pt>
                <c:pt idx="272">
                  <c:v>9.9870531726153899E-3</c:v>
                </c:pt>
                <c:pt idx="273">
                  <c:v>9.9951963697719748E-3</c:v>
                </c:pt>
                <c:pt idx="274">
                  <c:v>1.0002128555797185E-2</c:v>
                </c:pt>
                <c:pt idx="275">
                  <c:v>1.0007849730611085E-2</c:v>
                </c:pt>
                <c:pt idx="276">
                  <c:v>1.0020474521956757E-2</c:v>
                </c:pt>
                <c:pt idx="277">
                  <c:v>1.0038934203207006E-2</c:v>
                </c:pt>
                <c:pt idx="278">
                  <c:v>1.0051774302191063E-2</c:v>
                </c:pt>
                <c:pt idx="279">
                  <c:v>1.0066696885440152E-2</c:v>
                </c:pt>
                <c:pt idx="280">
                  <c:v>1.0083701953274016E-2</c:v>
                </c:pt>
                <c:pt idx="281">
                  <c:v>1.0124938454127985E-2</c:v>
                </c:pt>
                <c:pt idx="282">
                  <c:v>1.0172547076772176E-2</c:v>
                </c:pt>
                <c:pt idx="283">
                  <c:v>1.0199964572645825E-2</c:v>
                </c:pt>
                <c:pt idx="284">
                  <c:v>1.0229464555262524E-2</c:v>
                </c:pt>
                <c:pt idx="285">
                  <c:v>1.0261047025421632E-2</c:v>
                </c:pt>
                <c:pt idx="286">
                  <c:v>1.0331450074385629E-2</c:v>
                </c:pt>
                <c:pt idx="287">
                  <c:v>1.040820179107449E-2</c:v>
                </c:pt>
                <c:pt idx="288">
                  <c:v>1.0450196707099124E-2</c:v>
                </c:pt>
                <c:pt idx="289">
                  <c:v>1.0494274114263291E-2</c:v>
                </c:pt>
                <c:pt idx="290">
                  <c:v>1.0540434013446287E-2</c:v>
                </c:pt>
                <c:pt idx="291">
                  <c:v>1.0640009909588244E-2</c:v>
                </c:pt>
                <c:pt idx="292">
                  <c:v>1.0745898546513644E-2</c:v>
                </c:pt>
                <c:pt idx="293">
                  <c:v>1.0802470918420681E-2</c:v>
                </c:pt>
                <c:pt idx="294">
                  <c:v>1.0861125787542392E-2</c:v>
                </c:pt>
                <c:pt idx="295">
                  <c:v>1.0921863155077816E-2</c:v>
                </c:pt>
                <c:pt idx="296">
                  <c:v>1.1084630984792287E-2</c:v>
                </c:pt>
                <c:pt idx="297">
                  <c:v>1.1255959695271045E-2</c:v>
                </c:pt>
                <c:pt idx="298">
                  <c:v>1.1324225210431749E-2</c:v>
                </c:pt>
                <c:pt idx="299">
                  <c:v>1.138960636340336E-2</c:v>
                </c:pt>
                <c:pt idx="300">
                  <c:v>1.153919217899757E-2</c:v>
                </c:pt>
                <c:pt idx="301">
                  <c:v>1.167324664434588E-2</c:v>
                </c:pt>
                <c:pt idx="302">
                  <c:v>1.167324664434588E-2</c:v>
                </c:pt>
                <c:pt idx="303">
                  <c:v>1.1721321594126977E-2</c:v>
                </c:pt>
                <c:pt idx="304">
                  <c:v>1.1766512172126653E-2</c:v>
                </c:pt>
                <c:pt idx="305">
                  <c:v>1.184766863716824E-2</c:v>
                </c:pt>
                <c:pt idx="306">
                  <c:v>1.1918430747206443E-2</c:v>
                </c:pt>
                <c:pt idx="307">
                  <c:v>1.1949199452070403E-2</c:v>
                </c:pt>
                <c:pt idx="308">
                  <c:v>1.1977083779877162E-2</c:v>
                </c:pt>
                <c:pt idx="309">
                  <c:v>1.2002083729747426E-2</c:v>
                </c:pt>
                <c:pt idx="310">
                  <c:v>1.2042871874502481E-2</c:v>
                </c:pt>
                <c:pt idx="311">
                  <c:v>1.2073239740351127E-2</c:v>
                </c:pt>
                <c:pt idx="312">
                  <c:v>1.2083817793584473E-2</c:v>
                </c:pt>
                <c:pt idx="313">
                  <c:v>1.209151146648324E-2</c:v>
                </c:pt>
                <c:pt idx="314">
                  <c:v>1.2096320758807622E-2</c:v>
                </c:pt>
                <c:pt idx="315">
                  <c:v>1.2096731193054211E-2</c:v>
                </c:pt>
                <c:pt idx="316">
                  <c:v>1.2086714121082309E-2</c:v>
                </c:pt>
                <c:pt idx="317">
                  <c:v>1.2077101510294952E-2</c:v>
                </c:pt>
                <c:pt idx="318">
                  <c:v>1.2064604519173017E-2</c:v>
                </c:pt>
                <c:pt idx="319">
                  <c:v>1.2049899591897173E-2</c:v>
                </c:pt>
                <c:pt idx="320">
                  <c:v>1.2023452667087042E-2</c:v>
                </c:pt>
                <c:pt idx="321">
                  <c:v>1.2000116931183413E-2</c:v>
                </c:pt>
                <c:pt idx="322">
                  <c:v>1.1990606971163942E-2</c:v>
                </c:pt>
                <c:pt idx="323">
                  <c:v>1.1982271293016211E-2</c:v>
                </c:pt>
                <c:pt idx="324">
                  <c:v>1.1975109896740221E-2</c:v>
                </c:pt>
                <c:pt idx="325">
                  <c:v>1.196367414099786E-2</c:v>
                </c:pt>
                <c:pt idx="326">
                  <c:v>1.1956917139999135E-2</c:v>
                </c:pt>
                <c:pt idx="327">
                  <c:v>1.1956917139999135E-2</c:v>
                </c:pt>
                <c:pt idx="328">
                  <c:v>1.1956801433354869E-2</c:v>
                </c:pt>
                <c:pt idx="329">
                  <c:v>1.1957860008342536E-2</c:v>
                </c:pt>
                <c:pt idx="330">
                  <c:v>1.1964289030830244E-2</c:v>
                </c:pt>
                <c:pt idx="331">
                  <c:v>1.1973837123893105E-2</c:v>
                </c:pt>
                <c:pt idx="332">
                  <c:v>1.1980767106880563E-2</c:v>
                </c:pt>
                <c:pt idx="333">
                  <c:v>1.1988871371659826E-2</c:v>
                </c:pt>
                <c:pt idx="334">
                  <c:v>1.1998149918390766E-2</c:v>
                </c:pt>
                <c:pt idx="335">
                  <c:v>1.2021022665367198E-2</c:v>
                </c:pt>
                <c:pt idx="336">
                  <c:v>1.2047006925710591E-2</c:v>
                </c:pt>
                <c:pt idx="337">
                  <c:v>1.2062156883239084E-2</c:v>
                </c:pt>
                <c:pt idx="338">
                  <c:v>1.2078481123438678E-2</c:v>
                </c:pt>
                <c:pt idx="339">
                  <c:v>1.2095979646309374E-2</c:v>
                </c:pt>
                <c:pt idx="340">
                  <c:v>1.2135300016229422E-2</c:v>
                </c:pt>
                <c:pt idx="341">
                  <c:v>1.2177523515246591E-2</c:v>
                </c:pt>
                <c:pt idx="342">
                  <c:v>1.2199735133071599E-2</c:v>
                </c:pt>
                <c:pt idx="343">
                  <c:v>1.2221962712928303E-2</c:v>
                </c:pt>
                <c:pt idx="344">
                  <c:v>1.2244206254976575E-2</c:v>
                </c:pt>
                <c:pt idx="345">
                  <c:v>1.2289166031971277E-2</c:v>
                </c:pt>
                <c:pt idx="346">
                  <c:v>1.233334004468567E-2</c:v>
                </c:pt>
                <c:pt idx="347">
                  <c:v>1.2355663397531913E-2</c:v>
                </c:pt>
                <c:pt idx="348">
                  <c:v>1.2378002712489788E-2</c:v>
                </c:pt>
                <c:pt idx="349">
                  <c:v>1.2434575002382431E-2</c:v>
                </c:pt>
                <c:pt idx="350">
                  <c:v>1.2489938719832949E-2</c:v>
                </c:pt>
                <c:pt idx="351">
                  <c:v>1.2489938719832949E-2</c:v>
                </c:pt>
                <c:pt idx="352">
                  <c:v>1.25123738078603E-2</c:v>
                </c:pt>
                <c:pt idx="353">
                  <c:v>1.2534824857999283E-2</c:v>
                </c:pt>
                <c:pt idx="354">
                  <c:v>1.2557291870329834E-2</c:v>
                </c:pt>
                <c:pt idx="355">
                  <c:v>1.2602720266574607E-2</c:v>
                </c:pt>
                <c:pt idx="356">
                  <c:v>1.2647319541647661E-2</c:v>
                </c:pt>
                <c:pt idx="357">
                  <c:v>1.2669866364936055E-2</c:v>
                </c:pt>
                <c:pt idx="358">
                  <c:v>1.2703942669234358E-2</c:v>
                </c:pt>
                <c:pt idx="359">
                  <c:v>1.2760670892433268E-2</c:v>
                </c:pt>
                <c:pt idx="360">
                  <c:v>1.2760670892433268E-2</c:v>
                </c:pt>
                <c:pt idx="361">
                  <c:v>1.2805482511089039E-2</c:v>
                </c:pt>
                <c:pt idx="362">
                  <c:v>1.2828141069878285E-2</c:v>
                </c:pt>
                <c:pt idx="363">
                  <c:v>1.2850815590859099E-2</c:v>
                </c:pt>
                <c:pt idx="364">
                  <c:v>1.2873506074111418E-2</c:v>
                </c:pt>
                <c:pt idx="365">
                  <c:v>1.2919403861415546E-2</c:v>
                </c:pt>
                <c:pt idx="366">
                  <c:v>1.2964427629276187E-2</c:v>
                </c:pt>
                <c:pt idx="367">
                  <c:v>1.2987197923726157E-2</c:v>
                </c:pt>
                <c:pt idx="368">
                  <c:v>1.3009984180287759E-2</c:v>
                </c:pt>
                <c:pt idx="369">
                  <c:v>1.3032786399120866E-2</c:v>
                </c:pt>
                <c:pt idx="370">
                  <c:v>1.3078919176638948E-2</c:v>
                </c:pt>
                <c:pt idx="371">
                  <c:v>1.3124154897168339E-2</c:v>
                </c:pt>
                <c:pt idx="372">
                  <c:v>1.3147036927358968E-2</c:v>
                </c:pt>
                <c:pt idx="373">
                  <c:v>1.3169934919741166E-2</c:v>
                </c:pt>
                <c:pt idx="374">
                  <c:v>1.3192848874474805E-2</c:v>
                </c:pt>
                <c:pt idx="375">
                  <c:v>1.3239216841247625E-2</c:v>
                </c:pt>
                <c:pt idx="376">
                  <c:v>1.3284664315964534E-2</c:v>
                </c:pt>
                <c:pt idx="377">
                  <c:v>1.330765808197576E-2</c:v>
                </c:pt>
                <c:pt idx="378">
                  <c:v>1.3330667810338426E-2</c:v>
                </c:pt>
                <c:pt idx="379">
                  <c:v>1.3353693500972597E-2</c:v>
                </c:pt>
                <c:pt idx="380">
                  <c:v>1.3423883310185403E-2</c:v>
                </c:pt>
                <c:pt idx="381">
                  <c:v>1.349218285303877E-2</c:v>
                </c:pt>
                <c:pt idx="382">
                  <c:v>1.3515384982376588E-2</c:v>
                </c:pt>
                <c:pt idx="383">
                  <c:v>1.3576017320746647E-2</c:v>
                </c:pt>
                <c:pt idx="384">
                  <c:v>1.3637134784136862E-2</c:v>
                </c:pt>
                <c:pt idx="385">
                  <c:v>1.3662697278578051E-2</c:v>
                </c:pt>
                <c:pt idx="386">
                  <c:v>1.3688663951390012E-2</c:v>
                </c:pt>
                <c:pt idx="387">
                  <c:v>1.3742469122641765E-2</c:v>
                </c:pt>
                <c:pt idx="388">
                  <c:v>1.3796572426745257E-2</c:v>
                </c:pt>
                <c:pt idx="389">
                  <c:v>1.3824559992210439E-2</c:v>
                </c:pt>
                <c:pt idx="390">
                  <c:v>1.3852951736366137E-2</c:v>
                </c:pt>
                <c:pt idx="391">
                  <c:v>1.3881747659452159E-2</c:v>
                </c:pt>
                <c:pt idx="392">
                  <c:v>1.3956569895179349E-2</c:v>
                </c:pt>
                <c:pt idx="393">
                  <c:v>1.4031789961714836E-2</c:v>
                </c:pt>
                <c:pt idx="394">
                  <c:v>1.4031789961714836E-2</c:v>
                </c:pt>
                <c:pt idx="395">
                  <c:v>1.406301096030127E-2</c:v>
                </c:pt>
                <c:pt idx="396">
                  <c:v>1.4094636138377581E-2</c:v>
                </c:pt>
                <c:pt idx="397">
                  <c:v>1.4159790666630201E-2</c:v>
                </c:pt>
                <c:pt idx="398">
                  <c:v>1.4225178649178716E-2</c:v>
                </c:pt>
                <c:pt idx="399">
                  <c:v>1.425882472694262E-2</c:v>
                </c:pt>
                <c:pt idx="400">
                  <c:v>1.4292874984995763E-2</c:v>
                </c:pt>
                <c:pt idx="401">
                  <c:v>1.4327329423418078E-2</c:v>
                </c:pt>
                <c:pt idx="402">
                  <c:v>1.4398161382143115E-2</c:v>
                </c:pt>
                <c:pt idx="403">
                  <c:v>1.446909499310145E-2</c:v>
                </c:pt>
                <c:pt idx="404">
                  <c:v>1.4505006394474051E-2</c:v>
                </c:pt>
                <c:pt idx="405">
                  <c:v>1.4540758036121204E-2</c:v>
                </c:pt>
                <c:pt idx="406">
                  <c:v>1.4576349917962972E-2</c:v>
                </c:pt>
                <c:pt idx="407">
                  <c:v>1.4647597085195585E-2</c:v>
                </c:pt>
                <c:pt idx="408">
                  <c:v>1.4717119846237026E-2</c:v>
                </c:pt>
                <c:pt idx="409">
                  <c:v>1.4751912928332445E-2</c:v>
                </c:pt>
                <c:pt idx="410">
                  <c:v>1.4786546250302735E-2</c:v>
                </c:pt>
                <c:pt idx="411">
                  <c:v>1.4821019812227831E-2</c:v>
                </c:pt>
                <c:pt idx="412">
                  <c:v>1.4890050229530161E-2</c:v>
                </c:pt>
                <c:pt idx="413">
                  <c:v>1.4957316457477887E-2</c:v>
                </c:pt>
                <c:pt idx="414">
                  <c:v>1.4990991217977978E-2</c:v>
                </c:pt>
                <c:pt idx="415">
                  <c:v>1.5024506218113132E-2</c:v>
                </c:pt>
                <c:pt idx="416">
                  <c:v>1.5057861457803412E-2</c:v>
                </c:pt>
                <c:pt idx="417">
                  <c:v>1.5141405917733497E-2</c:v>
                </c:pt>
                <c:pt idx="418">
                  <c:v>1.5222241247823121E-2</c:v>
                </c:pt>
                <c:pt idx="419">
                  <c:v>1.5222241247823121E-2</c:v>
                </c:pt>
                <c:pt idx="420">
                  <c:v>1.5254637923884928E-2</c:v>
                </c:pt>
                <c:pt idx="421">
                  <c:v>1.5286874839102182E-2</c:v>
                </c:pt>
                <c:pt idx="422">
                  <c:v>1.5351470718547588E-2</c:v>
                </c:pt>
                <c:pt idx="423">
                  <c:v>1.5414224891845407E-2</c:v>
                </c:pt>
                <c:pt idx="424">
                  <c:v>1.5445663002759957E-2</c:v>
                </c:pt>
                <c:pt idx="425">
                  <c:v>1.5476941352590146E-2</c:v>
                </c:pt>
                <c:pt idx="426">
                  <c:v>1.5508059941415908E-2</c:v>
                </c:pt>
                <c:pt idx="427">
                  <c:v>1.5570437972929341E-2</c:v>
                </c:pt>
                <c:pt idx="428">
                  <c:v>1.5630936685235852E-2</c:v>
                </c:pt>
                <c:pt idx="429">
                  <c:v>1.5661256468240126E-2</c:v>
                </c:pt>
                <c:pt idx="430">
                  <c:v>1.5691416489760357E-2</c:v>
                </c:pt>
                <c:pt idx="431">
                  <c:v>1.572141675011629E-2</c:v>
                </c:pt>
                <c:pt idx="432">
                  <c:v>1.5781576509557027E-2</c:v>
                </c:pt>
                <c:pt idx="433">
                  <c:v>1.583982017717922E-2</c:v>
                </c:pt>
                <c:pt idx="434">
                  <c:v>1.5869021630114943E-2</c:v>
                </c:pt>
                <c:pt idx="435">
                  <c:v>1.5898063321566624E-2</c:v>
                </c:pt>
                <c:pt idx="436">
                  <c:v>1.5926945251374391E-2</c:v>
                </c:pt>
                <c:pt idx="437">
                  <c:v>1.5984886287156996E-2</c:v>
                </c:pt>
                <c:pt idx="438">
                  <c:v>1.6040875353846573E-2</c:v>
                </c:pt>
                <c:pt idx="439">
                  <c:v>1.6068958474955153E-2</c:v>
                </c:pt>
                <c:pt idx="440">
                  <c:v>1.6096881834339882E-2</c:v>
                </c:pt>
                <c:pt idx="441">
                  <c:v>1.6124645431840889E-2</c:v>
                </c:pt>
                <c:pt idx="442">
                  <c:v>1.6180367265894446E-2</c:v>
                </c:pt>
                <c:pt idx="443">
                  <c:v>1.6234102202208334E-2</c:v>
                </c:pt>
                <c:pt idx="444">
                  <c:v>1.6261066989651241E-2</c:v>
                </c:pt>
                <c:pt idx="445">
                  <c:v>1.6287872015130489E-2</c:v>
                </c:pt>
                <c:pt idx="446">
                  <c:v>1.6314517278406271E-2</c:v>
                </c:pt>
                <c:pt idx="447">
                  <c:v>1.6368019407559942E-2</c:v>
                </c:pt>
                <c:pt idx="448">
                  <c:v>1.6419500709634605E-2</c:v>
                </c:pt>
                <c:pt idx="449">
                  <c:v>1.6445347161813118E-2</c:v>
                </c:pt>
                <c:pt idx="450">
                  <c:v>1.647103385146842E-2</c:v>
                </c:pt>
                <c:pt idx="451">
                  <c:v>1.6496560778920255E-2</c:v>
                </c:pt>
                <c:pt idx="452">
                  <c:v>1.6547842675409541E-2</c:v>
                </c:pt>
                <c:pt idx="453">
                  <c:v>1.6597070864055041E-2</c:v>
                </c:pt>
                <c:pt idx="454">
                  <c:v>1.6621798979130631E-2</c:v>
                </c:pt>
                <c:pt idx="455">
                  <c:v>1.6646367331603074E-2</c:v>
                </c:pt>
                <c:pt idx="456">
                  <c:v>1.672050702884853E-2</c:v>
                </c:pt>
                <c:pt idx="457">
                  <c:v>1.6790422430332796E-2</c:v>
                </c:pt>
                <c:pt idx="458">
                  <c:v>1.681387244378385E-2</c:v>
                </c:pt>
                <c:pt idx="459">
                  <c:v>1.6837162694551822E-2</c:v>
                </c:pt>
                <c:pt idx="460">
                  <c:v>1.6884002450359148E-2</c:v>
                </c:pt>
                <c:pt idx="461">
                  <c:v>1.6928726068234923E-2</c:v>
                </c:pt>
                <c:pt idx="462">
                  <c:v>1.6951217504308502E-2</c:v>
                </c:pt>
                <c:pt idx="463">
                  <c:v>1.6973549177379255E-2</c:v>
                </c:pt>
                <c:pt idx="464">
                  <c:v>1.6995721087367244E-2</c:v>
                </c:pt>
                <c:pt idx="465">
                  <c:v>1.7051563394705482E-2</c:v>
                </c:pt>
                <c:pt idx="466">
                  <c:v>1.7104184190666061E-2</c:v>
                </c:pt>
                <c:pt idx="467">
                  <c:v>1.7125397521677854E-2</c:v>
                </c:pt>
                <c:pt idx="468">
                  <c:v>1.7146451089606884E-2</c:v>
                </c:pt>
                <c:pt idx="469">
                  <c:v>1.7188846327673701E-2</c:v>
                </c:pt>
                <c:pt idx="470">
                  <c:v>1.7229067728097291E-2</c:v>
                </c:pt>
                <c:pt idx="471">
                  <c:v>1.7249322479253593E-2</c:v>
                </c:pt>
                <c:pt idx="472">
                  <c:v>1.7269417467087322E-2</c:v>
                </c:pt>
                <c:pt idx="473">
                  <c:v>1.7289352691438609E-2</c:v>
                </c:pt>
                <c:pt idx="474">
                  <c:v>1.732952472918825E-2</c:v>
                </c:pt>
                <c:pt idx="475">
                  <c:v>1.7367495954019319E-2</c:v>
                </c:pt>
                <c:pt idx="476">
                  <c:v>1.7386632360798515E-2</c:v>
                </c:pt>
                <c:pt idx="477">
                  <c:v>1.7405609004015332E-2</c:v>
                </c:pt>
                <c:pt idx="478">
                  <c:v>1.7424425883589834E-2</c:v>
                </c:pt>
                <c:pt idx="479">
                  <c:v>1.7462374068690778E-2</c:v>
                </c:pt>
                <c:pt idx="480">
                  <c:v>1.7498095765144939E-2</c:v>
                </c:pt>
                <c:pt idx="481">
                  <c:v>1.7516113826268054E-2</c:v>
                </c:pt>
                <c:pt idx="482">
                  <c:v>1.7533972123588981E-2</c:v>
                </c:pt>
                <c:pt idx="483">
                  <c:v>1.7551670657107721E-2</c:v>
                </c:pt>
                <c:pt idx="484">
                  <c:v>1.7596408164106681E-2</c:v>
                </c:pt>
                <c:pt idx="485">
                  <c:v>1.763776686710905E-2</c:v>
                </c:pt>
                <c:pt idx="486">
                  <c:v>1.7654506817494919E-2</c:v>
                </c:pt>
                <c:pt idx="487">
                  <c:v>1.7671087003838792E-2</c:v>
                </c:pt>
                <c:pt idx="488">
                  <c:v>1.770458545931497E-2</c:v>
                </c:pt>
                <c:pt idx="489">
                  <c:v>1.7735810109353878E-2</c:v>
                </c:pt>
                <c:pt idx="490">
                  <c:v>1.7751591475647643E-2</c:v>
                </c:pt>
                <c:pt idx="491">
                  <c:v>1.7767213077819477E-2</c:v>
                </c:pt>
                <c:pt idx="492">
                  <c:v>1.7782674915949315E-2</c:v>
                </c:pt>
                <c:pt idx="493">
                  <c:v>1.7813947463007906E-2</c:v>
                </c:pt>
                <c:pt idx="494">
                  <c:v>1.7842924626849666E-2</c:v>
                </c:pt>
                <c:pt idx="495">
                  <c:v>1.7857587644130035E-2</c:v>
                </c:pt>
                <c:pt idx="496">
                  <c:v>1.7872090897288473E-2</c:v>
                </c:pt>
                <c:pt idx="497">
                  <c:v>1.788643438608517E-2</c:v>
                </c:pt>
                <c:pt idx="498">
                  <c:v>1.7915480309911302E-2</c:v>
                </c:pt>
                <c:pt idx="499">
                  <c:v>1.7942210698613792E-2</c:v>
                </c:pt>
                <c:pt idx="500">
                  <c:v>1.7955755365921533E-2</c:v>
                </c:pt>
                <c:pt idx="501">
                  <c:v>1.796914026894747E-2</c:v>
                </c:pt>
                <c:pt idx="502">
                  <c:v>1.7982365407531731E-2</c:v>
                </c:pt>
                <c:pt idx="503">
                  <c:v>1.8009183980147725E-2</c:v>
                </c:pt>
                <c:pt idx="504">
                  <c:v>1.8033668317931628E-2</c:v>
                </c:pt>
                <c:pt idx="505">
                  <c:v>1.804609463446738E-2</c:v>
                </c:pt>
                <c:pt idx="506">
                  <c:v>1.805836118648152E-2</c:v>
                </c:pt>
                <c:pt idx="507">
                  <c:v>1.8070495703232936E-2</c:v>
                </c:pt>
                <c:pt idx="508">
                  <c:v>1.8095640827242576E-2</c:v>
                </c:pt>
                <c:pt idx="509">
                  <c:v>1.8125515155826832E-2</c:v>
                </c:pt>
                <c:pt idx="510">
                  <c:v>1.8143275253699187E-2</c:v>
                </c:pt>
                <c:pt idx="511">
                  <c:v>1.8143275253699187E-2</c:v>
                </c:pt>
                <c:pt idx="512">
                  <c:v>1.8155428316255495E-2</c:v>
                </c:pt>
                <c:pt idx="513">
                  <c:v>1.8180674557912724E-2</c:v>
                </c:pt>
                <c:pt idx="514">
                  <c:v>1.8204106673920251E-2</c:v>
                </c:pt>
                <c:pt idx="515">
                  <c:v>1.8216292790116384E-2</c:v>
                </c:pt>
                <c:pt idx="516">
                  <c:v>1.8228485517024495E-2</c:v>
                </c:pt>
                <c:pt idx="517">
                  <c:v>1.824068485472452E-2</c:v>
                </c:pt>
                <c:pt idx="518">
                  <c:v>1.832626531887982E-2</c:v>
                </c:pt>
                <c:pt idx="519">
                  <c:v>1.8412169708961201E-2</c:v>
                </c:pt>
                <c:pt idx="520">
                  <c:v>1.8498398025208473E-2</c:v>
                </c:pt>
                <c:pt idx="521">
                  <c:v>1.8584950267781508E-2</c:v>
                </c:pt>
                <c:pt idx="522">
                  <c:v>1.867182643700005E-2</c:v>
                </c:pt>
                <c:pt idx="523">
                  <c:v>1.8759026533103906E-2</c:v>
                </c:pt>
                <c:pt idx="524">
                  <c:v>1.884655055625295E-2</c:v>
                </c:pt>
                <c:pt idx="525">
                  <c:v>1.8934398506766925E-2</c:v>
                </c:pt>
                <c:pt idx="526">
                  <c:v>1.902257038488564E-2</c:v>
                </c:pt>
                <c:pt idx="527">
                  <c:v>1.911106619068903E-2</c:v>
                </c:pt>
                <c:pt idx="528">
                  <c:v>1.9199885924576776E-2</c:v>
                </c:pt>
                <c:pt idx="529">
                  <c:v>1.9289029586788686E-2</c:v>
                </c:pt>
                <c:pt idx="530">
                  <c:v>1.9378497177404697E-2</c:v>
                </c:pt>
                <c:pt idx="531">
                  <c:v>1.9468288696824487E-2</c:v>
                </c:pt>
                <c:pt idx="532">
                  <c:v>1.9558404145367803E-2</c:v>
                </c:pt>
                <c:pt idx="533">
                  <c:v>1.9648843523034643E-2</c:v>
                </c:pt>
                <c:pt idx="534">
                  <c:v>1.9760729204094662E-2</c:v>
                </c:pt>
                <c:pt idx="535">
                  <c:v>1.9830694067097809E-2</c:v>
                </c:pt>
                <c:pt idx="536">
                  <c:v>1.9949389803910478E-2</c:v>
                </c:pt>
                <c:pt idx="537">
                  <c:v>2.0013840331172261E-2</c:v>
                </c:pt>
                <c:pt idx="538">
                  <c:v>2.0105899358773272E-2</c:v>
                </c:pt>
                <c:pt idx="539">
                  <c:v>2.0198282317096528E-2</c:v>
                </c:pt>
                <c:pt idx="540">
                  <c:v>2.0290989206381838E-2</c:v>
                </c:pt>
                <c:pt idx="541">
                  <c:v>2.0419064967898137E-2</c:v>
                </c:pt>
                <c:pt idx="542">
                  <c:v>2.0505277117610632E-2</c:v>
                </c:pt>
                <c:pt idx="543">
                  <c:v>2.0606361793447103E-2</c:v>
                </c:pt>
                <c:pt idx="544">
                  <c:v>2.0693165019913806E-2</c:v>
                </c:pt>
                <c:pt idx="545">
                  <c:v>2.0787594999003289E-2</c:v>
                </c:pt>
                <c:pt idx="546">
                  <c:v>2.0882348997783851E-2</c:v>
                </c:pt>
                <c:pt idx="547">
                  <c:v>2.097742701700156E-2</c:v>
                </c:pt>
                <c:pt idx="548">
                  <c:v>2.1080274947367084E-2</c:v>
                </c:pt>
                <c:pt idx="549">
                  <c:v>2.1168555119839283E-2</c:v>
                </c:pt>
                <c:pt idx="550">
                  <c:v>2.1264605204978082E-2</c:v>
                </c:pt>
                <c:pt idx="551">
                  <c:v>2.1360979313698181E-2</c:v>
                </c:pt>
                <c:pt idx="552">
                  <c:v>2.1457677446692358E-2</c:v>
                </c:pt>
                <c:pt idx="553">
                  <c:v>2.155469960478662E-2</c:v>
                </c:pt>
                <c:pt idx="554">
                  <c:v>2.1692555413235226E-2</c:v>
                </c:pt>
                <c:pt idx="555">
                  <c:v>2.174971599941955E-2</c:v>
                </c:pt>
                <c:pt idx="556">
                  <c:v>2.1847710237530293E-2</c:v>
                </c:pt>
                <c:pt idx="557">
                  <c:v>2.1946028503885273E-2</c:v>
                </c:pt>
                <c:pt idx="558">
                  <c:v>2.2044670799310495E-2</c:v>
                </c:pt>
                <c:pt idx="559">
                  <c:v>2.2151401911691959E-2</c:v>
                </c:pt>
                <c:pt idx="560">
                  <c:v>2.2242927480489172E-2</c:v>
                </c:pt>
                <c:pt idx="561">
                  <c:v>2.2342541867841348E-2</c:v>
                </c:pt>
                <c:pt idx="562">
                  <c:v>2.2450333024994773E-2</c:v>
                </c:pt>
                <c:pt idx="563">
                  <c:v>2.2542742740174759E-2</c:v>
                </c:pt>
                <c:pt idx="564">
                  <c:v>2.2643329226754716E-2</c:v>
                </c:pt>
                <c:pt idx="565">
                  <c:v>2.2744239748027084E-2</c:v>
                </c:pt>
                <c:pt idx="566">
                  <c:v>2.284547430481787E-2</c:v>
                </c:pt>
                <c:pt idx="567">
                  <c:v>2.2947002816602335E-2</c:v>
                </c:pt>
                <c:pt idx="568">
                  <c:v>2.304818354810223E-2</c:v>
                </c:pt>
                <c:pt idx="569">
                  <c:v>2.3148705657325408E-2</c:v>
                </c:pt>
                <c:pt idx="570">
                  <c:v>2.3248569142593212E-2</c:v>
                </c:pt>
                <c:pt idx="571">
                  <c:v>2.3347774002280275E-2</c:v>
                </c:pt>
                <c:pt idx="572">
                  <c:v>2.3446320234761231E-2</c:v>
                </c:pt>
                <c:pt idx="573">
                  <c:v>2.3544207838410713E-2</c:v>
                </c:pt>
                <c:pt idx="574">
                  <c:v>2.364143681157671E-2</c:v>
                </c:pt>
                <c:pt idx="575">
                  <c:v>2.3745658958209681E-2</c:v>
                </c:pt>
                <c:pt idx="576">
                  <c:v>2.3841529955750396E-2</c:v>
                </c:pt>
                <c:pt idx="577">
                  <c:v>2.3929171932426385E-2</c:v>
                </c:pt>
                <c:pt idx="578">
                  <c:v>2.4023766367884392E-2</c:v>
                </c:pt>
                <c:pt idx="579">
                  <c:v>2.4117702164998533E-2</c:v>
                </c:pt>
                <c:pt idx="580">
                  <c:v>2.421097932222338E-2</c:v>
                </c:pt>
                <c:pt idx="581">
                  <c:v>2.4311005097852334E-2</c:v>
                </c:pt>
                <c:pt idx="582">
                  <c:v>2.4395557710823468E-2</c:v>
                </c:pt>
                <c:pt idx="583">
                  <c:v>2.4486858939214429E-2</c:v>
                </c:pt>
                <c:pt idx="584">
                  <c:v>2.4577501521614309E-2</c:v>
                </c:pt>
                <c:pt idx="585">
                  <c:v>2.4667485456530969E-2</c:v>
                </c:pt>
                <c:pt idx="586">
                  <c:v>2.4764013643008287E-2</c:v>
                </c:pt>
                <c:pt idx="587">
                  <c:v>2.4845477378052649E-2</c:v>
                </c:pt>
                <c:pt idx="588">
                  <c:v>2.4933485361726682E-2</c:v>
                </c:pt>
                <c:pt idx="589">
                  <c:v>2.5020834692108807E-2</c:v>
                </c:pt>
                <c:pt idx="590">
                  <c:v>2.5107525367680239E-2</c:v>
                </c:pt>
                <c:pt idx="591">
                  <c:v>2.5193557387082066E-2</c:v>
                </c:pt>
                <c:pt idx="592">
                  <c:v>2.5278930748848794E-2</c:v>
                </c:pt>
                <c:pt idx="593">
                  <c:v>2.5392848349055086E-2</c:v>
                </c:pt>
                <c:pt idx="594">
                  <c:v>2.5469798992032722E-2</c:v>
                </c:pt>
                <c:pt idx="595">
                  <c:v>2.555299639132258E-2</c:v>
                </c:pt>
                <c:pt idx="596">
                  <c:v>2.5647272674262922E-2</c:v>
                </c:pt>
                <c:pt idx="597">
                  <c:v>2.5717415364718832E-2</c:v>
                </c:pt>
                <c:pt idx="598">
                  <c:v>2.5798636937945929E-2</c:v>
                </c:pt>
                <c:pt idx="599">
                  <c:v>2.5879199901686079E-2</c:v>
                </c:pt>
                <c:pt idx="600">
                  <c:v>2.5970465399005604E-2</c:v>
                </c:pt>
                <c:pt idx="601">
                  <c:v>2.6038349998707133E-2</c:v>
                </c:pt>
                <c:pt idx="602">
                  <c:v>2.6116937131028806E-2</c:v>
                </c:pt>
                <c:pt idx="603">
                  <c:v>2.6194865652184873E-2</c:v>
                </c:pt>
                <c:pt idx="604">
                  <c:v>2.6272135561615784E-2</c:v>
                </c:pt>
                <c:pt idx="605">
                  <c:v>2.6348746858761984E-2</c:v>
                </c:pt>
                <c:pt idx="606">
                  <c:v>2.6424699543463603E-2</c:v>
                </c:pt>
                <c:pt idx="607">
                  <c:v>2.6499993615081152E-2</c:v>
                </c:pt>
                <c:pt idx="608">
                  <c:v>2.657462907321495E-2</c:v>
                </c:pt>
                <c:pt idx="609">
                  <c:v>2.6669621188988302E-2</c:v>
                </c:pt>
                <c:pt idx="610">
                  <c:v>2.6721924147912191E-2</c:v>
                </c:pt>
                <c:pt idx="611">
                  <c:v>2.6804909944067035E-2</c:v>
                </c:pt>
                <c:pt idx="612">
                  <c:v>2.6866584764038137E-2</c:v>
                </c:pt>
                <c:pt idx="613">
                  <c:v>2.6937927149077723E-2</c:v>
                </c:pt>
                <c:pt idx="614">
                  <c:v>2.701865483513366E-2</c:v>
                </c:pt>
                <c:pt idx="615">
                  <c:v>2.7078636071511397E-2</c:v>
                </c:pt>
                <c:pt idx="616">
                  <c:v>2.7148002608106125E-2</c:v>
                </c:pt>
                <c:pt idx="617">
                  <c:v>2.7216710527619981E-2</c:v>
                </c:pt>
                <c:pt idx="618">
                  <c:v>2.728475982989309E-2</c:v>
                </c:pt>
                <c:pt idx="619">
                  <c:v>2.7352167099659042E-2</c:v>
                </c:pt>
                <c:pt idx="620">
                  <c:v>2.7419030952033907E-2</c:v>
                </c:pt>
                <c:pt idx="621">
                  <c:v>2.7485367971911145E-2</c:v>
                </c:pt>
                <c:pt idx="622">
                  <c:v>2.7551178159130885E-2</c:v>
                </c:pt>
                <c:pt idx="623">
                  <c:v>2.7616461513293444E-2</c:v>
                </c:pt>
                <c:pt idx="624">
                  <c:v>2.768121803407908E-2</c:v>
                </c:pt>
                <c:pt idx="625">
                  <c:v>2.7745447721407857E-2</c:v>
                </c:pt>
                <c:pt idx="626">
                  <c:v>2.7809150574720221E-2</c:v>
                </c:pt>
                <c:pt idx="627">
                  <c:v>2.7881308732649046E-2</c:v>
                </c:pt>
                <c:pt idx="628">
                  <c:v>2.794388265533243E-2</c:v>
                </c:pt>
                <c:pt idx="629">
                  <c:v>2.799709812872031E-2</c:v>
                </c:pt>
                <c:pt idx="630">
                  <c:v>2.8058693643808752E-2</c:v>
                </c:pt>
                <c:pt idx="631">
                  <c:v>2.8119762323601805E-2</c:v>
                </c:pt>
                <c:pt idx="632">
                  <c:v>2.818030416785966E-2</c:v>
                </c:pt>
                <c:pt idx="633">
                  <c:v>2.824031917634251E-2</c:v>
                </c:pt>
                <c:pt idx="634">
                  <c:v>2.8308262652148031E-2</c:v>
                </c:pt>
                <c:pt idx="635">
                  <c:v>2.8358768684944025E-2</c:v>
                </c:pt>
                <c:pt idx="636">
                  <c:v>2.8417203184503137E-2</c:v>
                </c:pt>
                <c:pt idx="637">
                  <c:v>2.8475110847248075E-2</c:v>
                </c:pt>
                <c:pt idx="638">
                  <c:v>2.8540645926531383E-2</c:v>
                </c:pt>
                <c:pt idx="639">
                  <c:v>2.8589345661176324E-2</c:v>
                </c:pt>
                <c:pt idx="640">
                  <c:v>2.8645672811959955E-2</c:v>
                </c:pt>
                <c:pt idx="641">
                  <c:v>2.8701473124810306E-2</c:v>
                </c:pt>
                <c:pt idx="642">
                  <c:v>2.8756746599567506E-2</c:v>
                </c:pt>
                <c:pt idx="643">
                  <c:v>2.8811493236071684E-2</c:v>
                </c:pt>
                <c:pt idx="644">
                  <c:v>2.8865713034003093E-2</c:v>
                </c:pt>
                <c:pt idx="645">
                  <c:v>2.8932004231574382E-2</c:v>
                </c:pt>
                <c:pt idx="646">
                  <c:v>2.8980124266011487E-2</c:v>
                </c:pt>
                <c:pt idx="647">
                  <c:v>2.9032688284029717E-2</c:v>
                </c:pt>
                <c:pt idx="648">
                  <c:v>2.9084725462595884E-2</c:v>
                </c:pt>
                <c:pt idx="649">
                  <c:v>2.9136235801310306E-2</c:v>
                </c:pt>
                <c:pt idx="650">
                  <c:v>2.9187219300172984E-2</c:v>
                </c:pt>
                <c:pt idx="651">
                  <c:v>2.9237675958704301E-2</c:v>
                </c:pt>
                <c:pt idx="652">
                  <c:v>2.9287605776824321E-2</c:v>
                </c:pt>
                <c:pt idx="653">
                  <c:v>2.9337008754293237E-2</c:v>
                </c:pt>
                <c:pt idx="654">
                  <c:v>2.9385884890951175E-2</c:v>
                </c:pt>
                <c:pt idx="655">
                  <c:v>2.9434234186478392E-2</c:v>
                </c:pt>
                <c:pt idx="656">
                  <c:v>2.9482056640715015E-2</c:v>
                </c:pt>
                <c:pt idx="657">
                  <c:v>2.9529352253501173E-2</c:v>
                </c:pt>
                <c:pt idx="658">
                  <c:v>2.9576121024517121E-2</c:v>
                </c:pt>
                <c:pt idx="659">
                  <c:v>2.9622362953602988E-2</c:v>
                </c:pt>
                <c:pt idx="660">
                  <c:v>2.9681042727123241E-2</c:v>
                </c:pt>
                <c:pt idx="661">
                  <c:v>2.9726080445318104E-2</c:v>
                </c:pt>
                <c:pt idx="662">
                  <c:v>2.9770591321103268E-2</c:v>
                </c:pt>
                <c:pt idx="663">
                  <c:v>2.9814575353999118E-2</c:v>
                </c:pt>
                <c:pt idx="664">
                  <c:v>2.9858032543925717E-2</c:v>
                </c:pt>
                <c:pt idx="665">
                  <c:v>2.9900962890723193E-2</c:v>
                </c:pt>
                <c:pt idx="666">
                  <c:v>2.9943366394151738E-2</c:v>
                </c:pt>
                <c:pt idx="667">
                  <c:v>2.9985243054131416E-2</c:v>
                </c:pt>
                <c:pt idx="668">
                  <c:v>3.0026592870262547E-2</c:v>
                </c:pt>
                <c:pt idx="669">
                  <c:v>3.0067415842625067E-2</c:v>
                </c:pt>
                <c:pt idx="670">
                  <c:v>3.0107711970899231E-2</c:v>
                </c:pt>
                <c:pt idx="671">
                  <c:v>3.0159742628601549E-2</c:v>
                </c:pt>
                <c:pt idx="672">
                  <c:v>3.0186829893512623E-2</c:v>
                </c:pt>
                <c:pt idx="673">
                  <c:v>3.022573414421359E-2</c:v>
                </c:pt>
                <c:pt idx="674">
                  <c:v>3.0264205878172135E-2</c:v>
                </c:pt>
                <c:pt idx="675">
                  <c:v>3.030224509514845E-2</c:v>
                </c:pt>
                <c:pt idx="676">
                  <c:v>3.03398517950626E-2</c:v>
                </c:pt>
                <c:pt idx="677">
                  <c:v>3.0377025977754712E-2</c:v>
                </c:pt>
                <c:pt idx="678">
                  <c:v>3.0413767642984979E-2</c:v>
                </c:pt>
                <c:pt idx="679">
                  <c:v>3.04500767907534E-2</c:v>
                </c:pt>
                <c:pt idx="680">
                  <c:v>3.0485953420900103E-2</c:v>
                </c:pt>
                <c:pt idx="681">
                  <c:v>3.0521397533345151E-2</c:v>
                </c:pt>
                <c:pt idx="682">
                  <c:v>3.0556409127768802E-2</c:v>
                </c:pt>
                <c:pt idx="683">
                  <c:v>3.0590988204330927E-2</c:v>
                </c:pt>
                <c:pt idx="684">
                  <c:v>3.0625134762631845E-2</c:v>
                </c:pt>
                <c:pt idx="685">
                  <c:v>3.0658848802751493E-2</c:v>
                </c:pt>
                <c:pt idx="686">
                  <c:v>3.0692130324450062E-2</c:v>
                </c:pt>
                <c:pt idx="687">
                  <c:v>3.0724979327647617E-2</c:v>
                </c:pt>
                <c:pt idx="688">
                  <c:v>3.0757395812264221E-2</c:v>
                </c:pt>
                <c:pt idx="689">
                  <c:v>3.0789379778060066E-2</c:v>
                </c:pt>
                <c:pt idx="690">
                  <c:v>3.0820931225035153E-2</c:v>
                </c:pt>
                <c:pt idx="691">
                  <c:v>3.0852050153109545E-2</c:v>
                </c:pt>
                <c:pt idx="692">
                  <c:v>3.0894072576197473E-2</c:v>
                </c:pt>
                <c:pt idx="693">
                  <c:v>3.0912990451756883E-2</c:v>
                </c:pt>
                <c:pt idx="694">
                  <c:v>3.0942811822169958E-2</c:v>
                </c:pt>
                <c:pt idx="695">
                  <c:v>3.0972200673202721E-2</c:v>
                </c:pt>
                <c:pt idx="696">
                  <c:v>3.1014684540298987E-2</c:v>
                </c:pt>
                <c:pt idx="697">
                  <c:v>3.1039744906729005E-2</c:v>
                </c:pt>
                <c:pt idx="698">
                  <c:v>3.1057772108820103E-2</c:v>
                </c:pt>
                <c:pt idx="699">
                  <c:v>3.1085430881132581E-2</c:v>
                </c:pt>
                <c:pt idx="700">
                  <c:v>3.1112657133665067E-2</c:v>
                </c:pt>
                <c:pt idx="701">
                  <c:v>3.1139450866017881E-2</c:v>
                </c:pt>
                <c:pt idx="702">
                  <c:v>3.1165812078430832E-2</c:v>
                </c:pt>
                <c:pt idx="703">
                  <c:v>3.1191740770424303E-2</c:v>
                </c:pt>
                <c:pt idx="704">
                  <c:v>3.1217236942238102E-2</c:v>
                </c:pt>
                <c:pt idx="705">
                  <c:v>3.1242300593632422E-2</c:v>
                </c:pt>
                <c:pt idx="706">
                  <c:v>3.1266931724607261E-2</c:v>
                </c:pt>
                <c:pt idx="707">
                  <c:v>3.1291130334842876E-2</c:v>
                </c:pt>
                <c:pt idx="708">
                  <c:v>3.1314896424579075E-2</c:v>
                </c:pt>
                <c:pt idx="709">
                  <c:v>3.1338229993496114E-2</c:v>
                </c:pt>
                <c:pt idx="710">
                  <c:v>3.1373052657368561E-2</c:v>
                </c:pt>
                <c:pt idx="711">
                  <c:v>3.1383599568712839E-2</c:v>
                </c:pt>
                <c:pt idx="712">
                  <c:v>3.1405635574932589E-2</c:v>
                </c:pt>
                <c:pt idx="713">
                  <c:v>3.1427239060013434E-2</c:v>
                </c:pt>
                <c:pt idx="714">
                  <c:v>3.1448410024035311E-2</c:v>
                </c:pt>
                <c:pt idx="715">
                  <c:v>3.1469148466678476E-2</c:v>
                </c:pt>
                <c:pt idx="716">
                  <c:v>3.14894543881028E-2</c:v>
                </c:pt>
                <c:pt idx="717">
                  <c:v>3.1509327788148411E-2</c:v>
                </c:pt>
                <c:pt idx="718">
                  <c:v>3.1528768666735374E-2</c:v>
                </c:pt>
                <c:pt idx="719">
                  <c:v>3.1547777023863688E-2</c:v>
                </c:pt>
                <c:pt idx="720">
                  <c:v>3.1566352859373481E-2</c:v>
                </c:pt>
                <c:pt idx="721">
                  <c:v>3.1584496173184817E-2</c:v>
                </c:pt>
                <c:pt idx="722">
                  <c:v>3.1602206965297697E-2</c:v>
                </c:pt>
                <c:pt idx="723">
                  <c:v>3.1619514537633009E-2</c:v>
                </c:pt>
                <c:pt idx="724">
                  <c:v>3.1636748923471458E-2</c:v>
                </c:pt>
                <c:pt idx="725">
                  <c:v>3.1654004197720909E-2</c:v>
                </c:pt>
                <c:pt idx="726">
                  <c:v>3.1671280360541232E-2</c:v>
                </c:pt>
                <c:pt idx="727">
                  <c:v>3.1688577411532748E-2</c:v>
                </c:pt>
                <c:pt idx="728">
                  <c:v>3.1705895351175073E-2</c:v>
                </c:pt>
                <c:pt idx="729">
                  <c:v>3.1723234179148463E-2</c:v>
                </c:pt>
                <c:pt idx="730">
                  <c:v>3.1740593895532854E-2</c:v>
                </c:pt>
                <c:pt idx="731">
                  <c:v>3.1757974500408181E-2</c:v>
                </c:pt>
                <c:pt idx="732">
                  <c:v>3.1775375993774446E-2</c:v>
                </c:pt>
                <c:pt idx="733">
                  <c:v>3.1792798375471776E-2</c:v>
                </c:pt>
                <c:pt idx="734">
                  <c:v>3.1810241645739978E-2</c:v>
                </c:pt>
                <c:pt idx="735">
                  <c:v>3.1827705804339246E-2</c:v>
                </c:pt>
                <c:pt idx="736">
                  <c:v>3.1845190851509386E-2</c:v>
                </c:pt>
                <c:pt idx="737">
                  <c:v>3.1862696787090528E-2</c:v>
                </c:pt>
                <c:pt idx="738">
                  <c:v>3.188022361108267E-2</c:v>
                </c:pt>
                <c:pt idx="739">
                  <c:v>3.1897771323565749E-2</c:v>
                </c:pt>
                <c:pt idx="740">
                  <c:v>3.1915339924539765E-2</c:v>
                </c:pt>
                <c:pt idx="741">
                  <c:v>3.1932929413924782E-2</c:v>
                </c:pt>
                <c:pt idx="742">
                  <c:v>3.1958411943291409E-2</c:v>
                </c:pt>
                <c:pt idx="743">
                  <c:v>3.1968171058247563E-2</c:v>
                </c:pt>
                <c:pt idx="744">
                  <c:v>3.1993713570566129E-2</c:v>
                </c:pt>
                <c:pt idx="745">
                  <c:v>3.200349625637422E-2</c:v>
                </c:pt>
                <c:pt idx="746">
                  <c:v>3.2021190188293858E-2</c:v>
                </c:pt>
                <c:pt idx="747">
                  <c:v>3.203890500854456E-2</c:v>
                </c:pt>
                <c:pt idx="748">
                  <c:v>3.2070120560860893E-2</c:v>
                </c:pt>
                <c:pt idx="749">
                  <c:v>3.2087093387351828E-2</c:v>
                </c:pt>
                <c:pt idx="750">
                  <c:v>3.2100119906948166E-2</c:v>
                </c:pt>
                <c:pt idx="751">
                  <c:v>3.2120633067025395E-2</c:v>
                </c:pt>
                <c:pt idx="752">
                  <c:v>3.2135755837527924E-2</c:v>
                </c:pt>
                <c:pt idx="753">
                  <c:v>3.215360514382759E-2</c:v>
                </c:pt>
                <c:pt idx="754">
                  <c:v>3.2171475344133782E-2</c:v>
                </c:pt>
                <c:pt idx="755">
                  <c:v>3.2189366438473144E-2</c:v>
                </c:pt>
                <c:pt idx="756">
                  <c:v>3.2209999513708176E-2</c:v>
                </c:pt>
                <c:pt idx="757">
                  <c:v>3.2225211309251378E-2</c:v>
                </c:pt>
                <c:pt idx="758">
                  <c:v>3.2243165085690251E-2</c:v>
                </c:pt>
                <c:pt idx="759">
                  <c:v>3.2261139756215584E-2</c:v>
                </c:pt>
                <c:pt idx="760">
                  <c:v>3.2279135320774088E-2</c:v>
                </c:pt>
                <c:pt idx="761">
                  <c:v>3.2297151779445699E-2</c:v>
                </c:pt>
                <c:pt idx="762">
                  <c:v>3.2315189132177125E-2</c:v>
                </c:pt>
                <c:pt idx="763">
                  <c:v>3.2333247379048302E-2</c:v>
                </c:pt>
                <c:pt idx="764">
                  <c:v>3.2356172773724268E-2</c:v>
                </c:pt>
                <c:pt idx="765">
                  <c:v>3.2369426555076686E-2</c:v>
                </c:pt>
                <c:pt idx="766">
                  <c:v>3.2390299668874079E-2</c:v>
                </c:pt>
                <c:pt idx="767">
                  <c:v>3.2405689307610785E-2</c:v>
                </c:pt>
                <c:pt idx="768">
                  <c:v>3.2423852025100786E-2</c:v>
                </c:pt>
                <c:pt idx="769">
                  <c:v>3.2442035636703892E-2</c:v>
                </c:pt>
                <c:pt idx="770">
                  <c:v>3.2463004844234256E-2</c:v>
                </c:pt>
                <c:pt idx="771">
                  <c:v>3.2478465542489232E-2</c:v>
                </c:pt>
                <c:pt idx="772">
                  <c:v>3.2496711836618175E-2</c:v>
                </c:pt>
                <c:pt idx="773">
                  <c:v>3.2514979024993451E-2</c:v>
                </c:pt>
                <c:pt idx="774">
                  <c:v>3.2533267107535124E-2</c:v>
                </c:pt>
                <c:pt idx="775">
                  <c:v>3.2554294102846715E-2</c:v>
                </c:pt>
                <c:pt idx="776">
                  <c:v>3.2569506437845064E-2</c:v>
                </c:pt>
                <c:pt idx="777">
                  <c:v>3.2587151748684207E-2</c:v>
                </c:pt>
                <c:pt idx="778">
                  <c:v>3.2604465226375723E-2</c:v>
                </c:pt>
                <c:pt idx="779">
                  <c:v>3.2621446870733095E-2</c:v>
                </c:pt>
                <c:pt idx="780">
                  <c:v>3.2638096681623097E-2</c:v>
                </c:pt>
                <c:pt idx="781">
                  <c:v>3.2654414658912501E-2</c:v>
                </c:pt>
                <c:pt idx="782">
                  <c:v>3.2670400802494726E-2</c:v>
                </c:pt>
                <c:pt idx="783">
                  <c:v>3.2688642473215346E-2</c:v>
                </c:pt>
                <c:pt idx="784">
                  <c:v>3.2703942635792238E-2</c:v>
                </c:pt>
                <c:pt idx="785">
                  <c:v>3.2716368229506188E-2</c:v>
                </c:pt>
                <c:pt idx="786">
                  <c:v>3.2731027036820848E-2</c:v>
                </c:pt>
                <c:pt idx="787">
                  <c:v>3.2745354009815486E-2</c:v>
                </c:pt>
                <c:pt idx="788">
                  <c:v>3.275934914833023E-2</c:v>
                </c:pt>
                <c:pt idx="789">
                  <c:v>3.2775465490850753E-2</c:v>
                </c:pt>
                <c:pt idx="790">
                  <c:v>3.2786343921387129E-2</c:v>
                </c:pt>
                <c:pt idx="791">
                  <c:v>3.2799343555742766E-2</c:v>
                </c:pt>
                <c:pt idx="792">
                  <c:v>3.2812011355138893E-2</c:v>
                </c:pt>
                <c:pt idx="793">
                  <c:v>3.2824347319522218E-2</c:v>
                </c:pt>
                <c:pt idx="794">
                  <c:v>3.2836727276315258E-2</c:v>
                </c:pt>
                <c:pt idx="795">
                  <c:v>3.2848023742744203E-2</c:v>
                </c:pt>
                <c:pt idx="796">
                  <c:v>3.2859364201422991E-2</c:v>
                </c:pt>
                <c:pt idx="797">
                  <c:v>3.2870372824636007E-2</c:v>
                </c:pt>
                <c:pt idx="798">
                  <c:v>3.2881049612356605E-2</c:v>
                </c:pt>
                <c:pt idx="799">
                  <c:v>3.2891394564451559E-2</c:v>
                </c:pt>
                <c:pt idx="800">
                  <c:v>3.2905813638450354E-2</c:v>
                </c:pt>
                <c:pt idx="801">
                  <c:v>3.2913270139482975E-2</c:v>
                </c:pt>
                <c:pt idx="802">
                  <c:v>3.2920438406236485E-2</c:v>
                </c:pt>
                <c:pt idx="803">
                  <c:v>3.2931591463061238E-2</c:v>
                </c:pt>
                <c:pt idx="804">
                  <c:v>3.2938141787850483E-2</c:v>
                </c:pt>
                <c:pt idx="805">
                  <c:v>3.2946495724566205E-2</c:v>
                </c:pt>
                <c:pt idx="806">
                  <c:v>3.295451782515002E-2</c:v>
                </c:pt>
                <c:pt idx="807">
                  <c:v>3.2962208089495348E-2</c:v>
                </c:pt>
                <c:pt idx="808">
                  <c:v>3.2971587112693435E-2</c:v>
                </c:pt>
                <c:pt idx="809">
                  <c:v>3.2976593109284025E-2</c:v>
                </c:pt>
                <c:pt idx="810">
                  <c:v>3.2983287864567501E-2</c:v>
                </c:pt>
                <c:pt idx="811">
                  <c:v>3.2989650783425972E-2</c:v>
                </c:pt>
                <c:pt idx="812">
                  <c:v>3.2995681865779503E-2</c:v>
                </c:pt>
                <c:pt idx="813">
                  <c:v>3.3001381111574801E-2</c:v>
                </c:pt>
                <c:pt idx="814">
                  <c:v>3.3006748520731932E-2</c:v>
                </c:pt>
                <c:pt idx="815">
                  <c:v>3.3010815794796144E-2</c:v>
                </c:pt>
                <c:pt idx="816">
                  <c:v>3.3016487829105046E-2</c:v>
                </c:pt>
                <c:pt idx="817">
                  <c:v>3.3020859728161156E-2</c:v>
                </c:pt>
                <c:pt idx="818">
                  <c:v>3.3026688409159011E-2</c:v>
                </c:pt>
                <c:pt idx="819">
                  <c:v>3.3028608016012484E-2</c:v>
                </c:pt>
                <c:pt idx="820">
                  <c:v>3.303198440470112E-2</c:v>
                </c:pt>
                <c:pt idx="821">
                  <c:v>3.3035028956511781E-2</c:v>
                </c:pt>
                <c:pt idx="822">
                  <c:v>3.3039436649062726E-2</c:v>
                </c:pt>
                <c:pt idx="823">
                  <c:v>3.3040122549445883E-2</c:v>
                </c:pt>
                <c:pt idx="824">
                  <c:v>3.3042171590542679E-2</c:v>
                </c:pt>
                <c:pt idx="825">
                  <c:v>3.3043888794681564E-2</c:v>
                </c:pt>
                <c:pt idx="826">
                  <c:v>3.3045274161889182E-2</c:v>
                </c:pt>
                <c:pt idx="827">
                  <c:v>3.304638549965766E-2</c:v>
                </c:pt>
                <c:pt idx="828">
                  <c:v>3.3047800883920786E-2</c:v>
                </c:pt>
                <c:pt idx="829">
                  <c:v>3.3049693737421393E-2</c:v>
                </c:pt>
                <c:pt idx="830">
                  <c:v>3.3052064060186126E-2</c:v>
                </c:pt>
                <c:pt idx="831">
                  <c:v>3.3054911852214985E-2</c:v>
                </c:pt>
                <c:pt idx="832">
                  <c:v>3.3058237113587907E-2</c:v>
                </c:pt>
                <c:pt idx="833">
                  <c:v>3.3062039844331537E-2</c:v>
                </c:pt>
                <c:pt idx="834">
                  <c:v>3.3066320044472519E-2</c:v>
                </c:pt>
                <c:pt idx="835">
                  <c:v>3.3072957622819477E-2</c:v>
                </c:pt>
                <c:pt idx="836">
                  <c:v>3.3078227350973322E-2</c:v>
                </c:pt>
                <c:pt idx="837">
                  <c:v>3.3082025461892428E-2</c:v>
                </c:pt>
                <c:pt idx="838">
                  <c:v>3.3088215540235666E-2</c:v>
                </c:pt>
                <c:pt idx="839">
                  <c:v>3.3094883088296001E-2</c:v>
                </c:pt>
                <c:pt idx="840">
                  <c:v>3.3102028106180015E-2</c:v>
                </c:pt>
                <c:pt idx="841">
                  <c:v>3.3111738696631754E-2</c:v>
                </c:pt>
                <c:pt idx="842">
                  <c:v>3.3117750551658887E-2</c:v>
                </c:pt>
                <c:pt idx="843">
                  <c:v>3.3126327979466907E-2</c:v>
                </c:pt>
                <c:pt idx="844">
                  <c:v>3.3135382877444997E-2</c:v>
                </c:pt>
                <c:pt idx="845">
                  <c:v>3.3144915245726381E-2</c:v>
                </c:pt>
                <c:pt idx="846">
                  <c:v>3.315481594555969E-2</c:v>
                </c:pt>
                <c:pt idx="847">
                  <c:v>3.3165412393545424E-2</c:v>
                </c:pt>
                <c:pt idx="848">
                  <c:v>3.3176377173376181E-2</c:v>
                </c:pt>
                <c:pt idx="849">
                  <c:v>3.3187819423963205E-2</c:v>
                </c:pt>
                <c:pt idx="850">
                  <c:v>3.3199739145466367E-2</c:v>
                </c:pt>
                <c:pt idx="851">
                  <c:v>3.3212136338018894E-2</c:v>
                </c:pt>
                <c:pt idx="852">
                  <c:v>3.3229962359115461E-2</c:v>
                </c:pt>
                <c:pt idx="853">
                  <c:v>3.3240872397923837E-2</c:v>
                </c:pt>
                <c:pt idx="854">
                  <c:v>3.3252192743518094E-2</c:v>
                </c:pt>
                <c:pt idx="855">
                  <c:v>3.3269079898159415E-2</c:v>
                </c:pt>
                <c:pt idx="856">
                  <c:v>3.3281284371957653E-2</c:v>
                </c:pt>
                <c:pt idx="857">
                  <c:v>3.3296546394137039E-2</c:v>
                </c:pt>
                <c:pt idx="858">
                  <c:v>3.3312285888511539E-2</c:v>
                </c:pt>
                <c:pt idx="859">
                  <c:v>3.3328502855294317E-2</c:v>
                </c:pt>
                <c:pt idx="860">
                  <c:v>3.334795519295497E-2</c:v>
                </c:pt>
                <c:pt idx="861">
                  <c:v>3.3362369206777487E-2</c:v>
                </c:pt>
                <c:pt idx="862">
                  <c:v>3.3380018591957494E-2</c:v>
                </c:pt>
                <c:pt idx="863">
                  <c:v>3.339814545029185E-2</c:v>
                </c:pt>
                <c:pt idx="864">
                  <c:v>3.3416749782073651E-2</c:v>
                </c:pt>
                <c:pt idx="865">
                  <c:v>3.3435831587462772E-2</c:v>
                </c:pt>
                <c:pt idx="866">
                  <c:v>3.3460806165122037E-2</c:v>
                </c:pt>
                <c:pt idx="867">
                  <c:v>3.3475427620128784E-2</c:v>
                </c:pt>
                <c:pt idx="868">
                  <c:v>3.3495941847832E-2</c:v>
                </c:pt>
                <c:pt idx="869">
                  <c:v>3.3516933550181705E-2</c:v>
                </c:pt>
                <c:pt idx="870">
                  <c:v>3.3538402727284478E-2</c:v>
                </c:pt>
                <c:pt idx="871">
                  <c:v>3.3563502462727879E-2</c:v>
                </c:pt>
                <c:pt idx="872">
                  <c:v>3.3582773507134789E-2</c:v>
                </c:pt>
                <c:pt idx="873">
                  <c:v>3.3605675110388589E-2</c:v>
                </c:pt>
                <c:pt idx="874">
                  <c:v>3.3632316009608587E-2</c:v>
                </c:pt>
                <c:pt idx="875">
                  <c:v>3.3652910744779163E-2</c:v>
                </c:pt>
                <c:pt idx="876">
                  <c:v>3.3677244776502135E-2</c:v>
                </c:pt>
                <c:pt idx="877">
                  <c:v>3.3702056285003223E-2</c:v>
                </c:pt>
                <c:pt idx="878">
                  <c:v>3.3727345270548881E-2</c:v>
                </c:pt>
                <c:pt idx="879">
                  <c:v>3.3753080717309203E-2</c:v>
                </c:pt>
                <c:pt idx="880">
                  <c:v>3.3778600947744764E-2</c:v>
                </c:pt>
                <c:pt idx="881">
                  <c:v>3.3803585461482655E-2</c:v>
                </c:pt>
                <c:pt idx="882">
                  <c:v>3.3828034258256423E-2</c:v>
                </c:pt>
                <c:pt idx="883">
                  <c:v>3.3851947337586452E-2</c:v>
                </c:pt>
                <c:pt idx="884">
                  <c:v>3.3875324699286224E-2</c:v>
                </c:pt>
                <c:pt idx="885">
                  <c:v>3.389816634295606E-2</c:v>
                </c:pt>
                <c:pt idx="886">
                  <c:v>3.3920472268329505E-2</c:v>
                </c:pt>
                <c:pt idx="887">
                  <c:v>3.3945373950758917E-2</c:v>
                </c:pt>
                <c:pt idx="888">
                  <c:v>3.3966572172017262E-2</c:v>
                </c:pt>
                <c:pt idx="889">
                  <c:v>3.3984175731793798E-2</c:v>
                </c:pt>
                <c:pt idx="890">
                  <c:v>3.4004338781077337E-2</c:v>
                </c:pt>
                <c:pt idx="891">
                  <c:v>3.4023966110652282E-2</c:v>
                </c:pt>
                <c:pt idx="892">
                  <c:v>3.4043057720252179E-2</c:v>
                </c:pt>
                <c:pt idx="893">
                  <c:v>3.4061613609583929E-2</c:v>
                </c:pt>
                <c:pt idx="894">
                  <c:v>3.4082510348176775E-2</c:v>
                </c:pt>
                <c:pt idx="895">
                  <c:v>3.4097118226590339E-2</c:v>
                </c:pt>
                <c:pt idx="896">
                  <c:v>3.4114066953785382E-2</c:v>
                </c:pt>
                <c:pt idx="897">
                  <c:v>3.4130479959753046E-2</c:v>
                </c:pt>
                <c:pt idx="898">
                  <c:v>3.4149087058561456E-2</c:v>
                </c:pt>
                <c:pt idx="899">
                  <c:v>3.4161698807286811E-2</c:v>
                </c:pt>
                <c:pt idx="900">
                  <c:v>3.4176504648426587E-2</c:v>
                </c:pt>
                <c:pt idx="901">
                  <c:v>3.4190774767539622E-2</c:v>
                </c:pt>
                <c:pt idx="902">
                  <c:v>3.4204509164439401E-2</c:v>
                </c:pt>
                <c:pt idx="903">
                  <c:v>3.4217707838939404E-2</c:v>
                </c:pt>
                <c:pt idx="904">
                  <c:v>3.423037079082647E-2</c:v>
                </c:pt>
                <c:pt idx="905">
                  <c:v>3.4246734125114031E-2</c:v>
                </c:pt>
                <c:pt idx="906">
                  <c:v>3.4255637279168027E-2</c:v>
                </c:pt>
                <c:pt idx="907">
                  <c:v>3.4266461406362581E-2</c:v>
                </c:pt>
                <c:pt idx="908">
                  <c:v>3.4276749911610338E-2</c:v>
                </c:pt>
                <c:pt idx="909">
                  <c:v>3.42865027949113E-2</c:v>
                </c:pt>
                <c:pt idx="910">
                  <c:v>3.4295720056265466E-2</c:v>
                </c:pt>
                <c:pt idx="911">
                  <c:v>3.4304401695512965E-2</c:v>
                </c:pt>
                <c:pt idx="912">
                  <c:v>3.4312547712653796E-2</c:v>
                </c:pt>
                <c:pt idx="913">
                  <c:v>3.4320158107767895E-2</c:v>
                </c:pt>
                <c:pt idx="914">
                  <c:v>3.4327232880615455E-2</c:v>
                </c:pt>
                <c:pt idx="915">
                  <c:v>3.4333772031276411E-2</c:v>
                </c:pt>
                <c:pt idx="916">
                  <c:v>3.4339775559750763E-2</c:v>
                </c:pt>
                <c:pt idx="917">
                  <c:v>3.4345243465958575E-2</c:v>
                </c:pt>
                <c:pt idx="918">
                  <c:v>3.4350175749899847E-2</c:v>
                </c:pt>
                <c:pt idx="919">
                  <c:v>3.435457241157458E-2</c:v>
                </c:pt>
                <c:pt idx="920">
                  <c:v>3.4358433450902837E-2</c:v>
                </c:pt>
                <c:pt idx="921">
                  <c:v>3.43626106074435E-2</c:v>
                </c:pt>
                <c:pt idx="922">
                  <c:v>3.4365247367134089E-2</c:v>
                </c:pt>
                <c:pt idx="923">
                  <c:v>3.4367348504478201E-2</c:v>
                </c:pt>
                <c:pt idx="924">
                  <c:v>3.4368914019475838E-2</c:v>
                </c:pt>
                <c:pt idx="925">
                  <c:v>3.4369943912047063E-2</c:v>
                </c:pt>
                <c:pt idx="926">
                  <c:v>3.4370438182271812E-2</c:v>
                </c:pt>
                <c:pt idx="927">
                  <c:v>3.4370396830070149E-2</c:v>
                </c:pt>
                <c:pt idx="928">
                  <c:v>3.4369819855442074E-2</c:v>
                </c:pt>
                <c:pt idx="929">
                  <c:v>3.436870725854746E-2</c:v>
                </c:pt>
                <c:pt idx="930">
                  <c:v>3.4367059039226433E-2</c:v>
                </c:pt>
                <c:pt idx="931">
                  <c:v>3.4369397447013839E-2</c:v>
                </c:pt>
                <c:pt idx="932">
                  <c:v>3.4362767167408492E-2</c:v>
                </c:pt>
                <c:pt idx="933">
                  <c:v>3.4360598253559971E-2</c:v>
                </c:pt>
                <c:pt idx="934">
                  <c:v>3.4358436803740844E-2</c:v>
                </c:pt>
                <c:pt idx="935">
                  <c:v>3.4356282817791239E-2</c:v>
                </c:pt>
                <c:pt idx="936">
                  <c:v>3.4354136295871029E-2</c:v>
                </c:pt>
                <c:pt idx="937">
                  <c:v>3.4351997237900278E-2</c:v>
                </c:pt>
                <c:pt idx="938">
                  <c:v>3.4349865643719113E-2</c:v>
                </c:pt>
                <c:pt idx="939">
                  <c:v>3.4347741513647279E-2</c:v>
                </c:pt>
                <c:pt idx="940">
                  <c:v>3.4345624847524903E-2</c:v>
                </c:pt>
                <c:pt idx="941">
                  <c:v>3.4343515645351985E-2</c:v>
                </c:pt>
                <c:pt idx="942">
                  <c:v>3.434141390704859E-2</c:v>
                </c:pt>
                <c:pt idx="943">
                  <c:v>3.4339319632694654E-2</c:v>
                </c:pt>
                <c:pt idx="944">
                  <c:v>3.4337232822290176E-2</c:v>
                </c:pt>
                <c:pt idx="945">
                  <c:v>3.4335153475835156E-2</c:v>
                </c:pt>
                <c:pt idx="946">
                  <c:v>3.4333081593409531E-2</c:v>
                </c:pt>
                <c:pt idx="947">
                  <c:v>3.4331017174853429E-2</c:v>
                </c:pt>
                <c:pt idx="948">
                  <c:v>3.4328960220246785E-2</c:v>
                </c:pt>
                <c:pt idx="949">
                  <c:v>3.4326910729589599E-2</c:v>
                </c:pt>
                <c:pt idx="950">
                  <c:v>3.4324868702961808E-2</c:v>
                </c:pt>
                <c:pt idx="951">
                  <c:v>3.4322834140123604E-2</c:v>
                </c:pt>
                <c:pt idx="952">
                  <c:v>3.4323501279667212E-2</c:v>
                </c:pt>
                <c:pt idx="953">
                  <c:v>3.4318787406535378E-2</c:v>
                </c:pt>
                <c:pt idx="954">
                  <c:v>3.4316775235625485E-2</c:v>
                </c:pt>
                <c:pt idx="955">
                  <c:v>3.4314770528585115E-2</c:v>
                </c:pt>
                <c:pt idx="956">
                  <c:v>3.431163535502435E-2</c:v>
                </c:pt>
                <c:pt idx="957">
                  <c:v>3.4313486498662726E-2</c:v>
                </c:pt>
                <c:pt idx="958">
                  <c:v>3.4308801191400562E-2</c:v>
                </c:pt>
                <c:pt idx="959">
                  <c:v>3.4306826340158025E-2</c:v>
                </c:pt>
                <c:pt idx="960">
                  <c:v>3.4304858952864947E-2</c:v>
                </c:pt>
                <c:pt idx="961">
                  <c:v>3.4302899029601264E-2</c:v>
                </c:pt>
                <c:pt idx="962">
                  <c:v>3.4300946570207103E-2</c:v>
                </c:pt>
                <c:pt idx="963">
                  <c:v>3.4299001574842336E-2</c:v>
                </c:pt>
                <c:pt idx="964">
                  <c:v>3.4297064043347092E-2</c:v>
                </c:pt>
                <c:pt idx="965">
                  <c:v>3.4295133975881242E-2</c:v>
                </c:pt>
                <c:pt idx="966">
                  <c:v>3.4293211372204979E-2</c:v>
                </c:pt>
                <c:pt idx="967">
                  <c:v>3.4291296232638047E-2</c:v>
                </c:pt>
                <c:pt idx="968">
                  <c:v>3.4289388556940636E-2</c:v>
                </c:pt>
                <c:pt idx="969">
                  <c:v>3.4287488345192685E-2</c:v>
                </c:pt>
                <c:pt idx="970">
                  <c:v>3.4291587319120964E-2</c:v>
                </c:pt>
                <c:pt idx="971">
                  <c:v>3.4283710313545157E-2</c:v>
                </c:pt>
                <c:pt idx="972">
                  <c:v>3.4281832493565645E-2</c:v>
                </c:pt>
                <c:pt idx="973">
                  <c:v>3.4279962137615527E-2</c:v>
                </c:pt>
                <c:pt idx="974">
                  <c:v>3.4278099245614868E-2</c:v>
                </c:pt>
                <c:pt idx="975">
                  <c:v>3.4276243817563667E-2</c:v>
                </c:pt>
                <c:pt idx="976">
                  <c:v>3.4274395853381989E-2</c:v>
                </c:pt>
                <c:pt idx="977">
                  <c:v>3.427255535314977E-2</c:v>
                </c:pt>
                <c:pt idx="978">
                  <c:v>3.4270722316867008E-2</c:v>
                </c:pt>
                <c:pt idx="979">
                  <c:v>3.4268896744613642E-2</c:v>
                </c:pt>
                <c:pt idx="980">
                  <c:v>3.4267078636229797E-2</c:v>
                </c:pt>
                <c:pt idx="981">
                  <c:v>3.4265267991795412E-2</c:v>
                </c:pt>
                <c:pt idx="982">
                  <c:v>3.4263464811230548E-2</c:v>
                </c:pt>
                <c:pt idx="983">
                  <c:v>3.4266176656898573E-2</c:v>
                </c:pt>
                <c:pt idx="984">
                  <c:v>3.4259880842029133E-2</c:v>
                </c:pt>
                <c:pt idx="985">
                  <c:v>3.4258100053392582E-2</c:v>
                </c:pt>
                <c:pt idx="986">
                  <c:v>3.4256326728705488E-2</c:v>
                </c:pt>
                <c:pt idx="987">
                  <c:v>3.4254560867967854E-2</c:v>
                </c:pt>
                <c:pt idx="988">
                  <c:v>3.4252802471099741E-2</c:v>
                </c:pt>
                <c:pt idx="989">
                  <c:v>3.4251051538181088E-2</c:v>
                </c:pt>
                <c:pt idx="990">
                  <c:v>3.4249308069211892E-2</c:v>
                </c:pt>
                <c:pt idx="991">
                  <c:v>3.4247572064192155E-2</c:v>
                </c:pt>
                <c:pt idx="992">
                  <c:v>3.4245843523121877E-2</c:v>
                </c:pt>
                <c:pt idx="993">
                  <c:v>3.4244122446001057E-2</c:v>
                </c:pt>
                <c:pt idx="994">
                  <c:v>3.424240883274976E-2</c:v>
                </c:pt>
                <c:pt idx="995">
                  <c:v>3.4240702683527857E-2</c:v>
                </c:pt>
                <c:pt idx="996">
                  <c:v>3.4239003998255413E-2</c:v>
                </c:pt>
                <c:pt idx="997">
                  <c:v>3.4237312776852491E-2</c:v>
                </c:pt>
                <c:pt idx="998">
                  <c:v>3.4235629019399028E-2</c:v>
                </c:pt>
                <c:pt idx="999">
                  <c:v>3.4233952725974959E-2</c:v>
                </c:pt>
                <c:pt idx="1000">
                  <c:v>3.4232283896340476E-2</c:v>
                </c:pt>
                <c:pt idx="1001">
                  <c:v>3.4230622530735388E-2</c:v>
                </c:pt>
                <c:pt idx="1002">
                  <c:v>3.4228968629079759E-2</c:v>
                </c:pt>
                <c:pt idx="1003">
                  <c:v>3.4227322191293652E-2</c:v>
                </c:pt>
                <c:pt idx="1004">
                  <c:v>3.4228470257016141E-2</c:v>
                </c:pt>
                <c:pt idx="1005">
                  <c:v>3.422405170764975E-2</c:v>
                </c:pt>
                <c:pt idx="1006">
                  <c:v>3.4222427661791954E-2</c:v>
                </c:pt>
                <c:pt idx="1007">
                  <c:v>3.4220811079803681E-2</c:v>
                </c:pt>
                <c:pt idx="1008">
                  <c:v>3.4225249479963082E-2</c:v>
                </c:pt>
                <c:pt idx="1009">
                  <c:v>3.4222136891324251E-2</c:v>
                </c:pt>
                <c:pt idx="1010">
                  <c:v>3.4216006117535613E-2</c:v>
                </c:pt>
                <c:pt idx="1011">
                  <c:v>3.4214419391265238E-2</c:v>
                </c:pt>
                <c:pt idx="1012">
                  <c:v>3.4212840129024258E-2</c:v>
                </c:pt>
                <c:pt idx="1013">
                  <c:v>3.42112683306528E-2</c:v>
                </c:pt>
                <c:pt idx="1014">
                  <c:v>3.4209703996310736E-2</c:v>
                </c:pt>
                <c:pt idx="1015">
                  <c:v>3.4208147125838195E-2</c:v>
                </c:pt>
                <c:pt idx="1016">
                  <c:v>3.4206597719315113E-2</c:v>
                </c:pt>
                <c:pt idx="1017">
                  <c:v>3.4205055776661553E-2</c:v>
                </c:pt>
                <c:pt idx="1018">
                  <c:v>3.4203521298117323E-2</c:v>
                </c:pt>
                <c:pt idx="1019">
                  <c:v>3.420199428336268E-2</c:v>
                </c:pt>
                <c:pt idx="1020">
                  <c:v>3.4200474732557495E-2</c:v>
                </c:pt>
                <c:pt idx="1021">
                  <c:v>3.4205030203677822E-2</c:v>
                </c:pt>
                <c:pt idx="1022">
                  <c:v>3.4197458022795502E-2</c:v>
                </c:pt>
                <c:pt idx="1023">
                  <c:v>3.4195960863918629E-2</c:v>
                </c:pt>
                <c:pt idx="1024">
                  <c:v>3.4194471168831342E-2</c:v>
                </c:pt>
                <c:pt idx="1025">
                  <c:v>3.419298893777345E-2</c:v>
                </c:pt>
                <c:pt idx="1026">
                  <c:v>3.4191514170665016E-2</c:v>
                </c:pt>
                <c:pt idx="1027">
                  <c:v>3.4190046867426105E-2</c:v>
                </c:pt>
                <c:pt idx="1028">
                  <c:v>3.4188587028216588E-2</c:v>
                </c:pt>
                <c:pt idx="1029">
                  <c:v>3.4187134652796658E-2</c:v>
                </c:pt>
                <c:pt idx="1030">
                  <c:v>3.4185689741406122E-2</c:v>
                </c:pt>
                <c:pt idx="1031">
                  <c:v>3.4184252293965045E-2</c:v>
                </c:pt>
                <c:pt idx="1032">
                  <c:v>3.4182822310473426E-2</c:v>
                </c:pt>
                <c:pt idx="1033">
                  <c:v>3.418139979085133E-2</c:v>
                </c:pt>
                <c:pt idx="1034">
                  <c:v>3.4179984735258628E-2</c:v>
                </c:pt>
                <c:pt idx="1035">
                  <c:v>3.417857676799585E-2</c:v>
                </c:pt>
                <c:pt idx="1036">
                  <c:v>3.4177171658846817E-2</c:v>
                </c:pt>
                <c:pt idx="1037">
                  <c:v>3.4175768202056034E-2</c:v>
                </c:pt>
                <c:pt idx="1038">
                  <c:v>3.4174366397703437E-2</c:v>
                </c:pt>
                <c:pt idx="1039">
                  <c:v>3.4172966245709091E-2</c:v>
                </c:pt>
                <c:pt idx="1040">
                  <c:v>3.4171567746072995E-2</c:v>
                </c:pt>
                <c:pt idx="1041">
                  <c:v>3.4170170898795149E-2</c:v>
                </c:pt>
                <c:pt idx="1042">
                  <c:v>3.4168775703875554E-2</c:v>
                </c:pt>
                <c:pt idx="1043">
                  <c:v>3.4167382161394144E-2</c:v>
                </c:pt>
                <c:pt idx="1044">
                  <c:v>3.4165990271270985E-2</c:v>
                </c:pt>
                <c:pt idx="1045">
                  <c:v>3.416460003342614E-2</c:v>
                </c:pt>
                <c:pt idx="1046">
                  <c:v>3.4163211448019482E-2</c:v>
                </c:pt>
                <c:pt idx="1047">
                  <c:v>3.4161824514891137E-2</c:v>
                </c:pt>
                <c:pt idx="1048">
                  <c:v>3.4160439234200979E-2</c:v>
                </c:pt>
                <c:pt idx="1049">
                  <c:v>3.4159055605869071E-2</c:v>
                </c:pt>
                <c:pt idx="1050">
                  <c:v>3.4157673629975349E-2</c:v>
                </c:pt>
                <c:pt idx="1051">
                  <c:v>3.4156293306359942E-2</c:v>
                </c:pt>
                <c:pt idx="1052">
                  <c:v>3.415491463518272E-2</c:v>
                </c:pt>
                <c:pt idx="1053">
                  <c:v>3.4153537616363749E-2</c:v>
                </c:pt>
                <c:pt idx="1054">
                  <c:v>3.4155009547847115E-2</c:v>
                </c:pt>
                <c:pt idx="1055">
                  <c:v>3.4150788535720622E-2</c:v>
                </c:pt>
                <c:pt idx="1056">
                  <c:v>3.4152264195395077E-2</c:v>
                </c:pt>
                <c:pt idx="1057">
                  <c:v>3.4148046064590432E-2</c:v>
                </c:pt>
                <c:pt idx="1058">
                  <c:v>3.4146677307562712E-2</c:v>
                </c:pt>
                <c:pt idx="1059">
                  <c:v>3.4145310202973178E-2</c:v>
                </c:pt>
                <c:pt idx="1060">
                  <c:v>3.4151554227150882E-2</c:v>
                </c:pt>
                <c:pt idx="1061">
                  <c:v>3.4141607819613284E-2</c:v>
                </c:pt>
                <c:pt idx="1062">
                  <c:v>3.4144067802737155E-2</c:v>
                </c:pt>
                <c:pt idx="1063">
                  <c:v>3.4144229382080393E-2</c:v>
                </c:pt>
                <c:pt idx="1064">
                  <c:v>3.4141348893399481E-2</c:v>
                </c:pt>
                <c:pt idx="1065">
                  <c:v>3.4139991917774282E-2</c:v>
                </c:pt>
                <c:pt idx="1066">
                  <c:v>3.4138636594800431E-2</c:v>
                </c:pt>
                <c:pt idx="1067">
                  <c:v>3.4137282924557866E-2</c:v>
                </c:pt>
                <c:pt idx="1068">
                  <c:v>3.4137452715092831E-2</c:v>
                </c:pt>
                <c:pt idx="1069">
                  <c:v>3.4134580542133364E-2</c:v>
                </c:pt>
                <c:pt idx="1070">
                  <c:v>3.4133231829951427E-2</c:v>
                </c:pt>
                <c:pt idx="1071">
                  <c:v>3.4131884770447485E-2</c:v>
                </c:pt>
                <c:pt idx="1072">
                  <c:v>3.4130539363648182E-2</c:v>
                </c:pt>
                <c:pt idx="1073">
                  <c:v>3.412919560955352E-2</c:v>
                </c:pt>
                <c:pt idx="1074">
                  <c:v>3.4127853508136852E-2</c:v>
                </c:pt>
                <c:pt idx="1075">
                  <c:v>3.4126513059424823E-2</c:v>
                </c:pt>
                <c:pt idx="1076">
                  <c:v>3.4121366809305442E-2</c:v>
                </c:pt>
                <c:pt idx="1077">
                  <c:v>3.412383712003475E-2</c:v>
                </c:pt>
                <c:pt idx="1078">
                  <c:v>3.4124023345076804E-2</c:v>
                </c:pt>
                <c:pt idx="1079">
                  <c:v>3.4121167791436591E-2</c:v>
                </c:pt>
                <c:pt idx="1080">
                  <c:v>3.4119835606167825E-2</c:v>
                </c:pt>
                <c:pt idx="1081">
                  <c:v>3.41185050736037E-2</c:v>
                </c:pt>
                <c:pt idx="1082">
                  <c:v>3.4118697876950321E-2</c:v>
                </c:pt>
                <c:pt idx="1083">
                  <c:v>3.4115848966536078E-2</c:v>
                </c:pt>
                <c:pt idx="1084">
                  <c:v>3.4114523392032581E-2</c:v>
                </c:pt>
                <c:pt idx="1085">
                  <c:v>3.4113199470180433E-2</c:v>
                </c:pt>
                <c:pt idx="1086">
                  <c:v>3.4111877201086216E-2</c:v>
                </c:pt>
                <c:pt idx="1087">
                  <c:v>3.4110556584643348E-2</c:v>
                </c:pt>
                <c:pt idx="1088">
                  <c:v>3.4109237620931765E-2</c:v>
                </c:pt>
                <c:pt idx="1089">
                  <c:v>3.4107920309871531E-2</c:v>
                </c:pt>
                <c:pt idx="1090">
                  <c:v>3.4106604651515937E-2</c:v>
                </c:pt>
                <c:pt idx="1091">
                  <c:v>3.4105290645864983E-2</c:v>
                </c:pt>
                <c:pt idx="1092">
                  <c:v>3.4103978292865378E-2</c:v>
                </c:pt>
                <c:pt idx="1093">
                  <c:v>3.4102667592570413E-2</c:v>
                </c:pt>
                <c:pt idx="1094">
                  <c:v>3.4101358544980087E-2</c:v>
                </c:pt>
                <c:pt idx="1095">
                  <c:v>3.4101572745717235E-2</c:v>
                </c:pt>
                <c:pt idx="1096">
                  <c:v>3.4100266997907358E-2</c:v>
                </c:pt>
                <c:pt idx="1097">
                  <c:v>3.4097441318330368E-2</c:v>
                </c:pt>
                <c:pt idx="1098">
                  <c:v>3.4096138881531957E-2</c:v>
                </c:pt>
                <c:pt idx="1099">
                  <c:v>3.4094838097358249E-2</c:v>
                </c:pt>
                <c:pt idx="1100">
                  <c:v>3.4093538965915826E-2</c:v>
                </c:pt>
                <c:pt idx="1101">
                  <c:v>3.4093763051545878E-2</c:v>
                </c:pt>
                <c:pt idx="1102">
                  <c:v>3.4090945661064964E-2</c:v>
                </c:pt>
                <c:pt idx="1103">
                  <c:v>3.408965148768317E-2</c:v>
                </c:pt>
                <c:pt idx="1104">
                  <c:v>3.4088358966979371E-2</c:v>
                </c:pt>
                <c:pt idx="1105">
                  <c:v>3.4087068098980211E-2</c:v>
                </c:pt>
                <c:pt idx="1106">
                  <c:v>3.4082184073369604E-2</c:v>
                </c:pt>
                <c:pt idx="1107">
                  <c:v>3.408449132104252E-2</c:v>
                </c:pt>
                <c:pt idx="1108">
                  <c:v>3.4083205411103989E-2</c:v>
                </c:pt>
                <c:pt idx="1109">
                  <c:v>3.4081921153843453E-2</c:v>
                </c:pt>
                <c:pt idx="1110">
                  <c:v>3.4080638549287556E-2</c:v>
                </c:pt>
                <c:pt idx="1111">
                  <c:v>3.4079357597436299E-2</c:v>
                </c:pt>
                <c:pt idx="1112">
                  <c:v>3.408112143844555E-2</c:v>
                </c:pt>
                <c:pt idx="1113">
                  <c:v>3.4078322171111619E-2</c:v>
                </c:pt>
                <c:pt idx="1114">
                  <c:v>3.4075524657950496E-2</c:v>
                </c:pt>
                <c:pt idx="1115">
                  <c:v>3.4075771830972545E-2</c:v>
                </c:pt>
                <c:pt idx="1116">
                  <c:v>3.4072977628429868E-2</c:v>
                </c:pt>
                <c:pt idx="1117">
                  <c:v>3.4071706592699869E-2</c:v>
                </c:pt>
                <c:pt idx="1118">
                  <c:v>3.4070437209647864E-2</c:v>
                </c:pt>
                <c:pt idx="1119">
                  <c:v>3.4069169479273853E-2</c:v>
                </c:pt>
                <c:pt idx="1120">
                  <c:v>3.4069424905407431E-2</c:v>
                </c:pt>
                <c:pt idx="1121">
                  <c:v>3.4066638976639751E-2</c:v>
                </c:pt>
                <c:pt idx="1122">
                  <c:v>3.4065376204353015E-2</c:v>
                </c:pt>
                <c:pt idx="1123">
                  <c:v>3.4064115084770918E-2</c:v>
                </c:pt>
                <c:pt idx="1124">
                  <c:v>3.4062855617866816E-2</c:v>
                </c:pt>
                <c:pt idx="1125">
                  <c:v>3.4061597803640709E-2</c:v>
                </c:pt>
                <c:pt idx="1126">
                  <c:v>3.4056581872530245E-2</c:v>
                </c:pt>
                <c:pt idx="1127">
                  <c:v>3.4059087133249122E-2</c:v>
                </c:pt>
                <c:pt idx="1128">
                  <c:v>3.4057834277110288E-2</c:v>
                </c:pt>
                <c:pt idx="1129">
                  <c:v>3.4056583073649449E-2</c:v>
                </c:pt>
                <c:pt idx="1130">
                  <c:v>3.4055333522839959E-2</c:v>
                </c:pt>
                <c:pt idx="1131">
                  <c:v>3.405560711999156E-2</c:v>
                </c:pt>
                <c:pt idx="1132">
                  <c:v>3.4052839379361544E-2</c:v>
                </c:pt>
                <c:pt idx="1133">
                  <c:v>3.4051594786639328E-2</c:v>
                </c:pt>
                <c:pt idx="1134">
                  <c:v>3.4051873342884065E-2</c:v>
                </c:pt>
                <c:pt idx="1135">
                  <c:v>3.404911055928217E-2</c:v>
                </c:pt>
                <c:pt idx="1136">
                  <c:v>3.4047870924620582E-2</c:v>
                </c:pt>
                <c:pt idx="1137">
                  <c:v>3.4046632942663635E-2</c:v>
                </c:pt>
                <c:pt idx="1138">
                  <c:v>3.4045396613384682E-2</c:v>
                </c:pt>
                <c:pt idx="1139">
                  <c:v>3.4044161936810369E-2</c:v>
                </c:pt>
                <c:pt idx="1140">
                  <c:v>3.404292891291405E-2</c:v>
                </c:pt>
                <c:pt idx="1141">
                  <c:v>3.4041697541695726E-2</c:v>
                </c:pt>
                <c:pt idx="1142">
                  <c:v>3.4040467823208687E-2</c:v>
                </c:pt>
                <c:pt idx="1143">
                  <c:v>3.4039239757346351E-2</c:v>
                </c:pt>
                <c:pt idx="1144">
                  <c:v>3.4038013344188656E-2</c:v>
                </c:pt>
                <c:pt idx="1145">
                  <c:v>3.4036788583762245E-2</c:v>
                </c:pt>
                <c:pt idx="1146">
                  <c:v>3.4035565475987184E-2</c:v>
                </c:pt>
                <c:pt idx="1147">
                  <c:v>3.4035865538342147E-2</c:v>
                </c:pt>
                <c:pt idx="1148">
                  <c:v>3.4034645738720837E-2</c:v>
                </c:pt>
                <c:pt idx="1149">
                  <c:v>3.4031906068783258E-2</c:v>
                </c:pt>
                <c:pt idx="1150">
                  <c:v>3.4030689571773465E-2</c:v>
                </c:pt>
                <c:pt idx="1151">
                  <c:v>3.4029474727441666E-2</c:v>
                </c:pt>
                <c:pt idx="1152">
                  <c:v>3.4028261535787863E-2</c:v>
                </c:pt>
                <c:pt idx="1153">
                  <c:v>3.4028571533222252E-2</c:v>
                </c:pt>
                <c:pt idx="1154">
                  <c:v>3.4025840110567529E-2</c:v>
                </c:pt>
                <c:pt idx="1155">
                  <c:v>3.4024631876974354E-2</c:v>
                </c:pt>
                <c:pt idx="1156">
                  <c:v>3.4023425296059173E-2</c:v>
                </c:pt>
                <c:pt idx="1157">
                  <c:v>3.4022220367848632E-2</c:v>
                </c:pt>
                <c:pt idx="1158">
                  <c:v>3.4022538648910139E-2</c:v>
                </c:pt>
                <c:pt idx="1159">
                  <c:v>3.4019815469488179E-2</c:v>
                </c:pt>
                <c:pt idx="1160">
                  <c:v>3.4018615499364913E-2</c:v>
                </c:pt>
                <c:pt idx="1161">
                  <c:v>3.401741718191964E-2</c:v>
                </c:pt>
                <c:pt idx="1162">
                  <c:v>3.4016220517125717E-2</c:v>
                </c:pt>
                <c:pt idx="1163">
                  <c:v>3.4015025505036434E-2</c:v>
                </c:pt>
                <c:pt idx="1164">
                  <c:v>3.4013832145625145E-2</c:v>
                </c:pt>
                <c:pt idx="1165">
                  <c:v>3.4010608715808743E-2</c:v>
                </c:pt>
                <c:pt idx="1166">
                  <c:v>3.4007897957470945E-2</c:v>
                </c:pt>
                <c:pt idx="1167">
                  <c:v>3.4006710252736383E-2</c:v>
                </c:pt>
                <c:pt idx="1168">
                  <c:v>3.4005354899147022E-2</c:v>
                </c:pt>
                <c:pt idx="1169">
                  <c:v>3.4004339800342009E-2</c:v>
                </c:pt>
                <c:pt idx="1170">
                  <c:v>3.4003157052762134E-2</c:v>
                </c:pt>
                <c:pt idx="1171">
                  <c:v>3.4001975957380637E-2</c:v>
                </c:pt>
                <c:pt idx="1172">
                  <c:v>3.4000628157508928E-2</c:v>
                </c:pt>
                <c:pt idx="1173">
                  <c:v>3.3999618723932201E-2</c:v>
                </c:pt>
                <c:pt idx="1174">
                  <c:v>3.3998442585785327E-2</c:v>
                </c:pt>
                <c:pt idx="1175">
                  <c:v>3.3997268099996703E-2</c:v>
                </c:pt>
                <c:pt idx="1176">
                  <c:v>3.3996095266566329E-2</c:v>
                </c:pt>
                <c:pt idx="1177">
                  <c:v>3.3994924085494205E-2</c:v>
                </c:pt>
                <c:pt idx="1178">
                  <c:v>3.3993754556780331E-2</c:v>
                </c:pt>
                <c:pt idx="1179">
                  <c:v>3.3992586680424708E-2</c:v>
                </c:pt>
                <c:pt idx="1180">
                  <c:v>3.3991420456427335E-2</c:v>
                </c:pt>
                <c:pt idx="1181">
                  <c:v>3.3989923453585646E-2</c:v>
                </c:pt>
                <c:pt idx="1182">
                  <c:v>3.3989092965587275E-2</c:v>
                </c:pt>
                <c:pt idx="1183">
                  <c:v>3.3987765938299219E-2</c:v>
                </c:pt>
                <c:pt idx="1184">
                  <c:v>3.3986772084100281E-2</c:v>
                </c:pt>
                <c:pt idx="1185">
                  <c:v>3.3985614121974095E-2</c:v>
                </c:pt>
                <c:pt idx="1186">
                  <c:v>3.3984292759994261E-2</c:v>
                </c:pt>
                <c:pt idx="1187">
                  <c:v>3.398330315487641E-2</c:v>
                </c:pt>
                <c:pt idx="1188">
                  <c:v>3.3982150149824975E-2</c:v>
                </c:pt>
                <c:pt idx="1189">
                  <c:v>3.398099879713179E-2</c:v>
                </c:pt>
                <c:pt idx="1190">
                  <c:v>3.3979849096796855E-2</c:v>
                </c:pt>
                <c:pt idx="1191">
                  <c:v>3.3978699041705696E-2</c:v>
                </c:pt>
                <c:pt idx="1192">
                  <c:v>3.3977536697724631E-2</c:v>
                </c:pt>
                <c:pt idx="1193">
                  <c:v>3.3976360057739186E-2</c:v>
                </c:pt>
                <c:pt idx="1194">
                  <c:v>3.3975169121669424E-2</c:v>
                </c:pt>
                <c:pt idx="1195">
                  <c:v>3.3973963889595282E-2</c:v>
                </c:pt>
                <c:pt idx="1196">
                  <c:v>3.397274436151676E-2</c:v>
                </c:pt>
                <c:pt idx="1197">
                  <c:v>3.3971510537273986E-2</c:v>
                </c:pt>
                <c:pt idx="1198">
                  <c:v>3.3970262417186703E-2</c:v>
                </c:pt>
                <c:pt idx="1199">
                  <c:v>3.396881848876987E-2</c:v>
                </c:pt>
                <c:pt idx="1200">
                  <c:v>3.396753973430755E-2</c:v>
                </c:pt>
                <c:pt idx="1201">
                  <c:v>3.3966432280498893E-2</c:v>
                </c:pt>
                <c:pt idx="1202">
                  <c:v>3.3965126976234217E-2</c:v>
                </c:pt>
                <c:pt idx="1203">
                  <c:v>3.3963807375805288E-2</c:v>
                </c:pt>
                <c:pt idx="1204">
                  <c:v>3.3962473479531852E-2</c:v>
                </c:pt>
                <c:pt idx="1205">
                  <c:v>3.3961125287174099E-2</c:v>
                </c:pt>
                <c:pt idx="1206">
                  <c:v>3.3959566990482415E-2</c:v>
                </c:pt>
                <c:pt idx="1207">
                  <c:v>3.3958386014365516E-2</c:v>
                </c:pt>
                <c:pt idx="1208">
                  <c:v>3.395699493383475E-2</c:v>
                </c:pt>
                <c:pt idx="1209">
                  <c:v>3.3955589557299604E-2</c:v>
                </c:pt>
                <c:pt idx="1210">
                  <c:v>3.3953965907445038E-2</c:v>
                </c:pt>
                <c:pt idx="1211">
                  <c:v>3.395273591621617E-2</c:v>
                </c:pt>
                <c:pt idx="1212">
                  <c:v>3.3951287651587947E-2</c:v>
                </c:pt>
                <c:pt idx="1213">
                  <c:v>3.3949825091035279E-2</c:v>
                </c:pt>
                <c:pt idx="1214">
                  <c:v>3.3948348234398296E-2</c:v>
                </c:pt>
                <c:pt idx="1215">
                  <c:v>3.3946857081756932E-2</c:v>
                </c:pt>
                <c:pt idx="1216">
                  <c:v>3.3945351633031251E-2</c:v>
                </c:pt>
                <c:pt idx="1217">
                  <c:v>3.3945104556551975E-2</c:v>
                </c:pt>
                <c:pt idx="1218">
                  <c:v>3.3942077531881054E-2</c:v>
                </c:pt>
                <c:pt idx="1219">
                  <c:v>3.3940527152696021E-2</c:v>
                </c:pt>
                <c:pt idx="1220">
                  <c:v>3.3938962477666479E-2</c:v>
                </c:pt>
                <c:pt idx="1221">
                  <c:v>3.3937383506552621E-2</c:v>
                </c:pt>
                <c:pt idx="1222">
                  <c:v>3.3935790239354446E-2</c:v>
                </c:pt>
                <c:pt idx="1223">
                  <c:v>3.3934182676151892E-2</c:v>
                </c:pt>
                <c:pt idx="1224">
                  <c:v>3.3932560816944957E-2</c:v>
                </c:pt>
                <c:pt idx="1225">
                  <c:v>3.3930924661733641E-2</c:v>
                </c:pt>
                <c:pt idx="1226">
                  <c:v>3.3929274210517946E-2</c:v>
                </c:pt>
                <c:pt idx="1227">
                  <c:v>3.3927609463137998E-2</c:v>
                </c:pt>
                <c:pt idx="1228">
                  <c:v>3.3925930419833605E-2</c:v>
                </c:pt>
                <c:pt idx="1229">
                  <c:v>3.3924237080524833E-2</c:v>
                </c:pt>
                <c:pt idx="1230">
                  <c:v>3.3922529445291616E-2</c:v>
                </c:pt>
                <c:pt idx="1231">
                  <c:v>3.3920807513814211E-2</c:v>
                </c:pt>
                <c:pt idx="1232">
                  <c:v>3.3918572595643681E-2</c:v>
                </c:pt>
                <c:pt idx="1233">
                  <c:v>3.3916817987584835E-2</c:v>
                </c:pt>
                <c:pt idx="1234">
                  <c:v>3.3915049083521609E-2</c:v>
                </c:pt>
                <c:pt idx="1235">
                  <c:v>3.3913265883454002E-2</c:v>
                </c:pt>
                <c:pt idx="1236">
                  <c:v>3.3911468387382016E-2</c:v>
                </c:pt>
                <c:pt idx="1237">
                  <c:v>3.3909656595305648E-2</c:v>
                </c:pt>
                <c:pt idx="1238">
                  <c:v>3.3907830507065029E-2</c:v>
                </c:pt>
                <c:pt idx="1239">
                  <c:v>3.3905990122979901E-2</c:v>
                </c:pt>
                <c:pt idx="1240">
                  <c:v>3.3904135442810457E-2</c:v>
                </c:pt>
                <c:pt idx="1241">
                  <c:v>3.3902266466636632E-2</c:v>
                </c:pt>
                <c:pt idx="1242">
                  <c:v>3.3900383194378492E-2</c:v>
                </c:pt>
                <c:pt idx="1243">
                  <c:v>3.3902865094384005E-2</c:v>
                </c:pt>
                <c:pt idx="1244">
                  <c:v>3.3896573761849069E-2</c:v>
                </c:pt>
                <c:pt idx="1245">
                  <c:v>3.3894647601577788E-2</c:v>
                </c:pt>
                <c:pt idx="1246">
                  <c:v>3.389270714522219E-2</c:v>
                </c:pt>
                <c:pt idx="1247">
                  <c:v>3.3890752392942147E-2</c:v>
                </c:pt>
                <c:pt idx="1248">
                  <c:v>3.3888783344577789E-2</c:v>
                </c:pt>
                <c:pt idx="1249">
                  <c:v>3.3886800000129114E-2</c:v>
                </c:pt>
                <c:pt idx="1250">
                  <c:v>3.3884802359755994E-2</c:v>
                </c:pt>
                <c:pt idx="1251">
                  <c:v>3.3882790423298559E-2</c:v>
                </c:pt>
                <c:pt idx="1252">
                  <c:v>3.3880764190916679E-2</c:v>
                </c:pt>
                <c:pt idx="1253">
                  <c:v>3.3878723662450483E-2</c:v>
                </c:pt>
                <c:pt idx="1254">
                  <c:v>3.387666883789997E-2</c:v>
                </c:pt>
                <c:pt idx="1255">
                  <c:v>3.387459971750495E-2</c:v>
                </c:pt>
                <c:pt idx="1256">
                  <c:v>3.3872516300945676E-2</c:v>
                </c:pt>
                <c:pt idx="1257">
                  <c:v>3.3870418588382023E-2</c:v>
                </c:pt>
                <c:pt idx="1258">
                  <c:v>3.3868306579813989E-2</c:v>
                </c:pt>
                <c:pt idx="1259">
                  <c:v>3.3866180275241575E-2</c:v>
                </c:pt>
                <c:pt idx="1260">
                  <c:v>3.3864039674584845E-2</c:v>
                </c:pt>
                <c:pt idx="1261">
                  <c:v>3.386188477800367E-2</c:v>
                </c:pt>
                <c:pt idx="1262">
                  <c:v>3.3859715585418115E-2</c:v>
                </c:pt>
                <c:pt idx="1263">
                  <c:v>3.3857532096748244E-2</c:v>
                </c:pt>
                <c:pt idx="1264">
                  <c:v>3.385788747522156E-2</c:v>
                </c:pt>
                <c:pt idx="1265">
                  <c:v>3.3853122231395361E-2</c:v>
                </c:pt>
                <c:pt idx="1266">
                  <c:v>3.3850895854632412E-2</c:v>
                </c:pt>
                <c:pt idx="1267">
                  <c:v>3.384865518194502E-2</c:v>
                </c:pt>
                <c:pt idx="1268">
                  <c:v>3.3845105241043782E-2</c:v>
                </c:pt>
                <c:pt idx="1269">
                  <c:v>3.3846661578023074E-2</c:v>
                </c:pt>
                <c:pt idx="1270">
                  <c:v>3.3841847387696689E-2</c:v>
                </c:pt>
                <c:pt idx="1271">
                  <c:v>3.3839549530911839E-2</c:v>
                </c:pt>
                <c:pt idx="1272">
                  <c:v>3.3837237378042673E-2</c:v>
                </c:pt>
                <c:pt idx="1273">
                  <c:v>3.3834910929408935E-2</c:v>
                </c:pt>
                <c:pt idx="1274">
                  <c:v>3.3832570184531008E-2</c:v>
                </c:pt>
                <c:pt idx="1275">
                  <c:v>3.3830215143648701E-2</c:v>
                </c:pt>
                <c:pt idx="1276">
                  <c:v>3.3827845806762014E-2</c:v>
                </c:pt>
                <c:pt idx="1277">
                  <c:v>3.3825462173870946E-2</c:v>
                </c:pt>
                <c:pt idx="1278">
                  <c:v>3.3823064244975498E-2</c:v>
                </c:pt>
                <c:pt idx="1279">
                  <c:v>3.3820652020155606E-2</c:v>
                </c:pt>
                <c:pt idx="1280">
                  <c:v>3.3818225499251398E-2</c:v>
                </c:pt>
                <c:pt idx="1281">
                  <c:v>3.382143754039646E-2</c:v>
                </c:pt>
                <c:pt idx="1282">
                  <c:v>3.381332956942984E-2</c:v>
                </c:pt>
                <c:pt idx="1283">
                  <c:v>3.3810860160432554E-2</c:v>
                </c:pt>
                <c:pt idx="1284">
                  <c:v>3.3808376455590761E-2</c:v>
                </c:pt>
                <c:pt idx="1285">
                  <c:v>3.3805878454504779E-2</c:v>
                </c:pt>
                <c:pt idx="1286">
                  <c:v>3.3803366157494352E-2</c:v>
                </c:pt>
                <c:pt idx="1287">
                  <c:v>3.3800839564479546E-2</c:v>
                </c:pt>
                <c:pt idx="1288">
                  <c:v>3.3798298675540295E-2</c:v>
                </c:pt>
                <c:pt idx="1289">
                  <c:v>3.3795743490516728E-2</c:v>
                </c:pt>
                <c:pt idx="1290">
                  <c:v>3.379317400948878E-2</c:v>
                </c:pt>
                <c:pt idx="1291">
                  <c:v>3.3790590232536388E-2</c:v>
                </c:pt>
                <c:pt idx="1292">
                  <c:v>3.3787992159419744E-2</c:v>
                </c:pt>
                <c:pt idx="1293">
                  <c:v>3.3785379790378656E-2</c:v>
                </c:pt>
                <c:pt idx="1294">
                  <c:v>3.3782753125253251E-2</c:v>
                </c:pt>
                <c:pt idx="1295">
                  <c:v>3.3780112164283338E-2</c:v>
                </c:pt>
                <c:pt idx="1296">
                  <c:v>3.3777456907149173E-2</c:v>
                </c:pt>
                <c:pt idx="1297">
                  <c:v>3.3774787354090563E-2</c:v>
                </c:pt>
                <c:pt idx="1298">
                  <c:v>3.3772103505027573E-2</c:v>
                </c:pt>
                <c:pt idx="1299">
                  <c:v>3.3769405359880267E-2</c:v>
                </c:pt>
                <c:pt idx="1300">
                  <c:v>3.3766692918808516E-2</c:v>
                </c:pt>
                <c:pt idx="1301">
                  <c:v>3.3763966181652449E-2</c:v>
                </c:pt>
                <c:pt idx="1302">
                  <c:v>3.3761225148571938E-2</c:v>
                </c:pt>
                <c:pt idx="1303">
                  <c:v>3.3758469819327175E-2</c:v>
                </c:pt>
                <c:pt idx="1304">
                  <c:v>3.3755700194317839E-2</c:v>
                </c:pt>
                <c:pt idx="1305">
                  <c:v>3.3752916273064315E-2</c:v>
                </c:pt>
                <c:pt idx="1306">
                  <c:v>3.3750118055966283E-2</c:v>
                </c:pt>
                <c:pt idx="1307">
                  <c:v>3.374730554286387E-2</c:v>
                </c:pt>
                <c:pt idx="1308">
                  <c:v>3.3744478733677141E-2</c:v>
                </c:pt>
                <c:pt idx="1309">
                  <c:v>3.3741637628565968E-2</c:v>
                </c:pt>
                <c:pt idx="1310">
                  <c:v>3.3738782227370478E-2</c:v>
                </c:pt>
                <c:pt idx="1311">
                  <c:v>3.3735912530330481E-2</c:v>
                </c:pt>
                <c:pt idx="1312">
                  <c:v>3.3733028537126231E-2</c:v>
                </c:pt>
                <c:pt idx="1313">
                  <c:v>3.37301302479176E-2</c:v>
                </c:pt>
                <c:pt idx="1314">
                  <c:v>3.3729542507021648E-2</c:v>
                </c:pt>
                <c:pt idx="1315">
                  <c:v>3.3724290781567134E-2</c:v>
                </c:pt>
                <c:pt idx="1316">
                  <c:v>3.3723665178531093E-2</c:v>
                </c:pt>
                <c:pt idx="1317">
                  <c:v>3.3718394131199148E-2</c:v>
                </c:pt>
                <c:pt idx="1318">
                  <c:v>3.3715424362048552E-2</c:v>
                </c:pt>
                <c:pt idx="1319">
                  <c:v>3.3712440296813639E-2</c:v>
                </c:pt>
                <c:pt idx="1320">
                  <c:v>3.371625884046825E-2</c:v>
                </c:pt>
                <c:pt idx="1321">
                  <c:v>3.3704268627872125E-2</c:v>
                </c:pt>
                <c:pt idx="1322">
                  <c:v>3.3705690026017976E-2</c:v>
                </c:pt>
                <c:pt idx="1323">
                  <c:v>3.3704003401131555E-2</c:v>
                </c:pt>
                <c:pt idx="1324">
                  <c:v>3.3699583919517551E-2</c:v>
                </c:pt>
                <c:pt idx="1325">
                  <c:v>3.3696509418330578E-2</c:v>
                </c:pt>
                <c:pt idx="1326">
                  <c:v>3.3693420618554626E-2</c:v>
                </c:pt>
                <c:pt idx="1327">
                  <c:v>3.3690317520109758E-2</c:v>
                </c:pt>
                <c:pt idx="1328">
                  <c:v>3.3688552849633346E-2</c:v>
                </c:pt>
                <c:pt idx="1329">
                  <c:v>3.3684068427373148E-2</c:v>
                </c:pt>
                <c:pt idx="1330">
                  <c:v>3.3680922433108051E-2</c:v>
                </c:pt>
                <c:pt idx="1331">
                  <c:v>3.3677762140200684E-2</c:v>
                </c:pt>
                <c:pt idx="1332">
                  <c:v>3.3674587548704338E-2</c:v>
                </c:pt>
                <c:pt idx="1333">
                  <c:v>3.3671398658565721E-2</c:v>
                </c:pt>
                <c:pt idx="1334">
                  <c:v>3.3668195469838125E-2</c:v>
                </c:pt>
                <c:pt idx="1335">
                  <c:v>3.3664977982494904E-2</c:v>
                </c:pt>
                <c:pt idx="1336">
                  <c:v>3.3657210079214295E-2</c:v>
                </c:pt>
                <c:pt idx="1337">
                  <c:v>3.3658500111961587E-2</c:v>
                </c:pt>
                <c:pt idx="1338">
                  <c:v>3.3656579252103747E-2</c:v>
                </c:pt>
                <c:pt idx="1339">
                  <c:v>3.3651965047019061E-2</c:v>
                </c:pt>
                <c:pt idx="1340">
                  <c:v>3.3648676066624361E-2</c:v>
                </c:pt>
                <c:pt idx="1341">
                  <c:v>3.3645372787640682E-2</c:v>
                </c:pt>
                <c:pt idx="1342">
                  <c:v>3.3643389415440872E-2</c:v>
                </c:pt>
                <c:pt idx="1343">
                  <c:v>3.3638723333879739E-2</c:v>
                </c:pt>
                <c:pt idx="1344">
                  <c:v>3.363537715907583E-2</c:v>
                </c:pt>
                <c:pt idx="1345">
                  <c:v>3.3632016685656296E-2</c:v>
                </c:pt>
                <c:pt idx="1346">
                  <c:v>3.3628641913674429E-2</c:v>
                </c:pt>
                <c:pt idx="1347">
                  <c:v>3.3626580371723946E-2</c:v>
                </c:pt>
                <c:pt idx="1348">
                  <c:v>3.3621849473863819E-2</c:v>
                </c:pt>
                <c:pt idx="1349">
                  <c:v>3.3618431806088367E-2</c:v>
                </c:pt>
                <c:pt idx="1350">
                  <c:v>3.3614999839723936E-2</c:v>
                </c:pt>
                <c:pt idx="1351">
                  <c:v>3.361155357474388E-2</c:v>
                </c:pt>
                <c:pt idx="1352">
                  <c:v>3.360809301120149E-2</c:v>
                </c:pt>
                <c:pt idx="1353">
                  <c:v>3.360461814907012E-2</c:v>
                </c:pt>
                <c:pt idx="1354">
                  <c:v>3.3601128988323126E-2</c:v>
                </c:pt>
                <c:pt idx="1355">
                  <c:v>3.3598942307107027E-2</c:v>
                </c:pt>
                <c:pt idx="1356">
                  <c:v>3.3595423199501706E-2</c:v>
                </c:pt>
                <c:pt idx="1357">
                  <c:v>3.3590575714628201E-2</c:v>
                </c:pt>
                <c:pt idx="1358">
                  <c:v>3.3587029359498644E-2</c:v>
                </c:pt>
                <c:pt idx="1359">
                  <c:v>3.3583468705886688E-2</c:v>
                </c:pt>
                <c:pt idx="1360">
                  <c:v>3.3579893753605816E-2</c:v>
                </c:pt>
                <c:pt idx="1361">
                  <c:v>3.3577613163395803E-2</c:v>
                </c:pt>
                <c:pt idx="1362">
                  <c:v>3.3572700953437007E-2</c:v>
                </c:pt>
                <c:pt idx="1363">
                  <c:v>3.3569083105442488E-2</c:v>
                </c:pt>
                <c:pt idx="1364">
                  <c:v>3.3565450958885634E-2</c:v>
                </c:pt>
                <c:pt idx="1365">
                  <c:v>3.3561804513739801E-2</c:v>
                </c:pt>
                <c:pt idx="1366">
                  <c:v>3.3553967804005325E-2</c:v>
                </c:pt>
                <c:pt idx="1367">
                  <c:v>3.3554468727787778E-2</c:v>
                </c:pt>
                <c:pt idx="1368">
                  <c:v>3.3550779386954943E-2</c:v>
                </c:pt>
                <c:pt idx="1369">
                  <c:v>3.3547075747533128E-2</c:v>
                </c:pt>
                <c:pt idx="1370">
                  <c:v>3.3543357809575625E-2</c:v>
                </c:pt>
                <c:pt idx="1371">
                  <c:v>3.3539625573055787E-2</c:v>
                </c:pt>
                <c:pt idx="1372">
                  <c:v>3.3538466302067249E-2</c:v>
                </c:pt>
                <c:pt idx="1373">
                  <c:v>3.3533410489754445E-2</c:v>
                </c:pt>
                <c:pt idx="1374">
                  <c:v>3.3528343072042333E-2</c:v>
                </c:pt>
                <c:pt idx="1375">
                  <c:v>3.3525843179436077E-2</c:v>
                </c:pt>
                <c:pt idx="1376">
                  <c:v>3.3520749911888359E-2</c:v>
                </c:pt>
                <c:pt idx="1377">
                  <c:v>3.3516931883967871E-2</c:v>
                </c:pt>
                <c:pt idx="1378">
                  <c:v>3.3513099557485049E-2</c:v>
                </c:pt>
                <c:pt idx="1379">
                  <c:v>3.3509252932493183E-2</c:v>
                </c:pt>
                <c:pt idx="1380">
                  <c:v>3.3506674656267332E-2</c:v>
                </c:pt>
                <c:pt idx="1381">
                  <c:v>3.3501516786742513E-2</c:v>
                </c:pt>
                <c:pt idx="1382">
                  <c:v>3.3497627266090291E-2</c:v>
                </c:pt>
                <c:pt idx="1383">
                  <c:v>3.3493723446822443E-2</c:v>
                </c:pt>
                <c:pt idx="1384">
                  <c:v>3.3489805329045552E-2</c:v>
                </c:pt>
                <c:pt idx="1385">
                  <c:v>3.3485872912732972E-2</c:v>
                </c:pt>
                <c:pt idx="1386">
                  <c:v>3.3481926197884704E-2</c:v>
                </c:pt>
                <c:pt idx="1387">
                  <c:v>3.3473150864784529E-2</c:v>
                </c:pt>
                <c:pt idx="1388">
                  <c:v>3.3473989872474519E-2</c:v>
                </c:pt>
                <c:pt idx="1389">
                  <c:v>3.3470000261965893E-2</c:v>
                </c:pt>
                <c:pt idx="1390">
                  <c:v>3.3467265122051337E-2</c:v>
                </c:pt>
                <c:pt idx="1391">
                  <c:v>3.346197814531493E-2</c:v>
                </c:pt>
                <c:pt idx="1392">
                  <c:v>3.3457945639199238E-2</c:v>
                </c:pt>
                <c:pt idx="1393">
                  <c:v>3.3453898834547857E-2</c:v>
                </c:pt>
                <c:pt idx="1394">
                  <c:v>3.34511009132199E-2</c:v>
                </c:pt>
                <c:pt idx="1395">
                  <c:v>3.3445762329611384E-2</c:v>
                </c:pt>
                <c:pt idx="1396">
                  <c:v>3.3441672629379582E-2</c:v>
                </c:pt>
                <c:pt idx="1397">
                  <c:v>3.3437568630585446E-2</c:v>
                </c:pt>
                <c:pt idx="1398">
                  <c:v>3.3433450333282266E-2</c:v>
                </c:pt>
                <c:pt idx="1399">
                  <c:v>3.3429317737443398E-2</c:v>
                </c:pt>
                <c:pt idx="1400">
                  <c:v>3.3425170843068841E-2</c:v>
                </c:pt>
                <c:pt idx="1401">
                  <c:v>3.3421009650158595E-2</c:v>
                </c:pt>
                <c:pt idx="1402">
                  <c:v>3.3416834158765951E-2</c:v>
                </c:pt>
                <c:pt idx="1403">
                  <c:v>3.3412644368810973E-2</c:v>
                </c:pt>
                <c:pt idx="1404">
                  <c:v>3.3408440280373597E-2</c:v>
                </c:pt>
                <c:pt idx="1405">
                  <c:v>3.3404221893373887E-2</c:v>
                </c:pt>
                <c:pt idx="1406">
                  <c:v>3.3399989207891778E-2</c:v>
                </c:pt>
                <c:pt idx="1407">
                  <c:v>3.3396987105525078E-2</c:v>
                </c:pt>
                <c:pt idx="1408">
                  <c:v>3.3392724406371421E-2</c:v>
                </c:pt>
                <c:pt idx="1409">
                  <c:v>3.3387205360311256E-2</c:v>
                </c:pt>
                <c:pt idx="1410">
                  <c:v>3.3382915480792974E-2</c:v>
                </c:pt>
                <c:pt idx="1411">
                  <c:v>3.3378611302712358E-2</c:v>
                </c:pt>
                <c:pt idx="1412">
                  <c:v>3.3374292826175989E-2</c:v>
                </c:pt>
                <c:pt idx="1413">
                  <c:v>3.3371196413702897E-2</c:v>
                </c:pt>
                <c:pt idx="1414">
                  <c:v>3.3365612977522829E-2</c:v>
                </c:pt>
                <c:pt idx="1415">
                  <c:v>3.336125160545933E-2</c:v>
                </c:pt>
                <c:pt idx="1416">
                  <c:v>3.3356875934833496E-2</c:v>
                </c:pt>
                <c:pt idx="1417">
                  <c:v>3.3352485965805201E-2</c:v>
                </c:pt>
                <c:pt idx="1418">
                  <c:v>3.3343732365986867E-2</c:v>
                </c:pt>
                <c:pt idx="1419">
                  <c:v>3.3343663132168189E-2</c:v>
                </c:pt>
                <c:pt idx="1420">
                  <c:v>3.3339230267612763E-2</c:v>
                </c:pt>
                <c:pt idx="1421">
                  <c:v>3.3334783104521648E-2</c:v>
                </c:pt>
                <c:pt idx="1422">
                  <c:v>3.3330321642974781E-2</c:v>
                </c:pt>
                <c:pt idx="1423">
                  <c:v>3.332584588291887E-2</c:v>
                </c:pt>
                <c:pt idx="1424">
                  <c:v>3.3323797013657952E-2</c:v>
                </c:pt>
                <c:pt idx="1425">
                  <c:v>3.3318070654571041E-2</c:v>
                </c:pt>
                <c:pt idx="1426">
                  <c:v>3.3312332811910039E-2</c:v>
                </c:pt>
                <c:pt idx="1427">
                  <c:v>3.3309016164753125E-2</c:v>
                </c:pt>
                <c:pt idx="1428">
                  <c:v>3.3303252605429989E-2</c:v>
                </c:pt>
                <c:pt idx="1429">
                  <c:v>3.3298691054506335E-2</c:v>
                </c:pt>
                <c:pt idx="1430">
                  <c:v>3.3294115205073638E-2</c:v>
                </c:pt>
                <c:pt idx="1431">
                  <c:v>3.3289525057158542E-2</c:v>
                </c:pt>
                <c:pt idx="1432">
                  <c:v>3.3286129694654054E-2</c:v>
                </c:pt>
                <c:pt idx="1433">
                  <c:v>3.3280301865907802E-2</c:v>
                </c:pt>
                <c:pt idx="1434">
                  <c:v>3.3275668822572158E-2</c:v>
                </c:pt>
                <c:pt idx="1435">
                  <c:v>3.327102148078076E-2</c:v>
                </c:pt>
                <c:pt idx="1436">
                  <c:v>3.3266359840506965E-2</c:v>
                </c:pt>
                <c:pt idx="1437">
                  <c:v>3.3256603326803358E-2</c:v>
                </c:pt>
                <c:pt idx="1438">
                  <c:v>3.3256993664618761E-2</c:v>
                </c:pt>
                <c:pt idx="1439">
                  <c:v>3.3252289128897772E-2</c:v>
                </c:pt>
                <c:pt idx="1440">
                  <c:v>3.3247570294800965E-2</c:v>
                </c:pt>
                <c:pt idx="1441">
                  <c:v>3.3242837162195116E-2</c:v>
                </c:pt>
                <c:pt idx="1442">
                  <c:v>3.3238089731160159E-2</c:v>
                </c:pt>
                <c:pt idx="1443">
                  <c:v>3.3234521084029023E-2</c:v>
                </c:pt>
                <c:pt idx="1444">
                  <c:v>3.3228551973696341E-2</c:v>
                </c:pt>
                <c:pt idx="1445">
                  <c:v>3.322376164726748E-2</c:v>
                </c:pt>
                <c:pt idx="1446">
                  <c:v>3.322014571431442E-2</c:v>
                </c:pt>
                <c:pt idx="1447">
                  <c:v>3.3214138099069146E-2</c:v>
                </c:pt>
                <c:pt idx="1448">
                  <c:v>3.3209304877299672E-2</c:v>
                </c:pt>
                <c:pt idx="1449">
                  <c:v>3.3204457357127737E-2</c:v>
                </c:pt>
                <c:pt idx="1450">
                  <c:v>3.3199595538446758E-2</c:v>
                </c:pt>
                <c:pt idx="1451">
                  <c:v>3.3194720432954128E-2</c:v>
                </c:pt>
                <c:pt idx="1452">
                  <c:v>3.3189853621440335E-2</c:v>
                </c:pt>
                <c:pt idx="1453">
                  <c:v>3.3185005557250236E-2</c:v>
                </c:pt>
                <c:pt idx="1454">
                  <c:v>3.3180176240223958E-2</c:v>
                </c:pt>
                <c:pt idx="1455">
                  <c:v>3.3175365670521373E-2</c:v>
                </c:pt>
                <c:pt idx="1456">
                  <c:v>3.317057384798261E-2</c:v>
                </c:pt>
                <c:pt idx="1457">
                  <c:v>3.3165800772687604E-2</c:v>
                </c:pt>
                <c:pt idx="1458">
                  <c:v>3.3161046444663E-2</c:v>
                </c:pt>
                <c:pt idx="1459">
                  <c:v>3.3157500174638699E-2</c:v>
                </c:pt>
                <c:pt idx="1460">
                  <c:v>3.3152784245931155E-2</c:v>
                </c:pt>
                <c:pt idx="1461">
                  <c:v>3.3146895943891863E-2</c:v>
                </c:pt>
                <c:pt idx="1462">
                  <c:v>3.3142216604762353E-2</c:v>
                </c:pt>
                <c:pt idx="1463">
                  <c:v>3.3137556012849956E-2</c:v>
                </c:pt>
                <c:pt idx="1464">
                  <c:v>3.3132914168181316E-2</c:v>
                </c:pt>
                <c:pt idx="1465">
                  <c:v>3.3129485837488648E-2</c:v>
                </c:pt>
                <c:pt idx="1466">
                  <c:v>3.3123686720495371E-2</c:v>
                </c:pt>
                <c:pt idx="1467">
                  <c:v>3.3119101117424776E-2</c:v>
                </c:pt>
                <c:pt idx="1468">
                  <c:v>3.3114534261597939E-2</c:v>
                </c:pt>
                <c:pt idx="1469">
                  <c:v>3.3109986153041504E-2</c:v>
                </c:pt>
                <c:pt idx="1470">
                  <c:v>3.310665615406494E-2</c:v>
                </c:pt>
                <c:pt idx="1471">
                  <c:v>3.3100946177393453E-2</c:v>
                </c:pt>
                <c:pt idx="1472">
                  <c:v>3.3096454310381773E-2</c:v>
                </c:pt>
                <c:pt idx="1473">
                  <c:v>3.3091981190613851E-2</c:v>
                </c:pt>
                <c:pt idx="1474">
                  <c:v>3.3087526818036395E-2</c:v>
                </c:pt>
                <c:pt idx="1475">
                  <c:v>3.308309119262276E-2</c:v>
                </c:pt>
                <c:pt idx="1476">
                  <c:v>3.3078674314426237E-2</c:v>
                </c:pt>
                <c:pt idx="1477">
                  <c:v>3.3071190899631731E-2</c:v>
                </c:pt>
                <c:pt idx="1478">
                  <c:v>3.3065611729066191E-2</c:v>
                </c:pt>
                <c:pt idx="1479">
                  <c:v>3.3061257248689913E-2</c:v>
                </c:pt>
                <c:pt idx="1480">
                  <c:v>3.3056303651077812E-2</c:v>
                </c:pt>
                <c:pt idx="1481">
                  <c:v>3.3052604518957196E-2</c:v>
                </c:pt>
                <c:pt idx="1482">
                  <c:v>3.3048306269440886E-2</c:v>
                </c:pt>
                <c:pt idx="1483">
                  <c:v>3.304402676357121E-2</c:v>
                </c:pt>
                <c:pt idx="1484">
                  <c:v>3.303915885117803E-2</c:v>
                </c:pt>
                <c:pt idx="1485">
                  <c:v>3.3035523982771764E-2</c:v>
                </c:pt>
                <c:pt idx="1486">
                  <c:v>3.3031300707841993E-2</c:v>
                </c:pt>
                <c:pt idx="1487">
                  <c:v>3.3027096176478921E-2</c:v>
                </c:pt>
                <c:pt idx="1488">
                  <c:v>3.3022910388922355E-2</c:v>
                </c:pt>
                <c:pt idx="1489">
                  <c:v>3.3018743344852552E-2</c:v>
                </c:pt>
                <c:pt idx="1490">
                  <c:v>3.3014595044429385E-2</c:v>
                </c:pt>
                <c:pt idx="1491">
                  <c:v>3.3010465487732787E-2</c:v>
                </c:pt>
                <c:pt idx="1492">
                  <c:v>3.3005183599206234E-2</c:v>
                </c:pt>
                <c:pt idx="1493">
                  <c:v>3.3002262604959753E-2</c:v>
                </c:pt>
                <c:pt idx="1494">
                  <c:v>3.2998189279043189E-2</c:v>
                </c:pt>
                <c:pt idx="1495">
                  <c:v>3.299355700096207E-2</c:v>
                </c:pt>
                <c:pt idx="1496">
                  <c:v>3.2990098858229899E-2</c:v>
                </c:pt>
                <c:pt idx="1497">
                  <c:v>3.2986081763173303E-2</c:v>
                </c:pt>
                <c:pt idx="1498">
                  <c:v>3.2981513748886471E-2</c:v>
                </c:pt>
                <c:pt idx="1499">
                  <c:v>3.2978103804159886E-2</c:v>
                </c:pt>
                <c:pt idx="1500">
                  <c:v>3.2974142939963258E-2</c:v>
                </c:pt>
                <c:pt idx="1501">
                  <c:v>3.2970200819573137E-2</c:v>
                </c:pt>
                <c:pt idx="1502">
                  <c:v>3.2966277442669778E-2</c:v>
                </c:pt>
                <c:pt idx="1503">
                  <c:v>3.2962372809333118E-2</c:v>
                </c:pt>
                <c:pt idx="1504">
                  <c:v>3.2958486919723029E-2</c:v>
                </c:pt>
                <c:pt idx="1505">
                  <c:v>3.2954619773759575E-2</c:v>
                </c:pt>
                <c:pt idx="1506">
                  <c:v>3.2950771371442755E-2</c:v>
                </c:pt>
                <c:pt idx="1507">
                  <c:v>3.2946941712612698E-2</c:v>
                </c:pt>
                <c:pt idx="1508">
                  <c:v>3.2943130797509212E-2</c:v>
                </c:pt>
                <c:pt idx="1509">
                  <c:v>3.2939338626052361E-2</c:v>
                </c:pt>
                <c:pt idx="1510">
                  <c:v>3.2935565198082273E-2</c:v>
                </c:pt>
                <c:pt idx="1511">
                  <c:v>3.2931275660477155E-2</c:v>
                </c:pt>
                <c:pt idx="1512">
                  <c:v>3.2927542397418463E-2</c:v>
                </c:pt>
                <c:pt idx="1513">
                  <c:v>3.2924357376131752E-2</c:v>
                </c:pt>
                <c:pt idx="1514">
                  <c:v>3.2920658922748203E-2</c:v>
                </c:pt>
                <c:pt idx="1515">
                  <c:v>3.2916979212851416E-2</c:v>
                </c:pt>
                <c:pt idx="1516">
                  <c:v>3.29133182466812E-2</c:v>
                </c:pt>
                <c:pt idx="1517">
                  <c:v>3.2909676024157619E-2</c:v>
                </c:pt>
                <c:pt idx="1518">
                  <c:v>3.2905536435485772E-2</c:v>
                </c:pt>
                <c:pt idx="1519">
                  <c:v>3.2902447809970425E-2</c:v>
                </c:pt>
                <c:pt idx="1520">
                  <c:v>3.2898861818226877E-2</c:v>
                </c:pt>
                <c:pt idx="1521">
                  <c:v>3.2895294570050027E-2</c:v>
                </c:pt>
                <c:pt idx="1522">
                  <c:v>3.2892995935887015E-2</c:v>
                </c:pt>
                <c:pt idx="1523">
                  <c:v>3.2888216304716167E-2</c:v>
                </c:pt>
                <c:pt idx="1524">
                  <c:v>3.2884705287319349E-2</c:v>
                </c:pt>
                <c:pt idx="1525">
                  <c:v>3.2881213013729038E-2</c:v>
                </c:pt>
                <c:pt idx="1526">
                  <c:v>3.287773948362549E-2</c:v>
                </c:pt>
                <c:pt idx="1527">
                  <c:v>3.2874284697168576E-2</c:v>
                </c:pt>
                <c:pt idx="1528">
                  <c:v>3.2870848654438234E-2</c:v>
                </c:pt>
                <c:pt idx="1529">
                  <c:v>3.2867715742708192E-2</c:v>
                </c:pt>
                <c:pt idx="1530">
                  <c:v>3.2863065226376165E-2</c:v>
                </c:pt>
                <c:pt idx="1531">
                  <c:v>3.2859690769662109E-2</c:v>
                </c:pt>
                <c:pt idx="1532">
                  <c:v>3.2856335056594688E-2</c:v>
                </c:pt>
                <c:pt idx="1533">
                  <c:v>3.2852998087093965E-2</c:v>
                </c:pt>
                <c:pt idx="1534">
                  <c:v>3.2849679861159942E-2</c:v>
                </c:pt>
                <c:pt idx="1535">
                  <c:v>3.2846380378952489E-2</c:v>
                </c:pt>
                <c:pt idx="1536">
                  <c:v>3.2843099640231799E-2</c:v>
                </c:pt>
                <c:pt idx="1537">
                  <c:v>3.2839837645237679E-2</c:v>
                </c:pt>
                <c:pt idx="1538">
                  <c:v>3.2836594393810259E-2</c:v>
                </c:pt>
                <c:pt idx="1539">
                  <c:v>3.2833369885949537E-2</c:v>
                </c:pt>
                <c:pt idx="1540">
                  <c:v>3.2830164121655514E-2</c:v>
                </c:pt>
                <c:pt idx="1541">
                  <c:v>3.2826977101088062E-2</c:v>
                </c:pt>
                <c:pt idx="1542">
                  <c:v>3.2823808824007372E-2</c:v>
                </c:pt>
                <c:pt idx="1543">
                  <c:v>3.2820210887258838E-2</c:v>
                </c:pt>
                <c:pt idx="1544">
                  <c:v>3.2817082775089546E-2</c:v>
                </c:pt>
                <c:pt idx="1545">
                  <c:v>3.2813973406566888E-2</c:v>
                </c:pt>
                <c:pt idx="1546">
                  <c:v>3.2810882781610928E-2</c:v>
                </c:pt>
                <c:pt idx="1547">
                  <c:v>3.2807810900221668E-2</c:v>
                </c:pt>
                <c:pt idx="1548">
                  <c:v>3.280475776231917E-2</c:v>
                </c:pt>
                <c:pt idx="1549">
                  <c:v>3.2801723368223179E-2</c:v>
                </c:pt>
                <c:pt idx="1550">
                  <c:v>3.2798707717613951E-2</c:v>
                </c:pt>
                <c:pt idx="1551">
                  <c:v>3.2795710810651357E-2</c:v>
                </c:pt>
                <c:pt idx="1552">
                  <c:v>3.2792732647255463E-2</c:v>
                </c:pt>
                <c:pt idx="1553">
                  <c:v>3.2789773227426267E-2</c:v>
                </c:pt>
                <c:pt idx="1554">
                  <c:v>3.2786832551323641E-2</c:v>
                </c:pt>
                <c:pt idx="1555">
                  <c:v>3.2787765539430413E-2</c:v>
                </c:pt>
                <c:pt idx="1556">
                  <c:v>3.2781007429658615E-2</c:v>
                </c:pt>
                <c:pt idx="1557">
                  <c:v>3.2778122984256086E-2</c:v>
                </c:pt>
                <c:pt idx="1558">
                  <c:v>3.2775257282420256E-2</c:v>
                </c:pt>
                <c:pt idx="1559">
                  <c:v>3.277241032423106E-2</c:v>
                </c:pt>
                <c:pt idx="1560">
                  <c:v>3.2769582109528628E-2</c:v>
                </c:pt>
                <c:pt idx="1561">
                  <c:v>3.2766772638552766E-2</c:v>
                </c:pt>
                <c:pt idx="1562">
                  <c:v>3.2763981911063667E-2</c:v>
                </c:pt>
                <c:pt idx="1563">
                  <c:v>3.2761209927301138E-2</c:v>
                </c:pt>
                <c:pt idx="1564">
                  <c:v>3.2758456687025372E-2</c:v>
                </c:pt>
                <c:pt idx="1565">
                  <c:v>3.2755722190316305E-2</c:v>
                </c:pt>
                <c:pt idx="1566">
                  <c:v>3.2753006437253873E-2</c:v>
                </c:pt>
                <c:pt idx="1567">
                  <c:v>3.275030942775814E-2</c:v>
                </c:pt>
                <c:pt idx="1568">
                  <c:v>3.2747631161909041E-2</c:v>
                </c:pt>
                <c:pt idx="1569">
                  <c:v>3.2744971639626641E-2</c:v>
                </c:pt>
                <c:pt idx="1570">
                  <c:v>3.274233086091094E-2</c:v>
                </c:pt>
                <c:pt idx="1571">
                  <c:v>3.2739708825682001E-2</c:v>
                </c:pt>
                <c:pt idx="1572">
                  <c:v>3.273710553425957E-2</c:v>
                </c:pt>
                <c:pt idx="1573">
                  <c:v>3.2734520986243965E-2</c:v>
                </c:pt>
                <c:pt idx="1574">
                  <c:v>3.2731955181874994E-2</c:v>
                </c:pt>
                <c:pt idx="1575">
                  <c:v>3.2729408121152659E-2</c:v>
                </c:pt>
                <c:pt idx="1576">
                  <c:v>3.2729136092459754E-2</c:v>
                </c:pt>
                <c:pt idx="1577">
                  <c:v>3.2724370230408084E-2</c:v>
                </c:pt>
                <c:pt idx="1578">
                  <c:v>3.2721879400305909E-2</c:v>
                </c:pt>
                <c:pt idx="1579">
                  <c:v>3.2719407313930304E-2</c:v>
                </c:pt>
                <c:pt idx="1580">
                  <c:v>3.2722203789765203E-2</c:v>
                </c:pt>
                <c:pt idx="1581">
                  <c:v>3.2718459810734402E-2</c:v>
                </c:pt>
                <c:pt idx="1582">
                  <c:v>3.2712103516123747E-2</c:v>
                </c:pt>
                <c:pt idx="1583">
                  <c:v>3.2709706404094874E-2</c:v>
                </c:pt>
                <c:pt idx="1584">
                  <c:v>3.2707328035552763E-2</c:v>
                </c:pt>
                <c:pt idx="1585">
                  <c:v>3.2704968410737223E-2</c:v>
                </c:pt>
                <c:pt idx="1586">
                  <c:v>3.2702627529248574E-2</c:v>
                </c:pt>
                <c:pt idx="1587">
                  <c:v>3.2700305391566431E-2</c:v>
                </c:pt>
                <c:pt idx="1588">
                  <c:v>3.2698001997371051E-2</c:v>
                </c:pt>
                <c:pt idx="1589">
                  <c:v>3.269571734674237E-2</c:v>
                </c:pt>
                <c:pt idx="1590">
                  <c:v>3.269345143984026E-2</c:v>
                </c:pt>
                <c:pt idx="1591">
                  <c:v>3.2691204276344976E-2</c:v>
                </c:pt>
                <c:pt idx="1592">
                  <c:v>3.2688975856576263E-2</c:v>
                </c:pt>
                <c:pt idx="1593">
                  <c:v>3.2686766180214377E-2</c:v>
                </c:pt>
                <c:pt idx="1594">
                  <c:v>3.2684575247499126E-2</c:v>
                </c:pt>
                <c:pt idx="1595">
                  <c:v>3.2682403058510445E-2</c:v>
                </c:pt>
                <c:pt idx="1596">
                  <c:v>3.2680249612928591E-2</c:v>
                </c:pt>
                <c:pt idx="1597">
                  <c:v>3.2683441690890547E-2</c:v>
                </c:pt>
                <c:pt idx="1598">
                  <c:v>3.2675998952624852E-2</c:v>
                </c:pt>
                <c:pt idx="1599">
                  <c:v>3.2673901737902966E-2</c:v>
                </c:pt>
                <c:pt idx="1600">
                  <c:v>3.2671823266667843E-2</c:v>
                </c:pt>
                <c:pt idx="1601">
                  <c:v>3.2669763538999419E-2</c:v>
                </c:pt>
                <c:pt idx="1602">
                  <c:v>3.2667722554897693E-2</c:v>
                </c:pt>
                <c:pt idx="1603">
                  <c:v>3.2665700314522539E-2</c:v>
                </c:pt>
                <c:pt idx="1604">
                  <c:v>3.2663696817554211E-2</c:v>
                </c:pt>
                <c:pt idx="1605">
                  <c:v>3.2661712064232518E-2</c:v>
                </c:pt>
                <c:pt idx="1606">
                  <c:v>3.2659746054477523E-2</c:v>
                </c:pt>
                <c:pt idx="1607">
                  <c:v>3.2657798788369163E-2</c:v>
                </c:pt>
                <c:pt idx="1608">
                  <c:v>3.2655870265747566E-2</c:v>
                </c:pt>
                <c:pt idx="1609">
                  <c:v>3.2653960486772604E-2</c:v>
                </c:pt>
                <c:pt idx="1610">
                  <c:v>3.2652069451284405E-2</c:v>
                </c:pt>
                <c:pt idx="1611">
                  <c:v>3.265019715944284E-2</c:v>
                </c:pt>
                <c:pt idx="1612">
                  <c:v>3.2648343611088038E-2</c:v>
                </c:pt>
                <c:pt idx="1613">
                  <c:v>3.264650880637987E-2</c:v>
                </c:pt>
                <c:pt idx="1614">
                  <c:v>3.2644692745238402E-2</c:v>
                </c:pt>
                <c:pt idx="1615">
                  <c:v>3.2642895427663632E-2</c:v>
                </c:pt>
                <c:pt idx="1616">
                  <c:v>3.2641116853655561E-2</c:v>
                </c:pt>
                <c:pt idx="1617">
                  <c:v>3.2639357023294124E-2</c:v>
                </c:pt>
                <c:pt idx="1618">
                  <c:v>3.2637615936419451E-2</c:v>
                </c:pt>
                <c:pt idx="1619">
                  <c:v>3.2635893593191412E-2</c:v>
                </c:pt>
                <c:pt idx="1620">
                  <c:v>3.26341899933702E-2</c:v>
                </c:pt>
                <c:pt idx="1621">
                  <c:v>3.2632505137275558E-2</c:v>
                </c:pt>
                <c:pt idx="1622">
                  <c:v>3.2630839024667679E-2</c:v>
                </c:pt>
                <c:pt idx="1623">
                  <c:v>3.2629191655706435E-2</c:v>
                </c:pt>
                <c:pt idx="1624">
                  <c:v>3.262756303031189E-2</c:v>
                </c:pt>
                <c:pt idx="1625">
                  <c:v>3.2625953148484044E-2</c:v>
                </c:pt>
                <c:pt idx="1626">
                  <c:v>3.2626867501983625E-2</c:v>
                </c:pt>
                <c:pt idx="1627">
                  <c:v>3.2622789615448511E-2</c:v>
                </c:pt>
                <c:pt idx="1628">
                  <c:v>3.2623751602125495E-2</c:v>
                </c:pt>
                <c:pt idx="1629">
                  <c:v>3.2619701056679773E-2</c:v>
                </c:pt>
                <c:pt idx="1630">
                  <c:v>3.2618184892765356E-2</c:v>
                </c:pt>
                <c:pt idx="1631">
                  <c:v>3.2616687472337702E-2</c:v>
                </c:pt>
                <c:pt idx="1632">
                  <c:v>3.2622073617947223E-2</c:v>
                </c:pt>
                <c:pt idx="1633">
                  <c:v>3.2612717528364144E-2</c:v>
                </c:pt>
                <c:pt idx="1634">
                  <c:v>3.2614853830033042E-2</c:v>
                </c:pt>
                <c:pt idx="1635">
                  <c:v>3.2614813246523155E-2</c:v>
                </c:pt>
                <c:pt idx="1636">
                  <c:v>3.2612037881838418E-2</c:v>
                </c:pt>
                <c:pt idx="1637">
                  <c:v>3.2610658028167094E-2</c:v>
                </c:pt>
                <c:pt idx="1638">
                  <c:v>3.260929692149972E-2</c:v>
                </c:pt>
                <c:pt idx="1639">
                  <c:v>3.2607954561783004E-2</c:v>
                </c:pt>
                <c:pt idx="1640">
                  <c:v>3.2608013792683188E-2</c:v>
                </c:pt>
                <c:pt idx="1641">
                  <c:v>3.2605326083308128E-2</c:v>
                </c:pt>
                <c:pt idx="1642">
                  <c:v>3.2604039964549969E-2</c:v>
                </c:pt>
                <c:pt idx="1643">
                  <c:v>3.2602772592715823E-2</c:v>
                </c:pt>
                <c:pt idx="1644">
                  <c:v>3.2601523967858981E-2</c:v>
                </c:pt>
                <c:pt idx="1645">
                  <c:v>3.2600294090006088E-2</c:v>
                </c:pt>
                <c:pt idx="1646">
                  <c:v>3.2599082959077208E-2</c:v>
                </c:pt>
                <c:pt idx="1647">
                  <c:v>3.2594433972654713E-2</c:v>
                </c:pt>
                <c:pt idx="1648">
                  <c:v>3.2596716938178005E-2</c:v>
                </c:pt>
                <c:pt idx="1649">
                  <c:v>3.2595562048207682E-2</c:v>
                </c:pt>
                <c:pt idx="1650">
                  <c:v>3.2595821035539263E-2</c:v>
                </c:pt>
                <c:pt idx="1651">
                  <c:v>3.2593308509092367E-2</c:v>
                </c:pt>
                <c:pt idx="1652">
                  <c:v>3.2592209860000665E-2</c:v>
                </c:pt>
                <c:pt idx="1653">
                  <c:v>3.2591129957859621E-2</c:v>
                </c:pt>
                <c:pt idx="1654">
                  <c:v>3.259146889541098E-2</c:v>
                </c:pt>
                <c:pt idx="1655">
                  <c:v>3.2589026394482801E-2</c:v>
                </c:pt>
                <c:pt idx="1656">
                  <c:v>3.2588002733247023E-2</c:v>
                </c:pt>
                <c:pt idx="1657">
                  <c:v>3.2586997818961905E-2</c:v>
                </c:pt>
                <c:pt idx="1658">
                  <c:v>3.258601165165409E-2</c:v>
                </c:pt>
                <c:pt idx="1659">
                  <c:v>3.2586450565179614E-2</c:v>
                </c:pt>
                <c:pt idx="1660">
                  <c:v>3.2584095557917081E-2</c:v>
                </c:pt>
                <c:pt idx="1661">
                  <c:v>3.2583165631487887E-2</c:v>
                </c:pt>
                <c:pt idx="1662">
                  <c:v>3.2582254452009352E-2</c:v>
                </c:pt>
                <c:pt idx="1663">
                  <c:v>3.258136201950812E-2</c:v>
                </c:pt>
                <c:pt idx="1664">
                  <c:v>3.2580488333957547E-2</c:v>
                </c:pt>
                <c:pt idx="1665">
                  <c:v>3.2579633395384278E-2</c:v>
                </c:pt>
                <c:pt idx="1666">
                  <c:v>3.2578797203735022E-2</c:v>
                </c:pt>
                <c:pt idx="1667">
                  <c:v>3.2579396167173869E-2</c:v>
                </c:pt>
                <c:pt idx="1668">
                  <c:v>3.2578598736392461E-2</c:v>
                </c:pt>
                <c:pt idx="1669">
                  <c:v>3.2576401110624431E-2</c:v>
                </c:pt>
                <c:pt idx="1670">
                  <c:v>3.25756399068311E-2</c:v>
                </c:pt>
                <c:pt idx="1671">
                  <c:v>3.2574897450015072E-2</c:v>
                </c:pt>
                <c:pt idx="1672">
                  <c:v>3.2574173740123058E-2</c:v>
                </c:pt>
                <c:pt idx="1673">
                  <c:v>3.2574892812284872E-2</c:v>
                </c:pt>
                <c:pt idx="1674">
                  <c:v>3.2572782561244296E-2</c:v>
                </c:pt>
                <c:pt idx="1675">
                  <c:v>3.2572115092204257E-2</c:v>
                </c:pt>
                <c:pt idx="1676">
                  <c:v>3.2571466370168167E-2</c:v>
                </c:pt>
                <c:pt idx="1677">
                  <c:v>3.2570836395082736E-2</c:v>
                </c:pt>
                <c:pt idx="1678">
                  <c:v>3.2567107600289802E-2</c:v>
                </c:pt>
                <c:pt idx="1679">
                  <c:v>3.2569632685737204E-2</c:v>
                </c:pt>
                <c:pt idx="1680">
                  <c:v>3.2569058951530394E-2</c:v>
                </c:pt>
                <c:pt idx="1681">
                  <c:v>3.2568503964247597E-2</c:v>
                </c:pt>
                <c:pt idx="1682">
                  <c:v>3.2567967723915459E-2</c:v>
                </c:pt>
                <c:pt idx="1683">
                  <c:v>3.2567450230560624E-2</c:v>
                </c:pt>
                <c:pt idx="1684">
                  <c:v>3.2569828047373406E-2</c:v>
                </c:pt>
                <c:pt idx="1685">
                  <c:v>3.2567910957030932E-2</c:v>
                </c:pt>
                <c:pt idx="1686">
                  <c:v>3.2566010232173426E-2</c:v>
                </c:pt>
                <c:pt idx="1687">
                  <c:v>3.2567009795605451E-2</c:v>
                </c:pt>
                <c:pt idx="1688">
                  <c:v>3.2565143968019683E-2</c:v>
                </c:pt>
                <c:pt idx="1689">
                  <c:v>3.2564738956368799E-2</c:v>
                </c:pt>
                <c:pt idx="1690">
                  <c:v>3.2564352691668574E-2</c:v>
                </c:pt>
                <c:pt idx="1691">
                  <c:v>3.2563985173919008E-2</c:v>
                </c:pt>
                <c:pt idx="1692">
                  <c:v>3.2565084993367854E-2</c:v>
                </c:pt>
                <c:pt idx="1693">
                  <c:v>3.256330637927185E-2</c:v>
                </c:pt>
                <c:pt idx="1694">
                  <c:v>3.256299510242755E-2</c:v>
                </c:pt>
                <c:pt idx="1695">
                  <c:v>3.2562702572453972E-2</c:v>
                </c:pt>
                <c:pt idx="1696">
                  <c:v>3.2562428789510989E-2</c:v>
                </c:pt>
                <c:pt idx="1697">
                  <c:v>3.2562173753438728E-2</c:v>
                </c:pt>
                <c:pt idx="1698">
                  <c:v>3.2558897048531321E-2</c:v>
                </c:pt>
                <c:pt idx="1699">
                  <c:v>3.2561719922252763E-2</c:v>
                </c:pt>
                <c:pt idx="1700">
                  <c:v>3.2561521127059123E-2</c:v>
                </c:pt>
                <c:pt idx="1701">
                  <c:v>3.2561341078842787E-2</c:v>
                </c:pt>
                <c:pt idx="1702">
                  <c:v>3.2561179777550464E-2</c:v>
                </c:pt>
                <c:pt idx="1703">
                  <c:v>3.2562500309480935E-2</c:v>
                </c:pt>
                <c:pt idx="1704">
                  <c:v>3.2560913415844439E-2</c:v>
                </c:pt>
                <c:pt idx="1705">
                  <c:v>3.2560808355430737E-2</c:v>
                </c:pt>
                <c:pt idx="1706">
                  <c:v>3.2562189117248952E-2</c:v>
                </c:pt>
                <c:pt idx="1707">
                  <c:v>3.2560654475428663E-2</c:v>
                </c:pt>
                <c:pt idx="1708">
                  <c:v>3.2560605655840291E-2</c:v>
                </c:pt>
                <c:pt idx="1709">
                  <c:v>3.2560575583229223E-2</c:v>
                </c:pt>
                <c:pt idx="1710">
                  <c:v>3.2560564257568814E-2</c:v>
                </c:pt>
                <c:pt idx="1711">
                  <c:v>3.2560570640995934E-2</c:v>
                </c:pt>
                <c:pt idx="1712">
                  <c:v>3.256057259346079E-2</c:v>
                </c:pt>
                <c:pt idx="1713">
                  <c:v>3.2560559390688582E-2</c:v>
                </c:pt>
                <c:pt idx="1714">
                  <c:v>3.2560531032759243E-2</c:v>
                </c:pt>
                <c:pt idx="1715">
                  <c:v>3.2560487519619485E-2</c:v>
                </c:pt>
                <c:pt idx="1716">
                  <c:v>3.2560428851322598E-2</c:v>
                </c:pt>
                <c:pt idx="1717">
                  <c:v>3.2560355027868582E-2</c:v>
                </c:pt>
                <c:pt idx="1718">
                  <c:v>3.2560266049204145E-2</c:v>
                </c:pt>
                <c:pt idx="1719">
                  <c:v>3.2561626167801894E-2</c:v>
                </c:pt>
                <c:pt idx="1720">
                  <c:v>3.2561505785377864E-2</c:v>
                </c:pt>
                <c:pt idx="1721">
                  <c:v>3.2559908182188124E-2</c:v>
                </c:pt>
                <c:pt idx="1722">
                  <c:v>3.2559758582788589E-2</c:v>
                </c:pt>
                <c:pt idx="1723">
                  <c:v>3.2559593828231925E-2</c:v>
                </c:pt>
                <c:pt idx="1724">
                  <c:v>3.2559413918491487E-2</c:v>
                </c:pt>
                <c:pt idx="1725">
                  <c:v>3.2560676525077437E-2</c:v>
                </c:pt>
                <c:pt idx="1726">
                  <c:v>3.2559008633512576E-2</c:v>
                </c:pt>
                <c:pt idx="1727">
                  <c:v>3.2558783258247459E-2</c:v>
                </c:pt>
                <c:pt idx="1728">
                  <c:v>3.2558542727798567E-2</c:v>
                </c:pt>
                <c:pt idx="1729">
                  <c:v>3.2558287042165901E-2</c:v>
                </c:pt>
                <c:pt idx="1730">
                  <c:v>3.2559468351036625E-2</c:v>
                </c:pt>
                <c:pt idx="1731">
                  <c:v>3.255773020537589E-2</c:v>
                </c:pt>
                <c:pt idx="1732">
                  <c:v>3.2557429054245191E-2</c:v>
                </c:pt>
                <c:pt idx="1733">
                  <c:v>3.2557112747904071E-2</c:v>
                </c:pt>
                <c:pt idx="1734">
                  <c:v>3.2556781286379177E-2</c:v>
                </c:pt>
                <c:pt idx="1735">
                  <c:v>3.2556434669670509E-2</c:v>
                </c:pt>
                <c:pt idx="1736">
                  <c:v>3.2556072897778066E-2</c:v>
                </c:pt>
                <c:pt idx="1737">
                  <c:v>3.2554085889220374E-2</c:v>
                </c:pt>
                <c:pt idx="1738">
                  <c:v>3.2552245627197607E-2</c:v>
                </c:pt>
                <c:pt idx="1739">
                  <c:v>3.2551834134117996E-2</c:v>
                </c:pt>
                <c:pt idx="1740">
                  <c:v>3.2551345302422874E-2</c:v>
                </c:pt>
                <c:pt idx="1741">
                  <c:v>3.2550965690800737E-2</c:v>
                </c:pt>
                <c:pt idx="1742">
                  <c:v>3.2550508740403217E-2</c:v>
                </c:pt>
                <c:pt idx="1743">
                  <c:v>3.2550036637646329E-2</c:v>
                </c:pt>
                <c:pt idx="1744">
                  <c:v>3.2549478537520216E-2</c:v>
                </c:pt>
                <c:pt idx="1745">
                  <c:v>3.2549046974734708E-2</c:v>
                </c:pt>
                <c:pt idx="1746">
                  <c:v>3.254852941465991E-2</c:v>
                </c:pt>
                <c:pt idx="1747">
                  <c:v>3.2547996702145809E-2</c:v>
                </c:pt>
                <c:pt idx="1748">
                  <c:v>3.2547448837112469E-2</c:v>
                </c:pt>
                <c:pt idx="1749">
                  <c:v>3.2546885819719762E-2</c:v>
                </c:pt>
                <c:pt idx="1750">
                  <c:v>3.2546307649807815E-2</c:v>
                </c:pt>
                <c:pt idx="1751">
                  <c:v>3.2545714327616437E-2</c:v>
                </c:pt>
                <c:pt idx="1752">
                  <c:v>3.2545105852825884E-2</c:v>
                </c:pt>
                <c:pt idx="1753">
                  <c:v>3.2544301263390807E-2</c:v>
                </c:pt>
                <c:pt idx="1754">
                  <c:v>3.254384344608674E-2</c:v>
                </c:pt>
                <c:pt idx="1755">
                  <c:v>3.2543094858255017E-2</c:v>
                </c:pt>
                <c:pt idx="1756">
                  <c:v>3.2542520429590382E-2</c:v>
                </c:pt>
                <c:pt idx="1757">
                  <c:v>3.2541836192683249E-2</c:v>
                </c:pt>
                <c:pt idx="1758">
                  <c:v>3.2541035653688155E-2</c:v>
                </c:pt>
                <c:pt idx="1759">
                  <c:v>3.2540422261551072E-2</c:v>
                </c:pt>
                <c:pt idx="1760">
                  <c:v>3.2539692567326028E-2</c:v>
                </c:pt>
                <c:pt idx="1761">
                  <c:v>3.2538947720741618E-2</c:v>
                </c:pt>
                <c:pt idx="1762">
                  <c:v>3.2538187721558032E-2</c:v>
                </c:pt>
                <c:pt idx="1763">
                  <c:v>3.2537412570015078E-2</c:v>
                </c:pt>
                <c:pt idx="1764">
                  <c:v>3.2536622266032822E-2</c:v>
                </c:pt>
                <c:pt idx="1765">
                  <c:v>3.2535816809691198E-2</c:v>
                </c:pt>
                <c:pt idx="1766">
                  <c:v>3.2534996200750399E-2</c:v>
                </c:pt>
                <c:pt idx="1767">
                  <c:v>3.2534160439530169E-2</c:v>
                </c:pt>
                <c:pt idx="1768">
                  <c:v>3.2533309525790699E-2</c:v>
                </c:pt>
                <c:pt idx="1769">
                  <c:v>3.2532443459691862E-2</c:v>
                </c:pt>
                <c:pt idx="1770">
                  <c:v>3.2531562241153722E-2</c:v>
                </c:pt>
                <c:pt idx="1771">
                  <c:v>3.2530536580157587E-2</c:v>
                </c:pt>
                <c:pt idx="1772">
                  <c:v>3.2529622892072396E-2</c:v>
                </c:pt>
                <c:pt idx="1773">
                  <c:v>3.2528827670823546E-2</c:v>
                </c:pt>
                <c:pt idx="1774">
                  <c:v>3.2527885842448256E-2</c:v>
                </c:pt>
                <c:pt idx="1775">
                  <c:v>3.2526928861633664E-2</c:v>
                </c:pt>
                <c:pt idx="1776">
                  <c:v>3.2525956728459704E-2</c:v>
                </c:pt>
                <c:pt idx="1777">
                  <c:v>3.2524969442846441E-2</c:v>
                </c:pt>
                <c:pt idx="1778">
                  <c:v>3.2523822562415816E-2</c:v>
                </c:pt>
                <c:pt idx="1779">
                  <c:v>3.2522949414302005E-2</c:v>
                </c:pt>
                <c:pt idx="1780">
                  <c:v>3.2521916671450768E-2</c:v>
                </c:pt>
                <c:pt idx="1781">
                  <c:v>3.2520868776000356E-2</c:v>
                </c:pt>
                <c:pt idx="1782">
                  <c:v>3.2519652627378548E-2</c:v>
                </c:pt>
                <c:pt idx="1783">
                  <c:v>3.2518727527941493E-2</c:v>
                </c:pt>
                <c:pt idx="1784">
                  <c:v>3.2517634175333043E-2</c:v>
                </c:pt>
                <c:pt idx="1785">
                  <c:v>3.251652567028529E-2</c:v>
                </c:pt>
                <c:pt idx="1786">
                  <c:v>3.2515402012718297E-2</c:v>
                </c:pt>
                <c:pt idx="1787">
                  <c:v>3.2514263202791938E-2</c:v>
                </c:pt>
                <c:pt idx="1788">
                  <c:v>3.2513109240266402E-2</c:v>
                </c:pt>
                <c:pt idx="1789">
                  <c:v>3.2513155660094384E-2</c:v>
                </c:pt>
                <c:pt idx="1790">
                  <c:v>3.251058544029739E-2</c:v>
                </c:pt>
                <c:pt idx="1791">
                  <c:v>3.2509383855945373E-2</c:v>
                </c:pt>
                <c:pt idx="1792">
                  <c:v>3.2508167119154052E-2</c:v>
                </c:pt>
                <c:pt idx="1793">
                  <c:v>3.2506935230003364E-2</c:v>
                </c:pt>
                <c:pt idx="1794">
                  <c:v>3.2505688188413373E-2</c:v>
                </c:pt>
                <c:pt idx="1795">
                  <c:v>3.2504425994304142E-2</c:v>
                </c:pt>
                <c:pt idx="1796">
                  <c:v>3.2503148647835545E-2</c:v>
                </c:pt>
                <c:pt idx="1797">
                  <c:v>3.2501856148847708E-2</c:v>
                </c:pt>
                <c:pt idx="1798">
                  <c:v>3.2500548497580439E-2</c:v>
                </c:pt>
                <c:pt idx="1799">
                  <c:v>3.2499225693713996E-2</c:v>
                </c:pt>
                <c:pt idx="1800">
                  <c:v>3.2497887737568121E-2</c:v>
                </c:pt>
                <c:pt idx="1801">
                  <c:v>3.2496534628903007E-2</c:v>
                </c:pt>
                <c:pt idx="1802">
                  <c:v>3.2495166367798589E-2</c:v>
                </c:pt>
                <c:pt idx="1803">
                  <c:v>3.249338491017717E-2</c:v>
                </c:pt>
                <c:pt idx="1804">
                  <c:v>3.2491982015017129E-2</c:v>
                </c:pt>
                <c:pt idx="1805">
                  <c:v>3.2490563967337849E-2</c:v>
                </c:pt>
                <c:pt idx="1806">
                  <c:v>3.2489130767299201E-2</c:v>
                </c:pt>
                <c:pt idx="1807">
                  <c:v>3.2487682414741315E-2</c:v>
                </c:pt>
                <c:pt idx="1808">
                  <c:v>3.2486218909824061E-2</c:v>
                </c:pt>
                <c:pt idx="1809">
                  <c:v>3.2484740252467503E-2</c:v>
                </c:pt>
                <c:pt idx="1810">
                  <c:v>3.2483246442671643E-2</c:v>
                </c:pt>
                <c:pt idx="1811">
                  <c:v>3.2481737480516415E-2</c:v>
                </c:pt>
                <c:pt idx="1812">
                  <c:v>3.2480213365841948E-2</c:v>
                </c:pt>
                <c:pt idx="1813">
                  <c:v>3.2478674098808114E-2</c:v>
                </c:pt>
                <c:pt idx="1814">
                  <c:v>3.2477119679334976E-2</c:v>
                </c:pt>
                <c:pt idx="1815">
                  <c:v>3.2479606200863653E-2</c:v>
                </c:pt>
                <c:pt idx="1816">
                  <c:v>3.2473965382990855E-2</c:v>
                </c:pt>
                <c:pt idx="1817">
                  <c:v>3.2472365506199807E-2</c:v>
                </c:pt>
                <c:pt idx="1818">
                  <c:v>3.2470750476969457E-2</c:v>
                </c:pt>
                <c:pt idx="1819">
                  <c:v>3.2469120295299803E-2</c:v>
                </c:pt>
                <c:pt idx="1820">
                  <c:v>3.2467474961270781E-2</c:v>
                </c:pt>
                <c:pt idx="1821">
                  <c:v>3.2465814474802457E-2</c:v>
                </c:pt>
                <c:pt idx="1822">
                  <c:v>3.2464138835894829E-2</c:v>
                </c:pt>
                <c:pt idx="1823">
                  <c:v>3.2462448044467962E-2</c:v>
                </c:pt>
                <c:pt idx="1824">
                  <c:v>3.2460742100761664E-2</c:v>
                </c:pt>
                <c:pt idx="1825">
                  <c:v>3.2459021004536126E-2</c:v>
                </c:pt>
                <c:pt idx="1826">
                  <c:v>3.2457284755871285E-2</c:v>
                </c:pt>
                <c:pt idx="1827">
                  <c:v>3.2455533354847077E-2</c:v>
                </c:pt>
                <c:pt idx="1828">
                  <c:v>3.245376680130363E-2</c:v>
                </c:pt>
                <c:pt idx="1829">
                  <c:v>3.2451985095400815E-2</c:v>
                </c:pt>
                <c:pt idx="1830">
                  <c:v>3.2450188237138633E-2</c:v>
                </c:pt>
                <c:pt idx="1831">
                  <c:v>3.2448376226437148E-2</c:v>
                </c:pt>
                <c:pt idx="1832">
                  <c:v>3.2446549063136487E-2</c:v>
                </c:pt>
                <c:pt idx="1833">
                  <c:v>3.2444706747556395E-2</c:v>
                </c:pt>
                <c:pt idx="1834">
                  <c:v>3.2442849279537E-2</c:v>
                </c:pt>
                <c:pt idx="1835">
                  <c:v>3.2440976658998366E-2</c:v>
                </c:pt>
                <c:pt idx="1836">
                  <c:v>3.2441469666659728E-2</c:v>
                </c:pt>
                <c:pt idx="1837">
                  <c:v>3.2437185960922932E-2</c:v>
                </c:pt>
                <c:pt idx="1838">
                  <c:v>3.2435267883146324E-2</c:v>
                </c:pt>
                <c:pt idx="1839">
                  <c:v>3.2433334653010348E-2</c:v>
                </c:pt>
                <c:pt idx="1840">
                  <c:v>3.2430266105833994E-2</c:v>
                </c:pt>
                <c:pt idx="1841">
                  <c:v>3.2431780123891585E-2</c:v>
                </c:pt>
                <c:pt idx="1842">
                  <c:v>3.2427444048046539E-2</c:v>
                </c:pt>
                <c:pt idx="1843">
                  <c:v>3.242545020815335E-2</c:v>
                </c:pt>
                <c:pt idx="1844">
                  <c:v>3.2423441215900795E-2</c:v>
                </c:pt>
                <c:pt idx="1845">
                  <c:v>3.2421417071208936E-2</c:v>
                </c:pt>
                <c:pt idx="1846">
                  <c:v>3.2419377774157709E-2</c:v>
                </c:pt>
                <c:pt idx="1847">
                  <c:v>3.2417323324587244E-2</c:v>
                </c:pt>
                <c:pt idx="1848">
                  <c:v>3.2415253722657411E-2</c:v>
                </c:pt>
                <c:pt idx="1849">
                  <c:v>3.2413168968288275E-2</c:v>
                </c:pt>
                <c:pt idx="1850">
                  <c:v>3.2411069061479836E-2</c:v>
                </c:pt>
                <c:pt idx="1851">
                  <c:v>3.2408954002312029E-2</c:v>
                </c:pt>
                <c:pt idx="1852">
                  <c:v>3.2406823790624983E-2</c:v>
                </c:pt>
                <c:pt idx="1853">
                  <c:v>3.2409896360759305E-2</c:v>
                </c:pt>
                <c:pt idx="1854">
                  <c:v>3.2402517910092854E-2</c:v>
                </c:pt>
                <c:pt idx="1855">
                  <c:v>3.240034224124777E-2</c:v>
                </c:pt>
                <c:pt idx="1856">
                  <c:v>3.2398151419883447E-2</c:v>
                </c:pt>
                <c:pt idx="1857">
                  <c:v>3.2395945446239693E-2</c:v>
                </c:pt>
                <c:pt idx="1858">
                  <c:v>3.23937243200767E-2</c:v>
                </c:pt>
                <c:pt idx="1859">
                  <c:v>3.2391488041474403E-2</c:v>
                </c:pt>
                <c:pt idx="1860">
                  <c:v>3.2389236610592675E-2</c:v>
                </c:pt>
                <c:pt idx="1861">
                  <c:v>3.2386970027111772E-2</c:v>
                </c:pt>
                <c:pt idx="1862">
                  <c:v>3.2384688291351438E-2</c:v>
                </c:pt>
                <c:pt idx="1863">
                  <c:v>3.2382391403071864E-2</c:v>
                </c:pt>
                <c:pt idx="1864">
                  <c:v>3.2380079362432923E-2</c:v>
                </c:pt>
                <c:pt idx="1865">
                  <c:v>3.2377752169354679E-2</c:v>
                </c:pt>
                <c:pt idx="1866">
                  <c:v>3.2375409823837131E-2</c:v>
                </c:pt>
                <c:pt idx="1867">
                  <c:v>3.2376911835312328E-2</c:v>
                </c:pt>
                <c:pt idx="1868">
                  <c:v>3.2370679675643999E-2</c:v>
                </c:pt>
                <c:pt idx="1869">
                  <c:v>3.2368291872968413E-2</c:v>
                </c:pt>
                <c:pt idx="1870">
                  <c:v>3.2365888917853525E-2</c:v>
                </c:pt>
                <c:pt idx="1871">
                  <c:v>3.2363470810299333E-2</c:v>
                </c:pt>
                <c:pt idx="1872">
                  <c:v>3.2361037550305838E-2</c:v>
                </c:pt>
                <c:pt idx="1873">
                  <c:v>3.2358589137952976E-2</c:v>
                </c:pt>
                <c:pt idx="1874">
                  <c:v>3.2356125573080874E-2</c:v>
                </c:pt>
                <c:pt idx="1875">
                  <c:v>3.2353646855929341E-2</c:v>
                </c:pt>
                <c:pt idx="1876">
                  <c:v>3.2351152986258569E-2</c:v>
                </c:pt>
                <c:pt idx="1877">
                  <c:v>3.234864396422843E-2</c:v>
                </c:pt>
                <c:pt idx="1878">
                  <c:v>3.2346119789838923E-2</c:v>
                </c:pt>
                <c:pt idx="1879">
                  <c:v>3.2343580462930177E-2</c:v>
                </c:pt>
                <c:pt idx="1880">
                  <c:v>3.2341025983662064E-2</c:v>
                </c:pt>
                <c:pt idx="1881">
                  <c:v>3.2338456351954648E-2</c:v>
                </c:pt>
                <c:pt idx="1882">
                  <c:v>3.2335871567887864E-2</c:v>
                </c:pt>
                <c:pt idx="1883">
                  <c:v>3.2333271631381777E-2</c:v>
                </c:pt>
                <c:pt idx="1884">
                  <c:v>3.2330656542436387E-2</c:v>
                </c:pt>
                <c:pt idx="1885">
                  <c:v>3.2328026301131629E-2</c:v>
                </c:pt>
                <c:pt idx="1886">
                  <c:v>3.2325380907387569E-2</c:v>
                </c:pt>
                <c:pt idx="1887">
                  <c:v>3.2322720361284141E-2</c:v>
                </c:pt>
                <c:pt idx="1888">
                  <c:v>3.2322178866088791E-2</c:v>
                </c:pt>
                <c:pt idx="1889">
                  <c:v>3.2317353811759375E-2</c:v>
                </c:pt>
                <c:pt idx="1890">
                  <c:v>3.2314647808338037E-2</c:v>
                </c:pt>
                <c:pt idx="1891">
                  <c:v>3.2311926652637268E-2</c:v>
                </c:pt>
                <c:pt idx="1892">
                  <c:v>3.2314205042801802E-2</c:v>
                </c:pt>
                <c:pt idx="1893">
                  <c:v>3.2310195996319013E-2</c:v>
                </c:pt>
                <c:pt idx="1894">
                  <c:v>3.2303672270819206E-2</c:v>
                </c:pt>
                <c:pt idx="1895">
                  <c:v>3.2300890505361224E-2</c:v>
                </c:pt>
                <c:pt idx="1896">
                  <c:v>3.2298093587623811E-2</c:v>
                </c:pt>
                <c:pt idx="1897">
                  <c:v>3.2295281517447094E-2</c:v>
                </c:pt>
                <c:pt idx="1898">
                  <c:v>3.2292454294751138E-2</c:v>
                </c:pt>
                <c:pt idx="1899">
                  <c:v>3.2289611919695815E-2</c:v>
                </c:pt>
                <c:pt idx="1900">
                  <c:v>3.2286754392361061E-2</c:v>
                </c:pt>
                <c:pt idx="1901">
                  <c:v>3.2283881712507068E-2</c:v>
                </c:pt>
                <c:pt idx="1902">
                  <c:v>3.2280993880293707E-2</c:v>
                </c:pt>
                <c:pt idx="1903">
                  <c:v>3.2278090895561107E-2</c:v>
                </c:pt>
                <c:pt idx="1904">
                  <c:v>3.2275172758549076E-2</c:v>
                </c:pt>
                <c:pt idx="1905">
                  <c:v>3.2272239469097741E-2</c:v>
                </c:pt>
                <c:pt idx="1906">
                  <c:v>3.2269291027207103E-2</c:v>
                </c:pt>
                <c:pt idx="1907">
                  <c:v>3.2266327433037034E-2</c:v>
                </c:pt>
                <c:pt idx="1908">
                  <c:v>3.2268277644837084E-2</c:v>
                </c:pt>
                <c:pt idx="1909">
                  <c:v>3.2260354787219114E-2</c:v>
                </c:pt>
                <c:pt idx="1910">
                  <c:v>3.2257345735811072E-2</c:v>
                </c:pt>
                <c:pt idx="1911">
                  <c:v>3.2254321531883789E-2</c:v>
                </c:pt>
                <c:pt idx="1912">
                  <c:v>3.2251282175677076E-2</c:v>
                </c:pt>
                <c:pt idx="1913">
                  <c:v>3.224822766703106E-2</c:v>
                </c:pt>
                <c:pt idx="1914">
                  <c:v>3.224515800594574E-2</c:v>
                </c:pt>
                <c:pt idx="1915">
                  <c:v>3.2242073192421117E-2</c:v>
                </c:pt>
                <c:pt idx="1916">
                  <c:v>3.2238973226696999E-2</c:v>
                </c:pt>
                <c:pt idx="1917">
                  <c:v>3.2235858108373705E-2</c:v>
                </c:pt>
                <c:pt idx="1918">
                  <c:v>3.223272783777098E-2</c:v>
                </c:pt>
                <c:pt idx="1919">
                  <c:v>3.2229582414649016E-2</c:v>
                </c:pt>
                <c:pt idx="1920">
                  <c:v>3.2226421839167685E-2</c:v>
                </c:pt>
                <c:pt idx="1921">
                  <c:v>3.2223246111326986E-2</c:v>
                </c:pt>
                <c:pt idx="1922">
                  <c:v>3.2220055231046985E-2</c:v>
                </c:pt>
                <c:pt idx="1923">
                  <c:v>3.2216849198487552E-2</c:v>
                </c:pt>
                <c:pt idx="1924">
                  <c:v>3.2213628013408879E-2</c:v>
                </c:pt>
                <c:pt idx="1925">
                  <c:v>3.221039167597084E-2</c:v>
                </c:pt>
                <c:pt idx="1926">
                  <c:v>3.2207140186173433E-2</c:v>
                </c:pt>
                <c:pt idx="1927">
                  <c:v>3.2203873543936723E-2</c:v>
                </c:pt>
                <c:pt idx="1928">
                  <c:v>3.2200591749340646E-2</c:v>
                </c:pt>
                <c:pt idx="1929">
                  <c:v>3.2197294802305265E-2</c:v>
                </c:pt>
                <c:pt idx="1930">
                  <c:v>3.2193982702910517E-2</c:v>
                </c:pt>
                <c:pt idx="1931">
                  <c:v>3.2190655451076466E-2</c:v>
                </c:pt>
                <c:pt idx="1932">
                  <c:v>3.2187313046883048E-2</c:v>
                </c:pt>
                <c:pt idx="1933">
                  <c:v>3.2183955490330263E-2</c:v>
                </c:pt>
                <c:pt idx="1934">
                  <c:v>3.218058278141811E-2</c:v>
                </c:pt>
                <c:pt idx="1935">
                  <c:v>3.2177194919986718E-2</c:v>
                </c:pt>
                <c:pt idx="1936">
                  <c:v>3.2173791906275895E-2</c:v>
                </c:pt>
                <c:pt idx="1937">
                  <c:v>3.2170373740045832E-2</c:v>
                </c:pt>
                <c:pt idx="1938">
                  <c:v>3.2170513905085407E-2</c:v>
                </c:pt>
                <c:pt idx="1939">
                  <c:v>3.2163491950667478E-2</c:v>
                </c:pt>
                <c:pt idx="1940">
                  <c:v>3.2161908707797338E-2</c:v>
                </c:pt>
                <c:pt idx="1941">
                  <c:v>3.2156549551611846E-2</c:v>
                </c:pt>
                <c:pt idx="1942">
                  <c:v>3.2153055623505011E-2</c:v>
                </c:pt>
                <c:pt idx="1943">
                  <c:v>3.2149546543118745E-2</c:v>
                </c:pt>
                <c:pt idx="1944">
                  <c:v>3.214602231021324E-2</c:v>
                </c:pt>
                <c:pt idx="1945">
                  <c:v>3.2145519656694432E-2</c:v>
                </c:pt>
                <c:pt idx="1946">
                  <c:v>3.2140779018972054E-2</c:v>
                </c:pt>
                <c:pt idx="1947">
                  <c:v>3.2138382694892886E-2</c:v>
                </c:pt>
                <c:pt idx="1948">
                  <c:v>3.2133614549181289E-2</c:v>
                </c:pt>
                <c:pt idx="1949">
                  <c:v>3.2130009581736729E-2</c:v>
                </c:pt>
                <c:pt idx="1950">
                  <c:v>3.2126389459294913E-2</c:v>
                </c:pt>
                <c:pt idx="1951">
                  <c:v>3.2122754181855839E-2</c:v>
                </c:pt>
                <c:pt idx="1952">
                  <c:v>3.2120275054465797E-2</c:v>
                </c:pt>
                <c:pt idx="1953">
                  <c:v>3.2115438161905985E-2</c:v>
                </c:pt>
                <c:pt idx="1954">
                  <c:v>3.2111757419395204E-2</c:v>
                </c:pt>
                <c:pt idx="1955">
                  <c:v>3.2108061521940456E-2</c:v>
                </c:pt>
                <c:pt idx="1956">
                  <c:v>3.210435046938187E-2</c:v>
                </c:pt>
                <c:pt idx="1957">
                  <c:v>3.2100624261879318E-2</c:v>
                </c:pt>
                <c:pt idx="1958">
                  <c:v>3.2096882899379509E-2</c:v>
                </c:pt>
                <c:pt idx="1959">
                  <c:v>3.2088651597952378E-2</c:v>
                </c:pt>
                <c:pt idx="1960">
                  <c:v>3.2089354709281537E-2</c:v>
                </c:pt>
                <c:pt idx="1961">
                  <c:v>3.2085567881789956E-2</c:v>
                </c:pt>
                <c:pt idx="1962">
                  <c:v>3.2082923049356893E-2</c:v>
                </c:pt>
                <c:pt idx="1963">
                  <c:v>3.2077948761735087E-2</c:v>
                </c:pt>
                <c:pt idx="1964">
                  <c:v>3.2074116469225089E-2</c:v>
                </c:pt>
                <c:pt idx="1965">
                  <c:v>3.2070269021691189E-2</c:v>
                </c:pt>
                <c:pt idx="1966">
                  <c:v>3.2067557870587571E-2</c:v>
                </c:pt>
                <c:pt idx="1967">
                  <c:v>3.2062528661658263E-2</c:v>
                </c:pt>
                <c:pt idx="1968">
                  <c:v>3.2058635749185882E-2</c:v>
                </c:pt>
                <c:pt idx="1969">
                  <c:v>3.2054727681689599E-2</c:v>
                </c:pt>
                <c:pt idx="1970">
                  <c:v>3.2050804459222704E-2</c:v>
                </c:pt>
                <c:pt idx="1971">
                  <c:v>3.2046867055299799E-2</c:v>
                </c:pt>
                <c:pt idx="1972">
                  <c:v>3.2042925205013617E-2</c:v>
                </c:pt>
                <c:pt idx="1973">
                  <c:v>3.2038981829067836E-2</c:v>
                </c:pt>
                <c:pt idx="1974">
                  <c:v>3.2035036927355875E-2</c:v>
                </c:pt>
                <c:pt idx="1975">
                  <c:v>3.203109049990438E-2</c:v>
                </c:pt>
                <c:pt idx="1976">
                  <c:v>3.2027142546686704E-2</c:v>
                </c:pt>
                <c:pt idx="1977">
                  <c:v>3.2023193067756139E-2</c:v>
                </c:pt>
                <c:pt idx="1978">
                  <c:v>3.201924206308604E-2</c:v>
                </c:pt>
                <c:pt idx="1979">
                  <c:v>3.2016430613699409E-2</c:v>
                </c:pt>
                <c:pt idx="1980">
                  <c:v>3.2012476096965337E-2</c:v>
                </c:pt>
                <c:pt idx="1981">
                  <c:v>3.2007379894585242E-2</c:v>
                </c:pt>
                <c:pt idx="1982">
                  <c:v>3.2003422786957003E-2</c:v>
                </c:pt>
                <c:pt idx="1983">
                  <c:v>3.1999464153562585E-2</c:v>
                </c:pt>
                <c:pt idx="1984">
                  <c:v>3.1995503994455277E-2</c:v>
                </c:pt>
                <c:pt idx="1985">
                  <c:v>3.1992680625803072E-2</c:v>
                </c:pt>
                <c:pt idx="1986">
                  <c:v>3.1987579099022057E-2</c:v>
                </c:pt>
                <c:pt idx="1987">
                  <c:v>3.1983614362669499E-2</c:v>
                </c:pt>
                <c:pt idx="1988">
                  <c:v>3.1979648100577407E-2</c:v>
                </c:pt>
                <c:pt idx="1989">
                  <c:v>3.1975680312799071E-2</c:v>
                </c:pt>
                <c:pt idx="1990">
                  <c:v>3.1967737843903166E-2</c:v>
                </c:pt>
                <c:pt idx="1991">
                  <c:v>3.1967740159943858E-2</c:v>
                </c:pt>
                <c:pt idx="1992">
                  <c:v>3.1963767794893627E-2</c:v>
                </c:pt>
                <c:pt idx="1993">
                  <c:v>3.1959793904130507E-2</c:v>
                </c:pt>
                <c:pt idx="1994">
                  <c:v>3.1955818487627852E-2</c:v>
                </c:pt>
                <c:pt idx="1995">
                  <c:v>3.1951841545385662E-2</c:v>
                </c:pt>
                <c:pt idx="1996">
                  <c:v>3.195012957798582E-2</c:v>
                </c:pt>
                <c:pt idx="1997">
                  <c:v>3.194501586034848E-2</c:v>
                </c:pt>
                <c:pt idx="1998">
                  <c:v>3.193990156424853E-2</c:v>
                </c:pt>
                <c:pt idx="1999">
                  <c:v>3.1937050371140252E-2</c:v>
                </c:pt>
                <c:pt idx="2000">
                  <c:v>3.1931933948108338E-2</c:v>
                </c:pt>
                <c:pt idx="2001">
                  <c:v>3.1927947851455585E-2</c:v>
                </c:pt>
                <c:pt idx="2002">
                  <c:v>3.1923960229063297E-2</c:v>
                </c:pt>
                <c:pt idx="2003">
                  <c:v>3.191997108090483E-2</c:v>
                </c:pt>
                <c:pt idx="2004">
                  <c:v>3.1917109946169031E-2</c:v>
                </c:pt>
                <c:pt idx="2005">
                  <c:v>3.1911988207422581E-2</c:v>
                </c:pt>
                <c:pt idx="2006">
                  <c:v>3.19079944820988E-2</c:v>
                </c:pt>
                <c:pt idx="2007">
                  <c:v>3.1903999230982194E-2</c:v>
                </c:pt>
                <c:pt idx="2008">
                  <c:v>3.1900002454179344E-2</c:v>
                </c:pt>
                <c:pt idx="2009">
                  <c:v>3.189146487124539E-2</c:v>
                </c:pt>
                <c:pt idx="2010">
                  <c:v>3.1892004323328393E-2</c:v>
                </c:pt>
                <c:pt idx="2011">
                  <c:v>3.1888002969306939E-2</c:v>
                </c:pt>
                <c:pt idx="2012">
                  <c:v>3.1884000089519304E-2</c:v>
                </c:pt>
                <c:pt idx="2013">
                  <c:v>3.1879995684045426E-2</c:v>
                </c:pt>
                <c:pt idx="2014">
                  <c:v>3.1875989752805367E-2</c:v>
                </c:pt>
                <c:pt idx="2015">
                  <c:v>3.1873106738471435E-2</c:v>
                </c:pt>
                <c:pt idx="2016">
                  <c:v>3.1867973313133291E-2</c:v>
                </c:pt>
                <c:pt idx="2017">
                  <c:v>3.1863962804701274E-2</c:v>
                </c:pt>
                <c:pt idx="2018">
                  <c:v>3.1861073821308761E-2</c:v>
                </c:pt>
                <c:pt idx="2019">
                  <c:v>3.1855937210618634E-2</c:v>
                </c:pt>
                <c:pt idx="2020">
                  <c:v>3.1851922125021304E-2</c:v>
                </c:pt>
                <c:pt idx="2021">
                  <c:v>3.1847905513604502E-2</c:v>
                </c:pt>
                <c:pt idx="2022">
                  <c:v>3.1843887376528102E-2</c:v>
                </c:pt>
                <c:pt idx="2023">
                  <c:v>3.1839867713685521E-2</c:v>
                </c:pt>
                <c:pt idx="2024">
                  <c:v>3.1835846525130052E-2</c:v>
                </c:pt>
                <c:pt idx="2025">
                  <c:v>3.1831823810808402E-2</c:v>
                </c:pt>
                <c:pt idx="2026">
                  <c:v>3.1827799570773863E-2</c:v>
                </c:pt>
                <c:pt idx="2027">
                  <c:v>3.1823773805026434E-2</c:v>
                </c:pt>
                <c:pt idx="2028">
                  <c:v>3.181974651348618E-2</c:v>
                </c:pt>
                <c:pt idx="2029">
                  <c:v>3.1815717696259682E-2</c:v>
                </c:pt>
                <c:pt idx="2030">
                  <c:v>3.1811687353293649E-2</c:v>
                </c:pt>
                <c:pt idx="2031">
                  <c:v>3.1808772494599236E-2</c:v>
                </c:pt>
                <c:pt idx="2032">
                  <c:v>3.1804738634872987E-2</c:v>
                </c:pt>
                <c:pt idx="2033">
                  <c:v>3.1799587170011634E-2</c:v>
                </c:pt>
                <c:pt idx="2034">
                  <c:v>3.1795550724114108E-2</c:v>
                </c:pt>
                <c:pt idx="2035">
                  <c:v>3.1791512752477047E-2</c:v>
                </c:pt>
                <c:pt idx="2036">
                  <c:v>3.1787473255127097E-2</c:v>
                </c:pt>
                <c:pt idx="2037">
                  <c:v>3.1784546448869744E-2</c:v>
                </c:pt>
                <c:pt idx="2038">
                  <c:v>3.1779389683208592E-2</c:v>
                </c:pt>
                <c:pt idx="2039">
                  <c:v>3.1775345608613392E-2</c:v>
                </c:pt>
                <c:pt idx="2040">
                  <c:v>3.1771300008358594E-2</c:v>
                </c:pt>
                <c:pt idx="2041">
                  <c:v>3.1767252882337615E-2</c:v>
                </c:pt>
                <c:pt idx="2042">
                  <c:v>3.1764316117379732E-2</c:v>
                </c:pt>
                <c:pt idx="2043">
                  <c:v>3.1759154053130345E-2</c:v>
                </c:pt>
                <c:pt idx="2044">
                  <c:v>3.1755102349944053E-2</c:v>
                </c:pt>
                <c:pt idx="2045">
                  <c:v>3.1751049120964936E-2</c:v>
                </c:pt>
                <c:pt idx="2046">
                  <c:v>3.174699436632622E-2</c:v>
                </c:pt>
                <c:pt idx="2047">
                  <c:v>3.1742938085921324E-2</c:v>
                </c:pt>
                <c:pt idx="2048">
                  <c:v>3.1738880279776893E-2</c:v>
                </c:pt>
                <c:pt idx="2049">
                  <c:v>3.1731972367001759E-2</c:v>
                </c:pt>
                <c:pt idx="2050">
                  <c:v>3.1726803409899418E-2</c:v>
                </c:pt>
                <c:pt idx="2051">
                  <c:v>3.1722741306525748E-2</c:v>
                </c:pt>
                <c:pt idx="2052">
                  <c:v>3.1718097034838522E-2</c:v>
                </c:pt>
                <c:pt idx="2053">
                  <c:v>3.1714612523359165E-2</c:v>
                </c:pt>
                <c:pt idx="2054">
                  <c:v>3.1710545843486315E-2</c:v>
                </c:pt>
                <c:pt idx="2055">
                  <c:v>3.1706477637953867E-2</c:v>
                </c:pt>
                <c:pt idx="2056">
                  <c:v>3.1701826392325216E-2</c:v>
                </c:pt>
                <c:pt idx="2057">
                  <c:v>3.1698336650389791E-2</c:v>
                </c:pt>
                <c:pt idx="2058">
                  <c:v>3.1694263868278227E-2</c:v>
                </c:pt>
                <c:pt idx="2059">
                  <c:v>3.1690189560587001E-2</c:v>
                </c:pt>
                <c:pt idx="2060">
                  <c:v>3.1686113727316112E-2</c:v>
                </c:pt>
                <c:pt idx="2061">
                  <c:v>3.1682036368705369E-2</c:v>
                </c:pt>
                <c:pt idx="2062">
                  <c:v>3.1677957484275154E-2</c:v>
                </c:pt>
                <c:pt idx="2063">
                  <c:v>3.1673877074345214E-2</c:v>
                </c:pt>
                <c:pt idx="2064">
                  <c:v>3.1668628591496883E-2</c:v>
                </c:pt>
                <c:pt idx="2065">
                  <c:v>3.1665711677906216E-2</c:v>
                </c:pt>
                <c:pt idx="2066">
                  <c:v>3.166162669139716E-2</c:v>
                </c:pt>
                <c:pt idx="2067">
                  <c:v>3.1656956267349656E-2</c:v>
                </c:pt>
                <c:pt idx="2068">
                  <c:v>3.1653452141719995E-2</c:v>
                </c:pt>
                <c:pt idx="2069">
                  <c:v>3.1649362578471951E-2</c:v>
                </c:pt>
                <c:pt idx="2070">
                  <c:v>3.1644686923968379E-2</c:v>
                </c:pt>
                <c:pt idx="2071">
                  <c:v>3.1641178875476683E-2</c:v>
                </c:pt>
                <c:pt idx="2072">
                  <c:v>3.1637084735569587E-2</c:v>
                </c:pt>
                <c:pt idx="2073">
                  <c:v>3.1632989070242701E-2</c:v>
                </c:pt>
                <c:pt idx="2074">
                  <c:v>3.162889187917628E-2</c:v>
                </c:pt>
                <c:pt idx="2075">
                  <c:v>3.162479316284994E-2</c:v>
                </c:pt>
                <c:pt idx="2076">
                  <c:v>3.1620692920784066E-2</c:v>
                </c:pt>
                <c:pt idx="2077">
                  <c:v>3.1616591153058593E-2</c:v>
                </c:pt>
                <c:pt idx="2078">
                  <c:v>3.1612487860073202E-2</c:v>
                </c:pt>
                <c:pt idx="2079">
                  <c:v>3.1608383041428212E-2</c:v>
                </c:pt>
                <c:pt idx="2080">
                  <c:v>3.1604276697123623E-2</c:v>
                </c:pt>
                <c:pt idx="2081">
                  <c:v>3.1600168827239372E-2</c:v>
                </c:pt>
                <c:pt idx="2082">
                  <c:v>3.1596059431935331E-2</c:v>
                </c:pt>
                <c:pt idx="2083">
                  <c:v>3.1591361112122129E-2</c:v>
                </c:pt>
                <c:pt idx="2084">
                  <c:v>3.1587248447753069E-2</c:v>
                </c:pt>
                <c:pt idx="2085">
                  <c:v>3.1583722092465294E-2</c:v>
                </c:pt>
                <c:pt idx="2086">
                  <c:v>3.157960659508241E-2</c:v>
                </c:pt>
                <c:pt idx="2087">
                  <c:v>3.1575489572039928E-2</c:v>
                </c:pt>
                <c:pt idx="2088">
                  <c:v>3.157137102325791E-2</c:v>
                </c:pt>
                <c:pt idx="2089">
                  <c:v>3.1567250949056103E-2</c:v>
                </c:pt>
                <c:pt idx="2090">
                  <c:v>3.1562540424765473E-2</c:v>
                </c:pt>
                <c:pt idx="2091">
                  <c:v>3.1559006223913499E-2</c:v>
                </c:pt>
                <c:pt idx="2092">
                  <c:v>3.155488157305264E-2</c:v>
                </c:pt>
                <c:pt idx="2093">
                  <c:v>3.1550755396851926E-2</c:v>
                </c:pt>
                <c:pt idx="2094">
                  <c:v>3.1546037898619872E-2</c:v>
                </c:pt>
                <c:pt idx="2095">
                  <c:v>3.154249846731183E-2</c:v>
                </c:pt>
                <c:pt idx="2096">
                  <c:v>3.1538367714372129E-2</c:v>
                </c:pt>
                <c:pt idx="2097">
                  <c:v>3.1534235435692892E-2</c:v>
                </c:pt>
                <c:pt idx="2098">
                  <c:v>3.1530101631513929E-2</c:v>
                </c:pt>
                <c:pt idx="2099">
                  <c:v>3.152596630183524E-2</c:v>
                </c:pt>
                <c:pt idx="2100">
                  <c:v>3.1521829446656824E-2</c:v>
                </c:pt>
                <c:pt idx="2101">
                  <c:v>3.1518183663261645E-2</c:v>
                </c:pt>
                <c:pt idx="2102">
                  <c:v>3.1512959619783842E-2</c:v>
                </c:pt>
                <c:pt idx="2103">
                  <c:v>3.1508817969960745E-2</c:v>
                </c:pt>
                <c:pt idx="2104">
                  <c:v>3.1504674794557985E-2</c:v>
                </c:pt>
                <c:pt idx="2105">
                  <c:v>3.1500530093655499E-2</c:v>
                </c:pt>
                <c:pt idx="2106">
                  <c:v>3.149638386717335E-2</c:v>
                </c:pt>
                <c:pt idx="2107">
                  <c:v>3.1492236115031602E-2</c:v>
                </c:pt>
                <c:pt idx="2108">
                  <c:v>3.148808683755E-2</c:v>
                </c:pt>
                <c:pt idx="2109">
                  <c:v>3.1483936034488735E-2</c:v>
                </c:pt>
                <c:pt idx="2110">
                  <c:v>3.1479783705847808E-2</c:v>
                </c:pt>
                <c:pt idx="2111">
                  <c:v>3.1475629851547282E-2</c:v>
                </c:pt>
                <c:pt idx="2112">
                  <c:v>3.1471474471826966E-2</c:v>
                </c:pt>
                <c:pt idx="2113">
                  <c:v>3.1467317566447051E-2</c:v>
                </c:pt>
                <c:pt idx="2114">
                  <c:v>3.1463159135567409E-2</c:v>
                </c:pt>
                <c:pt idx="2115">
                  <c:v>3.1457810340080883E-2</c:v>
                </c:pt>
                <c:pt idx="2116">
                  <c:v>3.1453648422230529E-2</c:v>
                </c:pt>
                <c:pt idx="2117">
                  <c:v>3.1449484978720577E-2</c:v>
                </c:pt>
                <c:pt idx="2118">
                  <c:v>3.144532000987077E-2</c:v>
                </c:pt>
                <c:pt idx="2119">
                  <c:v>3.14411535154413E-2</c:v>
                </c:pt>
                <c:pt idx="2120">
                  <c:v>3.1436985495432168E-2</c:v>
                </c:pt>
                <c:pt idx="2121">
                  <c:v>3.1432815949763437E-2</c:v>
                </c:pt>
                <c:pt idx="2122">
                  <c:v>3.1428644878674916E-2</c:v>
                </c:pt>
                <c:pt idx="2123">
                  <c:v>3.1424472282006732E-2</c:v>
                </c:pt>
                <c:pt idx="2124">
                  <c:v>3.142029815967895E-2</c:v>
                </c:pt>
                <c:pt idx="2125">
                  <c:v>3.1416122512011313E-2</c:v>
                </c:pt>
                <c:pt idx="2126">
                  <c:v>3.1411945338764014E-2</c:v>
                </c:pt>
                <c:pt idx="2127">
                  <c:v>3.1410981190242993E-2</c:v>
                </c:pt>
                <c:pt idx="2128">
                  <c:v>3.1403586415370555E-2</c:v>
                </c:pt>
                <c:pt idx="2129">
                  <c:v>3.1399404665384267E-2</c:v>
                </c:pt>
                <c:pt idx="2130">
                  <c:v>3.139522138997819E-2</c:v>
                </c:pt>
                <c:pt idx="2131">
                  <c:v>3.1391036588992449E-2</c:v>
                </c:pt>
                <c:pt idx="2132">
                  <c:v>3.138685026234711E-2</c:v>
                </c:pt>
                <c:pt idx="2133">
                  <c:v>3.1382662410122109E-2</c:v>
                </c:pt>
                <c:pt idx="2134">
                  <c:v>3.1378473032477316E-2</c:v>
                </c:pt>
                <c:pt idx="2135">
                  <c:v>3.137428212909299E-2</c:v>
                </c:pt>
                <c:pt idx="2136">
                  <c:v>3.1370089700368808E-2</c:v>
                </c:pt>
                <c:pt idx="2137">
                  <c:v>3.1365895746144901E-2</c:v>
                </c:pt>
                <c:pt idx="2138">
                  <c:v>3.1361700266261394E-2</c:v>
                </c:pt>
                <c:pt idx="2139">
                  <c:v>3.1357503260718289E-2</c:v>
                </c:pt>
                <c:pt idx="2140">
                  <c:v>3.135330472983533E-2</c:v>
                </c:pt>
                <c:pt idx="2141">
                  <c:v>3.1349104673292771E-2</c:v>
                </c:pt>
                <c:pt idx="2142">
                  <c:v>3.1344903091250487E-2</c:v>
                </c:pt>
                <c:pt idx="2143">
                  <c:v>3.1340699983548603E-2</c:v>
                </c:pt>
                <c:pt idx="2144">
                  <c:v>3.1336495350346993E-2</c:v>
                </c:pt>
                <c:pt idx="2145">
                  <c:v>3.1332289191725593E-2</c:v>
                </c:pt>
                <c:pt idx="2146">
                  <c:v>3.1328081507364658E-2</c:v>
                </c:pt>
                <c:pt idx="2147">
                  <c:v>3.1323872297583932E-2</c:v>
                </c:pt>
                <c:pt idx="2148">
                  <c:v>3.1321182855181817E-2</c:v>
                </c:pt>
                <c:pt idx="2149">
                  <c:v>3.1315449301363429E-2</c:v>
                </c:pt>
                <c:pt idx="2150">
                  <c:v>3.1311235514843716E-2</c:v>
                </c:pt>
                <c:pt idx="2151">
                  <c:v>3.1307020202904212E-2</c:v>
                </c:pt>
                <c:pt idx="2152">
                  <c:v>3.1307041994704576E-2</c:v>
                </c:pt>
                <c:pt idx="2153">
                  <c:v>3.1301762522732979E-2</c:v>
                </c:pt>
                <c:pt idx="2154">
                  <c:v>3.1294365113607725E-2</c:v>
                </c:pt>
                <c:pt idx="2155">
                  <c:v>3.1290143699589379E-2</c:v>
                </c:pt>
                <c:pt idx="2156">
                  <c:v>3.1285920759751562E-2</c:v>
                </c:pt>
                <c:pt idx="2157">
                  <c:v>3.1281696294414019E-2</c:v>
                </c:pt>
                <c:pt idx="2158">
                  <c:v>3.1277470303736621E-2</c:v>
                </c:pt>
                <c:pt idx="2159">
                  <c:v>3.1273242787399624E-2</c:v>
                </c:pt>
                <c:pt idx="2160">
                  <c:v>3.1269013745403029E-2</c:v>
                </c:pt>
                <c:pt idx="2161">
                  <c:v>3.1264783177826772E-2</c:v>
                </c:pt>
                <c:pt idx="2162">
                  <c:v>3.1260551084990595E-2</c:v>
                </c:pt>
                <c:pt idx="2163">
                  <c:v>3.1256317466414885E-2</c:v>
                </c:pt>
                <c:pt idx="2164">
                  <c:v>3.1252082322179575E-2</c:v>
                </c:pt>
                <c:pt idx="2165">
                  <c:v>3.1247845652524475E-2</c:v>
                </c:pt>
                <c:pt idx="2166">
                  <c:v>3.1243607457529521E-2</c:v>
                </c:pt>
                <c:pt idx="2167">
                  <c:v>3.1239367736715096E-2</c:v>
                </c:pt>
                <c:pt idx="2168">
                  <c:v>3.1239334628047288E-2</c:v>
                </c:pt>
                <c:pt idx="2169">
                  <c:v>3.1230883718587066E-2</c:v>
                </c:pt>
                <c:pt idx="2170">
                  <c:v>3.1226639421273461E-2</c:v>
                </c:pt>
                <c:pt idx="2171">
                  <c:v>3.1222393598220322E-2</c:v>
                </c:pt>
                <c:pt idx="2172">
                  <c:v>3.1218146249827328E-2</c:v>
                </c:pt>
                <c:pt idx="2173">
                  <c:v>3.1213897375934607E-2</c:v>
                </c:pt>
                <c:pt idx="2174">
                  <c:v>3.1209646976302352E-2</c:v>
                </c:pt>
                <c:pt idx="2175">
                  <c:v>3.120539505117037E-2</c:v>
                </c:pt>
                <c:pt idx="2176">
                  <c:v>3.1201141600538662E-2</c:v>
                </c:pt>
                <c:pt idx="2177">
                  <c:v>3.1196886624407227E-2</c:v>
                </c:pt>
                <c:pt idx="2178">
                  <c:v>3.119263012269613E-2</c:v>
                </c:pt>
                <c:pt idx="2179">
                  <c:v>3.1188372095245498E-2</c:v>
                </c:pt>
                <c:pt idx="2180">
                  <c:v>3.1184112542534947E-2</c:v>
                </c:pt>
                <c:pt idx="2181">
                  <c:v>3.1179851464164798E-2</c:v>
                </c:pt>
                <c:pt idx="2182">
                  <c:v>3.1175588860135051E-2</c:v>
                </c:pt>
                <c:pt idx="2183">
                  <c:v>3.1171324730765448E-2</c:v>
                </c:pt>
                <c:pt idx="2184">
                  <c:v>3.1167059075816184E-2</c:v>
                </c:pt>
                <c:pt idx="2185">
                  <c:v>3.1162791895287256E-2</c:v>
                </c:pt>
                <c:pt idx="2186">
                  <c:v>3.115852318909873E-2</c:v>
                </c:pt>
                <c:pt idx="2187">
                  <c:v>3.1154252957490414E-2</c:v>
                </c:pt>
                <c:pt idx="2188">
                  <c:v>3.1149981200302435E-2</c:v>
                </c:pt>
                <c:pt idx="2189">
                  <c:v>3.1145707917614729E-2</c:v>
                </c:pt>
                <c:pt idx="2190">
                  <c:v>3.1141433109267425E-2</c:v>
                </c:pt>
                <c:pt idx="2191">
                  <c:v>3.1137156775580266E-2</c:v>
                </c:pt>
                <c:pt idx="2192">
                  <c:v>3.1132878916233508E-2</c:v>
                </c:pt>
                <c:pt idx="2193">
                  <c:v>3.1128599531227152E-2</c:v>
                </c:pt>
                <c:pt idx="2194">
                  <c:v>3.112431862072107E-2</c:v>
                </c:pt>
                <c:pt idx="2195">
                  <c:v>3.1120036184795197E-2</c:v>
                </c:pt>
                <c:pt idx="2196">
                  <c:v>3.1115752223209725E-2</c:v>
                </c:pt>
                <c:pt idx="2197">
                  <c:v>3.1111466736124527E-2</c:v>
                </c:pt>
                <c:pt idx="2198">
                  <c:v>3.1108642372981166E-2</c:v>
                </c:pt>
                <c:pt idx="2199">
                  <c:v>3.1102891185454951E-2</c:v>
                </c:pt>
                <c:pt idx="2200">
                  <c:v>3.1100061416875491E-2</c:v>
                </c:pt>
                <c:pt idx="2201">
                  <c:v>3.1094309532306852E-2</c:v>
                </c:pt>
                <c:pt idx="2202">
                  <c:v>3.1090016417643085E-2</c:v>
                </c:pt>
                <c:pt idx="2203">
                  <c:v>3.1085721777319719E-2</c:v>
                </c:pt>
                <c:pt idx="2204">
                  <c:v>3.1086599676406479E-2</c:v>
                </c:pt>
                <c:pt idx="2205">
                  <c:v>3.1074057206410544E-2</c:v>
                </c:pt>
                <c:pt idx="2206">
                  <c:v>3.1074281931662284E-2</c:v>
                </c:pt>
                <c:pt idx="2207">
                  <c:v>3.1071013314711848E-2</c:v>
                </c:pt>
                <c:pt idx="2208">
                  <c:v>3.1065676564256961E-2</c:v>
                </c:pt>
                <c:pt idx="2209">
                  <c:v>3.106137159195832E-2</c:v>
                </c:pt>
                <c:pt idx="2210">
                  <c:v>3.1057065094053371E-2</c:v>
                </c:pt>
                <c:pt idx="2211">
                  <c:v>3.1052757070408887E-2</c:v>
                </c:pt>
                <c:pt idx="2212">
                  <c:v>3.1049478422462418E-2</c:v>
                </c:pt>
                <c:pt idx="2213">
                  <c:v>3.1044136446007897E-2</c:v>
                </c:pt>
                <c:pt idx="2214">
                  <c:v>3.1039823845224745E-2</c:v>
                </c:pt>
                <c:pt idx="2215">
                  <c:v>3.1035509718781995E-2</c:v>
                </c:pt>
                <c:pt idx="2216">
                  <c:v>3.1031194066573065E-2</c:v>
                </c:pt>
                <c:pt idx="2217">
                  <c:v>3.1026876888757826E-2</c:v>
                </c:pt>
                <c:pt idx="2218">
                  <c:v>3.1022558185149762E-2</c:v>
                </c:pt>
                <c:pt idx="2219">
                  <c:v>3.10137140887079E-2</c:v>
                </c:pt>
                <c:pt idx="2220">
                  <c:v>3.1013916200874903E-2</c:v>
                </c:pt>
                <c:pt idx="2221">
                  <c:v>3.1009592920181461E-2</c:v>
                </c:pt>
                <c:pt idx="2222">
                  <c:v>3.1006294204281026E-2</c:v>
                </c:pt>
                <c:pt idx="2223">
                  <c:v>3.1000941781735847E-2</c:v>
                </c:pt>
                <c:pt idx="2224">
                  <c:v>3.0996613923983674E-2</c:v>
                </c:pt>
                <c:pt idx="2225">
                  <c:v>3.099228454046532E-2</c:v>
                </c:pt>
                <c:pt idx="2226">
                  <c:v>3.0988977795134431E-2</c:v>
                </c:pt>
                <c:pt idx="2227">
                  <c:v>3.0983621196369882E-2</c:v>
                </c:pt>
                <c:pt idx="2228">
                  <c:v>3.0979287235819442E-2</c:v>
                </c:pt>
                <c:pt idx="2229">
                  <c:v>3.0974951749502821E-2</c:v>
                </c:pt>
                <c:pt idx="2230">
                  <c:v>3.0970614737553248E-2</c:v>
                </c:pt>
                <c:pt idx="2231">
                  <c:v>3.0967296815203049E-2</c:v>
                </c:pt>
                <c:pt idx="2232">
                  <c:v>3.0961928846986453E-2</c:v>
                </c:pt>
                <c:pt idx="2233">
                  <c:v>3.0957574386434317E-2</c:v>
                </c:pt>
                <c:pt idx="2234">
                  <c:v>3.0953211964410698E-2</c:v>
                </c:pt>
                <c:pt idx="2235">
                  <c:v>3.0948841581048825E-2</c:v>
                </c:pt>
                <c:pt idx="2236">
                  <c:v>3.0944463236162179E-2</c:v>
                </c:pt>
                <c:pt idx="2237">
                  <c:v>3.0940076929910632E-2</c:v>
                </c:pt>
                <c:pt idx="2238">
                  <c:v>3.0935682662134312E-2</c:v>
                </c:pt>
                <c:pt idx="2239">
                  <c:v>3.0932294344141464E-2</c:v>
                </c:pt>
                <c:pt idx="2240">
                  <c:v>3.0927883206026685E-2</c:v>
                </c:pt>
                <c:pt idx="2241">
                  <c:v>3.0922452090429431E-2</c:v>
                </c:pt>
                <c:pt idx="2242">
                  <c:v>3.0918025977033636E-2</c:v>
                </c:pt>
                <c:pt idx="2243">
                  <c:v>3.091359190216636E-2</c:v>
                </c:pt>
                <c:pt idx="2244">
                  <c:v>3.0909149865934182E-2</c:v>
                </c:pt>
                <c:pt idx="2245">
                  <c:v>3.0905708084387751E-2</c:v>
                </c:pt>
                <c:pt idx="2246">
                  <c:v>3.0900241909082027E-2</c:v>
                </c:pt>
                <c:pt idx="2247">
                  <c:v>3.089577598856863E-2</c:v>
                </c:pt>
                <c:pt idx="2248">
                  <c:v>3.0891302106557106E-2</c:v>
                </c:pt>
                <c:pt idx="2249">
                  <c:v>3.0886820263207326E-2</c:v>
                </c:pt>
                <c:pt idx="2250">
                  <c:v>3.0878397630189625E-2</c:v>
                </c:pt>
                <c:pt idx="2251">
                  <c:v>3.0877832692173257E-2</c:v>
                </c:pt>
                <c:pt idx="2252">
                  <c:v>3.0873326964488967E-2</c:v>
                </c:pt>
                <c:pt idx="2253">
                  <c:v>3.0868813275493068E-2</c:v>
                </c:pt>
                <c:pt idx="2254">
                  <c:v>3.0864291624999041E-2</c:v>
                </c:pt>
                <c:pt idx="2255">
                  <c:v>3.0859762013113468E-2</c:v>
                </c:pt>
                <c:pt idx="2256">
                  <c:v>3.085721983913281E-2</c:v>
                </c:pt>
                <c:pt idx="2257">
                  <c:v>3.0851675663630118E-2</c:v>
                </c:pt>
                <c:pt idx="2258">
                  <c:v>3.0846125409000891E-2</c:v>
                </c:pt>
                <c:pt idx="2259">
                  <c:v>3.0842558791612795E-2</c:v>
                </c:pt>
                <c:pt idx="2260">
                  <c:v>3.0836994532519313E-2</c:v>
                </c:pt>
                <c:pt idx="2261">
                  <c:v>3.0832417152151237E-2</c:v>
                </c:pt>
                <c:pt idx="2262">
                  <c:v>3.082783181041826E-2</c:v>
                </c:pt>
                <c:pt idx="2263">
                  <c:v>3.0823238507240447E-2</c:v>
                </c:pt>
                <c:pt idx="2264">
                  <c:v>3.0819627275986416E-2</c:v>
                </c:pt>
                <c:pt idx="2265">
                  <c:v>3.0814028016656891E-2</c:v>
                </c:pt>
                <c:pt idx="2266">
                  <c:v>3.0809410829277795E-2</c:v>
                </c:pt>
                <c:pt idx="2267">
                  <c:v>3.0804785680480506E-2</c:v>
                </c:pt>
                <c:pt idx="2268">
                  <c:v>3.0800152570291672E-2</c:v>
                </c:pt>
                <c:pt idx="2269">
                  <c:v>3.0795511498711292E-2</c:v>
                </c:pt>
                <c:pt idx="2270">
                  <c:v>3.0786234808655166E-2</c:v>
                </c:pt>
                <c:pt idx="2271">
                  <c:v>3.0786205471322603E-2</c:v>
                </c:pt>
                <c:pt idx="2272">
                  <c:v>3.0781540515540939E-2</c:v>
                </c:pt>
                <c:pt idx="2273">
                  <c:v>3.0776867598314439E-2</c:v>
                </c:pt>
                <c:pt idx="2274">
                  <c:v>3.0773167092725817E-2</c:v>
                </c:pt>
                <c:pt idx="2275">
                  <c:v>3.0767497879766736E-2</c:v>
                </c:pt>
                <c:pt idx="2276">
                  <c:v>3.0762801078365598E-2</c:v>
                </c:pt>
                <c:pt idx="2277">
                  <c:v>3.0758096315599559E-2</c:v>
                </c:pt>
                <c:pt idx="2278">
                  <c:v>3.0754360082936305E-2</c:v>
                </c:pt>
                <c:pt idx="2279">
                  <c:v>3.0748662905839552E-2</c:v>
                </c:pt>
                <c:pt idx="2280">
                  <c:v>3.074393425892552E-2</c:v>
                </c:pt>
                <c:pt idx="2281">
                  <c:v>3.0739197650513361E-2</c:v>
                </c:pt>
                <c:pt idx="2282">
                  <c:v>3.0734453080842883E-2</c:v>
                </c:pt>
                <c:pt idx="2283">
                  <c:v>3.0729700549700922E-2</c:v>
                </c:pt>
                <c:pt idx="2284">
                  <c:v>3.0724940057167416E-2</c:v>
                </c:pt>
                <c:pt idx="2285">
                  <c:v>3.0720171603295654E-2</c:v>
                </c:pt>
                <c:pt idx="2286">
                  <c:v>3.0715395188032346E-2</c:v>
                </c:pt>
                <c:pt idx="2287">
                  <c:v>3.0710610811350847E-2</c:v>
                </c:pt>
                <c:pt idx="2288">
                  <c:v>3.0705818473304447E-2</c:v>
                </c:pt>
                <c:pt idx="2289">
                  <c:v>3.0701018173866501E-2</c:v>
                </c:pt>
                <c:pt idx="2290">
                  <c:v>3.0696209913037009E-2</c:v>
                </c:pt>
                <c:pt idx="2291">
                  <c:v>3.0692357499308986E-2</c:v>
                </c:pt>
                <c:pt idx="2292">
                  <c:v>3.0687532335800238E-2</c:v>
                </c:pt>
                <c:pt idx="2293">
                  <c:v>3.0681737362332484E-2</c:v>
                </c:pt>
                <c:pt idx="2294">
                  <c:v>3.0676897255963453E-2</c:v>
                </c:pt>
                <c:pt idx="2295">
                  <c:v>3.0672049188282813E-2</c:v>
                </c:pt>
                <c:pt idx="2296">
                  <c:v>3.0667193159183981E-2</c:v>
                </c:pt>
                <c:pt idx="2297">
                  <c:v>3.0663287088390501E-2</c:v>
                </c:pt>
                <c:pt idx="2298">
                  <c:v>3.0657457216891615E-2</c:v>
                </c:pt>
                <c:pt idx="2299">
                  <c:v>3.0652577303671436E-2</c:v>
                </c:pt>
                <c:pt idx="2300">
                  <c:v>3.064768942905971E-2</c:v>
                </c:pt>
                <c:pt idx="2301">
                  <c:v>3.0642793593109729E-2</c:v>
                </c:pt>
                <c:pt idx="2302">
                  <c:v>3.0633880465993357E-2</c:v>
                </c:pt>
                <c:pt idx="2303">
                  <c:v>3.0632978037088421E-2</c:v>
                </c:pt>
                <c:pt idx="2304">
                  <c:v>3.0628058317017093E-2</c:v>
                </c:pt>
                <c:pt idx="2305">
                  <c:v>3.0623130635580864E-2</c:v>
                </c:pt>
                <c:pt idx="2306">
                  <c:v>3.0618194992779735E-2</c:v>
                </c:pt>
                <c:pt idx="2307">
                  <c:v>3.0613251388613705E-2</c:v>
                </c:pt>
                <c:pt idx="2308">
                  <c:v>3.0610193915384443E-2</c:v>
                </c:pt>
                <c:pt idx="2309">
                  <c:v>3.0604286372357681E-2</c:v>
                </c:pt>
                <c:pt idx="2310">
                  <c:v>3.0598372807926211E-2</c:v>
                </c:pt>
                <c:pt idx="2311">
                  <c:v>3.0594341452010454E-2</c:v>
                </c:pt>
                <c:pt idx="2312">
                  <c:v>3.0588413947363335E-2</c:v>
                </c:pt>
                <c:pt idx="2313">
                  <c:v>3.0583422575034547E-2</c:v>
                </c:pt>
                <c:pt idx="2314">
                  <c:v>3.0578423241314212E-2</c:v>
                </c:pt>
                <c:pt idx="2315">
                  <c:v>3.0573415946255622E-2</c:v>
                </c:pt>
                <c:pt idx="2316">
                  <c:v>3.0569339816768348E-2</c:v>
                </c:pt>
                <c:pt idx="2317">
                  <c:v>3.0563377472070385E-2</c:v>
                </c:pt>
                <c:pt idx="2318">
                  <c:v>3.0558346292970384E-2</c:v>
                </c:pt>
                <c:pt idx="2319">
                  <c:v>3.0553307152478837E-2</c:v>
                </c:pt>
                <c:pt idx="2320">
                  <c:v>3.054826005067568E-2</c:v>
                </c:pt>
                <c:pt idx="2321">
                  <c:v>3.0543204987427686E-2</c:v>
                </c:pt>
                <c:pt idx="2322">
                  <c:v>3.0538141962948018E-2</c:v>
                </c:pt>
                <c:pt idx="2323">
                  <c:v>3.0533070977103449E-2</c:v>
                </c:pt>
                <c:pt idx="2324">
                  <c:v>3.0527992029840689E-2</c:v>
                </c:pt>
                <c:pt idx="2325">
                  <c:v>3.051813545993376E-2</c:v>
                </c:pt>
                <c:pt idx="2326">
                  <c:v>3.0517810251353694E-2</c:v>
                </c:pt>
                <c:pt idx="2327">
                  <c:v>3.0513635566815633E-2</c:v>
                </c:pt>
                <c:pt idx="2328">
                  <c:v>3.0507596627433742E-2</c:v>
                </c:pt>
                <c:pt idx="2329">
                  <c:v>3.0502477873479705E-2</c:v>
                </c:pt>
                <c:pt idx="2330">
                  <c:v>3.0498276297699078E-2</c:v>
                </c:pt>
                <c:pt idx="2331">
                  <c:v>3.0492216481556866E-2</c:v>
                </c:pt>
                <c:pt idx="2332">
                  <c:v>3.0487073843561419E-2</c:v>
                </c:pt>
                <c:pt idx="2333">
                  <c:v>3.0481923244254361E-2</c:v>
                </c:pt>
                <c:pt idx="2334">
                  <c:v>3.0476764683609048E-2</c:v>
                </c:pt>
                <c:pt idx="2335">
                  <c:v>3.0471598161598834E-2</c:v>
                </c:pt>
                <c:pt idx="2336">
                  <c:v>3.046642367827701E-2</c:v>
                </c:pt>
                <c:pt idx="2337">
                  <c:v>3.0461241233590286E-2</c:v>
                </c:pt>
                <c:pt idx="2338">
                  <c:v>3.0456050827591952E-2</c:v>
                </c:pt>
                <c:pt idx="2339">
                  <c:v>3.0450852460228717E-2</c:v>
                </c:pt>
                <c:pt idx="2340">
                  <c:v>3.0445646131607162E-2</c:v>
                </c:pt>
                <c:pt idx="2341">
                  <c:v>3.0440431841594062E-2</c:v>
                </c:pt>
                <c:pt idx="2342">
                  <c:v>3.0435209590242707E-2</c:v>
                </c:pt>
                <c:pt idx="2343">
                  <c:v>3.0430891423238737E-2</c:v>
                </c:pt>
                <c:pt idx="2344">
                  <c:v>3.0425652237853207E-2</c:v>
                </c:pt>
                <c:pt idx="2345">
                  <c:v>3.0419495068265689E-2</c:v>
                </c:pt>
                <c:pt idx="2346">
                  <c:v>3.0414240971587958E-2</c:v>
                </c:pt>
                <c:pt idx="2347">
                  <c:v>3.0408978913678553E-2</c:v>
                </c:pt>
                <c:pt idx="2348">
                  <c:v>3.0403708894377601E-2</c:v>
                </c:pt>
                <c:pt idx="2349">
                  <c:v>3.0398430913791685E-2</c:v>
                </c:pt>
                <c:pt idx="2350">
                  <c:v>3.0394049925146494E-2</c:v>
                </c:pt>
                <c:pt idx="2351">
                  <c:v>3.0387851068578442E-2</c:v>
                </c:pt>
                <c:pt idx="2352">
                  <c:v>3.0382549204004405E-2</c:v>
                </c:pt>
                <c:pt idx="2353">
                  <c:v>3.0377239378145404E-2</c:v>
                </c:pt>
                <c:pt idx="2354">
                  <c:v>3.0372822478366146E-2</c:v>
                </c:pt>
                <c:pt idx="2355">
                  <c:v>3.0366595842385991E-2</c:v>
                </c:pt>
                <c:pt idx="2356">
                  <c:v>3.0361262132538869E-2</c:v>
                </c:pt>
                <c:pt idx="2357">
                  <c:v>3.0355920461353492E-2</c:v>
                </c:pt>
                <c:pt idx="2358">
                  <c:v>3.035057082888315E-2</c:v>
                </c:pt>
                <c:pt idx="2359">
                  <c:v>3.0345213235074553E-2</c:v>
                </c:pt>
                <c:pt idx="2360">
                  <c:v>3.0339847680007637E-2</c:v>
                </c:pt>
                <c:pt idx="2361">
                  <c:v>3.0330506795688272E-2</c:v>
                </c:pt>
                <c:pt idx="2362">
                  <c:v>3.0324229553322368E-2</c:v>
                </c:pt>
                <c:pt idx="2363">
                  <c:v>3.0318837610590066E-2</c:v>
                </c:pt>
                <c:pt idx="2364">
                  <c:v>3.0313437707745194E-2</c:v>
                </c:pt>
                <c:pt idx="2365">
                  <c:v>3.0308029844947626E-2</c:v>
                </c:pt>
                <c:pt idx="2366">
                  <c:v>3.030261402179768E-2</c:v>
                </c:pt>
                <c:pt idx="2367">
                  <c:v>3.0297190238615102E-2</c:v>
                </c:pt>
                <c:pt idx="2368">
                  <c:v>3.0291758495240018E-2</c:v>
                </c:pt>
                <c:pt idx="2369">
                  <c:v>3.0286318791912237E-2</c:v>
                </c:pt>
                <c:pt idx="2370">
                  <c:v>3.0280871128232079E-2</c:v>
                </c:pt>
                <c:pt idx="2371">
                  <c:v>3.0275415504599223E-2</c:v>
                </c:pt>
                <c:pt idx="2372">
                  <c:v>3.0269951920773863E-2</c:v>
                </c:pt>
                <c:pt idx="2373">
                  <c:v>3.026448037691587E-2</c:v>
                </c:pt>
                <c:pt idx="2374">
                  <c:v>3.0259000872705499E-2</c:v>
                </c:pt>
                <c:pt idx="2375">
                  <c:v>3.0251944099619621E-2</c:v>
                </c:pt>
                <c:pt idx="2376">
                  <c:v>3.0246446400923332E-2</c:v>
                </c:pt>
                <c:pt idx="2377">
                  <c:v>3.0240940742194411E-2</c:v>
                </c:pt>
                <c:pt idx="2378">
                  <c:v>3.023542712335292E-2</c:v>
                </c:pt>
                <c:pt idx="2379">
                  <c:v>3.0229905544398861E-2</c:v>
                </c:pt>
                <c:pt idx="2380">
                  <c:v>3.022437600517236E-2</c:v>
                </c:pt>
                <c:pt idx="2381">
                  <c:v>3.0218838505993162E-2</c:v>
                </c:pt>
                <c:pt idx="2382">
                  <c:v>3.0213293046621459E-2</c:v>
                </c:pt>
                <c:pt idx="2383">
                  <c:v>3.0207739627137187E-2</c:v>
                </c:pt>
                <c:pt idx="2384">
                  <c:v>3.0202178247460409E-2</c:v>
                </c:pt>
                <c:pt idx="2385">
                  <c:v>3.0196608907750999E-2</c:v>
                </c:pt>
                <c:pt idx="2386">
                  <c:v>3.019103160792902E-2</c:v>
                </c:pt>
                <c:pt idx="2387">
                  <c:v>3.018804478507997E-2</c:v>
                </c:pt>
                <c:pt idx="2388">
                  <c:v>3.0179853127867418E-2</c:v>
                </c:pt>
                <c:pt idx="2389">
                  <c:v>3.0174251947707731E-2</c:v>
                </c:pt>
                <c:pt idx="2390">
                  <c:v>3.0168642807275603E-2</c:v>
                </c:pt>
                <c:pt idx="2391">
                  <c:v>3.0163025706890778E-2</c:v>
                </c:pt>
                <c:pt idx="2392">
                  <c:v>3.0157400646393384E-2</c:v>
                </c:pt>
                <c:pt idx="2393">
                  <c:v>3.0151767625703485E-2</c:v>
                </c:pt>
                <c:pt idx="2394">
                  <c:v>3.0146126644901017E-2</c:v>
                </c:pt>
                <c:pt idx="2395">
                  <c:v>3.0140477703906043E-2</c:v>
                </c:pt>
                <c:pt idx="2396">
                  <c:v>3.0134820803038309E-2</c:v>
                </c:pt>
                <c:pt idx="2397">
                  <c:v>3.0129155941898134E-2</c:v>
                </c:pt>
                <c:pt idx="2398">
                  <c:v>3.0123483120565453E-2</c:v>
                </c:pt>
                <c:pt idx="2399">
                  <c:v>3.0117802339040267E-2</c:v>
                </c:pt>
                <c:pt idx="2400">
                  <c:v>3.0112113597722256E-2</c:v>
                </c:pt>
                <c:pt idx="2401">
                  <c:v>3.0106416896131805E-2</c:v>
                </c:pt>
                <c:pt idx="2402">
                  <c:v>3.0100712234428784E-2</c:v>
                </c:pt>
                <c:pt idx="2403">
                  <c:v>3.009499961269313E-2</c:v>
                </c:pt>
                <c:pt idx="2404">
                  <c:v>3.008927903076497E-2</c:v>
                </c:pt>
                <c:pt idx="2405">
                  <c:v>3.008355048856437E-2</c:v>
                </c:pt>
                <c:pt idx="2406">
                  <c:v>3.0077813986491009E-2</c:v>
                </c:pt>
                <c:pt idx="2407">
                  <c:v>3.0072069524305078E-2</c:v>
                </c:pt>
                <c:pt idx="2408">
                  <c:v>3.0067182896535982E-2</c:v>
                </c:pt>
                <c:pt idx="2409">
                  <c:v>3.0060556719275766E-2</c:v>
                </c:pt>
                <c:pt idx="2410">
                  <c:v>3.0054788376752128E-2</c:v>
                </c:pt>
                <c:pt idx="2411">
                  <c:v>3.0049012074115922E-2</c:v>
                </c:pt>
                <c:pt idx="2412">
                  <c:v>3.0039918944346766E-2</c:v>
                </c:pt>
                <c:pt idx="2413">
                  <c:v>3.0038285187670155E-2</c:v>
                </c:pt>
                <c:pt idx="2414">
                  <c:v>3.0031635405212143E-2</c:v>
                </c:pt>
                <c:pt idx="2415">
                  <c:v>3.0025827262125659E-2</c:v>
                </c:pt>
                <c:pt idx="2416">
                  <c:v>3.0020011158766735E-2</c:v>
                </c:pt>
                <c:pt idx="2417">
                  <c:v>3.0014187095455114E-2</c:v>
                </c:pt>
                <c:pt idx="2418">
                  <c:v>3.0008355072030923E-2</c:v>
                </c:pt>
                <c:pt idx="2419">
                  <c:v>3.0002515088494164E-2</c:v>
                </c:pt>
                <c:pt idx="2420">
                  <c:v>2.9996667144684963E-2</c:v>
                </c:pt>
                <c:pt idx="2421">
                  <c:v>2.9990811241003001E-2</c:v>
                </c:pt>
                <c:pt idx="2422">
                  <c:v>2.9984947377128535E-2</c:v>
                </c:pt>
                <c:pt idx="2423">
                  <c:v>2.9979075552981627E-2</c:v>
                </c:pt>
                <c:pt idx="2424">
                  <c:v>2.9973195768882022E-2</c:v>
                </c:pt>
                <c:pt idx="2425">
                  <c:v>2.9970613150826608E-2</c:v>
                </c:pt>
                <c:pt idx="2426">
                  <c:v>2.9961412320504976E-2</c:v>
                </c:pt>
                <c:pt idx="2427">
                  <c:v>2.9955508655907792E-2</c:v>
                </c:pt>
                <c:pt idx="2428">
                  <c:v>2.9949597031517783E-2</c:v>
                </c:pt>
                <c:pt idx="2429">
                  <c:v>2.9943677446935268E-2</c:v>
                </c:pt>
                <c:pt idx="2430">
                  <c:v>2.9937749902240185E-2</c:v>
                </c:pt>
                <c:pt idx="2431">
                  <c:v>2.993181439727266E-2</c:v>
                </c:pt>
                <c:pt idx="2432">
                  <c:v>2.9925870932352439E-2</c:v>
                </c:pt>
                <c:pt idx="2433">
                  <c:v>2.991991950747952E-2</c:v>
                </c:pt>
                <c:pt idx="2434">
                  <c:v>2.9913960122174288E-2</c:v>
                </c:pt>
                <c:pt idx="2435">
                  <c:v>2.9907992776916359E-2</c:v>
                </c:pt>
                <c:pt idx="2436">
                  <c:v>2.9902017471705733E-2</c:v>
                </c:pt>
                <c:pt idx="2437">
                  <c:v>2.9896034206222666E-2</c:v>
                </c:pt>
                <c:pt idx="2438">
                  <c:v>2.989004298062703E-2</c:v>
                </c:pt>
                <c:pt idx="2439">
                  <c:v>2.9886478070599853E-2</c:v>
                </c:pt>
                <c:pt idx="2440">
                  <c:v>2.9878036649337858E-2</c:v>
                </c:pt>
                <c:pt idx="2441">
                  <c:v>2.9872021543564387E-2</c:v>
                </c:pt>
                <c:pt idx="2442">
                  <c:v>2.9865998477518474E-2</c:v>
                </c:pt>
                <c:pt idx="2443">
                  <c:v>2.9859967451679736E-2</c:v>
                </c:pt>
                <c:pt idx="2444">
                  <c:v>2.9853928465488622E-2</c:v>
                </c:pt>
                <c:pt idx="2445">
                  <c:v>2.9847881519184938E-2</c:v>
                </c:pt>
                <c:pt idx="2446">
                  <c:v>2.9841826612848621E-2</c:v>
                </c:pt>
                <c:pt idx="2447">
                  <c:v>2.9835763746559607E-2</c:v>
                </c:pt>
                <c:pt idx="2448">
                  <c:v>2.9829692920078088E-2</c:v>
                </c:pt>
                <c:pt idx="2449">
                  <c:v>2.9823614133324128E-2</c:v>
                </c:pt>
                <c:pt idx="2450">
                  <c:v>2.9817527386777343E-2</c:v>
                </c:pt>
                <c:pt idx="2451">
                  <c:v>2.9811432680038052E-2</c:v>
                </c:pt>
                <c:pt idx="2452">
                  <c:v>2.9805330012946385E-2</c:v>
                </c:pt>
                <c:pt idx="2453">
                  <c:v>2.9799219385981957E-2</c:v>
                </c:pt>
                <c:pt idx="2454">
                  <c:v>2.9793100798984895E-2</c:v>
                </c:pt>
                <c:pt idx="2455">
                  <c:v>2.9786974251875264E-2</c:v>
                </c:pt>
                <c:pt idx="2456">
                  <c:v>2.9780839744413257E-2</c:v>
                </c:pt>
                <c:pt idx="2457">
                  <c:v>2.977469727723836E-2</c:v>
                </c:pt>
                <c:pt idx="2458">
                  <c:v>2.9768546849870958E-2</c:v>
                </c:pt>
                <c:pt idx="2459">
                  <c:v>2.9762388462311051E-2</c:v>
                </c:pt>
                <c:pt idx="2460">
                  <c:v>2.9756918096524032E-2</c:v>
                </c:pt>
                <c:pt idx="2461">
                  <c:v>2.9750047806933466E-2</c:v>
                </c:pt>
                <c:pt idx="2462">
                  <c:v>2.9743865539115788E-2</c:v>
                </c:pt>
                <c:pt idx="2463">
                  <c:v>2.9737675311185541E-2</c:v>
                </c:pt>
                <c:pt idx="2464">
                  <c:v>2.9734615300860412E-2</c:v>
                </c:pt>
                <c:pt idx="2465">
                  <c:v>2.9727621454338493E-2</c:v>
                </c:pt>
                <c:pt idx="2466">
                  <c:v>2.9719056867039129E-2</c:v>
                </c:pt>
                <c:pt idx="2467">
                  <c:v>2.9712834798738541E-2</c:v>
                </c:pt>
                <c:pt idx="2468">
                  <c:v>2.9706604770485256E-2</c:v>
                </c:pt>
                <c:pt idx="2469">
                  <c:v>2.9700366782119403E-2</c:v>
                </c:pt>
                <c:pt idx="2470">
                  <c:v>2.9694120833481108E-2</c:v>
                </c:pt>
                <c:pt idx="2471">
                  <c:v>2.9687866924890116E-2</c:v>
                </c:pt>
                <c:pt idx="2472">
                  <c:v>2.9681605056346427E-2</c:v>
                </c:pt>
                <c:pt idx="2473">
                  <c:v>2.9675335227610233E-2</c:v>
                </c:pt>
                <c:pt idx="2474">
                  <c:v>2.9669057438681534E-2</c:v>
                </c:pt>
                <c:pt idx="2475">
                  <c:v>2.9662771689880074E-2</c:v>
                </c:pt>
                <c:pt idx="2476">
                  <c:v>2.9656477980726237E-2</c:v>
                </c:pt>
                <c:pt idx="2477">
                  <c:v>2.9650176311619703E-2</c:v>
                </c:pt>
                <c:pt idx="2478">
                  <c:v>2.9643866682400599E-2</c:v>
                </c:pt>
                <c:pt idx="2479">
                  <c:v>2.9637549093308735E-2</c:v>
                </c:pt>
                <c:pt idx="2480">
                  <c:v>2.9634292255501293E-2</c:v>
                </c:pt>
                <c:pt idx="2481">
                  <c:v>2.9624890034467555E-2</c:v>
                </c:pt>
                <c:pt idx="2482">
                  <c:v>2.9618548564798175E-2</c:v>
                </c:pt>
                <c:pt idx="2483">
                  <c:v>2.961219913533597E-2</c:v>
                </c:pt>
                <c:pt idx="2484">
                  <c:v>2.9605841745681261E-2</c:v>
                </c:pt>
                <c:pt idx="2485">
                  <c:v>2.9599476395913982E-2</c:v>
                </c:pt>
                <c:pt idx="2486">
                  <c:v>2.9593103086194006E-2</c:v>
                </c:pt>
                <c:pt idx="2487">
                  <c:v>2.9586721816201589E-2</c:v>
                </c:pt>
                <c:pt idx="2488">
                  <c:v>2.9580332586096603E-2</c:v>
                </c:pt>
                <c:pt idx="2489">
                  <c:v>2.957393539603892E-2</c:v>
                </c:pt>
                <c:pt idx="2490">
                  <c:v>2.9567530246028539E-2</c:v>
                </c:pt>
                <c:pt idx="2491">
                  <c:v>2.9561118438223843E-2</c:v>
                </c:pt>
                <c:pt idx="2492">
                  <c:v>2.9554714641530921E-2</c:v>
                </c:pt>
                <c:pt idx="2493">
                  <c:v>2.9548323037564828E-2</c:v>
                </c:pt>
                <c:pt idx="2494">
                  <c:v>2.9541943626245626E-2</c:v>
                </c:pt>
                <c:pt idx="2495">
                  <c:v>2.9535576407413444E-2</c:v>
                </c:pt>
                <c:pt idx="2496">
                  <c:v>2.9529221381148218E-2</c:v>
                </c:pt>
                <c:pt idx="2497">
                  <c:v>2.9522878547689757E-2</c:v>
                </c:pt>
                <c:pt idx="2498">
                  <c:v>2.9516547906718316E-2</c:v>
                </c:pt>
                <c:pt idx="2499">
                  <c:v>2.9510229458153958E-2</c:v>
                </c:pt>
                <c:pt idx="2500">
                  <c:v>2.9503923202396365E-2</c:v>
                </c:pt>
                <c:pt idx="2501">
                  <c:v>2.9497629139285664E-2</c:v>
                </c:pt>
                <c:pt idx="2502">
                  <c:v>2.9491347268661983E-2</c:v>
                </c:pt>
                <c:pt idx="2503">
                  <c:v>2.9485077590445385E-2</c:v>
                </c:pt>
                <c:pt idx="2504">
                  <c:v>2.9478820105115489E-2</c:v>
                </c:pt>
                <c:pt idx="2505">
                  <c:v>2.9472574812272612E-2</c:v>
                </c:pt>
                <c:pt idx="2506">
                  <c:v>2.9466341711916755E-2</c:v>
                </c:pt>
                <c:pt idx="2507">
                  <c:v>2.9460120804287726E-2</c:v>
                </c:pt>
                <c:pt idx="2508">
                  <c:v>2.9453912089145717E-2</c:v>
                </c:pt>
                <c:pt idx="2509">
                  <c:v>2.9447715566730537E-2</c:v>
                </c:pt>
                <c:pt idx="2510">
                  <c:v>2.9442174172986668E-2</c:v>
                </c:pt>
                <c:pt idx="2511">
                  <c:v>2.9435359099441172E-2</c:v>
                </c:pt>
                <c:pt idx="2512">
                  <c:v>2.9429847042603541E-2</c:v>
                </c:pt>
                <c:pt idx="2513">
                  <c:v>2.9423051402579503E-2</c:v>
                </c:pt>
                <c:pt idx="2514">
                  <c:v>2.9416915842839231E-2</c:v>
                </c:pt>
                <c:pt idx="2515">
                  <c:v>2.9410792475985659E-2</c:v>
                </c:pt>
                <c:pt idx="2516">
                  <c:v>2.9408506232457832E-2</c:v>
                </c:pt>
                <c:pt idx="2517">
                  <c:v>2.9394233368940093E-2</c:v>
                </c:pt>
                <c:pt idx="2518">
                  <c:v>2.9393158326325164E-2</c:v>
                </c:pt>
                <c:pt idx="2519">
                  <c:v>2.9387852384499258E-2</c:v>
                </c:pt>
                <c:pt idx="2520">
                  <c:v>2.9381026312478298E-2</c:v>
                </c:pt>
                <c:pt idx="2521">
                  <c:v>2.9374978597749291E-2</c:v>
                </c:pt>
                <c:pt idx="2522">
                  <c:v>2.9368943077692222E-2</c:v>
                </c:pt>
                <c:pt idx="2523">
                  <c:v>2.9362919752520256E-2</c:v>
                </c:pt>
                <c:pt idx="2524">
                  <c:v>2.9357676678225531E-2</c:v>
                </c:pt>
                <c:pt idx="2525">
                  <c:v>2.9350909686405302E-2</c:v>
                </c:pt>
                <c:pt idx="2526">
                  <c:v>2.9344922945409024E-2</c:v>
                </c:pt>
                <c:pt idx="2527">
                  <c:v>2.9338948399271203E-2</c:v>
                </c:pt>
                <c:pt idx="2528">
                  <c:v>2.9332986047885257E-2</c:v>
                </c:pt>
                <c:pt idx="2529">
                  <c:v>2.9327035891251185E-2</c:v>
                </c:pt>
                <c:pt idx="2530">
                  <c:v>2.9316169346733645E-2</c:v>
                </c:pt>
                <c:pt idx="2531">
                  <c:v>2.9315172162212022E-2</c:v>
                </c:pt>
                <c:pt idx="2532">
                  <c:v>2.9309258589860221E-2</c:v>
                </c:pt>
                <c:pt idx="2533">
                  <c:v>2.9303357212180359E-2</c:v>
                </c:pt>
                <c:pt idx="2534">
                  <c:v>2.9298239954902439E-2</c:v>
                </c:pt>
                <c:pt idx="2535">
                  <c:v>2.9291591041182841E-2</c:v>
                </c:pt>
                <c:pt idx="2536">
                  <c:v>2.9285726247811894E-2</c:v>
                </c:pt>
                <c:pt idx="2537">
                  <c:v>2.9279873649166177E-2</c:v>
                </c:pt>
                <c:pt idx="2538">
                  <c:v>2.927480674914662E-2</c:v>
                </c:pt>
                <c:pt idx="2539">
                  <c:v>2.9268205036130368E-2</c:v>
                </c:pt>
                <c:pt idx="2540">
                  <c:v>2.9262389021686985E-2</c:v>
                </c:pt>
                <c:pt idx="2541">
                  <c:v>2.9256585202022123E-2</c:v>
                </c:pt>
                <c:pt idx="2542">
                  <c:v>2.925079357708249E-2</c:v>
                </c:pt>
                <c:pt idx="2543">
                  <c:v>2.9245014146894732E-2</c:v>
                </c:pt>
                <c:pt idx="2544">
                  <c:v>2.9239246911352268E-2</c:v>
                </c:pt>
                <c:pt idx="2545">
                  <c:v>2.923349187066826E-2</c:v>
                </c:pt>
                <c:pt idx="2546">
                  <c:v>2.92277490246029E-2</c:v>
                </c:pt>
                <c:pt idx="2547">
                  <c:v>2.9222018373342706E-2</c:v>
                </c:pt>
                <c:pt idx="2548">
                  <c:v>2.9216299916754451E-2</c:v>
                </c:pt>
                <c:pt idx="2549">
                  <c:v>2.9210593654918071E-2</c:v>
                </c:pt>
                <c:pt idx="2550">
                  <c:v>2.9204899587833566E-2</c:v>
                </c:pt>
                <c:pt idx="2551">
                  <c:v>2.9199996468456391E-2</c:v>
                </c:pt>
                <c:pt idx="2552">
                  <c:v>2.9194327202120007E-2</c:v>
                </c:pt>
                <c:pt idx="2553">
                  <c:v>2.9187890554744911E-2</c:v>
                </c:pt>
                <c:pt idx="2554">
                  <c:v>2.9182245266481388E-2</c:v>
                </c:pt>
                <c:pt idx="2555">
                  <c:v>2.917661217291645E-2</c:v>
                </c:pt>
                <c:pt idx="2556">
                  <c:v>2.9170991274130031E-2</c:v>
                </c:pt>
                <c:pt idx="2557">
                  <c:v>2.9166163807303747E-2</c:v>
                </c:pt>
                <c:pt idx="2558">
                  <c:v>2.9159786060599657E-2</c:v>
                </c:pt>
                <c:pt idx="2559">
                  <c:v>2.9154201745908992E-2</c:v>
                </c:pt>
                <c:pt idx="2560">
                  <c:v>2.914862962586362E-2</c:v>
                </c:pt>
                <c:pt idx="2561">
                  <c:v>2.9143069700596769E-2</c:v>
                </c:pt>
                <c:pt idx="2562">
                  <c:v>2.913358131531929E-2</c:v>
                </c:pt>
                <c:pt idx="2563">
                  <c:v>2.9131986434052237E-2</c:v>
                </c:pt>
                <c:pt idx="2564">
                  <c:v>2.9126463092854493E-2</c:v>
                </c:pt>
                <c:pt idx="2565">
                  <c:v>2.9120951946355333E-2</c:v>
                </c:pt>
                <c:pt idx="2566">
                  <c:v>2.9115452994528113E-2</c:v>
                </c:pt>
                <c:pt idx="2567">
                  <c:v>2.9109966237426121E-2</c:v>
                </c:pt>
                <c:pt idx="2568">
                  <c:v>2.910606354255485E-2</c:v>
                </c:pt>
                <c:pt idx="2569">
                  <c:v>2.9099815628992332E-2</c:v>
                </c:pt>
                <c:pt idx="2570">
                  <c:v>2.9093579134151781E-2</c:v>
                </c:pt>
                <c:pt idx="2571">
                  <c:v>2.9088928339982001E-2</c:v>
                </c:pt>
                <c:pt idx="2572">
                  <c:v>2.9082715372128476E-2</c:v>
                </c:pt>
                <c:pt idx="2573">
                  <c:v>2.9077301783084764E-2</c:v>
                </c:pt>
                <c:pt idx="2574">
                  <c:v>2.9071900388792926E-2</c:v>
                </c:pt>
                <c:pt idx="2575">
                  <c:v>2.9066511189173028E-2</c:v>
                </c:pt>
                <c:pt idx="2576">
                  <c:v>2.9061923542983426E-2</c:v>
                </c:pt>
                <c:pt idx="2577">
                  <c:v>2.9055769373895757E-2</c:v>
                </c:pt>
                <c:pt idx="2578">
                  <c:v>2.905041675831832E-2</c:v>
                </c:pt>
                <c:pt idx="2579">
                  <c:v>2.9045076337306241E-2</c:v>
                </c:pt>
                <c:pt idx="2580">
                  <c:v>2.9039748111046038E-2</c:v>
                </c:pt>
                <c:pt idx="2581">
                  <c:v>2.9034432079457773E-2</c:v>
                </c:pt>
                <c:pt idx="2582">
                  <c:v>2.9029128242568092E-2</c:v>
                </c:pt>
                <c:pt idx="2583">
                  <c:v>2.9023836600270414E-2</c:v>
                </c:pt>
                <c:pt idx="2584">
                  <c:v>2.901855715267132E-2</c:v>
                </c:pt>
                <c:pt idx="2585">
                  <c:v>2.9008698580126335E-2</c:v>
                </c:pt>
                <c:pt idx="2586">
                  <c:v>2.9008034841435659E-2</c:v>
                </c:pt>
                <c:pt idx="2587">
                  <c:v>2.9003586214375598E-2</c:v>
                </c:pt>
                <c:pt idx="2588">
                  <c:v>2.8997561308887754E-2</c:v>
                </c:pt>
                <c:pt idx="2589">
                  <c:v>2.8992342834541773E-2</c:v>
                </c:pt>
                <c:pt idx="2590">
                  <c:v>2.8987932144035611E-2</c:v>
                </c:pt>
                <c:pt idx="2591">
                  <c:v>2.8981942469865629E-2</c:v>
                </c:pt>
                <c:pt idx="2592">
                  <c:v>2.8976760579562111E-2</c:v>
                </c:pt>
                <c:pt idx="2593">
                  <c:v>2.8971590883850595E-2</c:v>
                </c:pt>
                <c:pt idx="2594">
                  <c:v>2.8966433382837664E-2</c:v>
                </c:pt>
                <c:pt idx="2595">
                  <c:v>2.8961288076443381E-2</c:v>
                </c:pt>
                <c:pt idx="2596">
                  <c:v>2.8956154964694392E-2</c:v>
                </c:pt>
                <c:pt idx="2597">
                  <c:v>2.895103404756405E-2</c:v>
                </c:pt>
                <c:pt idx="2598">
                  <c:v>2.8945925325052357E-2</c:v>
                </c:pt>
                <c:pt idx="2599">
                  <c:v>2.8940828797265894E-2</c:v>
                </c:pt>
                <c:pt idx="2600">
                  <c:v>2.8935744464098079E-2</c:v>
                </c:pt>
                <c:pt idx="2601">
                  <c:v>2.8930672325548912E-2</c:v>
                </c:pt>
                <c:pt idx="2602">
                  <c:v>2.8925612381591748E-2</c:v>
                </c:pt>
                <c:pt idx="2603">
                  <c:v>2.8921366192244946E-2</c:v>
                </c:pt>
                <c:pt idx="2604">
                  <c:v>2.8916331104258397E-2</c:v>
                </c:pt>
                <c:pt idx="2605">
                  <c:v>2.8910505717698598E-2</c:v>
                </c:pt>
                <c:pt idx="2606">
                  <c:v>2.8905494552322608E-2</c:v>
                </c:pt>
                <c:pt idx="2607">
                  <c:v>2.8900495581538621E-2</c:v>
                </c:pt>
                <c:pt idx="2608">
                  <c:v>2.8895508805399928E-2</c:v>
                </c:pt>
                <c:pt idx="2609">
                  <c:v>2.8891338599492666E-2</c:v>
                </c:pt>
                <c:pt idx="2610">
                  <c:v>2.8885571837005131E-2</c:v>
                </c:pt>
                <c:pt idx="2611">
                  <c:v>2.8880621644749027E-2</c:v>
                </c:pt>
                <c:pt idx="2612">
                  <c:v>2.8875683647111572E-2</c:v>
                </c:pt>
                <c:pt idx="2613">
                  <c:v>2.8870757844092765E-2</c:v>
                </c:pt>
                <c:pt idx="2614">
                  <c:v>2.8866650986498765E-2</c:v>
                </c:pt>
                <c:pt idx="2615">
                  <c:v>2.8860942821911095E-2</c:v>
                </c:pt>
                <c:pt idx="2616">
                  <c:v>2.8856053602721587E-2</c:v>
                </c:pt>
                <c:pt idx="2617">
                  <c:v>2.8851176578204019E-2</c:v>
                </c:pt>
                <c:pt idx="2618">
                  <c:v>2.8846311748251807E-2</c:v>
                </c:pt>
                <c:pt idx="2619">
                  <c:v>2.8841459112918244E-2</c:v>
                </c:pt>
                <c:pt idx="2620">
                  <c:v>2.8836618672176684E-2</c:v>
                </c:pt>
                <c:pt idx="2621">
                  <c:v>2.8828914672445194E-2</c:v>
                </c:pt>
                <c:pt idx="2622">
                  <c:v>2.8823292726816163E-2</c:v>
                </c:pt>
                <c:pt idx="2623">
                  <c:v>2.8818493122502176E-2</c:v>
                </c:pt>
                <c:pt idx="2624">
                  <c:v>2.881302279023501E-2</c:v>
                </c:pt>
                <c:pt idx="2625">
                  <c:v>2.8808930491575069E-2</c:v>
                </c:pt>
                <c:pt idx="2626">
                  <c:v>2.8804167464961949E-2</c:v>
                </c:pt>
                <c:pt idx="2627">
                  <c:v>2.8799416630915786E-2</c:v>
                </c:pt>
                <c:pt idx="2628">
                  <c:v>2.8794002035983368E-2</c:v>
                </c:pt>
                <c:pt idx="2629">
                  <c:v>2.878995154028452E-2</c:v>
                </c:pt>
                <c:pt idx="2630">
                  <c:v>2.8785237283699416E-2</c:v>
                </c:pt>
                <c:pt idx="2631">
                  <c:v>2.8780535219681269E-2</c:v>
                </c:pt>
                <c:pt idx="2632">
                  <c:v>2.8775845348230078E-2</c:v>
                </c:pt>
                <c:pt idx="2633">
                  <c:v>2.8771167669185971E-2</c:v>
                </c:pt>
                <c:pt idx="2634">
                  <c:v>2.8766502182628884E-2</c:v>
                </c:pt>
                <c:pt idx="2635">
                  <c:v>2.8761848888638752E-2</c:v>
                </c:pt>
                <c:pt idx="2636">
                  <c:v>2.8755883997737541E-2</c:v>
                </c:pt>
                <c:pt idx="2637">
                  <c:v>2.8752578878359358E-2</c:v>
                </c:pt>
                <c:pt idx="2638">
                  <c:v>2.8747962161910223E-2</c:v>
                </c:pt>
                <c:pt idx="2639">
                  <c:v>2.8742700844208713E-2</c:v>
                </c:pt>
                <c:pt idx="2640">
                  <c:v>2.8738765306632885E-2</c:v>
                </c:pt>
                <c:pt idx="2641">
                  <c:v>2.8734185167804682E-2</c:v>
                </c:pt>
                <c:pt idx="2642">
                  <c:v>2.8728965652904392E-2</c:v>
                </c:pt>
                <c:pt idx="2643">
                  <c:v>2.8725061467369528E-2</c:v>
                </c:pt>
                <c:pt idx="2644">
                  <c:v>2.8720517906162257E-2</c:v>
                </c:pt>
                <c:pt idx="2645">
                  <c:v>2.8715986537442006E-2</c:v>
                </c:pt>
                <c:pt idx="2646">
                  <c:v>2.8711467361048904E-2</c:v>
                </c:pt>
                <c:pt idx="2647">
                  <c:v>2.8706960377302693E-2</c:v>
                </c:pt>
                <c:pt idx="2648">
                  <c:v>2.8702465586043502E-2</c:v>
                </c:pt>
                <c:pt idx="2649">
                  <c:v>2.8697982987271331E-2</c:v>
                </c:pt>
                <c:pt idx="2650">
                  <c:v>2.8693512580906244E-2</c:v>
                </c:pt>
                <c:pt idx="2651">
                  <c:v>2.8689054367188049E-2</c:v>
                </c:pt>
                <c:pt idx="2652">
                  <c:v>2.8684608345876939E-2</c:v>
                </c:pt>
                <c:pt idx="2653">
                  <c:v>2.8680174517132784E-2</c:v>
                </c:pt>
                <c:pt idx="2654">
                  <c:v>2.8675752881035521E-2</c:v>
                </c:pt>
                <c:pt idx="2655">
                  <c:v>2.8670714512113449E-2</c:v>
                </c:pt>
                <c:pt idx="2656">
                  <c:v>2.8666319002716989E-2</c:v>
                </c:pt>
                <c:pt idx="2657">
                  <c:v>2.8662561127346109E-2</c:v>
                </c:pt>
                <c:pt idx="2658">
                  <c:v>2.8658188261276862E-2</c:v>
                </c:pt>
                <c:pt idx="2659">
                  <c:v>2.8653827587454828E-2</c:v>
                </c:pt>
                <c:pt idx="2660">
                  <c:v>2.8649479106359621E-2</c:v>
                </c:pt>
                <c:pt idx="2661">
                  <c:v>2.8645142817591562E-2</c:v>
                </c:pt>
                <c:pt idx="2662">
                  <c:v>2.8640201988725522E-2</c:v>
                </c:pt>
                <c:pt idx="2663">
                  <c:v>2.8636506817756313E-2</c:v>
                </c:pt>
                <c:pt idx="2664">
                  <c:v>2.8632207106609187E-2</c:v>
                </c:pt>
                <c:pt idx="2665">
                  <c:v>2.8627919588108952E-2</c:v>
                </c:pt>
                <c:pt idx="2666">
                  <c:v>2.8623034496337851E-2</c:v>
                </c:pt>
                <c:pt idx="2667">
                  <c:v>2.8619381128249799E-2</c:v>
                </c:pt>
                <c:pt idx="2668">
                  <c:v>2.8615130186970816E-2</c:v>
                </c:pt>
                <c:pt idx="2669">
                  <c:v>2.8610891438418662E-2</c:v>
                </c:pt>
                <c:pt idx="2670">
                  <c:v>2.8606664882273591E-2</c:v>
                </c:pt>
                <c:pt idx="2671">
                  <c:v>2.8602450518535605E-2</c:v>
                </c:pt>
                <c:pt idx="2672">
                  <c:v>2.8598248347524446E-2</c:v>
                </c:pt>
                <c:pt idx="2673">
                  <c:v>2.8594297646038491E-2</c:v>
                </c:pt>
                <c:pt idx="2674">
                  <c:v>2.8589284751419086E-2</c:v>
                </c:pt>
                <c:pt idx="2675">
                  <c:v>2.8585120899675687E-2</c:v>
                </c:pt>
                <c:pt idx="2676">
                  <c:v>2.8580969240179499E-2</c:v>
                </c:pt>
                <c:pt idx="2677">
                  <c:v>2.8576829773330203E-2</c:v>
                </c:pt>
                <c:pt idx="2678">
                  <c:v>2.8572702499047864E-2</c:v>
                </c:pt>
                <c:pt idx="2679">
                  <c:v>2.8568587417092672E-2</c:v>
                </c:pt>
                <c:pt idx="2680">
                  <c:v>2.8564484527704437E-2</c:v>
                </c:pt>
                <c:pt idx="2681">
                  <c:v>2.8560393830963093E-2</c:v>
                </c:pt>
                <c:pt idx="2682">
                  <c:v>2.8556315326548898E-2</c:v>
                </c:pt>
                <c:pt idx="2683">
                  <c:v>2.8552249014621722E-2</c:v>
                </c:pt>
                <c:pt idx="2684">
                  <c:v>2.8548194895261503E-2</c:v>
                </c:pt>
                <c:pt idx="2685">
                  <c:v>2.8544152968388303E-2</c:v>
                </c:pt>
                <c:pt idx="2686">
                  <c:v>2.8538974120717597E-2</c:v>
                </c:pt>
                <c:pt idx="2687">
                  <c:v>2.85349600623519E-2</c:v>
                </c:pt>
                <c:pt idx="2688">
                  <c:v>2.853095819671303E-2</c:v>
                </c:pt>
                <c:pt idx="2689">
                  <c:v>2.8526968523321372E-2</c:v>
                </c:pt>
                <c:pt idx="2690">
                  <c:v>2.8522991042416734E-2</c:v>
                </c:pt>
                <c:pt idx="2691">
                  <c:v>2.8519025754158989E-2</c:v>
                </c:pt>
                <c:pt idx="2692">
                  <c:v>2.8515072658228391E-2</c:v>
                </c:pt>
                <c:pt idx="2693">
                  <c:v>2.8511131754864749E-2</c:v>
                </c:pt>
                <c:pt idx="2694">
                  <c:v>2.8507203043828255E-2</c:v>
                </c:pt>
                <c:pt idx="2695">
                  <c:v>2.850328652551859E-2</c:v>
                </c:pt>
                <c:pt idx="2696">
                  <c:v>2.8499382199695944E-2</c:v>
                </c:pt>
                <c:pt idx="2697">
                  <c:v>2.8495490066280382E-2</c:v>
                </c:pt>
                <c:pt idx="2698">
                  <c:v>2.8491610125271905E-2</c:v>
                </c:pt>
                <c:pt idx="2699">
                  <c:v>2.8490296761993772E-2</c:v>
                </c:pt>
                <c:pt idx="2700">
                  <c:v>2.8483886821035753E-2</c:v>
                </c:pt>
                <c:pt idx="2701">
                  <c:v>2.8480043457488335E-2</c:v>
                </c:pt>
                <c:pt idx="2702">
                  <c:v>2.847621228658781E-2</c:v>
                </c:pt>
                <c:pt idx="2703">
                  <c:v>2.8472393308174304E-2</c:v>
                </c:pt>
                <c:pt idx="2704">
                  <c:v>2.8468586522247818E-2</c:v>
                </c:pt>
                <c:pt idx="2705">
                  <c:v>2.8464791928648481E-2</c:v>
                </c:pt>
                <c:pt idx="2706">
                  <c:v>2.8461009527696035E-2</c:v>
                </c:pt>
                <c:pt idx="2707">
                  <c:v>2.8457239319230609E-2</c:v>
                </c:pt>
                <c:pt idx="2708">
                  <c:v>2.8453481303172268E-2</c:v>
                </c:pt>
                <c:pt idx="2709">
                  <c:v>2.8449735479600946E-2</c:v>
                </c:pt>
                <c:pt idx="2710">
                  <c:v>2.8446001848516644E-2</c:v>
                </c:pt>
                <c:pt idx="2711">
                  <c:v>2.8442280409999299E-2</c:v>
                </c:pt>
                <c:pt idx="2712">
                  <c:v>2.8438571163889037E-2</c:v>
                </c:pt>
                <c:pt idx="2713">
                  <c:v>2.8434874110345731E-2</c:v>
                </c:pt>
                <c:pt idx="2714">
                  <c:v>2.8431189249129574E-2</c:v>
                </c:pt>
                <c:pt idx="2715">
                  <c:v>2.8427516580400436E-2</c:v>
                </c:pt>
                <c:pt idx="2716">
                  <c:v>2.8423856104238254E-2</c:v>
                </c:pt>
                <c:pt idx="2717">
                  <c:v>2.8420207820722965E-2</c:v>
                </c:pt>
                <c:pt idx="2718">
                  <c:v>2.8416571729454887E-2</c:v>
                </c:pt>
                <c:pt idx="2719">
                  <c:v>2.8412947830753765E-2</c:v>
                </c:pt>
                <c:pt idx="2720">
                  <c:v>2.8410548344970366E-2</c:v>
                </c:pt>
                <c:pt idx="2721">
                  <c:v>2.8405736610812582E-2</c:v>
                </c:pt>
                <c:pt idx="2722">
                  <c:v>2.8402149289332712E-2</c:v>
                </c:pt>
                <c:pt idx="2723">
                  <c:v>2.8398574160739543E-2</c:v>
                </c:pt>
                <c:pt idx="2724">
                  <c:v>2.8392980734937012E-2</c:v>
                </c:pt>
                <c:pt idx="2725">
                  <c:v>2.8392687301259656E-2</c:v>
                </c:pt>
                <c:pt idx="2726">
                  <c:v>2.8387921929242665E-2</c:v>
                </c:pt>
                <c:pt idx="2727">
                  <c:v>2.8384395570357768E-2</c:v>
                </c:pt>
                <c:pt idx="2728">
                  <c:v>2.838088140395989E-2</c:v>
                </c:pt>
                <c:pt idx="2729">
                  <c:v>2.8377379430049032E-2</c:v>
                </c:pt>
                <c:pt idx="2730">
                  <c:v>2.8373889648545259E-2</c:v>
                </c:pt>
                <c:pt idx="2731">
                  <c:v>2.8370412059688377E-2</c:v>
                </c:pt>
                <c:pt idx="2732">
                  <c:v>2.8366946663238579E-2</c:v>
                </c:pt>
                <c:pt idx="2733">
                  <c:v>2.8363493459195865E-2</c:v>
                </c:pt>
                <c:pt idx="2734">
                  <c:v>2.8360052447720108E-2</c:v>
                </c:pt>
                <c:pt idx="2735">
                  <c:v>2.835662362873137E-2</c:v>
                </c:pt>
                <c:pt idx="2736">
                  <c:v>2.8353207002149716E-2</c:v>
                </c:pt>
                <c:pt idx="2737">
                  <c:v>2.834980256789521E-2</c:v>
                </c:pt>
                <c:pt idx="2738">
                  <c:v>2.8346410326287597E-2</c:v>
                </c:pt>
                <c:pt idx="2739">
                  <c:v>2.8343030277246939E-2</c:v>
                </c:pt>
                <c:pt idx="2740">
                  <c:v>2.8343164582262048E-2</c:v>
                </c:pt>
                <c:pt idx="2741">
                  <c:v>2.8336306756306939E-2</c:v>
                </c:pt>
                <c:pt idx="2742">
                  <c:v>2.8332963284567469E-2</c:v>
                </c:pt>
                <c:pt idx="2743">
                  <c:v>2.8329632005394956E-2</c:v>
                </c:pt>
                <c:pt idx="2744">
                  <c:v>2.8326312918469654E-2</c:v>
                </c:pt>
                <c:pt idx="2745">
                  <c:v>2.832300602427118E-2</c:v>
                </c:pt>
                <c:pt idx="2746">
                  <c:v>2.8319711322399854E-2</c:v>
                </c:pt>
                <c:pt idx="2747">
                  <c:v>2.831642881317542E-2</c:v>
                </c:pt>
                <c:pt idx="2748">
                  <c:v>2.8313158496118263E-2</c:v>
                </c:pt>
                <c:pt idx="2749">
                  <c:v>2.8309900371787933E-2</c:v>
                </c:pt>
                <c:pt idx="2750">
                  <c:v>2.8306654439864687E-2</c:v>
                </c:pt>
                <c:pt idx="2751">
                  <c:v>2.8303420700268589E-2</c:v>
                </c:pt>
                <c:pt idx="2752">
                  <c:v>2.8300199153319383E-2</c:v>
                </c:pt>
                <c:pt idx="2753">
                  <c:v>2.8296989798697325E-2</c:v>
                </c:pt>
                <c:pt idx="2754">
                  <c:v>2.8293792636722159E-2</c:v>
                </c:pt>
                <c:pt idx="2755">
                  <c:v>2.8290607667074141E-2</c:v>
                </c:pt>
                <c:pt idx="2756">
                  <c:v>2.8287434889993079E-2</c:v>
                </c:pt>
                <c:pt idx="2757">
                  <c:v>2.8284274305399038E-2</c:v>
                </c:pt>
                <c:pt idx="2758">
                  <c:v>2.8281125913132144E-2</c:v>
                </c:pt>
                <c:pt idx="2759">
                  <c:v>2.8277989713432206E-2</c:v>
                </c:pt>
                <c:pt idx="2760">
                  <c:v>2.8274865706219288E-2</c:v>
                </c:pt>
                <c:pt idx="2761">
                  <c:v>2.8271753891413454E-2</c:v>
                </c:pt>
                <c:pt idx="2762">
                  <c:v>2.8268654269014704E-2</c:v>
                </c:pt>
                <c:pt idx="2763">
                  <c:v>2.826556683918291E-2</c:v>
                </c:pt>
                <c:pt idx="2764">
                  <c:v>2.8262491601838136E-2</c:v>
                </c:pt>
                <c:pt idx="2765">
                  <c:v>2.8259428556900446E-2</c:v>
                </c:pt>
                <c:pt idx="2766">
                  <c:v>2.8256377704449775E-2</c:v>
                </c:pt>
                <c:pt idx="2767">
                  <c:v>2.8253339044486125E-2</c:v>
                </c:pt>
                <c:pt idx="2768">
                  <c:v>2.8250312577009495E-2</c:v>
                </c:pt>
                <c:pt idx="2769">
                  <c:v>2.8247298301939949E-2</c:v>
                </c:pt>
                <c:pt idx="2770">
                  <c:v>2.8245656672734043E-2</c:v>
                </c:pt>
                <c:pt idx="2771">
                  <c:v>2.8241306329261917E-2</c:v>
                </c:pt>
                <c:pt idx="2772">
                  <c:v>2.8239695116845098E-2</c:v>
                </c:pt>
                <c:pt idx="2773">
                  <c:v>2.8235363126212221E-2</c:v>
                </c:pt>
                <c:pt idx="2774">
                  <c:v>2.8232409813657711E-2</c:v>
                </c:pt>
                <c:pt idx="2775">
                  <c:v>2.8229468693350412E-2</c:v>
                </c:pt>
                <c:pt idx="2776">
                  <c:v>2.8231030106775634E-2</c:v>
                </c:pt>
                <c:pt idx="2777">
                  <c:v>2.8221547112519119E-2</c:v>
                </c:pt>
                <c:pt idx="2778">
                  <c:v>2.822210311538953E-2</c:v>
                </c:pt>
                <c:pt idx="2779">
                  <c:v>2.8220113886521236E-2</c:v>
                </c:pt>
                <c:pt idx="2780">
                  <c:v>2.821633667028145E-2</c:v>
                </c:pt>
                <c:pt idx="2781">
                  <c:v>2.8213471739348961E-2</c:v>
                </c:pt>
                <c:pt idx="2782">
                  <c:v>2.8210619002848603E-2</c:v>
                </c:pt>
                <c:pt idx="2783">
                  <c:v>2.8207778460780375E-2</c:v>
                </c:pt>
                <c:pt idx="2784">
                  <c:v>2.8205853441776174E-2</c:v>
                </c:pt>
                <c:pt idx="2785">
                  <c:v>2.8202133959807085E-2</c:v>
                </c:pt>
                <c:pt idx="2786">
                  <c:v>2.8199330000981959E-2</c:v>
                </c:pt>
                <c:pt idx="2787">
                  <c:v>2.8196538236562319E-2</c:v>
                </c:pt>
                <c:pt idx="2788">
                  <c:v>2.8193758666521518E-2</c:v>
                </c:pt>
                <c:pt idx="2789">
                  <c:v>2.8190991290886203E-2</c:v>
                </c:pt>
                <c:pt idx="2790">
                  <c:v>2.8188236109709663E-2</c:v>
                </c:pt>
                <c:pt idx="2791">
                  <c:v>2.8182114950663362E-2</c:v>
                </c:pt>
                <c:pt idx="2792">
                  <c:v>2.8182762330493105E-2</c:v>
                </c:pt>
                <c:pt idx="2793">
                  <c:v>2.8180043732586313E-2</c:v>
                </c:pt>
                <c:pt idx="2794">
                  <c:v>2.8178247206518403E-2</c:v>
                </c:pt>
                <c:pt idx="2795">
                  <c:v>2.8174643119855958E-2</c:v>
                </c:pt>
                <c:pt idx="2796">
                  <c:v>2.8171961105085686E-2</c:v>
                </c:pt>
                <c:pt idx="2797">
                  <c:v>2.8169291284774189E-2</c:v>
                </c:pt>
                <c:pt idx="2798">
                  <c:v>2.8167546183170966E-2</c:v>
                </c:pt>
                <c:pt idx="2799">
                  <c:v>2.8163988227261072E-2</c:v>
                </c:pt>
                <c:pt idx="2800">
                  <c:v>2.8161354990112741E-2</c:v>
                </c:pt>
                <c:pt idx="2801">
                  <c:v>2.8158733947396541E-2</c:v>
                </c:pt>
                <c:pt idx="2802">
                  <c:v>2.8156125099032536E-2</c:v>
                </c:pt>
                <c:pt idx="2803">
                  <c:v>2.8154444299892667E-2</c:v>
                </c:pt>
                <c:pt idx="2804">
                  <c:v>2.8150943985574273E-2</c:v>
                </c:pt>
                <c:pt idx="2805">
                  <c:v>2.8148371720426724E-2</c:v>
                </c:pt>
                <c:pt idx="2806">
                  <c:v>2.814581164968466E-2</c:v>
                </c:pt>
                <c:pt idx="2807">
                  <c:v>2.8143263773348082E-2</c:v>
                </c:pt>
                <c:pt idx="2808">
                  <c:v>2.8140728091390343E-2</c:v>
                </c:pt>
                <c:pt idx="2809">
                  <c:v>2.8138204603864736E-2</c:v>
                </c:pt>
                <c:pt idx="2810">
                  <c:v>2.8135693310691323E-2</c:v>
                </c:pt>
                <c:pt idx="2811">
                  <c:v>2.8134115445952457E-2</c:v>
                </c:pt>
                <c:pt idx="2812">
                  <c:v>2.8131629218368648E-2</c:v>
                </c:pt>
                <c:pt idx="2813">
                  <c:v>2.8128232597577352E-2</c:v>
                </c:pt>
                <c:pt idx="2814">
                  <c:v>2.8125770081945944E-2</c:v>
                </c:pt>
                <c:pt idx="2815">
                  <c:v>2.8123319760826604E-2</c:v>
                </c:pt>
                <c:pt idx="2816">
                  <c:v>2.8120881633979522E-2</c:v>
                </c:pt>
                <c:pt idx="2817">
                  <c:v>2.8119381010840439E-2</c:v>
                </c:pt>
                <c:pt idx="2818">
                  <c:v>2.8116041963555105E-2</c:v>
                </c:pt>
                <c:pt idx="2819">
                  <c:v>2.8113640419897834E-2</c:v>
                </c:pt>
                <c:pt idx="2820">
                  <c:v>2.8111251070646048E-2</c:v>
                </c:pt>
                <c:pt idx="2821">
                  <c:v>2.8108873915719812E-2</c:v>
                </c:pt>
                <c:pt idx="2822">
                  <c:v>2.8103641422427827E-2</c:v>
                </c:pt>
                <c:pt idx="2823">
                  <c:v>2.8104156189217022E-2</c:v>
                </c:pt>
                <c:pt idx="2824">
                  <c:v>2.8101815617480597E-2</c:v>
                </c:pt>
                <c:pt idx="2825">
                  <c:v>2.8099487240123011E-2</c:v>
                </c:pt>
                <c:pt idx="2826">
                  <c:v>2.8097171057224202E-2</c:v>
                </c:pt>
                <c:pt idx="2827">
                  <c:v>2.8094867068650942E-2</c:v>
                </c:pt>
                <c:pt idx="2828">
                  <c:v>2.8094441130923187E-2</c:v>
                </c:pt>
                <c:pt idx="2829">
                  <c:v>2.8091229238846882E-2</c:v>
                </c:pt>
                <c:pt idx="2830">
                  <c:v>2.8088028269230847E-2</c:v>
                </c:pt>
                <c:pt idx="2831">
                  <c:v>2.8086708011754169E-2</c:v>
                </c:pt>
                <c:pt idx="2832">
                  <c:v>2.8083530041493887E-2</c:v>
                </c:pt>
                <c:pt idx="2833">
                  <c:v>2.8081299219246958E-2</c:v>
                </c:pt>
                <c:pt idx="2834">
                  <c:v>2.8079080591325578E-2</c:v>
                </c:pt>
                <c:pt idx="2835">
                  <c:v>2.8076874157809684E-2</c:v>
                </c:pt>
                <c:pt idx="2836">
                  <c:v>2.8075618362455312E-2</c:v>
                </c:pt>
                <c:pt idx="2837">
                  <c:v>2.8072497873861124E-2</c:v>
                </c:pt>
                <c:pt idx="2838">
                  <c:v>2.8070328023455104E-2</c:v>
                </c:pt>
                <c:pt idx="2839">
                  <c:v>2.8068170367427925E-2</c:v>
                </c:pt>
                <c:pt idx="2840">
                  <c:v>2.806602490575294E-2</c:v>
                </c:pt>
                <c:pt idx="2841">
                  <c:v>2.806079372927428E-2</c:v>
                </c:pt>
                <c:pt idx="2842">
                  <c:v>2.8061770565566135E-2</c:v>
                </c:pt>
                <c:pt idx="2843">
                  <c:v>2.805966168697438E-2</c:v>
                </c:pt>
                <c:pt idx="2844">
                  <c:v>2.8057565002814755E-2</c:v>
                </c:pt>
                <c:pt idx="2845">
                  <c:v>2.805548051303397E-2</c:v>
                </c:pt>
                <c:pt idx="2846">
                  <c:v>2.8054353714233038E-2</c:v>
                </c:pt>
                <c:pt idx="2847">
                  <c:v>2.805134811655563E-2</c:v>
                </c:pt>
                <c:pt idx="2848">
                  <c:v>2.8049300209804784E-2</c:v>
                </c:pt>
                <c:pt idx="2849">
                  <c:v>2.8047264497486069E-2</c:v>
                </c:pt>
                <c:pt idx="2850">
                  <c:v>2.8046189324268944E-2</c:v>
                </c:pt>
                <c:pt idx="2851">
                  <c:v>2.8043229655931867E-2</c:v>
                </c:pt>
                <c:pt idx="2852">
                  <c:v>2.8041230526723027E-2</c:v>
                </c:pt>
                <c:pt idx="2853">
                  <c:v>2.8039243591839735E-2</c:v>
                </c:pt>
                <c:pt idx="2854">
                  <c:v>2.8037268851308639E-2</c:v>
                </c:pt>
                <c:pt idx="2855">
                  <c:v>2.8035306305183028E-2</c:v>
                </c:pt>
                <c:pt idx="2856">
                  <c:v>2.8033355953436256E-2</c:v>
                </c:pt>
                <c:pt idx="2857">
                  <c:v>2.8031417796015035E-2</c:v>
                </c:pt>
                <c:pt idx="2858">
                  <c:v>2.8029491832972653E-2</c:v>
                </c:pt>
                <c:pt idx="2859">
                  <c:v>2.8027578064282466E-2</c:v>
                </c:pt>
                <c:pt idx="2860">
                  <c:v>2.8025676489971119E-2</c:v>
                </c:pt>
                <c:pt idx="2861">
                  <c:v>2.8023787109958676E-2</c:v>
                </c:pt>
                <c:pt idx="2862">
                  <c:v>2.8021909924378363E-2</c:v>
                </c:pt>
                <c:pt idx="2863">
                  <c:v>2.8021002640250536E-2</c:v>
                </c:pt>
                <c:pt idx="2864">
                  <c:v>2.8019150570273155E-2</c:v>
                </c:pt>
                <c:pt idx="2865">
                  <c:v>2.8016351533697303E-2</c:v>
                </c:pt>
                <c:pt idx="2866">
                  <c:v>2.801452312552577E-2</c:v>
                </c:pt>
                <c:pt idx="2867">
                  <c:v>2.8012706911706431E-2</c:v>
                </c:pt>
                <c:pt idx="2868">
                  <c:v>2.8010902892212641E-2</c:v>
                </c:pt>
                <c:pt idx="2869">
                  <c:v>2.8010073150057657E-2</c:v>
                </c:pt>
                <c:pt idx="2870">
                  <c:v>2.8007331436388228E-2</c:v>
                </c:pt>
                <c:pt idx="2871">
                  <c:v>2.8005564000004313E-2</c:v>
                </c:pt>
                <c:pt idx="2872">
                  <c:v>2.8003808757919302E-2</c:v>
                </c:pt>
                <c:pt idx="2873">
                  <c:v>2.8002065710266422E-2</c:v>
                </c:pt>
                <c:pt idx="2874">
                  <c:v>2.7997665013259621E-2</c:v>
                </c:pt>
                <c:pt idx="2875">
                  <c:v>2.7998616197937309E-2</c:v>
                </c:pt>
                <c:pt idx="2876">
                  <c:v>2.7996909733314368E-2</c:v>
                </c:pt>
                <c:pt idx="2877">
                  <c:v>2.7995215463043621E-2</c:v>
                </c:pt>
                <c:pt idx="2878">
                  <c:v>2.7993533387098424E-2</c:v>
                </c:pt>
                <c:pt idx="2879">
                  <c:v>2.7991863505505421E-2</c:v>
                </c:pt>
                <c:pt idx="2880">
                  <c:v>2.7992146328662315E-2</c:v>
                </c:pt>
                <c:pt idx="2881">
                  <c:v>2.7989531263246104E-2</c:v>
                </c:pt>
                <c:pt idx="2882">
                  <c:v>2.7986927026919517E-2</c:v>
                </c:pt>
                <c:pt idx="2883">
                  <c:v>2.798627834974754E-2</c:v>
                </c:pt>
                <c:pt idx="2884">
                  <c:v>2.7983697012876618E-2</c:v>
                </c:pt>
                <c:pt idx="2885">
                  <c:v>2.7982100297396784E-2</c:v>
                </c:pt>
                <c:pt idx="2886">
                  <c:v>2.7980515776242498E-2</c:v>
                </c:pt>
                <c:pt idx="2887">
                  <c:v>2.7978943449467053E-2</c:v>
                </c:pt>
                <c:pt idx="2888">
                  <c:v>2.7978359483784576E-2</c:v>
                </c:pt>
                <c:pt idx="2889">
                  <c:v>2.7975835378919456E-2</c:v>
                </c:pt>
                <c:pt idx="2890">
                  <c:v>2.7974299635120659E-2</c:v>
                </c:pt>
                <c:pt idx="2891">
                  <c:v>2.7972776085753992E-2</c:v>
                </c:pt>
                <c:pt idx="2892">
                  <c:v>2.7971264730659584E-2</c:v>
                </c:pt>
                <c:pt idx="2893">
                  <c:v>2.7969765569970662E-2</c:v>
                </c:pt>
                <c:pt idx="2894">
                  <c:v>2.7968278603553998E-2</c:v>
                </c:pt>
                <c:pt idx="2895">
                  <c:v>2.7966803831542819E-2</c:v>
                </c:pt>
                <c:pt idx="2896">
                  <c:v>2.7962546073023731E-2</c:v>
                </c:pt>
                <c:pt idx="2897">
                  <c:v>2.7963890870470465E-2</c:v>
                </c:pt>
                <c:pt idx="2898">
                  <c:v>2.7962452681489225E-2</c:v>
                </c:pt>
                <c:pt idx="2899">
                  <c:v>2.7962011164905931E-2</c:v>
                </c:pt>
                <c:pt idx="2900">
                  <c:v>2.7959612886476748E-2</c:v>
                </c:pt>
                <c:pt idx="2901">
                  <c:v>2.7958211280498801E-2</c:v>
                </c:pt>
                <c:pt idx="2902">
                  <c:v>2.7957808633682912E-2</c:v>
                </c:pt>
                <c:pt idx="2903">
                  <c:v>2.7955444651519556E-2</c:v>
                </c:pt>
                <c:pt idx="2904">
                  <c:v>2.7954079628518258E-2</c:v>
                </c:pt>
                <c:pt idx="2905">
                  <c:v>2.7952726799922445E-2</c:v>
                </c:pt>
                <c:pt idx="2906">
                  <c:v>2.795138616559889E-2</c:v>
                </c:pt>
                <c:pt idx="2907">
                  <c:v>2.7950057725654176E-2</c:v>
                </c:pt>
                <c:pt idx="2908">
                  <c:v>2.7948741480035011E-2</c:v>
                </c:pt>
                <c:pt idx="2909">
                  <c:v>2.7947437428741395E-2</c:v>
                </c:pt>
                <c:pt idx="2910">
                  <c:v>2.7946145571799974E-2</c:v>
                </c:pt>
                <c:pt idx="2911">
                  <c:v>2.7944865909184102E-2</c:v>
                </c:pt>
                <c:pt idx="2912">
                  <c:v>2.7943598440920425E-2</c:v>
                </c:pt>
                <c:pt idx="2913">
                  <c:v>2.7942343167008943E-2</c:v>
                </c:pt>
                <c:pt idx="2914">
                  <c:v>2.7941100087369719E-2</c:v>
                </c:pt>
                <c:pt idx="2915">
                  <c:v>2.7940865975126794E-2</c:v>
                </c:pt>
                <c:pt idx="2916">
                  <c:v>2.7939648060697486E-2</c:v>
                </c:pt>
                <c:pt idx="2917">
                  <c:v>2.7937444014565216E-2</c:v>
                </c:pt>
                <c:pt idx="2918">
                  <c:v>2.7936249712308125E-2</c:v>
                </c:pt>
                <c:pt idx="2919">
                  <c:v>2.7935067604349939E-2</c:v>
                </c:pt>
                <c:pt idx="2920">
                  <c:v>2.7933897690743947E-2</c:v>
                </c:pt>
                <c:pt idx="2921">
                  <c:v>2.7933741417882629E-2</c:v>
                </c:pt>
                <c:pt idx="2922">
                  <c:v>2.7931594446535257E-2</c:v>
                </c:pt>
                <c:pt idx="2923">
                  <c:v>2.7930461115932559E-2</c:v>
                </c:pt>
                <c:pt idx="2924">
                  <c:v>2.792933997965541E-2</c:v>
                </c:pt>
                <c:pt idx="2925">
                  <c:v>2.792823103770381E-2</c:v>
                </c:pt>
                <c:pt idx="2926">
                  <c:v>2.7928139657067419E-2</c:v>
                </c:pt>
                <c:pt idx="2927">
                  <c:v>2.7926049736777259E-2</c:v>
                </c:pt>
                <c:pt idx="2928">
                  <c:v>2.7924977377882243E-2</c:v>
                </c:pt>
                <c:pt idx="2929">
                  <c:v>2.7923917213232841E-2</c:v>
                </c:pt>
                <c:pt idx="2930">
                  <c:v>2.7922869242935633E-2</c:v>
                </c:pt>
                <c:pt idx="2931">
                  <c:v>2.7921833466963975E-2</c:v>
                </c:pt>
                <c:pt idx="2932">
                  <c:v>2.7920809885344511E-2</c:v>
                </c:pt>
                <c:pt idx="2933">
                  <c:v>2.7918357671485872E-2</c:v>
                </c:pt>
                <c:pt idx="2934">
                  <c:v>2.791635113690738E-2</c:v>
                </c:pt>
                <c:pt idx="2935">
                  <c:v>2.7915367775035449E-2</c:v>
                </c:pt>
                <c:pt idx="2936">
                  <c:v>2.7914258862073993E-2</c:v>
                </c:pt>
                <c:pt idx="2937">
                  <c:v>2.7913437628193094E-2</c:v>
                </c:pt>
                <c:pt idx="2938">
                  <c:v>2.7912490843382542E-2</c:v>
                </c:pt>
                <c:pt idx="2939">
                  <c:v>2.7911556251138947E-2</c:v>
                </c:pt>
                <c:pt idx="2940">
                  <c:v>2.7910503075112558E-2</c:v>
                </c:pt>
                <c:pt idx="2941">
                  <c:v>2.7909723643793072E-2</c:v>
                </c:pt>
                <c:pt idx="2942">
                  <c:v>2.7908825628610856E-2</c:v>
                </c:pt>
                <c:pt idx="2943">
                  <c:v>2.7907939806155468E-2</c:v>
                </c:pt>
                <c:pt idx="2944">
                  <c:v>2.7907066175947293E-2</c:v>
                </c:pt>
                <c:pt idx="2945">
                  <c:v>2.7906204738066265E-2</c:v>
                </c:pt>
                <c:pt idx="2946">
                  <c:v>2.7905355492912065E-2</c:v>
                </c:pt>
                <c:pt idx="2947">
                  <c:v>2.7904281521440311E-2</c:v>
                </c:pt>
                <c:pt idx="2948">
                  <c:v>2.7903693579505173E-2</c:v>
                </c:pt>
                <c:pt idx="2949">
                  <c:v>2.7902880911492289E-2</c:v>
                </c:pt>
                <c:pt idx="2950">
                  <c:v>2.7902080435886489E-2</c:v>
                </c:pt>
                <c:pt idx="2951">
                  <c:v>2.7901180536211712E-2</c:v>
                </c:pt>
                <c:pt idx="2952">
                  <c:v>2.7900516061976077E-2</c:v>
                </c:pt>
                <c:pt idx="2953">
                  <c:v>2.7899752163751401E-2</c:v>
                </c:pt>
                <c:pt idx="2954">
                  <c:v>2.78988940665581E-2</c:v>
                </c:pt>
                <c:pt idx="2955">
                  <c:v>2.7898260944443365E-2</c:v>
                </c:pt>
                <c:pt idx="2956">
                  <c:v>2.7897533623280069E-2</c:v>
                </c:pt>
                <c:pt idx="2957">
                  <c:v>2.78968184948436E-2</c:v>
                </c:pt>
                <c:pt idx="2958">
                  <c:v>2.7896115558654344E-2</c:v>
                </c:pt>
                <c:pt idx="2959">
                  <c:v>2.7895424814952108E-2</c:v>
                </c:pt>
                <c:pt idx="2960">
                  <c:v>2.7894746263577019E-2</c:v>
                </c:pt>
                <c:pt idx="2961">
                  <c:v>2.7894079904768887E-2</c:v>
                </c:pt>
                <c:pt idx="2962">
                  <c:v>2.7893425738367839E-2</c:v>
                </c:pt>
                <c:pt idx="2963">
                  <c:v>2.7892783764293938E-2</c:v>
                </c:pt>
                <c:pt idx="2964">
                  <c:v>2.7892153982707057E-2</c:v>
                </c:pt>
                <c:pt idx="2965">
                  <c:v>2.7891536393527261E-2</c:v>
                </c:pt>
                <c:pt idx="2966">
                  <c:v>2.789093099691442E-2</c:v>
                </c:pt>
                <c:pt idx="2967">
                  <c:v>2.7890254044340423E-2</c:v>
                </c:pt>
                <c:pt idx="2968">
                  <c:v>2.7889674774268514E-2</c:v>
                </c:pt>
                <c:pt idx="2969">
                  <c:v>2.7889187961198658E-2</c:v>
                </c:pt>
                <c:pt idx="2970">
                  <c:v>2.7888631334134217E-2</c:v>
                </c:pt>
                <c:pt idx="2971">
                  <c:v>2.7888086899556797E-2</c:v>
                </c:pt>
                <c:pt idx="2972">
                  <c:v>2.7887554657546332E-2</c:v>
                </c:pt>
                <c:pt idx="2973">
                  <c:v>2.7887034607783079E-2</c:v>
                </c:pt>
                <c:pt idx="2974">
                  <c:v>2.7886455194705562E-2</c:v>
                </c:pt>
                <c:pt idx="2975">
                  <c:v>2.7886031085637697E-2</c:v>
                </c:pt>
                <c:pt idx="2976">
                  <c:v>2.7885547613175632E-2</c:v>
                </c:pt>
                <c:pt idx="2977">
                  <c:v>2.7885076333120651E-2</c:v>
                </c:pt>
                <c:pt idx="2978">
                  <c:v>2.7885664881850403E-2</c:v>
                </c:pt>
                <c:pt idx="2979">
                  <c:v>2.7884170350471749E-2</c:v>
                </c:pt>
                <c:pt idx="2980">
                  <c:v>2.7883735647717955E-2</c:v>
                </c:pt>
                <c:pt idx="2981">
                  <c:v>2.788331313729131E-2</c:v>
                </c:pt>
                <c:pt idx="2982">
                  <c:v>2.7882902819511557E-2</c:v>
                </c:pt>
                <c:pt idx="2983">
                  <c:v>2.7882504694138888E-2</c:v>
                </c:pt>
                <c:pt idx="2984">
                  <c:v>2.7882118761093366E-2</c:v>
                </c:pt>
                <c:pt idx="2985">
                  <c:v>2.788269422816736E-2</c:v>
                </c:pt>
                <c:pt idx="2986">
                  <c:v>2.7881282412183239E-2</c:v>
                </c:pt>
                <c:pt idx="2987">
                  <c:v>2.7880936539972367E-2</c:v>
                </c:pt>
                <c:pt idx="2988">
                  <c:v>2.788060286016858E-2</c:v>
                </c:pt>
                <c:pt idx="2989">
                  <c:v>2.7880281372931748E-2</c:v>
                </c:pt>
                <c:pt idx="2990">
                  <c:v>2.7879972078102E-2</c:v>
                </c:pt>
                <c:pt idx="2991">
                  <c:v>2.7879674975439528E-2</c:v>
                </c:pt>
                <c:pt idx="2992">
                  <c:v>2.787939006558382E-2</c:v>
                </c:pt>
                <c:pt idx="2993">
                  <c:v>2.7879117347895388E-2</c:v>
                </c:pt>
                <c:pt idx="2994">
                  <c:v>2.7878856822773912E-2</c:v>
                </c:pt>
                <c:pt idx="2995">
                  <c:v>2.7878608489899648E-2</c:v>
                </c:pt>
                <c:pt idx="2996">
                  <c:v>2.787837234959234E-2</c:v>
                </c:pt>
                <c:pt idx="2997">
                  <c:v>2.7878148401692115E-2</c:v>
                </c:pt>
                <c:pt idx="2998">
                  <c:v>2.7877907390720935E-2</c:v>
                </c:pt>
                <c:pt idx="2999">
                  <c:v>2.7877709569441578E-2</c:v>
                </c:pt>
                <c:pt idx="3000">
                  <c:v>2.7877523940569304E-2</c:v>
                </c:pt>
                <c:pt idx="3001">
                  <c:v>2.7877350504263987E-2</c:v>
                </c:pt>
                <c:pt idx="3002">
                  <c:v>2.7877189260205881E-2</c:v>
                </c:pt>
                <c:pt idx="3003">
                  <c:v>2.787704020855486E-2</c:v>
                </c:pt>
                <c:pt idx="3004">
                  <c:v>2.7876903349390858E-2</c:v>
                </c:pt>
                <c:pt idx="3005">
                  <c:v>2.7876778682793812E-2</c:v>
                </c:pt>
                <c:pt idx="3006">
                  <c:v>2.7876666208523915E-2</c:v>
                </c:pt>
                <c:pt idx="3007">
                  <c:v>2.7876565926501229E-2</c:v>
                </c:pt>
                <c:pt idx="3008">
                  <c:v>2.7876477837125435E-2</c:v>
                </c:pt>
                <c:pt idx="3009">
                  <c:v>2.7876401940076789E-2</c:v>
                </c:pt>
                <c:pt idx="3010">
                  <c:v>2.7876338235595099E-2</c:v>
                </c:pt>
                <c:pt idx="3011">
                  <c:v>2.7879512205422063E-2</c:v>
                </c:pt>
                <c:pt idx="3012">
                  <c:v>2.7876233788024507E-2</c:v>
                </c:pt>
                <c:pt idx="3013">
                  <c:v>2.7876182473391964E-2</c:v>
                </c:pt>
                <c:pt idx="3014">
                  <c:v>2.7876131257400516E-2</c:v>
                </c:pt>
                <c:pt idx="3015">
                  <c:v>2.7876080140369908E-2</c:v>
                </c:pt>
                <c:pt idx="3016">
                  <c:v>2.7876029122060331E-2</c:v>
                </c:pt>
                <c:pt idx="3017">
                  <c:v>2.7875978202551721E-2</c:v>
                </c:pt>
                <c:pt idx="3018">
                  <c:v>2.7875927381684207E-2</c:v>
                </c:pt>
                <c:pt idx="3019">
                  <c:v>2.787587665961766E-2</c:v>
                </c:pt>
                <c:pt idx="3020">
                  <c:v>2.787582603635208E-2</c:v>
                </c:pt>
                <c:pt idx="3021">
                  <c:v>2.7875775511727596E-2</c:v>
                </c:pt>
                <c:pt idx="3022">
                  <c:v>2.7875725085984016E-2</c:v>
                </c:pt>
                <c:pt idx="3023">
                  <c:v>2.7875674759121338E-2</c:v>
                </c:pt>
                <c:pt idx="3024">
                  <c:v>2.787562453081982E-2</c:v>
                </c:pt>
                <c:pt idx="3025">
                  <c:v>2.787557440131927E-2</c:v>
                </c:pt>
                <c:pt idx="3026">
                  <c:v>2.7875524370619686E-2</c:v>
                </c:pt>
                <c:pt idx="3027">
                  <c:v>2.7875474438721071E-2</c:v>
                </c:pt>
                <c:pt idx="3028">
                  <c:v>2.787542460546355E-2</c:v>
                </c:pt>
                <c:pt idx="3029">
                  <c:v>2.7875374871086933E-2</c:v>
                </c:pt>
                <c:pt idx="3030">
                  <c:v>2.7875325235431347E-2</c:v>
                </c:pt>
                <c:pt idx="3031">
                  <c:v>2.7875275698576729E-2</c:v>
                </c:pt>
                <c:pt idx="3032">
                  <c:v>2.787737061940021E-2</c:v>
                </c:pt>
                <c:pt idx="3033">
                  <c:v>2.7875176921110523E-2</c:v>
                </c:pt>
                <c:pt idx="3034">
                  <c:v>2.7875127680578871E-2</c:v>
                </c:pt>
                <c:pt idx="3035">
                  <c:v>2.7875078538688314E-2</c:v>
                </c:pt>
                <c:pt idx="3036">
                  <c:v>2.7879332595986739E-2</c:v>
                </c:pt>
                <c:pt idx="3037">
                  <c:v>2.7878207802616295E-2</c:v>
                </c:pt>
                <c:pt idx="3038">
                  <c:v>2.7874931705822448E-2</c:v>
                </c:pt>
                <c:pt idx="3039">
                  <c:v>2.7874882958975888E-2</c:v>
                </c:pt>
                <c:pt idx="3040">
                  <c:v>2.787483431085036E-2</c:v>
                </c:pt>
                <c:pt idx="3041">
                  <c:v>2.7874785761765608E-2</c:v>
                </c:pt>
                <c:pt idx="3042">
                  <c:v>2.7874737311242015E-2</c:v>
                </c:pt>
                <c:pt idx="3043">
                  <c:v>2.7874688959359517E-2</c:v>
                </c:pt>
                <c:pt idx="3044">
                  <c:v>2.7874640706517795E-2</c:v>
                </c:pt>
                <c:pt idx="3045">
                  <c:v>2.7874592552397104E-2</c:v>
                </c:pt>
                <c:pt idx="3046">
                  <c:v>2.7874544496837572E-2</c:v>
                </c:pt>
                <c:pt idx="3047">
                  <c:v>2.7874496540158944E-2</c:v>
                </c:pt>
                <c:pt idx="3048">
                  <c:v>2.7874448682361219E-2</c:v>
                </c:pt>
                <c:pt idx="3049">
                  <c:v>2.7874400923124654E-2</c:v>
                </c:pt>
                <c:pt idx="3050">
                  <c:v>2.7874353262768992E-2</c:v>
                </c:pt>
                <c:pt idx="3051">
                  <c:v>2.7878609000739019E-2</c:v>
                </c:pt>
                <c:pt idx="3052">
                  <c:v>2.7874258238300698E-2</c:v>
                </c:pt>
                <c:pt idx="3053">
                  <c:v>2.7874210874188066E-2</c:v>
                </c:pt>
                <c:pt idx="3054">
                  <c:v>2.7874163608876401E-2</c:v>
                </c:pt>
                <c:pt idx="3055">
                  <c:v>2.7874116442285768E-2</c:v>
                </c:pt>
                <c:pt idx="3056">
                  <c:v>2.7874069374496102E-2</c:v>
                </c:pt>
                <c:pt idx="3057">
                  <c:v>2.7874022405427468E-2</c:v>
                </c:pt>
                <c:pt idx="3058">
                  <c:v>2.7873975535159801E-2</c:v>
                </c:pt>
                <c:pt idx="3059">
                  <c:v>2.7873928763693101E-2</c:v>
                </c:pt>
                <c:pt idx="3060">
                  <c:v>2.7873882090947433E-2</c:v>
                </c:pt>
                <c:pt idx="3061">
                  <c:v>2.787383551684286E-2</c:v>
                </c:pt>
                <c:pt idx="3062">
                  <c:v>2.787378904161919E-2</c:v>
                </c:pt>
                <c:pt idx="3063">
                  <c:v>2.7873742665276424E-2</c:v>
                </c:pt>
                <c:pt idx="3064">
                  <c:v>2.7873696387574753E-2</c:v>
                </c:pt>
                <c:pt idx="3065">
                  <c:v>2.7873650208514178E-2</c:v>
                </c:pt>
                <c:pt idx="3066">
                  <c:v>2.7873604128494378E-2</c:v>
                </c:pt>
                <c:pt idx="3067">
                  <c:v>2.7873558147035737E-2</c:v>
                </c:pt>
                <c:pt idx="3068">
                  <c:v>2.7873512264378064E-2</c:v>
                </c:pt>
                <c:pt idx="3069">
                  <c:v>2.7873466480441422E-2</c:v>
                </c:pt>
                <c:pt idx="3070">
                  <c:v>2.7873420795385684E-2</c:v>
                </c:pt>
                <c:pt idx="3071">
                  <c:v>2.7873375209050977E-2</c:v>
                </c:pt>
                <c:pt idx="3072">
                  <c:v>2.7873329721437301E-2</c:v>
                </c:pt>
                <c:pt idx="3073">
                  <c:v>2.7873284332704529E-2</c:v>
                </c:pt>
                <c:pt idx="3074">
                  <c:v>2.787323904245298E-2</c:v>
                </c:pt>
                <c:pt idx="3075">
                  <c:v>2.7873193851242206E-2</c:v>
                </c:pt>
                <c:pt idx="3076">
                  <c:v>2.7873148758672528E-2</c:v>
                </c:pt>
                <c:pt idx="3077">
                  <c:v>2.7873103764983753E-2</c:v>
                </c:pt>
                <c:pt idx="3078">
                  <c:v>2.7873058869936074E-2</c:v>
                </c:pt>
                <c:pt idx="3079">
                  <c:v>2.7873014073689362E-2</c:v>
                </c:pt>
                <c:pt idx="3080">
                  <c:v>2.7872969376243617E-2</c:v>
                </c:pt>
                <c:pt idx="3081">
                  <c:v>2.7872924777518904E-2</c:v>
                </c:pt>
                <c:pt idx="3082">
                  <c:v>2.787502568430078E-2</c:v>
                </c:pt>
                <c:pt idx="3083">
                  <c:v>2.7872835876312507E-2</c:v>
                </c:pt>
                <c:pt idx="3084">
                  <c:v>2.7874937023382174E-2</c:v>
                </c:pt>
                <c:pt idx="3085">
                  <c:v>2.787274737030998E-2</c:v>
                </c:pt>
                <c:pt idx="3086">
                  <c:v>2.7872703265350296E-2</c:v>
                </c:pt>
                <c:pt idx="3087">
                  <c:v>2.7872659259191579E-2</c:v>
                </c:pt>
                <c:pt idx="3088">
                  <c:v>2.787799526709378E-2</c:v>
                </c:pt>
                <c:pt idx="3089">
                  <c:v>2.7872540311859595E-2</c:v>
                </c:pt>
                <c:pt idx="3090">
                  <c:v>2.7874673411343309E-2</c:v>
                </c:pt>
                <c:pt idx="3091">
                  <c:v>2.7875705816318153E-2</c:v>
                </c:pt>
                <c:pt idx="3092">
                  <c:v>2.7874586330893791E-2</c:v>
                </c:pt>
                <c:pt idx="3093">
                  <c:v>2.787454293880387E-2</c:v>
                </c:pt>
                <c:pt idx="3094">
                  <c:v>2.7874499645568207E-2</c:v>
                </c:pt>
                <c:pt idx="3095">
                  <c:v>2.787445645102693E-2</c:v>
                </c:pt>
                <c:pt idx="3096">
                  <c:v>2.7875489368418549E-2</c:v>
                </c:pt>
                <c:pt idx="3097">
                  <c:v>2.7874370358400569E-2</c:v>
                </c:pt>
                <c:pt idx="3098">
                  <c:v>2.7874327460208903E-2</c:v>
                </c:pt>
                <c:pt idx="3099">
                  <c:v>2.7874284660871496E-2</c:v>
                </c:pt>
                <c:pt idx="3100">
                  <c:v>2.7874241960228474E-2</c:v>
                </c:pt>
                <c:pt idx="3101">
                  <c:v>2.787419935838642E-2</c:v>
                </c:pt>
                <c:pt idx="3102">
                  <c:v>2.7871980704539112E-2</c:v>
                </c:pt>
                <c:pt idx="3103">
                  <c:v>2.7874114451105214E-2</c:v>
                </c:pt>
                <c:pt idx="3104">
                  <c:v>2.7874072145586126E-2</c:v>
                </c:pt>
                <c:pt idx="3105">
                  <c:v>2.7874029938868006E-2</c:v>
                </c:pt>
                <c:pt idx="3106">
                  <c:v>2.7875063881652729E-2</c:v>
                </c:pt>
                <c:pt idx="3107">
                  <c:v>2.7873945821781376E-2</c:v>
                </c:pt>
                <c:pt idx="3108">
                  <c:v>2.7873903911412867E-2</c:v>
                </c:pt>
                <c:pt idx="3109">
                  <c:v>2.787386209976539E-2</c:v>
                </c:pt>
                <c:pt idx="3110">
                  <c:v>2.7874896452961817E-2</c:v>
                </c:pt>
                <c:pt idx="3111">
                  <c:v>2.7873778772953273E-2</c:v>
                </c:pt>
                <c:pt idx="3112">
                  <c:v>2.7873737257655407E-2</c:v>
                </c:pt>
                <c:pt idx="3113">
                  <c:v>2.7873695841131862E-2</c:v>
                </c:pt>
                <c:pt idx="3114">
                  <c:v>2.7873654523489222E-2</c:v>
                </c:pt>
                <c:pt idx="3115">
                  <c:v>2.7874689389795204E-2</c:v>
                </c:pt>
                <c:pt idx="3116">
                  <c:v>2.787357218439368E-2</c:v>
                </c:pt>
                <c:pt idx="3117">
                  <c:v>2.787353116304736E-2</c:v>
                </c:pt>
                <c:pt idx="3118">
                  <c:v>2.7873490240448717E-2</c:v>
                </c:pt>
                <c:pt idx="3119">
                  <c:v>2.7873449416624396E-2</c:v>
                </c:pt>
                <c:pt idx="3120">
                  <c:v>2.7873408691574397E-2</c:v>
                </c:pt>
                <c:pt idx="3121">
                  <c:v>2.7873368065325366E-2</c:v>
                </c:pt>
                <c:pt idx="3122">
                  <c:v>2.7873327537850656E-2</c:v>
                </c:pt>
                <c:pt idx="3123">
                  <c:v>2.7874363225599552E-2</c:v>
                </c:pt>
                <c:pt idx="3124">
                  <c:v>2.7874322899616999E-2</c:v>
                </c:pt>
                <c:pt idx="3125">
                  <c:v>2.7873206548099105E-2</c:v>
                </c:pt>
                <c:pt idx="3126">
                  <c:v>2.7873166415748329E-2</c:v>
                </c:pt>
                <c:pt idx="3127">
                  <c:v>2.7873126382171876E-2</c:v>
                </c:pt>
                <c:pt idx="3128">
                  <c:v>2.7873086447343098E-2</c:v>
                </c:pt>
                <c:pt idx="3129">
                  <c:v>2.787412275149892E-2</c:v>
                </c:pt>
                <c:pt idx="3130">
                  <c:v>2.7873006874088446E-2</c:v>
                </c:pt>
                <c:pt idx="3131">
                  <c:v>2.7872967235609281E-2</c:v>
                </c:pt>
                <c:pt idx="3132">
                  <c:v>2.7872927695931082E-2</c:v>
                </c:pt>
                <c:pt idx="3133">
                  <c:v>2.7872888255027206E-2</c:v>
                </c:pt>
                <c:pt idx="3134">
                  <c:v>2.7870679926254027E-2</c:v>
                </c:pt>
                <c:pt idx="3135">
                  <c:v>2.7872809669515775E-2</c:v>
                </c:pt>
                <c:pt idx="3136">
                  <c:v>2.787277052496151E-2</c:v>
                </c:pt>
                <c:pt idx="3137">
                  <c:v>2.7872731479181567E-2</c:v>
                </c:pt>
                <c:pt idx="3138">
                  <c:v>2.7872692532122656E-2</c:v>
                </c:pt>
                <c:pt idx="3139">
                  <c:v>2.7872653683891357E-2</c:v>
                </c:pt>
                <c:pt idx="3140">
                  <c:v>2.787476735904626E-2</c:v>
                </c:pt>
                <c:pt idx="3141">
                  <c:v>2.787365247218343E-2</c:v>
                </c:pt>
                <c:pt idx="3142">
                  <c:v>2.7872537731843394E-2</c:v>
                </c:pt>
                <c:pt idx="3143">
                  <c:v>2.7873575475274581E-2</c:v>
                </c:pt>
                <c:pt idx="3144">
                  <c:v>2.7872460924376341E-2</c:v>
                </c:pt>
                <c:pt idx="3145">
                  <c:v>2.787242266881762E-2</c:v>
                </c:pt>
                <c:pt idx="3146">
                  <c:v>2.7872384512059867E-2</c:v>
                </c:pt>
                <c:pt idx="3147">
                  <c:v>2.7872346454023145E-2</c:v>
                </c:pt>
                <c:pt idx="3148">
                  <c:v>2.7873384711869509E-2</c:v>
                </c:pt>
                <c:pt idx="3149">
                  <c:v>2.7872270634299312E-2</c:v>
                </c:pt>
                <c:pt idx="3150">
                  <c:v>2.7872232872638847E-2</c:v>
                </c:pt>
                <c:pt idx="3151">
                  <c:v>2.7872195209779349E-2</c:v>
                </c:pt>
                <c:pt idx="3152">
                  <c:v>2.7872157645667528E-2</c:v>
                </c:pt>
                <c:pt idx="3153">
                  <c:v>2.7872120180303384E-2</c:v>
                </c:pt>
                <c:pt idx="3154">
                  <c:v>2.7872082813766852E-2</c:v>
                </c:pt>
                <c:pt idx="3155">
                  <c:v>2.7872045546004642E-2</c:v>
                </c:pt>
                <c:pt idx="3156">
                  <c:v>2.7872008376963464E-2</c:v>
                </c:pt>
                <c:pt idx="3157">
                  <c:v>2.7869797822184239E-2</c:v>
                </c:pt>
                <c:pt idx="3158">
                  <c:v>2.7871934335337301E-2</c:v>
                </c:pt>
                <c:pt idx="3159">
                  <c:v>2.7872973725524552E-2</c:v>
                </c:pt>
                <c:pt idx="3160">
                  <c:v>2.7871860688755135E-2</c:v>
                </c:pt>
                <c:pt idx="3161">
                  <c:v>2.7871824013638857E-2</c:v>
                </c:pt>
                <c:pt idx="3162">
                  <c:v>2.7872863712845586E-2</c:v>
                </c:pt>
                <c:pt idx="3163">
                  <c:v>2.787175095978256E-2</c:v>
                </c:pt>
                <c:pt idx="3164">
                  <c:v>2.7871714580989249E-2</c:v>
                </c:pt>
                <c:pt idx="3165">
                  <c:v>2.7871678300996905E-2</c:v>
                </c:pt>
                <c:pt idx="3166">
                  <c:v>2.7871642119778883E-2</c:v>
                </c:pt>
                <c:pt idx="3167">
                  <c:v>2.7871606037335184E-2</c:v>
                </c:pt>
                <c:pt idx="3168">
                  <c:v>2.7871570053692452E-2</c:v>
                </c:pt>
                <c:pt idx="3169">
                  <c:v>2.7871534168824041E-2</c:v>
                </c:pt>
                <c:pt idx="3170">
                  <c:v>2.7871498382729953E-2</c:v>
                </c:pt>
                <c:pt idx="3171">
                  <c:v>2.7871462695356897E-2</c:v>
                </c:pt>
                <c:pt idx="3172">
                  <c:v>2.7871427106838098E-2</c:v>
                </c:pt>
                <c:pt idx="3173">
                  <c:v>2.7871391617093622E-2</c:v>
                </c:pt>
                <c:pt idx="3174">
                  <c:v>2.7871356226096822E-2</c:v>
                </c:pt>
                <c:pt idx="3175">
                  <c:v>2.7872397265025217E-2</c:v>
                </c:pt>
                <c:pt idx="3176">
                  <c:v>2.7872362075913593E-2</c:v>
                </c:pt>
                <c:pt idx="3177">
                  <c:v>2.7871250645805645E-2</c:v>
                </c:pt>
                <c:pt idx="3178">
                  <c:v>2.7871215649906134E-2</c:v>
                </c:pt>
                <c:pt idx="3179">
                  <c:v>2.787118075286088E-2</c:v>
                </c:pt>
                <c:pt idx="3180">
                  <c:v>2.7871145954536658E-2</c:v>
                </c:pt>
                <c:pt idx="3181">
                  <c:v>2.7872187612250077E-2</c:v>
                </c:pt>
                <c:pt idx="3182">
                  <c:v>2.7871076654264471E-2</c:v>
                </c:pt>
                <c:pt idx="3183">
                  <c:v>2.7871042152263215E-2</c:v>
                </c:pt>
                <c:pt idx="3184">
                  <c:v>2.7871007749089571E-2</c:v>
                </c:pt>
                <c:pt idx="3185">
                  <c:v>2.7870973444636959E-2</c:v>
                </c:pt>
                <c:pt idx="3186">
                  <c:v>2.7872015618211066E-2</c:v>
                </c:pt>
                <c:pt idx="3187">
                  <c:v>2.7870905132161283E-2</c:v>
                </c:pt>
                <c:pt idx="3188">
                  <c:v>2.7870871124058283E-2</c:v>
                </c:pt>
                <c:pt idx="3189">
                  <c:v>2.7870837214729605E-2</c:v>
                </c:pt>
                <c:pt idx="3190">
                  <c:v>2.7870803404255184E-2</c:v>
                </c:pt>
                <c:pt idx="3191">
                  <c:v>2.7870769692501796E-2</c:v>
                </c:pt>
                <c:pt idx="3192">
                  <c:v>2.7870736079522729E-2</c:v>
                </c:pt>
                <c:pt idx="3193">
                  <c:v>2.7869611876125688E-2</c:v>
                </c:pt>
                <c:pt idx="3194">
                  <c:v>2.7868502193779676E-2</c:v>
                </c:pt>
                <c:pt idx="3195">
                  <c:v>2.7868468910643429E-2</c:v>
                </c:pt>
                <c:pt idx="3196">
                  <c:v>2.7868430993613913E-2</c:v>
                </c:pt>
                <c:pt idx="3197">
                  <c:v>2.7868402640374157E-2</c:v>
                </c:pt>
                <c:pt idx="3198">
                  <c:v>2.7868369653401004E-2</c:v>
                </c:pt>
                <c:pt idx="3199">
                  <c:v>2.7868336765228818E-2</c:v>
                </c:pt>
                <c:pt idx="3200">
                  <c:v>2.786829929959822E-2</c:v>
                </c:pt>
                <c:pt idx="3201">
                  <c:v>2.7868271285047541E-2</c:v>
                </c:pt>
                <c:pt idx="3202">
                  <c:v>2.7868238693278258E-2</c:v>
                </c:pt>
                <c:pt idx="3203">
                  <c:v>2.7868206200070134E-2</c:v>
                </c:pt>
                <c:pt idx="3204">
                  <c:v>2.7868173805583041E-2</c:v>
                </c:pt>
                <c:pt idx="3205">
                  <c:v>2.7868141509976851E-2</c:v>
                </c:pt>
                <c:pt idx="3206">
                  <c:v>2.786810931317163E-2</c:v>
                </c:pt>
                <c:pt idx="3207">
                  <c:v>2.7868077215167375E-2</c:v>
                </c:pt>
                <c:pt idx="3208">
                  <c:v>2.7868036091263093E-2</c:v>
                </c:pt>
                <c:pt idx="3209">
                  <c:v>2.7868013315162088E-2</c:v>
                </c:pt>
                <c:pt idx="3210">
                  <c:v>2.7867981513320927E-2</c:v>
                </c:pt>
                <c:pt idx="3211">
                  <c:v>2.7867945289337115E-2</c:v>
                </c:pt>
                <c:pt idx="3212">
                  <c:v>2.7867918205961573E-2</c:v>
                </c:pt>
                <c:pt idx="3213">
                  <c:v>2.7867886700443378E-2</c:v>
                </c:pt>
                <c:pt idx="3214">
                  <c:v>2.7867850815228579E-2</c:v>
                </c:pt>
                <c:pt idx="3215">
                  <c:v>2.7867823985729956E-2</c:v>
                </c:pt>
                <c:pt idx="3216">
                  <c:v>2.7867792776534728E-2</c:v>
                </c:pt>
                <c:pt idx="3217">
                  <c:v>2.7867761666060531E-2</c:v>
                </c:pt>
                <c:pt idx="3218">
                  <c:v>2.7867730654387302E-2</c:v>
                </c:pt>
                <c:pt idx="3219">
                  <c:v>2.786769974151504E-2</c:v>
                </c:pt>
                <c:pt idx="3220">
                  <c:v>2.7867668927363809E-2</c:v>
                </c:pt>
                <c:pt idx="3221">
                  <c:v>2.786763821193361E-2</c:v>
                </c:pt>
                <c:pt idx="3222">
                  <c:v>2.7867607595144506E-2</c:v>
                </c:pt>
                <c:pt idx="3223">
                  <c:v>2.7867577077316241E-2</c:v>
                </c:pt>
                <c:pt idx="3224">
                  <c:v>2.7867546658288944E-2</c:v>
                </c:pt>
                <c:pt idx="3225">
                  <c:v>2.7867516337902742E-2</c:v>
                </c:pt>
                <c:pt idx="3226">
                  <c:v>2.7867486116237572E-2</c:v>
                </c:pt>
                <c:pt idx="3227">
                  <c:v>2.7867451698169177E-2</c:v>
                </c:pt>
                <c:pt idx="3228">
                  <c:v>2.7867421688254623E-2</c:v>
                </c:pt>
                <c:pt idx="3229">
                  <c:v>2.7867396043967929E-2</c:v>
                </c:pt>
                <c:pt idx="3230">
                  <c:v>2.7867366217426692E-2</c:v>
                </c:pt>
                <c:pt idx="3231">
                  <c:v>2.7867336489766359E-2</c:v>
                </c:pt>
                <c:pt idx="3232">
                  <c:v>2.7867306860747121E-2</c:v>
                </c:pt>
                <c:pt idx="3233">
                  <c:v>2.7867277330368978E-2</c:v>
                </c:pt>
                <c:pt idx="3234">
                  <c:v>2.786724370254845E-2</c:v>
                </c:pt>
                <c:pt idx="3235">
                  <c:v>2.7867218566335339E-2</c:v>
                </c:pt>
                <c:pt idx="3236">
                  <c:v>2.7867189332280162E-2</c:v>
                </c:pt>
                <c:pt idx="3237">
                  <c:v>2.7867160197105889E-2</c:v>
                </c:pt>
                <c:pt idx="3238">
                  <c:v>2.7867127020764215E-2</c:v>
                </c:pt>
                <c:pt idx="3239">
                  <c:v>2.7867102223000373E-2</c:v>
                </c:pt>
                <c:pt idx="3240">
                  <c:v>2.7867073384149066E-2</c:v>
                </c:pt>
                <c:pt idx="3241">
                  <c:v>2.7867044643938854E-2</c:v>
                </c:pt>
                <c:pt idx="3242">
                  <c:v>2.786701600252961E-2</c:v>
                </c:pt>
                <c:pt idx="3243">
                  <c:v>2.7866987460001269E-2</c:v>
                </c:pt>
                <c:pt idx="3244">
                  <c:v>2.786695901619396E-2</c:v>
                </c:pt>
                <c:pt idx="3245">
                  <c:v>2.7868003173394662E-2</c:v>
                </c:pt>
                <c:pt idx="3246">
                  <c:v>2.7866898397483908E-2</c:v>
                </c:pt>
                <c:pt idx="3247">
                  <c:v>2.7866870264148247E-2</c:v>
                </c:pt>
                <c:pt idx="3248">
                  <c:v>2.7866842229533617E-2</c:v>
                </c:pt>
                <c:pt idx="3249">
                  <c:v>2.7866814293480147E-2</c:v>
                </c:pt>
                <c:pt idx="3250">
                  <c:v>2.7866786456387516E-2</c:v>
                </c:pt>
                <c:pt idx="3251">
                  <c:v>2.786675871793598E-2</c:v>
                </c:pt>
                <c:pt idx="3252">
                  <c:v>2.7866731078285412E-2</c:v>
                </c:pt>
                <c:pt idx="3253">
                  <c:v>2.7866703537435811E-2</c:v>
                </c:pt>
                <c:pt idx="3254">
                  <c:v>2.7866676095307241E-2</c:v>
                </c:pt>
                <c:pt idx="3255">
                  <c:v>2.7866648752059575E-2</c:v>
                </c:pt>
                <c:pt idx="3256">
                  <c:v>2.7866621507373068E-2</c:v>
                </c:pt>
                <c:pt idx="3257">
                  <c:v>2.7866594361647401E-2</c:v>
                </c:pt>
                <c:pt idx="3258">
                  <c:v>2.7866559604889929E-2</c:v>
                </c:pt>
                <c:pt idx="3259">
                  <c:v>2.7866532684743817E-2</c:v>
                </c:pt>
                <c:pt idx="3260">
                  <c:v>2.786650586363848E-2</c:v>
                </c:pt>
                <c:pt idx="3261">
                  <c:v>2.7866479141014366E-2</c:v>
                </c:pt>
                <c:pt idx="3262">
                  <c:v>2.7866452517271156E-2</c:v>
                </c:pt>
                <c:pt idx="3263">
                  <c:v>2.7866425992169042E-2</c:v>
                </c:pt>
                <c:pt idx="3264">
                  <c:v>2.786639956594783E-2</c:v>
                </c:pt>
                <c:pt idx="3265">
                  <c:v>2.7866373238527586E-2</c:v>
                </c:pt>
                <c:pt idx="3266">
                  <c:v>2.7866347009668502E-2</c:v>
                </c:pt>
                <c:pt idx="3267">
                  <c:v>2.7866320879770257E-2</c:v>
                </c:pt>
                <c:pt idx="3268">
                  <c:v>2.7866294848593043E-2</c:v>
                </c:pt>
                <c:pt idx="3269">
                  <c:v>2.786626891613686E-2</c:v>
                </c:pt>
                <c:pt idx="3270">
                  <c:v>2.7866243082401709E-2</c:v>
                </c:pt>
                <c:pt idx="3271">
                  <c:v>2.7869447538002579E-2</c:v>
                </c:pt>
                <c:pt idx="3272">
                  <c:v>2.7866191711334309E-2</c:v>
                </c:pt>
                <c:pt idx="3273">
                  <c:v>2.7866166174002061E-2</c:v>
                </c:pt>
                <c:pt idx="3274">
                  <c:v>2.7866140735390843E-2</c:v>
                </c:pt>
                <c:pt idx="3275">
                  <c:v>2.7866115395580593E-2</c:v>
                </c:pt>
                <c:pt idx="3276">
                  <c:v>2.7866090154491374E-2</c:v>
                </c:pt>
                <c:pt idx="3277">
                  <c:v>2.7866065012043251E-2</c:v>
                </c:pt>
                <c:pt idx="3278">
                  <c:v>2.7866039968476031E-2</c:v>
                </c:pt>
                <c:pt idx="3279">
                  <c:v>2.7866015023709778E-2</c:v>
                </c:pt>
                <c:pt idx="3280">
                  <c:v>2.7865990177744493E-2</c:v>
                </c:pt>
                <c:pt idx="3281">
                  <c:v>2.7865965430340367E-2</c:v>
                </c:pt>
                <c:pt idx="3282">
                  <c:v>2.7865940781897081E-2</c:v>
                </c:pt>
                <c:pt idx="3283">
                  <c:v>2.7865916232174825E-2</c:v>
                </c:pt>
                <c:pt idx="3284">
                  <c:v>2.7865891781093666E-2</c:v>
                </c:pt>
                <c:pt idx="3285">
                  <c:v>2.7865867428813473E-2</c:v>
                </c:pt>
                <c:pt idx="3286">
                  <c:v>2.786584317549412E-2</c:v>
                </c:pt>
                <c:pt idx="3287">
                  <c:v>2.7865819020815863E-2</c:v>
                </c:pt>
                <c:pt idx="3288">
                  <c:v>2.7865794964778701E-2</c:v>
                </c:pt>
                <c:pt idx="3289">
                  <c:v>2.7865771007622442E-2</c:v>
                </c:pt>
                <c:pt idx="3290">
                  <c:v>2.786574714926715E-2</c:v>
                </c:pt>
                <c:pt idx="3291">
                  <c:v>2.7865723389552954E-2</c:v>
                </c:pt>
                <c:pt idx="3292">
                  <c:v>2.7867849978617798E-2</c:v>
                </c:pt>
                <c:pt idx="3293">
                  <c:v>2.78656761666074E-2</c:v>
                </c:pt>
                <c:pt idx="3294">
                  <c:v>2.786565270321617E-2</c:v>
                </c:pt>
                <c:pt idx="3295">
                  <c:v>2.7865629338625908E-2</c:v>
                </c:pt>
                <c:pt idx="3296">
                  <c:v>2.7865592822315932E-2</c:v>
                </c:pt>
                <c:pt idx="3297">
                  <c:v>2.7867733278661433E-2</c:v>
                </c:pt>
                <c:pt idx="3298">
                  <c:v>2.7865559837421117E-2</c:v>
                </c:pt>
                <c:pt idx="3299">
                  <c:v>2.7865536867874852E-2</c:v>
                </c:pt>
                <c:pt idx="3300">
                  <c:v>2.7865513997129554E-2</c:v>
                </c:pt>
                <c:pt idx="3301">
                  <c:v>2.7865491225105288E-2</c:v>
                </c:pt>
                <c:pt idx="3302">
                  <c:v>2.7865468551802053E-2</c:v>
                </c:pt>
                <c:pt idx="3303">
                  <c:v>2.7865445977299785E-2</c:v>
                </c:pt>
                <c:pt idx="3304">
                  <c:v>2.7865423501758357E-2</c:v>
                </c:pt>
                <c:pt idx="3305">
                  <c:v>2.7865401124698153E-2</c:v>
                </c:pt>
                <c:pt idx="3306">
                  <c:v>2.7865378846438915E-2</c:v>
                </c:pt>
                <c:pt idx="3307">
                  <c:v>2.7865356667060581E-2</c:v>
                </c:pt>
                <c:pt idx="3308">
                  <c:v>2.7865334586403279E-2</c:v>
                </c:pt>
                <c:pt idx="3309">
                  <c:v>2.7865312604467007E-2</c:v>
                </c:pt>
                <c:pt idx="3310">
                  <c:v>2.7865290721251768E-2</c:v>
                </c:pt>
                <c:pt idx="3311">
                  <c:v>2.7865268936997367E-2</c:v>
                </c:pt>
                <c:pt idx="3312">
                  <c:v>2.7869555140965119E-2</c:v>
                </c:pt>
                <c:pt idx="3313">
                  <c:v>2.7865225664491788E-2</c:v>
                </c:pt>
                <c:pt idx="3314">
                  <c:v>2.7865204176400482E-2</c:v>
                </c:pt>
                <c:pt idx="3315">
                  <c:v>2.7865182787030207E-2</c:v>
                </c:pt>
                <c:pt idx="3316">
                  <c:v>2.78651614964609E-2</c:v>
                </c:pt>
                <c:pt idx="3317">
                  <c:v>2.7865140304692559E-2</c:v>
                </c:pt>
                <c:pt idx="3318">
                  <c:v>2.7865119211725187E-2</c:v>
                </c:pt>
                <c:pt idx="3319">
                  <c:v>2.7865098217398909E-2</c:v>
                </c:pt>
                <c:pt idx="3320">
                  <c:v>2.7865077321793663E-2</c:v>
                </c:pt>
                <c:pt idx="3321">
                  <c:v>2.7865056525069321E-2</c:v>
                </c:pt>
                <c:pt idx="3322">
                  <c:v>2.7865035827225881E-2</c:v>
                </c:pt>
                <c:pt idx="3323">
                  <c:v>2.7868246240021488E-2</c:v>
                </c:pt>
                <c:pt idx="3324">
                  <c:v>2.7864994727382353E-2</c:v>
                </c:pt>
                <c:pt idx="3325">
                  <c:v>2.7864974325781944E-2</c:v>
                </c:pt>
                <c:pt idx="3326">
                  <c:v>2.7864954022902566E-2</c:v>
                </c:pt>
                <c:pt idx="3327">
                  <c:v>2.786493381874422E-2</c:v>
                </c:pt>
                <c:pt idx="3328">
                  <c:v>2.7864913713306905E-2</c:v>
                </c:pt>
                <c:pt idx="3329">
                  <c:v>2.7864893706670557E-2</c:v>
                </c:pt>
                <c:pt idx="3330">
                  <c:v>2.7864873798835177E-2</c:v>
                </c:pt>
                <c:pt idx="3331">
                  <c:v>2.7864853989640892E-2</c:v>
                </c:pt>
                <c:pt idx="3332">
                  <c:v>2.7864834279327511E-2</c:v>
                </c:pt>
                <c:pt idx="3333">
                  <c:v>2.7864814667815097E-2</c:v>
                </c:pt>
                <c:pt idx="3334">
                  <c:v>2.7864795155023714E-2</c:v>
                </c:pt>
                <c:pt idx="3335">
                  <c:v>2.7864775740873426E-2</c:v>
                </c:pt>
                <c:pt idx="3336">
                  <c:v>2.7864756425683979E-2</c:v>
                </c:pt>
                <c:pt idx="3337">
                  <c:v>2.7864737209215562E-2</c:v>
                </c:pt>
                <c:pt idx="3338">
                  <c:v>2.7864718091228369E-2</c:v>
                </c:pt>
                <c:pt idx="3339">
                  <c:v>2.7864699072281951E-2</c:v>
                </c:pt>
                <c:pt idx="3340">
                  <c:v>2.7864680152056565E-2</c:v>
                </c:pt>
                <c:pt idx="3341">
                  <c:v>2.7864661330632146E-2</c:v>
                </c:pt>
                <c:pt idx="3342">
                  <c:v>2.7864642607768886E-2</c:v>
                </c:pt>
                <c:pt idx="3343">
                  <c:v>2.7864623984026338E-2</c:v>
                </c:pt>
                <c:pt idx="3344">
                  <c:v>2.7866757006798082E-2</c:v>
                </c:pt>
                <c:pt idx="3345">
                  <c:v>2.7864587032304655E-2</c:v>
                </c:pt>
                <c:pt idx="3346">
                  <c:v>2.7864568704565329E-2</c:v>
                </c:pt>
                <c:pt idx="3347">
                  <c:v>2.7864550475786842E-2</c:v>
                </c:pt>
                <c:pt idx="3348">
                  <c:v>2.786884103003473E-2</c:v>
                </c:pt>
                <c:pt idx="3349">
                  <c:v>2.7867745760363771E-2</c:v>
                </c:pt>
                <c:pt idx="3350">
                  <c:v>2.7864496381537762E-2</c:v>
                </c:pt>
                <c:pt idx="3351">
                  <c:v>2.7864478547883209E-2</c:v>
                </c:pt>
                <c:pt idx="3352">
                  <c:v>2.7864460812869751E-2</c:v>
                </c:pt>
                <c:pt idx="3353">
                  <c:v>2.7864443176337517E-2</c:v>
                </c:pt>
                <c:pt idx="3354">
                  <c:v>2.7864425638846058E-2</c:v>
                </c:pt>
                <c:pt idx="3355">
                  <c:v>2.7864408200155566E-2</c:v>
                </c:pt>
                <c:pt idx="3356">
                  <c:v>2.7864390860026234E-2</c:v>
                </c:pt>
                <c:pt idx="3357">
                  <c:v>2.7864373618697869E-2</c:v>
                </c:pt>
                <c:pt idx="3358">
                  <c:v>2.7864356476250407E-2</c:v>
                </c:pt>
                <c:pt idx="3359">
                  <c:v>2.7864339432523977E-2</c:v>
                </c:pt>
                <c:pt idx="3360">
                  <c:v>2.7864322487598514E-2</c:v>
                </c:pt>
                <c:pt idx="3361">
                  <c:v>2.7864305641474019E-2</c:v>
                </c:pt>
                <c:pt idx="3362">
                  <c:v>2.7864288893990619E-2</c:v>
                </c:pt>
                <c:pt idx="3363">
                  <c:v>2.786858127252323E-2</c:v>
                </c:pt>
                <c:pt idx="3364">
                  <c:v>2.7864255695186912E-2</c:v>
                </c:pt>
                <c:pt idx="3365">
                  <c:v>2.7864239244106415E-2</c:v>
                </c:pt>
                <c:pt idx="3366">
                  <c:v>2.7864222891746948E-2</c:v>
                </c:pt>
                <c:pt idx="3367">
                  <c:v>2.7864206638188449E-2</c:v>
                </c:pt>
                <c:pt idx="3368">
                  <c:v>2.7864190483271045E-2</c:v>
                </c:pt>
                <c:pt idx="3369">
                  <c:v>2.7864174427154609E-2</c:v>
                </c:pt>
                <c:pt idx="3370">
                  <c:v>2.7864158469759204E-2</c:v>
                </c:pt>
                <c:pt idx="3371">
                  <c:v>2.7864142611164766E-2</c:v>
                </c:pt>
                <c:pt idx="3372">
                  <c:v>2.7864126851371296E-2</c:v>
                </c:pt>
                <c:pt idx="3373">
                  <c:v>2.7864111190378793E-2</c:v>
                </c:pt>
                <c:pt idx="3374">
                  <c:v>2.7864095628027385E-2</c:v>
                </c:pt>
                <c:pt idx="3375">
                  <c:v>2.7864080164476945E-2</c:v>
                </c:pt>
                <c:pt idx="3376">
                  <c:v>2.7864064799807409E-2</c:v>
                </c:pt>
                <c:pt idx="3377">
                  <c:v>2.7864049533858903E-2</c:v>
                </c:pt>
                <c:pt idx="3378">
                  <c:v>2.7864034366551493E-2</c:v>
                </c:pt>
                <c:pt idx="3379">
                  <c:v>2.7864019298045051E-2</c:v>
                </c:pt>
                <c:pt idx="3380">
                  <c:v>2.7864004328339576E-2</c:v>
                </c:pt>
                <c:pt idx="3381">
                  <c:v>2.7863989457515004E-2</c:v>
                </c:pt>
                <c:pt idx="3382">
                  <c:v>2.7863974685171655E-2</c:v>
                </c:pt>
                <c:pt idx="3383">
                  <c:v>2.7863960011949018E-2</c:v>
                </c:pt>
                <c:pt idx="3384">
                  <c:v>2.7863945437207605E-2</c:v>
                </c:pt>
                <c:pt idx="3385">
                  <c:v>2.7863930961267158E-2</c:v>
                </c:pt>
                <c:pt idx="3386">
                  <c:v>2.7863916584207615E-2</c:v>
                </c:pt>
                <c:pt idx="3387">
                  <c:v>2.7863902305789168E-2</c:v>
                </c:pt>
                <c:pt idx="3388">
                  <c:v>2.7863888126251624E-2</c:v>
                </c:pt>
                <c:pt idx="3389">
                  <c:v>2.7863874045355175E-2</c:v>
                </c:pt>
                <c:pt idx="3390">
                  <c:v>2.7863860063339629E-2</c:v>
                </c:pt>
                <c:pt idx="3391">
                  <c:v>2.7863846180045115E-2</c:v>
                </c:pt>
                <c:pt idx="3392">
                  <c:v>2.7863832395551569E-2</c:v>
                </c:pt>
                <c:pt idx="3393">
                  <c:v>2.7863818709619181E-2</c:v>
                </c:pt>
                <c:pt idx="3394">
                  <c:v>2.7867037356688051E-2</c:v>
                </c:pt>
                <c:pt idx="3395">
                  <c:v>2.7863791634397117E-2</c:v>
                </c:pt>
                <c:pt idx="3396">
                  <c:v>2.7865931132522448E-2</c:v>
                </c:pt>
                <c:pt idx="3397">
                  <c:v>2.786376495421905E-2</c:v>
                </c:pt>
                <c:pt idx="3398">
                  <c:v>2.78637517622915E-2</c:v>
                </c:pt>
                <c:pt idx="3399">
                  <c:v>2.7863738669084981E-2</c:v>
                </c:pt>
                <c:pt idx="3400">
                  <c:v>2.7863725674599493E-2</c:v>
                </c:pt>
                <c:pt idx="3401">
                  <c:v>2.7866943308079151E-2</c:v>
                </c:pt>
                <c:pt idx="3402">
                  <c:v>2.7865853026787235E-2</c:v>
                </c:pt>
                <c:pt idx="3403">
                  <c:v>2.7866917877681363E-2</c:v>
                </c:pt>
                <c:pt idx="3404">
                  <c:v>2.7865827781807795E-2</c:v>
                </c:pt>
                <c:pt idx="3405">
                  <c:v>2.7865815307466235E-2</c:v>
                </c:pt>
                <c:pt idx="3406">
                  <c:v>2.7865802931872352E-2</c:v>
                </c:pt>
                <c:pt idx="3407">
                  <c:v>2.7865790655132727E-2</c:v>
                </c:pt>
                <c:pt idx="3408">
                  <c:v>2.7866856030394072E-2</c:v>
                </c:pt>
                <c:pt idx="3409">
                  <c:v>2.7865766397923153E-2</c:v>
                </c:pt>
                <c:pt idx="3410">
                  <c:v>2.7865754417453203E-2</c:v>
                </c:pt>
                <c:pt idx="3411">
                  <c:v>2.7865742535837512E-2</c:v>
                </c:pt>
                <c:pt idx="3412">
                  <c:v>2.7865730752916207E-2</c:v>
                </c:pt>
                <c:pt idx="3413">
                  <c:v>2.7863557430221064E-2</c:v>
                </c:pt>
                <c:pt idx="3414">
                  <c:v>2.7865707483503144E-2</c:v>
                </c:pt>
                <c:pt idx="3415">
                  <c:v>2.7865695996958095E-2</c:v>
                </c:pt>
                <c:pt idx="3416">
                  <c:v>2.7865684609187369E-2</c:v>
                </c:pt>
                <c:pt idx="3417">
                  <c:v>2.7865673320164319E-2</c:v>
                </c:pt>
                <c:pt idx="3418">
                  <c:v>2.7866739744792923E-2</c:v>
                </c:pt>
                <c:pt idx="3419">
                  <c:v>2.7865651038521122E-2</c:v>
                </c:pt>
                <c:pt idx="3420">
                  <c:v>2.7865640045874329E-2</c:v>
                </c:pt>
                <c:pt idx="3421">
                  <c:v>2.7865629152001858E-2</c:v>
                </c:pt>
                <c:pt idx="3422">
                  <c:v>2.7866695996567881E-2</c:v>
                </c:pt>
                <c:pt idx="3423">
                  <c:v>2.7865607660606528E-2</c:v>
                </c:pt>
                <c:pt idx="3424">
                  <c:v>2.7865597063083669E-2</c:v>
                </c:pt>
                <c:pt idx="3425">
                  <c:v>2.7865586564308487E-2</c:v>
                </c:pt>
                <c:pt idx="3426">
                  <c:v>2.7865576164307626E-2</c:v>
                </c:pt>
                <c:pt idx="3427">
                  <c:v>2.7865565863134378E-2</c:v>
                </c:pt>
                <c:pt idx="3428">
                  <c:v>2.7865555660682162E-2</c:v>
                </c:pt>
                <c:pt idx="3429">
                  <c:v>2.7865545557057558E-2</c:v>
                </c:pt>
                <c:pt idx="3430">
                  <c:v>2.7865535552153986E-2</c:v>
                </c:pt>
                <c:pt idx="3431">
                  <c:v>2.7865525646104672E-2</c:v>
                </c:pt>
                <c:pt idx="3432">
                  <c:v>2.7865515838776389E-2</c:v>
                </c:pt>
                <c:pt idx="3433">
                  <c:v>2.7865506130222428E-2</c:v>
                </c:pt>
                <c:pt idx="3434">
                  <c:v>2.786549652049608E-2</c:v>
                </c:pt>
                <c:pt idx="3435">
                  <c:v>2.7866564730729682E-2</c:v>
                </c:pt>
                <c:pt idx="3436">
                  <c:v>2.7866555324853604E-2</c:v>
                </c:pt>
                <c:pt idx="3437">
                  <c:v>2.7865468283856387E-2</c:v>
                </c:pt>
                <c:pt idx="3438">
                  <c:v>2.7865459069280618E-2</c:v>
                </c:pt>
                <c:pt idx="3439">
                  <c:v>2.7865449953399235E-2</c:v>
                </c:pt>
                <c:pt idx="3440">
                  <c:v>2.7865440936318819E-2</c:v>
                </c:pt>
                <c:pt idx="3441">
                  <c:v>2.7866509777307868E-2</c:v>
                </c:pt>
                <c:pt idx="3442">
                  <c:v>2.78654231985076E-2</c:v>
                </c:pt>
                <c:pt idx="3443">
                  <c:v>2.7865414477776795E-2</c:v>
                </c:pt>
                <c:pt idx="3444">
                  <c:v>2.7865405855820313E-2</c:v>
                </c:pt>
                <c:pt idx="3445">
                  <c:v>2.7865397332638153E-2</c:v>
                </c:pt>
                <c:pt idx="3446">
                  <c:v>2.7863229908531295E-2</c:v>
                </c:pt>
                <c:pt idx="3447">
                  <c:v>2.7865380582570154E-2</c:v>
                </c:pt>
                <c:pt idx="3448">
                  <c:v>2.786537235571096E-2</c:v>
                </c:pt>
                <c:pt idx="3449">
                  <c:v>2.7865364227626088E-2</c:v>
                </c:pt>
                <c:pt idx="3450">
                  <c:v>2.7865356198342184E-2</c:v>
                </c:pt>
                <c:pt idx="3451">
                  <c:v>2.7865348267832601E-2</c:v>
                </c:pt>
                <c:pt idx="3452">
                  <c:v>2.7867496151985804E-2</c:v>
                </c:pt>
                <c:pt idx="3453">
                  <c:v>2.7866410539409969E-2</c:v>
                </c:pt>
                <c:pt idx="3454">
                  <c:v>2.7865325068976432E-2</c:v>
                </c:pt>
                <c:pt idx="3455">
                  <c:v>2.7866395382754039E-2</c:v>
                </c:pt>
                <c:pt idx="3456">
                  <c:v>2.7865310096926166E-2</c:v>
                </c:pt>
                <c:pt idx="3457">
                  <c:v>2.7865302759089161E-2</c:v>
                </c:pt>
                <c:pt idx="3458">
                  <c:v>2.7865295520053124E-2</c:v>
                </c:pt>
                <c:pt idx="3459">
                  <c:v>2.7865288379738118E-2</c:v>
                </c:pt>
                <c:pt idx="3460">
                  <c:v>2.7866359219921311E-2</c:v>
                </c:pt>
                <c:pt idx="3461">
                  <c:v>2.7865274395511008E-2</c:v>
                </c:pt>
                <c:pt idx="3462">
                  <c:v>2.7865267551572259E-2</c:v>
                </c:pt>
                <c:pt idx="3463">
                  <c:v>2.7865260806407832E-2</c:v>
                </c:pt>
                <c:pt idx="3464">
                  <c:v>2.7865254159991082E-2</c:v>
                </c:pt>
                <c:pt idx="3465">
                  <c:v>2.7865247612401944E-2</c:v>
                </c:pt>
                <c:pt idx="3466">
                  <c:v>2.7865241163533838E-2</c:v>
                </c:pt>
                <c:pt idx="3467">
                  <c:v>2.7865234813493345E-2</c:v>
                </c:pt>
                <c:pt idx="3468">
                  <c:v>2.7863069327462853E-2</c:v>
                </c:pt>
                <c:pt idx="3469">
                  <c:v>2.7865222409708679E-2</c:v>
                </c:pt>
                <c:pt idx="3470">
                  <c:v>2.7865216356017797E-2</c:v>
                </c:pt>
                <c:pt idx="3471">
                  <c:v>2.7866288354847502E-2</c:v>
                </c:pt>
                <c:pt idx="3472">
                  <c:v>2.7865204544879063E-2</c:v>
                </c:pt>
                <c:pt idx="3473">
                  <c:v>2.7865198787484502E-2</c:v>
                </c:pt>
                <c:pt idx="3474">
                  <c:v>2.7866271102527929E-2</c:v>
                </c:pt>
                <c:pt idx="3475">
                  <c:v>2.7865187569071637E-2</c:v>
                </c:pt>
                <c:pt idx="3476">
                  <c:v>2.7865182108000042E-2</c:v>
                </c:pt>
                <c:pt idx="3477">
                  <c:v>2.7865176745729414E-2</c:v>
                </c:pt>
                <c:pt idx="3478">
                  <c:v>2.7865171482259754E-2</c:v>
                </c:pt>
                <c:pt idx="3479">
                  <c:v>2.7865166317537771E-2</c:v>
                </c:pt>
                <c:pt idx="3480">
                  <c:v>2.7865161251616755E-2</c:v>
                </c:pt>
                <c:pt idx="3481">
                  <c:v>2.7865156284470061E-2</c:v>
                </c:pt>
                <c:pt idx="3482">
                  <c:v>2.7865151416071043E-2</c:v>
                </c:pt>
                <c:pt idx="3483">
                  <c:v>2.7865146646472994E-2</c:v>
                </c:pt>
                <c:pt idx="3484">
                  <c:v>2.786514197562262E-2</c:v>
                </c:pt>
                <c:pt idx="3485">
                  <c:v>2.7865137403653151E-2</c:v>
                </c:pt>
                <c:pt idx="3486">
                  <c:v>2.7865132930351422E-2</c:v>
                </c:pt>
                <c:pt idx="3487">
                  <c:v>2.786620661625161E-2</c:v>
                </c:pt>
                <c:pt idx="3488">
                  <c:v>2.7866202347286428E-2</c:v>
                </c:pt>
                <c:pt idx="3489">
                  <c:v>2.7865120103252039E-2</c:v>
                </c:pt>
                <c:pt idx="3490">
                  <c:v>2.7865116025074244E-2</c:v>
                </c:pt>
                <c:pt idx="3491">
                  <c:v>2.7865112045724061E-2</c:v>
                </c:pt>
                <c:pt idx="3492">
                  <c:v>2.78651081651482E-2</c:v>
                </c:pt>
                <c:pt idx="3493">
                  <c:v>2.7866182484175273E-2</c:v>
                </c:pt>
                <c:pt idx="3494">
                  <c:v>2.7865100700266154E-2</c:v>
                </c:pt>
                <c:pt idx="3495">
                  <c:v>2.786509711601326E-2</c:v>
                </c:pt>
                <c:pt idx="3496">
                  <c:v>2.7865093630587978E-2</c:v>
                </c:pt>
                <c:pt idx="3497">
                  <c:v>2.7865090243857082E-2</c:v>
                </c:pt>
                <c:pt idx="3498">
                  <c:v>2.7866165090748574E-2</c:v>
                </c:pt>
                <c:pt idx="3499">
                  <c:v>2.7865083766798193E-2</c:v>
                </c:pt>
                <c:pt idx="3500">
                  <c:v>2.7865080676443554E-2</c:v>
                </c:pt>
                <c:pt idx="3501">
                  <c:v>2.7865077684836592E-2</c:v>
                </c:pt>
                <c:pt idx="3502">
                  <c:v>2.7865074792057243E-2</c:v>
                </c:pt>
                <c:pt idx="3503">
                  <c:v>2.786507199802557E-2</c:v>
                </c:pt>
                <c:pt idx="3504">
                  <c:v>2.7865069302794865E-2</c:v>
                </c:pt>
                <c:pt idx="3505">
                  <c:v>2.7863987494525233E-2</c:v>
                </c:pt>
                <c:pt idx="3506">
                  <c:v>2.7862906952469402E-2</c:v>
                </c:pt>
                <c:pt idx="3507">
                  <c:v>2.7862904582125481E-2</c:v>
                </c:pt>
                <c:pt idx="3508">
                  <c:v>2.7862901994115674E-2</c:v>
                </c:pt>
                <c:pt idx="3509">
                  <c:v>2.7862900137840541E-2</c:v>
                </c:pt>
                <c:pt idx="3510">
                  <c:v>2.7862898063659713E-2</c:v>
                </c:pt>
                <c:pt idx="3511">
                  <c:v>2.7862896088439726E-2</c:v>
                </c:pt>
                <c:pt idx="3512">
                  <c:v>2.7862893951828838E-2</c:v>
                </c:pt>
                <c:pt idx="3513">
                  <c:v>2.7862892434242781E-2</c:v>
                </c:pt>
                <c:pt idx="3514">
                  <c:v>2.7862890755185887E-2</c:v>
                </c:pt>
                <c:pt idx="3515">
                  <c:v>2.7862889175009897E-2</c:v>
                </c:pt>
                <c:pt idx="3516">
                  <c:v>2.7862887693554939E-2</c:v>
                </c:pt>
                <c:pt idx="3517">
                  <c:v>2.7862886310821011E-2</c:v>
                </c:pt>
                <c:pt idx="3518">
                  <c:v>2.7862885026888051E-2</c:v>
                </c:pt>
                <c:pt idx="3519">
                  <c:v>2.7862883521372339E-2</c:v>
                </c:pt>
                <c:pt idx="3520">
                  <c:v>2.7862882755425034E-2</c:v>
                </c:pt>
                <c:pt idx="3521">
                  <c:v>2.7862881767735104E-2</c:v>
                </c:pt>
                <c:pt idx="3522">
                  <c:v>2.7862880878846141E-2</c:v>
                </c:pt>
                <c:pt idx="3523">
                  <c:v>2.7862879983961975E-2</c:v>
                </c:pt>
                <c:pt idx="3524">
                  <c:v>2.7862879397471119E-2</c:v>
                </c:pt>
                <c:pt idx="3525">
                  <c:v>2.7862878804825186E-2</c:v>
                </c:pt>
                <c:pt idx="3526">
                  <c:v>2.786287824855016E-2</c:v>
                </c:pt>
                <c:pt idx="3527">
                  <c:v>2.786287791601616E-2</c:v>
                </c:pt>
                <c:pt idx="3528">
                  <c:v>2.7862877619613258E-2</c:v>
                </c:pt>
                <c:pt idx="3529">
                  <c:v>2.7862877422091259E-2</c:v>
                </c:pt>
                <c:pt idx="3530">
                  <c:v>2.7862877323370228E-2</c:v>
                </c:pt>
                <c:pt idx="3531">
                  <c:v>2.7862877310980139E-2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83072"/>
        <c:axId val="76884608"/>
      </c:lineChart>
      <c:dateAx>
        <c:axId val="7688307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846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884608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8830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7.7420000000000544E-3</c:v>
                </c:pt>
                <c:pt idx="1">
                  <c:v>7.7577322691750996E-3</c:v>
                </c:pt>
                <c:pt idx="2">
                  <c:v>7.773533585490172E-3</c:v>
                </c:pt>
                <c:pt idx="3">
                  <c:v>7.818393994738819E-3</c:v>
                </c:pt>
                <c:pt idx="4">
                  <c:v>7.8534551974575387E-3</c:v>
                </c:pt>
                <c:pt idx="5">
                  <c:v>7.8534551974575387E-3</c:v>
                </c:pt>
                <c:pt idx="6">
                  <c:v>7.8695983876351638E-3</c:v>
                </c:pt>
                <c:pt idx="7">
                  <c:v>7.8857864866422323E-3</c:v>
                </c:pt>
                <c:pt idx="8">
                  <c:v>7.9213851826686697E-3</c:v>
                </c:pt>
                <c:pt idx="9">
                  <c:v>7.9279675703588185E-3</c:v>
                </c:pt>
                <c:pt idx="10">
                  <c:v>7.96727988466173E-3</c:v>
                </c:pt>
                <c:pt idx="11">
                  <c:v>7.9836649958552539E-3</c:v>
                </c:pt>
                <c:pt idx="12">
                  <c:v>8.0000708668610063E-3</c:v>
                </c:pt>
                <c:pt idx="13">
                  <c:v>8.0355651218880098E-3</c:v>
                </c:pt>
                <c:pt idx="14">
                  <c:v>8.0424532289201985E-3</c:v>
                </c:pt>
                <c:pt idx="15">
                  <c:v>8.0822908345037688E-3</c:v>
                </c:pt>
                <c:pt idx="16">
                  <c:v>8.09874879044261E-3</c:v>
                </c:pt>
                <c:pt idx="17">
                  <c:v>8.1152033460788978E-3</c:v>
                </c:pt>
                <c:pt idx="18">
                  <c:v>8.1500876424358739E-3</c:v>
                </c:pt>
                <c:pt idx="19">
                  <c:v>8.1572805656213096E-3</c:v>
                </c:pt>
                <c:pt idx="20">
                  <c:v>8.1973042791021224E-3</c:v>
                </c:pt>
                <c:pt idx="21">
                  <c:v>8.2136659253537418E-3</c:v>
                </c:pt>
                <c:pt idx="22">
                  <c:v>8.2299999999867132E-3</c:v>
                </c:pt>
                <c:pt idx="23">
                  <c:v>8.2374443682235489E-3</c:v>
                </c:pt>
                <c:pt idx="24">
                  <c:v>8.2449276822333384E-3</c:v>
                </c:pt>
                <c:pt idx="25">
                  <c:v>8.3112885259791092E-3</c:v>
                </c:pt>
                <c:pt idx="26">
                  <c:v>8.3274957441261104E-3</c:v>
                </c:pt>
                <c:pt idx="27">
                  <c:v>8.3436951688606372E-3</c:v>
                </c:pt>
                <c:pt idx="28">
                  <c:v>8.3767453876475838E-3</c:v>
                </c:pt>
                <c:pt idx="29">
                  <c:v>8.3844993942603658E-3</c:v>
                </c:pt>
                <c:pt idx="30">
                  <c:v>8.4247109520314816E-3</c:v>
                </c:pt>
                <c:pt idx="31">
                  <c:v>8.4409449562453977E-3</c:v>
                </c:pt>
                <c:pt idx="32">
                  <c:v>8.4571982827287822E-3</c:v>
                </c:pt>
                <c:pt idx="33">
                  <c:v>8.4901564761594769E-3</c:v>
                </c:pt>
                <c:pt idx="34">
                  <c:v>8.4981218072564691E-3</c:v>
                </c:pt>
                <c:pt idx="35">
                  <c:v>8.5388903721110975E-3</c:v>
                </c:pt>
                <c:pt idx="36">
                  <c:v>8.5553410095690341E-3</c:v>
                </c:pt>
                <c:pt idx="37">
                  <c:v>8.5718380974957979E-3</c:v>
                </c:pt>
                <c:pt idx="38">
                  <c:v>8.6053672820428067E-3</c:v>
                </c:pt>
                <c:pt idx="39">
                  <c:v>8.6134973839596431E-3</c:v>
                </c:pt>
                <c:pt idx="40">
                  <c:v>8.6551559810047612E-3</c:v>
                </c:pt>
                <c:pt idx="41">
                  <c:v>8.6720131876187444E-3</c:v>
                </c:pt>
                <c:pt idx="42">
                  <c:v>8.6889439858586371E-3</c:v>
                </c:pt>
                <c:pt idx="43">
                  <c:v>8.7326836783475081E-3</c:v>
                </c:pt>
                <c:pt idx="44">
                  <c:v>8.7500000000079858E-3</c:v>
                </c:pt>
                <c:pt idx="45">
                  <c:v>8.7922924719044532E-3</c:v>
                </c:pt>
                <c:pt idx="46">
                  <c:v>8.809839779162389E-3</c:v>
                </c:pt>
                <c:pt idx="47">
                  <c:v>8.8558973157614497E-3</c:v>
                </c:pt>
                <c:pt idx="48">
                  <c:v>8.8642475229781265E-3</c:v>
                </c:pt>
                <c:pt idx="49">
                  <c:v>8.9171199675740706E-3</c:v>
                </c:pt>
                <c:pt idx="50">
                  <c:v>8.9171199675740706E-3</c:v>
                </c:pt>
                <c:pt idx="51">
                  <c:v>8.9353343040278182E-3</c:v>
                </c:pt>
                <c:pt idx="52">
                  <c:v>8.9736746147972557E-3</c:v>
                </c:pt>
                <c:pt idx="53">
                  <c:v>8.9821102349474814E-3</c:v>
                </c:pt>
                <c:pt idx="54">
                  <c:v>9.027848892927022E-3</c:v>
                </c:pt>
                <c:pt idx="55">
                  <c:v>9.0466415795245024E-3</c:v>
                </c:pt>
                <c:pt idx="56">
                  <c:v>9.0655312517474163E-3</c:v>
                </c:pt>
                <c:pt idx="57">
                  <c:v>9.1057451789696188E-3</c:v>
                </c:pt>
                <c:pt idx="58">
                  <c:v>9.1142617648183148E-3</c:v>
                </c:pt>
                <c:pt idx="59">
                  <c:v>9.1614403418270891E-3</c:v>
                </c:pt>
                <c:pt idx="60">
                  <c:v>9.1809154951317615E-3</c:v>
                </c:pt>
                <c:pt idx="61">
                  <c:v>9.2004888235586724E-3</c:v>
                </c:pt>
                <c:pt idx="62">
                  <c:v>9.2426154571612559E-3</c:v>
                </c:pt>
                <c:pt idx="63">
                  <c:v>9.2512059697542441E-3</c:v>
                </c:pt>
                <c:pt idx="64">
                  <c:v>9.2998340473365772E-3</c:v>
                </c:pt>
                <c:pt idx="65">
                  <c:v>9.3199999999765797E-3</c:v>
                </c:pt>
                <c:pt idx="66">
                  <c:v>9.3402647054105E-3</c:v>
                </c:pt>
                <c:pt idx="67">
                  <c:v>9.3842949400706147E-3</c:v>
                </c:pt>
                <c:pt idx="68">
                  <c:v>9.3929555798161982E-3</c:v>
                </c:pt>
                <c:pt idx="69">
                  <c:v>9.4429557682259267E-3</c:v>
                </c:pt>
                <c:pt idx="70">
                  <c:v>9.4637428913680686E-3</c:v>
                </c:pt>
                <c:pt idx="71">
                  <c:v>9.4846047845890801E-3</c:v>
                </c:pt>
                <c:pt idx="72">
                  <c:v>9.5423923111289492E-3</c:v>
                </c:pt>
                <c:pt idx="73">
                  <c:v>9.551162690001674E-3</c:v>
                </c:pt>
                <c:pt idx="74">
                  <c:v>9.6111494621021927E-3</c:v>
                </c:pt>
                <c:pt idx="75">
                  <c:v>9.6111494621021927E-3</c:v>
                </c:pt>
                <c:pt idx="76">
                  <c:v>9.6324363131449226E-3</c:v>
                </c:pt>
                <c:pt idx="77">
                  <c:v>9.6787494150820629E-3</c:v>
                </c:pt>
                <c:pt idx="78">
                  <c:v>9.6876492505077166E-3</c:v>
                </c:pt>
                <c:pt idx="79">
                  <c:v>9.7394998648128693E-3</c:v>
                </c:pt>
                <c:pt idx="80">
                  <c:v>9.7610138098881399E-3</c:v>
                </c:pt>
                <c:pt idx="81">
                  <c:v>9.7825532902928915E-3</c:v>
                </c:pt>
                <c:pt idx="82">
                  <c:v>9.8291253674053624E-3</c:v>
                </c:pt>
                <c:pt idx="83">
                  <c:v>9.8381981544964116E-3</c:v>
                </c:pt>
                <c:pt idx="84">
                  <c:v>9.8905105466680163E-3</c:v>
                </c:pt>
                <c:pt idx="85">
                  <c:v>9.9121293294258655E-3</c:v>
                </c:pt>
                <c:pt idx="86">
                  <c:v>9.9337490081210303E-3</c:v>
                </c:pt>
                <c:pt idx="87">
                  <c:v>9.979999999935138E-3</c:v>
                </c:pt>
                <c:pt idx="88">
                  <c:v>9.9892767486530198E-3</c:v>
                </c:pt>
                <c:pt idx="89">
                  <c:v>1.0041731847379288E-2</c:v>
                </c:pt>
                <c:pt idx="90">
                  <c:v>1.006329152175032E-2</c:v>
                </c:pt>
                <c:pt idx="91">
                  <c:v>1.0084842345560631E-2</c:v>
                </c:pt>
                <c:pt idx="92">
                  <c:v>1.0130510135404988E-2</c:v>
                </c:pt>
                <c:pt idx="93">
                  <c:v>1.013997911650415E-2</c:v>
                </c:pt>
                <c:pt idx="94">
                  <c:v>1.0192548534684612E-2</c:v>
                </c:pt>
                <c:pt idx="95">
                  <c:v>1.0214097155163852E-2</c:v>
                </c:pt>
                <c:pt idx="96">
                  <c:v>1.0281144594066796E-2</c:v>
                </c:pt>
                <c:pt idx="97">
                  <c:v>1.0281144594066796E-2</c:v>
                </c:pt>
                <c:pt idx="98">
                  <c:v>1.0290764470900871E-2</c:v>
                </c:pt>
                <c:pt idx="99">
                  <c:v>1.0343644237724823E-2</c:v>
                </c:pt>
                <c:pt idx="100">
                  <c:v>1.0365300615730245E-2</c:v>
                </c:pt>
                <c:pt idx="101">
                  <c:v>1.0386982090780983E-2</c:v>
                </c:pt>
                <c:pt idx="102">
                  <c:v>1.0432730677138097E-2</c:v>
                </c:pt>
                <c:pt idx="103">
                  <c:v>1.0442462332558845E-2</c:v>
                </c:pt>
                <c:pt idx="104">
                  <c:v>1.0495850853774051E-2</c:v>
                </c:pt>
                <c:pt idx="105">
                  <c:v>1.0529875929288708E-2</c:v>
                </c:pt>
                <c:pt idx="106">
                  <c:v>1.0539658979392741E-2</c:v>
                </c:pt>
                <c:pt idx="107">
                  <c:v>1.0595902731591375E-2</c:v>
                </c:pt>
                <c:pt idx="108">
                  <c:v>1.0595902731591375E-2</c:v>
                </c:pt>
                <c:pt idx="109">
                  <c:v>1.0650000000318205E-2</c:v>
                </c:pt>
                <c:pt idx="110">
                  <c:v>1.0672223236385319E-2</c:v>
                </c:pt>
                <c:pt idx="111">
                  <c:v>1.0694497013430612E-2</c:v>
                </c:pt>
                <c:pt idx="112">
                  <c:v>1.0741903641338502E-2</c:v>
                </c:pt>
                <c:pt idx="113">
                  <c:v>1.0751755813289222E-2</c:v>
                </c:pt>
                <c:pt idx="114">
                  <c:v>1.0806576205924503E-2</c:v>
                </c:pt>
                <c:pt idx="115">
                  <c:v>1.0829124542764367E-2</c:v>
                </c:pt>
                <c:pt idx="116">
                  <c:v>1.0851713857464244E-2</c:v>
                </c:pt>
                <c:pt idx="117">
                  <c:v>1.0899907342849732E-2</c:v>
                </c:pt>
                <c:pt idx="118">
                  <c:v>1.0909810192048867E-2</c:v>
                </c:pt>
                <c:pt idx="119">
                  <c:v>1.0965227262544425E-2</c:v>
                </c:pt>
                <c:pt idx="120">
                  <c:v>1.098803374092369E-2</c:v>
                </c:pt>
                <c:pt idx="121">
                  <c:v>1.1010871628205755E-2</c:v>
                </c:pt>
                <c:pt idx="122">
                  <c:v>1.10596317169091E-2</c:v>
                </c:pt>
                <c:pt idx="123">
                  <c:v>1.1069594878738801E-2</c:v>
                </c:pt>
                <c:pt idx="124">
                  <c:v>1.1125484332004656E-2</c:v>
                </c:pt>
                <c:pt idx="125">
                  <c:v>1.1148481951278072E-2</c:v>
                </c:pt>
                <c:pt idx="126">
                  <c:v>1.1171501404487022E-2</c:v>
                </c:pt>
                <c:pt idx="127">
                  <c:v>1.1246673334366582E-2</c:v>
                </c:pt>
                <c:pt idx="128">
                  <c:v>1.1309999999933682E-2</c:v>
                </c:pt>
                <c:pt idx="129">
                  <c:v>1.1333134085331183E-2</c:v>
                </c:pt>
                <c:pt idx="130">
                  <c:v>1.1343216121523995E-2</c:v>
                </c:pt>
                <c:pt idx="131">
                  <c:v>1.144896463824082E-2</c:v>
                </c:pt>
                <c:pt idx="132">
                  <c:v>1.1472158039799047E-2</c:v>
                </c:pt>
                <c:pt idx="133">
                  <c:v>1.1495358959986927E-2</c:v>
                </c:pt>
                <c:pt idx="134">
                  <c:v>1.1544620726654183E-2</c:v>
                </c:pt>
                <c:pt idx="135">
                  <c:v>1.1554807942878737E-2</c:v>
                </c:pt>
                <c:pt idx="136">
                  <c:v>1.1611452658321798E-2</c:v>
                </c:pt>
                <c:pt idx="137">
                  <c:v>1.1634684480175383E-2</c:v>
                </c:pt>
                <c:pt idx="138">
                  <c:v>1.1657919083365442E-2</c:v>
                </c:pt>
                <c:pt idx="139">
                  <c:v>1.1720026212897271E-2</c:v>
                </c:pt>
                <c:pt idx="140">
                  <c:v>1.1730302309060432E-2</c:v>
                </c:pt>
                <c:pt idx="141">
                  <c:v>1.1797347193658179E-2</c:v>
                </c:pt>
                <c:pt idx="142">
                  <c:v>1.1797347193658179E-2</c:v>
                </c:pt>
                <c:pt idx="143">
                  <c:v>1.182058230641855E-2</c:v>
                </c:pt>
                <c:pt idx="144">
                  <c:v>1.1869553235622898E-2</c:v>
                </c:pt>
                <c:pt idx="145">
                  <c:v>1.1879907916586611E-2</c:v>
                </c:pt>
                <c:pt idx="146">
                  <c:v>1.1936704771418971E-2</c:v>
                </c:pt>
                <c:pt idx="147">
                  <c:v>1.1959913901172337E-2</c:v>
                </c:pt>
                <c:pt idx="148">
                  <c:v>1.1983116328386632E-2</c:v>
                </c:pt>
                <c:pt idx="149">
                  <c:v>1.2031786922236533E-2</c:v>
                </c:pt>
                <c:pt idx="150">
                  <c:v>1.2054930734493187E-2</c:v>
                </c:pt>
                <c:pt idx="151">
                  <c:v>1.2099004197904781E-2</c:v>
                </c:pt>
                <c:pt idx="152">
                  <c:v>1.2122152171923681E-2</c:v>
                </c:pt>
                <c:pt idx="153">
                  <c:v>1.2145288696830103E-2</c:v>
                </c:pt>
                <c:pt idx="154">
                  <c:v>1.2193557258025286E-2</c:v>
                </c:pt>
                <c:pt idx="155">
                  <c:v>1.2204085942832241E-2</c:v>
                </c:pt>
                <c:pt idx="156">
                  <c:v>1.2260775840838645E-2</c:v>
                </c:pt>
                <c:pt idx="157">
                  <c:v>1.2283829423895831E-2</c:v>
                </c:pt>
                <c:pt idx="158">
                  <c:v>1.2306866808200733E-2</c:v>
                </c:pt>
                <c:pt idx="159">
                  <c:v>1.2354632825447505E-2</c:v>
                </c:pt>
                <c:pt idx="160">
                  <c:v>1.2365249405680052E-2</c:v>
                </c:pt>
                <c:pt idx="161">
                  <c:v>1.2444712924887849E-2</c:v>
                </c:pt>
                <c:pt idx="162">
                  <c:v>1.2444712924887849E-2</c:v>
                </c:pt>
                <c:pt idx="163">
                  <c:v>1.2467617908959895E-2</c:v>
                </c:pt>
                <c:pt idx="164">
                  <c:v>1.2526864492378192E-2</c:v>
                </c:pt>
                <c:pt idx="165">
                  <c:v>1.2537571391166269E-2</c:v>
                </c:pt>
                <c:pt idx="166">
                  <c:v>1.258180478386927E-2</c:v>
                </c:pt>
                <c:pt idx="167">
                  <c:v>1.2604569794096564E-2</c:v>
                </c:pt>
                <c:pt idx="168">
                  <c:v>1.2627309097235813E-2</c:v>
                </c:pt>
                <c:pt idx="169">
                  <c:v>1.2673773241063451E-2</c:v>
                </c:pt>
                <c:pt idx="170">
                  <c:v>1.2684564281079081E-2</c:v>
                </c:pt>
                <c:pt idx="171">
                  <c:v>1.2728820647158983E-2</c:v>
                </c:pt>
                <c:pt idx="172">
                  <c:v>1.2751433715597893E-2</c:v>
                </c:pt>
                <c:pt idx="173">
                  <c:v>1.2774016964058645E-2</c:v>
                </c:pt>
                <c:pt idx="174">
                  <c:v>1.2796569710725868E-2</c:v>
                </c:pt>
                <c:pt idx="175">
                  <c:v>1.2842250873314004E-2</c:v>
                </c:pt>
                <c:pt idx="176">
                  <c:v>1.2886462041087718E-2</c:v>
                </c:pt>
                <c:pt idx="177">
                  <c:v>1.2908852049500945E-2</c:v>
                </c:pt>
                <c:pt idx="178">
                  <c:v>1.2931207464000904E-2</c:v>
                </c:pt>
                <c:pt idx="179">
                  <c:v>1.2953527602365752E-2</c:v>
                </c:pt>
                <c:pt idx="180">
                  <c:v>1.2998313449792392E-2</c:v>
                </c:pt>
                <c:pt idx="181">
                  <c:v>1.3042441748045199E-2</c:v>
                </c:pt>
                <c:pt idx="182">
                  <c:v>1.3064575270418785E-2</c:v>
                </c:pt>
                <c:pt idx="183">
                  <c:v>1.3086669422136814E-2</c:v>
                </c:pt>
                <c:pt idx="184">
                  <c:v>1.3108723520583459E-2</c:v>
                </c:pt>
                <c:pt idx="185">
                  <c:v>1.3152519247516923E-2</c:v>
                </c:pt>
                <c:pt idx="186">
                  <c:v>1.3196525727409583E-2</c:v>
                </c:pt>
                <c:pt idx="187">
                  <c:v>1.321836931833621E-2</c:v>
                </c:pt>
                <c:pt idx="188">
                  <c:v>1.3240168759145193E-2</c:v>
                </c:pt>
                <c:pt idx="189">
                  <c:v>1.3261923366839857E-2</c:v>
                </c:pt>
                <c:pt idx="190">
                  <c:v>1.3369999999999934E-2</c:v>
                </c:pt>
                <c:pt idx="191">
                  <c:v>1.3391471458204116E-2</c:v>
                </c:pt>
                <c:pt idx="192">
                  <c:v>1.341289447140533E-2</c:v>
                </c:pt>
                <c:pt idx="193">
                  <c:v>1.3454458316468004E-2</c:v>
                </c:pt>
                <c:pt idx="194">
                  <c:v>1.3498111819700179E-2</c:v>
                </c:pt>
                <c:pt idx="195">
                  <c:v>1.3519299917452765E-2</c:v>
                </c:pt>
                <c:pt idx="196">
                  <c:v>1.3540442494368497E-2</c:v>
                </c:pt>
                <c:pt idx="197">
                  <c:v>1.3561540037976735E-2</c:v>
                </c:pt>
                <c:pt idx="198">
                  <c:v>1.3602040894552227E-2</c:v>
                </c:pt>
                <c:pt idx="199">
                  <c:v>1.3645489631581537E-2</c:v>
                </c:pt>
                <c:pt idx="200">
                  <c:v>1.3666369323249453E-2</c:v>
                </c:pt>
                <c:pt idx="201">
                  <c:v>1.3687206907776799E-2</c:v>
                </c:pt>
                <c:pt idx="202">
                  <c:v>1.374561695118225E-2</c:v>
                </c:pt>
                <c:pt idx="203">
                  <c:v>1.3756892650367353E-2</c:v>
                </c:pt>
                <c:pt idx="204">
                  <c:v>1.3790780299932014E-2</c:v>
                </c:pt>
                <c:pt idx="205">
                  <c:v>1.3811375488231119E-2</c:v>
                </c:pt>
                <c:pt idx="206">
                  <c:v>1.383193198535306E-2</c:v>
                </c:pt>
                <c:pt idx="207">
                  <c:v>1.3852450279473471E-2</c:v>
                </c:pt>
                <c:pt idx="208">
                  <c:v>1.3891154807612769E-2</c:v>
                </c:pt>
                <c:pt idx="209">
                  <c:v>1.3934151191012076E-2</c:v>
                </c:pt>
                <c:pt idx="210">
                  <c:v>1.3954485794317162E-2</c:v>
                </c:pt>
                <c:pt idx="211">
                  <c:v>1.3974785124606615E-2</c:v>
                </c:pt>
                <c:pt idx="212">
                  <c:v>1.3995049670364867E-2</c:v>
                </c:pt>
                <c:pt idx="213">
                  <c:v>1.4006373823928355E-2</c:v>
                </c:pt>
                <c:pt idx="214">
                  <c:v>1.4095867731182527E-2</c:v>
                </c:pt>
                <c:pt idx="215">
                  <c:v>1.4115933830351207E-2</c:v>
                </c:pt>
                <c:pt idx="216">
                  <c:v>1.4135968565587506E-2</c:v>
                </c:pt>
                <c:pt idx="217">
                  <c:v>1.41733106327924E-2</c:v>
                </c:pt>
                <c:pt idx="218">
                  <c:v>1.4215803644389359E-2</c:v>
                </c:pt>
                <c:pt idx="219">
                  <c:v>1.4235688893215777E-2</c:v>
                </c:pt>
                <c:pt idx="220">
                  <c:v>1.4255545711703125E-2</c:v>
                </c:pt>
                <c:pt idx="221">
                  <c:v>1.4275374588929551E-2</c:v>
                </c:pt>
                <c:pt idx="222">
                  <c:v>1.4312195995836044E-2</c:v>
                </c:pt>
                <c:pt idx="223">
                  <c:v>1.435442046822763E-2</c:v>
                </c:pt>
                <c:pt idx="224">
                  <c:v>1.4374116976759421E-2</c:v>
                </c:pt>
                <c:pt idx="225">
                  <c:v>1.4393788479360297E-2</c:v>
                </c:pt>
                <c:pt idx="226">
                  <c:v>1.4413435465394205E-2</c:v>
                </c:pt>
                <c:pt idx="227">
                  <c:v>1.4449842119910589E-2</c:v>
                </c:pt>
                <c:pt idx="228">
                  <c:v>1.4491788032557129E-2</c:v>
                </c:pt>
                <c:pt idx="229">
                  <c:v>1.4511319777628838E-2</c:v>
                </c:pt>
                <c:pt idx="230">
                  <c:v>1.4530829943162392E-2</c:v>
                </c:pt>
                <c:pt idx="231">
                  <c:v>1.4550319018802278E-2</c:v>
                </c:pt>
                <c:pt idx="232">
                  <c:v>1.4594732294574083E-2</c:v>
                </c:pt>
                <c:pt idx="233">
                  <c:v>1.4647465188913269E-2</c:v>
                </c:pt>
                <c:pt idx="234">
                  <c:v>1.4666838009932104E-2</c:v>
                </c:pt>
                <c:pt idx="235">
                  <c:v>1.4686193169670717E-2</c:v>
                </c:pt>
                <c:pt idx="236">
                  <c:v>1.4722084619851812E-2</c:v>
                </c:pt>
                <c:pt idx="237">
                  <c:v>1.4763446995571066E-2</c:v>
                </c:pt>
                <c:pt idx="238">
                  <c:v>1.4782721199058881E-2</c:v>
                </c:pt>
                <c:pt idx="239">
                  <c:v>1.4801980681597854E-2</c:v>
                </c:pt>
                <c:pt idx="240">
                  <c:v>1.482122593337757E-2</c:v>
                </c:pt>
                <c:pt idx="241">
                  <c:v>1.4857015217814809E-2</c:v>
                </c:pt>
                <c:pt idx="242">
                  <c:v>1.4898074438053664E-2</c:v>
                </c:pt>
                <c:pt idx="243">
                  <c:v>1.4917255890232817E-2</c:v>
                </c:pt>
                <c:pt idx="244">
                  <c:v>1.4936426053598142E-2</c:v>
                </c:pt>
                <c:pt idx="245">
                  <c:v>1.4955585418606849E-2</c:v>
                </c:pt>
                <c:pt idx="246">
                  <c:v>1.4991375017960074E-2</c:v>
                </c:pt>
                <c:pt idx="247">
                  <c:v>1.503212470555404E-2</c:v>
                </c:pt>
                <c:pt idx="248">
                  <c:v>1.505123743696932E-2</c:v>
                </c:pt>
                <c:pt idx="249">
                  <c:v>1.5070342313568626E-2</c:v>
                </c:pt>
                <c:pt idx="250">
                  <c:v>1.5089439826073938E-2</c:v>
                </c:pt>
                <c:pt idx="251">
                  <c:v>1.5125331362730074E-2</c:v>
                </c:pt>
                <c:pt idx="252">
                  <c:v>1.5165766050915309E-2</c:v>
                </c:pt>
                <c:pt idx="253">
                  <c:v>1.518483410509947E-2</c:v>
                </c:pt>
                <c:pt idx="254">
                  <c:v>1.520389774031192E-2</c:v>
                </c:pt>
                <c:pt idx="255">
                  <c:v>1.5222957923111003E-2</c:v>
                </c:pt>
                <c:pt idx="256">
                  <c:v>1.5259047382270709E-2</c:v>
                </c:pt>
                <c:pt idx="257">
                  <c:v>1.5318316984620618E-2</c:v>
                </c:pt>
                <c:pt idx="258">
                  <c:v>1.5318316984620618E-2</c:v>
                </c:pt>
                <c:pt idx="259">
                  <c:v>1.5337423843400916E-2</c:v>
                </c:pt>
                <c:pt idx="260">
                  <c:v>1.5356550191190418E-2</c:v>
                </c:pt>
                <c:pt idx="261">
                  <c:v>1.5392961449399485E-2</c:v>
                </c:pt>
                <c:pt idx="262">
                  <c:v>1.5433317402405999E-2</c:v>
                </c:pt>
                <c:pt idx="263">
                  <c:v>1.5452591394974532E-2</c:v>
                </c:pt>
                <c:pt idx="264">
                  <c:v>1.5471904958259085E-2</c:v>
                </c:pt>
                <c:pt idx="265">
                  <c:v>1.5491261440121917E-2</c:v>
                </c:pt>
                <c:pt idx="266">
                  <c:v>1.5528141758199774E-2</c:v>
                </c:pt>
                <c:pt idx="267">
                  <c:v>1.5569183519880653E-2</c:v>
                </c:pt>
                <c:pt idx="268">
                  <c:v>1.5588804821866576E-2</c:v>
                </c:pt>
                <c:pt idx="269">
                  <c:v>1.5608489135204252E-2</c:v>
                </c:pt>
                <c:pt idx="270">
                  <c:v>1.5628239809638053E-2</c:v>
                </c:pt>
                <c:pt idx="271">
                  <c:v>1.5665730398294893E-2</c:v>
                </c:pt>
                <c:pt idx="272">
                  <c:v>1.5707973122961454E-2</c:v>
                </c:pt>
                <c:pt idx="273">
                  <c:v>1.5728105858810962E-2</c:v>
                </c:pt>
                <c:pt idx="274">
                  <c:v>1.5748325060117078E-2</c:v>
                </c:pt>
                <c:pt idx="275">
                  <c:v>1.5768634078612058E-2</c:v>
                </c:pt>
                <c:pt idx="276">
                  <c:v>1.5806870102983775E-2</c:v>
                </c:pt>
                <c:pt idx="277">
                  <c:v>1.5850797451804729E-2</c:v>
                </c:pt>
                <c:pt idx="278">
                  <c:v>1.5871553879484916E-2</c:v>
                </c:pt>
                <c:pt idx="279">
                  <c:v>1.5892386532846869E-2</c:v>
                </c:pt>
                <c:pt idx="280">
                  <c:v>1.5913290336939716E-2</c:v>
                </c:pt>
                <c:pt idx="281">
                  <c:v>1.595222512262991E-2</c:v>
                </c:pt>
                <c:pt idx="282">
                  <c:v>1.5997515547254686E-2</c:v>
                </c:pt>
                <c:pt idx="283">
                  <c:v>1.6018698966346088E-2</c:v>
                </c:pt>
                <c:pt idx="284">
                  <c:v>1.6039923077784953E-2</c:v>
                </c:pt>
                <c:pt idx="285">
                  <c:v>1.6061182803700665E-2</c:v>
                </c:pt>
                <c:pt idx="286">
                  <c:v>1.6100543212861234E-2</c:v>
                </c:pt>
                <c:pt idx="287">
                  <c:v>1.6146476279758896E-2</c:v>
                </c:pt>
                <c:pt idx="288">
                  <c:v>1.6167837895015406E-2</c:v>
                </c:pt>
                <c:pt idx="289">
                  <c:v>1.6189204648514848E-2</c:v>
                </c:pt>
                <c:pt idx="290">
                  <c:v>1.6210571459373335E-2</c:v>
                </c:pt>
                <c:pt idx="291">
                  <c:v>1.6250092114587788E-2</c:v>
                </c:pt>
                <c:pt idx="292">
                  <c:v>1.629593764355558E-2</c:v>
                </c:pt>
                <c:pt idx="293">
                  <c:v>1.6317228512795049E-2</c:v>
                </c:pt>
                <c:pt idx="294">
                  <c:v>1.6338488945005183E-2</c:v>
                </c:pt>
                <c:pt idx="295">
                  <c:v>1.6359713856281394E-2</c:v>
                </c:pt>
                <c:pt idx="296">
                  <c:v>1.640828183496491E-2</c:v>
                </c:pt>
                <c:pt idx="297">
                  <c:v>1.6465127632228273E-2</c:v>
                </c:pt>
                <c:pt idx="298">
                  <c:v>1.6486033365514366E-2</c:v>
                </c:pt>
                <c:pt idx="299">
                  <c:v>1.6506872379020949E-2</c:v>
                </c:pt>
                <c:pt idx="300">
                  <c:v>1.6555151572391964E-2</c:v>
                </c:pt>
                <c:pt idx="301">
                  <c:v>1.6610042617219697E-2</c:v>
                </c:pt>
                <c:pt idx="302">
                  <c:v>1.6610042617219697E-2</c:v>
                </c:pt>
                <c:pt idx="303">
                  <c:v>1.6630466891871514E-2</c:v>
                </c:pt>
                <c:pt idx="304">
                  <c:v>1.6650819639627144E-2</c:v>
                </c:pt>
                <c:pt idx="305">
                  <c:v>1.6689515251364011E-2</c:v>
                </c:pt>
                <c:pt idx="306">
                  <c:v>1.6731501623181572E-2</c:v>
                </c:pt>
                <c:pt idx="307">
                  <c:v>1.6751486432235011E-2</c:v>
                </c:pt>
                <c:pt idx="308">
                  <c:v>1.6771395592432722E-2</c:v>
                </c:pt>
                <c:pt idx="309">
                  <c:v>1.679122841664895E-2</c:v>
                </c:pt>
                <c:pt idx="310">
                  <c:v>1.6829499687831317E-2</c:v>
                </c:pt>
                <c:pt idx="311">
                  <c:v>1.6869782609897566E-2</c:v>
                </c:pt>
                <c:pt idx="312">
                  <c:v>1.6889223446045491E-2</c:v>
                </c:pt>
                <c:pt idx="313">
                  <c:v>1.6908583822702508E-2</c:v>
                </c:pt>
                <c:pt idx="314">
                  <c:v>1.6927863052496928E-2</c:v>
                </c:pt>
                <c:pt idx="315">
                  <c:v>1.6965686749044268E-2</c:v>
                </c:pt>
                <c:pt idx="316">
                  <c:v>1.7004154754472197E-2</c:v>
                </c:pt>
                <c:pt idx="317">
                  <c:v>1.7023017938244435E-2</c:v>
                </c:pt>
                <c:pt idx="318">
                  <c:v>1.7041795850252665E-2</c:v>
                </c:pt>
                <c:pt idx="319">
                  <c:v>1.7060487802905977E-2</c:v>
                </c:pt>
                <c:pt idx="320">
                  <c:v>1.7069735897407245E-2</c:v>
                </c:pt>
                <c:pt idx="321">
                  <c:v>1.7134432982309818E-2</c:v>
                </c:pt>
                <c:pt idx="322">
                  <c:v>1.7152733163018272E-2</c:v>
                </c:pt>
                <c:pt idx="323">
                  <c:v>1.7170967033580745E-2</c:v>
                </c:pt>
                <c:pt idx="324">
                  <c:v>1.7189138662296915E-2</c:v>
                </c:pt>
                <c:pt idx="325">
                  <c:v>1.7235589748312272E-2</c:v>
                </c:pt>
                <c:pt idx="326">
                  <c:v>1.7279205590050653E-2</c:v>
                </c:pt>
                <c:pt idx="327">
                  <c:v>1.7279205590050653E-2</c:v>
                </c:pt>
                <c:pt idx="328">
                  <c:v>1.7297089219025504E-2</c:v>
                </c:pt>
                <c:pt idx="329">
                  <c:v>1.731493909272715E-2</c:v>
                </c:pt>
                <c:pt idx="330">
                  <c:v>1.7351778879549518E-2</c:v>
                </c:pt>
                <c:pt idx="331">
                  <c:v>1.7386082453126898E-2</c:v>
                </c:pt>
                <c:pt idx="332">
                  <c:v>1.7403824616750975E-2</c:v>
                </c:pt>
                <c:pt idx="333">
                  <c:v>1.7421557453648481E-2</c:v>
                </c:pt>
                <c:pt idx="334">
                  <c:v>1.7439285036255615E-2</c:v>
                </c:pt>
                <c:pt idx="335">
                  <c:v>1.7476165306129735E-2</c:v>
                </c:pt>
                <c:pt idx="336">
                  <c:v>1.7510224282591851E-2</c:v>
                </c:pt>
                <c:pt idx="337">
                  <c:v>1.75279866903734E-2</c:v>
                </c:pt>
                <c:pt idx="338">
                  <c:v>1.7545768284531714E-2</c:v>
                </c:pt>
                <c:pt idx="339">
                  <c:v>1.7563573139521092E-2</c:v>
                </c:pt>
                <c:pt idx="340">
                  <c:v>1.7600682777219042E-2</c:v>
                </c:pt>
                <c:pt idx="341">
                  <c:v>1.7635106667078383E-2</c:v>
                </c:pt>
                <c:pt idx="342">
                  <c:v>1.7653087705440093E-2</c:v>
                </c:pt>
                <c:pt idx="343">
                  <c:v>1.7671108970450773E-2</c:v>
                </c:pt>
                <c:pt idx="344">
                  <c:v>1.7689167051077873E-2</c:v>
                </c:pt>
                <c:pt idx="345">
                  <c:v>1.7726641837008093E-2</c:v>
                </c:pt>
                <c:pt idx="346">
                  <c:v>1.7761699300650281E-2</c:v>
                </c:pt>
                <c:pt idx="347">
                  <c:v>1.7779890285400595E-2</c:v>
                </c:pt>
                <c:pt idx="348">
                  <c:v>1.7798097614472968E-2</c:v>
                </c:pt>
                <c:pt idx="349">
                  <c:v>1.7845514834600777E-2</c:v>
                </c:pt>
                <c:pt idx="350">
                  <c:v>1.7889259970046829E-2</c:v>
                </c:pt>
                <c:pt idx="351">
                  <c:v>1.7889259970046829E-2</c:v>
                </c:pt>
                <c:pt idx="352">
                  <c:v>1.7907493688814453E-2</c:v>
                </c:pt>
                <c:pt idx="353">
                  <c:v>1.7925719857512356E-2</c:v>
                </c:pt>
                <c:pt idx="354">
                  <c:v>1.7943935061665701E-2</c:v>
                </c:pt>
                <c:pt idx="355">
                  <c:v>1.7981684156397535E-2</c:v>
                </c:pt>
                <c:pt idx="356">
                  <c:v>1.801661793466373E-2</c:v>
                </c:pt>
                <c:pt idx="357">
                  <c:v>1.8034727090314055E-2</c:v>
                </c:pt>
                <c:pt idx="358">
                  <c:v>1.8062602871063455E-2</c:v>
                </c:pt>
                <c:pt idx="359">
                  <c:v>1.8108471840148622E-2</c:v>
                </c:pt>
                <c:pt idx="360">
                  <c:v>1.8108471840148622E-2</c:v>
                </c:pt>
                <c:pt idx="361">
                  <c:v>1.8142601860877357E-2</c:v>
                </c:pt>
                <c:pt idx="362">
                  <c:v>1.8160419071991406E-2</c:v>
                </c:pt>
                <c:pt idx="363">
                  <c:v>1.8178181708039459E-2</c:v>
                </c:pt>
                <c:pt idx="364">
                  <c:v>1.8195890350795482E-2</c:v>
                </c:pt>
                <c:pt idx="365">
                  <c:v>1.8233238314651564E-2</c:v>
                </c:pt>
                <c:pt idx="366">
                  <c:v>1.8266212625614116E-2</c:v>
                </c:pt>
                <c:pt idx="367">
                  <c:v>1.8283672030363685E-2</c:v>
                </c:pt>
                <c:pt idx="368">
                  <c:v>1.8301085733932989E-2</c:v>
                </c:pt>
                <c:pt idx="369">
                  <c:v>1.8318455118702923E-2</c:v>
                </c:pt>
                <c:pt idx="370">
                  <c:v>1.835554889403062E-2</c:v>
                </c:pt>
                <c:pt idx="371">
                  <c:v>1.8387517120952514E-2</c:v>
                </c:pt>
                <c:pt idx="372">
                  <c:v>1.840468565097745E-2</c:v>
                </c:pt>
                <c:pt idx="373">
                  <c:v>1.8421818158604386E-2</c:v>
                </c:pt>
                <c:pt idx="374">
                  <c:v>1.8438916026913939E-2</c:v>
                </c:pt>
                <c:pt idx="375">
                  <c:v>1.8475824245987225E-2</c:v>
                </c:pt>
                <c:pt idx="376">
                  <c:v>1.8506988772021352E-2</c:v>
                </c:pt>
                <c:pt idx="377">
                  <c:v>1.852393419337393E-2</c:v>
                </c:pt>
                <c:pt idx="378">
                  <c:v>1.8540853275937384E-2</c:v>
                </c:pt>
                <c:pt idx="379">
                  <c:v>1.8557747403469042E-2</c:v>
                </c:pt>
                <c:pt idx="380">
                  <c:v>1.8614452180214732E-2</c:v>
                </c:pt>
                <c:pt idx="381">
                  <c:v>1.8658665615361204E-2</c:v>
                </c:pt>
                <c:pt idx="382">
                  <c:v>1.8675423810831419E-2</c:v>
                </c:pt>
                <c:pt idx="383">
                  <c:v>1.868217172614144E-2</c:v>
                </c:pt>
                <c:pt idx="384">
                  <c:v>1.8759018497263202E-2</c:v>
                </c:pt>
                <c:pt idx="385">
                  <c:v>1.877570269989964E-2</c:v>
                </c:pt>
                <c:pt idx="386">
                  <c:v>1.8792376790336563E-2</c:v>
                </c:pt>
                <c:pt idx="387">
                  <c:v>1.8829094144438913E-2</c:v>
                </c:pt>
                <c:pt idx="388">
                  <c:v>1.8858984598265727E-2</c:v>
                </c:pt>
                <c:pt idx="389">
                  <c:v>1.8875617554204104E-2</c:v>
                </c:pt>
                <c:pt idx="390">
                  <c:v>1.8892244168835382E-2</c:v>
                </c:pt>
                <c:pt idx="391">
                  <c:v>1.8908865070788552E-2</c:v>
                </c:pt>
                <c:pt idx="392">
                  <c:v>1.8955639978751535E-2</c:v>
                </c:pt>
                <c:pt idx="393">
                  <c:v>1.8991905895291299E-2</c:v>
                </c:pt>
                <c:pt idx="394">
                  <c:v>1.8991905895291299E-2</c:v>
                </c:pt>
                <c:pt idx="395">
                  <c:v>1.9008505724704812E-2</c:v>
                </c:pt>
                <c:pt idx="396">
                  <c:v>1.9025104243005349E-2</c:v>
                </c:pt>
                <c:pt idx="397">
                  <c:v>1.9061858775464006E-2</c:v>
                </c:pt>
                <c:pt idx="398">
                  <c:v>1.9091497784925523E-2</c:v>
                </c:pt>
                <c:pt idx="399">
                  <c:v>1.9108099182911373E-2</c:v>
                </c:pt>
                <c:pt idx="400">
                  <c:v>1.9124703044175462E-2</c:v>
                </c:pt>
                <c:pt idx="401">
                  <c:v>1.9141309997928228E-2</c:v>
                </c:pt>
                <c:pt idx="402">
                  <c:v>1.917811494704311E-2</c:v>
                </c:pt>
                <c:pt idx="403">
                  <c:v>1.9207781323496636E-2</c:v>
                </c:pt>
                <c:pt idx="404">
                  <c:v>1.9224413179309653E-2</c:v>
                </c:pt>
                <c:pt idx="405">
                  <c:v>1.9241051903749758E-2</c:v>
                </c:pt>
                <c:pt idx="406">
                  <c:v>1.9257698126319105E-2</c:v>
                </c:pt>
                <c:pt idx="407">
                  <c:v>1.9294573192464776E-2</c:v>
                </c:pt>
                <c:pt idx="408">
                  <c:v>1.932437058940183E-2</c:v>
                </c:pt>
                <c:pt idx="409">
                  <c:v>1.9341063746618908E-2</c:v>
                </c:pt>
                <c:pt idx="410">
                  <c:v>1.9357768179859389E-2</c:v>
                </c:pt>
                <c:pt idx="411">
                  <c:v>1.9374484518919759E-2</c:v>
                </c:pt>
                <c:pt idx="412">
                  <c:v>1.9411448264095518E-2</c:v>
                </c:pt>
                <c:pt idx="413">
                  <c:v>1.9441481530765362E-2</c:v>
                </c:pt>
                <c:pt idx="414">
                  <c:v>1.9458266847350358E-2</c:v>
                </c:pt>
                <c:pt idx="415">
                  <c:v>1.9475067849422673E-2</c:v>
                </c:pt>
                <c:pt idx="416">
                  <c:v>1.9491885167076201E-2</c:v>
                </c:pt>
                <c:pt idx="417">
                  <c:v>1.9539062598793022E-2</c:v>
                </c:pt>
                <c:pt idx="418">
                  <c:v>1.9576238545347638E-2</c:v>
                </c:pt>
                <c:pt idx="419">
                  <c:v>1.9576238545347638E-2</c:v>
                </c:pt>
                <c:pt idx="420">
                  <c:v>1.9593166990864243E-2</c:v>
                </c:pt>
                <c:pt idx="421">
                  <c:v>1.9610116163824284E-2</c:v>
                </c:pt>
                <c:pt idx="422">
                  <c:v>1.9647308400172682E-2</c:v>
                </c:pt>
                <c:pt idx="423">
                  <c:v>1.9678132739553069E-2</c:v>
                </c:pt>
                <c:pt idx="424">
                  <c:v>1.9695195007205731E-2</c:v>
                </c:pt>
                <c:pt idx="425">
                  <c:v>1.9712281785600326E-2</c:v>
                </c:pt>
                <c:pt idx="426">
                  <c:v>1.972939370544154E-2</c:v>
                </c:pt>
                <c:pt idx="427">
                  <c:v>1.9766723477913174E-2</c:v>
                </c:pt>
                <c:pt idx="428">
                  <c:v>1.9798105414936765E-2</c:v>
                </c:pt>
                <c:pt idx="429">
                  <c:v>1.9815352504152634E-2</c:v>
                </c:pt>
                <c:pt idx="430">
                  <c:v>1.9832628519987849E-2</c:v>
                </c:pt>
                <c:pt idx="431">
                  <c:v>1.9849934093462904E-2</c:v>
                </c:pt>
                <c:pt idx="432">
                  <c:v>1.9887415412087002E-2</c:v>
                </c:pt>
                <c:pt idx="433">
                  <c:v>1.9919464585795386E-2</c:v>
                </c:pt>
                <c:pt idx="434">
                  <c:v>1.9936927414398814E-2</c:v>
                </c:pt>
                <c:pt idx="435">
                  <c:v>1.995442358773853E-2</c:v>
                </c:pt>
                <c:pt idx="436">
                  <c:v>1.9971953737160906E-2</c:v>
                </c:pt>
                <c:pt idx="437">
                  <c:v>2.000959947453267E-2</c:v>
                </c:pt>
                <c:pt idx="438">
                  <c:v>2.004242672425792E-2</c:v>
                </c:pt>
                <c:pt idx="439">
                  <c:v>2.0060136225948128E-2</c:v>
                </c:pt>
                <c:pt idx="440">
                  <c:v>2.0077883492798539E-2</c:v>
                </c:pt>
                <c:pt idx="441">
                  <c:v>2.009566915649082E-2</c:v>
                </c:pt>
                <c:pt idx="442">
                  <c:v>2.0133491048056919E-2</c:v>
                </c:pt>
                <c:pt idx="443">
                  <c:v>2.0167208415030263E-2</c:v>
                </c:pt>
                <c:pt idx="444">
                  <c:v>2.0185195539877812E-2</c:v>
                </c:pt>
                <c:pt idx="445">
                  <c:v>2.020322485269245E-2</c:v>
                </c:pt>
                <c:pt idx="446">
                  <c:v>2.0211327295973858E-2</c:v>
                </c:pt>
                <c:pt idx="447">
                  <c:v>2.0219477763936601E-2</c:v>
                </c:pt>
                <c:pt idx="448">
                  <c:v>2.0293994996958494E-2</c:v>
                </c:pt>
                <c:pt idx="449">
                  <c:v>2.0312267879366779E-2</c:v>
                </c:pt>
                <c:pt idx="450">
                  <c:v>2.0330578341569025E-2</c:v>
                </c:pt>
                <c:pt idx="451">
                  <c:v>2.0348925509993988E-2</c:v>
                </c:pt>
                <c:pt idx="452">
                  <c:v>2.03870768913866E-2</c:v>
                </c:pt>
                <c:pt idx="453">
                  <c:v>2.0422663772388498E-2</c:v>
                </c:pt>
                <c:pt idx="454">
                  <c:v>2.0441181366249634E-2</c:v>
                </c:pt>
                <c:pt idx="455">
                  <c:v>2.0459730423638228E-2</c:v>
                </c:pt>
                <c:pt idx="456">
                  <c:v>2.0478310070557729E-2</c:v>
                </c:pt>
                <c:pt idx="457">
                  <c:v>2.0571636553913118E-2</c:v>
                </c:pt>
                <c:pt idx="458">
                  <c:v>2.0590381380619617E-2</c:v>
                </c:pt>
                <c:pt idx="459">
                  <c:v>2.0609150677138813E-2</c:v>
                </c:pt>
                <c:pt idx="460">
                  <c:v>2.0647406759923777E-2</c:v>
                </c:pt>
                <c:pt idx="461">
                  <c:v>2.0684455070436751E-2</c:v>
                </c:pt>
                <c:pt idx="462">
                  <c:v>2.070333359728024E-2</c:v>
                </c:pt>
                <c:pt idx="463">
                  <c:v>2.0722231345991882E-2</c:v>
                </c:pt>
                <c:pt idx="464">
                  <c:v>2.0741147441689482E-2</c:v>
                </c:pt>
                <c:pt idx="465">
                  <c:v>2.0779366887105601E-2</c:v>
                </c:pt>
                <c:pt idx="466">
                  <c:v>2.0835972499530852E-2</c:v>
                </c:pt>
                <c:pt idx="467">
                  <c:v>2.0854980300971285E-2</c:v>
                </c:pt>
                <c:pt idx="468">
                  <c:v>2.0874000323397587E-2</c:v>
                </c:pt>
                <c:pt idx="469">
                  <c:v>2.0921656201484989E-2</c:v>
                </c:pt>
                <c:pt idx="470">
                  <c:v>2.0950185113880158E-2</c:v>
                </c:pt>
                <c:pt idx="471">
                  <c:v>2.0969253108847907E-2</c:v>
                </c:pt>
                <c:pt idx="472">
                  <c:v>2.0988328071384094E-2</c:v>
                </c:pt>
                <c:pt idx="473">
                  <c:v>2.1007409125688249E-2</c:v>
                </c:pt>
                <c:pt idx="474">
                  <c:v>2.1045385176643717E-2</c:v>
                </c:pt>
                <c:pt idx="475">
                  <c:v>2.1083776742245538E-2</c:v>
                </c:pt>
                <c:pt idx="476">
                  <c:v>2.1102875116055082E-2</c:v>
                </c:pt>
                <c:pt idx="477">
                  <c:v>2.1121974325434053E-2</c:v>
                </c:pt>
                <c:pt idx="478">
                  <c:v>2.1141073494117243E-2</c:v>
                </c:pt>
                <c:pt idx="479">
                  <c:v>2.1178845930057862E-2</c:v>
                </c:pt>
                <c:pt idx="480">
                  <c:v>2.1217452234255491E-2</c:v>
                </c:pt>
                <c:pt idx="481">
                  <c:v>2.1236538053151219E-2</c:v>
                </c:pt>
                <c:pt idx="482">
                  <c:v>2.1255618572363182E-2</c:v>
                </c:pt>
                <c:pt idx="483">
                  <c:v>2.1274692915161028E-2</c:v>
                </c:pt>
                <c:pt idx="484">
                  <c:v>2.1321416463192959E-2</c:v>
                </c:pt>
                <c:pt idx="485">
                  <c:v>2.1369941292740675E-2</c:v>
                </c:pt>
                <c:pt idx="486">
                  <c:v>2.1388960162010501E-2</c:v>
                </c:pt>
                <c:pt idx="487">
                  <c:v>2.1407966715902463E-2</c:v>
                </c:pt>
                <c:pt idx="488">
                  <c:v>2.1445175942218841E-2</c:v>
                </c:pt>
                <c:pt idx="489">
                  <c:v>2.1483852231541221E-2</c:v>
                </c:pt>
                <c:pt idx="490">
                  <c:v>2.1502784048358349E-2</c:v>
                </c:pt>
                <c:pt idx="491">
                  <c:v>2.1521698285266445E-2</c:v>
                </c:pt>
                <c:pt idx="492">
                  <c:v>2.1540594064614893E-2</c:v>
                </c:pt>
                <c:pt idx="493">
                  <c:v>2.157744683969082E-2</c:v>
                </c:pt>
                <c:pt idx="494">
                  <c:v>2.161597505115373E-2</c:v>
                </c:pt>
                <c:pt idx="495">
                  <c:v>2.1634765375695645E-2</c:v>
                </c:pt>
                <c:pt idx="496">
                  <c:v>2.1653531975424765E-2</c:v>
                </c:pt>
                <c:pt idx="497">
                  <c:v>2.1672273972241078E-2</c:v>
                </c:pt>
                <c:pt idx="498">
                  <c:v>2.1708722494937598E-2</c:v>
                </c:pt>
                <c:pt idx="499">
                  <c:v>2.1746978366173536E-2</c:v>
                </c:pt>
                <c:pt idx="500">
                  <c:v>2.1765584174720423E-2</c:v>
                </c:pt>
                <c:pt idx="501">
                  <c:v>2.1784160110433239E-2</c:v>
                </c:pt>
                <c:pt idx="502">
                  <c:v>2.1802705294772445E-2</c:v>
                </c:pt>
                <c:pt idx="503">
                  <c:v>2.1838703337207103E-2</c:v>
                </c:pt>
                <c:pt idx="504">
                  <c:v>2.1876560945463076E-2</c:v>
                </c:pt>
                <c:pt idx="505">
                  <c:v>2.1894939192700552E-2</c:v>
                </c:pt>
                <c:pt idx="506">
                  <c:v>2.191328141604424E-2</c:v>
                </c:pt>
                <c:pt idx="507">
                  <c:v>2.1931586736529077E-2</c:v>
                </c:pt>
                <c:pt idx="508">
                  <c:v>2.1941219254136359E-2</c:v>
                </c:pt>
                <c:pt idx="509">
                  <c:v>2.2004431836242674E-2</c:v>
                </c:pt>
                <c:pt idx="510">
                  <c:v>2.2040629664791388E-2</c:v>
                </c:pt>
                <c:pt idx="511">
                  <c:v>2.2040629664791388E-2</c:v>
                </c:pt>
                <c:pt idx="512">
                  <c:v>2.2058672743576965E-2</c:v>
                </c:pt>
                <c:pt idx="513">
                  <c:v>2.2093672670212523E-2</c:v>
                </c:pt>
                <c:pt idx="514">
                  <c:v>2.2130475121773102E-2</c:v>
                </c:pt>
                <c:pt idx="515">
                  <c:v>2.2148333724979975E-2</c:v>
                </c:pt>
                <c:pt idx="516">
                  <c:v>2.2166155728846743E-2</c:v>
                </c:pt>
                <c:pt idx="517">
                  <c:v>2.2183941231991067E-2</c:v>
                </c:pt>
                <c:pt idx="518">
                  <c:v>2.2307426019992593E-2</c:v>
                </c:pt>
                <c:pt idx="519">
                  <c:v>2.2429160952284578E-2</c:v>
                </c:pt>
                <c:pt idx="520">
                  <c:v>2.2549179899454676E-2</c:v>
                </c:pt>
                <c:pt idx="521">
                  <c:v>2.2667516757386468E-2</c:v>
                </c:pt>
                <c:pt idx="522">
                  <c:v>2.2784205446683921E-2</c:v>
                </c:pt>
                <c:pt idx="523">
                  <c:v>2.2899279912107242E-2</c:v>
                </c:pt>
                <c:pt idx="524">
                  <c:v>2.3012774122018801E-2</c:v>
                </c:pt>
                <c:pt idx="525">
                  <c:v>2.3124722067841975E-2</c:v>
                </c:pt>
                <c:pt idx="526">
                  <c:v>2.3235157763529621E-2</c:v>
                </c:pt>
                <c:pt idx="527">
                  <c:v>2.3344115245045486E-2</c:v>
                </c:pt>
                <c:pt idx="528">
                  <c:v>2.3451628569856556E-2</c:v>
                </c:pt>
                <c:pt idx="529">
                  <c:v>2.355773181643657E-2</c:v>
                </c:pt>
                <c:pt idx="530">
                  <c:v>2.3662459083780497E-2</c:v>
                </c:pt>
                <c:pt idx="531">
                  <c:v>2.376584449093215E-2</c:v>
                </c:pt>
                <c:pt idx="532">
                  <c:v>2.3867922176521641E-2</c:v>
                </c:pt>
                <c:pt idx="533">
                  <c:v>2.3968726298315118E-2</c:v>
                </c:pt>
                <c:pt idx="534">
                  <c:v>2.4068291032775451E-2</c:v>
                </c:pt>
                <c:pt idx="535">
                  <c:v>2.4166650574635819E-2</c:v>
                </c:pt>
                <c:pt idx="536">
                  <c:v>2.4291509608099483E-2</c:v>
                </c:pt>
                <c:pt idx="537">
                  <c:v>2.435989094835047E-2</c:v>
                </c:pt>
                <c:pt idx="538">
                  <c:v>2.4454840257333601E-2</c:v>
                </c:pt>
                <c:pt idx="539">
                  <c:v>2.4548721327199402E-2</c:v>
                </c:pt>
                <c:pt idx="540">
                  <c:v>2.4641568438021889E-2</c:v>
                </c:pt>
                <c:pt idx="541">
                  <c:v>2.4759972713087636E-2</c:v>
                </c:pt>
                <c:pt idx="542">
                  <c:v>2.485066188590972E-2</c:v>
                </c:pt>
                <c:pt idx="543">
                  <c:v>2.4940429546760109E-2</c:v>
                </c:pt>
                <c:pt idx="544">
                  <c:v>2.5035986671782723E-2</c:v>
                </c:pt>
                <c:pt idx="545">
                  <c:v>2.5117336989522791E-2</c:v>
                </c:pt>
                <c:pt idx="546">
                  <c:v>2.5204545136054763E-2</c:v>
                </c:pt>
                <c:pt idx="547">
                  <c:v>2.5290968499271999E-2</c:v>
                </c:pt>
                <c:pt idx="548">
                  <c:v>2.5383241501190045E-2</c:v>
                </c:pt>
                <c:pt idx="549">
                  <c:v>2.5461597757820649E-2</c:v>
                </c:pt>
                <c:pt idx="550">
                  <c:v>2.554587212756643E-2</c:v>
                </c:pt>
                <c:pt idx="551">
                  <c:v>2.5629498662336572E-2</c:v>
                </c:pt>
                <c:pt idx="552">
                  <c:v>2.5712511631642992E-2</c:v>
                </c:pt>
                <c:pt idx="553">
                  <c:v>2.5794945317520777E-2</c:v>
                </c:pt>
                <c:pt idx="554">
                  <c:v>2.5910332668619297E-2</c:v>
                </c:pt>
                <c:pt idx="555">
                  <c:v>2.5958212028534954E-2</c:v>
                </c:pt>
                <c:pt idx="556">
                  <c:v>2.6039113678582439E-2</c:v>
                </c:pt>
                <c:pt idx="557">
                  <c:v>2.6126094007185695E-2</c:v>
                </c:pt>
                <c:pt idx="558">
                  <c:v>2.619962521864071E-2</c:v>
                </c:pt>
                <c:pt idx="559">
                  <c:v>2.6285819312487541E-2</c:v>
                </c:pt>
                <c:pt idx="560">
                  <c:v>2.6358643414766764E-2</c:v>
                </c:pt>
                <c:pt idx="561">
                  <c:v>2.6437678427448593E-2</c:v>
                </c:pt>
                <c:pt idx="562">
                  <c:v>2.6522956243411468E-2</c:v>
                </c:pt>
                <c:pt idx="563">
                  <c:v>2.6594972216870676E-2</c:v>
                </c:pt>
                <c:pt idx="564">
                  <c:v>2.667329980053338E-2</c:v>
                </c:pt>
                <c:pt idx="565">
                  <c:v>2.6751460399582264E-2</c:v>
                </c:pt>
                <c:pt idx="566">
                  <c:v>2.6829488444584281E-2</c:v>
                </c:pt>
                <c:pt idx="567">
                  <c:v>2.688787002497239E-2</c:v>
                </c:pt>
                <c:pt idx="568">
                  <c:v>2.69852721737192E-2</c:v>
                </c:pt>
                <c:pt idx="569">
                  <c:v>2.7063042690038369E-2</c:v>
                </c:pt>
                <c:pt idx="570">
                  <c:v>2.7140715874099535E-2</c:v>
                </c:pt>
                <c:pt idx="571">
                  <c:v>2.7218277851619396E-2</c:v>
                </c:pt>
                <c:pt idx="572">
                  <c:v>2.7295714744085445E-2</c:v>
                </c:pt>
                <c:pt idx="573">
                  <c:v>2.7373012668772737E-2</c:v>
                </c:pt>
                <c:pt idx="574">
                  <c:v>2.7450157738762627E-2</c:v>
                </c:pt>
                <c:pt idx="575">
                  <c:v>2.7533595235212954E-2</c:v>
                </c:pt>
                <c:pt idx="576">
                  <c:v>2.7584590670274679E-2</c:v>
                </c:pt>
                <c:pt idx="577">
                  <c:v>2.7680536888878459E-2</c:v>
                </c:pt>
                <c:pt idx="578">
                  <c:v>2.7756931587746815E-2</c:v>
                </c:pt>
                <c:pt idx="579">
                  <c:v>2.7833103935179165E-2</c:v>
                </c:pt>
                <c:pt idx="580">
                  <c:v>2.7909040019580139E-2</c:v>
                </c:pt>
                <c:pt idx="581">
                  <c:v>2.798472592534015E-2</c:v>
                </c:pt>
                <c:pt idx="582">
                  <c:v>2.8066468861844034E-2</c:v>
                </c:pt>
                <c:pt idx="583">
                  <c:v>2.8135291518636439E-2</c:v>
                </c:pt>
                <c:pt idx="584">
                  <c:v>2.8210143355197784E-2</c:v>
                </c:pt>
                <c:pt idx="585">
                  <c:v>2.8284689311245403E-2</c:v>
                </c:pt>
                <c:pt idx="586">
                  <c:v>2.8365125972278193E-2</c:v>
                </c:pt>
                <c:pt idx="587">
                  <c:v>2.8432807837471298E-2</c:v>
                </c:pt>
                <c:pt idx="588">
                  <c:v>2.8506352526071328E-2</c:v>
                </c:pt>
                <c:pt idx="589">
                  <c:v>2.8561171255445248E-2</c:v>
                </c:pt>
                <c:pt idx="590">
                  <c:v>2.8652343022543499E-2</c:v>
                </c:pt>
                <c:pt idx="591">
                  <c:v>2.8724760926836904E-2</c:v>
                </c:pt>
                <c:pt idx="592">
                  <c:v>2.8796775326848552E-2</c:v>
                </c:pt>
                <c:pt idx="593">
                  <c:v>2.8887006802319704E-2</c:v>
                </c:pt>
                <c:pt idx="594">
                  <c:v>2.8958061201578972E-2</c:v>
                </c:pt>
                <c:pt idx="595">
                  <c:v>2.9028666146727486E-2</c:v>
                </c:pt>
                <c:pt idx="596">
                  <c:v>2.910878914357995E-2</c:v>
                </c:pt>
                <c:pt idx="597">
                  <c:v>2.9168471491455791E-2</c:v>
                </c:pt>
                <c:pt idx="598">
                  <c:v>2.9237643791399866E-2</c:v>
                </c:pt>
                <c:pt idx="599">
                  <c:v>2.9306310438095135E-2</c:v>
                </c:pt>
                <c:pt idx="600">
                  <c:v>2.9384149405377844E-2</c:v>
                </c:pt>
                <c:pt idx="601">
                  <c:v>2.9442070538639099E-2</c:v>
                </c:pt>
                <c:pt idx="602">
                  <c:v>2.9514714444516803E-2</c:v>
                </c:pt>
                <c:pt idx="603">
                  <c:v>2.9581171488030973E-2</c:v>
                </c:pt>
                <c:pt idx="604">
                  <c:v>2.9647051923793431E-2</c:v>
                </c:pt>
                <c:pt idx="605">
                  <c:v>2.9712341716814399E-2</c:v>
                </c:pt>
                <c:pt idx="606">
                  <c:v>2.9777026829533253E-2</c:v>
                </c:pt>
                <c:pt idx="607">
                  <c:v>2.9841093221900216E-2</c:v>
                </c:pt>
                <c:pt idx="608">
                  <c:v>2.990452685146109E-2</c:v>
                </c:pt>
                <c:pt idx="609">
                  <c:v>2.9985131998340624E-2</c:v>
                </c:pt>
                <c:pt idx="610">
                  <c:v>3.0029439640847495E-2</c:v>
                </c:pt>
                <c:pt idx="611">
                  <c:v>3.0099613514444939E-2</c:v>
                </c:pt>
                <c:pt idx="612">
                  <c:v>3.0151652813301497E-2</c:v>
                </c:pt>
                <c:pt idx="613">
                  <c:v>3.0211711914021968E-2</c:v>
                </c:pt>
                <c:pt idx="614">
                  <c:v>3.0279472030269788E-2</c:v>
                </c:pt>
                <c:pt idx="615">
                  <c:v>3.0329664869550722E-2</c:v>
                </c:pt>
                <c:pt idx="616">
                  <c:v>3.0387530609183248E-2</c:v>
                </c:pt>
                <c:pt idx="617">
                  <c:v>3.0444637110613629E-2</c:v>
                </c:pt>
                <c:pt idx="618">
                  <c:v>3.0500970312412903E-2</c:v>
                </c:pt>
                <c:pt idx="619">
                  <c:v>3.055651637470538E-2</c:v>
                </c:pt>
                <c:pt idx="620">
                  <c:v>3.061127098977447E-2</c:v>
                </c:pt>
                <c:pt idx="621">
                  <c:v>3.0665243285675207E-2</c:v>
                </c:pt>
                <c:pt idx="622">
                  <c:v>3.0718443454279418E-2</c:v>
                </c:pt>
                <c:pt idx="623">
                  <c:v>3.077088169140222E-2</c:v>
                </c:pt>
                <c:pt idx="624">
                  <c:v>3.0822568196724721E-2</c:v>
                </c:pt>
                <c:pt idx="625">
                  <c:v>3.087351317371799E-2</c:v>
                </c:pt>
                <c:pt idx="626">
                  <c:v>3.0923726829566848E-2</c:v>
                </c:pt>
                <c:pt idx="627">
                  <c:v>3.0980231468141065E-2</c:v>
                </c:pt>
                <c:pt idx="628">
                  <c:v>3.1028912395210835E-2</c:v>
                </c:pt>
                <c:pt idx="629">
                  <c:v>3.1070081996247317E-2</c:v>
                </c:pt>
                <c:pt idx="630">
                  <c:v>3.1117472511060913E-2</c:v>
                </c:pt>
                <c:pt idx="631">
                  <c:v>3.1164182793792919E-2</c:v>
                </c:pt>
                <c:pt idx="632">
                  <c:v>3.1210223072383577E-2</c:v>
                </c:pt>
                <c:pt idx="633">
                  <c:v>3.125560357798695E-2</c:v>
                </c:pt>
                <c:pt idx="634">
                  <c:v>3.1306672256363126E-2</c:v>
                </c:pt>
                <c:pt idx="635">
                  <c:v>3.1344426210517119E-2</c:v>
                </c:pt>
                <c:pt idx="636">
                  <c:v>3.1387888815221414E-2</c:v>
                </c:pt>
                <c:pt idx="637">
                  <c:v>3.14307326023648E-2</c:v>
                </c:pt>
                <c:pt idx="638">
                  <c:v>3.1478952338727745E-2</c:v>
                </c:pt>
                <c:pt idx="639">
                  <c:v>3.1514604711733722E-2</c:v>
                </c:pt>
                <c:pt idx="640">
                  <c:v>3.1555653534844179E-2</c:v>
                </c:pt>
                <c:pt idx="641">
                  <c:v>3.1596124542043018E-2</c:v>
                </c:pt>
                <c:pt idx="642">
                  <c:v>3.1636027990503274E-2</c:v>
                </c:pt>
                <c:pt idx="643">
                  <c:v>3.1675374139986508E-2</c:v>
                </c:pt>
                <c:pt idx="644">
                  <c:v>3.1714173252783626E-2</c:v>
                </c:pt>
                <c:pt idx="645">
                  <c:v>3.1757858422880265E-2</c:v>
                </c:pt>
                <c:pt idx="646">
                  <c:v>3.1795519882332958E-2</c:v>
                </c:pt>
                <c:pt idx="647">
                  <c:v>3.1832666573866429E-2</c:v>
                </c:pt>
                <c:pt idx="648">
                  <c:v>3.1869308769668377E-2</c:v>
                </c:pt>
                <c:pt idx="649">
                  <c:v>3.1905456744179106E-2</c:v>
                </c:pt>
                <c:pt idx="650">
                  <c:v>3.1941120774042202E-2</c:v>
                </c:pt>
                <c:pt idx="651">
                  <c:v>3.197631113805318E-2</c:v>
                </c:pt>
                <c:pt idx="652">
                  <c:v>3.2011038117112769E-2</c:v>
                </c:pt>
                <c:pt idx="653">
                  <c:v>3.2045311994177525E-2</c:v>
                </c:pt>
                <c:pt idx="654">
                  <c:v>3.2075571263325435E-2</c:v>
                </c:pt>
                <c:pt idx="655">
                  <c:v>3.2108989114084267E-2</c:v>
                </c:pt>
                <c:pt idx="656">
                  <c:v>3.2141984311231039E-2</c:v>
                </c:pt>
                <c:pt idx="657">
                  <c:v>3.2174567172914288E-2</c:v>
                </c:pt>
                <c:pt idx="658">
                  <c:v>3.2206748019117784E-2</c:v>
                </c:pt>
                <c:pt idx="659">
                  <c:v>3.223853717161871E-2</c:v>
                </c:pt>
                <c:pt idx="660">
                  <c:v>3.2278850003348805E-2</c:v>
                </c:pt>
                <c:pt idx="661">
                  <c:v>3.2309782624622856E-2</c:v>
                </c:pt>
                <c:pt idx="662">
                  <c:v>3.2340357478741165E-2</c:v>
                </c:pt>
                <c:pt idx="663">
                  <c:v>3.2370584894725322E-2</c:v>
                </c:pt>
                <c:pt idx="664">
                  <c:v>3.2400475203187534E-2</c:v>
                </c:pt>
                <c:pt idx="665">
                  <c:v>3.2430038736299946E-2</c:v>
                </c:pt>
                <c:pt idx="666">
                  <c:v>3.2459285827757013E-2</c:v>
                </c:pt>
                <c:pt idx="667">
                  <c:v>3.2488226812745255E-2</c:v>
                </c:pt>
                <c:pt idx="668">
                  <c:v>3.2516872027911051E-2</c:v>
                </c:pt>
                <c:pt idx="669">
                  <c:v>3.2545231811329352E-2</c:v>
                </c:pt>
                <c:pt idx="670">
                  <c:v>3.2573316502475615E-2</c:v>
                </c:pt>
                <c:pt idx="671">
                  <c:v>3.2601136324810071E-2</c:v>
                </c:pt>
                <c:pt idx="672">
                  <c:v>3.2628697624948876E-2</c:v>
                </c:pt>
                <c:pt idx="673">
                  <c:v>3.2656002076460924E-2</c:v>
                </c:pt>
                <c:pt idx="674">
                  <c:v>3.2683051075022784E-2</c:v>
                </c:pt>
                <c:pt idx="675">
                  <c:v>3.2709846016653978E-2</c:v>
                </c:pt>
                <c:pt idx="676">
                  <c:v>3.2736388297713692E-2</c:v>
                </c:pt>
                <c:pt idx="677">
                  <c:v>3.2762679314897722E-2</c:v>
                </c:pt>
                <c:pt idx="678">
                  <c:v>3.2788720465233887E-2</c:v>
                </c:pt>
                <c:pt idx="679">
                  <c:v>3.2814513146080027E-2</c:v>
                </c:pt>
                <c:pt idx="680">
                  <c:v>3.2840058755119209E-2</c:v>
                </c:pt>
                <c:pt idx="681">
                  <c:v>3.2865358690357525E-2</c:v>
                </c:pt>
                <c:pt idx="682">
                  <c:v>3.2890414350119503E-2</c:v>
                </c:pt>
                <c:pt idx="683">
                  <c:v>3.2915227133045684E-2</c:v>
                </c:pt>
                <c:pt idx="684">
                  <c:v>3.2939798438088697E-2</c:v>
                </c:pt>
                <c:pt idx="685">
                  <c:v>3.2964129664510185E-2</c:v>
                </c:pt>
                <c:pt idx="686">
                  <c:v>3.2988222211877284E-2</c:v>
                </c:pt>
                <c:pt idx="687">
                  <c:v>3.301207748005959E-2</c:v>
                </c:pt>
                <c:pt idx="688">
                  <c:v>3.303569686922541E-2</c:v>
                </c:pt>
                <c:pt idx="689">
                  <c:v>3.3059081779839371E-2</c:v>
                </c:pt>
                <c:pt idx="690">
                  <c:v>3.3082233612657802E-2</c:v>
                </c:pt>
                <c:pt idx="691">
                  <c:v>3.3105153768726775E-2</c:v>
                </c:pt>
                <c:pt idx="692">
                  <c:v>3.3137011834120489E-2</c:v>
                </c:pt>
                <c:pt idx="693">
                  <c:v>3.3150304656227238E-2</c:v>
                </c:pt>
                <c:pt idx="694">
                  <c:v>3.3172538191168041E-2</c:v>
                </c:pt>
                <c:pt idx="695">
                  <c:v>3.3194545656371879E-2</c:v>
                </c:pt>
                <c:pt idx="696">
                  <c:v>3.3230937381827766E-2</c:v>
                </c:pt>
                <c:pt idx="697">
                  <c:v>3.3234975882094606E-2</c:v>
                </c:pt>
                <c:pt idx="698">
                  <c:v>3.32592256593537E-2</c:v>
                </c:pt>
                <c:pt idx="699">
                  <c:v>3.3280342872740946E-2</c:v>
                </c:pt>
                <c:pt idx="700">
                  <c:v>3.3301241031284894E-2</c:v>
                </c:pt>
                <c:pt idx="701">
                  <c:v>3.3321921538750958E-2</c:v>
                </c:pt>
                <c:pt idx="702">
                  <c:v>3.3342385799158637E-2</c:v>
                </c:pt>
                <c:pt idx="703">
                  <c:v>3.3362635216780116E-2</c:v>
                </c:pt>
                <c:pt idx="704">
                  <c:v>3.3382671196136179E-2</c:v>
                </c:pt>
                <c:pt idx="705">
                  <c:v>3.3402495141993976E-2</c:v>
                </c:pt>
                <c:pt idx="706">
                  <c:v>3.3422108459363317E-2</c:v>
                </c:pt>
                <c:pt idx="707">
                  <c:v>3.3441512553494472E-2</c:v>
                </c:pt>
                <c:pt idx="708">
                  <c:v>3.3460708829874668E-2</c:v>
                </c:pt>
                <c:pt idx="709">
                  <c:v>3.3479698694225922E-2</c:v>
                </c:pt>
                <c:pt idx="710">
                  <c:v>3.3498483552501492E-2</c:v>
                </c:pt>
                <c:pt idx="711">
                  <c:v>3.3517064810883304E-2</c:v>
                </c:pt>
                <c:pt idx="712">
                  <c:v>3.3546355208112479E-2</c:v>
                </c:pt>
                <c:pt idx="713">
                  <c:v>3.3553622153819372E-2</c:v>
                </c:pt>
                <c:pt idx="714">
                  <c:v>3.3571601051855686E-2</c:v>
                </c:pt>
                <c:pt idx="715">
                  <c:v>3.3589381976955983E-2</c:v>
                </c:pt>
                <c:pt idx="716">
                  <c:v>3.3606966336403761E-2</c:v>
                </c:pt>
                <c:pt idx="717">
                  <c:v>3.3624355537693842E-2</c:v>
                </c:pt>
                <c:pt idx="718">
                  <c:v>3.3641550988530659E-2</c:v>
                </c:pt>
                <c:pt idx="719">
                  <c:v>3.3658554096825367E-2</c:v>
                </c:pt>
                <c:pt idx="720">
                  <c:v>3.3675366270692786E-2</c:v>
                </c:pt>
                <c:pt idx="721">
                  <c:v>3.3691988918448795E-2</c:v>
                </c:pt>
                <c:pt idx="722">
                  <c:v>3.3708423448607916E-2</c:v>
                </c:pt>
                <c:pt idx="723">
                  <c:v>3.372467126266341E-2</c:v>
                </c:pt>
                <c:pt idx="724">
                  <c:v>3.3740733133455707E-2</c:v>
                </c:pt>
                <c:pt idx="725">
                  <c:v>3.3756608726035427E-2</c:v>
                </c:pt>
                <c:pt idx="726">
                  <c:v>3.3772297592754727E-2</c:v>
                </c:pt>
                <c:pt idx="727">
                  <c:v>3.3787799286040671E-2</c:v>
                </c:pt>
                <c:pt idx="728">
                  <c:v>3.3803113358396975E-2</c:v>
                </c:pt>
                <c:pt idx="729">
                  <c:v>3.3818239362404218E-2</c:v>
                </c:pt>
                <c:pt idx="730">
                  <c:v>3.3833176850720514E-2</c:v>
                </c:pt>
                <c:pt idx="731">
                  <c:v>3.3847925376083034E-2</c:v>
                </c:pt>
                <c:pt idx="732">
                  <c:v>3.3862484491308006E-2</c:v>
                </c:pt>
                <c:pt idx="733">
                  <c:v>3.3876853749292252E-2</c:v>
                </c:pt>
                <c:pt idx="734">
                  <c:v>3.3891032703013413E-2</c:v>
                </c:pt>
                <c:pt idx="735">
                  <c:v>3.3905020905531685E-2</c:v>
                </c:pt>
                <c:pt idx="736">
                  <c:v>3.3918817909988956E-2</c:v>
                </c:pt>
                <c:pt idx="737">
                  <c:v>3.3932423269611656E-2</c:v>
                </c:pt>
                <c:pt idx="738">
                  <c:v>3.3945836537710071E-2</c:v>
                </c:pt>
                <c:pt idx="739">
                  <c:v>3.395905726768015E-2</c:v>
                </c:pt>
                <c:pt idx="740">
                  <c:v>3.3972085013003875E-2</c:v>
                </c:pt>
                <c:pt idx="741">
                  <c:v>3.3984919327249549E-2</c:v>
                </c:pt>
                <c:pt idx="742">
                  <c:v>3.4004070234516438E-2</c:v>
                </c:pt>
                <c:pt idx="743">
                  <c:v>3.4010005877222242E-2</c:v>
                </c:pt>
                <c:pt idx="744">
                  <c:v>3.4028659357307318E-2</c:v>
                </c:pt>
                <c:pt idx="745">
                  <c:v>3.403431334791867E-2</c:v>
                </c:pt>
                <c:pt idx="746">
                  <c:v>3.4046173813407528E-2</c:v>
                </c:pt>
                <c:pt idx="747">
                  <c:v>3.4057838171103583E-2</c:v>
                </c:pt>
                <c:pt idx="748">
                  <c:v>3.406930597520761E-2</c:v>
                </c:pt>
                <c:pt idx="749">
                  <c:v>3.4088506496216781E-2</c:v>
                </c:pt>
                <c:pt idx="750">
                  <c:v>3.4097723180609572E-2</c:v>
                </c:pt>
                <c:pt idx="751">
                  <c:v>3.4110781526365916E-2</c:v>
                </c:pt>
                <c:pt idx="752">
                  <c:v>3.4119164781350152E-2</c:v>
                </c:pt>
                <c:pt idx="753">
                  <c:v>3.4129587398560424E-2</c:v>
                </c:pt>
                <c:pt idx="754">
                  <c:v>3.4139810636406455E-2</c:v>
                </c:pt>
                <c:pt idx="755">
                  <c:v>3.4149834052069922E-2</c:v>
                </c:pt>
                <c:pt idx="756">
                  <c:v>3.4161826998966908E-2</c:v>
                </c:pt>
                <c:pt idx="757">
                  <c:v>3.4169279646077091E-2</c:v>
                </c:pt>
                <c:pt idx="758">
                  <c:v>3.4178700939290131E-2</c:v>
                </c:pt>
                <c:pt idx="759">
                  <c:v>3.4187920640060383E-2</c:v>
                </c:pt>
                <c:pt idx="760">
                  <c:v>3.4196938306080282E-2</c:v>
                </c:pt>
                <c:pt idx="761">
                  <c:v>3.4205753495148136E-2</c:v>
                </c:pt>
                <c:pt idx="762">
                  <c:v>3.4214365765167676E-2</c:v>
                </c:pt>
                <c:pt idx="763">
                  <c:v>3.4224846873381273E-2</c:v>
                </c:pt>
                <c:pt idx="764">
                  <c:v>3.4231472921606096E-2</c:v>
                </c:pt>
                <c:pt idx="765">
                  <c:v>3.4238980641577953E-2</c:v>
                </c:pt>
                <c:pt idx="766">
                  <c:v>3.4240679810666669E-2</c:v>
                </c:pt>
                <c:pt idx="767">
                  <c:v>3.4254367863685221E-2</c:v>
                </c:pt>
                <c:pt idx="768">
                  <c:v>3.4261753341427829E-2</c:v>
                </c:pt>
                <c:pt idx="769">
                  <c:v>3.4268932808484226E-2</c:v>
                </c:pt>
                <c:pt idx="770">
                  <c:v>3.4277878804007296E-2</c:v>
                </c:pt>
                <c:pt idx="771">
                  <c:v>3.4282671945781287E-2</c:v>
                </c:pt>
                <c:pt idx="772">
                  <c:v>3.4289230733927561E-2</c:v>
                </c:pt>
                <c:pt idx="773">
                  <c:v>3.4295581747201868E-2</c:v>
                </c:pt>
                <c:pt idx="774">
                  <c:v>3.4301724544846368E-2</c:v>
                </c:pt>
                <c:pt idx="775">
                  <c:v>3.4307659071494342E-2</c:v>
                </c:pt>
                <c:pt idx="776">
                  <c:v>3.4313391862763394E-2</c:v>
                </c:pt>
                <c:pt idx="777">
                  <c:v>3.4318935061355631E-2</c:v>
                </c:pt>
                <c:pt idx="778">
                  <c:v>3.4324300998707633E-2</c:v>
                </c:pt>
                <c:pt idx="779">
                  <c:v>3.4329502006614707E-2</c:v>
                </c:pt>
                <c:pt idx="780">
                  <c:v>3.4334550417208252E-2</c:v>
                </c:pt>
                <c:pt idx="781">
                  <c:v>3.433945856293897E-2</c:v>
                </c:pt>
                <c:pt idx="782">
                  <c:v>3.4344238776556603E-2</c:v>
                </c:pt>
                <c:pt idx="783">
                  <c:v>3.4350751279266407E-2</c:v>
                </c:pt>
                <c:pt idx="784">
                  <c:v>3.435531281378304E-2</c:v>
                </c:pt>
                <c:pt idx="785">
                  <c:v>3.4357935156408129E-2</c:v>
                </c:pt>
                <c:pt idx="786">
                  <c:v>3.4362326974543445E-2</c:v>
                </c:pt>
                <c:pt idx="787">
                  <c:v>3.4366652528302982E-2</c:v>
                </c:pt>
                <c:pt idx="788">
                  <c:v>3.4365343766426595E-2</c:v>
                </c:pt>
                <c:pt idx="789">
                  <c:v>3.4377023958132122E-2</c:v>
                </c:pt>
                <c:pt idx="790">
                  <c:v>3.4379354947028568E-2</c:v>
                </c:pt>
                <c:pt idx="791">
                  <c:v>3.438353878805326E-2</c:v>
                </c:pt>
                <c:pt idx="792">
                  <c:v>3.4387718038137574E-2</c:v>
                </c:pt>
                <c:pt idx="793">
                  <c:v>3.4391905032588772E-2</c:v>
                </c:pt>
                <c:pt idx="794">
                  <c:v>3.4394072501159098E-2</c:v>
                </c:pt>
                <c:pt idx="795">
                  <c:v>3.4400351596839858E-2</c:v>
                </c:pt>
                <c:pt idx="796">
                  <c:v>3.4404635838279941E-2</c:v>
                </c:pt>
                <c:pt idx="797">
                  <c:v>3.4408977167376044E-2</c:v>
                </c:pt>
                <c:pt idx="798">
                  <c:v>3.4413387920484845E-2</c:v>
                </c:pt>
                <c:pt idx="799">
                  <c:v>3.4417880434190855E-2</c:v>
                </c:pt>
                <c:pt idx="800">
                  <c:v>3.4426516173741775E-2</c:v>
                </c:pt>
                <c:pt idx="801">
                  <c:v>3.4421045816177748E-2</c:v>
                </c:pt>
                <c:pt idx="802">
                  <c:v>3.4431971908339923E-2</c:v>
                </c:pt>
                <c:pt idx="803">
                  <c:v>3.4439000913937624E-2</c:v>
                </c:pt>
                <c:pt idx="804">
                  <c:v>3.4442001209293902E-2</c:v>
                </c:pt>
                <c:pt idx="805">
                  <c:v>3.444724336890885E-2</c:v>
                </c:pt>
                <c:pt idx="806">
                  <c:v>3.4452653652527025E-2</c:v>
                </c:pt>
                <c:pt idx="807">
                  <c:v>3.4458244399005758E-2</c:v>
                </c:pt>
                <c:pt idx="808">
                  <c:v>3.4466234532647994E-2</c:v>
                </c:pt>
                <c:pt idx="809">
                  <c:v>3.4470016637814821E-2</c:v>
                </c:pt>
                <c:pt idx="810">
                  <c:v>3.4476222809769586E-2</c:v>
                </c:pt>
                <c:pt idx="811">
                  <c:v>3.4482658803884569E-2</c:v>
                </c:pt>
                <c:pt idx="812">
                  <c:v>3.4489336961076492E-2</c:v>
                </c:pt>
                <c:pt idx="813">
                  <c:v>3.4496269622755447E-2</c:v>
                </c:pt>
                <c:pt idx="814">
                  <c:v>3.449401125509393E-2</c:v>
                </c:pt>
                <c:pt idx="815">
                  <c:v>3.4512935876126312E-2</c:v>
                </c:pt>
                <c:pt idx="816">
                  <c:v>3.4518718056830114E-2</c:v>
                </c:pt>
                <c:pt idx="817">
                  <c:v>3.4526792161477547E-2</c:v>
                </c:pt>
                <c:pt idx="818">
                  <c:v>3.4537674945122443E-2</c:v>
                </c:pt>
                <c:pt idx="819">
                  <c:v>3.4546424764292955E-2</c:v>
                </c:pt>
                <c:pt idx="820">
                  <c:v>3.455296117648373E-2</c:v>
                </c:pt>
                <c:pt idx="821">
                  <c:v>3.4562374234490253E-2</c:v>
                </c:pt>
                <c:pt idx="822">
                  <c:v>3.4574770724593681E-2</c:v>
                </c:pt>
                <c:pt idx="823">
                  <c:v>3.458230951310353E-2</c:v>
                </c:pt>
                <c:pt idx="824">
                  <c:v>3.4592856431091432E-2</c:v>
                </c:pt>
                <c:pt idx="825">
                  <c:v>3.4603806001345085E-2</c:v>
                </c:pt>
                <c:pt idx="826">
                  <c:v>3.4615170574963161E-2</c:v>
                </c:pt>
                <c:pt idx="827">
                  <c:v>3.4618645907171716E-2</c:v>
                </c:pt>
                <c:pt idx="828">
                  <c:v>3.4639183625115075E-2</c:v>
                </c:pt>
                <c:pt idx="829">
                  <c:v>3.4651821019690887E-2</c:v>
                </c:pt>
                <c:pt idx="830">
                  <c:v>3.4664859169403241E-2</c:v>
                </c:pt>
                <c:pt idx="831">
                  <c:v>3.4678282762601771E-2</c:v>
                </c:pt>
                <c:pt idx="832">
                  <c:v>3.4692076487275417E-2</c:v>
                </c:pt>
                <c:pt idx="833">
                  <c:v>3.4706225030997753E-2</c:v>
                </c:pt>
                <c:pt idx="834">
                  <c:v>3.4720713080870144E-2</c:v>
                </c:pt>
                <c:pt idx="835">
                  <c:v>3.4738489997834292E-2</c:v>
                </c:pt>
                <c:pt idx="836">
                  <c:v>3.4753625857537926E-2</c:v>
                </c:pt>
                <c:pt idx="837">
                  <c:v>3.4766061130254204E-2</c:v>
                </c:pt>
                <c:pt idx="838">
                  <c:v>3.4781754064535299E-2</c:v>
                </c:pt>
                <c:pt idx="839">
                  <c:v>3.4797709931654625E-2</c:v>
                </c:pt>
                <c:pt idx="840">
                  <c:v>3.4813913414866816E-2</c:v>
                </c:pt>
                <c:pt idx="841">
                  <c:v>3.4830349196638244E-2</c:v>
                </c:pt>
                <c:pt idx="842">
                  <c:v>3.4850034204527487E-2</c:v>
                </c:pt>
                <c:pt idx="843">
                  <c:v>3.4863856381560074E-2</c:v>
                </c:pt>
                <c:pt idx="844">
                  <c:v>3.4880897145381354E-2</c:v>
                </c:pt>
                <c:pt idx="845">
                  <c:v>3.4898108929042458E-2</c:v>
                </c:pt>
                <c:pt idx="846">
                  <c:v>3.491992704288701E-2</c:v>
                </c:pt>
                <c:pt idx="847">
                  <c:v>3.493298426700147E-2</c:v>
                </c:pt>
                <c:pt idx="848">
                  <c:v>3.4950617174405965E-2</c:v>
                </c:pt>
                <c:pt idx="849">
                  <c:v>3.4968359807821627E-2</c:v>
                </c:pt>
                <c:pt idx="850">
                  <c:v>3.4986196841257949E-2</c:v>
                </c:pt>
                <c:pt idx="851">
                  <c:v>3.5004112947678072E-2</c:v>
                </c:pt>
                <c:pt idx="852">
                  <c:v>3.5022092798983967E-2</c:v>
                </c:pt>
                <c:pt idx="853">
                  <c:v>3.5043114198017727E-2</c:v>
                </c:pt>
                <c:pt idx="854">
                  <c:v>3.5058182418497855E-2</c:v>
                </c:pt>
                <c:pt idx="855">
                  <c:v>3.5076261525122485E-2</c:v>
                </c:pt>
                <c:pt idx="856">
                  <c:v>3.5097300596510922E-2</c:v>
                </c:pt>
                <c:pt idx="857">
                  <c:v>3.51124116699848E-2</c:v>
                </c:pt>
                <c:pt idx="858">
                  <c:v>3.5130452040101588E-2</c:v>
                </c:pt>
                <c:pt idx="859">
                  <c:v>3.5148448828113694E-2</c:v>
                </c:pt>
                <c:pt idx="860">
                  <c:v>3.5169283544836616E-2</c:v>
                </c:pt>
                <c:pt idx="861">
                  <c:v>3.5184250309649355E-2</c:v>
                </c:pt>
                <c:pt idx="862">
                  <c:v>3.5202024326411077E-2</c:v>
                </c:pt>
                <c:pt idx="863">
                  <c:v>3.5219693407565998E-2</c:v>
                </c:pt>
                <c:pt idx="864">
                  <c:v>3.5237242212111754E-2</c:v>
                </c:pt>
                <c:pt idx="865">
                  <c:v>3.5254655398027294E-2</c:v>
                </c:pt>
                <c:pt idx="866">
                  <c:v>3.5276160601143372E-2</c:v>
                </c:pt>
                <c:pt idx="867">
                  <c:v>3.5289013540895406E-2</c:v>
                </c:pt>
                <c:pt idx="868">
                  <c:v>3.530592780888947E-2</c:v>
                </c:pt>
                <c:pt idx="869">
                  <c:v>3.5325362546189898E-2</c:v>
                </c:pt>
                <c:pt idx="870">
                  <c:v>3.5339150008597019E-2</c:v>
                </c:pt>
                <c:pt idx="871">
                  <c:v>3.5358099005795611E-2</c:v>
                </c:pt>
                <c:pt idx="872">
                  <c:v>3.5371461443708611E-2</c:v>
                </c:pt>
                <c:pt idx="873">
                  <c:v>3.538723725282434E-2</c:v>
                </c:pt>
                <c:pt idx="874">
                  <c:v>3.5405339945510268E-2</c:v>
                </c:pt>
                <c:pt idx="875">
                  <c:v>3.5410209897939193E-2</c:v>
                </c:pt>
                <c:pt idx="876">
                  <c:v>3.543286084370232E-2</c:v>
                </c:pt>
                <c:pt idx="877">
                  <c:v>3.5447449590356638E-2</c:v>
                </c:pt>
                <c:pt idx="878">
                  <c:v>3.5461703191220377E-2</c:v>
                </c:pt>
                <c:pt idx="879">
                  <c:v>3.5475606293073378E-2</c:v>
                </c:pt>
                <c:pt idx="880">
                  <c:v>3.5489147498466114E-2</c:v>
                </c:pt>
                <c:pt idx="881">
                  <c:v>3.5502331234962298E-2</c:v>
                </c:pt>
                <c:pt idx="882">
                  <c:v>3.55151658870951E-2</c:v>
                </c:pt>
                <c:pt idx="883">
                  <c:v>3.55276598401877E-2</c:v>
                </c:pt>
                <c:pt idx="884">
                  <c:v>3.5539821480324724E-2</c:v>
                </c:pt>
                <c:pt idx="885">
                  <c:v>3.5551659194323952E-2</c:v>
                </c:pt>
                <c:pt idx="886">
                  <c:v>3.5563181369709963E-2</c:v>
                </c:pt>
                <c:pt idx="887">
                  <c:v>3.5576711734436786E-2</c:v>
                </c:pt>
                <c:pt idx="888">
                  <c:v>3.5578407692612876E-2</c:v>
                </c:pt>
                <c:pt idx="889">
                  <c:v>3.5595938549475389E-2</c:v>
                </c:pt>
                <c:pt idx="890">
                  <c:v>3.5606282458867856E-2</c:v>
                </c:pt>
                <c:pt idx="891">
                  <c:v>3.5616352776963775E-2</c:v>
                </c:pt>
                <c:pt idx="892">
                  <c:v>3.562615789499507E-2</c:v>
                </c:pt>
                <c:pt idx="893">
                  <c:v>3.5635706204730312E-2</c:v>
                </c:pt>
                <c:pt idx="894">
                  <c:v>3.5647231319605316E-2</c:v>
                </c:pt>
                <c:pt idx="895">
                  <c:v>3.5654065968936478E-2</c:v>
                </c:pt>
                <c:pt idx="896">
                  <c:v>3.5662894209433915E-2</c:v>
                </c:pt>
                <c:pt idx="897">
                  <c:v>3.5671499213648275E-2</c:v>
                </c:pt>
                <c:pt idx="898">
                  <c:v>3.5679889375718338E-2</c:v>
                </c:pt>
                <c:pt idx="899">
                  <c:v>3.5688073090200438E-2</c:v>
                </c:pt>
                <c:pt idx="900">
                  <c:v>3.5696058752051021E-2</c:v>
                </c:pt>
                <c:pt idx="901">
                  <c:v>3.5697327980579112E-2</c:v>
                </c:pt>
                <c:pt idx="902">
                  <c:v>3.5711469499578812E-2</c:v>
                </c:pt>
                <c:pt idx="903">
                  <c:v>3.5718911377020074E-2</c:v>
                </c:pt>
                <c:pt idx="904">
                  <c:v>3.5726188785326997E-2</c:v>
                </c:pt>
                <c:pt idx="905">
                  <c:v>3.5732989765472255E-2</c:v>
                </c:pt>
                <c:pt idx="906">
                  <c:v>3.5739885647799001E-2</c:v>
                </c:pt>
                <c:pt idx="907">
                  <c:v>3.5746645932863461E-2</c:v>
                </c:pt>
                <c:pt idx="908">
                  <c:v>3.5753279062800722E-2</c:v>
                </c:pt>
                <c:pt idx="909">
                  <c:v>3.5759793480015484E-2</c:v>
                </c:pt>
                <c:pt idx="910">
                  <c:v>3.5766197627169767E-2</c:v>
                </c:pt>
                <c:pt idx="911">
                  <c:v>3.5772499947175906E-2</c:v>
                </c:pt>
                <c:pt idx="912">
                  <c:v>3.5778708883186718E-2</c:v>
                </c:pt>
                <c:pt idx="913">
                  <c:v>3.5784832878586276E-2</c:v>
                </c:pt>
                <c:pt idx="914">
                  <c:v>3.579088037698553E-2</c:v>
                </c:pt>
                <c:pt idx="915">
                  <c:v>3.5796859822212486E-2</c:v>
                </c:pt>
                <c:pt idx="916">
                  <c:v>3.5802779658308005E-2</c:v>
                </c:pt>
                <c:pt idx="917">
                  <c:v>3.5808648329519681E-2</c:v>
                </c:pt>
                <c:pt idx="918">
                  <c:v>3.5814474280298145E-2</c:v>
                </c:pt>
                <c:pt idx="919">
                  <c:v>3.5820265955292425E-2</c:v>
                </c:pt>
                <c:pt idx="920">
                  <c:v>3.5826031799347562E-2</c:v>
                </c:pt>
                <c:pt idx="921">
                  <c:v>3.5833420662622212E-2</c:v>
                </c:pt>
                <c:pt idx="922">
                  <c:v>3.5839159176816016E-2</c:v>
                </c:pt>
                <c:pt idx="923">
                  <c:v>3.5844899608767827E-2</c:v>
                </c:pt>
                <c:pt idx="924">
                  <c:v>3.5850650404140885E-2</c:v>
                </c:pt>
                <c:pt idx="925">
                  <c:v>3.5856420008788074E-2</c:v>
                </c:pt>
                <c:pt idx="926">
                  <c:v>3.5862216868754369E-2</c:v>
                </c:pt>
                <c:pt idx="927">
                  <c:v>3.5868049430278097E-2</c:v>
                </c:pt>
                <c:pt idx="928">
                  <c:v>3.5873926139793608E-2</c:v>
                </c:pt>
                <c:pt idx="929">
                  <c:v>3.58798554439341E-2</c:v>
                </c:pt>
                <c:pt idx="930">
                  <c:v>3.5885845789536457E-2</c:v>
                </c:pt>
                <c:pt idx="931">
                  <c:v>3.5898655965646564E-2</c:v>
                </c:pt>
                <c:pt idx="932">
                  <c:v>3.5898034661657828E-2</c:v>
                </c:pt>
                <c:pt idx="933">
                  <c:v>3.5904227105689135E-2</c:v>
                </c:pt>
                <c:pt idx="934">
                  <c:v>3.5910475467832222E-2</c:v>
                </c:pt>
                <c:pt idx="935">
                  <c:v>3.5916772593348044E-2</c:v>
                </c:pt>
                <c:pt idx="936">
                  <c:v>3.5923111327328706E-2</c:v>
                </c:pt>
                <c:pt idx="937">
                  <c:v>3.5929484514694833E-2</c:v>
                </c:pt>
                <c:pt idx="938">
                  <c:v>3.5935885000192493E-2</c:v>
                </c:pt>
                <c:pt idx="939">
                  <c:v>3.5942305628390805E-2</c:v>
                </c:pt>
                <c:pt idx="940">
                  <c:v>3.5948739243681513E-2</c:v>
                </c:pt>
                <c:pt idx="941">
                  <c:v>3.5955178690275875E-2</c:v>
                </c:pt>
                <c:pt idx="942">
                  <c:v>3.5961616812205804E-2</c:v>
                </c:pt>
                <c:pt idx="943">
                  <c:v>3.5968046453322758E-2</c:v>
                </c:pt>
                <c:pt idx="944">
                  <c:v>3.5974460457298151E-2</c:v>
                </c:pt>
                <c:pt idx="945">
                  <c:v>3.5980851667624929E-2</c:v>
                </c:pt>
                <c:pt idx="946">
                  <c:v>3.5987212927617335E-2</c:v>
                </c:pt>
                <c:pt idx="947">
                  <c:v>3.5993537080414612E-2</c:v>
                </c:pt>
                <c:pt idx="948">
                  <c:v>3.5999816968982128E-2</c:v>
                </c:pt>
                <c:pt idx="949">
                  <c:v>3.600604543611443E-2</c:v>
                </c:pt>
                <c:pt idx="950">
                  <c:v>3.6012215324439607E-2</c:v>
                </c:pt>
                <c:pt idx="951">
                  <c:v>3.6018319476420854E-2</c:v>
                </c:pt>
                <c:pt idx="952">
                  <c:v>3.6029537767937034E-2</c:v>
                </c:pt>
                <c:pt idx="953">
                  <c:v>3.6030301940418764E-2</c:v>
                </c:pt>
                <c:pt idx="954">
                  <c:v>3.6036165936587185E-2</c:v>
                </c:pt>
                <c:pt idx="955">
                  <c:v>3.6041935564728352E-2</c:v>
                </c:pt>
                <c:pt idx="956">
                  <c:v>3.6050794243824714E-2</c:v>
                </c:pt>
                <c:pt idx="957">
                  <c:v>3.6058148206860312E-2</c:v>
                </c:pt>
                <c:pt idx="958">
                  <c:v>3.6058606657563108E-2</c:v>
                </c:pt>
                <c:pt idx="959">
                  <c:v>3.6063927229552234E-2</c:v>
                </c:pt>
                <c:pt idx="960">
                  <c:v>3.6069117640901392E-2</c:v>
                </c:pt>
                <c:pt idx="961">
                  <c:v>3.6074170732761951E-2</c:v>
                </c:pt>
                <c:pt idx="962">
                  <c:v>3.6079079346197231E-2</c:v>
                </c:pt>
                <c:pt idx="963">
                  <c:v>3.6083836322192364E-2</c:v>
                </c:pt>
                <c:pt idx="964">
                  <c:v>3.6088434501665052E-2</c:v>
                </c:pt>
                <c:pt idx="965">
                  <c:v>3.6092866725475382E-2</c:v>
                </c:pt>
                <c:pt idx="966">
                  <c:v>3.6097125834438318E-2</c:v>
                </c:pt>
                <c:pt idx="967">
                  <c:v>3.610120466933555E-2</c:v>
                </c:pt>
                <c:pt idx="968">
                  <c:v>3.6105096070926213E-2</c:v>
                </c:pt>
                <c:pt idx="969">
                  <c:v>3.6116376081520907E-2</c:v>
                </c:pt>
                <c:pt idx="970">
                  <c:v>3.6112287937199353E-2</c:v>
                </c:pt>
                <c:pt idx="971">
                  <c:v>3.6115574083413461E-2</c:v>
                </c:pt>
                <c:pt idx="972">
                  <c:v>3.611864415941269E-2</c:v>
                </c:pt>
                <c:pt idx="973">
                  <c:v>3.6121491006053198E-2</c:v>
                </c:pt>
                <c:pt idx="974">
                  <c:v>3.6124107464254637E-2</c:v>
                </c:pt>
                <c:pt idx="975">
                  <c:v>3.6126486375016385E-2</c:v>
                </c:pt>
                <c:pt idx="976">
                  <c:v>3.6128620579433085E-2</c:v>
                </c:pt>
                <c:pt idx="977">
                  <c:v>3.6130502918712164E-2</c:v>
                </c:pt>
                <c:pt idx="978">
                  <c:v>3.6132126234190917E-2</c:v>
                </c:pt>
                <c:pt idx="979">
                  <c:v>3.6133483367354245E-2</c:v>
                </c:pt>
                <c:pt idx="980">
                  <c:v>3.6134567159853935E-2</c:v>
                </c:pt>
                <c:pt idx="981">
                  <c:v>3.6135370453525953E-2</c:v>
                </c:pt>
                <c:pt idx="982">
                  <c:v>3.6135886090411691E-2</c:v>
                </c:pt>
                <c:pt idx="983">
                  <c:v>3.6136107109250429E-2</c:v>
                </c:pt>
                <c:pt idx="984">
                  <c:v>3.6136033039954635E-2</c:v>
                </c:pt>
                <c:pt idx="985">
                  <c:v>3.6135671235277236E-2</c:v>
                </c:pt>
                <c:pt idx="986">
                  <c:v>3.6135029513923486E-2</c:v>
                </c:pt>
                <c:pt idx="987">
                  <c:v>3.6134115694813895E-2</c:v>
                </c:pt>
                <c:pt idx="988">
                  <c:v>3.6132937597062161E-2</c:v>
                </c:pt>
                <c:pt idx="989">
                  <c:v>3.6131503039954535E-2</c:v>
                </c:pt>
                <c:pt idx="990">
                  <c:v>3.6129819842931239E-2</c:v>
                </c:pt>
                <c:pt idx="991">
                  <c:v>3.6127895825565866E-2</c:v>
                </c:pt>
                <c:pt idx="992">
                  <c:v>3.6125738807546978E-2</c:v>
                </c:pt>
                <c:pt idx="993">
                  <c:v>3.6123356608660173E-2</c:v>
                </c:pt>
                <c:pt idx="994">
                  <c:v>3.6120757048770082E-2</c:v>
                </c:pt>
                <c:pt idx="995">
                  <c:v>3.6117947947804652E-2</c:v>
                </c:pt>
                <c:pt idx="996">
                  <c:v>3.6114937125737372E-2</c:v>
                </c:pt>
                <c:pt idx="997">
                  <c:v>3.6111732402572615E-2</c:v>
                </c:pt>
                <c:pt idx="998">
                  <c:v>3.6108341598329201E-2</c:v>
                </c:pt>
                <c:pt idx="999">
                  <c:v>3.610477253302815E-2</c:v>
                </c:pt>
                <c:pt idx="1000">
                  <c:v>3.6101033026676235E-2</c:v>
                </c:pt>
                <c:pt idx="1001">
                  <c:v>3.6097130899253732E-2</c:v>
                </c:pt>
                <c:pt idx="1002">
                  <c:v>3.609307397070239E-2</c:v>
                </c:pt>
                <c:pt idx="1003">
                  <c:v>3.6088870060912243E-2</c:v>
                </c:pt>
                <c:pt idx="1004">
                  <c:v>3.6086654010581289E-2</c:v>
                </c:pt>
                <c:pt idx="1005">
                  <c:v>3.6080052576850555E-2</c:v>
                </c:pt>
                <c:pt idx="1006">
                  <c:v>3.6075454642001473E-2</c:v>
                </c:pt>
                <c:pt idx="1007">
                  <c:v>3.6070741004738172E-2</c:v>
                </c:pt>
                <c:pt idx="1008">
                  <c:v>3.6072790707620296E-2</c:v>
                </c:pt>
                <c:pt idx="1009">
                  <c:v>3.6059624973303742E-2</c:v>
                </c:pt>
                <c:pt idx="1010">
                  <c:v>3.6055984072621346E-2</c:v>
                </c:pt>
                <c:pt idx="1011">
                  <c:v>3.6050885819268928E-2</c:v>
                </c:pt>
                <c:pt idx="1012">
                  <c:v>3.6045710959671219E-2</c:v>
                </c:pt>
                <c:pt idx="1013">
                  <c:v>3.6040467312668148E-2</c:v>
                </c:pt>
                <c:pt idx="1014">
                  <c:v>3.60351626969551E-2</c:v>
                </c:pt>
                <c:pt idx="1015">
                  <c:v>3.6029804931077464E-2</c:v>
                </c:pt>
                <c:pt idx="1016">
                  <c:v>3.6024401833424445E-2</c:v>
                </c:pt>
                <c:pt idx="1017">
                  <c:v>3.6018961222228252E-2</c:v>
                </c:pt>
                <c:pt idx="1018">
                  <c:v>3.601767718276578E-2</c:v>
                </c:pt>
                <c:pt idx="1019">
                  <c:v>3.6012198315049745E-2</c:v>
                </c:pt>
                <c:pt idx="1020">
                  <c:v>3.6006706385203639E-2</c:v>
                </c:pt>
                <c:pt idx="1021">
                  <c:v>3.6001209149332566E-2</c:v>
                </c:pt>
                <c:pt idx="1022">
                  <c:v>3.5995714363373066E-2</c:v>
                </c:pt>
                <c:pt idx="1023">
                  <c:v>3.599022978309465E-2</c:v>
                </c:pt>
                <c:pt idx="1024">
                  <c:v>3.5986191327269143E-2</c:v>
                </c:pt>
                <c:pt idx="1025">
                  <c:v>3.5979322261820199E-2</c:v>
                </c:pt>
                <c:pt idx="1026">
                  <c:v>3.5969597538729935E-2</c:v>
                </c:pt>
                <c:pt idx="1027">
                  <c:v>3.596854862833377E-2</c:v>
                </c:pt>
                <c:pt idx="1028">
                  <c:v>3.5963231407181259E-2</c:v>
                </c:pt>
                <c:pt idx="1029">
                  <c:v>3.5957970922863763E-2</c:v>
                </c:pt>
                <c:pt idx="1030">
                  <c:v>3.5954242648712879E-2</c:v>
                </c:pt>
                <c:pt idx="1031">
                  <c:v>3.5947651183145128E-2</c:v>
                </c:pt>
                <c:pt idx="1032">
                  <c:v>3.5942607436584936E-2</c:v>
                </c:pt>
                <c:pt idx="1033">
                  <c:v>3.5937651444554693E-2</c:v>
                </c:pt>
                <c:pt idx="1034">
                  <c:v>3.5932790961136558E-2</c:v>
                </c:pt>
                <c:pt idx="1035">
                  <c:v>3.5928033546152212E-2</c:v>
                </c:pt>
                <c:pt idx="1036">
                  <c:v>3.5923381378214374E-2</c:v>
                </c:pt>
                <c:pt idx="1037">
                  <c:v>3.5918829722776817E-2</c:v>
                </c:pt>
                <c:pt idx="1038">
                  <c:v>3.5914373305183177E-2</c:v>
                </c:pt>
                <c:pt idx="1039">
                  <c:v>3.591000685089786E-2</c:v>
                </c:pt>
                <c:pt idx="1040">
                  <c:v>3.590572508550105E-2</c:v>
                </c:pt>
                <c:pt idx="1041">
                  <c:v>3.5901522734683944E-2</c:v>
                </c:pt>
                <c:pt idx="1042">
                  <c:v>3.5897394524245015E-2</c:v>
                </c:pt>
                <c:pt idx="1043">
                  <c:v>3.5894871176809721E-2</c:v>
                </c:pt>
                <c:pt idx="1044">
                  <c:v>3.5890876524192358E-2</c:v>
                </c:pt>
                <c:pt idx="1045">
                  <c:v>3.5885401994700153E-2</c:v>
                </c:pt>
                <c:pt idx="1046">
                  <c:v>3.5881517605759874E-2</c:v>
                </c:pt>
                <c:pt idx="1047">
                  <c:v>3.5877680987662086E-2</c:v>
                </c:pt>
                <c:pt idx="1048">
                  <c:v>3.5869278432162685E-2</c:v>
                </c:pt>
                <c:pt idx="1049">
                  <c:v>3.587166370519395E-2</c:v>
                </c:pt>
                <c:pt idx="1050">
                  <c:v>3.5866405022501366E-2</c:v>
                </c:pt>
                <c:pt idx="1051">
                  <c:v>3.5862706752266313E-2</c:v>
                </c:pt>
                <c:pt idx="1052">
                  <c:v>3.5859029885528929E-2</c:v>
                </c:pt>
                <c:pt idx="1053">
                  <c:v>3.5855369149060623E-2</c:v>
                </c:pt>
                <c:pt idx="1054">
                  <c:v>3.5849681604125438E-2</c:v>
                </c:pt>
                <c:pt idx="1055">
                  <c:v>3.5848074974399825E-2</c:v>
                </c:pt>
                <c:pt idx="1056">
                  <c:v>3.5842403491912263E-2</c:v>
                </c:pt>
                <c:pt idx="1057">
                  <c:v>3.5840782043984165E-2</c:v>
                </c:pt>
                <c:pt idx="1058">
                  <c:v>3.5837122863106516E-2</c:v>
                </c:pt>
                <c:pt idx="1059">
                  <c:v>3.5833448174728798E-2</c:v>
                </c:pt>
                <c:pt idx="1060">
                  <c:v>3.5832714386768764E-2</c:v>
                </c:pt>
                <c:pt idx="1061">
                  <c:v>3.5820414689798269E-2</c:v>
                </c:pt>
                <c:pt idx="1062">
                  <c:v>3.5820273471263139E-2</c:v>
                </c:pt>
                <c:pt idx="1063">
                  <c:v>3.5817944249280115E-2</c:v>
                </c:pt>
                <c:pt idx="1064">
                  <c:v>3.5812657263039914E-2</c:v>
                </c:pt>
                <c:pt idx="1065">
                  <c:v>3.5808780457914052E-2</c:v>
                </c:pt>
                <c:pt idx="1066">
                  <c:v>3.5804850804017602E-2</c:v>
                </c:pt>
                <c:pt idx="1067">
                  <c:v>3.5800863015390552E-2</c:v>
                </c:pt>
                <c:pt idx="1068">
                  <c:v>3.5798223938555508E-2</c:v>
                </c:pt>
                <c:pt idx="1069">
                  <c:v>3.5792691890571604E-2</c:v>
                </c:pt>
                <c:pt idx="1070">
                  <c:v>3.5788497982934084E-2</c:v>
                </c:pt>
                <c:pt idx="1071">
                  <c:v>3.5784224797683853E-2</c:v>
                </c:pt>
                <c:pt idx="1072">
                  <c:v>3.5779867049357088E-2</c:v>
                </c:pt>
                <c:pt idx="1073">
                  <c:v>3.577541945260037E-2</c:v>
                </c:pt>
                <c:pt idx="1074">
                  <c:v>3.5765472326266985E-2</c:v>
                </c:pt>
                <c:pt idx="1075">
                  <c:v>3.5766233572968716E-2</c:v>
                </c:pt>
                <c:pt idx="1076">
                  <c:v>3.5756080769245212E-2</c:v>
                </c:pt>
                <c:pt idx="1077">
                  <c:v>3.5756624878363175E-2</c:v>
                </c:pt>
                <c:pt idx="1078">
                  <c:v>3.575164876337935E-2</c:v>
                </c:pt>
                <c:pt idx="1079">
                  <c:v>3.5747840898429258E-2</c:v>
                </c:pt>
                <c:pt idx="1080">
                  <c:v>3.5741326575142333E-2</c:v>
                </c:pt>
                <c:pt idx="1081">
                  <c:v>3.5735969933175064E-2</c:v>
                </c:pt>
                <c:pt idx="1082">
                  <c:v>3.573172892581665E-2</c:v>
                </c:pt>
                <c:pt idx="1083">
                  <c:v>3.5724839132961324E-2</c:v>
                </c:pt>
                <c:pt idx="1084">
                  <c:v>3.5719054406991808E-2</c:v>
                </c:pt>
                <c:pt idx="1085">
                  <c:v>3.5713116418932843E-2</c:v>
                </c:pt>
                <c:pt idx="1086">
                  <c:v>3.5707019885385202E-2</c:v>
                </c:pt>
                <c:pt idx="1087">
                  <c:v>3.5697181813101428E-2</c:v>
                </c:pt>
                <c:pt idx="1088">
                  <c:v>3.5694336168063855E-2</c:v>
                </c:pt>
                <c:pt idx="1089">
                  <c:v>3.5687758450221624E-2</c:v>
                </c:pt>
                <c:pt idx="1090">
                  <c:v>3.5681036390867574E-2</c:v>
                </c:pt>
                <c:pt idx="1091">
                  <c:v>3.5674179878778585E-2</c:v>
                </c:pt>
                <c:pt idx="1092">
                  <c:v>3.5667198802520478E-2</c:v>
                </c:pt>
                <c:pt idx="1093">
                  <c:v>3.5660103050436695E-2</c:v>
                </c:pt>
                <c:pt idx="1094">
                  <c:v>3.5652902510635222E-2</c:v>
                </c:pt>
                <c:pt idx="1095">
                  <c:v>3.5646743997037364E-2</c:v>
                </c:pt>
                <c:pt idx="1096">
                  <c:v>3.5639362407782087E-2</c:v>
                </c:pt>
                <c:pt idx="1097">
                  <c:v>3.5630771042266335E-2</c:v>
                </c:pt>
                <c:pt idx="1098">
                  <c:v>3.5623250227625192E-2</c:v>
                </c:pt>
                <c:pt idx="1099">
                  <c:v>3.5615674061944116E-2</c:v>
                </c:pt>
                <c:pt idx="1100">
                  <c:v>3.5604630556768796E-2</c:v>
                </c:pt>
                <c:pt idx="1101">
                  <c:v>3.5601542028075597E-2</c:v>
                </c:pt>
                <c:pt idx="1102">
                  <c:v>3.5592712322295925E-2</c:v>
                </c:pt>
                <c:pt idx="1103">
                  <c:v>3.5585013614627389E-2</c:v>
                </c:pt>
                <c:pt idx="1104">
                  <c:v>3.5577308985532886E-2</c:v>
                </c:pt>
                <c:pt idx="1105">
                  <c:v>3.556960832004407E-2</c:v>
                </c:pt>
                <c:pt idx="1106">
                  <c:v>3.5556263480352172E-2</c:v>
                </c:pt>
                <c:pt idx="1107">
                  <c:v>3.5554258418513729E-2</c:v>
                </c:pt>
                <c:pt idx="1108">
                  <c:v>3.5546628951042859E-2</c:v>
                </c:pt>
                <c:pt idx="1109">
                  <c:v>3.5539042984323109E-2</c:v>
                </c:pt>
                <c:pt idx="1110">
                  <c:v>3.5531510401907419E-2</c:v>
                </c:pt>
                <c:pt idx="1111">
                  <c:v>3.5524041087062745E-2</c:v>
                </c:pt>
                <c:pt idx="1112">
                  <c:v>3.5516644922776168E-2</c:v>
                </c:pt>
                <c:pt idx="1113">
                  <c:v>3.550933179176205E-2</c:v>
                </c:pt>
                <c:pt idx="1114">
                  <c:v>3.5502111576468397E-2</c:v>
                </c:pt>
                <c:pt idx="1115">
                  <c:v>3.5494994159086614E-2</c:v>
                </c:pt>
                <c:pt idx="1116">
                  <c:v>3.5489309076301434E-2</c:v>
                </c:pt>
                <c:pt idx="1117">
                  <c:v>3.5481107245596957E-2</c:v>
                </c:pt>
                <c:pt idx="1118">
                  <c:v>3.5474357512676358E-2</c:v>
                </c:pt>
                <c:pt idx="1119">
                  <c:v>3.5467750104066796E-2</c:v>
                </c:pt>
                <c:pt idx="1120">
                  <c:v>3.5462688182985619E-2</c:v>
                </c:pt>
                <c:pt idx="1121">
                  <c:v>3.5455001783866111E-2</c:v>
                </c:pt>
                <c:pt idx="1122">
                  <c:v>3.5448880633869209E-2</c:v>
                </c:pt>
                <c:pt idx="1123">
                  <c:v>3.5442941331403563E-2</c:v>
                </c:pt>
                <c:pt idx="1124">
                  <c:v>3.5437193756889147E-2</c:v>
                </c:pt>
                <c:pt idx="1125">
                  <c:v>3.5431647790629399E-2</c:v>
                </c:pt>
                <c:pt idx="1126">
                  <c:v>3.5420307546205065E-2</c:v>
                </c:pt>
                <c:pt idx="1127">
                  <c:v>3.5421200203603696E-2</c:v>
                </c:pt>
                <c:pt idx="1128">
                  <c:v>3.5416318343025784E-2</c:v>
                </c:pt>
                <c:pt idx="1129">
                  <c:v>3.5413264790454674E-2</c:v>
                </c:pt>
                <c:pt idx="1130">
                  <c:v>3.5407287887905099E-2</c:v>
                </c:pt>
                <c:pt idx="1131">
                  <c:v>3.5404793205202671E-2</c:v>
                </c:pt>
                <c:pt idx="1132">
                  <c:v>3.5399300987673778E-2</c:v>
                </c:pt>
                <c:pt idx="1133">
                  <c:v>3.5395723570841253E-2</c:v>
                </c:pt>
                <c:pt idx="1134">
                  <c:v>3.5394143035364686E-2</c:v>
                </c:pt>
                <c:pt idx="1135">
                  <c:v>3.538945020481863E-2</c:v>
                </c:pt>
                <c:pt idx="1136">
                  <c:v>3.5386774016424039E-2</c:v>
                </c:pt>
                <c:pt idx="1137">
                  <c:v>3.5384417998574995E-2</c:v>
                </c:pt>
                <c:pt idx="1138">
                  <c:v>3.5382392032120992E-2</c:v>
                </c:pt>
                <c:pt idx="1139">
                  <c:v>3.5375232252305697E-2</c:v>
                </c:pt>
                <c:pt idx="1140">
                  <c:v>3.5379364157748401E-2</c:v>
                </c:pt>
                <c:pt idx="1141">
                  <c:v>3.5378360556236964E-2</c:v>
                </c:pt>
                <c:pt idx="1142">
                  <c:v>3.5377686908744953E-2</c:v>
                </c:pt>
                <c:pt idx="1143">
                  <c:v>3.537733503802841E-2</c:v>
                </c:pt>
                <c:pt idx="1144">
                  <c:v>3.5377296767164439E-2</c:v>
                </c:pt>
                <c:pt idx="1145">
                  <c:v>3.5377563919527885E-2</c:v>
                </c:pt>
                <c:pt idx="1146">
                  <c:v>3.5378128318764336E-2</c:v>
                </c:pt>
                <c:pt idx="1147">
                  <c:v>3.5380971268278945E-2</c:v>
                </c:pt>
                <c:pt idx="1148">
                  <c:v>3.5374108697849849E-2</c:v>
                </c:pt>
                <c:pt idx="1149">
                  <c:v>3.5381523237744607E-2</c:v>
                </c:pt>
                <c:pt idx="1150">
                  <c:v>3.538319486553447E-2</c:v>
                </c:pt>
                <c:pt idx="1151">
                  <c:v>3.5385122861678248E-2</c:v>
                </c:pt>
                <c:pt idx="1152">
                  <c:v>3.538729905096609E-2</c:v>
                </c:pt>
                <c:pt idx="1153">
                  <c:v>3.5389715258304713E-2</c:v>
                </c:pt>
                <c:pt idx="1154">
                  <c:v>3.5394442529646013E-2</c:v>
                </c:pt>
                <c:pt idx="1155">
                  <c:v>3.5395235027221313E-2</c:v>
                </c:pt>
                <c:pt idx="1156">
                  <c:v>3.53983222390176E-2</c:v>
                </c:pt>
                <c:pt idx="1157">
                  <c:v>3.5401616769265336E-2</c:v>
                </c:pt>
                <c:pt idx="1158">
                  <c:v>3.540722286366297E-2</c:v>
                </c:pt>
                <c:pt idx="1159">
                  <c:v>3.5408795085940144E-2</c:v>
                </c:pt>
                <c:pt idx="1160">
                  <c:v>3.5412662522783071E-2</c:v>
                </c:pt>
                <c:pt idx="1161">
                  <c:v>3.541031657533205E-2</c:v>
                </c:pt>
                <c:pt idx="1162">
                  <c:v>3.5420913079374131E-2</c:v>
                </c:pt>
                <c:pt idx="1163">
                  <c:v>3.5425279849359302E-2</c:v>
                </c:pt>
                <c:pt idx="1164">
                  <c:v>3.542979671386505E-2</c:v>
                </c:pt>
                <c:pt idx="1165">
                  <c:v>3.5432203970759781E-2</c:v>
                </c:pt>
                <c:pt idx="1166">
                  <c:v>3.5437047559471045E-2</c:v>
                </c:pt>
                <c:pt idx="1167">
                  <c:v>3.5442014290456327E-2</c:v>
                </c:pt>
                <c:pt idx="1168">
                  <c:v>3.5447830798084091E-2</c:v>
                </c:pt>
                <c:pt idx="1169">
                  <c:v>3.5452284304734454E-2</c:v>
                </c:pt>
                <c:pt idx="1170">
                  <c:v>3.5457571150454677E-2</c:v>
                </c:pt>
                <c:pt idx="1171">
                  <c:v>3.5462948263285943E-2</c:v>
                </c:pt>
                <c:pt idx="1172">
                  <c:v>3.5469193522738765E-2</c:v>
                </c:pt>
                <c:pt idx="1173">
                  <c:v>3.5473940413565913E-2</c:v>
                </c:pt>
                <c:pt idx="1174">
                  <c:v>3.5479539012265512E-2</c:v>
                </c:pt>
                <c:pt idx="1175">
                  <c:v>3.5485195000564164E-2</c:v>
                </c:pt>
                <c:pt idx="1176">
                  <c:v>3.5490900158669222E-2</c:v>
                </c:pt>
                <c:pt idx="1177">
                  <c:v>3.5496646266612003E-2</c:v>
                </c:pt>
                <c:pt idx="1178">
                  <c:v>3.5502425104244201E-2</c:v>
                </c:pt>
                <c:pt idx="1179">
                  <c:v>3.5508228451235767E-2</c:v>
                </c:pt>
                <c:pt idx="1180">
                  <c:v>3.5514048087072238E-2</c:v>
                </c:pt>
                <c:pt idx="1181">
                  <c:v>3.5521541180796035E-2</c:v>
                </c:pt>
                <c:pt idx="1182">
                  <c:v>3.5525703342287988E-2</c:v>
                </c:pt>
                <c:pt idx="1183">
                  <c:v>3.553235266781412E-2</c:v>
                </c:pt>
                <c:pt idx="1184">
                  <c:v>3.553732510203652E-2</c:v>
                </c:pt>
                <c:pt idx="1185">
                  <c:v>3.5543102867837878E-2</c:v>
                </c:pt>
                <c:pt idx="1186">
                  <c:v>3.5549665094454223E-2</c:v>
                </c:pt>
                <c:pt idx="1187">
                  <c:v>3.5554551063130886E-2</c:v>
                </c:pt>
                <c:pt idx="1188">
                  <c:v>3.5560205048812285E-2</c:v>
                </c:pt>
                <c:pt idx="1189">
                  <c:v>3.5565801330348874E-2</c:v>
                </c:pt>
                <c:pt idx="1190">
                  <c:v>3.5571331685399499E-2</c:v>
                </c:pt>
                <c:pt idx="1191">
                  <c:v>3.5576787999317662E-2</c:v>
                </c:pt>
                <c:pt idx="1192">
                  <c:v>3.5582165720739585E-2</c:v>
                </c:pt>
                <c:pt idx="1193">
                  <c:v>3.5587464592749689E-2</c:v>
                </c:pt>
                <c:pt idx="1194">
                  <c:v>3.5592684614121774E-2</c:v>
                </c:pt>
                <c:pt idx="1195">
                  <c:v>3.559782578364673E-2</c:v>
                </c:pt>
                <c:pt idx="1196">
                  <c:v>3.5602888100133831E-2</c:v>
                </c:pt>
                <c:pt idx="1197">
                  <c:v>3.560787156241163E-2</c:v>
                </c:pt>
                <c:pt idx="1198">
                  <c:v>3.5612776169325983E-2</c:v>
                </c:pt>
                <c:pt idx="1199">
                  <c:v>3.5618284875326929E-2</c:v>
                </c:pt>
                <c:pt idx="1200">
                  <c:v>3.5623020502661806E-2</c:v>
                </c:pt>
                <c:pt idx="1201">
                  <c:v>3.5627016846623095E-2</c:v>
                </c:pt>
                <c:pt idx="1202">
                  <c:v>3.5631606020909708E-2</c:v>
                </c:pt>
                <c:pt idx="1203">
                  <c:v>3.5636116334337213E-2</c:v>
                </c:pt>
                <c:pt idx="1204">
                  <c:v>3.5640547785861849E-2</c:v>
                </c:pt>
                <c:pt idx="1205">
                  <c:v>3.5644900374456716E-2</c:v>
                </c:pt>
                <c:pt idx="1206">
                  <c:v>3.564977819327779E-2</c:v>
                </c:pt>
                <c:pt idx="1207">
                  <c:v>3.5653368958845195E-2</c:v>
                </c:pt>
                <c:pt idx="1208">
                  <c:v>3.5657484952677863E-2</c:v>
                </c:pt>
                <c:pt idx="1209">
                  <c:v>3.5661522079659072E-2</c:v>
                </c:pt>
                <c:pt idx="1210">
                  <c:v>3.5666039366213757E-2</c:v>
                </c:pt>
                <c:pt idx="1211">
                  <c:v>3.5669359729347344E-2</c:v>
                </c:pt>
                <c:pt idx="1212">
                  <c:v>3.5673160250239748E-2</c:v>
                </c:pt>
                <c:pt idx="1213">
                  <c:v>3.5676881900651158E-2</c:v>
                </c:pt>
                <c:pt idx="1214">
                  <c:v>3.5680524679719799E-2</c:v>
                </c:pt>
                <c:pt idx="1215">
                  <c:v>3.568408858660272E-2</c:v>
                </c:pt>
                <c:pt idx="1216">
                  <c:v>3.5687573620474075E-2</c:v>
                </c:pt>
                <c:pt idx="1217">
                  <c:v>3.5691459936095168E-2</c:v>
                </c:pt>
                <c:pt idx="1218">
                  <c:v>3.5694775953677114E-2</c:v>
                </c:pt>
                <c:pt idx="1219">
                  <c:v>3.5698013095773196E-2</c:v>
                </c:pt>
                <c:pt idx="1220">
                  <c:v>3.5701171361633754E-2</c:v>
                </c:pt>
                <c:pt idx="1221">
                  <c:v>3.5704250750527113E-2</c:v>
                </c:pt>
                <c:pt idx="1222">
                  <c:v>3.5707251261740854E-2</c:v>
                </c:pt>
                <c:pt idx="1223">
                  <c:v>3.5710172894579638E-2</c:v>
                </c:pt>
                <c:pt idx="1224">
                  <c:v>3.571301564836718E-2</c:v>
                </c:pt>
                <c:pt idx="1225">
                  <c:v>3.5715779522445611E-2</c:v>
                </c:pt>
                <c:pt idx="1226">
                  <c:v>3.5720355262579932E-2</c:v>
                </c:pt>
                <c:pt idx="1227">
                  <c:v>3.5722955994308928E-2</c:v>
                </c:pt>
                <c:pt idx="1228">
                  <c:v>3.5725477836752867E-2</c:v>
                </c:pt>
                <c:pt idx="1229">
                  <c:v>3.5727920789326649E-2</c:v>
                </c:pt>
                <c:pt idx="1230">
                  <c:v>3.5730284851462651E-2</c:v>
                </c:pt>
                <c:pt idx="1231">
                  <c:v>3.573257002261266E-2</c:v>
                </c:pt>
                <c:pt idx="1232">
                  <c:v>3.5739104560316752E-2</c:v>
                </c:pt>
                <c:pt idx="1233">
                  <c:v>3.5741198545015215E-2</c:v>
                </c:pt>
                <c:pt idx="1234">
                  <c:v>3.5745058336252834E-2</c:v>
                </c:pt>
                <c:pt idx="1235">
                  <c:v>3.5745149789682323E-2</c:v>
                </c:pt>
                <c:pt idx="1236">
                  <c:v>3.5747007048728664E-2</c:v>
                </c:pt>
                <c:pt idx="1237">
                  <c:v>3.5748785398332546E-2</c:v>
                </c:pt>
                <c:pt idx="1238">
                  <c:v>3.5745013757989962E-2</c:v>
                </c:pt>
                <c:pt idx="1239">
                  <c:v>3.575210536757055E-2</c:v>
                </c:pt>
                <c:pt idx="1240">
                  <c:v>3.5753646986429417E-2</c:v>
                </c:pt>
                <c:pt idx="1241">
                  <c:v>3.5755109694295774E-2</c:v>
                </c:pt>
                <c:pt idx="1242">
                  <c:v>3.5756493490827913E-2</c:v>
                </c:pt>
                <c:pt idx="1243">
                  <c:v>3.5759593779160236E-2</c:v>
                </c:pt>
                <c:pt idx="1244">
                  <c:v>3.5759024348616039E-2</c:v>
                </c:pt>
                <c:pt idx="1245">
                  <c:v>3.5760171409281401E-2</c:v>
                </c:pt>
                <c:pt idx="1246">
                  <c:v>3.5761239557430463E-2</c:v>
                </c:pt>
                <c:pt idx="1247">
                  <c:v>3.5756906420419378E-2</c:v>
                </c:pt>
                <c:pt idx="1248">
                  <c:v>3.5763139115201979E-2</c:v>
                </c:pt>
                <c:pt idx="1249">
                  <c:v>3.5763970524381086E-2</c:v>
                </c:pt>
                <c:pt idx="1250">
                  <c:v>3.5764723020157214E-2</c:v>
                </c:pt>
                <c:pt idx="1251">
                  <c:v>3.5767147649284334E-2</c:v>
                </c:pt>
                <c:pt idx="1252">
                  <c:v>3.5767736738494704E-2</c:v>
                </c:pt>
                <c:pt idx="1253">
                  <c:v>3.5766507025403571E-2</c:v>
                </c:pt>
                <c:pt idx="1254">
                  <c:v>3.576694386599575E-2</c:v>
                </c:pt>
                <c:pt idx="1255">
                  <c:v>3.5767301792490928E-2</c:v>
                </c:pt>
                <c:pt idx="1256">
                  <c:v>3.5767580804805486E-2</c:v>
                </c:pt>
                <c:pt idx="1257">
                  <c:v>3.576949835873907E-2</c:v>
                </c:pt>
                <c:pt idx="1258">
                  <c:v>3.5767902086650531E-2</c:v>
                </c:pt>
                <c:pt idx="1259">
                  <c:v>3.5767944356106293E-2</c:v>
                </c:pt>
                <c:pt idx="1260">
                  <c:v>3.5762803444846725E-2</c:v>
                </c:pt>
                <c:pt idx="1261">
                  <c:v>3.5767792152033899E-2</c:v>
                </c:pt>
                <c:pt idx="1262">
                  <c:v>3.5767597678542026E-2</c:v>
                </c:pt>
                <c:pt idx="1263">
                  <c:v>3.5767324290800234E-2</c:v>
                </c:pt>
                <c:pt idx="1264">
                  <c:v>3.5766915218055639E-2</c:v>
                </c:pt>
                <c:pt idx="1265">
                  <c:v>3.5766540772841027E-2</c:v>
                </c:pt>
                <c:pt idx="1266">
                  <c:v>3.5766030642806722E-2</c:v>
                </c:pt>
                <c:pt idx="1267">
                  <c:v>3.5765441598888947E-2</c:v>
                </c:pt>
                <c:pt idx="1268">
                  <c:v>3.5761051412197799E-2</c:v>
                </c:pt>
                <c:pt idx="1269">
                  <c:v>3.5763913632160589E-2</c:v>
                </c:pt>
                <c:pt idx="1270">
                  <c:v>3.5763200985299066E-2</c:v>
                </c:pt>
                <c:pt idx="1271">
                  <c:v>3.5763934286707121E-2</c:v>
                </c:pt>
                <c:pt idx="1272">
                  <c:v>3.5761312676499304E-2</c:v>
                </c:pt>
                <c:pt idx="1273">
                  <c:v>3.5760250152811361E-2</c:v>
                </c:pt>
                <c:pt idx="1274">
                  <c:v>3.5759108716588862E-2</c:v>
                </c:pt>
                <c:pt idx="1275">
                  <c:v>3.5757888368098775E-2</c:v>
                </c:pt>
                <c:pt idx="1276">
                  <c:v>3.5758198364651959E-2</c:v>
                </c:pt>
                <c:pt idx="1277">
                  <c:v>3.5755210935472737E-2</c:v>
                </c:pt>
                <c:pt idx="1278">
                  <c:v>3.5748958016039556E-2</c:v>
                </c:pt>
                <c:pt idx="1279">
                  <c:v>3.5747439375229735E-2</c:v>
                </c:pt>
                <c:pt idx="1280">
                  <c:v>3.5745841846738874E-2</c:v>
                </c:pt>
                <c:pt idx="1281">
                  <c:v>3.5744165430937738E-2</c:v>
                </c:pt>
                <c:pt idx="1282">
                  <c:v>3.5742410128213963E-2</c:v>
                </c:pt>
                <c:pt idx="1283">
                  <c:v>3.5740575938974235E-2</c:v>
                </c:pt>
                <c:pt idx="1284">
                  <c:v>3.5744917103540802E-2</c:v>
                </c:pt>
                <c:pt idx="1285">
                  <c:v>3.5736670902663484E-2</c:v>
                </c:pt>
                <c:pt idx="1286">
                  <c:v>3.5734600056496937E-2</c:v>
                </c:pt>
                <c:pt idx="1287">
                  <c:v>3.5732450325622972E-2</c:v>
                </c:pt>
                <c:pt idx="1288">
                  <c:v>3.5730221710538933E-2</c:v>
                </c:pt>
                <c:pt idx="1289">
                  <c:v>3.5727914211761455E-2</c:v>
                </c:pt>
                <c:pt idx="1290">
                  <c:v>3.5725527829824681E-2</c:v>
                </c:pt>
                <c:pt idx="1291">
                  <c:v>3.5723062565280947E-2</c:v>
                </c:pt>
                <c:pt idx="1292">
                  <c:v>3.57205184187014E-2</c:v>
                </c:pt>
                <c:pt idx="1293">
                  <c:v>3.5717895390675165E-2</c:v>
                </c:pt>
                <c:pt idx="1294">
                  <c:v>3.5715193481809314E-2</c:v>
                </c:pt>
                <c:pt idx="1295">
                  <c:v>3.5712412692729983E-2</c:v>
                </c:pt>
                <c:pt idx="1296">
                  <c:v>3.570955302408016E-2</c:v>
                </c:pt>
                <c:pt idx="1297">
                  <c:v>3.5706614476522978E-2</c:v>
                </c:pt>
                <c:pt idx="1298">
                  <c:v>3.5703597050738896E-2</c:v>
                </c:pt>
                <c:pt idx="1299">
                  <c:v>3.5700500747426082E-2</c:v>
                </c:pt>
                <c:pt idx="1300">
                  <c:v>3.5697325567301562E-2</c:v>
                </c:pt>
                <c:pt idx="1301">
                  <c:v>3.5694071511100732E-2</c:v>
                </c:pt>
                <c:pt idx="1302">
                  <c:v>3.5690738579576976E-2</c:v>
                </c:pt>
                <c:pt idx="1303">
                  <c:v>3.5687326773502275E-2</c:v>
                </c:pt>
                <c:pt idx="1304">
                  <c:v>3.5683836093666571E-2</c:v>
                </c:pt>
                <c:pt idx="1305">
                  <c:v>3.5680266540877768E-2</c:v>
                </c:pt>
                <c:pt idx="1306">
                  <c:v>3.5676618115962601E-2</c:v>
                </c:pt>
                <c:pt idx="1307">
                  <c:v>3.5672890819766205E-2</c:v>
                </c:pt>
                <c:pt idx="1308">
                  <c:v>3.5669084653151439E-2</c:v>
                </c:pt>
                <c:pt idx="1309">
                  <c:v>3.566519961699937E-2</c:v>
                </c:pt>
                <c:pt idx="1310">
                  <c:v>3.5661235712209867E-2</c:v>
                </c:pt>
                <c:pt idx="1311">
                  <c:v>3.5657192939700343E-2</c:v>
                </c:pt>
                <c:pt idx="1312">
                  <c:v>3.5653071300407679E-2</c:v>
                </c:pt>
                <c:pt idx="1313">
                  <c:v>3.5648870795285649E-2</c:v>
                </c:pt>
                <c:pt idx="1314">
                  <c:v>3.5646743535511095E-2</c:v>
                </c:pt>
                <c:pt idx="1315">
                  <c:v>3.5640233191462665E-2</c:v>
                </c:pt>
                <c:pt idx="1316">
                  <c:v>3.5637901421783684E-2</c:v>
                </c:pt>
                <c:pt idx="1317">
                  <c:v>3.5631280136231777E-2</c:v>
                </c:pt>
                <c:pt idx="1318">
                  <c:v>3.5626685316917928E-2</c:v>
                </c:pt>
                <c:pt idx="1319">
                  <c:v>3.5622011637884879E-2</c:v>
                </c:pt>
                <c:pt idx="1320">
                  <c:v>3.5617259100213856E-2</c:v>
                </c:pt>
                <c:pt idx="1321">
                  <c:v>3.5608928428923083E-2</c:v>
                </c:pt>
                <c:pt idx="1322">
                  <c:v>3.560948207301097E-2</c:v>
                </c:pt>
                <c:pt idx="1323">
                  <c:v>3.5605798849579151E-2</c:v>
                </c:pt>
                <c:pt idx="1324">
                  <c:v>3.5599377983629985E-2</c:v>
                </c:pt>
                <c:pt idx="1325">
                  <c:v>3.5594207636668304E-2</c:v>
                </c:pt>
                <c:pt idx="1326">
                  <c:v>3.5588958423124248E-2</c:v>
                </c:pt>
                <c:pt idx="1327">
                  <c:v>3.5583630344220615E-2</c:v>
                </c:pt>
                <c:pt idx="1328">
                  <c:v>3.5579522071170988E-2</c:v>
                </c:pt>
                <c:pt idx="1329">
                  <c:v>3.5572737595313063E-2</c:v>
                </c:pt>
                <c:pt idx="1330">
                  <c:v>3.5567172927845316E-2</c:v>
                </c:pt>
                <c:pt idx="1331">
                  <c:v>3.5561529400089033E-2</c:v>
                </c:pt>
                <c:pt idx="1332">
                  <c:v>3.5555807013358899E-2</c:v>
                </c:pt>
                <c:pt idx="1333">
                  <c:v>3.5550005768986169E-2</c:v>
                </c:pt>
                <c:pt idx="1334">
                  <c:v>3.5544125668321692E-2</c:v>
                </c:pt>
                <c:pt idx="1335">
                  <c:v>3.553942206508879E-2</c:v>
                </c:pt>
                <c:pt idx="1336">
                  <c:v>3.5526150613097968E-2</c:v>
                </c:pt>
                <c:pt idx="1337">
                  <c:v>3.5526012242359281E-2</c:v>
                </c:pt>
                <c:pt idx="1338">
                  <c:v>3.5516103583039145E-2</c:v>
                </c:pt>
                <c:pt idx="1339">
                  <c:v>3.5513542369178593E-2</c:v>
                </c:pt>
                <c:pt idx="1340">
                  <c:v>3.5507189160153128E-2</c:v>
                </c:pt>
                <c:pt idx="1341">
                  <c:v>3.5500757104803542E-2</c:v>
                </c:pt>
                <c:pt idx="1342">
                  <c:v>3.5495457874493569E-2</c:v>
                </c:pt>
                <c:pt idx="1343">
                  <c:v>3.5487656461140243E-2</c:v>
                </c:pt>
                <c:pt idx="1344">
                  <c:v>3.5480987875875655E-2</c:v>
                </c:pt>
                <c:pt idx="1345">
                  <c:v>3.5474240450386905E-2</c:v>
                </c:pt>
                <c:pt idx="1346">
                  <c:v>3.5467414186243752E-2</c:v>
                </c:pt>
                <c:pt idx="1347">
                  <c:v>3.5460509085035986E-2</c:v>
                </c:pt>
                <c:pt idx="1348">
                  <c:v>3.545352514837103E-2</c:v>
                </c:pt>
                <c:pt idx="1349">
                  <c:v>3.5446462377874195E-2</c:v>
                </c:pt>
                <c:pt idx="1350">
                  <c:v>3.5439320775189929E-2</c:v>
                </c:pt>
                <c:pt idx="1351">
                  <c:v>3.5432100341980126E-2</c:v>
                </c:pt>
                <c:pt idx="1352">
                  <c:v>3.5424801079926481E-2</c:v>
                </c:pt>
                <c:pt idx="1353">
                  <c:v>3.5417422990727268E-2</c:v>
                </c:pt>
                <c:pt idx="1354">
                  <c:v>3.540996607610078E-2</c:v>
                </c:pt>
                <c:pt idx="1355">
                  <c:v>3.5403559921459937E-2</c:v>
                </c:pt>
                <c:pt idx="1356">
                  <c:v>3.539593899539277E-2</c:v>
                </c:pt>
                <c:pt idx="1357">
                  <c:v>3.5387122397104419E-2</c:v>
                </c:pt>
                <c:pt idx="1358">
                  <c:v>3.5379350198308367E-2</c:v>
                </c:pt>
                <c:pt idx="1359">
                  <c:v>3.5371499182947484E-2</c:v>
                </c:pt>
                <c:pt idx="1360">
                  <c:v>3.5360273040335011E-2</c:v>
                </c:pt>
                <c:pt idx="1361">
                  <c:v>3.5356651988926027E-2</c:v>
                </c:pt>
                <c:pt idx="1362">
                  <c:v>3.5347473255838958E-2</c:v>
                </c:pt>
                <c:pt idx="1363">
                  <c:v>3.5339306992675505E-2</c:v>
                </c:pt>
                <c:pt idx="1364">
                  <c:v>3.5331061922267502E-2</c:v>
                </c:pt>
                <c:pt idx="1365">
                  <c:v>3.5322738046534519E-2</c:v>
                </c:pt>
                <c:pt idx="1366">
                  <c:v>3.530859564777284E-2</c:v>
                </c:pt>
                <c:pt idx="1367">
                  <c:v>3.5305853886861298E-2</c:v>
                </c:pt>
                <c:pt idx="1368">
                  <c:v>3.5297293606851229E-2</c:v>
                </c:pt>
                <c:pt idx="1369">
                  <c:v>3.5288654529376039E-2</c:v>
                </c:pt>
                <c:pt idx="1370">
                  <c:v>3.5279936656446985E-2</c:v>
                </c:pt>
                <c:pt idx="1371">
                  <c:v>3.5271139990092078E-2</c:v>
                </c:pt>
                <c:pt idx="1372">
                  <c:v>3.5264304720277848E-2</c:v>
                </c:pt>
                <c:pt idx="1373">
                  <c:v>3.5250265278391466E-2</c:v>
                </c:pt>
                <c:pt idx="1374">
                  <c:v>3.5244277251045279E-2</c:v>
                </c:pt>
                <c:pt idx="1375">
                  <c:v>3.5236166314907585E-2</c:v>
                </c:pt>
                <c:pt idx="1376">
                  <c:v>3.522597482924765E-2</c:v>
                </c:pt>
                <c:pt idx="1377">
                  <c:v>3.5216705445981683E-2</c:v>
                </c:pt>
                <c:pt idx="1378">
                  <c:v>3.5207357284007694E-2</c:v>
                </c:pt>
                <c:pt idx="1379">
                  <c:v>3.5197930345502025E-2</c:v>
                </c:pt>
                <c:pt idx="1380">
                  <c:v>3.518939288892544E-2</c:v>
                </c:pt>
                <c:pt idx="1381">
                  <c:v>3.5178840147689294E-2</c:v>
                </c:pt>
                <c:pt idx="1382">
                  <c:v>3.5169176892825539E-2</c:v>
                </c:pt>
                <c:pt idx="1383">
                  <c:v>3.5159434870316079E-2</c:v>
                </c:pt>
                <c:pt idx="1384">
                  <c:v>3.5149614082428095E-2</c:v>
                </c:pt>
                <c:pt idx="1385">
                  <c:v>3.5140649981781229E-2</c:v>
                </c:pt>
                <c:pt idx="1386">
                  <c:v>3.5126946173493649E-2</c:v>
                </c:pt>
                <c:pt idx="1387">
                  <c:v>3.5112058146553903E-2</c:v>
                </c:pt>
                <c:pt idx="1388">
                  <c:v>3.5109543323082679E-2</c:v>
                </c:pt>
                <c:pt idx="1389">
                  <c:v>3.5099328742954898E-2</c:v>
                </c:pt>
                <c:pt idx="1390">
                  <c:v>3.508903541143784E-2</c:v>
                </c:pt>
                <c:pt idx="1391">
                  <c:v>3.5079559179296234E-2</c:v>
                </c:pt>
                <c:pt idx="1392">
                  <c:v>3.5068212503835836E-2</c:v>
                </c:pt>
                <c:pt idx="1393">
                  <c:v>3.5057682932597145E-2</c:v>
                </c:pt>
                <c:pt idx="1394">
                  <c:v>3.5047950571477263E-2</c:v>
                </c:pt>
                <c:pt idx="1395">
                  <c:v>3.5036387567496836E-2</c:v>
                </c:pt>
                <c:pt idx="1396">
                  <c:v>3.5025621778590817E-2</c:v>
                </c:pt>
                <c:pt idx="1397">
                  <c:v>3.5014777255448881E-2</c:v>
                </c:pt>
                <c:pt idx="1398">
                  <c:v>3.5003854000594789E-2</c:v>
                </c:pt>
                <c:pt idx="1399">
                  <c:v>3.4990320536617998E-2</c:v>
                </c:pt>
                <c:pt idx="1400">
                  <c:v>3.4981772943739116E-2</c:v>
                </c:pt>
                <c:pt idx="1401">
                  <c:v>3.4970619917706371E-2</c:v>
                </c:pt>
                <c:pt idx="1402">
                  <c:v>3.4959396355653226E-2</c:v>
                </c:pt>
                <c:pt idx="1403">
                  <c:v>3.4948105630405832E-2</c:v>
                </c:pt>
                <c:pt idx="1404">
                  <c:v>3.4936751114654885E-2</c:v>
                </c:pt>
                <c:pt idx="1405">
                  <c:v>3.4925336180950999E-2</c:v>
                </c:pt>
                <c:pt idx="1406">
                  <c:v>3.4913864201706946E-2</c:v>
                </c:pt>
                <c:pt idx="1407">
                  <c:v>3.4903144018496764E-2</c:v>
                </c:pt>
                <c:pt idx="1408">
                  <c:v>3.4891565296607217E-2</c:v>
                </c:pt>
                <c:pt idx="1409">
                  <c:v>3.4879139712699798E-2</c:v>
                </c:pt>
                <c:pt idx="1410">
                  <c:v>3.4867473272535567E-2</c:v>
                </c:pt>
                <c:pt idx="1411">
                  <c:v>3.485576664671948E-2</c:v>
                </c:pt>
                <c:pt idx="1412">
                  <c:v>3.4841637548494814E-2</c:v>
                </c:pt>
                <c:pt idx="1413">
                  <c:v>3.4833040854264453E-2</c:v>
                </c:pt>
                <c:pt idx="1414">
                  <c:v>3.4820439369927084E-2</c:v>
                </c:pt>
                <c:pt idx="1415">
                  <c:v>3.4808605715308472E-2</c:v>
                </c:pt>
                <c:pt idx="1416">
                  <c:v>3.4796748731174325E-2</c:v>
                </c:pt>
                <c:pt idx="1417">
                  <c:v>3.4784871788288582E-2</c:v>
                </c:pt>
                <c:pt idx="1418">
                  <c:v>3.4766286933572275E-2</c:v>
                </c:pt>
                <c:pt idx="1419">
                  <c:v>3.4761071508538077E-2</c:v>
                </c:pt>
                <c:pt idx="1420">
                  <c:v>3.4749154912417951E-2</c:v>
                </c:pt>
                <c:pt idx="1421">
                  <c:v>3.4737231839034634E-2</c:v>
                </c:pt>
                <c:pt idx="1422">
                  <c:v>3.4725305658366429E-2</c:v>
                </c:pt>
                <c:pt idx="1423">
                  <c:v>3.471337974023176E-2</c:v>
                </c:pt>
                <c:pt idx="1424">
                  <c:v>3.4701457454293316E-2</c:v>
                </c:pt>
                <c:pt idx="1425">
                  <c:v>3.4689542170053066E-2</c:v>
                </c:pt>
                <c:pt idx="1426">
                  <c:v>3.4677637256856783E-2</c:v>
                </c:pt>
                <c:pt idx="1427">
                  <c:v>3.4665746083891252E-2</c:v>
                </c:pt>
                <c:pt idx="1428">
                  <c:v>3.4654689446760915E-2</c:v>
                </c:pt>
                <c:pt idx="1429">
                  <c:v>3.4642018434616548E-2</c:v>
                </c:pt>
                <c:pt idx="1430">
                  <c:v>3.4630188695896826E-2</c:v>
                </c:pt>
                <c:pt idx="1431">
                  <c:v>3.4618386172590242E-2</c:v>
                </c:pt>
                <c:pt idx="1432">
                  <c:v>3.4607447085158657E-2</c:v>
                </c:pt>
                <c:pt idx="1433">
                  <c:v>3.4594876245688425E-2</c:v>
                </c:pt>
                <c:pt idx="1434">
                  <c:v>3.4583175578447221E-2</c:v>
                </c:pt>
                <c:pt idx="1435">
                  <c:v>3.4571515599328313E-2</c:v>
                </c:pt>
                <c:pt idx="1436">
                  <c:v>3.4559899676131704E-2</c:v>
                </c:pt>
                <c:pt idx="1437">
                  <c:v>3.4540884851501683E-2</c:v>
                </c:pt>
                <c:pt idx="1438">
                  <c:v>3.4536813467956909E-2</c:v>
                </c:pt>
                <c:pt idx="1439">
                  <c:v>3.4525349917840988E-2</c:v>
                </c:pt>
                <c:pt idx="1440">
                  <c:v>3.4514815545451882E-2</c:v>
                </c:pt>
                <c:pt idx="1441">
                  <c:v>3.4502598761620325E-2</c:v>
                </c:pt>
                <c:pt idx="1442">
                  <c:v>3.4491317889520333E-2</c:v>
                </c:pt>
                <c:pt idx="1443">
                  <c:v>3.4480992848362292E-2</c:v>
                </c:pt>
                <c:pt idx="1444">
                  <c:v>3.4468962391311753E-2</c:v>
                </c:pt>
                <c:pt idx="1445">
                  <c:v>3.4457894498386765E-2</c:v>
                </c:pt>
                <c:pt idx="1446">
                  <c:v>3.4447809808966466E-2</c:v>
                </c:pt>
                <c:pt idx="1447">
                  <c:v>3.4435995256865984E-2</c:v>
                </c:pt>
                <c:pt idx="1448">
                  <c:v>3.4425170640675115E-2</c:v>
                </c:pt>
                <c:pt idx="1449">
                  <c:v>3.4414433848926035E-2</c:v>
                </c:pt>
                <c:pt idx="1450">
                  <c:v>3.4403788247515069E-2</c:v>
                </c:pt>
                <c:pt idx="1451">
                  <c:v>3.439323720222115E-2</c:v>
                </c:pt>
                <c:pt idx="1452">
                  <c:v>3.438278351727328E-2</c:v>
                </c:pt>
                <c:pt idx="1453">
                  <c:v>3.4372427751096273E-2</c:v>
                </c:pt>
                <c:pt idx="1454">
                  <c:v>3.4362169900695461E-2</c:v>
                </c:pt>
                <c:pt idx="1455">
                  <c:v>3.4352009963105584E-2</c:v>
                </c:pt>
                <c:pt idx="1456">
                  <c:v>3.4341947935389049E-2</c:v>
                </c:pt>
                <c:pt idx="1457">
                  <c:v>3.4331983814637236E-2</c:v>
                </c:pt>
                <c:pt idx="1458">
                  <c:v>3.4322117597968729E-2</c:v>
                </c:pt>
                <c:pt idx="1459">
                  <c:v>3.431333286276677E-2</c:v>
                </c:pt>
                <c:pt idx="1460">
                  <c:v>3.4299713761027528E-2</c:v>
                </c:pt>
                <c:pt idx="1461">
                  <c:v>3.4293106344083849E-2</c:v>
                </c:pt>
                <c:pt idx="1462">
                  <c:v>3.4283631715510049E-2</c:v>
                </c:pt>
                <c:pt idx="1463">
                  <c:v>3.4274254977040335E-2</c:v>
                </c:pt>
                <c:pt idx="1464">
                  <c:v>3.4265990232661442E-2</c:v>
                </c:pt>
                <c:pt idx="1465">
                  <c:v>3.425579515960242E-2</c:v>
                </c:pt>
                <c:pt idx="1466">
                  <c:v>3.4247738457027756E-2</c:v>
                </c:pt>
                <c:pt idx="1467">
                  <c:v>3.4237726870422605E-2</c:v>
                </c:pt>
                <c:pt idx="1468">
                  <c:v>3.4228839542383115E-2</c:v>
                </c:pt>
                <c:pt idx="1469">
                  <c:v>3.4220050088608178E-2</c:v>
                </c:pt>
                <c:pt idx="1470">
                  <c:v>3.4211358506557696E-2</c:v>
                </c:pt>
                <c:pt idx="1471">
                  <c:v>3.4202764793718365E-2</c:v>
                </c:pt>
                <c:pt idx="1472">
                  <c:v>3.4194268947605855E-2</c:v>
                </c:pt>
                <c:pt idx="1473">
                  <c:v>3.4182666058719696E-2</c:v>
                </c:pt>
                <c:pt idx="1474">
                  <c:v>3.4177570845767502E-2</c:v>
                </c:pt>
                <c:pt idx="1475">
                  <c:v>3.4169368585214133E-2</c:v>
                </c:pt>
                <c:pt idx="1476">
                  <c:v>3.4161264181733174E-2</c:v>
                </c:pt>
                <c:pt idx="1477">
                  <c:v>3.4148759652338011E-2</c:v>
                </c:pt>
                <c:pt idx="1478">
                  <c:v>3.4140886637307279E-2</c:v>
                </c:pt>
                <c:pt idx="1479">
                  <c:v>3.4133111462304432E-2</c:v>
                </c:pt>
                <c:pt idx="1480">
                  <c:v>3.4124345349256957E-2</c:v>
                </c:pt>
                <c:pt idx="1481">
                  <c:v>3.4117854623444611E-2</c:v>
                </c:pt>
                <c:pt idx="1482">
                  <c:v>3.4110372955189629E-2</c:v>
                </c:pt>
                <c:pt idx="1483">
                  <c:v>3.4102989118166067E-2</c:v>
                </c:pt>
                <c:pt idx="1484">
                  <c:v>3.4094670237897057E-2</c:v>
                </c:pt>
                <c:pt idx="1485">
                  <c:v>3.4088514929326456E-2</c:v>
                </c:pt>
                <c:pt idx="1486">
                  <c:v>3.4080272077001469E-2</c:v>
                </c:pt>
                <c:pt idx="1487">
                  <c:v>3.4073273208375117E-2</c:v>
                </c:pt>
                <c:pt idx="1488">
                  <c:v>3.4066372151524547E-2</c:v>
                </c:pt>
                <c:pt idx="1489">
                  <c:v>3.4059568904466896E-2</c:v>
                </c:pt>
                <c:pt idx="1490">
                  <c:v>3.4052863465245373E-2</c:v>
                </c:pt>
                <c:pt idx="1491">
                  <c:v>3.4046255831932756E-2</c:v>
                </c:pt>
                <c:pt idx="1492">
                  <c:v>3.4037904015139099E-2</c:v>
                </c:pt>
                <c:pt idx="1493">
                  <c:v>3.4033333975463972E-2</c:v>
                </c:pt>
                <c:pt idx="1494">
                  <c:v>3.4027019748593297E-2</c:v>
                </c:pt>
                <c:pt idx="1495">
                  <c:v>3.4019923242447611E-2</c:v>
                </c:pt>
                <c:pt idx="1496">
                  <c:v>3.4014684688502134E-2</c:v>
                </c:pt>
                <c:pt idx="1497">
                  <c:v>3.4008663851735996E-2</c:v>
                </c:pt>
                <c:pt idx="1498">
                  <c:v>3.4001902642111163E-2</c:v>
                </c:pt>
                <c:pt idx="1499">
                  <c:v>3.3996915556108925E-2</c:v>
                </c:pt>
                <c:pt idx="1500">
                  <c:v>3.3991188093870521E-2</c:v>
                </c:pt>
                <c:pt idx="1501">
                  <c:v>3.398555841981056E-2</c:v>
                </c:pt>
                <c:pt idx="1502">
                  <c:v>3.3980026532311469E-2</c:v>
                </c:pt>
                <c:pt idx="1503">
                  <c:v>3.3974592429782416E-2</c:v>
                </c:pt>
                <c:pt idx="1504">
                  <c:v>3.3969256110661254E-2</c:v>
                </c:pt>
                <c:pt idx="1505">
                  <c:v>3.3964017573414523E-2</c:v>
                </c:pt>
                <c:pt idx="1506">
                  <c:v>3.3958876816535713E-2</c:v>
                </c:pt>
                <c:pt idx="1507">
                  <c:v>3.3953833838547193E-2</c:v>
                </c:pt>
                <c:pt idx="1508">
                  <c:v>3.3948888637999615E-2</c:v>
                </c:pt>
                <c:pt idx="1509">
                  <c:v>3.3944041213471214E-2</c:v>
                </c:pt>
                <c:pt idx="1510">
                  <c:v>3.3939291563568681E-2</c:v>
                </c:pt>
                <c:pt idx="1511">
                  <c:v>3.3933983114532502E-2</c:v>
                </c:pt>
                <c:pt idx="1512">
                  <c:v>3.3929442977123678E-2</c:v>
                </c:pt>
                <c:pt idx="1513">
                  <c:v>3.3925629248102544E-2</c:v>
                </c:pt>
                <c:pt idx="1514">
                  <c:v>3.3921270683330541E-2</c:v>
                </c:pt>
                <c:pt idx="1515">
                  <c:v>3.3917009886639073E-2</c:v>
                </c:pt>
                <c:pt idx="1516">
                  <c:v>3.391284685680282E-2</c:v>
                </c:pt>
                <c:pt idx="1517">
                  <c:v>3.3908781592625364E-2</c:v>
                </c:pt>
                <c:pt idx="1518">
                  <c:v>3.3904255287976581E-2</c:v>
                </c:pt>
                <c:pt idx="1519">
                  <c:v>3.3900944356600939E-2</c:v>
                </c:pt>
                <c:pt idx="1520">
                  <c:v>3.3897172382500639E-2</c:v>
                </c:pt>
                <c:pt idx="1521">
                  <c:v>3.3893498169553594E-2</c:v>
                </c:pt>
                <c:pt idx="1522">
                  <c:v>3.3889921716703339E-2</c:v>
                </c:pt>
                <c:pt idx="1523">
                  <c:v>3.3886443022922305E-2</c:v>
                </c:pt>
                <c:pt idx="1524">
                  <c:v>3.3883062087210092E-2</c:v>
                </c:pt>
                <c:pt idx="1525">
                  <c:v>3.3879778908594976E-2</c:v>
                </c:pt>
                <c:pt idx="1526">
                  <c:v>3.3876593486133061E-2</c:v>
                </c:pt>
                <c:pt idx="1527">
                  <c:v>3.3873505818909133E-2</c:v>
                </c:pt>
                <c:pt idx="1528">
                  <c:v>3.3870515906035355E-2</c:v>
                </c:pt>
                <c:pt idx="1529">
                  <c:v>3.3866815370005861E-2</c:v>
                </c:pt>
                <c:pt idx="1530">
                  <c:v>3.3864048892464568E-2</c:v>
                </c:pt>
                <c:pt idx="1531">
                  <c:v>3.3861380166555377E-2</c:v>
                </c:pt>
                <c:pt idx="1532">
                  <c:v>3.3858809191510901E-2</c:v>
                </c:pt>
                <c:pt idx="1533">
                  <c:v>3.3856335966591787E-2</c:v>
                </c:pt>
                <c:pt idx="1534">
                  <c:v>3.3853960491087819E-2</c:v>
                </c:pt>
                <c:pt idx="1535">
                  <c:v>3.3851682764315695E-2</c:v>
                </c:pt>
                <c:pt idx="1536">
                  <c:v>3.3849502785620815E-2</c:v>
                </c:pt>
                <c:pt idx="1537">
                  <c:v>3.3847420554377276E-2</c:v>
                </c:pt>
                <c:pt idx="1538">
                  <c:v>3.384543606998501E-2</c:v>
                </c:pt>
                <c:pt idx="1539">
                  <c:v>3.3843549331874827E-2</c:v>
                </c:pt>
                <c:pt idx="1540">
                  <c:v>3.3841760339504035E-2</c:v>
                </c:pt>
                <c:pt idx="1541">
                  <c:v>3.3840069092358635E-2</c:v>
                </c:pt>
                <c:pt idx="1542">
                  <c:v>3.3838475589952226E-2</c:v>
                </c:pt>
                <c:pt idx="1543">
                  <c:v>3.3836774131194014E-2</c:v>
                </c:pt>
                <c:pt idx="1544">
                  <c:v>3.3835390080293383E-2</c:v>
                </c:pt>
                <c:pt idx="1545">
                  <c:v>3.3840287172755383E-2</c:v>
                </c:pt>
                <c:pt idx="1546">
                  <c:v>3.3832915208304941E-2</c:v>
                </c:pt>
                <c:pt idx="1547">
                  <c:v>3.3831824386505373E-2</c:v>
                </c:pt>
                <c:pt idx="1548">
                  <c:v>3.3830831307075392E-2</c:v>
                </c:pt>
                <c:pt idx="1549">
                  <c:v>3.3829935969728997E-2</c:v>
                </c:pt>
                <c:pt idx="1550">
                  <c:v>3.3829138374209061E-2</c:v>
                </c:pt>
                <c:pt idx="1551">
                  <c:v>3.3828438520286302E-2</c:v>
                </c:pt>
                <c:pt idx="1552">
                  <c:v>3.3827836407759451E-2</c:v>
                </c:pt>
                <c:pt idx="1553">
                  <c:v>3.38273320364555E-2</c:v>
                </c:pt>
                <c:pt idx="1554">
                  <c:v>3.3826925406229461E-2</c:v>
                </c:pt>
                <c:pt idx="1555">
                  <c:v>3.3826616516964607E-2</c:v>
                </c:pt>
                <c:pt idx="1556">
                  <c:v>3.3826405368572031E-2</c:v>
                </c:pt>
                <c:pt idx="1557">
                  <c:v>3.3826291960990837E-2</c:v>
                </c:pt>
                <c:pt idx="1558">
                  <c:v>3.3826276294188849E-2</c:v>
                </c:pt>
                <c:pt idx="1559">
                  <c:v>3.3826358368161016E-2</c:v>
                </c:pt>
                <c:pt idx="1560">
                  <c:v>3.3826538182931652E-2</c:v>
                </c:pt>
                <c:pt idx="1561">
                  <c:v>3.3826815738551778E-2</c:v>
                </c:pt>
                <c:pt idx="1562">
                  <c:v>3.382719103510156E-2</c:v>
                </c:pt>
                <c:pt idx="1563">
                  <c:v>3.3827664072688529E-2</c:v>
                </c:pt>
                <c:pt idx="1564">
                  <c:v>3.3828234851449111E-2</c:v>
                </c:pt>
                <c:pt idx="1565">
                  <c:v>3.3828903371546912E-2</c:v>
                </c:pt>
                <c:pt idx="1566">
                  <c:v>3.3829669633174429E-2</c:v>
                </c:pt>
                <c:pt idx="1567">
                  <c:v>3.3830533636551988E-2</c:v>
                </c:pt>
                <c:pt idx="1568">
                  <c:v>3.3831495381927486E-2</c:v>
                </c:pt>
                <c:pt idx="1569">
                  <c:v>3.3832554869577543E-2</c:v>
                </c:pt>
                <c:pt idx="1570">
                  <c:v>3.3833712099806991E-2</c:v>
                </c:pt>
                <c:pt idx="1571">
                  <c:v>3.3834967072948287E-2</c:v>
                </c:pt>
                <c:pt idx="1572">
                  <c:v>3.3836319789361913E-2</c:v>
                </c:pt>
                <c:pt idx="1573">
                  <c:v>3.3837770249436808E-2</c:v>
                </c:pt>
                <c:pt idx="1574">
                  <c:v>3.3839318453590402E-2</c:v>
                </c:pt>
                <c:pt idx="1575">
                  <c:v>3.384096440226704E-2</c:v>
                </c:pt>
                <c:pt idx="1576">
                  <c:v>3.3846491931547901E-2</c:v>
                </c:pt>
                <c:pt idx="1577">
                  <c:v>3.3844549535110791E-2</c:v>
                </c:pt>
                <c:pt idx="1578">
                  <c:v>3.3846488720308085E-2</c:v>
                </c:pt>
                <c:pt idx="1579">
                  <c:v>3.3848525652090122E-2</c:v>
                </c:pt>
                <c:pt idx="1580">
                  <c:v>3.3859621480252296E-2</c:v>
                </c:pt>
                <c:pt idx="1581">
                  <c:v>3.3851095747691878E-2</c:v>
                </c:pt>
                <c:pt idx="1582">
                  <c:v>3.385522293293685E-2</c:v>
                </c:pt>
                <c:pt idx="1583">
                  <c:v>3.3857650857192133E-2</c:v>
                </c:pt>
                <c:pt idx="1584">
                  <c:v>3.3860176531239683E-2</c:v>
                </c:pt>
                <c:pt idx="1585">
                  <c:v>3.3862799955806579E-2</c:v>
                </c:pt>
                <c:pt idx="1586">
                  <c:v>3.3865521131645759E-2</c:v>
                </c:pt>
                <c:pt idx="1587">
                  <c:v>3.3868340059540376E-2</c:v>
                </c:pt>
                <c:pt idx="1588">
                  <c:v>3.3871256740300087E-2</c:v>
                </c:pt>
                <c:pt idx="1589">
                  <c:v>3.3874271174763444E-2</c:v>
                </c:pt>
                <c:pt idx="1590">
                  <c:v>3.3877383363797274E-2</c:v>
                </c:pt>
                <c:pt idx="1591">
                  <c:v>3.3880593308295973E-2</c:v>
                </c:pt>
                <c:pt idx="1592">
                  <c:v>3.3883901009181761E-2</c:v>
                </c:pt>
                <c:pt idx="1593">
                  <c:v>3.3887306467406002E-2</c:v>
                </c:pt>
                <c:pt idx="1594">
                  <c:v>3.3890809683947407E-2</c:v>
                </c:pt>
                <c:pt idx="1595">
                  <c:v>3.3902013276338204E-2</c:v>
                </c:pt>
                <c:pt idx="1596">
                  <c:v>3.389810939603765E-2</c:v>
                </c:pt>
                <c:pt idx="1597">
                  <c:v>3.3901905893684754E-2</c:v>
                </c:pt>
                <c:pt idx="1598">
                  <c:v>3.3905800153845783E-2</c:v>
                </c:pt>
                <c:pt idx="1599">
                  <c:v>3.3909792177639834E-2</c:v>
                </c:pt>
                <c:pt idx="1600">
                  <c:v>3.3913881966214698E-2</c:v>
                </c:pt>
                <c:pt idx="1601">
                  <c:v>3.391806952074556E-2</c:v>
                </c:pt>
                <c:pt idx="1602">
                  <c:v>3.3922354842436706E-2</c:v>
                </c:pt>
                <c:pt idx="1603">
                  <c:v>3.3926737932519588E-2</c:v>
                </c:pt>
                <c:pt idx="1604">
                  <c:v>3.3931218792254352E-2</c:v>
                </c:pt>
                <c:pt idx="1605">
                  <c:v>3.3935797422928952E-2</c:v>
                </c:pt>
                <c:pt idx="1606">
                  <c:v>3.3940473825859595E-2</c:v>
                </c:pt>
                <c:pt idx="1607">
                  <c:v>3.394524800239053E-2</c:v>
                </c:pt>
                <c:pt idx="1608">
                  <c:v>3.3950119953894013E-2</c:v>
                </c:pt>
                <c:pt idx="1609">
                  <c:v>3.39550896817708E-2</c:v>
                </c:pt>
                <c:pt idx="1610">
                  <c:v>3.3960157187449221E-2</c:v>
                </c:pt>
                <c:pt idx="1611">
                  <c:v>3.396532247238631E-2</c:v>
                </c:pt>
                <c:pt idx="1612">
                  <c:v>3.3970585538066457E-2</c:v>
                </c:pt>
                <c:pt idx="1613">
                  <c:v>3.397594638600298E-2</c:v>
                </c:pt>
                <c:pt idx="1614">
                  <c:v>3.3981405017736561E-2</c:v>
                </c:pt>
                <c:pt idx="1615">
                  <c:v>3.3986961434837017E-2</c:v>
                </c:pt>
                <c:pt idx="1616">
                  <c:v>3.3992615638900874E-2</c:v>
                </c:pt>
                <c:pt idx="1617">
                  <c:v>3.3998367631554012E-2</c:v>
                </c:pt>
                <c:pt idx="1618">
                  <c:v>3.4004217414449464E-2</c:v>
                </c:pt>
                <c:pt idx="1619">
                  <c:v>3.4010164989269613E-2</c:v>
                </c:pt>
                <c:pt idx="1620">
                  <c:v>3.4016210357723779E-2</c:v>
                </c:pt>
                <c:pt idx="1621">
                  <c:v>3.4022353521549739E-2</c:v>
                </c:pt>
                <c:pt idx="1622">
                  <c:v>3.402859448251376E-2</c:v>
                </c:pt>
                <c:pt idx="1623">
                  <c:v>3.4034933242409693E-2</c:v>
                </c:pt>
                <c:pt idx="1624">
                  <c:v>3.4041369803059864E-2</c:v>
                </c:pt>
                <c:pt idx="1625">
                  <c:v>3.4047904166314841E-2</c:v>
                </c:pt>
                <c:pt idx="1626">
                  <c:v>3.405975645663472E-2</c:v>
                </c:pt>
                <c:pt idx="1627">
                  <c:v>3.406126630818037E-2</c:v>
                </c:pt>
                <c:pt idx="1628">
                  <c:v>3.4073372638477137E-2</c:v>
                </c:pt>
                <c:pt idx="1629">
                  <c:v>3.4075019683372183E-2</c:v>
                </c:pt>
                <c:pt idx="1630">
                  <c:v>3.4082043088389857E-2</c:v>
                </c:pt>
                <c:pt idx="1631">
                  <c:v>3.408916430770513E-2</c:v>
                </c:pt>
                <c:pt idx="1632">
                  <c:v>3.4096383343365018E-2</c:v>
                </c:pt>
                <c:pt idx="1633">
                  <c:v>3.4108986411780534E-2</c:v>
                </c:pt>
                <c:pt idx="1634">
                  <c:v>3.4116569153179115E-2</c:v>
                </c:pt>
                <c:pt idx="1635">
                  <c:v>3.4126313541227353E-2</c:v>
                </c:pt>
                <c:pt idx="1636">
                  <c:v>3.4131750703300129E-2</c:v>
                </c:pt>
                <c:pt idx="1637">
                  <c:v>3.4139488246554529E-2</c:v>
                </c:pt>
                <c:pt idx="1638">
                  <c:v>3.4147323638244333E-2</c:v>
                </c:pt>
                <c:pt idx="1639">
                  <c:v>3.4155256880634102E-2</c:v>
                </c:pt>
                <c:pt idx="1640">
                  <c:v>3.4165529115648172E-2</c:v>
                </c:pt>
                <c:pt idx="1641">
                  <c:v>3.4171416926716866E-2</c:v>
                </c:pt>
                <c:pt idx="1642">
                  <c:v>3.4179643735080784E-2</c:v>
                </c:pt>
                <c:pt idx="1643">
                  <c:v>3.4187968403487819E-2</c:v>
                </c:pt>
                <c:pt idx="1644">
                  <c:v>3.4196390934345205E-2</c:v>
                </c:pt>
                <c:pt idx="1645">
                  <c:v>3.4204911330086525E-2</c:v>
                </c:pt>
                <c:pt idx="1646">
                  <c:v>3.4215817371231812E-2</c:v>
                </c:pt>
                <c:pt idx="1647">
                  <c:v>3.4224971161953485E-2</c:v>
                </c:pt>
                <c:pt idx="1648">
                  <c:v>3.4231059731391233E-2</c:v>
                </c:pt>
                <c:pt idx="1649">
                  <c:v>3.4239971611585041E-2</c:v>
                </c:pt>
                <c:pt idx="1650">
                  <c:v>3.4248981369261751E-2</c:v>
                </c:pt>
                <c:pt idx="1651">
                  <c:v>3.4260415912444067E-2</c:v>
                </c:pt>
                <c:pt idx="1652">
                  <c:v>3.4267294527511982E-2</c:v>
                </c:pt>
                <c:pt idx="1653">
                  <c:v>3.4276597933379359E-2</c:v>
                </c:pt>
                <c:pt idx="1654">
                  <c:v>3.4288349723999016E-2</c:v>
                </c:pt>
                <c:pt idx="1655">
                  <c:v>3.4295498412046634E-2</c:v>
                </c:pt>
                <c:pt idx="1656">
                  <c:v>3.4305095490310931E-2</c:v>
                </c:pt>
                <c:pt idx="1657">
                  <c:v>3.4314790464884705E-2</c:v>
                </c:pt>
                <c:pt idx="1658">
                  <c:v>3.4324583338572037E-2</c:v>
                </c:pt>
                <c:pt idx="1659">
                  <c:v>3.4334474064878238E-2</c:v>
                </c:pt>
                <c:pt idx="1660">
                  <c:v>3.434446096776024E-2</c:v>
                </c:pt>
                <c:pt idx="1661">
                  <c:v>3.4354540407222495E-2</c:v>
                </c:pt>
                <c:pt idx="1662">
                  <c:v>3.4364708626229562E-2</c:v>
                </c:pt>
                <c:pt idx="1663">
                  <c:v>3.4377378376111004E-2</c:v>
                </c:pt>
                <c:pt idx="1664">
                  <c:v>3.4385296374093564E-2</c:v>
                </c:pt>
                <c:pt idx="1665">
                  <c:v>3.4395708388232062E-2</c:v>
                </c:pt>
                <c:pt idx="1666">
                  <c:v>3.440619415247087E-2</c:v>
                </c:pt>
                <c:pt idx="1667">
                  <c:v>3.4419185267466977E-2</c:v>
                </c:pt>
                <c:pt idx="1668">
                  <c:v>3.4429810839069777E-2</c:v>
                </c:pt>
                <c:pt idx="1669">
                  <c:v>3.4438056368076626E-2</c:v>
                </c:pt>
                <c:pt idx="1670">
                  <c:v>3.4448799554286688E-2</c:v>
                </c:pt>
                <c:pt idx="1671">
                  <c:v>3.4459597700656992E-2</c:v>
                </c:pt>
                <c:pt idx="1672">
                  <c:v>3.4463100785005335E-2</c:v>
                </c:pt>
                <c:pt idx="1673">
                  <c:v>3.4483794381139354E-2</c:v>
                </c:pt>
                <c:pt idx="1674">
                  <c:v>3.4492284315652044E-2</c:v>
                </c:pt>
                <c:pt idx="1675">
                  <c:v>3.4503264716816709E-2</c:v>
                </c:pt>
                <c:pt idx="1676">
                  <c:v>3.4514281284443463E-2</c:v>
                </c:pt>
                <c:pt idx="1677">
                  <c:v>3.4525330259320287E-2</c:v>
                </c:pt>
                <c:pt idx="1678">
                  <c:v>3.4538710863564248E-2</c:v>
                </c:pt>
                <c:pt idx="1679">
                  <c:v>3.4547510393180429E-2</c:v>
                </c:pt>
                <c:pt idx="1680">
                  <c:v>3.4558634032936221E-2</c:v>
                </c:pt>
                <c:pt idx="1681">
                  <c:v>3.4569775041485722E-2</c:v>
                </c:pt>
                <c:pt idx="1682">
                  <c:v>3.4580929658806873E-2</c:v>
                </c:pt>
                <c:pt idx="1683">
                  <c:v>3.4592094124712751E-2</c:v>
                </c:pt>
                <c:pt idx="1684">
                  <c:v>3.4603264678851768E-2</c:v>
                </c:pt>
                <c:pt idx="1685">
                  <c:v>3.4614437560706569E-2</c:v>
                </c:pt>
                <c:pt idx="1686">
                  <c:v>3.4625609009594709E-2</c:v>
                </c:pt>
                <c:pt idx="1687">
                  <c:v>3.4636775264668421E-2</c:v>
                </c:pt>
                <c:pt idx="1688">
                  <c:v>3.4650365262704222E-2</c:v>
                </c:pt>
                <c:pt idx="1689">
                  <c:v>3.4659077149152971E-2</c:v>
                </c:pt>
                <c:pt idx="1690">
                  <c:v>3.4670205256042128E-2</c:v>
                </c:pt>
                <c:pt idx="1691">
                  <c:v>3.4681313124074589E-2</c:v>
                </c:pt>
                <c:pt idx="1692">
                  <c:v>3.4694814588363959E-2</c:v>
                </c:pt>
                <c:pt idx="1693">
                  <c:v>3.4703453096723048E-2</c:v>
                </c:pt>
                <c:pt idx="1694">
                  <c:v>3.4714477677510722E-2</c:v>
                </c:pt>
                <c:pt idx="1695">
                  <c:v>3.4725466971786162E-2</c:v>
                </c:pt>
                <c:pt idx="1696">
                  <c:v>3.4736417217235305E-2</c:v>
                </c:pt>
                <c:pt idx="1697">
                  <c:v>3.4747324651384429E-2</c:v>
                </c:pt>
                <c:pt idx="1698">
                  <c:v>3.4759595614052327E-2</c:v>
                </c:pt>
                <c:pt idx="1699">
                  <c:v>3.4768996035110675E-2</c:v>
                </c:pt>
                <c:pt idx="1700">
                  <c:v>3.4779752458966709E-2</c:v>
                </c:pt>
                <c:pt idx="1701">
                  <c:v>3.4792824097094756E-2</c:v>
                </c:pt>
                <c:pt idx="1702">
                  <c:v>3.4801087955223395E-2</c:v>
                </c:pt>
                <c:pt idx="1703">
                  <c:v>3.4814021244351782E-2</c:v>
                </c:pt>
                <c:pt idx="1704">
                  <c:v>3.4822161893894032E-2</c:v>
                </c:pt>
                <c:pt idx="1705">
                  <c:v>3.4832591370225319E-2</c:v>
                </c:pt>
                <c:pt idx="1706">
                  <c:v>3.4845288271876704E-2</c:v>
                </c:pt>
                <c:pt idx="1707">
                  <c:v>3.4853216517833435E-2</c:v>
                </c:pt>
                <c:pt idx="1708">
                  <c:v>3.4863404661083897E-2</c:v>
                </c:pt>
                <c:pt idx="1709">
                  <c:v>3.4873504831728373E-2</c:v>
                </c:pt>
                <c:pt idx="1710">
                  <c:v>3.488351326542849E-2</c:v>
                </c:pt>
                <c:pt idx="1711">
                  <c:v>3.4886482515656299E-2</c:v>
                </c:pt>
                <c:pt idx="1712">
                  <c:v>3.4903240490992318E-2</c:v>
                </c:pt>
                <c:pt idx="1713">
                  <c:v>3.4912955515405811E-2</c:v>
                </c:pt>
                <c:pt idx="1714">
                  <c:v>3.4922571268114336E-2</c:v>
                </c:pt>
                <c:pt idx="1715">
                  <c:v>3.4932087746296379E-2</c:v>
                </c:pt>
                <c:pt idx="1716">
                  <c:v>3.4941504947160508E-2</c:v>
                </c:pt>
                <c:pt idx="1717">
                  <c:v>3.4950822867943807E-2</c:v>
                </c:pt>
                <c:pt idx="1718">
                  <c:v>3.4960041505913197E-2</c:v>
                </c:pt>
                <c:pt idx="1719">
                  <c:v>3.4971425007218594E-2</c:v>
                </c:pt>
                <c:pt idx="1720">
                  <c:v>3.4971404425764699E-2</c:v>
                </c:pt>
                <c:pt idx="1721">
                  <c:v>3.4987101696037609E-2</c:v>
                </c:pt>
                <c:pt idx="1722">
                  <c:v>3.4995923175997416E-2</c:v>
                </c:pt>
                <c:pt idx="1723">
                  <c:v>3.5004645359912698E-2</c:v>
                </c:pt>
                <c:pt idx="1724">
                  <c:v>3.5013268245223765E-2</c:v>
                </c:pt>
                <c:pt idx="1725">
                  <c:v>3.5021791829401634E-2</c:v>
                </c:pt>
                <c:pt idx="1726">
                  <c:v>3.5032436434447436E-2</c:v>
                </c:pt>
                <c:pt idx="1727">
                  <c:v>3.5038541084383618E-2</c:v>
                </c:pt>
                <c:pt idx="1728">
                  <c:v>3.5046766750273732E-2</c:v>
                </c:pt>
                <c:pt idx="1729">
                  <c:v>3.5054893105203086E-2</c:v>
                </c:pt>
                <c:pt idx="1730">
                  <c:v>3.5065115220426192E-2</c:v>
                </c:pt>
                <c:pt idx="1731">
                  <c:v>3.5070847872670598E-2</c:v>
                </c:pt>
                <c:pt idx="1732">
                  <c:v>3.5078676280528687E-2</c:v>
                </c:pt>
                <c:pt idx="1733">
                  <c:v>3.5079874414562499E-2</c:v>
                </c:pt>
                <c:pt idx="1734">
                  <c:v>3.5094035133008433E-2</c:v>
                </c:pt>
                <c:pt idx="1735">
                  <c:v>3.5101565573124272E-2</c:v>
                </c:pt>
                <c:pt idx="1736">
                  <c:v>3.510899668620196E-2</c:v>
                </c:pt>
                <c:pt idx="1737">
                  <c:v>3.511514326363669E-2</c:v>
                </c:pt>
                <c:pt idx="1738">
                  <c:v>3.5122345955254188E-2</c:v>
                </c:pt>
                <c:pt idx="1739">
                  <c:v>3.5129449331536104E-2</c:v>
                </c:pt>
                <c:pt idx="1740">
                  <c:v>3.5137445862586145E-2</c:v>
                </c:pt>
                <c:pt idx="1741">
                  <c:v>3.5143358129832221E-2</c:v>
                </c:pt>
                <c:pt idx="1742">
                  <c:v>3.515016354778764E-2</c:v>
                </c:pt>
                <c:pt idx="1743">
                  <c:v>3.5156869642290575E-2</c:v>
                </c:pt>
                <c:pt idx="1744">
                  <c:v>3.5164412127230753E-2</c:v>
                </c:pt>
                <c:pt idx="1745">
                  <c:v>3.5169983853140553E-2</c:v>
                </c:pt>
                <c:pt idx="1746">
                  <c:v>3.5176391965660733E-2</c:v>
                </c:pt>
                <c:pt idx="1747">
                  <c:v>3.5182700747075156E-2</c:v>
                </c:pt>
                <c:pt idx="1748">
                  <c:v>3.5188910195542454E-2</c:v>
                </c:pt>
                <c:pt idx="1749">
                  <c:v>3.519502030925082E-2</c:v>
                </c:pt>
                <c:pt idx="1750">
                  <c:v>3.5201031086417554E-2</c:v>
                </c:pt>
                <c:pt idx="1751">
                  <c:v>3.5206942525288019E-2</c:v>
                </c:pt>
                <c:pt idx="1752">
                  <c:v>3.5212754624137782E-2</c:v>
                </c:pt>
                <c:pt idx="1753">
                  <c:v>3.5220081350922507E-2</c:v>
                </c:pt>
                <c:pt idx="1754">
                  <c:v>3.5224080795019395E-2</c:v>
                </c:pt>
                <c:pt idx="1755">
                  <c:v>3.5230374477957932E-2</c:v>
                </c:pt>
                <c:pt idx="1756">
                  <c:v>3.523500958584163E-2</c:v>
                </c:pt>
                <c:pt idx="1757">
                  <c:v>3.5240324959726017E-2</c:v>
                </c:pt>
                <c:pt idx="1758">
                  <c:v>3.5246278019876925E-2</c:v>
                </c:pt>
                <c:pt idx="1759">
                  <c:v>3.52506576566851E-2</c:v>
                </c:pt>
                <c:pt idx="1760">
                  <c:v>3.5255674976744797E-2</c:v>
                </c:pt>
                <c:pt idx="1761">
                  <c:v>3.5260592942562834E-2</c:v>
                </c:pt>
                <c:pt idx="1762">
                  <c:v>3.526541155270365E-2</c:v>
                </c:pt>
                <c:pt idx="1763">
                  <c:v>3.527013080576169E-2</c:v>
                </c:pt>
                <c:pt idx="1764">
                  <c:v>3.527475070035898E-2</c:v>
                </c:pt>
                <c:pt idx="1765">
                  <c:v>3.5279271235147999E-2</c:v>
                </c:pt>
                <c:pt idx="1766">
                  <c:v>3.5283692408809256E-2</c:v>
                </c:pt>
                <c:pt idx="1767">
                  <c:v>3.5288014220052601E-2</c:v>
                </c:pt>
                <c:pt idx="1768">
                  <c:v>3.5292236667617015E-2</c:v>
                </c:pt>
                <c:pt idx="1769">
                  <c:v>3.5296359750269519E-2</c:v>
                </c:pt>
                <c:pt idx="1770">
                  <c:v>3.5300383466807563E-2</c:v>
                </c:pt>
                <c:pt idx="1771">
                  <c:v>3.5304860325695984E-2</c:v>
                </c:pt>
                <c:pt idx="1772">
                  <c:v>3.530867111092878E-2</c:v>
                </c:pt>
                <c:pt idx="1773">
                  <c:v>3.5311858408137407E-2</c:v>
                </c:pt>
                <c:pt idx="1774">
                  <c:v>3.5315484648764855E-2</c:v>
                </c:pt>
                <c:pt idx="1775">
                  <c:v>3.531901151769655E-2</c:v>
                </c:pt>
                <c:pt idx="1776">
                  <c:v>3.5322439013902966E-2</c:v>
                </c:pt>
                <c:pt idx="1777">
                  <c:v>3.5325767136384134E-2</c:v>
                </c:pt>
                <c:pt idx="1778">
                  <c:v>3.532944902157692E-2</c:v>
                </c:pt>
                <c:pt idx="1779">
                  <c:v>3.5332125256314517E-2</c:v>
                </c:pt>
                <c:pt idx="1780">
                  <c:v>3.5335155251908348E-2</c:v>
                </c:pt>
                <c:pt idx="1781">
                  <c:v>3.5338085870065698E-2</c:v>
                </c:pt>
                <c:pt idx="1782">
                  <c:v>3.5341313460207156E-2</c:v>
                </c:pt>
                <c:pt idx="1783">
                  <c:v>3.5343648970679292E-2</c:v>
                </c:pt>
                <c:pt idx="1784">
                  <c:v>3.5346281451511849E-2</c:v>
                </c:pt>
                <c:pt idx="1785">
                  <c:v>3.5348814551660994E-2</c:v>
                </c:pt>
                <c:pt idx="1786">
                  <c:v>3.5351248270387811E-2</c:v>
                </c:pt>
                <c:pt idx="1787">
                  <c:v>3.5353582606981647E-2</c:v>
                </c:pt>
                <c:pt idx="1788">
                  <c:v>3.5355817560761386E-2</c:v>
                </c:pt>
                <c:pt idx="1789">
                  <c:v>3.5358250099574835E-2</c:v>
                </c:pt>
                <c:pt idx="1790">
                  <c:v>3.5360272088022414E-2</c:v>
                </c:pt>
                <c:pt idx="1791">
                  <c:v>3.5362194691703062E-2</c:v>
                </c:pt>
                <c:pt idx="1792">
                  <c:v>3.5364017910056555E-2</c:v>
                </c:pt>
                <c:pt idx="1793">
                  <c:v>3.5365741742550513E-2</c:v>
                </c:pt>
                <c:pt idx="1794">
                  <c:v>3.5367366188681658E-2</c:v>
                </c:pt>
                <c:pt idx="1795">
                  <c:v>3.5368891247976285E-2</c:v>
                </c:pt>
                <c:pt idx="1796">
                  <c:v>3.537031691998873E-2</c:v>
                </c:pt>
                <c:pt idx="1797">
                  <c:v>3.5371643204303541E-2</c:v>
                </c:pt>
                <c:pt idx="1798">
                  <c:v>3.5372870100533305E-2</c:v>
                </c:pt>
                <c:pt idx="1799">
                  <c:v>3.5373997608319947E-2</c:v>
                </c:pt>
                <c:pt idx="1800">
                  <c:v>3.5375025727334745E-2</c:v>
                </c:pt>
                <c:pt idx="1801">
                  <c:v>3.5375954457277016E-2</c:v>
                </c:pt>
                <c:pt idx="1802">
                  <c:v>3.5376783797876496E-2</c:v>
                </c:pt>
                <c:pt idx="1803">
                  <c:v>3.537770405106281E-2</c:v>
                </c:pt>
                <c:pt idx="1804">
                  <c:v>3.5378306215158487E-2</c:v>
                </c:pt>
                <c:pt idx="1805">
                  <c:v>3.5378808989224596E-2</c:v>
                </c:pt>
                <c:pt idx="1806">
                  <c:v>3.5379212373114616E-2</c:v>
                </c:pt>
                <c:pt idx="1807">
                  <c:v>3.5379516366710495E-2</c:v>
                </c:pt>
                <c:pt idx="1808">
                  <c:v>3.5379720969923555E-2</c:v>
                </c:pt>
                <c:pt idx="1809">
                  <c:v>3.5379826182694432E-2</c:v>
                </c:pt>
                <c:pt idx="1810">
                  <c:v>3.5379832004992257E-2</c:v>
                </c:pt>
                <c:pt idx="1811">
                  <c:v>3.5379738436815265E-2</c:v>
                </c:pt>
                <c:pt idx="1812">
                  <c:v>3.5379545478190631E-2</c:v>
                </c:pt>
                <c:pt idx="1813">
                  <c:v>3.5379253129174837E-2</c:v>
                </c:pt>
                <c:pt idx="1814">
                  <c:v>3.5378861389853092E-2</c:v>
                </c:pt>
                <c:pt idx="1815">
                  <c:v>3.5383220509722695E-2</c:v>
                </c:pt>
                <c:pt idx="1816">
                  <c:v>3.5377779740778562E-2</c:v>
                </c:pt>
                <c:pt idx="1817">
                  <c:v>3.5377089831341364E-2</c:v>
                </c:pt>
                <c:pt idx="1818">
                  <c:v>3.5376300532229815E-2</c:v>
                </c:pt>
                <c:pt idx="1819">
                  <c:v>3.5375411843673647E-2</c:v>
                </c:pt>
                <c:pt idx="1820">
                  <c:v>3.5374423765932819E-2</c:v>
                </c:pt>
                <c:pt idx="1821">
                  <c:v>3.5373336299295746E-2</c:v>
                </c:pt>
                <c:pt idx="1822">
                  <c:v>3.5372149444079341E-2</c:v>
                </c:pt>
                <c:pt idx="1823">
                  <c:v>3.5370863200630494E-2</c:v>
                </c:pt>
                <c:pt idx="1824">
                  <c:v>3.536947756932414E-2</c:v>
                </c:pt>
                <c:pt idx="1825">
                  <c:v>3.5367992550565004E-2</c:v>
                </c:pt>
                <c:pt idx="1826">
                  <c:v>3.5366408144786261E-2</c:v>
                </c:pt>
                <c:pt idx="1827">
                  <c:v>3.5364724352450236E-2</c:v>
                </c:pt>
                <c:pt idx="1828">
                  <c:v>3.5362941174048805E-2</c:v>
                </c:pt>
                <c:pt idx="1829">
                  <c:v>3.5361058610101664E-2</c:v>
                </c:pt>
                <c:pt idx="1830">
                  <c:v>3.5359076661158728E-2</c:v>
                </c:pt>
                <c:pt idx="1831">
                  <c:v>3.5356995327798166E-2</c:v>
                </c:pt>
                <c:pt idx="1832">
                  <c:v>3.5354814610627706E-2</c:v>
                </c:pt>
                <c:pt idx="1833">
                  <c:v>3.5352534510283334E-2</c:v>
                </c:pt>
                <c:pt idx="1834">
                  <c:v>3.535015502743083E-2</c:v>
                </c:pt>
                <c:pt idx="1835">
                  <c:v>3.5347676162764421E-2</c:v>
                </c:pt>
                <c:pt idx="1836">
                  <c:v>3.5347648832064565E-2</c:v>
                </c:pt>
                <c:pt idx="1837">
                  <c:v>3.534242029091271E-2</c:v>
                </c:pt>
                <c:pt idx="1838">
                  <c:v>3.533964328526152E-2</c:v>
                </c:pt>
                <c:pt idx="1839">
                  <c:v>3.5336766900863785E-2</c:v>
                </c:pt>
                <c:pt idx="1840">
                  <c:v>3.5332046084638399E-2</c:v>
                </c:pt>
                <c:pt idx="1841">
                  <c:v>3.5333122145543627E-2</c:v>
                </c:pt>
                <c:pt idx="1842">
                  <c:v>3.5327541483733946E-2</c:v>
                </c:pt>
                <c:pt idx="1843">
                  <c:v>3.5324267593036342E-2</c:v>
                </c:pt>
                <c:pt idx="1844">
                  <c:v>3.5320894328079548E-2</c:v>
                </c:pt>
                <c:pt idx="1845">
                  <c:v>3.5317421689848659E-2</c:v>
                </c:pt>
                <c:pt idx="1846">
                  <c:v>3.5313849679356336E-2</c:v>
                </c:pt>
                <c:pt idx="1847">
                  <c:v>3.5310178297645253E-2</c:v>
                </c:pt>
                <c:pt idx="1848">
                  <c:v>3.530640754578699E-2</c:v>
                </c:pt>
                <c:pt idx="1849">
                  <c:v>3.5302537424882034E-2</c:v>
                </c:pt>
                <c:pt idx="1850">
                  <c:v>3.5302649532241576E-2</c:v>
                </c:pt>
                <c:pt idx="1851">
                  <c:v>3.5298558202504618E-2</c:v>
                </c:pt>
                <c:pt idx="1852">
                  <c:v>3.5294367478892356E-2</c:v>
                </c:pt>
                <c:pt idx="1853">
                  <c:v>3.5290077362637721E-2</c:v>
                </c:pt>
                <c:pt idx="1854">
                  <c:v>3.5285687855003176E-2</c:v>
                </c:pt>
                <c:pt idx="1855">
                  <c:v>3.5281198957279859E-2</c:v>
                </c:pt>
                <c:pt idx="1856">
                  <c:v>3.5277924829550673E-2</c:v>
                </c:pt>
                <c:pt idx="1857">
                  <c:v>3.5271922996880284E-2</c:v>
                </c:pt>
                <c:pt idx="1858">
                  <c:v>3.5263234925550724E-2</c:v>
                </c:pt>
                <c:pt idx="1859">
                  <c:v>3.526224949235527E-2</c:v>
                </c:pt>
                <c:pt idx="1860">
                  <c:v>3.5257263664585495E-2</c:v>
                </c:pt>
                <c:pt idx="1861">
                  <c:v>3.5252178455089829E-2</c:v>
                </c:pt>
                <c:pt idx="1862">
                  <c:v>3.5248262579099902E-2</c:v>
                </c:pt>
                <c:pt idx="1863">
                  <c:v>3.5241709896936223E-2</c:v>
                </c:pt>
                <c:pt idx="1864">
                  <c:v>3.5236326551357777E-2</c:v>
                </c:pt>
                <c:pt idx="1865">
                  <c:v>3.5230843830213951E-2</c:v>
                </c:pt>
                <c:pt idx="1866">
                  <c:v>3.5225261735117794E-2</c:v>
                </c:pt>
                <c:pt idx="1867">
                  <c:v>3.5220810852882166E-2</c:v>
                </c:pt>
                <c:pt idx="1868">
                  <c:v>3.521379942966648E-2</c:v>
                </c:pt>
                <c:pt idx="1869">
                  <c:v>3.5207919222683841E-2</c:v>
                </c:pt>
                <c:pt idx="1870">
                  <c:v>3.5201939648493698E-2</c:v>
                </c:pt>
                <c:pt idx="1871">
                  <c:v>3.5192256990138657E-2</c:v>
                </c:pt>
                <c:pt idx="1872">
                  <c:v>3.5189682405555679E-2</c:v>
                </c:pt>
                <c:pt idx="1873">
                  <c:v>3.5183404740414044E-2</c:v>
                </c:pt>
                <c:pt idx="1874">
                  <c:v>3.5177027715277399E-2</c:v>
                </c:pt>
                <c:pt idx="1875">
                  <c:v>3.5171720426383071E-2</c:v>
                </c:pt>
                <c:pt idx="1876">
                  <c:v>3.5165136958730199E-2</c:v>
                </c:pt>
                <c:pt idx="1877">
                  <c:v>3.5157300498801385E-2</c:v>
                </c:pt>
                <c:pt idx="1878">
                  <c:v>3.5150526052736615E-2</c:v>
                </c:pt>
                <c:pt idx="1879">
                  <c:v>3.5143652256349314E-2</c:v>
                </c:pt>
                <c:pt idx="1880">
                  <c:v>3.5136679111661337E-2</c:v>
                </c:pt>
                <c:pt idx="1881">
                  <c:v>3.5130729207074635E-2</c:v>
                </c:pt>
                <c:pt idx="1882">
                  <c:v>3.512243478561982E-2</c:v>
                </c:pt>
                <c:pt idx="1883">
                  <c:v>3.511516360845706E-2</c:v>
                </c:pt>
                <c:pt idx="1884">
                  <c:v>3.5107793091374746E-2</c:v>
                </c:pt>
                <c:pt idx="1885">
                  <c:v>3.5100323236541796E-2</c:v>
                </c:pt>
                <c:pt idx="1886">
                  <c:v>3.509275404615559E-2</c:v>
                </c:pt>
                <c:pt idx="1887">
                  <c:v>3.5085085522443035E-2</c:v>
                </c:pt>
                <c:pt idx="1888">
                  <c:v>3.5075132392466769E-2</c:v>
                </c:pt>
                <c:pt idx="1889">
                  <c:v>3.5069450484091637E-2</c:v>
                </c:pt>
                <c:pt idx="1890">
                  <c:v>3.5061483974052163E-2</c:v>
                </c:pt>
                <c:pt idx="1891">
                  <c:v>3.5053418139885287E-2</c:v>
                </c:pt>
                <c:pt idx="1892">
                  <c:v>3.5047325211226256E-2</c:v>
                </c:pt>
                <c:pt idx="1893">
                  <c:v>3.503389862395017E-2</c:v>
                </c:pt>
                <c:pt idx="1894">
                  <c:v>3.5028624716495073E-2</c:v>
                </c:pt>
                <c:pt idx="1895">
                  <c:v>3.5021174388087349E-2</c:v>
                </c:pt>
                <c:pt idx="1896">
                  <c:v>3.5011599191211128E-2</c:v>
                </c:pt>
                <c:pt idx="1897">
                  <c:v>3.5002937463131129E-2</c:v>
                </c:pt>
                <c:pt idx="1898">
                  <c:v>3.4994176428146687E-2</c:v>
                </c:pt>
                <c:pt idx="1899">
                  <c:v>3.498531608883531E-2</c:v>
                </c:pt>
                <c:pt idx="1900">
                  <c:v>3.4977329574775E-2</c:v>
                </c:pt>
                <c:pt idx="1901">
                  <c:v>3.4967297507684916E-2</c:v>
                </c:pt>
                <c:pt idx="1902">
                  <c:v>3.495526342780949E-2</c:v>
                </c:pt>
                <c:pt idx="1903">
                  <c:v>3.4946029816013885E-2</c:v>
                </c:pt>
                <c:pt idx="1904">
                  <c:v>3.493669694032802E-2</c:v>
                </c:pt>
                <c:pt idx="1905">
                  <c:v>3.4927264803474981E-2</c:v>
                </c:pt>
                <c:pt idx="1906">
                  <c:v>3.4917733408206537E-2</c:v>
                </c:pt>
                <c:pt idx="1907">
                  <c:v>3.4911775972160317E-2</c:v>
                </c:pt>
                <c:pt idx="1908">
                  <c:v>3.4898372853576151E-2</c:v>
                </c:pt>
                <c:pt idx="1909">
                  <c:v>3.488854369986296E-2</c:v>
                </c:pt>
                <c:pt idx="1910">
                  <c:v>3.4878615299030968E-2</c:v>
                </c:pt>
                <c:pt idx="1911">
                  <c:v>3.4868587653977365E-2</c:v>
                </c:pt>
                <c:pt idx="1912">
                  <c:v>3.4858460767627823E-2</c:v>
                </c:pt>
                <c:pt idx="1913">
                  <c:v>3.4848234642936453E-2</c:v>
                </c:pt>
                <c:pt idx="1914">
                  <c:v>3.4837909282886749E-2</c:v>
                </c:pt>
                <c:pt idx="1915">
                  <c:v>3.4827484690491302E-2</c:v>
                </c:pt>
                <c:pt idx="1916">
                  <c:v>3.4816960868790978E-2</c:v>
                </c:pt>
                <c:pt idx="1917">
                  <c:v>3.4806337820856403E-2</c:v>
                </c:pt>
                <c:pt idx="1918">
                  <c:v>3.4795615549786482E-2</c:v>
                </c:pt>
                <c:pt idx="1919">
                  <c:v>3.4784794060045143E-2</c:v>
                </c:pt>
                <c:pt idx="1920">
                  <c:v>3.477387403487478E-2</c:v>
                </c:pt>
                <c:pt idx="1921">
                  <c:v>3.4762857938545069E-2</c:v>
                </c:pt>
                <c:pt idx="1922">
                  <c:v>3.4751748523843801E-2</c:v>
                </c:pt>
                <c:pt idx="1923">
                  <c:v>3.4740548543464179E-2</c:v>
                </c:pt>
                <c:pt idx="1924">
                  <c:v>3.4729260750003696E-2</c:v>
                </c:pt>
                <c:pt idx="1925">
                  <c:v>3.4717887895961072E-2</c:v>
                </c:pt>
                <c:pt idx="1926">
                  <c:v>3.4706432733735387E-2</c:v>
                </c:pt>
                <c:pt idx="1927">
                  <c:v>3.4694898015621249E-2</c:v>
                </c:pt>
                <c:pt idx="1928">
                  <c:v>3.4683286493809244E-2</c:v>
                </c:pt>
                <c:pt idx="1929">
                  <c:v>3.4671600920381546E-2</c:v>
                </c:pt>
                <c:pt idx="1930">
                  <c:v>3.4659844047311934E-2</c:v>
                </c:pt>
                <c:pt idx="1931">
                  <c:v>3.4648018626462052E-2</c:v>
                </c:pt>
                <c:pt idx="1932">
                  <c:v>3.4636127409580969E-2</c:v>
                </c:pt>
                <c:pt idx="1933">
                  <c:v>3.4624173148302781E-2</c:v>
                </c:pt>
                <c:pt idx="1934">
                  <c:v>3.4612158594143773E-2</c:v>
                </c:pt>
                <c:pt idx="1935">
                  <c:v>3.4600086498503491E-2</c:v>
                </c:pt>
                <c:pt idx="1936">
                  <c:v>3.4587959612660361E-2</c:v>
                </c:pt>
                <c:pt idx="1937">
                  <c:v>3.4575780687771063E-2</c:v>
                </c:pt>
                <c:pt idx="1938">
                  <c:v>3.4565744096205234E-2</c:v>
                </c:pt>
                <c:pt idx="1939">
                  <c:v>3.4551277724868323E-2</c:v>
                </c:pt>
                <c:pt idx="1940">
                  <c:v>3.4538649261103616E-2</c:v>
                </c:pt>
                <c:pt idx="1941">
                  <c:v>3.4526599616569537E-2</c:v>
                </c:pt>
                <c:pt idx="1942">
                  <c:v>3.4514201759459948E-2</c:v>
                </c:pt>
                <c:pt idx="1943">
                  <c:v>3.4501768367620998E-2</c:v>
                </c:pt>
                <c:pt idx="1944">
                  <c:v>3.4489302191322416E-2</c:v>
                </c:pt>
                <c:pt idx="1945">
                  <c:v>3.4474297219917509E-2</c:v>
                </c:pt>
                <c:pt idx="1946">
                  <c:v>3.4463933418723634E-2</c:v>
                </c:pt>
                <c:pt idx="1947">
                  <c:v>3.4452102614803574E-2</c:v>
                </c:pt>
                <c:pt idx="1948">
                  <c:v>3.4438808775966515E-2</c:v>
                </c:pt>
                <c:pt idx="1949">
                  <c:v>3.4426217633261917E-2</c:v>
                </c:pt>
                <c:pt idx="1950">
                  <c:v>3.4413610923017472E-2</c:v>
                </c:pt>
                <c:pt idx="1951">
                  <c:v>3.440099138007268E-2</c:v>
                </c:pt>
                <c:pt idx="1952">
                  <c:v>3.4389084089641662E-2</c:v>
                </c:pt>
                <c:pt idx="1953">
                  <c:v>3.4375724734765023E-2</c:v>
                </c:pt>
                <c:pt idx="1954">
                  <c:v>3.4363083101403534E-2</c:v>
                </c:pt>
                <c:pt idx="1955">
                  <c:v>3.4350439573344466E-2</c:v>
                </c:pt>
                <c:pt idx="1956">
                  <c:v>3.4337796884748389E-2</c:v>
                </c:pt>
                <c:pt idx="1957">
                  <c:v>3.4325884967479348E-2</c:v>
                </c:pt>
                <c:pt idx="1958">
                  <c:v>3.4310340762692557E-2</c:v>
                </c:pt>
                <c:pt idx="1959">
                  <c:v>3.4291231886111474E-2</c:v>
                </c:pt>
                <c:pt idx="1960">
                  <c:v>3.4287289203437828E-2</c:v>
                </c:pt>
                <c:pt idx="1961">
                  <c:v>3.4274691719801527E-2</c:v>
                </c:pt>
                <c:pt idx="1962">
                  <c:v>3.4262111477735363E-2</c:v>
                </c:pt>
                <c:pt idx="1963">
                  <c:v>3.4250287575280106E-2</c:v>
                </c:pt>
                <c:pt idx="1964">
                  <c:v>3.4237013651026042E-2</c:v>
                </c:pt>
                <c:pt idx="1965">
                  <c:v>3.422450153240246E-2</c:v>
                </c:pt>
                <c:pt idx="1966">
                  <c:v>3.421275945386032E-2</c:v>
                </c:pt>
                <c:pt idx="1967">
                  <c:v>3.4199564548670222E-2</c:v>
                </c:pt>
                <c:pt idx="1968">
                  <c:v>3.4187145148785694E-2</c:v>
                </c:pt>
                <c:pt idx="1969">
                  <c:v>3.4174762120153128E-2</c:v>
                </c:pt>
                <c:pt idx="1970">
                  <c:v>3.4162418195059274E-2</c:v>
                </c:pt>
                <c:pt idx="1971">
                  <c:v>3.4147862375892776E-2</c:v>
                </c:pt>
                <c:pt idx="1972">
                  <c:v>3.4137857903923277E-2</c:v>
                </c:pt>
                <c:pt idx="1973">
                  <c:v>3.4125643879142929E-2</c:v>
                </c:pt>
                <c:pt idx="1974">
                  <c:v>3.4113474028400086E-2</c:v>
                </c:pt>
                <c:pt idx="1975">
                  <c:v>3.4101348350110833E-2</c:v>
                </c:pt>
                <c:pt idx="1976">
                  <c:v>3.4089266842694539E-2</c:v>
                </c:pt>
                <c:pt idx="1977">
                  <c:v>3.4077229504578185E-2</c:v>
                </c:pt>
                <c:pt idx="1978">
                  <c:v>3.4065236334192658E-2</c:v>
                </c:pt>
                <c:pt idx="1979">
                  <c:v>3.4054055279414651E-2</c:v>
                </c:pt>
                <c:pt idx="1980">
                  <c:v>3.4042152487500379E-2</c:v>
                </c:pt>
                <c:pt idx="1981">
                  <c:v>3.4029521813831606E-2</c:v>
                </c:pt>
                <c:pt idx="1982">
                  <c:v>3.4017705298807377E-2</c:v>
                </c:pt>
                <c:pt idx="1983">
                  <c:v>3.4005932943760399E-2</c:v>
                </c:pt>
                <c:pt idx="1984">
                  <c:v>3.3991871542807237E-2</c:v>
                </c:pt>
                <c:pt idx="1985">
                  <c:v>3.3983301008588047E-2</c:v>
                </c:pt>
                <c:pt idx="1986">
                  <c:v>3.3970880823180366E-2</c:v>
                </c:pt>
                <c:pt idx="1987">
                  <c:v>3.3959285092767438E-2</c:v>
                </c:pt>
                <c:pt idx="1988">
                  <c:v>3.3947733514722592E-2</c:v>
                </c:pt>
                <c:pt idx="1989">
                  <c:v>3.3936226087541203E-2</c:v>
                </c:pt>
                <c:pt idx="1990">
                  <c:v>3.3918281023416499E-2</c:v>
                </c:pt>
                <c:pt idx="1991">
                  <c:v>3.3913343679779245E-2</c:v>
                </c:pt>
                <c:pt idx="1992">
                  <c:v>3.3901968696217956E-2</c:v>
                </c:pt>
                <c:pt idx="1993">
                  <c:v>3.3890637857559337E-2</c:v>
                </c:pt>
                <c:pt idx="1994">
                  <c:v>3.3879351162327286E-2</c:v>
                </c:pt>
                <c:pt idx="1995">
                  <c:v>3.3868108609052025E-2</c:v>
                </c:pt>
                <c:pt idx="1996">
                  <c:v>3.3856910196269012E-2</c:v>
                </c:pt>
                <c:pt idx="1997">
                  <c:v>3.3845755922520003E-2</c:v>
                </c:pt>
                <c:pt idx="1998">
                  <c:v>3.3834645786351564E-2</c:v>
                </c:pt>
                <c:pt idx="1999">
                  <c:v>3.3823579786317434E-2</c:v>
                </c:pt>
                <c:pt idx="2000">
                  <c:v>3.3813369785452095E-2</c:v>
                </c:pt>
                <c:pt idx="2001">
                  <c:v>3.3801580188891268E-2</c:v>
                </c:pt>
                <c:pt idx="2002">
                  <c:v>3.3790646588634378E-2</c:v>
                </c:pt>
                <c:pt idx="2003">
                  <c:v>3.3779757118780805E-2</c:v>
                </c:pt>
                <c:pt idx="2004">
                  <c:v>3.3769732223162582E-2</c:v>
                </c:pt>
                <c:pt idx="2005">
                  <c:v>3.375811056461684E-2</c:v>
                </c:pt>
                <c:pt idx="2006">
                  <c:v>3.3747353477487335E-2</c:v>
                </c:pt>
                <c:pt idx="2007">
                  <c:v>3.3736640515122499E-2</c:v>
                </c:pt>
                <c:pt idx="2008">
                  <c:v>3.3725971676127682E-2</c:v>
                </c:pt>
                <c:pt idx="2009">
                  <c:v>3.370763126471573E-2</c:v>
                </c:pt>
                <c:pt idx="2010">
                  <c:v>3.3702267600461765E-2</c:v>
                </c:pt>
                <c:pt idx="2011">
                  <c:v>3.369422988549655E-2</c:v>
                </c:pt>
                <c:pt idx="2012">
                  <c:v>3.3684575338380381E-2</c:v>
                </c:pt>
                <c:pt idx="2013">
                  <c:v>3.367328928327145E-2</c:v>
                </c:pt>
                <c:pt idx="2014">
                  <c:v>3.3662885155518338E-2</c:v>
                </c:pt>
                <c:pt idx="2015">
                  <c:v>3.3653369536717229E-2</c:v>
                </c:pt>
                <c:pt idx="2016">
                  <c:v>3.3642209239956672E-2</c:v>
                </c:pt>
                <c:pt idx="2017">
                  <c:v>3.3631937449455557E-2</c:v>
                </c:pt>
                <c:pt idx="2018">
                  <c:v>3.3622560785044359E-2</c:v>
                </c:pt>
                <c:pt idx="2019">
                  <c:v>3.3611526196323842E-2</c:v>
                </c:pt>
                <c:pt idx="2020">
                  <c:v>3.3601386731035535E-2</c:v>
                </c:pt>
                <c:pt idx="2021">
                  <c:v>3.3591291371502782E-2</c:v>
                </c:pt>
                <c:pt idx="2022">
                  <c:v>3.3581240116411545E-2</c:v>
                </c:pt>
                <c:pt idx="2023">
                  <c:v>3.3568648168748501E-2</c:v>
                </c:pt>
                <c:pt idx="2024">
                  <c:v>3.3561269914321845E-2</c:v>
                </c:pt>
                <c:pt idx="2025">
                  <c:v>3.35513509647236E-2</c:v>
                </c:pt>
                <c:pt idx="2026">
                  <c:v>3.3541476114365372E-2</c:v>
                </c:pt>
                <c:pt idx="2027">
                  <c:v>3.3531645361961196E-2</c:v>
                </c:pt>
                <c:pt idx="2028">
                  <c:v>3.3521858706230589E-2</c:v>
                </c:pt>
                <c:pt idx="2029">
                  <c:v>3.3512116145900224E-2</c:v>
                </c:pt>
                <c:pt idx="2030">
                  <c:v>3.3502417679700712E-2</c:v>
                </c:pt>
                <c:pt idx="2031">
                  <c:v>3.3493643453903418E-2</c:v>
                </c:pt>
                <c:pt idx="2032">
                  <c:v>3.3480507412618293E-2</c:v>
                </c:pt>
                <c:pt idx="2033">
                  <c:v>3.3473586833288119E-2</c:v>
                </c:pt>
                <c:pt idx="2034">
                  <c:v>3.3464064731041153E-2</c:v>
                </c:pt>
                <c:pt idx="2035">
                  <c:v>3.345458671666824E-2</c:v>
                </c:pt>
                <c:pt idx="2036">
                  <c:v>3.3445152788935291E-2</c:v>
                </c:pt>
                <c:pt idx="2037">
                  <c:v>3.3435762946613622E-2</c:v>
                </c:pt>
                <c:pt idx="2038">
                  <c:v>3.3427313316091535E-2</c:v>
                </c:pt>
                <c:pt idx="2039">
                  <c:v>3.3417115513320647E-2</c:v>
                </c:pt>
                <c:pt idx="2040">
                  <c:v>3.3407857919920771E-2</c:v>
                </c:pt>
                <c:pt idx="2041">
                  <c:v>3.3398644407075899E-2</c:v>
                </c:pt>
                <c:pt idx="2042">
                  <c:v>3.3390380324541481E-2</c:v>
                </c:pt>
                <c:pt idx="2043">
                  <c:v>3.338034961826003E-2</c:v>
                </c:pt>
                <c:pt idx="2044">
                  <c:v>3.337126833990664E-2</c:v>
                </c:pt>
                <c:pt idx="2045">
                  <c:v>3.3359495883105092E-2</c:v>
                </c:pt>
                <c:pt idx="2046">
                  <c:v>3.3353238009396491E-2</c:v>
                </c:pt>
                <c:pt idx="2047">
                  <c:v>3.3344288954892623E-2</c:v>
                </c:pt>
                <c:pt idx="2048">
                  <c:v>3.3335383972667006E-2</c:v>
                </c:pt>
                <c:pt idx="2049">
                  <c:v>3.3320894554214976E-2</c:v>
                </c:pt>
                <c:pt idx="2050">
                  <c:v>3.3312091907284916E-2</c:v>
                </c:pt>
                <c:pt idx="2051">
                  <c:v>3.3303333320408218E-2</c:v>
                </c:pt>
                <c:pt idx="2052">
                  <c:v>3.3293377456466086E-2</c:v>
                </c:pt>
                <c:pt idx="2053">
                  <c:v>3.328594832228482E-2</c:v>
                </c:pt>
                <c:pt idx="2054">
                  <c:v>3.3277321908786774E-2</c:v>
                </c:pt>
                <c:pt idx="2055">
                  <c:v>3.3268739550839831E-2</c:v>
                </c:pt>
                <c:pt idx="2056">
                  <c:v>3.3258985085905191E-2</c:v>
                </c:pt>
                <c:pt idx="2057">
                  <c:v>3.3251706997160034E-2</c:v>
                </c:pt>
                <c:pt idx="2058">
                  <c:v>3.3244200153218773E-2</c:v>
                </c:pt>
                <c:pt idx="2059">
                  <c:v>3.3235796389573802E-2</c:v>
                </c:pt>
                <c:pt idx="2060">
                  <c:v>3.3227436680093737E-2</c:v>
                </c:pt>
                <c:pt idx="2061">
                  <c:v>3.3219121023691574E-2</c:v>
                </c:pt>
                <c:pt idx="2062">
                  <c:v>3.3210849419288188E-2</c:v>
                </c:pt>
                <c:pt idx="2063">
                  <c:v>3.3202621865810113E-2</c:v>
                </c:pt>
                <c:pt idx="2064">
                  <c:v>3.3192108308938026E-2</c:v>
                </c:pt>
                <c:pt idx="2065">
                  <c:v>3.3186298907361619E-2</c:v>
                </c:pt>
                <c:pt idx="2066">
                  <c:v>3.3178203500272022E-2</c:v>
                </c:pt>
                <c:pt idx="2067">
                  <c:v>3.3169005541112448E-2</c:v>
                </c:pt>
                <c:pt idx="2068">
                  <c:v>3.3162144825106869E-2</c:v>
                </c:pt>
                <c:pt idx="2069">
                  <c:v>3.3154181554946212E-2</c:v>
                </c:pt>
                <c:pt idx="2070">
                  <c:v>3.3145134605601562E-2</c:v>
                </c:pt>
                <c:pt idx="2071">
                  <c:v>3.3138387144299744E-2</c:v>
                </c:pt>
                <c:pt idx="2072">
                  <c:v>3.3130556001763116E-2</c:v>
                </c:pt>
                <c:pt idx="2073">
                  <c:v>3.3122768899727137E-2</c:v>
                </c:pt>
                <c:pt idx="2074">
                  <c:v>3.3115025837179929E-2</c:v>
                </c:pt>
                <c:pt idx="2075">
                  <c:v>3.3107326813117718E-2</c:v>
                </c:pt>
                <c:pt idx="2076">
                  <c:v>3.3099671826539542E-2</c:v>
                </c:pt>
                <c:pt idx="2077">
                  <c:v>3.309206087645189E-2</c:v>
                </c:pt>
                <c:pt idx="2078">
                  <c:v>3.3084493961867134E-2</c:v>
                </c:pt>
                <c:pt idx="2079">
                  <c:v>3.307697108180245E-2</c:v>
                </c:pt>
                <c:pt idx="2080">
                  <c:v>3.3069492235281786E-2</c:v>
                </c:pt>
                <c:pt idx="2081">
                  <c:v>3.3062057421333252E-2</c:v>
                </c:pt>
                <c:pt idx="2082">
                  <c:v>3.3054666638992362E-2</c:v>
                </c:pt>
                <c:pt idx="2083">
                  <c:v>3.3046273945626294E-2</c:v>
                </c:pt>
                <c:pt idx="2084">
                  <c:v>3.3038977513506596E-2</c:v>
                </c:pt>
                <c:pt idx="2085">
                  <c:v>3.3032758472048174E-2</c:v>
                </c:pt>
                <c:pt idx="2086">
                  <c:v>3.3025543806599285E-2</c:v>
                </c:pt>
                <c:pt idx="2087">
                  <c:v>3.3018373168018013E-2</c:v>
                </c:pt>
                <c:pt idx="2088">
                  <c:v>3.301124655537243E-2</c:v>
                </c:pt>
                <c:pt idx="2089">
                  <c:v>3.3004163967738892E-2</c:v>
                </c:pt>
                <c:pt idx="2090">
                  <c:v>3.2996123488868642E-2</c:v>
                </c:pt>
                <c:pt idx="2091">
                  <c:v>3.2990130863831568E-2</c:v>
                </c:pt>
                <c:pt idx="2092">
                  <c:v>3.2983180345737162E-2</c:v>
                </c:pt>
                <c:pt idx="2093">
                  <c:v>3.2976273849010508E-2</c:v>
                </c:pt>
                <c:pt idx="2094">
                  <c:v>3.2968434612460115E-2</c:v>
                </c:pt>
                <c:pt idx="2095">
                  <c:v>3.2962592916079503E-2</c:v>
                </c:pt>
                <c:pt idx="2096">
                  <c:v>3.2955818478099516E-2</c:v>
                </c:pt>
                <c:pt idx="2097">
                  <c:v>3.2949088057935158E-2</c:v>
                </c:pt>
                <c:pt idx="2098">
                  <c:v>3.2942401654712579E-2</c:v>
                </c:pt>
                <c:pt idx="2099">
                  <c:v>3.2935759267563855E-2</c:v>
                </c:pt>
                <c:pt idx="2100">
                  <c:v>3.2929160895627363E-2</c:v>
                </c:pt>
                <c:pt idx="2101">
                  <c:v>3.2921673794207205E-2</c:v>
                </c:pt>
                <c:pt idx="2102">
                  <c:v>3.2915169737704433E-2</c:v>
                </c:pt>
                <c:pt idx="2103">
                  <c:v>3.2908709693740622E-2</c:v>
                </c:pt>
                <c:pt idx="2104">
                  <c:v>3.2902293661476893E-2</c:v>
                </c:pt>
                <c:pt idx="2105">
                  <c:v>3.2895921640081559E-2</c:v>
                </c:pt>
                <c:pt idx="2106">
                  <c:v>3.2889593628726205E-2</c:v>
                </c:pt>
                <c:pt idx="2107">
                  <c:v>3.2883309626589634E-2</c:v>
                </c:pt>
                <c:pt idx="2108">
                  <c:v>3.2877069632856325E-2</c:v>
                </c:pt>
                <c:pt idx="2109">
                  <c:v>3.2870873646716647E-2</c:v>
                </c:pt>
                <c:pt idx="2110">
                  <c:v>3.2863648620706926E-2</c:v>
                </c:pt>
                <c:pt idx="2111">
                  <c:v>3.2857538052955625E-2</c:v>
                </c:pt>
                <c:pt idx="2112">
                  <c:v>3.2851471486407005E-2</c:v>
                </c:pt>
                <c:pt idx="2113">
                  <c:v>3.2845448920275286E-2</c:v>
                </c:pt>
                <c:pt idx="2114">
                  <c:v>3.2839470353781257E-2</c:v>
                </c:pt>
                <c:pt idx="2115">
                  <c:v>3.2831848276715092E-2</c:v>
                </c:pt>
                <c:pt idx="2116">
                  <c:v>3.2830329868061385E-2</c:v>
                </c:pt>
                <c:pt idx="2117">
                  <c:v>3.2820136276248427E-2</c:v>
                </c:pt>
                <c:pt idx="2118">
                  <c:v>3.2814346270934214E-2</c:v>
                </c:pt>
                <c:pt idx="2119">
                  <c:v>3.2808600261230884E-2</c:v>
                </c:pt>
                <c:pt idx="2120">
                  <c:v>3.2802898246395353E-2</c:v>
                </c:pt>
                <c:pt idx="2121">
                  <c:v>3.2797240225688931E-2</c:v>
                </c:pt>
                <c:pt idx="2122">
                  <c:v>3.2791626198379713E-2</c:v>
                </c:pt>
                <c:pt idx="2123">
                  <c:v>3.2786056163740376E-2</c:v>
                </c:pt>
                <c:pt idx="2124">
                  <c:v>3.2780530121050637E-2</c:v>
                </c:pt>
                <c:pt idx="2125">
                  <c:v>3.2775048069594782E-2</c:v>
                </c:pt>
                <c:pt idx="2126">
                  <c:v>3.2769610008663248E-2</c:v>
                </c:pt>
                <c:pt idx="2127">
                  <c:v>3.2764215937551938E-2</c:v>
                </c:pt>
                <c:pt idx="2128">
                  <c:v>3.2758865855563327E-2</c:v>
                </c:pt>
                <c:pt idx="2129">
                  <c:v>3.2753559762003837E-2</c:v>
                </c:pt>
                <c:pt idx="2130">
                  <c:v>3.2748297656187329E-2</c:v>
                </c:pt>
                <c:pt idx="2131">
                  <c:v>3.2743079537432489E-2</c:v>
                </c:pt>
                <c:pt idx="2132">
                  <c:v>3.2737905405063904E-2</c:v>
                </c:pt>
                <c:pt idx="2133">
                  <c:v>3.2732775258411645E-2</c:v>
                </c:pt>
                <c:pt idx="2134">
                  <c:v>3.2727689096812146E-2</c:v>
                </c:pt>
                <c:pt idx="2135">
                  <c:v>3.2722646919606191E-2</c:v>
                </c:pt>
                <c:pt idx="2136">
                  <c:v>3.2717648726142259E-2</c:v>
                </c:pt>
                <c:pt idx="2137">
                  <c:v>3.2712694515772529E-2</c:v>
                </c:pt>
                <c:pt idx="2138">
                  <c:v>3.2707784287856208E-2</c:v>
                </c:pt>
                <c:pt idx="2139">
                  <c:v>3.270291804175731E-2</c:v>
                </c:pt>
                <c:pt idx="2140">
                  <c:v>3.2698095776846195E-2</c:v>
                </c:pt>
                <c:pt idx="2141">
                  <c:v>3.2693317492498715E-2</c:v>
                </c:pt>
                <c:pt idx="2142">
                  <c:v>3.26885831880964E-2</c:v>
                </c:pt>
                <c:pt idx="2143">
                  <c:v>3.2683892863026254E-2</c:v>
                </c:pt>
                <c:pt idx="2144">
                  <c:v>3.2679246516681429E-2</c:v>
                </c:pt>
                <c:pt idx="2145">
                  <c:v>3.267464414846033E-2</c:v>
                </c:pt>
                <c:pt idx="2146">
                  <c:v>3.2670085757767253E-2</c:v>
                </c:pt>
                <c:pt idx="2147">
                  <c:v>3.2665571344012212E-2</c:v>
                </c:pt>
                <c:pt idx="2148">
                  <c:v>3.2662817405362754E-2</c:v>
                </c:pt>
                <c:pt idx="2149">
                  <c:v>3.2656674444984962E-2</c:v>
                </c:pt>
                <c:pt idx="2150">
                  <c:v>3.265229195856123E-2</c:v>
                </c:pt>
                <c:pt idx="2151">
                  <c:v>3.2647953446772279E-2</c:v>
                </c:pt>
                <c:pt idx="2152">
                  <c:v>3.2649593380218389E-2</c:v>
                </c:pt>
                <c:pt idx="2153">
                  <c:v>3.2638219699976843E-2</c:v>
                </c:pt>
                <c:pt idx="2154">
                  <c:v>3.2635201753628239E-2</c:v>
                </c:pt>
                <c:pt idx="2155">
                  <c:v>3.263103913482035E-2</c:v>
                </c:pt>
                <c:pt idx="2156">
                  <c:v>3.2626920487896997E-2</c:v>
                </c:pt>
                <c:pt idx="2157">
                  <c:v>3.262284581232449E-2</c:v>
                </c:pt>
                <c:pt idx="2158">
                  <c:v>3.2618815107575451E-2</c:v>
                </c:pt>
                <c:pt idx="2159">
                  <c:v>3.261482837312888E-2</c:v>
                </c:pt>
                <c:pt idx="2160">
                  <c:v>3.2610885608467928E-2</c:v>
                </c:pt>
                <c:pt idx="2161">
                  <c:v>3.2606986813082758E-2</c:v>
                </c:pt>
                <c:pt idx="2162">
                  <c:v>3.2603131986468352E-2</c:v>
                </c:pt>
                <c:pt idx="2163">
                  <c:v>3.259932112812626E-2</c:v>
                </c:pt>
                <c:pt idx="2164">
                  <c:v>3.2595554237563058E-2</c:v>
                </c:pt>
                <c:pt idx="2165">
                  <c:v>3.2591831314291476E-2</c:v>
                </c:pt>
                <c:pt idx="2166">
                  <c:v>3.2588152357828824E-2</c:v>
                </c:pt>
                <c:pt idx="2167">
                  <c:v>3.258943168409259E-2</c:v>
                </c:pt>
                <c:pt idx="2168">
                  <c:v>3.2580926343433764E-2</c:v>
                </c:pt>
                <c:pt idx="2169">
                  <c:v>3.2577379284565326E-2</c:v>
                </c:pt>
                <c:pt idx="2170">
                  <c:v>3.2573876190636203E-2</c:v>
                </c:pt>
                <c:pt idx="2171">
                  <c:v>3.2570417061192826E-2</c:v>
                </c:pt>
                <c:pt idx="2172">
                  <c:v>3.2567001895787116E-2</c:v>
                </c:pt>
                <c:pt idx="2173">
                  <c:v>3.2563630693977351E-2</c:v>
                </c:pt>
                <c:pt idx="2174">
                  <c:v>3.256030345532706E-2</c:v>
                </c:pt>
                <c:pt idx="2175">
                  <c:v>3.255702017940567E-2</c:v>
                </c:pt>
                <c:pt idx="2176">
                  <c:v>3.2553780865788549E-2</c:v>
                </c:pt>
                <c:pt idx="2177">
                  <c:v>3.2550585514055638E-2</c:v>
                </c:pt>
                <c:pt idx="2178">
                  <c:v>3.2547434123794343E-2</c:v>
                </c:pt>
                <c:pt idx="2179">
                  <c:v>3.2544326689856344E-2</c:v>
                </c:pt>
                <c:pt idx="2180">
                  <c:v>3.2541262794126558E-2</c:v>
                </c:pt>
                <c:pt idx="2181">
                  <c:v>3.2538241290913011E-2</c:v>
                </c:pt>
                <c:pt idx="2182">
                  <c:v>3.2535260960480157E-2</c:v>
                </c:pt>
                <c:pt idx="2183">
                  <c:v>3.25323205831115E-2</c:v>
                </c:pt>
                <c:pt idx="2184">
                  <c:v>3.2529418939110918E-2</c:v>
                </c:pt>
                <c:pt idx="2185">
                  <c:v>3.2526554808798278E-2</c:v>
                </c:pt>
                <c:pt idx="2186">
                  <c:v>3.2523726972513357E-2</c:v>
                </c:pt>
                <c:pt idx="2187">
                  <c:v>3.252093421061239E-2</c:v>
                </c:pt>
                <c:pt idx="2188">
                  <c:v>3.2518175303469538E-2</c:v>
                </c:pt>
                <c:pt idx="2189">
                  <c:v>3.2515449031474748E-2</c:v>
                </c:pt>
                <c:pt idx="2190">
                  <c:v>3.2512754175034832E-2</c:v>
                </c:pt>
                <c:pt idx="2191">
                  <c:v>3.2510089514572356E-2</c:v>
                </c:pt>
                <c:pt idx="2192">
                  <c:v>3.2507453830525015E-2</c:v>
                </c:pt>
                <c:pt idx="2193">
                  <c:v>3.2504845903346694E-2</c:v>
                </c:pt>
                <c:pt idx="2194">
                  <c:v>3.2502264513504651E-2</c:v>
                </c:pt>
                <c:pt idx="2195">
                  <c:v>3.2499708441481895E-2</c:v>
                </c:pt>
                <c:pt idx="2196">
                  <c:v>3.2497176467774593E-2</c:v>
                </c:pt>
                <c:pt idx="2197">
                  <c:v>3.2494667372894019E-2</c:v>
                </c:pt>
                <c:pt idx="2198">
                  <c:v>3.2494403626686472E-2</c:v>
                </c:pt>
                <c:pt idx="2199">
                  <c:v>3.2489712941721191E-2</c:v>
                </c:pt>
                <c:pt idx="2200">
                  <c:v>3.2489494529498425E-2</c:v>
                </c:pt>
                <c:pt idx="2201">
                  <c:v>3.2484835392316377E-2</c:v>
                </c:pt>
                <c:pt idx="2202">
                  <c:v>3.2482422399693137E-2</c:v>
                </c:pt>
                <c:pt idx="2203">
                  <c:v>3.248002496923711E-2</c:v>
                </c:pt>
                <c:pt idx="2204">
                  <c:v>3.2477641881548065E-2</c:v>
                </c:pt>
                <c:pt idx="2205">
                  <c:v>3.2473586444856942E-2</c:v>
                </c:pt>
                <c:pt idx="2206">
                  <c:v>3.2475151443439189E-2</c:v>
                </c:pt>
                <c:pt idx="2207">
                  <c:v>3.2474090308466257E-2</c:v>
                </c:pt>
                <c:pt idx="2208">
                  <c:v>3.2470466137620446E-2</c:v>
                </c:pt>
                <c:pt idx="2209">
                  <c:v>3.2468135974569157E-2</c:v>
                </c:pt>
                <c:pt idx="2210">
                  <c:v>3.2465812520890334E-2</c:v>
                </c:pt>
                <c:pt idx="2211">
                  <c:v>3.2463494563698042E-2</c:v>
                </c:pt>
                <c:pt idx="2212">
                  <c:v>3.2462462659759335E-2</c:v>
                </c:pt>
                <c:pt idx="2213">
                  <c:v>3.2458870287286223E-2</c:v>
                </c:pt>
                <c:pt idx="2214">
                  <c:v>3.2456561542350826E-2</c:v>
                </c:pt>
                <c:pt idx="2215">
                  <c:v>3.2454253442470452E-2</c:v>
                </c:pt>
                <c:pt idx="2216">
                  <c:v>3.2451944774814272E-2</c:v>
                </c:pt>
                <c:pt idx="2217">
                  <c:v>3.2449634326564114E-2</c:v>
                </c:pt>
                <c:pt idx="2218">
                  <c:v>3.2448595484600946E-2</c:v>
                </c:pt>
                <c:pt idx="2219">
                  <c:v>3.2441131403487151E-2</c:v>
                </c:pt>
                <c:pt idx="2220">
                  <c:v>3.2442680170220589E-2</c:v>
                </c:pt>
                <c:pt idx="2221">
                  <c:v>3.2440350471622414E-2</c:v>
                </c:pt>
                <c:pt idx="2222">
                  <c:v>3.2434205669555835E-2</c:v>
                </c:pt>
                <c:pt idx="2223">
                  <c:v>3.2435666328103137E-2</c:v>
                </c:pt>
                <c:pt idx="2224">
                  <c:v>3.2433309457689428E-2</c:v>
                </c:pt>
                <c:pt idx="2225">
                  <c:v>3.2430941104530715E-2</c:v>
                </c:pt>
                <c:pt idx="2226">
                  <c:v>3.242982284822208E-2</c:v>
                </c:pt>
                <c:pt idx="2227">
                  <c:v>3.2426165099119178E-2</c:v>
                </c:pt>
                <c:pt idx="2228">
                  <c:v>3.2423755021468048E-2</c:v>
                </c:pt>
                <c:pt idx="2229">
                  <c:v>3.2421328610274011E-2</c:v>
                </c:pt>
                <c:pt idx="2230">
                  <c:v>3.2418884652868733E-2</c:v>
                </c:pt>
                <c:pt idx="2231">
                  <c:v>3.2416421941308816E-2</c:v>
                </c:pt>
                <c:pt idx="2232">
                  <c:v>3.2413939678409179E-2</c:v>
                </c:pt>
                <c:pt idx="2233">
                  <c:v>3.2411437790649977E-2</c:v>
                </c:pt>
                <c:pt idx="2234">
                  <c:v>3.2408916278177151E-2</c:v>
                </c:pt>
                <c:pt idx="2235">
                  <c:v>3.2406375141137291E-2</c:v>
                </c:pt>
                <c:pt idx="2236">
                  <c:v>3.2403814379677626E-2</c:v>
                </c:pt>
                <c:pt idx="2237">
                  <c:v>3.2401233993947579E-2</c:v>
                </c:pt>
                <c:pt idx="2238">
                  <c:v>3.2398633984096342E-2</c:v>
                </c:pt>
                <c:pt idx="2239">
                  <c:v>3.2397256092957592E-2</c:v>
                </c:pt>
                <c:pt idx="2240">
                  <c:v>3.2394615199865986E-2</c:v>
                </c:pt>
                <c:pt idx="2241">
                  <c:v>3.2390716211335206E-2</c:v>
                </c:pt>
                <c:pt idx="2242">
                  <c:v>3.2388037706523029E-2</c:v>
                </c:pt>
                <c:pt idx="2243">
                  <c:v>3.2385339578357458E-2</c:v>
                </c:pt>
                <c:pt idx="2244">
                  <c:v>3.2378920672553713E-2</c:v>
                </c:pt>
                <c:pt idx="2245">
                  <c:v>3.2381116356956223E-2</c:v>
                </c:pt>
                <c:pt idx="2246">
                  <c:v>3.2377127455309608E-2</c:v>
                </c:pt>
                <c:pt idx="2247">
                  <c:v>3.2374350835307569E-2</c:v>
                </c:pt>
                <c:pt idx="2248">
                  <c:v>3.2371554592746474E-2</c:v>
                </c:pt>
                <c:pt idx="2249">
                  <c:v>3.2368738727789462E-2</c:v>
                </c:pt>
                <c:pt idx="2250">
                  <c:v>3.2362235864882613E-2</c:v>
                </c:pt>
                <c:pt idx="2251">
                  <c:v>3.2363048131342866E-2</c:v>
                </c:pt>
                <c:pt idx="2252">
                  <c:v>3.2360173400183698E-2</c:v>
                </c:pt>
                <c:pt idx="2253">
                  <c:v>3.2357279047289883E-2</c:v>
                </c:pt>
                <c:pt idx="2254">
                  <c:v>3.2354365072829572E-2</c:v>
                </c:pt>
                <c:pt idx="2255">
                  <c:v>3.2351431476972441E-2</c:v>
                </c:pt>
                <c:pt idx="2256">
                  <c:v>3.2350905588053883E-2</c:v>
                </c:pt>
                <c:pt idx="2257">
                  <c:v>3.2341868760346767E-2</c:v>
                </c:pt>
                <c:pt idx="2258">
                  <c:v>3.2342512962726853E-2</c:v>
                </c:pt>
                <c:pt idx="2259">
                  <c:v>3.2340709592850909E-2</c:v>
                </c:pt>
                <c:pt idx="2260">
                  <c:v>3.2336469182732891E-2</c:v>
                </c:pt>
                <c:pt idx="2261">
                  <c:v>3.2333417862111538E-2</c:v>
                </c:pt>
                <c:pt idx="2262">
                  <c:v>3.2330346921310704E-2</c:v>
                </c:pt>
                <c:pt idx="2263">
                  <c:v>3.2327256360507893E-2</c:v>
                </c:pt>
                <c:pt idx="2264">
                  <c:v>3.2325346525305387E-2</c:v>
                </c:pt>
                <c:pt idx="2265">
                  <c:v>3.2321016379617533E-2</c:v>
                </c:pt>
                <c:pt idx="2266">
                  <c:v>3.2317866959892409E-2</c:v>
                </c:pt>
                <c:pt idx="2267">
                  <c:v>3.2314697920890624E-2</c:v>
                </c:pt>
                <c:pt idx="2268">
                  <c:v>3.2311509262796433E-2</c:v>
                </c:pt>
                <c:pt idx="2269">
                  <c:v>3.2308300985795638E-2</c:v>
                </c:pt>
                <c:pt idx="2270">
                  <c:v>3.2302030390121361E-2</c:v>
                </c:pt>
                <c:pt idx="2271">
                  <c:v>3.2301825575820439E-2</c:v>
                </c:pt>
                <c:pt idx="2272">
                  <c:v>3.2298558443221534E-2</c:v>
                </c:pt>
                <c:pt idx="2273">
                  <c:v>3.2296456875247528E-2</c:v>
                </c:pt>
                <c:pt idx="2274">
                  <c:v>3.2293148813342255E-2</c:v>
                </c:pt>
                <c:pt idx="2275">
                  <c:v>3.2289821131978751E-2</c:v>
                </c:pt>
                <c:pt idx="2276">
                  <c:v>3.2285293733199265E-2</c:v>
                </c:pt>
                <c:pt idx="2277">
                  <c:v>3.2281928511750407E-2</c:v>
                </c:pt>
                <c:pt idx="2278">
                  <c:v>3.2279720373076637E-2</c:v>
                </c:pt>
                <c:pt idx="2279">
                  <c:v>3.2275139217484004E-2</c:v>
                </c:pt>
                <c:pt idx="2280">
                  <c:v>3.2271715145062004E-2</c:v>
                </c:pt>
                <c:pt idx="2281">
                  <c:v>3.2268271456044786E-2</c:v>
                </c:pt>
                <c:pt idx="2282">
                  <c:v>3.2264808150633172E-2</c:v>
                </c:pt>
                <c:pt idx="2283">
                  <c:v>3.225782013213923E-2</c:v>
                </c:pt>
                <c:pt idx="2284">
                  <c:v>3.2257822691433104E-2</c:v>
                </c:pt>
                <c:pt idx="2285">
                  <c:v>3.2254300538049549E-2</c:v>
                </c:pt>
                <c:pt idx="2286">
                  <c:v>3.2250758769084245E-2</c:v>
                </c:pt>
                <c:pt idx="2287">
                  <c:v>3.2247197384741501E-2</c:v>
                </c:pt>
                <c:pt idx="2288">
                  <c:v>3.2243616385228879E-2</c:v>
                </c:pt>
                <c:pt idx="2289">
                  <c:v>3.2240015770753749E-2</c:v>
                </c:pt>
                <c:pt idx="2290">
                  <c:v>3.2236395541526727E-2</c:v>
                </c:pt>
                <c:pt idx="2291">
                  <c:v>3.2233910145424066E-2</c:v>
                </c:pt>
                <c:pt idx="2292">
                  <c:v>3.2230248963852022E-2</c:v>
                </c:pt>
                <c:pt idx="2293">
                  <c:v>3.2225417167437466E-2</c:v>
                </c:pt>
                <c:pt idx="2294">
                  <c:v>3.2221718481313874E-2</c:v>
                </c:pt>
                <c:pt idx="2295">
                  <c:v>3.2218000181501741E-2</c:v>
                </c:pt>
                <c:pt idx="2296">
                  <c:v>3.2214262268214722E-2</c:v>
                </c:pt>
                <c:pt idx="2297">
                  <c:v>3.2210504741672384E-2</c:v>
                </c:pt>
                <c:pt idx="2298">
                  <c:v>3.2207869950287141E-2</c:v>
                </c:pt>
                <c:pt idx="2299">
                  <c:v>3.2202930849692536E-2</c:v>
                </c:pt>
                <c:pt idx="2300">
                  <c:v>3.2199114484695215E-2</c:v>
                </c:pt>
                <c:pt idx="2301">
                  <c:v>3.2195278507321866E-2</c:v>
                </c:pt>
                <c:pt idx="2302">
                  <c:v>3.2188629766966834E-2</c:v>
                </c:pt>
                <c:pt idx="2303">
                  <c:v>3.218754771633945E-2</c:v>
                </c:pt>
                <c:pt idx="2304">
                  <c:v>3.2183652903179288E-2</c:v>
                </c:pt>
                <c:pt idx="2305">
                  <c:v>3.217973847854156E-2</c:v>
                </c:pt>
                <c:pt idx="2306">
                  <c:v>3.2175804442653666E-2</c:v>
                </c:pt>
                <c:pt idx="2307">
                  <c:v>3.2171850795743424E-2</c:v>
                </c:pt>
                <c:pt idx="2308">
                  <c:v>3.2167877538041283E-2</c:v>
                </c:pt>
                <c:pt idx="2309">
                  <c:v>3.2165007839091833E-2</c:v>
                </c:pt>
                <c:pt idx="2310">
                  <c:v>3.2159872191185462E-2</c:v>
                </c:pt>
                <c:pt idx="2311">
                  <c:v>3.2155840102497245E-2</c:v>
                </c:pt>
                <c:pt idx="2312">
                  <c:v>3.2152906307670537E-2</c:v>
                </c:pt>
                <c:pt idx="2313">
                  <c:v>3.2147717095770044E-2</c:v>
                </c:pt>
                <c:pt idx="2314">
                  <c:v>3.2143626178203051E-2</c:v>
                </c:pt>
                <c:pt idx="2315">
                  <c:v>3.2139515651484048E-2</c:v>
                </c:pt>
                <c:pt idx="2316">
                  <c:v>3.2136496375527832E-2</c:v>
                </c:pt>
                <c:pt idx="2317">
                  <c:v>3.2131235771546182E-2</c:v>
                </c:pt>
                <c:pt idx="2318">
                  <c:v>3.2127066418808463E-2</c:v>
                </c:pt>
                <c:pt idx="2319">
                  <c:v>3.212287745788036E-2</c:v>
                </c:pt>
                <c:pt idx="2320">
                  <c:v>3.2118668889006038E-2</c:v>
                </c:pt>
                <c:pt idx="2321">
                  <c:v>3.2114440712429006E-2</c:v>
                </c:pt>
                <c:pt idx="2322">
                  <c:v>3.2110192928395821E-2</c:v>
                </c:pt>
                <c:pt idx="2323">
                  <c:v>3.2107024005909979E-2</c:v>
                </c:pt>
                <c:pt idx="2324">
                  <c:v>3.2101638538948554E-2</c:v>
                </c:pt>
                <c:pt idx="2325">
                  <c:v>3.2092674100426176E-2</c:v>
                </c:pt>
                <c:pt idx="2326">
                  <c:v>3.20930057226511E-2</c:v>
                </c:pt>
                <c:pt idx="2327">
                  <c:v>3.2089751256899758E-2</c:v>
                </c:pt>
                <c:pt idx="2328">
                  <c:v>3.2084294481510352E-2</c:v>
                </c:pt>
                <c:pt idx="2329">
                  <c:v>3.2079909452255986E-2</c:v>
                </c:pt>
                <c:pt idx="2330">
                  <c:v>3.2076590814372488E-2</c:v>
                </c:pt>
                <c:pt idx="2331">
                  <c:v>3.2067827302707262E-2</c:v>
                </c:pt>
                <c:pt idx="2332">
                  <c:v>3.2066636732815845E-2</c:v>
                </c:pt>
                <c:pt idx="2333">
                  <c:v>3.2062173283300459E-2</c:v>
                </c:pt>
                <c:pt idx="2334">
                  <c:v>3.2057690229364971E-2</c:v>
                </c:pt>
                <c:pt idx="2335">
                  <c:v>3.205318757127075E-2</c:v>
                </c:pt>
                <c:pt idx="2336">
                  <c:v>3.2048665309277857E-2</c:v>
                </c:pt>
                <c:pt idx="2337">
                  <c:v>3.2044123443650291E-2</c:v>
                </c:pt>
                <c:pt idx="2338">
                  <c:v>3.2039561974652235E-2</c:v>
                </c:pt>
                <c:pt idx="2339">
                  <c:v>3.2034980902547472E-2</c:v>
                </c:pt>
                <c:pt idx="2340">
                  <c:v>3.2030380227602809E-2</c:v>
                </c:pt>
                <c:pt idx="2341">
                  <c:v>3.2025759950085719E-2</c:v>
                </c:pt>
                <c:pt idx="2342">
                  <c:v>3.2021120070264329E-2</c:v>
                </c:pt>
                <c:pt idx="2343">
                  <c:v>3.2017523209049693E-2</c:v>
                </c:pt>
                <c:pt idx="2344">
                  <c:v>3.2008598401332397E-2</c:v>
                </c:pt>
                <c:pt idx="2345">
                  <c:v>3.2007082819674959E-2</c:v>
                </c:pt>
                <c:pt idx="2346">
                  <c:v>3.2002364533343507E-2</c:v>
                </c:pt>
                <c:pt idx="2347">
                  <c:v>3.1997626646066674E-2</c:v>
                </c:pt>
                <c:pt idx="2348">
                  <c:v>3.1992869158120191E-2</c:v>
                </c:pt>
                <c:pt idx="2349">
                  <c:v>3.1988092069780025E-2</c:v>
                </c:pt>
                <c:pt idx="2350">
                  <c:v>3.1984345300074088E-2</c:v>
                </c:pt>
                <c:pt idx="2351">
                  <c:v>3.197847909303124E-2</c:v>
                </c:pt>
                <c:pt idx="2352">
                  <c:v>3.1973643205180639E-2</c:v>
                </c:pt>
                <c:pt idx="2353">
                  <c:v>3.1968787718053511E-2</c:v>
                </c:pt>
                <c:pt idx="2354">
                  <c:v>3.1963912631931907E-2</c:v>
                </c:pt>
                <c:pt idx="2355">
                  <c:v>3.1959017947098982E-2</c:v>
                </c:pt>
                <c:pt idx="2356">
                  <c:v>3.1954103663839856E-2</c:v>
                </c:pt>
                <c:pt idx="2357">
                  <c:v>3.1946057680049759E-2</c:v>
                </c:pt>
                <c:pt idx="2358">
                  <c:v>3.1944216303182775E-2</c:v>
                </c:pt>
                <c:pt idx="2359">
                  <c:v>3.1939243226360062E-2</c:v>
                </c:pt>
                <c:pt idx="2360">
                  <c:v>3.1934250552259867E-2</c:v>
                </c:pt>
                <c:pt idx="2361">
                  <c:v>3.1924307484937256E-2</c:v>
                </c:pt>
                <c:pt idx="2362">
                  <c:v>3.191926809815563E-2</c:v>
                </c:pt>
                <c:pt idx="2363">
                  <c:v>3.1914209118376974E-2</c:v>
                </c:pt>
                <c:pt idx="2364">
                  <c:v>3.1909130545893435E-2</c:v>
                </c:pt>
                <c:pt idx="2365">
                  <c:v>3.1904032380999134E-2</c:v>
                </c:pt>
                <c:pt idx="2366">
                  <c:v>3.1898914623987973E-2</c:v>
                </c:pt>
                <c:pt idx="2367">
                  <c:v>3.1893777275155827E-2</c:v>
                </c:pt>
                <c:pt idx="2368">
                  <c:v>3.1888620334799223E-2</c:v>
                </c:pt>
                <c:pt idx="2369">
                  <c:v>3.1883443803216657E-2</c:v>
                </c:pt>
                <c:pt idx="2370">
                  <c:v>3.1878247680707079E-2</c:v>
                </c:pt>
                <c:pt idx="2371">
                  <c:v>3.1873031967570298E-2</c:v>
                </c:pt>
                <c:pt idx="2372">
                  <c:v>3.1867796664108092E-2</c:v>
                </c:pt>
                <c:pt idx="2373">
                  <c:v>3.1862541770622484E-2</c:v>
                </c:pt>
                <c:pt idx="2374">
                  <c:v>3.1857267287417654E-2</c:v>
                </c:pt>
                <c:pt idx="2375">
                  <c:v>3.1850457024607641E-2</c:v>
                </c:pt>
                <c:pt idx="2376">
                  <c:v>3.1845137766047006E-2</c:v>
                </c:pt>
                <c:pt idx="2377">
                  <c:v>3.183979891877238E-2</c:v>
                </c:pt>
                <c:pt idx="2378">
                  <c:v>3.1834440483092113E-2</c:v>
                </c:pt>
                <c:pt idx="2379">
                  <c:v>3.1829062459315445E-2</c:v>
                </c:pt>
                <c:pt idx="2380">
                  <c:v>3.1823664847754007E-2</c:v>
                </c:pt>
                <c:pt idx="2381">
                  <c:v>3.1818247648718795E-2</c:v>
                </c:pt>
                <c:pt idx="2382">
                  <c:v>3.1812810862522752E-2</c:v>
                </c:pt>
                <c:pt idx="2383">
                  <c:v>3.1807354489481035E-2</c:v>
                </c:pt>
                <c:pt idx="2384">
                  <c:v>3.1801878529907471E-2</c:v>
                </c:pt>
                <c:pt idx="2385">
                  <c:v>3.1796382984119166E-2</c:v>
                </c:pt>
                <c:pt idx="2386">
                  <c:v>3.1790867852433694E-2</c:v>
                </c:pt>
                <c:pt idx="2387">
                  <c:v>3.1788273049101624E-2</c:v>
                </c:pt>
                <c:pt idx="2388">
                  <c:v>3.1779778832646238E-2</c:v>
                </c:pt>
                <c:pt idx="2389">
                  <c:v>3.177420494518484E-2</c:v>
                </c:pt>
                <c:pt idx="2390">
                  <c:v>3.1768611473107215E-2</c:v>
                </c:pt>
                <c:pt idx="2391">
                  <c:v>3.1762998416736833E-2</c:v>
                </c:pt>
                <c:pt idx="2392">
                  <c:v>3.1757365776397588E-2</c:v>
                </c:pt>
                <c:pt idx="2393">
                  <c:v>3.1751713552415364E-2</c:v>
                </c:pt>
                <c:pt idx="2394">
                  <c:v>3.1746041745116034E-2</c:v>
                </c:pt>
                <c:pt idx="2395">
                  <c:v>3.1740350354827446E-2</c:v>
                </c:pt>
                <c:pt idx="2396">
                  <c:v>3.1734639381878982E-2</c:v>
                </c:pt>
                <c:pt idx="2397">
                  <c:v>3.1728908826599796E-2</c:v>
                </c:pt>
                <c:pt idx="2398">
                  <c:v>3.1723158689321691E-2</c:v>
                </c:pt>
                <c:pt idx="2399">
                  <c:v>3.1717388970375793E-2</c:v>
                </c:pt>
                <c:pt idx="2400">
                  <c:v>3.1711599670096728E-2</c:v>
                </c:pt>
                <c:pt idx="2401">
                  <c:v>3.170579078881762E-2</c:v>
                </c:pt>
                <c:pt idx="2402">
                  <c:v>3.1699962326875275E-2</c:v>
                </c:pt>
                <c:pt idx="2403">
                  <c:v>3.1694114284605217E-2</c:v>
                </c:pt>
                <c:pt idx="2404">
                  <c:v>3.1688246662346028E-2</c:v>
                </c:pt>
                <c:pt idx="2405">
                  <c:v>3.168235946043671E-2</c:v>
                </c:pt>
                <c:pt idx="2406">
                  <c:v>3.1676452679216732E-2</c:v>
                </c:pt>
                <c:pt idx="2407">
                  <c:v>3.1670526319028169E-2</c:v>
                </c:pt>
                <c:pt idx="2408">
                  <c:v>3.1665609179988494E-2</c:v>
                </c:pt>
                <c:pt idx="2409">
                  <c:v>3.1658614863113839E-2</c:v>
                </c:pt>
                <c:pt idx="2410">
                  <c:v>3.1652629768076403E-2</c:v>
                </c:pt>
                <c:pt idx="2411">
                  <c:v>3.1646625095446156E-2</c:v>
                </c:pt>
                <c:pt idx="2412">
                  <c:v>3.1637149627419293E-2</c:v>
                </c:pt>
                <c:pt idx="2413">
                  <c:v>3.1635552650508915E-2</c:v>
                </c:pt>
                <c:pt idx="2414">
                  <c:v>3.1628493615472403E-2</c:v>
                </c:pt>
                <c:pt idx="2415">
                  <c:v>3.1622410635950449E-2</c:v>
                </c:pt>
                <c:pt idx="2416">
                  <c:v>3.1616308080581794E-2</c:v>
                </c:pt>
                <c:pt idx="2417">
                  <c:v>3.1610185949717727E-2</c:v>
                </c:pt>
                <c:pt idx="2418">
                  <c:v>3.1604044243712805E-2</c:v>
                </c:pt>
                <c:pt idx="2419">
                  <c:v>3.1597882962921597E-2</c:v>
                </c:pt>
                <c:pt idx="2420">
                  <c:v>3.1591702107699987E-2</c:v>
                </c:pt>
                <c:pt idx="2421">
                  <c:v>3.1585501678404945E-2</c:v>
                </c:pt>
                <c:pt idx="2422">
                  <c:v>3.1579281675394547E-2</c:v>
                </c:pt>
                <c:pt idx="2423">
                  <c:v>3.1573042099028385E-2</c:v>
                </c:pt>
                <c:pt idx="2424">
                  <c:v>3.1566782949666507E-2</c:v>
                </c:pt>
                <c:pt idx="2425">
                  <c:v>3.1560504227671142E-2</c:v>
                </c:pt>
                <c:pt idx="2426">
                  <c:v>3.1554205933403863E-2</c:v>
                </c:pt>
                <c:pt idx="2427">
                  <c:v>3.1547888067229538E-2</c:v>
                </c:pt>
                <c:pt idx="2428">
                  <c:v>3.1545156424930387E-2</c:v>
                </c:pt>
                <c:pt idx="2429">
                  <c:v>3.1535193620618927E-2</c:v>
                </c:pt>
                <c:pt idx="2430">
                  <c:v>3.1528817040916313E-2</c:v>
                </c:pt>
                <c:pt idx="2431">
                  <c:v>3.1522420890772423E-2</c:v>
                </c:pt>
                <c:pt idx="2432">
                  <c:v>3.151600517055695E-2</c:v>
                </c:pt>
                <c:pt idx="2433">
                  <c:v>3.1509569880640659E-2</c:v>
                </c:pt>
                <c:pt idx="2434">
                  <c:v>3.1503115021395411E-2</c:v>
                </c:pt>
                <c:pt idx="2435">
                  <c:v>3.1496640593193299E-2</c:v>
                </c:pt>
                <c:pt idx="2436">
                  <c:v>3.1490146596408822E-2</c:v>
                </c:pt>
                <c:pt idx="2437">
                  <c:v>3.1483633031417553E-2</c:v>
                </c:pt>
                <c:pt idx="2438">
                  <c:v>3.1477099898594443E-2</c:v>
                </c:pt>
                <c:pt idx="2439">
                  <c:v>3.1470547206693032E-2</c:v>
                </c:pt>
                <c:pt idx="2440">
                  <c:v>3.1463975241159722E-2</c:v>
                </c:pt>
                <c:pt idx="2441">
                  <c:v>3.1457384620889914E-2</c:v>
                </c:pt>
                <c:pt idx="2442">
                  <c:v>3.1450775984615639E-2</c:v>
                </c:pt>
                <c:pt idx="2443">
                  <c:v>3.1444149971055567E-2</c:v>
                </c:pt>
                <c:pt idx="2444">
                  <c:v>3.1437507218911052E-2</c:v>
                </c:pt>
                <c:pt idx="2445">
                  <c:v>3.1430848366867263E-2</c:v>
                </c:pt>
                <c:pt idx="2446">
                  <c:v>3.1424174053594468E-2</c:v>
                </c:pt>
                <c:pt idx="2447">
                  <c:v>3.1417484917746499E-2</c:v>
                </c:pt>
                <c:pt idx="2448">
                  <c:v>3.1410781597961006E-2</c:v>
                </c:pt>
                <c:pt idx="2449">
                  <c:v>3.1404064732859623E-2</c:v>
                </c:pt>
                <c:pt idx="2450">
                  <c:v>3.1397334961047151E-2</c:v>
                </c:pt>
                <c:pt idx="2451">
                  <c:v>3.139059292111325E-2</c:v>
                </c:pt>
                <c:pt idx="2452">
                  <c:v>3.1383839251629644E-2</c:v>
                </c:pt>
                <c:pt idx="2453">
                  <c:v>3.1377074591152493E-2</c:v>
                </c:pt>
                <c:pt idx="2454">
                  <c:v>3.1370299578220892E-2</c:v>
                </c:pt>
                <c:pt idx="2455">
                  <c:v>3.1363514851357938E-2</c:v>
                </c:pt>
                <c:pt idx="2456">
                  <c:v>3.1356721049068753E-2</c:v>
                </c:pt>
                <c:pt idx="2457">
                  <c:v>3.134991880984251E-2</c:v>
                </c:pt>
                <c:pt idx="2458">
                  <c:v>3.1343108772151705E-2</c:v>
                </c:pt>
                <c:pt idx="2459">
                  <c:v>3.1336291574451988E-2</c:v>
                </c:pt>
                <c:pt idx="2460">
                  <c:v>3.133020617748123E-2</c:v>
                </c:pt>
                <c:pt idx="2461">
                  <c:v>3.1322638252761222E-2</c:v>
                </c:pt>
                <c:pt idx="2462">
                  <c:v>3.1315803405595831E-2</c:v>
                </c:pt>
                <c:pt idx="2463">
                  <c:v>3.1308963952072631E-2</c:v>
                </c:pt>
                <c:pt idx="2464">
                  <c:v>3.1306398870910794E-2</c:v>
                </c:pt>
                <c:pt idx="2465">
                  <c:v>3.129441848821532E-2</c:v>
                </c:pt>
                <c:pt idx="2466">
                  <c:v>3.1288424336973264E-2</c:v>
                </c:pt>
                <c:pt idx="2467">
                  <c:v>3.1281572841549872E-2</c:v>
                </c:pt>
                <c:pt idx="2468">
                  <c:v>3.1274719931448348E-2</c:v>
                </c:pt>
                <c:pt idx="2469">
                  <c:v>3.1267866244953521E-2</c:v>
                </c:pt>
                <c:pt idx="2470">
                  <c:v>3.1261012420332253E-2</c:v>
                </c:pt>
                <c:pt idx="2471">
                  <c:v>3.1254159095834538E-2</c:v>
                </c:pt>
                <c:pt idx="2472">
                  <c:v>3.1247306909693528E-2</c:v>
                </c:pt>
                <c:pt idx="2473">
                  <c:v>3.124045650012439E-2</c:v>
                </c:pt>
                <c:pt idx="2474">
                  <c:v>3.1236174686833859E-2</c:v>
                </c:pt>
                <c:pt idx="2475">
                  <c:v>3.1229330247508121E-2</c:v>
                </c:pt>
                <c:pt idx="2476">
                  <c:v>3.1222489582367695E-2</c:v>
                </c:pt>
                <c:pt idx="2477">
                  <c:v>3.1215653324516365E-2</c:v>
                </c:pt>
                <c:pt idx="2478">
                  <c:v>3.1209678498490358E-2</c:v>
                </c:pt>
                <c:pt idx="2479">
                  <c:v>3.1201996563006228E-2</c:v>
                </c:pt>
                <c:pt idx="2480">
                  <c:v>3.1195177325468754E-2</c:v>
                </c:pt>
                <c:pt idx="2481">
                  <c:v>3.1188365027461099E-2</c:v>
                </c:pt>
                <c:pt idx="2482">
                  <c:v>3.1178988056851594E-2</c:v>
                </c:pt>
                <c:pt idx="2483">
                  <c:v>3.1174763782093079E-2</c:v>
                </c:pt>
                <c:pt idx="2484">
                  <c:v>3.1167976100717417E-2</c:v>
                </c:pt>
                <c:pt idx="2485">
                  <c:v>3.116119789084295E-2</c:v>
                </c:pt>
                <c:pt idx="2486">
                  <c:v>3.1155288823209906E-2</c:v>
                </c:pt>
                <c:pt idx="2487">
                  <c:v>3.1147672417382373E-2</c:v>
                </c:pt>
                <c:pt idx="2488">
                  <c:v>3.1140926419647601E-2</c:v>
                </c:pt>
                <c:pt idx="2489">
                  <c:v>3.1134192425116693E-2</c:v>
                </c:pt>
                <c:pt idx="2490">
                  <c:v>3.1127471066673181E-2</c:v>
                </c:pt>
                <c:pt idx="2491">
                  <c:v>3.1120762974724527E-2</c:v>
                </c:pt>
                <c:pt idx="2492">
                  <c:v>3.1114068565238427E-2</c:v>
                </c:pt>
                <c:pt idx="2493">
                  <c:v>3.1107387876398249E-2</c:v>
                </c:pt>
                <c:pt idx="2494">
                  <c:v>3.1100720907930954E-2</c:v>
                </c:pt>
                <c:pt idx="2495">
                  <c:v>3.1094067659565888E-2</c:v>
                </c:pt>
                <c:pt idx="2496">
                  <c:v>3.1087428131031963E-2</c:v>
                </c:pt>
                <c:pt idx="2497">
                  <c:v>3.1080802322059394E-2</c:v>
                </c:pt>
                <c:pt idx="2498">
                  <c:v>3.107419023237883E-2</c:v>
                </c:pt>
                <c:pt idx="2499">
                  <c:v>3.1068456222521825E-2</c:v>
                </c:pt>
                <c:pt idx="2500">
                  <c:v>3.1061871991176968E-2</c:v>
                </c:pt>
                <c:pt idx="2501">
                  <c:v>3.1054436276398076E-2</c:v>
                </c:pt>
                <c:pt idx="2502">
                  <c:v>3.1047879061198994E-2</c:v>
                </c:pt>
                <c:pt idx="2503">
                  <c:v>3.1041335563951469E-2</c:v>
                </c:pt>
                <c:pt idx="2504">
                  <c:v>3.1032206899840622E-2</c:v>
                </c:pt>
                <c:pt idx="2505">
                  <c:v>3.1029156625333822E-2</c:v>
                </c:pt>
                <c:pt idx="2506">
                  <c:v>3.1021787377261235E-2</c:v>
                </c:pt>
                <c:pt idx="2507">
                  <c:v>3.101529874916532E-2</c:v>
                </c:pt>
                <c:pt idx="2508">
                  <c:v>3.1008823837694637E-2</c:v>
                </c:pt>
                <c:pt idx="2509">
                  <c:v>3.1002362642587215E-2</c:v>
                </c:pt>
                <c:pt idx="2510">
                  <c:v>3.0994126188066247E-2</c:v>
                </c:pt>
                <c:pt idx="2511">
                  <c:v>3.0989481400409958E-2</c:v>
                </c:pt>
                <c:pt idx="2512">
                  <c:v>3.0981275425866046E-2</c:v>
                </c:pt>
                <c:pt idx="2513">
                  <c:v>3.0976655020536533E-2</c:v>
                </c:pt>
                <c:pt idx="2514">
                  <c:v>3.0970262403310744E-2</c:v>
                </c:pt>
                <c:pt idx="2515">
                  <c:v>3.0963883500879041E-2</c:v>
                </c:pt>
                <c:pt idx="2516">
                  <c:v>3.095926176843803E-2</c:v>
                </c:pt>
                <c:pt idx="2517">
                  <c:v>3.0944893866573946E-2</c:v>
                </c:pt>
                <c:pt idx="2518">
                  <c:v>3.0943052267524269E-2</c:v>
                </c:pt>
                <c:pt idx="2519">
                  <c:v>3.0937602718261955E-2</c:v>
                </c:pt>
                <c:pt idx="2520">
                  <c:v>3.0930420917270121E-2</c:v>
                </c:pt>
                <c:pt idx="2521">
                  <c:v>3.0924125810210187E-2</c:v>
                </c:pt>
                <c:pt idx="2522">
                  <c:v>3.0917844414854723E-2</c:v>
                </c:pt>
                <c:pt idx="2523">
                  <c:v>3.091157673094802E-2</c:v>
                </c:pt>
                <c:pt idx="2524">
                  <c:v>3.0906197981316646E-2</c:v>
                </c:pt>
                <c:pt idx="2525">
                  <c:v>3.0899082496467212E-2</c:v>
                </c:pt>
                <c:pt idx="2526">
                  <c:v>3.0892855945384958E-2</c:v>
                </c:pt>
                <c:pt idx="2527">
                  <c:v>3.0886643104737998E-2</c:v>
                </c:pt>
                <c:pt idx="2528">
                  <c:v>3.0880443974274328E-2</c:v>
                </c:pt>
                <c:pt idx="2529">
                  <c:v>3.087425855374281E-2</c:v>
                </c:pt>
                <c:pt idx="2530">
                  <c:v>3.0862810157218517E-2</c:v>
                </c:pt>
                <c:pt idx="2531">
                  <c:v>3.0861928841471046E-2</c:v>
                </c:pt>
                <c:pt idx="2532">
                  <c:v>3.0855784549231147E-2</c:v>
                </c:pt>
                <c:pt idx="2533">
                  <c:v>3.0850533301436368E-2</c:v>
                </c:pt>
                <c:pt idx="2534">
                  <c:v>3.0843537091295479E-2</c:v>
                </c:pt>
                <c:pt idx="2535">
                  <c:v>3.0838314188149304E-2</c:v>
                </c:pt>
                <c:pt idx="2536">
                  <c:v>3.0831344467097576E-2</c:v>
                </c:pt>
                <c:pt idx="2537">
                  <c:v>3.0825268717031465E-2</c:v>
                </c:pt>
                <c:pt idx="2538">
                  <c:v>3.0820088338291057E-2</c:v>
                </c:pt>
                <c:pt idx="2539">
                  <c:v>3.0813158339732558E-2</c:v>
                </c:pt>
                <c:pt idx="2540">
                  <c:v>3.0807123712008382E-2</c:v>
                </c:pt>
                <c:pt idx="2541">
                  <c:v>3.0801102791241302E-2</c:v>
                </c:pt>
                <c:pt idx="2542">
                  <c:v>3.0795095577186279E-2</c:v>
                </c:pt>
                <c:pt idx="2543">
                  <c:v>3.0786450577102012E-2</c:v>
                </c:pt>
                <c:pt idx="2544">
                  <c:v>3.0783122268239899E-2</c:v>
                </c:pt>
                <c:pt idx="2545">
                  <c:v>3.0777156172862388E-2</c:v>
                </c:pt>
                <c:pt idx="2546">
                  <c:v>3.0771203783226592E-2</c:v>
                </c:pt>
                <c:pt idx="2547">
                  <c:v>3.076526509908966E-2</c:v>
                </c:pt>
                <c:pt idx="2548">
                  <c:v>3.0759340120211347E-2</c:v>
                </c:pt>
                <c:pt idx="2549">
                  <c:v>3.0753428846350971E-2</c:v>
                </c:pt>
                <c:pt idx="2550">
                  <c:v>3.0747531277269157E-2</c:v>
                </c:pt>
                <c:pt idx="2551">
                  <c:v>3.0742535273962791E-2</c:v>
                </c:pt>
                <c:pt idx="2552">
                  <c:v>3.0736665599076219E-2</c:v>
                </c:pt>
                <c:pt idx="2553">
                  <c:v>3.0729920796303788E-2</c:v>
                </c:pt>
                <c:pt idx="2554">
                  <c:v>3.0724078043948392E-2</c:v>
                </c:pt>
                <c:pt idx="2555">
                  <c:v>3.0718248995180147E-2</c:v>
                </c:pt>
                <c:pt idx="2556">
                  <c:v>3.0709763334920936E-2</c:v>
                </c:pt>
                <c:pt idx="2557">
                  <c:v>3.0707522799234617E-2</c:v>
                </c:pt>
                <c:pt idx="2558">
                  <c:v>3.0700844068039201E-2</c:v>
                </c:pt>
                <c:pt idx="2559">
                  <c:v>3.0695069831261541E-2</c:v>
                </c:pt>
                <c:pt idx="2560">
                  <c:v>3.0689309296894857E-2</c:v>
                </c:pt>
                <c:pt idx="2561">
                  <c:v>3.0683562464705442E-2</c:v>
                </c:pt>
                <c:pt idx="2562">
                  <c:v>3.0673589806273549E-2</c:v>
                </c:pt>
                <c:pt idx="2563">
                  <c:v>3.0672109905924227E-2</c:v>
                </c:pt>
                <c:pt idx="2564">
                  <c:v>3.0666404178868716E-2</c:v>
                </c:pt>
                <c:pt idx="2565">
                  <c:v>3.0660712153061292E-2</c:v>
                </c:pt>
                <c:pt idx="2566">
                  <c:v>3.0655033828269781E-2</c:v>
                </c:pt>
                <c:pt idx="2567">
                  <c:v>3.0649369204265257E-2</c:v>
                </c:pt>
                <c:pt idx="2568">
                  <c:v>3.0643718280817061E-2</c:v>
                </c:pt>
                <c:pt idx="2569">
                  <c:v>3.0638081057696279E-2</c:v>
                </c:pt>
                <c:pt idx="2570">
                  <c:v>3.0632457534674428E-2</c:v>
                </c:pt>
                <c:pt idx="2571">
                  <c:v>3.0626847711522808E-2</c:v>
                </c:pt>
                <c:pt idx="2572">
                  <c:v>3.062214989872537E-2</c:v>
                </c:pt>
                <c:pt idx="2573">
                  <c:v>3.0615669163921552E-2</c:v>
                </c:pt>
                <c:pt idx="2574">
                  <c:v>3.0610100439018659E-2</c:v>
                </c:pt>
                <c:pt idx="2575">
                  <c:v>3.0604545413078818E-2</c:v>
                </c:pt>
                <c:pt idx="2576">
                  <c:v>3.0599904447912215E-2</c:v>
                </c:pt>
                <c:pt idx="2577">
                  <c:v>3.059347645718918E-2</c:v>
                </c:pt>
                <c:pt idx="2578">
                  <c:v>3.0587962526790264E-2</c:v>
                </c:pt>
                <c:pt idx="2579">
                  <c:v>3.0582462294457241E-2</c:v>
                </c:pt>
                <c:pt idx="2580">
                  <c:v>3.057697575996577E-2</c:v>
                </c:pt>
                <c:pt idx="2581">
                  <c:v>3.0571502923094344E-2</c:v>
                </c:pt>
                <c:pt idx="2582">
                  <c:v>3.0563333964504925E-2</c:v>
                </c:pt>
                <c:pt idx="2583">
                  <c:v>3.0560598341324036E-2</c:v>
                </c:pt>
                <c:pt idx="2584">
                  <c:v>3.0556071118857945E-2</c:v>
                </c:pt>
                <c:pt idx="2585">
                  <c:v>3.0544848275524845E-2</c:v>
                </c:pt>
                <c:pt idx="2586">
                  <c:v>3.0544344195283148E-2</c:v>
                </c:pt>
                <c:pt idx="2587">
                  <c:v>3.0539859642634982E-2</c:v>
                </c:pt>
                <c:pt idx="2588">
                  <c:v>3.0533576579769382E-2</c:v>
                </c:pt>
                <c:pt idx="2589">
                  <c:v>3.0528213315910196E-2</c:v>
                </c:pt>
                <c:pt idx="2590">
                  <c:v>3.0523771441972655E-2</c:v>
                </c:pt>
                <c:pt idx="2591">
                  <c:v>3.0517527874900141E-2</c:v>
                </c:pt>
                <c:pt idx="2592">
                  <c:v>3.0512205697315612E-2</c:v>
                </c:pt>
                <c:pt idx="2593">
                  <c:v>3.0506897214723255E-2</c:v>
                </c:pt>
                <c:pt idx="2594">
                  <c:v>3.0501602426908522E-2</c:v>
                </c:pt>
                <c:pt idx="2595">
                  <c:v>3.049359084054868E-2</c:v>
                </c:pt>
                <c:pt idx="2596">
                  <c:v>3.0491053934750073E-2</c:v>
                </c:pt>
                <c:pt idx="2597">
                  <c:v>3.0485800229979231E-2</c:v>
                </c:pt>
                <c:pt idx="2598">
                  <c:v>3.048056021912959E-2</c:v>
                </c:pt>
                <c:pt idx="2599">
                  <c:v>3.0475333901988564E-2</c:v>
                </c:pt>
                <c:pt idx="2600">
                  <c:v>3.0470121278344451E-2</c:v>
                </c:pt>
                <c:pt idx="2601">
                  <c:v>3.0464922347985101E-2</c:v>
                </c:pt>
                <c:pt idx="2602">
                  <c:v>3.0459737110699891E-2</c:v>
                </c:pt>
                <c:pt idx="2603">
                  <c:v>3.0455480280590065E-2</c:v>
                </c:pt>
                <c:pt idx="2604">
                  <c:v>3.044666255137932E-2</c:v>
                </c:pt>
                <c:pt idx="2605">
                  <c:v>3.0444263555190289E-2</c:v>
                </c:pt>
                <c:pt idx="2606">
                  <c:v>3.0439133088104788E-2</c:v>
                </c:pt>
                <c:pt idx="2607">
                  <c:v>3.0434016313047287E-2</c:v>
                </c:pt>
                <c:pt idx="2608">
                  <c:v>3.0428913229810436E-2</c:v>
                </c:pt>
                <c:pt idx="2609">
                  <c:v>3.0423823838187314E-2</c:v>
                </c:pt>
                <c:pt idx="2610">
                  <c:v>3.041966671622031E-2</c:v>
                </c:pt>
                <c:pt idx="2611">
                  <c:v>3.0413686128956539E-2</c:v>
                </c:pt>
                <c:pt idx="2612">
                  <c:v>3.0408637810938097E-2</c:v>
                </c:pt>
                <c:pt idx="2613">
                  <c:v>3.0403603183710281E-2</c:v>
                </c:pt>
                <c:pt idx="2614">
                  <c:v>3.0399503059562259E-2</c:v>
                </c:pt>
                <c:pt idx="2615">
                  <c:v>3.0393575000812575E-2</c:v>
                </c:pt>
                <c:pt idx="2616">
                  <c:v>3.03885814447356E-2</c:v>
                </c:pt>
                <c:pt idx="2617">
                  <c:v>3.0380834712192002E-2</c:v>
                </c:pt>
                <c:pt idx="2618">
                  <c:v>3.0378635402312809E-2</c:v>
                </c:pt>
                <c:pt idx="2619">
                  <c:v>3.0373682915563825E-2</c:v>
                </c:pt>
                <c:pt idx="2620">
                  <c:v>3.0368744118187529E-2</c:v>
                </c:pt>
                <c:pt idx="2621">
                  <c:v>3.0359862734753419E-2</c:v>
                </c:pt>
                <c:pt idx="2622">
                  <c:v>3.0354956041817847E-2</c:v>
                </c:pt>
                <c:pt idx="2623">
                  <c:v>3.0350063035196162E-2</c:v>
                </c:pt>
                <c:pt idx="2624">
                  <c:v>3.0344487786128051E-2</c:v>
                </c:pt>
                <c:pt idx="2625">
                  <c:v>3.034031808010693E-2</c:v>
                </c:pt>
                <c:pt idx="2626">
                  <c:v>3.0335466131246054E-2</c:v>
                </c:pt>
                <c:pt idx="2627">
                  <c:v>3.0330627867912848E-2</c:v>
                </c:pt>
                <c:pt idx="2628">
                  <c:v>3.0325115181642857E-2</c:v>
                </c:pt>
                <c:pt idx="2629">
                  <c:v>3.0320992397050672E-2</c:v>
                </c:pt>
                <c:pt idx="2630">
                  <c:v>3.0316195189132533E-2</c:v>
                </c:pt>
                <c:pt idx="2631">
                  <c:v>3.0311411665965262E-2</c:v>
                </c:pt>
                <c:pt idx="2632">
                  <c:v>3.0306641827355256E-2</c:v>
                </c:pt>
                <c:pt idx="2633">
                  <c:v>3.0301885673110457E-2</c:v>
                </c:pt>
                <c:pt idx="2634">
                  <c:v>3.0297143203039448E-2</c:v>
                </c:pt>
                <c:pt idx="2635">
                  <c:v>3.0292414416950391E-2</c:v>
                </c:pt>
                <c:pt idx="2636">
                  <c:v>3.0286354655890326E-2</c:v>
                </c:pt>
                <c:pt idx="2637">
                  <c:v>3.0282997895955763E-2</c:v>
                </c:pt>
                <c:pt idx="2638">
                  <c:v>3.0278310160670448E-2</c:v>
                </c:pt>
                <c:pt idx="2639">
                  <c:v>3.0272969503871015E-2</c:v>
                </c:pt>
                <c:pt idx="2640">
                  <c:v>3.0268975739578808E-2</c:v>
                </c:pt>
                <c:pt idx="2641">
                  <c:v>3.0264329053395364E-2</c:v>
                </c:pt>
                <c:pt idx="2642">
                  <c:v>3.0259035309164885E-2</c:v>
                </c:pt>
                <c:pt idx="2643">
                  <c:v>3.02550767288172E-2</c:v>
                </c:pt>
                <c:pt idx="2644">
                  <c:v>3.0250471090049302E-2</c:v>
                </c:pt>
                <c:pt idx="2645">
                  <c:v>3.0245879133380588E-2</c:v>
                </c:pt>
                <c:pt idx="2646">
                  <c:v>3.0241300858626211E-2</c:v>
                </c:pt>
                <c:pt idx="2647">
                  <c:v>3.0236736265601118E-2</c:v>
                </c:pt>
                <c:pt idx="2648">
                  <c:v>3.0232185354121567E-2</c:v>
                </c:pt>
                <c:pt idx="2649">
                  <c:v>3.022764812400381E-2</c:v>
                </c:pt>
                <c:pt idx="2650">
                  <c:v>3.0223124575064767E-2</c:v>
                </c:pt>
                <c:pt idx="2651">
                  <c:v>3.021861470712222E-2</c:v>
                </c:pt>
                <c:pt idx="2652">
                  <c:v>3.0214118519993966E-2</c:v>
                </c:pt>
                <c:pt idx="2653">
                  <c:v>3.0209636013499106E-2</c:v>
                </c:pt>
                <c:pt idx="2654">
                  <c:v>3.0205167187456302E-2</c:v>
                </c:pt>
                <c:pt idx="2655">
                  <c:v>3.0200076709036142E-2</c:v>
                </c:pt>
                <c:pt idx="2656">
                  <c:v>3.0195637197641803E-2</c:v>
                </c:pt>
                <c:pt idx="2657">
                  <c:v>3.0191842790241796E-2</c:v>
                </c:pt>
                <c:pt idx="2658">
                  <c:v>3.0187428684210964E-2</c:v>
                </c:pt>
                <c:pt idx="2659">
                  <c:v>3.0183028257736912E-2</c:v>
                </c:pt>
                <c:pt idx="2660">
                  <c:v>3.0178641510641802E-2</c:v>
                </c:pt>
                <c:pt idx="2661">
                  <c:v>3.0174268442748464E-2</c:v>
                </c:pt>
                <c:pt idx="2662">
                  <c:v>3.0169287400687896E-2</c:v>
                </c:pt>
                <c:pt idx="2663">
                  <c:v>3.0165563343863663E-2</c:v>
                </c:pt>
                <c:pt idx="2664">
                  <c:v>3.0161231312520919E-2</c:v>
                </c:pt>
                <c:pt idx="2665">
                  <c:v>3.0156912959678046E-2</c:v>
                </c:pt>
                <c:pt idx="2666">
                  <c:v>3.0151994448245824E-2</c:v>
                </c:pt>
                <c:pt idx="2667">
                  <c:v>3.014831728879503E-2</c:v>
                </c:pt>
                <c:pt idx="2668">
                  <c:v>3.0144039970408643E-2</c:v>
                </c:pt>
                <c:pt idx="2669">
                  <c:v>3.013977632982898E-2</c:v>
                </c:pt>
                <c:pt idx="2670">
                  <c:v>3.0135526366883467E-2</c:v>
                </c:pt>
                <c:pt idx="2671">
                  <c:v>3.0131290081401061E-2</c:v>
                </c:pt>
                <c:pt idx="2672">
                  <c:v>3.0127067473210721E-2</c:v>
                </c:pt>
                <c:pt idx="2673">
                  <c:v>3.0122258382765402E-2</c:v>
                </c:pt>
                <c:pt idx="2674">
                  <c:v>3.0118065082485681E-2</c:v>
                </c:pt>
                <c:pt idx="2675">
                  <c:v>3.0113885458964752E-2</c:v>
                </c:pt>
                <c:pt idx="2676">
                  <c:v>3.0109719512033988E-2</c:v>
                </c:pt>
                <c:pt idx="2677">
                  <c:v>3.0105567241525626E-2</c:v>
                </c:pt>
                <c:pt idx="2678">
                  <c:v>3.0101428647271698E-2</c:v>
                </c:pt>
                <c:pt idx="2679">
                  <c:v>3.0097303729105757E-2</c:v>
                </c:pt>
                <c:pt idx="2680">
                  <c:v>3.0093192486861139E-2</c:v>
                </c:pt>
                <c:pt idx="2681">
                  <c:v>3.0089094920371848E-2</c:v>
                </c:pt>
                <c:pt idx="2682">
                  <c:v>3.0085972851772971E-2</c:v>
                </c:pt>
                <c:pt idx="2683">
                  <c:v>3.0081903278106066E-2</c:v>
                </c:pt>
                <c:pt idx="2684">
                  <c:v>3.007784738085981E-2</c:v>
                </c:pt>
                <c:pt idx="2685">
                  <c:v>3.0073805159869529E-2</c:v>
                </c:pt>
                <c:pt idx="2686">
                  <c:v>3.0070557622783711E-2</c:v>
                </c:pt>
                <c:pt idx="2687">
                  <c:v>3.0066547955147533E-2</c:v>
                </c:pt>
                <c:pt idx="2688">
                  <c:v>3.0063518188790481E-2</c:v>
                </c:pt>
                <c:pt idx="2689">
                  <c:v>3.0058569653816203E-2</c:v>
                </c:pt>
                <c:pt idx="2690">
                  <c:v>3.0055568543193283E-2</c:v>
                </c:pt>
                <c:pt idx="2691">
                  <c:v>3.0050646063325512E-2</c:v>
                </c:pt>
                <c:pt idx="2692">
                  <c:v>3.0046704784242415E-2</c:v>
                </c:pt>
                <c:pt idx="2693">
                  <c:v>3.0042777182386713E-2</c:v>
                </c:pt>
                <c:pt idx="2694">
                  <c:v>3.0035953544936291E-2</c:v>
                </c:pt>
                <c:pt idx="2695">
                  <c:v>3.0034963009720174E-2</c:v>
                </c:pt>
                <c:pt idx="2696">
                  <c:v>3.003107643859133E-2</c:v>
                </c:pt>
                <c:pt idx="2697">
                  <c:v>3.00272035440543E-2</c:v>
                </c:pt>
                <c:pt idx="2698">
                  <c:v>3.0023344325952259E-2</c:v>
                </c:pt>
                <c:pt idx="2699">
                  <c:v>3.0020472215366682E-2</c:v>
                </c:pt>
                <c:pt idx="2700">
                  <c:v>3.0015666918424715E-2</c:v>
                </c:pt>
                <c:pt idx="2701">
                  <c:v>3.0011848728687073E-2</c:v>
                </c:pt>
                <c:pt idx="2702">
                  <c:v>3.0008044214759264E-2</c:v>
                </c:pt>
                <c:pt idx="2703">
                  <c:v>3.0001325823293217E-2</c:v>
                </c:pt>
                <c:pt idx="2704">
                  <c:v>3.0000476213716678E-2</c:v>
                </c:pt>
                <c:pt idx="2705">
                  <c:v>2.9996712726293888E-2</c:v>
                </c:pt>
                <c:pt idx="2706">
                  <c:v>2.9992962914065988E-2</c:v>
                </c:pt>
                <c:pt idx="2707">
                  <c:v>2.9990205537877408E-2</c:v>
                </c:pt>
                <c:pt idx="2708">
                  <c:v>2.9986483746975708E-2</c:v>
                </c:pt>
                <c:pt idx="2709">
                  <c:v>2.9981795527028711E-2</c:v>
                </c:pt>
                <c:pt idx="2710">
                  <c:v>2.9978100414060713E-2</c:v>
                </c:pt>
                <c:pt idx="2711">
                  <c:v>2.9974418975530385E-2</c:v>
                </c:pt>
                <c:pt idx="2712">
                  <c:v>2.9970751211288716E-2</c:v>
                </c:pt>
                <c:pt idx="2713">
                  <c:v>2.9968079927763923E-2</c:v>
                </c:pt>
                <c:pt idx="2714">
                  <c:v>2.9963456705073787E-2</c:v>
                </c:pt>
                <c:pt idx="2715">
                  <c:v>2.9959829962804024E-2</c:v>
                </c:pt>
                <c:pt idx="2716">
                  <c:v>2.9953263078111973E-2</c:v>
                </c:pt>
                <c:pt idx="2717">
                  <c:v>2.9952617499203315E-2</c:v>
                </c:pt>
                <c:pt idx="2718">
                  <c:v>2.9949031777578693E-2</c:v>
                </c:pt>
                <c:pt idx="2719">
                  <c:v>2.9945459729210297E-2</c:v>
                </c:pt>
                <c:pt idx="2720">
                  <c:v>2.9941394130793459E-2</c:v>
                </c:pt>
                <c:pt idx="2721">
                  <c:v>2.9938356651660676E-2</c:v>
                </c:pt>
                <c:pt idx="2722">
                  <c:v>2.9934825622190773E-2</c:v>
                </c:pt>
                <c:pt idx="2723">
                  <c:v>2.9931308265399512E-2</c:v>
                </c:pt>
                <c:pt idx="2724">
                  <c:v>2.9923827526805159E-2</c:v>
                </c:pt>
                <c:pt idx="2725">
                  <c:v>2.9923817112262573E-2</c:v>
                </c:pt>
                <c:pt idx="2726">
                  <c:v>2.9920838229668283E-2</c:v>
                </c:pt>
                <c:pt idx="2727">
                  <c:v>2.9918367968814388E-2</c:v>
                </c:pt>
                <c:pt idx="2728">
                  <c:v>2.9913926566632467E-2</c:v>
                </c:pt>
                <c:pt idx="2729">
                  <c:v>2.9910491242927616E-2</c:v>
                </c:pt>
                <c:pt idx="2730">
                  <c:v>2.9907069590911547E-2</c:v>
                </c:pt>
                <c:pt idx="2731">
                  <c:v>2.9903661610445453E-2</c:v>
                </c:pt>
                <c:pt idx="2732">
                  <c:v>2.9901263190906181E-2</c:v>
                </c:pt>
                <c:pt idx="2733">
                  <c:v>2.9896886663608652E-2</c:v>
                </c:pt>
                <c:pt idx="2734">
                  <c:v>2.9890528558624348E-2</c:v>
                </c:pt>
                <c:pt idx="2735">
                  <c:v>2.9887173157004454E-2</c:v>
                </c:pt>
                <c:pt idx="2736">
                  <c:v>2.9883831422831568E-2</c:v>
                </c:pt>
                <c:pt idx="2737">
                  <c:v>2.9880503355970787E-2</c:v>
                </c:pt>
                <c:pt idx="2738">
                  <c:v>2.9877188956287638E-2</c:v>
                </c:pt>
                <c:pt idx="2739">
                  <c:v>2.9877890739386855E-2</c:v>
                </c:pt>
                <c:pt idx="2740">
                  <c:v>2.9870601157921204E-2</c:v>
                </c:pt>
                <c:pt idx="2741">
                  <c:v>2.9867327758971825E-2</c:v>
                </c:pt>
                <c:pt idx="2742">
                  <c:v>2.9864068026669001E-2</c:v>
                </c:pt>
                <c:pt idx="2743">
                  <c:v>2.9860821960880888E-2</c:v>
                </c:pt>
                <c:pt idx="2744">
                  <c:v>2.9857589561477625E-2</c:v>
                </c:pt>
                <c:pt idx="2745">
                  <c:v>2.9854370828327585E-2</c:v>
                </c:pt>
                <c:pt idx="2746">
                  <c:v>2.9851165761301996E-2</c:v>
                </c:pt>
                <c:pt idx="2747">
                  <c:v>2.9847974360270771E-2</c:v>
                </c:pt>
                <c:pt idx="2748">
                  <c:v>2.9844796625105575E-2</c:v>
                </c:pt>
                <c:pt idx="2749">
                  <c:v>2.9841632555678288E-2</c:v>
                </c:pt>
                <c:pt idx="2750">
                  <c:v>2.9838482151861235E-2</c:v>
                </c:pt>
                <c:pt idx="2751">
                  <c:v>2.9835345413527614E-2</c:v>
                </c:pt>
                <c:pt idx="2752">
                  <c:v>2.9832222340550617E-2</c:v>
                </c:pt>
                <c:pt idx="2753">
                  <c:v>2.9829112932804321E-2</c:v>
                </c:pt>
                <c:pt idx="2754">
                  <c:v>2.9826017190163891E-2</c:v>
                </c:pt>
                <c:pt idx="2755">
                  <c:v>2.9822935112503626E-2</c:v>
                </c:pt>
                <c:pt idx="2756">
                  <c:v>2.9819866699700003E-2</c:v>
                </c:pt>
                <c:pt idx="2757">
                  <c:v>2.9816811951628414E-2</c:v>
                </c:pt>
                <c:pt idx="2758">
                  <c:v>2.9813770868166868E-2</c:v>
                </c:pt>
                <c:pt idx="2759">
                  <c:v>2.9810743449191851E-2</c:v>
                </c:pt>
                <c:pt idx="2760">
                  <c:v>2.9807729694581158E-2</c:v>
                </c:pt>
                <c:pt idx="2761">
                  <c:v>2.98047296042139E-2</c:v>
                </c:pt>
                <c:pt idx="2762">
                  <c:v>2.9801743177968753E-2</c:v>
                </c:pt>
                <c:pt idx="2763">
                  <c:v>2.979877041572504E-2</c:v>
                </c:pt>
                <c:pt idx="2764">
                  <c:v>2.9795811317363408E-2</c:v>
                </c:pt>
                <c:pt idx="2765">
                  <c:v>2.9792865882764284E-2</c:v>
                </c:pt>
                <c:pt idx="2766">
                  <c:v>2.9789934111808962E-2</c:v>
                </c:pt>
                <c:pt idx="2767">
                  <c:v>2.9787016004379406E-2</c:v>
                </c:pt>
                <c:pt idx="2768">
                  <c:v>2.9784111560357131E-2</c:v>
                </c:pt>
                <c:pt idx="2769">
                  <c:v>2.9781220779626066E-2</c:v>
                </c:pt>
                <c:pt idx="2770">
                  <c:v>2.9779979910856316E-2</c:v>
                </c:pt>
                <c:pt idx="2771">
                  <c:v>2.9775480207569996E-2</c:v>
                </c:pt>
                <c:pt idx="2772">
                  <c:v>2.9774273542216359E-2</c:v>
                </c:pt>
                <c:pt idx="2773">
                  <c:v>2.9769794287285038E-2</c:v>
                </c:pt>
                <c:pt idx="2774">
                  <c:v>2.9766971821270048E-2</c:v>
                </c:pt>
                <c:pt idx="2775">
                  <c:v>2.9764163017854221E-2</c:v>
                </c:pt>
                <c:pt idx="2776">
                  <c:v>2.9761367876925206E-2</c:v>
                </c:pt>
                <c:pt idx="2777">
                  <c:v>2.9756607992629178E-2</c:v>
                </c:pt>
                <c:pt idx="2778">
                  <c:v>2.9757482394209524E-2</c:v>
                </c:pt>
                <c:pt idx="2779">
                  <c:v>2.9755761689986043E-2</c:v>
                </c:pt>
                <c:pt idx="2780">
                  <c:v>2.9751994661152449E-2</c:v>
                </c:pt>
                <c:pt idx="2781">
                  <c:v>2.9749271290922523E-2</c:v>
                </c:pt>
                <c:pt idx="2782">
                  <c:v>2.9746561584743845E-2</c:v>
                </c:pt>
                <c:pt idx="2783">
                  <c:v>2.9743865542507082E-2</c:v>
                </c:pt>
                <c:pt idx="2784">
                  <c:v>2.9742216935868176E-2</c:v>
                </c:pt>
                <c:pt idx="2785">
                  <c:v>2.9738514449421716E-2</c:v>
                </c:pt>
                <c:pt idx="2786">
                  <c:v>2.9735859398356171E-2</c:v>
                </c:pt>
                <c:pt idx="2787">
                  <c:v>2.97332180107991E-2</c:v>
                </c:pt>
                <c:pt idx="2788">
                  <c:v>2.9730590286642253E-2</c:v>
                </c:pt>
                <c:pt idx="2789">
                  <c:v>2.9729013802962501E-2</c:v>
                </c:pt>
                <c:pt idx="2790">
                  <c:v>2.9725375828105138E-2</c:v>
                </c:pt>
                <c:pt idx="2791">
                  <c:v>2.9719238394848899E-2</c:v>
                </c:pt>
                <c:pt idx="2792">
                  <c:v>2.9720216021899077E-2</c:v>
                </c:pt>
                <c:pt idx="2793">
                  <c:v>2.971765661315898E-2</c:v>
                </c:pt>
                <c:pt idx="2794">
                  <c:v>2.9711987419950306E-2</c:v>
                </c:pt>
                <c:pt idx="2795">
                  <c:v>2.9712578783884759E-2</c:v>
                </c:pt>
                <c:pt idx="2796">
                  <c:v>2.9710060363144143E-2</c:v>
                </c:pt>
                <c:pt idx="2797">
                  <c:v>2.9707555604865862E-2</c:v>
                </c:pt>
                <c:pt idx="2798">
                  <c:v>2.9706109006574898E-2</c:v>
                </c:pt>
                <c:pt idx="2799">
                  <c:v>2.9702587075289215E-2</c:v>
                </c:pt>
                <c:pt idx="2800">
                  <c:v>2.9700123303788937E-2</c:v>
                </c:pt>
                <c:pt idx="2801">
                  <c:v>2.969767319434783E-2</c:v>
                </c:pt>
                <c:pt idx="2802">
                  <c:v>2.9695236746866568E-2</c:v>
                </c:pt>
                <c:pt idx="2803">
                  <c:v>2.9692813961245613E-2</c:v>
                </c:pt>
                <c:pt idx="2804">
                  <c:v>2.9690404837387607E-2</c:v>
                </c:pt>
                <c:pt idx="2805">
                  <c:v>2.9688009375194314E-2</c:v>
                </c:pt>
                <c:pt idx="2806">
                  <c:v>2.9685627574568812E-2</c:v>
                </c:pt>
                <c:pt idx="2807">
                  <c:v>2.9683259435414611E-2</c:v>
                </c:pt>
                <c:pt idx="2808">
                  <c:v>2.9680904957635437E-2</c:v>
                </c:pt>
                <c:pt idx="2809">
                  <c:v>2.9678564141135892E-2</c:v>
                </c:pt>
                <c:pt idx="2810">
                  <c:v>2.9676236985821444E-2</c:v>
                </c:pt>
                <c:pt idx="2811">
                  <c:v>2.9674978145564346E-2</c:v>
                </c:pt>
                <c:pt idx="2812">
                  <c:v>2.9672679101420157E-2</c:v>
                </c:pt>
                <c:pt idx="2813">
                  <c:v>2.9669337486046669E-2</c:v>
                </c:pt>
                <c:pt idx="2814">
                  <c:v>2.9667064974532989E-2</c:v>
                </c:pt>
                <c:pt idx="2815">
                  <c:v>2.9664806123738729E-2</c:v>
                </c:pt>
                <c:pt idx="2816">
                  <c:v>2.9659385905719128E-2</c:v>
                </c:pt>
                <c:pt idx="2817">
                  <c:v>2.9661388809156884E-2</c:v>
                </c:pt>
                <c:pt idx="2818">
                  <c:v>2.9658111534753982E-2</c:v>
                </c:pt>
                <c:pt idx="2819">
                  <c:v>2.96559073259237E-2</c:v>
                </c:pt>
                <c:pt idx="2820">
                  <c:v>2.9653716777359795E-2</c:v>
                </c:pt>
                <c:pt idx="2821">
                  <c:v>2.9651539888973406E-2</c:v>
                </c:pt>
                <c:pt idx="2822">
                  <c:v>2.9646326672032434E-2</c:v>
                </c:pt>
                <c:pt idx="2823">
                  <c:v>2.964722709238031E-2</c:v>
                </c:pt>
                <c:pt idx="2824">
                  <c:v>2.9645091183998922E-2</c:v>
                </c:pt>
                <c:pt idx="2825">
                  <c:v>2.9642968935445459E-2</c:v>
                </c:pt>
                <c:pt idx="2826">
                  <c:v>2.964086034663346E-2</c:v>
                </c:pt>
                <c:pt idx="2827">
                  <c:v>2.963876541747797E-2</c:v>
                </c:pt>
                <c:pt idx="2828">
                  <c:v>2.9638820723926346E-2</c:v>
                </c:pt>
                <c:pt idx="2829">
                  <c:v>2.9631410268384957E-2</c:v>
                </c:pt>
                <c:pt idx="2830">
                  <c:v>2.9632562587101768E-2</c:v>
                </c:pt>
                <c:pt idx="2831">
                  <c:v>2.9631592943335509E-2</c:v>
                </c:pt>
                <c:pt idx="2832">
                  <c:v>2.9628495663589476E-2</c:v>
                </c:pt>
                <c:pt idx="2833">
                  <c:v>2.9626482690607497E-2</c:v>
                </c:pt>
                <c:pt idx="2834">
                  <c:v>2.9624483376698516E-2</c:v>
                </c:pt>
                <c:pt idx="2835">
                  <c:v>2.9622497721781733E-2</c:v>
                </c:pt>
                <c:pt idx="2836">
                  <c:v>2.9621600441420898E-2</c:v>
                </c:pt>
                <c:pt idx="2837">
                  <c:v>2.9618567388603252E-2</c:v>
                </c:pt>
                <c:pt idx="2838">
                  <c:v>2.9616622710182561E-2</c:v>
                </c:pt>
                <c:pt idx="2839">
                  <c:v>2.9614691690435405E-2</c:v>
                </c:pt>
                <c:pt idx="2840">
                  <c:v>2.9612774329283813E-2</c:v>
                </c:pt>
                <c:pt idx="2841">
                  <c:v>2.9607630779350743E-2</c:v>
                </c:pt>
                <c:pt idx="2842">
                  <c:v>2.9605742507044834E-2</c:v>
                </c:pt>
                <c:pt idx="2843">
                  <c:v>2.9607104196625919E-2</c:v>
                </c:pt>
                <c:pt idx="2844">
                  <c:v>2.9606322751404124E-2</c:v>
                </c:pt>
                <c:pt idx="2845">
                  <c:v>2.9603392399753656E-2</c:v>
                </c:pt>
                <c:pt idx="2846">
                  <c:v>2.9601556988560818E-2</c:v>
                </c:pt>
                <c:pt idx="2847">
                  <c:v>2.9600818998585632E-2</c:v>
                </c:pt>
                <c:pt idx="2848">
                  <c:v>2.9597927140289703E-2</c:v>
                </c:pt>
                <c:pt idx="2849">
                  <c:v>2.9596132703064625E-2</c:v>
                </c:pt>
                <c:pt idx="2850">
                  <c:v>2.9595438177662237E-2</c:v>
                </c:pt>
                <c:pt idx="2851">
                  <c:v>2.9592584802070377E-2</c:v>
                </c:pt>
                <c:pt idx="2852">
                  <c:v>2.9590831338157673E-2</c:v>
                </c:pt>
                <c:pt idx="2853">
                  <c:v>2.9589091531873238E-2</c:v>
                </c:pt>
                <c:pt idx="2854">
                  <c:v>2.9587365383145849E-2</c:v>
                </c:pt>
                <c:pt idx="2855">
                  <c:v>2.9582382447273008E-2</c:v>
                </c:pt>
                <c:pt idx="2856">
                  <c:v>2.9583954058084727E-2</c:v>
                </c:pt>
                <c:pt idx="2857">
                  <c:v>2.9582268881612684E-2</c:v>
                </c:pt>
                <c:pt idx="2858">
                  <c:v>2.9580597362421066E-2</c:v>
                </c:pt>
                <c:pt idx="2859">
                  <c:v>2.9578939500442578E-2</c:v>
                </c:pt>
                <c:pt idx="2860">
                  <c:v>2.9577295295610349E-2</c:v>
                </c:pt>
                <c:pt idx="2861">
                  <c:v>2.9575664747857073E-2</c:v>
                </c:pt>
                <c:pt idx="2862">
                  <c:v>2.9574047857116974E-2</c:v>
                </c:pt>
                <c:pt idx="2863">
                  <c:v>2.9573541786231564E-2</c:v>
                </c:pt>
                <c:pt idx="2864">
                  <c:v>2.9571953056227708E-2</c:v>
                </c:pt>
                <c:pt idx="2865">
                  <c:v>2.9569279126322966E-2</c:v>
                </c:pt>
                <c:pt idx="2866">
                  <c:v>2.9567716862985198E-2</c:v>
                </c:pt>
                <c:pt idx="2867">
                  <c:v>2.956616825633912E-2</c:v>
                </c:pt>
                <c:pt idx="2868">
                  <c:v>2.956132993033031E-2</c:v>
                </c:pt>
                <c:pt idx="2869">
                  <c:v>2.9564214273821939E-2</c:v>
                </c:pt>
                <c:pt idx="2870">
                  <c:v>2.9561604375920248E-2</c:v>
                </c:pt>
                <c:pt idx="2871">
                  <c:v>2.9560110395415382E-2</c:v>
                </c:pt>
                <c:pt idx="2872">
                  <c:v>2.9558630071292918E-2</c:v>
                </c:pt>
                <c:pt idx="2873">
                  <c:v>2.9557163403493174E-2</c:v>
                </c:pt>
                <c:pt idx="2874">
                  <c:v>2.955287846524637E-2</c:v>
                </c:pt>
                <c:pt idx="2875">
                  <c:v>2.9554271036624002E-2</c:v>
                </c:pt>
                <c:pt idx="2876">
                  <c:v>2.9552845337437392E-2</c:v>
                </c:pt>
                <c:pt idx="2877">
                  <c:v>2.9551433294338486E-2</c:v>
                </c:pt>
                <c:pt idx="2878">
                  <c:v>2.9550034907270872E-2</c:v>
                </c:pt>
                <c:pt idx="2879">
                  <c:v>2.9548650176177051E-2</c:v>
                </c:pt>
                <c:pt idx="2880">
                  <c:v>2.9547279101001259E-2</c:v>
                </c:pt>
                <c:pt idx="2881">
                  <c:v>2.9545921681687959E-2</c:v>
                </c:pt>
                <c:pt idx="2882">
                  <c:v>2.9544577918182258E-2</c:v>
                </c:pt>
                <c:pt idx="2883">
                  <c:v>2.9543247810429055E-2</c:v>
                </c:pt>
                <c:pt idx="2884">
                  <c:v>2.9543046538714809E-2</c:v>
                </c:pt>
                <c:pt idx="2885">
                  <c:v>2.9540628561966684E-2</c:v>
                </c:pt>
                <c:pt idx="2886">
                  <c:v>2.9539339421151008E-2</c:v>
                </c:pt>
                <c:pt idx="2887">
                  <c:v>2.9538063935875897E-2</c:v>
                </c:pt>
                <c:pt idx="2888">
                  <c:v>2.9537920773606577E-2</c:v>
                </c:pt>
                <c:pt idx="2889">
                  <c:v>2.9535553931741333E-2</c:v>
                </c:pt>
                <c:pt idx="2890">
                  <c:v>2.9534319412779508E-2</c:v>
                </c:pt>
                <c:pt idx="2891">
                  <c:v>2.9533098549155035E-2</c:v>
                </c:pt>
                <c:pt idx="2892">
                  <c:v>2.9531891340818031E-2</c:v>
                </c:pt>
                <c:pt idx="2893">
                  <c:v>2.9530697787720151E-2</c:v>
                </c:pt>
                <c:pt idx="2894">
                  <c:v>2.9529517889811511E-2</c:v>
                </c:pt>
                <c:pt idx="2895">
                  <c:v>2.9529476459646108E-2</c:v>
                </c:pt>
                <c:pt idx="2896">
                  <c:v>2.9525420515019503E-2</c:v>
                </c:pt>
                <c:pt idx="2897">
                  <c:v>2.9526060126752962E-2</c:v>
                </c:pt>
                <c:pt idx="2898">
                  <c:v>2.9524934849132777E-2</c:v>
                </c:pt>
                <c:pt idx="2899">
                  <c:v>2.9524951574834705E-2</c:v>
                </c:pt>
                <c:pt idx="2900">
                  <c:v>2.9522725258717616E-2</c:v>
                </c:pt>
                <c:pt idx="2901">
                  <c:v>2.952164094583247E-2</c:v>
                </c:pt>
                <c:pt idx="2902">
                  <c:v>2.9521701299547311E-2</c:v>
                </c:pt>
                <c:pt idx="2903">
                  <c:v>2.9519513284488139E-2</c:v>
                </c:pt>
                <c:pt idx="2904">
                  <c:v>2.9518469935942922E-2</c:v>
                </c:pt>
                <c:pt idx="2905">
                  <c:v>2.9517440242091866E-2</c:v>
                </c:pt>
                <c:pt idx="2906">
                  <c:v>2.9516424202893805E-2</c:v>
                </c:pt>
                <c:pt idx="2907">
                  <c:v>2.9515421818307352E-2</c:v>
                </c:pt>
                <c:pt idx="2908">
                  <c:v>2.9514433088291346E-2</c:v>
                </c:pt>
                <c:pt idx="2909">
                  <c:v>2.9513458012806575E-2</c:v>
                </c:pt>
                <c:pt idx="2910">
                  <c:v>2.9512496591813184E-2</c:v>
                </c:pt>
                <c:pt idx="2911">
                  <c:v>2.9511548825272189E-2</c:v>
                </c:pt>
                <c:pt idx="2912">
                  <c:v>2.951061471314503E-2</c:v>
                </c:pt>
                <c:pt idx="2913">
                  <c:v>2.9509694255393813E-2</c:v>
                </c:pt>
                <c:pt idx="2914">
                  <c:v>2.9508787451981724E-2</c:v>
                </c:pt>
                <c:pt idx="2915">
                  <c:v>2.9509036970816825E-2</c:v>
                </c:pt>
                <c:pt idx="2916">
                  <c:v>2.9503584983911937E-2</c:v>
                </c:pt>
                <c:pt idx="2917">
                  <c:v>2.9506148967412587E-2</c:v>
                </c:pt>
                <c:pt idx="2918">
                  <c:v>2.9505296780993496E-2</c:v>
                </c:pt>
                <c:pt idx="2919">
                  <c:v>2.9504458248734284E-2</c:v>
                </c:pt>
                <c:pt idx="2920">
                  <c:v>2.9504780571305712E-2</c:v>
                </c:pt>
                <c:pt idx="2921">
                  <c:v>2.9502822146562611E-2</c:v>
                </c:pt>
                <c:pt idx="2922">
                  <c:v>2.9503173598105118E-2</c:v>
                </c:pt>
                <c:pt idx="2923">
                  <c:v>2.950124066063228E-2</c:v>
                </c:pt>
                <c:pt idx="2924">
                  <c:v>2.9500470398677134E-2</c:v>
                </c:pt>
                <c:pt idx="2925">
                  <c:v>2.9499713790686704E-2</c:v>
                </c:pt>
                <c:pt idx="2926">
                  <c:v>2.94989708366305E-2</c:v>
                </c:pt>
                <c:pt idx="2927">
                  <c:v>2.9498241536478242E-2</c:v>
                </c:pt>
                <c:pt idx="2928">
                  <c:v>2.9497525890200743E-2</c:v>
                </c:pt>
                <c:pt idx="2929">
                  <c:v>2.9493358515131352E-2</c:v>
                </c:pt>
                <c:pt idx="2930">
                  <c:v>2.9496135559153286E-2</c:v>
                </c:pt>
                <c:pt idx="2931">
                  <c:v>2.9495460874327133E-2</c:v>
                </c:pt>
                <c:pt idx="2932">
                  <c:v>2.9494799843262913E-2</c:v>
                </c:pt>
                <c:pt idx="2933">
                  <c:v>2.9492719838937344E-2</c:v>
                </c:pt>
                <c:pt idx="2934">
                  <c:v>2.9492091042398135E-2</c:v>
                </c:pt>
                <c:pt idx="2935">
                  <c:v>2.9491475898430024E-2</c:v>
                </c:pt>
                <c:pt idx="2936">
                  <c:v>2.9490789594153664E-2</c:v>
                </c:pt>
                <c:pt idx="2937">
                  <c:v>2.9490286568107055E-2</c:v>
                </c:pt>
                <c:pt idx="2938">
                  <c:v>2.948971238170393E-2</c:v>
                </c:pt>
                <c:pt idx="2939">
                  <c:v>2.9489151847775587E-2</c:v>
                </c:pt>
                <c:pt idx="2940">
                  <c:v>2.9488527954858804E-2</c:v>
                </c:pt>
                <c:pt idx="2941">
                  <c:v>2.9488071737252815E-2</c:v>
                </c:pt>
                <c:pt idx="2942">
                  <c:v>2.9486384594015966E-2</c:v>
                </c:pt>
                <c:pt idx="2943">
                  <c:v>2.9485877735507485E-2</c:v>
                </c:pt>
                <c:pt idx="2944">
                  <c:v>2.9485384528264547E-2</c:v>
                </c:pt>
                <c:pt idx="2945">
                  <c:v>2.9484904972267443E-2</c:v>
                </c:pt>
                <c:pt idx="2946">
                  <c:v>2.9484439067496898E-2</c:v>
                </c:pt>
                <c:pt idx="2947">
                  <c:v>2.9483860105992406E-2</c:v>
                </c:pt>
                <c:pt idx="2948">
                  <c:v>2.9483548211560372E-2</c:v>
                </c:pt>
                <c:pt idx="2949">
                  <c:v>2.9483123260358693E-2</c:v>
                </c:pt>
                <c:pt idx="2950">
                  <c:v>2.948271196031196E-2</c:v>
                </c:pt>
                <c:pt idx="2951">
                  <c:v>2.9482258618793993E-2</c:v>
                </c:pt>
                <c:pt idx="2952">
                  <c:v>2.9481930313616535E-2</c:v>
                </c:pt>
                <c:pt idx="2953">
                  <c:v>2.948155996693631E-2</c:v>
                </c:pt>
                <c:pt idx="2954">
                  <c:v>2.9481153429208991E-2</c:v>
                </c:pt>
                <c:pt idx="2955">
                  <c:v>2.9480860226836363E-2</c:v>
                </c:pt>
                <c:pt idx="2956">
                  <c:v>2.9480530833388176E-2</c:v>
                </c:pt>
                <c:pt idx="2957">
                  <c:v>2.9480215090990688E-2</c:v>
                </c:pt>
                <c:pt idx="2958">
                  <c:v>2.9479912999630105E-2</c:v>
                </c:pt>
                <c:pt idx="2959">
                  <c:v>2.947962455916648E-2</c:v>
                </c:pt>
                <c:pt idx="2960">
                  <c:v>2.9479349704180147E-2</c:v>
                </c:pt>
                <c:pt idx="2961">
                  <c:v>2.9479088197958102E-2</c:v>
                </c:pt>
                <c:pt idx="2962">
                  <c:v>2.9478839776032439E-2</c:v>
                </c:pt>
                <c:pt idx="2963">
                  <c:v>2.9478604173934608E-2</c:v>
                </c:pt>
                <c:pt idx="2964">
                  <c:v>2.9478381127197365E-2</c:v>
                </c:pt>
                <c:pt idx="2965">
                  <c:v>2.9478170371354997E-2</c:v>
                </c:pt>
                <c:pt idx="2966">
                  <c:v>2.947797164194136E-2</c:v>
                </c:pt>
                <c:pt idx="2967">
                  <c:v>2.947775890959543E-2</c:v>
                </c:pt>
                <c:pt idx="2968">
                  <c:v>2.9477585060556154E-2</c:v>
                </c:pt>
                <c:pt idx="2969">
                  <c:v>2.947744496762646E-2</c:v>
                </c:pt>
                <c:pt idx="2970">
                  <c:v>2.9477291699283346E-2</c:v>
                </c:pt>
                <c:pt idx="2971">
                  <c:v>2.9477149135050271E-2</c:v>
                </c:pt>
                <c:pt idx="2972">
                  <c:v>2.9477017010463492E-2</c:v>
                </c:pt>
                <c:pt idx="2973">
                  <c:v>2.9476895061062339E-2</c:v>
                </c:pt>
                <c:pt idx="2974">
                  <c:v>2.9476767810477696E-2</c:v>
                </c:pt>
                <c:pt idx="2975">
                  <c:v>2.9476680629970279E-2</c:v>
                </c:pt>
                <c:pt idx="2976">
                  <c:v>2.9476587619357588E-2</c:v>
                </c:pt>
                <c:pt idx="2977">
                  <c:v>2.9476503726087393E-2</c:v>
                </c:pt>
                <c:pt idx="2978">
                  <c:v>2.9476428685698369E-2</c:v>
                </c:pt>
                <c:pt idx="2979">
                  <c:v>2.9476362233732248E-2</c:v>
                </c:pt>
                <c:pt idx="2980">
                  <c:v>2.9476304105729233E-2</c:v>
                </c:pt>
                <c:pt idx="2981">
                  <c:v>2.9476254037229969E-2</c:v>
                </c:pt>
                <c:pt idx="2982">
                  <c:v>2.947621176377619E-2</c:v>
                </c:pt>
                <c:pt idx="2983">
                  <c:v>2.9476177020909197E-2</c:v>
                </c:pt>
                <c:pt idx="2984">
                  <c:v>2.9476149544170285E-2</c:v>
                </c:pt>
                <c:pt idx="2985">
                  <c:v>2.9476124468094275E-2</c:v>
                </c:pt>
                <c:pt idx="2986">
                  <c:v>2.9476112606581954E-2</c:v>
                </c:pt>
                <c:pt idx="2987">
                  <c:v>2.9476107142264299E-2</c:v>
                </c:pt>
                <c:pt idx="2988">
                  <c:v>2.9476107810683917E-2</c:v>
                </c:pt>
                <c:pt idx="2989">
                  <c:v>2.947611434738321E-2</c:v>
                </c:pt>
                <c:pt idx="2990">
                  <c:v>2.9476126487905221E-2</c:v>
                </c:pt>
                <c:pt idx="2991">
                  <c:v>2.9476143967791912E-2</c:v>
                </c:pt>
                <c:pt idx="2992">
                  <c:v>2.9476166522586326E-2</c:v>
                </c:pt>
                <c:pt idx="2993">
                  <c:v>2.9476193887830644E-2</c:v>
                </c:pt>
                <c:pt idx="2994">
                  <c:v>2.9476225799068351E-2</c:v>
                </c:pt>
                <c:pt idx="2995">
                  <c:v>2.947626199184206E-2</c:v>
                </c:pt>
                <c:pt idx="2996">
                  <c:v>2.9476302201694605E-2</c:v>
                </c:pt>
                <c:pt idx="2997">
                  <c:v>2.9476346164168596E-2</c:v>
                </c:pt>
                <c:pt idx="2998">
                  <c:v>2.9476400662797983E-2</c:v>
                </c:pt>
                <c:pt idx="2999">
                  <c:v>2.9481250924091627E-2</c:v>
                </c:pt>
                <c:pt idx="3000">
                  <c:v>2.9476505810842556E-2</c:v>
                </c:pt>
                <c:pt idx="3001">
                  <c:v>2.9476562502613397E-2</c:v>
                </c:pt>
                <c:pt idx="3002">
                  <c:v>2.9476621586940525E-2</c:v>
                </c:pt>
                <c:pt idx="3003">
                  <c:v>2.9476682799366119E-2</c:v>
                </c:pt>
                <c:pt idx="3004">
                  <c:v>2.9476745875433228E-2</c:v>
                </c:pt>
                <c:pt idx="3005">
                  <c:v>2.9476810550684466E-2</c:v>
                </c:pt>
                <c:pt idx="3006">
                  <c:v>2.9476876560661787E-2</c:v>
                </c:pt>
                <c:pt idx="3007">
                  <c:v>2.9476943640908457E-2</c:v>
                </c:pt>
                <c:pt idx="3008">
                  <c:v>2.9477011526966222E-2</c:v>
                </c:pt>
                <c:pt idx="3009">
                  <c:v>2.9477079954377903E-2</c:v>
                </c:pt>
                <c:pt idx="3010">
                  <c:v>2.9477148658685458E-2</c:v>
                </c:pt>
                <c:pt idx="3011">
                  <c:v>2.9477217378900952E-2</c:v>
                </c:pt>
                <c:pt idx="3012">
                  <c:v>2.9477285968659919E-2</c:v>
                </c:pt>
                <c:pt idx="3013">
                  <c:v>2.9477354419738151E-2</c:v>
                </c:pt>
                <c:pt idx="3014">
                  <c:v>2.947742273213564E-2</c:v>
                </c:pt>
                <c:pt idx="3015">
                  <c:v>2.9477490905852614E-2</c:v>
                </c:pt>
                <c:pt idx="3016">
                  <c:v>2.947755894088885E-2</c:v>
                </c:pt>
                <c:pt idx="3017">
                  <c:v>2.9477626837244565E-2</c:v>
                </c:pt>
                <c:pt idx="3018">
                  <c:v>2.9477694594919106E-2</c:v>
                </c:pt>
                <c:pt idx="3019">
                  <c:v>2.9477762213912906E-2</c:v>
                </c:pt>
                <c:pt idx="3020">
                  <c:v>2.9477829694226187E-2</c:v>
                </c:pt>
                <c:pt idx="3021">
                  <c:v>2.9477897035858514E-2</c:v>
                </c:pt>
                <c:pt idx="3022">
                  <c:v>2.9477964238810102E-2</c:v>
                </c:pt>
                <c:pt idx="3023">
                  <c:v>2.9478031303080292E-2</c:v>
                </c:pt>
                <c:pt idx="3024">
                  <c:v>2.9478098228669748E-2</c:v>
                </c:pt>
                <c:pt idx="3025">
                  <c:v>2.9478165015578463E-2</c:v>
                </c:pt>
                <c:pt idx="3026">
                  <c:v>2.9478231663806222E-2</c:v>
                </c:pt>
                <c:pt idx="3027">
                  <c:v>2.9478298173352804E-2</c:v>
                </c:pt>
                <c:pt idx="3028">
                  <c:v>2.9478364544218431E-2</c:v>
                </c:pt>
                <c:pt idx="3029">
                  <c:v>2.9478430776402879E-2</c:v>
                </c:pt>
                <c:pt idx="3030">
                  <c:v>2.947849686990615E-2</c:v>
                </c:pt>
                <c:pt idx="3031">
                  <c:v>2.9478562824728907E-2</c:v>
                </c:pt>
                <c:pt idx="3032">
                  <c:v>2.9481037543639951E-2</c:v>
                </c:pt>
                <c:pt idx="3033">
                  <c:v>2.9478694318329789E-2</c:v>
                </c:pt>
                <c:pt idx="3034">
                  <c:v>2.947875985710836E-2</c:v>
                </c:pt>
                <c:pt idx="3035">
                  <c:v>2.9478825257206191E-2</c:v>
                </c:pt>
                <c:pt idx="3036">
                  <c:v>2.9484889690726036E-2</c:v>
                </c:pt>
                <c:pt idx="3037">
                  <c:v>2.9477756004313072E-2</c:v>
                </c:pt>
                <c:pt idx="3038">
                  <c:v>2.9479020625410871E-2</c:v>
                </c:pt>
                <c:pt idx="3039">
                  <c:v>2.9479085470782904E-2</c:v>
                </c:pt>
                <c:pt idx="3040">
                  <c:v>2.9479150177474194E-2</c:v>
                </c:pt>
                <c:pt idx="3041">
                  <c:v>2.9479214745483873E-2</c:v>
                </c:pt>
                <c:pt idx="3042">
                  <c:v>2.947927917481194E-2</c:v>
                </c:pt>
                <c:pt idx="3043">
                  <c:v>2.9479343465458607E-2</c:v>
                </c:pt>
                <c:pt idx="3044">
                  <c:v>2.9479407617423882E-2</c:v>
                </c:pt>
                <c:pt idx="3045">
                  <c:v>2.9479471630707542E-2</c:v>
                </c:pt>
                <c:pt idx="3046">
                  <c:v>2.9479535505310028E-2</c:v>
                </c:pt>
                <c:pt idx="3047">
                  <c:v>2.9479599241230676E-2</c:v>
                </c:pt>
                <c:pt idx="3048">
                  <c:v>2.9479662838469714E-2</c:v>
                </c:pt>
                <c:pt idx="3049">
                  <c:v>2.9479726297027355E-2</c:v>
                </c:pt>
                <c:pt idx="3050">
                  <c:v>2.9484588561414352E-2</c:v>
                </c:pt>
                <c:pt idx="3051">
                  <c:v>2.9479852798097356E-2</c:v>
                </c:pt>
                <c:pt idx="3052">
                  <c:v>2.9479915840609938E-2</c:v>
                </c:pt>
                <c:pt idx="3053">
                  <c:v>2.9479978744440905E-2</c:v>
                </c:pt>
                <c:pt idx="3054">
                  <c:v>2.9480041509590035E-2</c:v>
                </c:pt>
                <c:pt idx="3055">
                  <c:v>2.9480104136057336E-2</c:v>
                </c:pt>
                <c:pt idx="3056">
                  <c:v>2.9480166623843021E-2</c:v>
                </c:pt>
                <c:pt idx="3057">
                  <c:v>2.9480228972946654E-2</c:v>
                </c:pt>
                <c:pt idx="3058">
                  <c:v>2.9480291183368895E-2</c:v>
                </c:pt>
                <c:pt idx="3059">
                  <c:v>2.9480353255108862E-2</c:v>
                </c:pt>
                <c:pt idx="3060">
                  <c:v>2.9480415188167214E-2</c:v>
                </c:pt>
                <c:pt idx="3061">
                  <c:v>2.9480476982543514E-2</c:v>
                </c:pt>
                <c:pt idx="3062">
                  <c:v>2.9480538638237765E-2</c:v>
                </c:pt>
                <c:pt idx="3063">
                  <c:v>2.9480600155250399E-2</c:v>
                </c:pt>
                <c:pt idx="3064">
                  <c:v>2.9480661533580761E-2</c:v>
                </c:pt>
                <c:pt idx="3065">
                  <c:v>2.9480722773229072E-2</c:v>
                </c:pt>
                <c:pt idx="3066">
                  <c:v>2.9480783874195553E-2</c:v>
                </c:pt>
                <c:pt idx="3067">
                  <c:v>2.948084483647976E-2</c:v>
                </c:pt>
                <c:pt idx="3068">
                  <c:v>2.9480905660082133E-2</c:v>
                </c:pt>
                <c:pt idx="3069">
                  <c:v>2.9480966345002236E-2</c:v>
                </c:pt>
                <c:pt idx="3070">
                  <c:v>2.9481026891240505E-2</c:v>
                </c:pt>
                <c:pt idx="3071">
                  <c:v>2.9481087298796282E-2</c:v>
                </c:pt>
                <c:pt idx="3072">
                  <c:v>2.9481147567670011E-2</c:v>
                </c:pt>
                <c:pt idx="3073">
                  <c:v>2.9481207697861247E-2</c:v>
                </c:pt>
                <c:pt idx="3074">
                  <c:v>2.9481267689370434E-2</c:v>
                </c:pt>
                <c:pt idx="3075">
                  <c:v>2.9481327542197348E-2</c:v>
                </c:pt>
                <c:pt idx="3076">
                  <c:v>2.9481387256342209E-2</c:v>
                </c:pt>
                <c:pt idx="3077">
                  <c:v>2.9481446831804582E-2</c:v>
                </c:pt>
                <c:pt idx="3078">
                  <c:v>2.948150626858468E-2</c:v>
                </c:pt>
                <c:pt idx="3079">
                  <c:v>2.9481565566682293E-2</c:v>
                </c:pt>
                <c:pt idx="3080">
                  <c:v>2.9481624726097631E-2</c:v>
                </c:pt>
                <c:pt idx="3081">
                  <c:v>2.94816837468307E-2</c:v>
                </c:pt>
                <c:pt idx="3082">
                  <c:v>2.9484150052735098E-2</c:v>
                </c:pt>
                <c:pt idx="3083">
                  <c:v>2.9481801372249365E-2</c:v>
                </c:pt>
                <c:pt idx="3084">
                  <c:v>2.9484267340468846E-2</c:v>
                </c:pt>
                <c:pt idx="3085">
                  <c:v>2.948191844293763E-2</c:v>
                </c:pt>
                <c:pt idx="3086">
                  <c:v>2.9481976770258468E-2</c:v>
                </c:pt>
                <c:pt idx="3087">
                  <c:v>2.9482034958896376E-2</c:v>
                </c:pt>
                <c:pt idx="3088">
                  <c:v>2.9482093008851573E-2</c:v>
                </c:pt>
                <c:pt idx="3089">
                  <c:v>2.9482192200411962E-2</c:v>
                </c:pt>
                <c:pt idx="3090">
                  <c:v>2.9484615874752134E-2</c:v>
                </c:pt>
                <c:pt idx="3091">
                  <c:v>2.9485873039405565E-2</c:v>
                </c:pt>
                <c:pt idx="3092">
                  <c:v>2.9484730943206954E-2</c:v>
                </c:pt>
                <c:pt idx="3093">
                  <c:v>2.9484788269376703E-2</c:v>
                </c:pt>
                <c:pt idx="3094">
                  <c:v>2.9484845456841494E-2</c:v>
                </c:pt>
                <c:pt idx="3095">
                  <c:v>2.9484902505601106E-2</c:v>
                </c:pt>
                <c:pt idx="3096">
                  <c:v>2.9486158950261861E-2</c:v>
                </c:pt>
                <c:pt idx="3097">
                  <c:v>2.94850161870048E-2</c:v>
                </c:pt>
                <c:pt idx="3098">
                  <c:v>2.9485072819648878E-2</c:v>
                </c:pt>
                <c:pt idx="3099">
                  <c:v>2.9485129313587561E-2</c:v>
                </c:pt>
                <c:pt idx="3100">
                  <c:v>2.9485185668821284E-2</c:v>
                </c:pt>
                <c:pt idx="3101">
                  <c:v>2.9485241885349608E-2</c:v>
                </c:pt>
                <c:pt idx="3102">
                  <c:v>2.9484130510135254E-2</c:v>
                </c:pt>
                <c:pt idx="3103">
                  <c:v>2.948535390229029E-2</c:v>
                </c:pt>
                <c:pt idx="3104">
                  <c:v>2.9485409702703084E-2</c:v>
                </c:pt>
                <c:pt idx="3105">
                  <c:v>2.9486664850672119E-2</c:v>
                </c:pt>
                <c:pt idx="3106">
                  <c:v>2.9485520887412041E-2</c:v>
                </c:pt>
                <c:pt idx="3107">
                  <c:v>2.9486775747103941E-2</c:v>
                </c:pt>
                <c:pt idx="3108">
                  <c:v>2.9485631517299635E-2</c:v>
                </c:pt>
                <c:pt idx="3109">
                  <c:v>2.9485686624185013E-2</c:v>
                </c:pt>
                <c:pt idx="3110">
                  <c:v>2.9486941051377037E-2</c:v>
                </c:pt>
                <c:pt idx="3111">
                  <c:v>2.9485796421839579E-2</c:v>
                </c:pt>
                <c:pt idx="3112">
                  <c:v>2.9485851112608985E-2</c:v>
                </c:pt>
                <c:pt idx="3113">
                  <c:v>2.948590566467256E-2</c:v>
                </c:pt>
                <c:pt idx="3114">
                  <c:v>2.9485960078030737E-2</c:v>
                </c:pt>
                <c:pt idx="3115">
                  <c:v>2.9486014352683085E-2</c:v>
                </c:pt>
                <c:pt idx="3116">
                  <c:v>2.9486068488630255E-2</c:v>
                </c:pt>
                <c:pt idx="3117">
                  <c:v>2.9486122485871374E-2</c:v>
                </c:pt>
                <c:pt idx="3118">
                  <c:v>2.9486176344407099E-2</c:v>
                </c:pt>
                <c:pt idx="3119">
                  <c:v>2.9487429473494788E-2</c:v>
                </c:pt>
                <c:pt idx="3120">
                  <c:v>2.9486283645361488E-2</c:v>
                </c:pt>
                <c:pt idx="3121">
                  <c:v>2.9486337087780153E-2</c:v>
                </c:pt>
                <c:pt idx="3122">
                  <c:v>2.9486390391492985E-2</c:v>
                </c:pt>
                <c:pt idx="3123">
                  <c:v>2.9487642943353532E-2</c:v>
                </c:pt>
                <c:pt idx="3124">
                  <c:v>2.9487695964025951E-2</c:v>
                </c:pt>
                <c:pt idx="3125">
                  <c:v>2.9486549470397368E-2</c:v>
                </c:pt>
                <c:pt idx="3126">
                  <c:v>2.9486602219287093E-2</c:v>
                </c:pt>
                <c:pt idx="3127">
                  <c:v>2.9486654829470986E-2</c:v>
                </c:pt>
                <c:pt idx="3128">
                  <c:v>2.9483109609939138E-2</c:v>
                </c:pt>
                <c:pt idx="3129">
                  <c:v>2.9487958986632905E-2</c:v>
                </c:pt>
                <c:pt idx="3130">
                  <c:v>2.9486811827787677E-2</c:v>
                </c:pt>
                <c:pt idx="3131">
                  <c:v>2.9486863883147807E-2</c:v>
                </c:pt>
                <c:pt idx="3132">
                  <c:v>2.9486915799802543E-2</c:v>
                </c:pt>
                <c:pt idx="3133">
                  <c:v>2.9486967577750794E-2</c:v>
                </c:pt>
                <c:pt idx="3134">
                  <c:v>2.9485842047905345E-2</c:v>
                </c:pt>
                <c:pt idx="3135">
                  <c:v>2.94870707175298E-2</c:v>
                </c:pt>
                <c:pt idx="3136">
                  <c:v>2.9487122079360339E-2</c:v>
                </c:pt>
                <c:pt idx="3137">
                  <c:v>2.9487173302485042E-2</c:v>
                </c:pt>
                <c:pt idx="3138">
                  <c:v>2.9487224386903266E-2</c:v>
                </c:pt>
                <c:pt idx="3139">
                  <c:v>2.9487275332615654E-2</c:v>
                </c:pt>
                <c:pt idx="3140">
                  <c:v>2.9487326139621777E-2</c:v>
                </c:pt>
                <c:pt idx="3141">
                  <c:v>2.9487376807922287E-2</c:v>
                </c:pt>
                <c:pt idx="3142">
                  <c:v>2.9487427337515876E-2</c:v>
                </c:pt>
                <c:pt idx="3143">
                  <c:v>2.9487477728403415E-2</c:v>
                </c:pt>
                <c:pt idx="3144">
                  <c:v>2.9488727246880498E-2</c:v>
                </c:pt>
                <c:pt idx="3145">
                  <c:v>2.9487578094060562E-2</c:v>
                </c:pt>
                <c:pt idx="3146">
                  <c:v>2.9487628068829298E-2</c:v>
                </c:pt>
                <c:pt idx="3147">
                  <c:v>2.9487677904892203E-2</c:v>
                </c:pt>
                <c:pt idx="3148">
                  <c:v>2.9488926845021558E-2</c:v>
                </c:pt>
                <c:pt idx="3149">
                  <c:v>2.9487777160899214E-2</c:v>
                </c:pt>
                <c:pt idx="3150">
                  <c:v>2.9487826580842882E-2</c:v>
                </c:pt>
                <c:pt idx="3151">
                  <c:v>2.9487875862080504E-2</c:v>
                </c:pt>
                <c:pt idx="3152">
                  <c:v>2.9487925004611854E-2</c:v>
                </c:pt>
                <c:pt idx="3153">
                  <c:v>2.9487974008436724E-2</c:v>
                </c:pt>
                <c:pt idx="3154">
                  <c:v>2.9484425636679031E-2</c:v>
                </c:pt>
                <c:pt idx="3155">
                  <c:v>2.9488071599967219E-2</c:v>
                </c:pt>
                <c:pt idx="3156">
                  <c:v>2.9489319382862703E-2</c:v>
                </c:pt>
                <c:pt idx="3157">
                  <c:v>2.948579808030078E-2</c:v>
                </c:pt>
                <c:pt idx="3158">
                  <c:v>2.9488216946964435E-2</c:v>
                </c:pt>
                <c:pt idx="3159">
                  <c:v>2.9489464295712683E-2</c:v>
                </c:pt>
                <c:pt idx="3160">
                  <c:v>2.948831315143052E-2</c:v>
                </c:pt>
                <c:pt idx="3161">
                  <c:v>2.9488361045603508E-2</c:v>
                </c:pt>
                <c:pt idx="3162">
                  <c:v>2.9489607960103068E-2</c:v>
                </c:pt>
                <c:pt idx="3163">
                  <c:v>2.9488456417830246E-2</c:v>
                </c:pt>
                <c:pt idx="3164">
                  <c:v>2.9488503895883342E-2</c:v>
                </c:pt>
                <c:pt idx="3165">
                  <c:v>2.9488551235230389E-2</c:v>
                </c:pt>
                <c:pt idx="3166">
                  <c:v>2.9488598435870296E-2</c:v>
                </c:pt>
                <c:pt idx="3167">
                  <c:v>2.9485048496503186E-2</c:v>
                </c:pt>
                <c:pt idx="3168">
                  <c:v>2.9488692421030659E-2</c:v>
                </c:pt>
                <c:pt idx="3169">
                  <c:v>2.9488739205550896E-2</c:v>
                </c:pt>
                <c:pt idx="3170">
                  <c:v>2.9488785851364645E-2</c:v>
                </c:pt>
                <c:pt idx="3171">
                  <c:v>2.9488832358470825E-2</c:v>
                </c:pt>
                <c:pt idx="3172">
                  <c:v>2.9488878726870952E-2</c:v>
                </c:pt>
                <c:pt idx="3173">
                  <c:v>2.9488924956563942E-2</c:v>
                </c:pt>
                <c:pt idx="3174">
                  <c:v>2.9488971047550879E-2</c:v>
                </c:pt>
                <c:pt idx="3175">
                  <c:v>2.9490216079140583E-2</c:v>
                </c:pt>
                <c:pt idx="3176">
                  <c:v>2.9485465978515445E-2</c:v>
                </c:pt>
                <c:pt idx="3177">
                  <c:v>2.948910848826887E-2</c:v>
                </c:pt>
                <c:pt idx="3178">
                  <c:v>2.9489154024427693E-2</c:v>
                </c:pt>
                <c:pt idx="3179">
                  <c:v>2.9489199421879594E-2</c:v>
                </c:pt>
                <c:pt idx="3180">
                  <c:v>2.9489244680625009E-2</c:v>
                </c:pt>
                <c:pt idx="3181">
                  <c:v>2.9489289800663506E-2</c:v>
                </c:pt>
                <c:pt idx="3182">
                  <c:v>2.9490533817594828E-2</c:v>
                </c:pt>
                <c:pt idx="3183">
                  <c:v>2.9489379624619297E-2</c:v>
                </c:pt>
                <c:pt idx="3184">
                  <c:v>2.9489424328536597E-2</c:v>
                </c:pt>
                <c:pt idx="3185">
                  <c:v>2.9489468893746974E-2</c:v>
                </c:pt>
                <c:pt idx="3186">
                  <c:v>2.9490712330626792E-2</c:v>
                </c:pt>
                <c:pt idx="3187">
                  <c:v>2.9489557608046967E-2</c:v>
                </c:pt>
                <c:pt idx="3188">
                  <c:v>2.9489601757136365E-2</c:v>
                </c:pt>
                <c:pt idx="3189">
                  <c:v>2.9486049177806062E-2</c:v>
                </c:pt>
                <c:pt idx="3190">
                  <c:v>2.9489689639193527E-2</c:v>
                </c:pt>
                <c:pt idx="3191">
                  <c:v>2.9489733372161511E-2</c:v>
                </c:pt>
                <c:pt idx="3192">
                  <c:v>2.9489776966422791E-2</c:v>
                </c:pt>
                <c:pt idx="3193">
                  <c:v>2.9487441269351249E-2</c:v>
                </c:pt>
                <c:pt idx="3194">
                  <c:v>2.9487484539582484E-2</c:v>
                </c:pt>
                <c:pt idx="3195">
                  <c:v>2.94875276711286E-2</c:v>
                </c:pt>
                <c:pt idx="3196">
                  <c:v>2.9487576794505747E-2</c:v>
                </c:pt>
                <c:pt idx="3197">
                  <c:v>2.9487613518165916E-2</c:v>
                </c:pt>
                <c:pt idx="3198">
                  <c:v>2.9487656233657553E-2</c:v>
                </c:pt>
                <c:pt idx="3199">
                  <c:v>2.9487698810464508E-2</c:v>
                </c:pt>
                <c:pt idx="3200">
                  <c:v>2.9487747299853668E-2</c:v>
                </c:pt>
                <c:pt idx="3201">
                  <c:v>2.9487783548022849E-2</c:v>
                </c:pt>
                <c:pt idx="3202">
                  <c:v>2.9487825708774888E-2</c:v>
                </c:pt>
                <c:pt idx="3203">
                  <c:v>2.9487867730842249E-2</c:v>
                </c:pt>
                <c:pt idx="3204">
                  <c:v>2.9487909614224272E-2</c:v>
                </c:pt>
                <c:pt idx="3205">
                  <c:v>2.9487951358921176E-2</c:v>
                </c:pt>
                <c:pt idx="3206">
                  <c:v>2.9487992964933183E-2</c:v>
                </c:pt>
                <c:pt idx="3207">
                  <c:v>2.9488034432260508E-2</c:v>
                </c:pt>
                <c:pt idx="3208">
                  <c:v>2.9488087543613192E-2</c:v>
                </c:pt>
                <c:pt idx="3209">
                  <c:v>2.9488116950859584E-2</c:v>
                </c:pt>
                <c:pt idx="3210">
                  <c:v>2.9488158002131556E-2</c:v>
                </c:pt>
                <c:pt idx="3211">
                  <c:v>2.9488204748052443E-2</c:v>
                </c:pt>
                <c:pt idx="3212">
                  <c:v>2.9488239688620143E-2</c:v>
                </c:pt>
                <c:pt idx="3213">
                  <c:v>2.9488280323836758E-2</c:v>
                </c:pt>
                <c:pt idx="3214">
                  <c:v>2.9488326594266E-2</c:v>
                </c:pt>
                <c:pt idx="3215">
                  <c:v>2.9488361178214635E-2</c:v>
                </c:pt>
                <c:pt idx="3216">
                  <c:v>2.9488401397376116E-2</c:v>
                </c:pt>
                <c:pt idx="3217">
                  <c:v>2.948844147785204E-2</c:v>
                </c:pt>
                <c:pt idx="3218">
                  <c:v>2.9488481419642849E-2</c:v>
                </c:pt>
                <c:pt idx="3219">
                  <c:v>2.9488521222748535E-2</c:v>
                </c:pt>
                <c:pt idx="3220">
                  <c:v>2.9488560887169106E-2</c:v>
                </c:pt>
                <c:pt idx="3221">
                  <c:v>2.9488600412904117E-2</c:v>
                </c:pt>
                <c:pt idx="3222">
                  <c:v>2.9488639799954013E-2</c:v>
                </c:pt>
                <c:pt idx="3223">
                  <c:v>2.948867904831879E-2</c:v>
                </c:pt>
                <c:pt idx="3224">
                  <c:v>2.9488718157997793E-2</c:v>
                </c:pt>
                <c:pt idx="3225">
                  <c:v>2.9488757128992116E-2</c:v>
                </c:pt>
                <c:pt idx="3226">
                  <c:v>2.9488795961300444E-2</c:v>
                </c:pt>
                <c:pt idx="3227">
                  <c:v>2.9488840171263478E-2</c:v>
                </c:pt>
                <c:pt idx="3228">
                  <c:v>2.9488878706389034E-2</c:v>
                </c:pt>
                <c:pt idx="3229">
                  <c:v>2.9488911626114719E-2</c:v>
                </c:pt>
                <c:pt idx="3230">
                  <c:v>2.9488949903681918E-2</c:v>
                </c:pt>
                <c:pt idx="3231">
                  <c:v>2.9488988042563995E-2</c:v>
                </c:pt>
                <c:pt idx="3232">
                  <c:v>2.94890260427603E-2</c:v>
                </c:pt>
                <c:pt idx="3233">
                  <c:v>2.9489063904271487E-2</c:v>
                </c:pt>
                <c:pt idx="3234">
                  <c:v>2.948910700475051E-2</c:v>
                </c:pt>
                <c:pt idx="3235">
                  <c:v>2.9489139211236755E-2</c:v>
                </c:pt>
                <c:pt idx="3236">
                  <c:v>2.9489176656691273E-2</c:v>
                </c:pt>
                <c:pt idx="3237">
                  <c:v>2.9489213963460673E-2</c:v>
                </c:pt>
                <c:pt idx="3238">
                  <c:v>2.9489256429949078E-2</c:v>
                </c:pt>
                <c:pt idx="3239">
                  <c:v>2.9489288160942144E-2</c:v>
                </c:pt>
                <c:pt idx="3240">
                  <c:v>2.9489325051654657E-2</c:v>
                </c:pt>
                <c:pt idx="3241">
                  <c:v>2.9489361803681613E-2</c:v>
                </c:pt>
                <c:pt idx="3242">
                  <c:v>2.9489398417023013E-2</c:v>
                </c:pt>
                <c:pt idx="3243">
                  <c:v>2.9489434891678858E-2</c:v>
                </c:pt>
                <c:pt idx="3244">
                  <c:v>2.9489471227649364E-2</c:v>
                </c:pt>
                <c:pt idx="3245">
                  <c:v>2.9489512584653103E-2</c:v>
                </c:pt>
                <c:pt idx="3246">
                  <c:v>2.948954862343996E-2</c:v>
                </c:pt>
                <c:pt idx="3247">
                  <c:v>2.9489584523541047E-2</c:v>
                </c:pt>
                <c:pt idx="3248">
                  <c:v>2.9489620284956355E-2</c:v>
                </c:pt>
                <c:pt idx="3249">
                  <c:v>2.9489655907686107E-2</c:v>
                </c:pt>
                <c:pt idx="3250">
                  <c:v>2.9489691391730303E-2</c:v>
                </c:pt>
                <c:pt idx="3251">
                  <c:v>2.9489726737088284E-2</c:v>
                </c:pt>
                <c:pt idx="3252">
                  <c:v>2.9489761943761149E-2</c:v>
                </c:pt>
                <c:pt idx="3253">
                  <c:v>2.9489797011748021E-2</c:v>
                </c:pt>
                <c:pt idx="3254">
                  <c:v>2.9489831941049333E-2</c:v>
                </c:pt>
                <c:pt idx="3255">
                  <c:v>2.9489866731664215E-2</c:v>
                </c:pt>
                <c:pt idx="3256">
                  <c:v>2.9489901383593982E-2</c:v>
                </c:pt>
                <c:pt idx="3257">
                  <c:v>2.948993589683797E-2</c:v>
                </c:pt>
                <c:pt idx="3258">
                  <c:v>2.9489980067225207E-2</c:v>
                </c:pt>
                <c:pt idx="3259">
                  <c:v>2.9490014263472794E-2</c:v>
                </c:pt>
                <c:pt idx="3260">
                  <c:v>2.9494842214316707E-2</c:v>
                </c:pt>
                <c:pt idx="3261">
                  <c:v>2.9490082239910863E-2</c:v>
                </c:pt>
                <c:pt idx="3262">
                  <c:v>2.9490116020100685E-2</c:v>
                </c:pt>
                <c:pt idx="3263">
                  <c:v>2.9490149661604733E-2</c:v>
                </c:pt>
                <c:pt idx="3264">
                  <c:v>2.9490183164423225E-2</c:v>
                </c:pt>
                <c:pt idx="3265">
                  <c:v>2.9490216528555505E-2</c:v>
                </c:pt>
                <c:pt idx="3266">
                  <c:v>2.9490249754002228E-2</c:v>
                </c:pt>
                <c:pt idx="3267">
                  <c:v>2.9490282840762518E-2</c:v>
                </c:pt>
                <c:pt idx="3268">
                  <c:v>2.9490315788837252E-2</c:v>
                </c:pt>
                <c:pt idx="3269">
                  <c:v>2.9490348598225774E-2</c:v>
                </c:pt>
                <c:pt idx="3270">
                  <c:v>2.9490381268928518E-2</c:v>
                </c:pt>
                <c:pt idx="3271">
                  <c:v>2.949400888649855E-2</c:v>
                </c:pt>
                <c:pt idx="3272">
                  <c:v>2.9490446194275592E-2</c:v>
                </c:pt>
                <c:pt idx="3273">
                  <c:v>2.9490478448920353E-2</c:v>
                </c:pt>
                <c:pt idx="3274">
                  <c:v>2.9490510564878905E-2</c:v>
                </c:pt>
                <c:pt idx="3275">
                  <c:v>2.9490542542151898E-2</c:v>
                </c:pt>
                <c:pt idx="3276">
                  <c:v>2.9490574380738242E-2</c:v>
                </c:pt>
                <c:pt idx="3277">
                  <c:v>2.9490606080638589E-2</c:v>
                </c:pt>
                <c:pt idx="3278">
                  <c:v>2.9490637641852942E-2</c:v>
                </c:pt>
                <c:pt idx="3279">
                  <c:v>2.9490669064381303E-2</c:v>
                </c:pt>
                <c:pt idx="3280">
                  <c:v>2.949070034822367E-2</c:v>
                </c:pt>
                <c:pt idx="3281">
                  <c:v>2.9490731493379385E-2</c:v>
                </c:pt>
                <c:pt idx="3282">
                  <c:v>2.9490762499849103E-2</c:v>
                </c:pt>
                <c:pt idx="3283">
                  <c:v>2.949079336763305E-2</c:v>
                </c:pt>
                <c:pt idx="3284">
                  <c:v>2.9490824096731E-2</c:v>
                </c:pt>
                <c:pt idx="3285">
                  <c:v>2.9490854687142302E-2</c:v>
                </c:pt>
                <c:pt idx="3286">
                  <c:v>2.9490885138867388E-2</c:v>
                </c:pt>
                <c:pt idx="3287">
                  <c:v>2.949091545190648E-2</c:v>
                </c:pt>
                <c:pt idx="3288">
                  <c:v>2.9490945626259139E-2</c:v>
                </c:pt>
                <c:pt idx="3289">
                  <c:v>2.9490975661926027E-2</c:v>
                </c:pt>
                <c:pt idx="3290">
                  <c:v>2.949100555890604E-2</c:v>
                </c:pt>
                <c:pt idx="3291">
                  <c:v>2.9491035317200501E-2</c:v>
                </c:pt>
                <c:pt idx="3292">
                  <c:v>2.9493465503471122E-2</c:v>
                </c:pt>
                <c:pt idx="3293">
                  <c:v>2.949109441773012E-2</c:v>
                </c:pt>
                <c:pt idx="3294">
                  <c:v>2.9491123759965283E-2</c:v>
                </c:pt>
                <c:pt idx="3295">
                  <c:v>2.9491152963514233E-2</c:v>
                </c:pt>
                <c:pt idx="3296">
                  <c:v>2.9491198574602837E-2</c:v>
                </c:pt>
                <c:pt idx="3297">
                  <c:v>2.9493611346635151E-2</c:v>
                </c:pt>
                <c:pt idx="3298">
                  <c:v>2.94912397420438E-2</c:v>
                </c:pt>
                <c:pt idx="3299">
                  <c:v>2.9491268390847456E-2</c:v>
                </c:pt>
                <c:pt idx="3300">
                  <c:v>2.9491296900964904E-2</c:v>
                </c:pt>
                <c:pt idx="3301">
                  <c:v>2.9491325272395914E-2</c:v>
                </c:pt>
                <c:pt idx="3302">
                  <c:v>2.9491353505140497E-2</c:v>
                </c:pt>
                <c:pt idx="3303">
                  <c:v>2.9491381599198643E-2</c:v>
                </c:pt>
                <c:pt idx="3304">
                  <c:v>2.949140955457058E-2</c:v>
                </c:pt>
                <c:pt idx="3305">
                  <c:v>2.9491437371255862E-2</c:v>
                </c:pt>
                <c:pt idx="3306">
                  <c:v>2.9495059349005964E-2</c:v>
                </c:pt>
                <c:pt idx="3307">
                  <c:v>2.9495086865262411E-2</c:v>
                </c:pt>
                <c:pt idx="3308">
                  <c:v>2.9495114242799169E-2</c:v>
                </c:pt>
                <c:pt idx="3309">
                  <c:v>2.9495141481615372E-2</c:v>
                </c:pt>
                <c:pt idx="3310">
                  <c:v>2.9495168581711889E-2</c:v>
                </c:pt>
                <c:pt idx="3311">
                  <c:v>2.9496393732241576E-2</c:v>
                </c:pt>
                <c:pt idx="3312">
                  <c:v>2.9495222365744766E-2</c:v>
                </c:pt>
                <c:pt idx="3313">
                  <c:v>2.9495249049680913E-2</c:v>
                </c:pt>
                <c:pt idx="3314">
                  <c:v>2.9491681480534847E-2</c:v>
                </c:pt>
                <c:pt idx="3315">
                  <c:v>2.9495302001393494E-2</c:v>
                </c:pt>
                <c:pt idx="3316">
                  <c:v>2.9495328269169275E-2</c:v>
                </c:pt>
                <c:pt idx="3317">
                  <c:v>2.9495354398225152E-2</c:v>
                </c:pt>
                <c:pt idx="3318">
                  <c:v>2.9496578523269368E-2</c:v>
                </c:pt>
                <c:pt idx="3319">
                  <c:v>2.94954062401761E-2</c:v>
                </c:pt>
                <c:pt idx="3320">
                  <c:v>2.9495431953071392E-2</c:v>
                </c:pt>
                <c:pt idx="3321">
                  <c:v>2.9495457527246562E-2</c:v>
                </c:pt>
                <c:pt idx="3322">
                  <c:v>2.9495482962701606E-2</c:v>
                </c:pt>
                <c:pt idx="3323">
                  <c:v>2.9496706354920538E-2</c:v>
                </c:pt>
                <c:pt idx="3324">
                  <c:v>2.9495533417450898E-2</c:v>
                </c:pt>
                <c:pt idx="3325">
                  <c:v>2.949555843674536E-2</c:v>
                </c:pt>
                <c:pt idx="3326">
                  <c:v>2.9495583317319267E-2</c:v>
                </c:pt>
                <c:pt idx="3327">
                  <c:v>2.9492014250651843E-2</c:v>
                </c:pt>
                <c:pt idx="3328">
                  <c:v>2.9495632662307144E-2</c:v>
                </c:pt>
                <c:pt idx="3329">
                  <c:v>2.9495657126720684E-2</c:v>
                </c:pt>
                <c:pt idx="3330">
                  <c:v>2.9495681452413665E-2</c:v>
                </c:pt>
                <c:pt idx="3331">
                  <c:v>2.9496903671529122E-2</c:v>
                </c:pt>
                <c:pt idx="3332">
                  <c:v>2.9496927711813246E-2</c:v>
                </c:pt>
                <c:pt idx="3333">
                  <c:v>2.9495753597171659E-2</c:v>
                </c:pt>
                <c:pt idx="3334">
                  <c:v>2.9495777367983717E-2</c:v>
                </c:pt>
                <c:pt idx="3335">
                  <c:v>2.9495801000075216E-2</c:v>
                </c:pt>
                <c:pt idx="3336">
                  <c:v>2.9495824493446596E-2</c:v>
                </c:pt>
                <c:pt idx="3337">
                  <c:v>2.9497045832263469E-2</c:v>
                </c:pt>
                <c:pt idx="3338">
                  <c:v>2.949587106402812E-2</c:v>
                </c:pt>
                <c:pt idx="3339">
                  <c:v>2.9495894141238696E-2</c:v>
                </c:pt>
                <c:pt idx="3340">
                  <c:v>2.9495917079728717E-2</c:v>
                </c:pt>
                <c:pt idx="3341">
                  <c:v>2.9495939879498178E-2</c:v>
                </c:pt>
                <c:pt idx="3342">
                  <c:v>2.9495962540547087E-2</c:v>
                </c:pt>
                <c:pt idx="3343">
                  <c:v>2.9495985062876304E-2</c:v>
                </c:pt>
                <c:pt idx="3344">
                  <c:v>2.9494812770135565E-2</c:v>
                </c:pt>
                <c:pt idx="3345">
                  <c:v>2.9496029691372855E-2</c:v>
                </c:pt>
                <c:pt idx="3346">
                  <c:v>2.9496051797540189E-2</c:v>
                </c:pt>
                <c:pt idx="3347">
                  <c:v>2.9496073764987613E-2</c:v>
                </c:pt>
                <c:pt idx="3348">
                  <c:v>2.9498491447877764E-2</c:v>
                </c:pt>
                <c:pt idx="3349">
                  <c:v>2.9492524005706011E-2</c:v>
                </c:pt>
                <c:pt idx="3350">
                  <c:v>2.9496138835006333E-2</c:v>
                </c:pt>
                <c:pt idx="3351">
                  <c:v>2.9497358118224681E-2</c:v>
                </c:pt>
                <c:pt idx="3352">
                  <c:v>2.9496181521416611E-2</c:v>
                </c:pt>
                <c:pt idx="3353">
                  <c:v>2.9496202656540915E-2</c:v>
                </c:pt>
                <c:pt idx="3354">
                  <c:v>2.9496223652944659E-2</c:v>
                </c:pt>
                <c:pt idx="3355">
                  <c:v>2.9496244510628284E-2</c:v>
                </c:pt>
                <c:pt idx="3356">
                  <c:v>2.9497463059171669E-2</c:v>
                </c:pt>
                <c:pt idx="3357">
                  <c:v>2.949628580983386E-2</c:v>
                </c:pt>
                <c:pt idx="3358">
                  <c:v>2.9492713195051843E-2</c:v>
                </c:pt>
                <c:pt idx="3359">
                  <c:v>2.9492733522655773E-2</c:v>
                </c:pt>
                <c:pt idx="3360">
                  <c:v>2.9492753711572832E-2</c:v>
                </c:pt>
                <c:pt idx="3361">
                  <c:v>2.9497564531825903E-2</c:v>
                </c:pt>
                <c:pt idx="3362">
                  <c:v>2.9492793673345463E-2</c:v>
                </c:pt>
                <c:pt idx="3363">
                  <c:v>2.9492813446201908E-2</c:v>
                </c:pt>
                <c:pt idx="3364">
                  <c:v>2.949283308037039E-2</c:v>
                </c:pt>
                <c:pt idx="3365">
                  <c:v>2.9492852575852879E-2</c:v>
                </c:pt>
                <c:pt idx="3366">
                  <c:v>2.9492871932647841E-2</c:v>
                </c:pt>
                <c:pt idx="3367">
                  <c:v>2.9492891150755714E-2</c:v>
                </c:pt>
                <c:pt idx="3368">
                  <c:v>2.9492910230176715E-2</c:v>
                </c:pt>
                <c:pt idx="3369">
                  <c:v>2.949292917091063E-2</c:v>
                </c:pt>
                <c:pt idx="3370">
                  <c:v>2.9492947972957453E-2</c:v>
                </c:pt>
                <c:pt idx="3371">
                  <c:v>2.9492966636317185E-2</c:v>
                </c:pt>
                <c:pt idx="3372">
                  <c:v>2.9492985160990269E-2</c:v>
                </c:pt>
                <c:pt idx="3373">
                  <c:v>2.9493003546976045E-2</c:v>
                </c:pt>
                <c:pt idx="3374">
                  <c:v>2.9493021794274731E-2</c:v>
                </c:pt>
                <c:pt idx="3375">
                  <c:v>2.9493039902886327E-2</c:v>
                </c:pt>
                <c:pt idx="3376">
                  <c:v>2.9493057872810834E-2</c:v>
                </c:pt>
                <c:pt idx="3377">
                  <c:v>2.9493075704048254E-2</c:v>
                </c:pt>
                <c:pt idx="3378">
                  <c:v>2.94930933965988E-2</c:v>
                </c:pt>
                <c:pt idx="3379">
                  <c:v>2.9493110950462042E-2</c:v>
                </c:pt>
                <c:pt idx="3380">
                  <c:v>2.9493128365638409E-2</c:v>
                </c:pt>
                <c:pt idx="3381">
                  <c:v>2.9493145642127471E-2</c:v>
                </c:pt>
                <c:pt idx="3382">
                  <c:v>2.9493162779929225E-2</c:v>
                </c:pt>
                <c:pt idx="3383">
                  <c:v>2.949317977904389E-2</c:v>
                </c:pt>
                <c:pt idx="3384">
                  <c:v>2.9493196639471683E-2</c:v>
                </c:pt>
                <c:pt idx="3385">
                  <c:v>2.9493213361212387E-2</c:v>
                </c:pt>
                <c:pt idx="3386">
                  <c:v>2.9493229944265564E-2</c:v>
                </c:pt>
                <c:pt idx="3387">
                  <c:v>2.949324638863187E-2</c:v>
                </c:pt>
                <c:pt idx="3388">
                  <c:v>2.9493262694310868E-2</c:v>
                </c:pt>
                <c:pt idx="3389">
                  <c:v>2.949327886130278E-2</c:v>
                </c:pt>
                <c:pt idx="3390">
                  <c:v>2.9493294889607381E-2</c:v>
                </c:pt>
                <c:pt idx="3391">
                  <c:v>2.9493310779224891E-2</c:v>
                </c:pt>
                <c:pt idx="3392">
                  <c:v>2.9493326530155316E-2</c:v>
                </c:pt>
                <c:pt idx="3393">
                  <c:v>2.9493342142398429E-2</c:v>
                </c:pt>
                <c:pt idx="3394">
                  <c:v>2.9496949758206881E-2</c:v>
                </c:pt>
                <c:pt idx="3395">
                  <c:v>2.9493372950822955E-2</c:v>
                </c:pt>
                <c:pt idx="3396">
                  <c:v>2.949578496712028E-2</c:v>
                </c:pt>
                <c:pt idx="3397">
                  <c:v>2.9493403204498902E-2</c:v>
                </c:pt>
                <c:pt idx="3398">
                  <c:v>2.9493418123306133E-2</c:v>
                </c:pt>
                <c:pt idx="3399">
                  <c:v>2.9493432903425838E-2</c:v>
                </c:pt>
                <c:pt idx="3400">
                  <c:v>2.9493447544858671E-2</c:v>
                </c:pt>
                <c:pt idx="3401">
                  <c:v>2.9492266917028893E-2</c:v>
                </c:pt>
                <c:pt idx="3402">
                  <c:v>2.9495873008241268E-2</c:v>
                </c:pt>
                <c:pt idx="3403">
                  <c:v>2.9497084561087693E-2</c:v>
                </c:pt>
                <c:pt idx="3404">
                  <c:v>2.949590124560467E-2</c:v>
                </c:pt>
                <c:pt idx="3405">
                  <c:v>2.9495915156221415E-2</c:v>
                </c:pt>
                <c:pt idx="3406">
                  <c:v>2.9495928928128842E-2</c:v>
                </c:pt>
                <c:pt idx="3407">
                  <c:v>2.9495942561326739E-2</c:v>
                </c:pt>
                <c:pt idx="3408">
                  <c:v>2.9497153376640082E-2</c:v>
                </c:pt>
                <c:pt idx="3409">
                  <c:v>2.9495969411593055E-2</c:v>
                </c:pt>
                <c:pt idx="3410">
                  <c:v>2.9495982628661911E-2</c:v>
                </c:pt>
                <c:pt idx="3411">
                  <c:v>2.9495995707021015E-2</c:v>
                </c:pt>
                <c:pt idx="3412">
                  <c:v>2.949600864666993E-2</c:v>
                </c:pt>
                <c:pt idx="3413">
                  <c:v>2.9493634348386057E-2</c:v>
                </c:pt>
                <c:pt idx="3414">
                  <c:v>2.9492442689206148E-2</c:v>
                </c:pt>
                <c:pt idx="3415">
                  <c:v>2.9496046633359911E-2</c:v>
                </c:pt>
                <c:pt idx="3416">
                  <c:v>2.9497256268038528E-2</c:v>
                </c:pt>
                <c:pt idx="3417">
                  <c:v>2.9496071264270625E-2</c:v>
                </c:pt>
                <c:pt idx="3418">
                  <c:v>2.9496083371661683E-2</c:v>
                </c:pt>
                <c:pt idx="3419">
                  <c:v>2.9497292563417619E-2</c:v>
                </c:pt>
                <c:pt idx="3420">
                  <c:v>2.9496107170314107E-2</c:v>
                </c:pt>
                <c:pt idx="3421">
                  <c:v>2.9496118861576125E-2</c:v>
                </c:pt>
                <c:pt idx="3422">
                  <c:v>2.9497327610308443E-2</c:v>
                </c:pt>
                <c:pt idx="3423">
                  <c:v>2.9496141827970251E-2</c:v>
                </c:pt>
                <c:pt idx="3424">
                  <c:v>2.9496153103102361E-2</c:v>
                </c:pt>
                <c:pt idx="3425">
                  <c:v>2.949616423952537E-2</c:v>
                </c:pt>
                <c:pt idx="3426">
                  <c:v>2.9496175237238628E-2</c:v>
                </c:pt>
                <c:pt idx="3427">
                  <c:v>2.9492595025116405E-2</c:v>
                </c:pt>
                <c:pt idx="3428">
                  <c:v>2.9496196816534797E-2</c:v>
                </c:pt>
                <c:pt idx="3429">
                  <c:v>2.9496207398118798E-2</c:v>
                </c:pt>
                <c:pt idx="3430">
                  <c:v>2.9496217840992395E-2</c:v>
                </c:pt>
                <c:pt idx="3431">
                  <c:v>2.9496228145156237E-2</c:v>
                </c:pt>
                <c:pt idx="3432">
                  <c:v>2.949623831061033E-2</c:v>
                </c:pt>
                <c:pt idx="3433">
                  <c:v>2.9496248337354886E-2</c:v>
                </c:pt>
                <c:pt idx="3434">
                  <c:v>2.9496258225389475E-2</c:v>
                </c:pt>
                <c:pt idx="3435">
                  <c:v>2.9497465053187698E-2</c:v>
                </c:pt>
                <c:pt idx="3436">
                  <c:v>2.9497474654669696E-2</c:v>
                </c:pt>
                <c:pt idx="3437">
                  <c:v>2.949628705723429E-2</c:v>
                </c:pt>
                <c:pt idx="3438">
                  <c:v>2.949629639042943E-2</c:v>
                </c:pt>
                <c:pt idx="3439">
                  <c:v>2.9496305584915259E-2</c:v>
                </c:pt>
                <c:pt idx="3440">
                  <c:v>2.9492723924751548E-2</c:v>
                </c:pt>
                <c:pt idx="3441">
                  <c:v>2.9497520581265483E-2</c:v>
                </c:pt>
                <c:pt idx="3442">
                  <c:v>2.94963323361127E-2</c:v>
                </c:pt>
                <c:pt idx="3443">
                  <c:v>2.9496340975758865E-2</c:v>
                </c:pt>
                <c:pt idx="3444">
                  <c:v>2.9496349476695279E-2</c:v>
                </c:pt>
                <c:pt idx="3445">
                  <c:v>2.9496357838921721E-2</c:v>
                </c:pt>
                <c:pt idx="3446">
                  <c:v>2.9493975788528189E-2</c:v>
                </c:pt>
                <c:pt idx="3447">
                  <c:v>2.9496374147245569E-2</c:v>
                </c:pt>
                <c:pt idx="3448">
                  <c:v>2.9496382093342099E-2</c:v>
                </c:pt>
                <c:pt idx="3449">
                  <c:v>2.9496389900729097E-2</c:v>
                </c:pt>
                <c:pt idx="3450">
                  <c:v>2.9496397569406346E-2</c:v>
                </c:pt>
                <c:pt idx="3451">
                  <c:v>2.9496405099373839E-2</c:v>
                </c:pt>
                <c:pt idx="3452">
                  <c:v>2.9496412490630928E-2</c:v>
                </c:pt>
                <c:pt idx="3453">
                  <c:v>2.9496419743178699E-2</c:v>
                </c:pt>
                <c:pt idx="3454">
                  <c:v>2.9496426857016502E-2</c:v>
                </c:pt>
                <c:pt idx="3455">
                  <c:v>2.9496433832144335E-2</c:v>
                </c:pt>
                <c:pt idx="3456">
                  <c:v>2.9497637552895258E-2</c:v>
                </c:pt>
                <c:pt idx="3457">
                  <c:v>2.9496447366270308E-2</c:v>
                </c:pt>
                <c:pt idx="3458">
                  <c:v>2.9496453925268666E-2</c:v>
                </c:pt>
                <c:pt idx="3459">
                  <c:v>2.9496460345556617E-2</c:v>
                </c:pt>
                <c:pt idx="3460">
                  <c:v>2.9497663473929708E-2</c:v>
                </c:pt>
                <c:pt idx="3461">
                  <c:v>2.9496472770003484E-2</c:v>
                </c:pt>
                <c:pt idx="3462">
                  <c:v>2.9496478774162397E-2</c:v>
                </c:pt>
                <c:pt idx="3463">
                  <c:v>2.9496484639611124E-2</c:v>
                </c:pt>
                <c:pt idx="3464">
                  <c:v>2.9496490366349881E-2</c:v>
                </c:pt>
                <c:pt idx="3465">
                  <c:v>2.9496495954378667E-2</c:v>
                </c:pt>
                <c:pt idx="3466">
                  <c:v>2.9492911415158266E-2</c:v>
                </c:pt>
                <c:pt idx="3467">
                  <c:v>2.9497703494976834E-2</c:v>
                </c:pt>
                <c:pt idx="3468">
                  <c:v>2.9494121438745115E-2</c:v>
                </c:pt>
                <c:pt idx="3469">
                  <c:v>2.9496516919395636E-2</c:v>
                </c:pt>
                <c:pt idx="3470">
                  <c:v>2.9496521813874573E-2</c:v>
                </c:pt>
                <c:pt idx="3471">
                  <c:v>2.9497723312282242E-2</c:v>
                </c:pt>
                <c:pt idx="3472">
                  <c:v>2.9496531186703409E-2</c:v>
                </c:pt>
                <c:pt idx="3473">
                  <c:v>2.9496535665052871E-2</c:v>
                </c:pt>
                <c:pt idx="3474">
                  <c:v>2.9497736718689747E-2</c:v>
                </c:pt>
                <c:pt idx="3475">
                  <c:v>2.9496544205622321E-2</c:v>
                </c:pt>
                <c:pt idx="3476">
                  <c:v>2.9496548267842308E-2</c:v>
                </c:pt>
                <c:pt idx="3477">
                  <c:v>2.949655219135211E-2</c:v>
                </c:pt>
                <c:pt idx="3478">
                  <c:v>2.9496555976152156E-2</c:v>
                </c:pt>
                <c:pt idx="3479">
                  <c:v>2.949297000591776E-2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97280"/>
        <c:axId val="7696051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42214</c:v>
                </c:pt>
                <c:pt idx="1">
                  <c:v>42244</c:v>
                </c:pt>
                <c:pt idx="2">
                  <c:v>42276</c:v>
                </c:pt>
                <c:pt idx="3">
                  <c:v>42306</c:v>
                </c:pt>
                <c:pt idx="4">
                  <c:v>42338</c:v>
                </c:pt>
                <c:pt idx="5">
                  <c:v>42367</c:v>
                </c:pt>
                <c:pt idx="6">
                  <c:v>42398</c:v>
                </c:pt>
                <c:pt idx="7">
                  <c:v>42429</c:v>
                </c:pt>
                <c:pt idx="8">
                  <c:v>42458</c:v>
                </c:pt>
                <c:pt idx="9">
                  <c:v>42489</c:v>
                </c:pt>
                <c:pt idx="10">
                  <c:v>42521</c:v>
                </c:pt>
                <c:pt idx="11">
                  <c:v>42550</c:v>
                </c:pt>
                <c:pt idx="12">
                  <c:v>42580</c:v>
                </c:pt>
                <c:pt idx="13">
                  <c:v>42612</c:v>
                </c:pt>
                <c:pt idx="14">
                  <c:v>42642</c:v>
                </c:pt>
                <c:pt idx="15">
                  <c:v>42674</c:v>
                </c:pt>
                <c:pt idx="16">
                  <c:v>42703</c:v>
                </c:pt>
                <c:pt idx="17">
                  <c:v>42733</c:v>
                </c:pt>
                <c:pt idx="18">
                  <c:v>42765</c:v>
                </c:pt>
                <c:pt idx="19">
                  <c:v>42794</c:v>
                </c:pt>
                <c:pt idx="20">
                  <c:v>42823</c:v>
                </c:pt>
                <c:pt idx="21">
                  <c:v>42853</c:v>
                </c:pt>
                <c:pt idx="22">
                  <c:v>42885</c:v>
                </c:pt>
                <c:pt idx="23">
                  <c:v>42915</c:v>
                </c:pt>
              </c:numCache>
            </c:numRef>
          </c:xVal>
          <c:yVal>
            <c:numRef>
              <c:f>[0]!FRA1YSeries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97280"/>
        <c:axId val="76960512"/>
      </c:scatterChart>
      <c:dateAx>
        <c:axId val="7689728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605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960512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89728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42184</c:v>
                </c:pt>
                <c:pt idx="1">
                  <c:v>42185</c:v>
                </c:pt>
                <c:pt idx="2">
                  <c:v>42186</c:v>
                </c:pt>
                <c:pt idx="3">
                  <c:v>42187</c:v>
                </c:pt>
                <c:pt idx="4">
                  <c:v>42191</c:v>
                </c:pt>
                <c:pt idx="5">
                  <c:v>42191</c:v>
                </c:pt>
                <c:pt idx="6">
                  <c:v>42192</c:v>
                </c:pt>
                <c:pt idx="7">
                  <c:v>42193</c:v>
                </c:pt>
                <c:pt idx="8">
                  <c:v>42194</c:v>
                </c:pt>
                <c:pt idx="9">
                  <c:v>42195</c:v>
                </c:pt>
                <c:pt idx="10">
                  <c:v>42198</c:v>
                </c:pt>
                <c:pt idx="11">
                  <c:v>42199</c:v>
                </c:pt>
                <c:pt idx="12">
                  <c:v>42200</c:v>
                </c:pt>
                <c:pt idx="13">
                  <c:v>42201</c:v>
                </c:pt>
                <c:pt idx="14">
                  <c:v>42202</c:v>
                </c:pt>
                <c:pt idx="15">
                  <c:v>42205</c:v>
                </c:pt>
                <c:pt idx="16">
                  <c:v>42206</c:v>
                </c:pt>
                <c:pt idx="17">
                  <c:v>42207</c:v>
                </c:pt>
                <c:pt idx="18">
                  <c:v>42208</c:v>
                </c:pt>
                <c:pt idx="19">
                  <c:v>42209</c:v>
                </c:pt>
                <c:pt idx="20">
                  <c:v>42212</c:v>
                </c:pt>
                <c:pt idx="21">
                  <c:v>42213</c:v>
                </c:pt>
                <c:pt idx="22">
                  <c:v>42214</c:v>
                </c:pt>
                <c:pt idx="23">
                  <c:v>42215</c:v>
                </c:pt>
                <c:pt idx="24">
                  <c:v>42216</c:v>
                </c:pt>
                <c:pt idx="25">
                  <c:v>42219</c:v>
                </c:pt>
                <c:pt idx="26">
                  <c:v>42220</c:v>
                </c:pt>
                <c:pt idx="27">
                  <c:v>42221</c:v>
                </c:pt>
                <c:pt idx="28">
                  <c:v>42222</c:v>
                </c:pt>
                <c:pt idx="29">
                  <c:v>42223</c:v>
                </c:pt>
                <c:pt idx="30">
                  <c:v>42226</c:v>
                </c:pt>
                <c:pt idx="31">
                  <c:v>42227</c:v>
                </c:pt>
                <c:pt idx="32">
                  <c:v>42228</c:v>
                </c:pt>
                <c:pt idx="33">
                  <c:v>42229</c:v>
                </c:pt>
                <c:pt idx="34">
                  <c:v>42230</c:v>
                </c:pt>
                <c:pt idx="35">
                  <c:v>42233</c:v>
                </c:pt>
                <c:pt idx="36">
                  <c:v>42234</c:v>
                </c:pt>
                <c:pt idx="37">
                  <c:v>42235</c:v>
                </c:pt>
                <c:pt idx="38">
                  <c:v>42236</c:v>
                </c:pt>
                <c:pt idx="39">
                  <c:v>42237</c:v>
                </c:pt>
                <c:pt idx="40">
                  <c:v>42240</c:v>
                </c:pt>
                <c:pt idx="41">
                  <c:v>42241</c:v>
                </c:pt>
                <c:pt idx="42">
                  <c:v>42242</c:v>
                </c:pt>
                <c:pt idx="43">
                  <c:v>42243</c:v>
                </c:pt>
                <c:pt idx="44">
                  <c:v>42244</c:v>
                </c:pt>
                <c:pt idx="45">
                  <c:v>42248</c:v>
                </c:pt>
                <c:pt idx="46">
                  <c:v>42249</c:v>
                </c:pt>
                <c:pt idx="47">
                  <c:v>42250</c:v>
                </c:pt>
                <c:pt idx="48">
                  <c:v>42251</c:v>
                </c:pt>
                <c:pt idx="49">
                  <c:v>42255</c:v>
                </c:pt>
                <c:pt idx="50">
                  <c:v>42255</c:v>
                </c:pt>
                <c:pt idx="51">
                  <c:v>42256</c:v>
                </c:pt>
                <c:pt idx="52">
                  <c:v>42257</c:v>
                </c:pt>
                <c:pt idx="53">
                  <c:v>42258</c:v>
                </c:pt>
                <c:pt idx="54">
                  <c:v>42261</c:v>
                </c:pt>
                <c:pt idx="55">
                  <c:v>42262</c:v>
                </c:pt>
                <c:pt idx="56">
                  <c:v>42263</c:v>
                </c:pt>
                <c:pt idx="57">
                  <c:v>42264</c:v>
                </c:pt>
                <c:pt idx="58">
                  <c:v>42265</c:v>
                </c:pt>
                <c:pt idx="59">
                  <c:v>42268</c:v>
                </c:pt>
                <c:pt idx="60">
                  <c:v>42269</c:v>
                </c:pt>
                <c:pt idx="61">
                  <c:v>42270</c:v>
                </c:pt>
                <c:pt idx="62">
                  <c:v>42271</c:v>
                </c:pt>
                <c:pt idx="63">
                  <c:v>42272</c:v>
                </c:pt>
                <c:pt idx="64">
                  <c:v>42275</c:v>
                </c:pt>
                <c:pt idx="65">
                  <c:v>42276</c:v>
                </c:pt>
                <c:pt idx="66">
                  <c:v>42277</c:v>
                </c:pt>
                <c:pt idx="67">
                  <c:v>42278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42290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42298</c:v>
                </c:pt>
                <c:pt idx="82">
                  <c:v>42299</c:v>
                </c:pt>
                <c:pt idx="83">
                  <c:v>42300</c:v>
                </c:pt>
                <c:pt idx="84">
                  <c:v>42303</c:v>
                </c:pt>
                <c:pt idx="85">
                  <c:v>42304</c:v>
                </c:pt>
                <c:pt idx="86">
                  <c:v>42305</c:v>
                </c:pt>
                <c:pt idx="87">
                  <c:v>42306</c:v>
                </c:pt>
                <c:pt idx="88">
                  <c:v>42307</c:v>
                </c:pt>
                <c:pt idx="89">
                  <c:v>42310</c:v>
                </c:pt>
                <c:pt idx="90">
                  <c:v>42311</c:v>
                </c:pt>
                <c:pt idx="91">
                  <c:v>42312</c:v>
                </c:pt>
                <c:pt idx="92">
                  <c:v>42313</c:v>
                </c:pt>
                <c:pt idx="93">
                  <c:v>42314</c:v>
                </c:pt>
                <c:pt idx="94">
                  <c:v>42317</c:v>
                </c:pt>
                <c:pt idx="95">
                  <c:v>42318</c:v>
                </c:pt>
                <c:pt idx="96">
                  <c:v>42320</c:v>
                </c:pt>
                <c:pt idx="97">
                  <c:v>42320</c:v>
                </c:pt>
                <c:pt idx="98">
                  <c:v>42321</c:v>
                </c:pt>
                <c:pt idx="99">
                  <c:v>42324</c:v>
                </c:pt>
                <c:pt idx="100">
                  <c:v>42325</c:v>
                </c:pt>
                <c:pt idx="101">
                  <c:v>42326</c:v>
                </c:pt>
                <c:pt idx="102">
                  <c:v>42327</c:v>
                </c:pt>
                <c:pt idx="103">
                  <c:v>42328</c:v>
                </c:pt>
                <c:pt idx="104">
                  <c:v>42331</c:v>
                </c:pt>
                <c:pt idx="105">
                  <c:v>42332</c:v>
                </c:pt>
                <c:pt idx="106">
                  <c:v>42333</c:v>
                </c:pt>
                <c:pt idx="107">
                  <c:v>42335</c:v>
                </c:pt>
                <c:pt idx="108">
                  <c:v>42335</c:v>
                </c:pt>
                <c:pt idx="109">
                  <c:v>42338</c:v>
                </c:pt>
                <c:pt idx="110">
                  <c:v>42339</c:v>
                </c:pt>
                <c:pt idx="111">
                  <c:v>42340</c:v>
                </c:pt>
                <c:pt idx="112">
                  <c:v>42341</c:v>
                </c:pt>
                <c:pt idx="113">
                  <c:v>42342</c:v>
                </c:pt>
                <c:pt idx="114">
                  <c:v>42345</c:v>
                </c:pt>
                <c:pt idx="115">
                  <c:v>42346</c:v>
                </c:pt>
                <c:pt idx="116">
                  <c:v>42347</c:v>
                </c:pt>
                <c:pt idx="117">
                  <c:v>42348</c:v>
                </c:pt>
                <c:pt idx="118">
                  <c:v>42349</c:v>
                </c:pt>
                <c:pt idx="119">
                  <c:v>42352</c:v>
                </c:pt>
                <c:pt idx="120">
                  <c:v>42353</c:v>
                </c:pt>
                <c:pt idx="121">
                  <c:v>42354</c:v>
                </c:pt>
                <c:pt idx="122">
                  <c:v>42355</c:v>
                </c:pt>
                <c:pt idx="123">
                  <c:v>42356</c:v>
                </c:pt>
                <c:pt idx="124">
                  <c:v>42359</c:v>
                </c:pt>
                <c:pt idx="125">
                  <c:v>42360</c:v>
                </c:pt>
                <c:pt idx="126">
                  <c:v>42361</c:v>
                </c:pt>
                <c:pt idx="127">
                  <c:v>42362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42388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42416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42521</c:v>
                </c:pt>
                <c:pt idx="234">
                  <c:v>42522</c:v>
                </c:pt>
                <c:pt idx="235">
                  <c:v>42523</c:v>
                </c:pt>
                <c:pt idx="236">
                  <c:v>42524</c:v>
                </c:pt>
                <c:pt idx="237">
                  <c:v>42527</c:v>
                </c:pt>
                <c:pt idx="238">
                  <c:v>42528</c:v>
                </c:pt>
                <c:pt idx="239">
                  <c:v>42529</c:v>
                </c:pt>
                <c:pt idx="240">
                  <c:v>42530</c:v>
                </c:pt>
                <c:pt idx="241">
                  <c:v>42531</c:v>
                </c:pt>
                <c:pt idx="242">
                  <c:v>42534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42556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42619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42646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42654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42688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42699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42732</c:v>
                </c:pt>
                <c:pt idx="382">
                  <c:v>42733</c:v>
                </c:pt>
                <c:pt idx="383">
                  <c:v>42734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42752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42761</c:v>
                </c:pt>
                <c:pt idx="402">
                  <c:v>42762</c:v>
                </c:pt>
                <c:pt idx="403">
                  <c:v>42765</c:v>
                </c:pt>
                <c:pt idx="404">
                  <c:v>42766</c:v>
                </c:pt>
                <c:pt idx="405">
                  <c:v>42767</c:v>
                </c:pt>
                <c:pt idx="406">
                  <c:v>42768</c:v>
                </c:pt>
                <c:pt idx="407">
                  <c:v>42769</c:v>
                </c:pt>
                <c:pt idx="408">
                  <c:v>42772</c:v>
                </c:pt>
                <c:pt idx="409">
                  <c:v>42773</c:v>
                </c:pt>
                <c:pt idx="410">
                  <c:v>42774</c:v>
                </c:pt>
                <c:pt idx="411">
                  <c:v>42775</c:v>
                </c:pt>
                <c:pt idx="412">
                  <c:v>42776</c:v>
                </c:pt>
                <c:pt idx="413">
                  <c:v>42779</c:v>
                </c:pt>
                <c:pt idx="414">
                  <c:v>42780</c:v>
                </c:pt>
                <c:pt idx="415">
                  <c:v>42781</c:v>
                </c:pt>
                <c:pt idx="416">
                  <c:v>42782</c:v>
                </c:pt>
                <c:pt idx="417">
                  <c:v>42783</c:v>
                </c:pt>
                <c:pt idx="418">
                  <c:v>42787</c:v>
                </c:pt>
                <c:pt idx="419">
                  <c:v>42787</c:v>
                </c:pt>
                <c:pt idx="420">
                  <c:v>42788</c:v>
                </c:pt>
                <c:pt idx="421">
                  <c:v>42789</c:v>
                </c:pt>
                <c:pt idx="422">
                  <c:v>42790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42800</c:v>
                </c:pt>
                <c:pt idx="429">
                  <c:v>42801</c:v>
                </c:pt>
                <c:pt idx="430">
                  <c:v>42802</c:v>
                </c:pt>
                <c:pt idx="431">
                  <c:v>42803</c:v>
                </c:pt>
                <c:pt idx="432">
                  <c:v>42804</c:v>
                </c:pt>
                <c:pt idx="433">
                  <c:v>42807</c:v>
                </c:pt>
                <c:pt idx="434">
                  <c:v>42808</c:v>
                </c:pt>
                <c:pt idx="435">
                  <c:v>42809</c:v>
                </c:pt>
                <c:pt idx="436">
                  <c:v>42810</c:v>
                </c:pt>
                <c:pt idx="437">
                  <c:v>42811</c:v>
                </c:pt>
                <c:pt idx="438">
                  <c:v>42814</c:v>
                </c:pt>
                <c:pt idx="439">
                  <c:v>42815</c:v>
                </c:pt>
                <c:pt idx="440">
                  <c:v>42816</c:v>
                </c:pt>
                <c:pt idx="441">
                  <c:v>42817</c:v>
                </c:pt>
                <c:pt idx="442">
                  <c:v>42818</c:v>
                </c:pt>
                <c:pt idx="443">
                  <c:v>42821</c:v>
                </c:pt>
                <c:pt idx="444">
                  <c:v>42822</c:v>
                </c:pt>
                <c:pt idx="445">
                  <c:v>42823</c:v>
                </c:pt>
                <c:pt idx="446">
                  <c:v>42824</c:v>
                </c:pt>
                <c:pt idx="447">
                  <c:v>42825</c:v>
                </c:pt>
                <c:pt idx="448">
                  <c:v>42828</c:v>
                </c:pt>
                <c:pt idx="449">
                  <c:v>42829</c:v>
                </c:pt>
                <c:pt idx="450">
                  <c:v>42830</c:v>
                </c:pt>
                <c:pt idx="451">
                  <c:v>42831</c:v>
                </c:pt>
                <c:pt idx="452">
                  <c:v>42832</c:v>
                </c:pt>
                <c:pt idx="453">
                  <c:v>42835</c:v>
                </c:pt>
                <c:pt idx="454">
                  <c:v>42836</c:v>
                </c:pt>
                <c:pt idx="455">
                  <c:v>42837</c:v>
                </c:pt>
                <c:pt idx="456">
                  <c:v>42838</c:v>
                </c:pt>
                <c:pt idx="457">
                  <c:v>42843</c:v>
                </c:pt>
                <c:pt idx="458">
                  <c:v>42844</c:v>
                </c:pt>
                <c:pt idx="459">
                  <c:v>42845</c:v>
                </c:pt>
                <c:pt idx="460">
                  <c:v>42846</c:v>
                </c:pt>
                <c:pt idx="461">
                  <c:v>42849</c:v>
                </c:pt>
                <c:pt idx="462">
                  <c:v>42850</c:v>
                </c:pt>
                <c:pt idx="463">
                  <c:v>42851</c:v>
                </c:pt>
                <c:pt idx="464">
                  <c:v>42852</c:v>
                </c:pt>
                <c:pt idx="465">
                  <c:v>42853</c:v>
                </c:pt>
                <c:pt idx="466">
                  <c:v>42857</c:v>
                </c:pt>
                <c:pt idx="467">
                  <c:v>42858</c:v>
                </c:pt>
                <c:pt idx="468">
                  <c:v>42859</c:v>
                </c:pt>
                <c:pt idx="469">
                  <c:v>42860</c:v>
                </c:pt>
                <c:pt idx="470">
                  <c:v>42863</c:v>
                </c:pt>
                <c:pt idx="471">
                  <c:v>42864</c:v>
                </c:pt>
                <c:pt idx="472">
                  <c:v>42865</c:v>
                </c:pt>
                <c:pt idx="473">
                  <c:v>42866</c:v>
                </c:pt>
                <c:pt idx="474">
                  <c:v>42867</c:v>
                </c:pt>
                <c:pt idx="475">
                  <c:v>42870</c:v>
                </c:pt>
                <c:pt idx="476">
                  <c:v>42871</c:v>
                </c:pt>
                <c:pt idx="477">
                  <c:v>42872</c:v>
                </c:pt>
                <c:pt idx="478">
                  <c:v>42873</c:v>
                </c:pt>
                <c:pt idx="479">
                  <c:v>42874</c:v>
                </c:pt>
                <c:pt idx="480">
                  <c:v>42877</c:v>
                </c:pt>
                <c:pt idx="481">
                  <c:v>42878</c:v>
                </c:pt>
                <c:pt idx="482">
                  <c:v>42879</c:v>
                </c:pt>
                <c:pt idx="483">
                  <c:v>42880</c:v>
                </c:pt>
                <c:pt idx="484">
                  <c:v>42881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42898</c:v>
                </c:pt>
                <c:pt idx="495">
                  <c:v>42899</c:v>
                </c:pt>
                <c:pt idx="496">
                  <c:v>42900</c:v>
                </c:pt>
                <c:pt idx="497">
                  <c:v>42901</c:v>
                </c:pt>
                <c:pt idx="498">
                  <c:v>42902</c:v>
                </c:pt>
                <c:pt idx="499">
                  <c:v>42905</c:v>
                </c:pt>
                <c:pt idx="500">
                  <c:v>42906</c:v>
                </c:pt>
                <c:pt idx="501">
                  <c:v>42907</c:v>
                </c:pt>
                <c:pt idx="502">
                  <c:v>42908</c:v>
                </c:pt>
                <c:pt idx="503">
                  <c:v>42909</c:v>
                </c:pt>
                <c:pt idx="504">
                  <c:v>42912</c:v>
                </c:pt>
                <c:pt idx="505">
                  <c:v>42913</c:v>
                </c:pt>
                <c:pt idx="506">
                  <c:v>42914</c:v>
                </c:pt>
                <c:pt idx="507">
                  <c:v>42915</c:v>
                </c:pt>
                <c:pt idx="508">
                  <c:v>42916</c:v>
                </c:pt>
                <c:pt idx="509">
                  <c:v>42919</c:v>
                </c:pt>
                <c:pt idx="510">
                  <c:v>42921</c:v>
                </c:pt>
                <c:pt idx="511">
                  <c:v>42921</c:v>
                </c:pt>
                <c:pt idx="512">
                  <c:v>42922</c:v>
                </c:pt>
                <c:pt idx="513">
                  <c:v>42923</c:v>
                </c:pt>
                <c:pt idx="514">
                  <c:v>42926</c:v>
                </c:pt>
                <c:pt idx="515">
                  <c:v>42927</c:v>
                </c:pt>
                <c:pt idx="516">
                  <c:v>42928</c:v>
                </c:pt>
                <c:pt idx="517">
                  <c:v>42929</c:v>
                </c:pt>
                <c:pt idx="518">
                  <c:v>42936</c:v>
                </c:pt>
                <c:pt idx="519">
                  <c:v>42943</c:v>
                </c:pt>
                <c:pt idx="520">
                  <c:v>42950</c:v>
                </c:pt>
                <c:pt idx="521">
                  <c:v>42957</c:v>
                </c:pt>
                <c:pt idx="522">
                  <c:v>42964</c:v>
                </c:pt>
                <c:pt idx="523">
                  <c:v>42971</c:v>
                </c:pt>
                <c:pt idx="524">
                  <c:v>42978</c:v>
                </c:pt>
                <c:pt idx="525">
                  <c:v>42985</c:v>
                </c:pt>
                <c:pt idx="526">
                  <c:v>42992</c:v>
                </c:pt>
                <c:pt idx="527">
                  <c:v>42999</c:v>
                </c:pt>
                <c:pt idx="528">
                  <c:v>43006</c:v>
                </c:pt>
                <c:pt idx="529">
                  <c:v>43013</c:v>
                </c:pt>
                <c:pt idx="530">
                  <c:v>43020</c:v>
                </c:pt>
                <c:pt idx="531">
                  <c:v>43027</c:v>
                </c:pt>
                <c:pt idx="532">
                  <c:v>43034</c:v>
                </c:pt>
                <c:pt idx="533">
                  <c:v>43041</c:v>
                </c:pt>
                <c:pt idx="534">
                  <c:v>43048</c:v>
                </c:pt>
                <c:pt idx="535">
                  <c:v>43055</c:v>
                </c:pt>
                <c:pt idx="536">
                  <c:v>43063</c:v>
                </c:pt>
                <c:pt idx="537">
                  <c:v>43069</c:v>
                </c:pt>
                <c:pt idx="538">
                  <c:v>43076</c:v>
                </c:pt>
                <c:pt idx="539">
                  <c:v>43083</c:v>
                </c:pt>
                <c:pt idx="540">
                  <c:v>43090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43126</c:v>
                </c:pt>
                <c:pt idx="546">
                  <c:v>43133</c:v>
                </c:pt>
                <c:pt idx="547">
                  <c:v>43140</c:v>
                </c:pt>
                <c:pt idx="548">
                  <c:v>43147</c:v>
                </c:pt>
                <c:pt idx="549">
                  <c:v>43154</c:v>
                </c:pt>
                <c:pt idx="550">
                  <c:v>43161</c:v>
                </c:pt>
                <c:pt idx="551">
                  <c:v>43168</c:v>
                </c:pt>
                <c:pt idx="552">
                  <c:v>43175</c:v>
                </c:pt>
                <c:pt idx="553">
                  <c:v>43182</c:v>
                </c:pt>
                <c:pt idx="554">
                  <c:v>43193</c:v>
                </c:pt>
                <c:pt idx="555">
                  <c:v>43196</c:v>
                </c:pt>
                <c:pt idx="556">
                  <c:v>43203</c:v>
                </c:pt>
                <c:pt idx="557">
                  <c:v>43210</c:v>
                </c:pt>
                <c:pt idx="558">
                  <c:v>43217</c:v>
                </c:pt>
                <c:pt idx="559">
                  <c:v>43224</c:v>
                </c:pt>
                <c:pt idx="560">
                  <c:v>43231</c:v>
                </c:pt>
                <c:pt idx="561">
                  <c:v>43238</c:v>
                </c:pt>
                <c:pt idx="562">
                  <c:v>43245</c:v>
                </c:pt>
                <c:pt idx="563">
                  <c:v>43252</c:v>
                </c:pt>
                <c:pt idx="564">
                  <c:v>43259</c:v>
                </c:pt>
                <c:pt idx="565">
                  <c:v>43266</c:v>
                </c:pt>
                <c:pt idx="566">
                  <c:v>43273</c:v>
                </c:pt>
                <c:pt idx="567">
                  <c:v>43280</c:v>
                </c:pt>
                <c:pt idx="568">
                  <c:v>43287</c:v>
                </c:pt>
                <c:pt idx="569">
                  <c:v>43294</c:v>
                </c:pt>
                <c:pt idx="570">
                  <c:v>43301</c:v>
                </c:pt>
                <c:pt idx="571">
                  <c:v>43308</c:v>
                </c:pt>
                <c:pt idx="572">
                  <c:v>43315</c:v>
                </c:pt>
                <c:pt idx="573">
                  <c:v>43322</c:v>
                </c:pt>
                <c:pt idx="574">
                  <c:v>43329</c:v>
                </c:pt>
                <c:pt idx="575">
                  <c:v>43336</c:v>
                </c:pt>
                <c:pt idx="576">
                  <c:v>43343</c:v>
                </c:pt>
                <c:pt idx="577">
                  <c:v>43350</c:v>
                </c:pt>
                <c:pt idx="578">
                  <c:v>43357</c:v>
                </c:pt>
                <c:pt idx="579">
                  <c:v>43364</c:v>
                </c:pt>
                <c:pt idx="580">
                  <c:v>43371</c:v>
                </c:pt>
                <c:pt idx="581">
                  <c:v>43378</c:v>
                </c:pt>
                <c:pt idx="582">
                  <c:v>43385</c:v>
                </c:pt>
                <c:pt idx="583">
                  <c:v>43392</c:v>
                </c:pt>
                <c:pt idx="584">
                  <c:v>43399</c:v>
                </c:pt>
                <c:pt idx="585">
                  <c:v>43406</c:v>
                </c:pt>
                <c:pt idx="586">
                  <c:v>43413</c:v>
                </c:pt>
                <c:pt idx="587">
                  <c:v>43420</c:v>
                </c:pt>
                <c:pt idx="588">
                  <c:v>43427</c:v>
                </c:pt>
                <c:pt idx="589">
                  <c:v>43434</c:v>
                </c:pt>
                <c:pt idx="590">
                  <c:v>43441</c:v>
                </c:pt>
                <c:pt idx="591">
                  <c:v>43448</c:v>
                </c:pt>
                <c:pt idx="592">
                  <c:v>43455</c:v>
                </c:pt>
                <c:pt idx="593">
                  <c:v>43465</c:v>
                </c:pt>
                <c:pt idx="594">
                  <c:v>43472</c:v>
                </c:pt>
                <c:pt idx="595">
                  <c:v>43479</c:v>
                </c:pt>
                <c:pt idx="596">
                  <c:v>43487</c:v>
                </c:pt>
                <c:pt idx="597">
                  <c:v>43493</c:v>
                </c:pt>
                <c:pt idx="598">
                  <c:v>43500</c:v>
                </c:pt>
                <c:pt idx="599">
                  <c:v>43507</c:v>
                </c:pt>
                <c:pt idx="600">
                  <c:v>43515</c:v>
                </c:pt>
                <c:pt idx="601">
                  <c:v>43521</c:v>
                </c:pt>
                <c:pt idx="602">
                  <c:v>43528</c:v>
                </c:pt>
                <c:pt idx="603">
                  <c:v>43535</c:v>
                </c:pt>
                <c:pt idx="604">
                  <c:v>43542</c:v>
                </c:pt>
                <c:pt idx="605">
                  <c:v>43549</c:v>
                </c:pt>
                <c:pt idx="606">
                  <c:v>43556</c:v>
                </c:pt>
                <c:pt idx="607">
                  <c:v>43563</c:v>
                </c:pt>
                <c:pt idx="608">
                  <c:v>43570</c:v>
                </c:pt>
                <c:pt idx="609">
                  <c:v>43579</c:v>
                </c:pt>
                <c:pt idx="610">
                  <c:v>43584</c:v>
                </c:pt>
                <c:pt idx="611">
                  <c:v>43592</c:v>
                </c:pt>
                <c:pt idx="612">
                  <c:v>43598</c:v>
                </c:pt>
                <c:pt idx="613">
                  <c:v>43605</c:v>
                </c:pt>
                <c:pt idx="614">
                  <c:v>43613</c:v>
                </c:pt>
                <c:pt idx="615">
                  <c:v>43619</c:v>
                </c:pt>
                <c:pt idx="616">
                  <c:v>43626</c:v>
                </c:pt>
                <c:pt idx="617">
                  <c:v>43633</c:v>
                </c:pt>
                <c:pt idx="618">
                  <c:v>43640</c:v>
                </c:pt>
                <c:pt idx="619">
                  <c:v>43647</c:v>
                </c:pt>
                <c:pt idx="620">
                  <c:v>43654</c:v>
                </c:pt>
                <c:pt idx="621">
                  <c:v>43661</c:v>
                </c:pt>
                <c:pt idx="622">
                  <c:v>43668</c:v>
                </c:pt>
                <c:pt idx="623">
                  <c:v>43675</c:v>
                </c:pt>
                <c:pt idx="624">
                  <c:v>43682</c:v>
                </c:pt>
                <c:pt idx="625">
                  <c:v>43689</c:v>
                </c:pt>
                <c:pt idx="626">
                  <c:v>43696</c:v>
                </c:pt>
                <c:pt idx="627">
                  <c:v>43704</c:v>
                </c:pt>
                <c:pt idx="628">
                  <c:v>43711</c:v>
                </c:pt>
                <c:pt idx="629">
                  <c:v>43717</c:v>
                </c:pt>
                <c:pt idx="630">
                  <c:v>43724</c:v>
                </c:pt>
                <c:pt idx="631">
                  <c:v>43731</c:v>
                </c:pt>
                <c:pt idx="632">
                  <c:v>43738</c:v>
                </c:pt>
                <c:pt idx="633">
                  <c:v>43745</c:v>
                </c:pt>
                <c:pt idx="634">
                  <c:v>43753</c:v>
                </c:pt>
                <c:pt idx="635">
                  <c:v>43759</c:v>
                </c:pt>
                <c:pt idx="636">
                  <c:v>43766</c:v>
                </c:pt>
                <c:pt idx="637">
                  <c:v>43773</c:v>
                </c:pt>
                <c:pt idx="638">
                  <c:v>43781</c:v>
                </c:pt>
                <c:pt idx="639">
                  <c:v>43787</c:v>
                </c:pt>
                <c:pt idx="640">
                  <c:v>43794</c:v>
                </c:pt>
                <c:pt idx="641">
                  <c:v>43801</c:v>
                </c:pt>
                <c:pt idx="642">
                  <c:v>43808</c:v>
                </c:pt>
                <c:pt idx="643">
                  <c:v>43815</c:v>
                </c:pt>
                <c:pt idx="644">
                  <c:v>43822</c:v>
                </c:pt>
                <c:pt idx="645">
                  <c:v>43830</c:v>
                </c:pt>
                <c:pt idx="646">
                  <c:v>43837</c:v>
                </c:pt>
                <c:pt idx="647">
                  <c:v>43844</c:v>
                </c:pt>
                <c:pt idx="648">
                  <c:v>43851</c:v>
                </c:pt>
                <c:pt idx="649">
                  <c:v>43858</c:v>
                </c:pt>
                <c:pt idx="650">
                  <c:v>43865</c:v>
                </c:pt>
                <c:pt idx="651">
                  <c:v>43872</c:v>
                </c:pt>
                <c:pt idx="652">
                  <c:v>43879</c:v>
                </c:pt>
                <c:pt idx="653">
                  <c:v>43886</c:v>
                </c:pt>
                <c:pt idx="654">
                  <c:v>43893</c:v>
                </c:pt>
                <c:pt idx="655">
                  <c:v>43900</c:v>
                </c:pt>
                <c:pt idx="656">
                  <c:v>43907</c:v>
                </c:pt>
                <c:pt idx="657">
                  <c:v>43914</c:v>
                </c:pt>
                <c:pt idx="658">
                  <c:v>43921</c:v>
                </c:pt>
                <c:pt idx="659">
                  <c:v>43928</c:v>
                </c:pt>
                <c:pt idx="660">
                  <c:v>43937</c:v>
                </c:pt>
                <c:pt idx="661">
                  <c:v>43944</c:v>
                </c:pt>
                <c:pt idx="662">
                  <c:v>43951</c:v>
                </c:pt>
                <c:pt idx="663">
                  <c:v>43958</c:v>
                </c:pt>
                <c:pt idx="664">
                  <c:v>43965</c:v>
                </c:pt>
                <c:pt idx="665">
                  <c:v>43972</c:v>
                </c:pt>
                <c:pt idx="666">
                  <c:v>43979</c:v>
                </c:pt>
                <c:pt idx="667">
                  <c:v>43986</c:v>
                </c:pt>
                <c:pt idx="668">
                  <c:v>43993</c:v>
                </c:pt>
                <c:pt idx="669">
                  <c:v>44000</c:v>
                </c:pt>
                <c:pt idx="670">
                  <c:v>44007</c:v>
                </c:pt>
                <c:pt idx="671">
                  <c:v>44014</c:v>
                </c:pt>
                <c:pt idx="672">
                  <c:v>44021</c:v>
                </c:pt>
                <c:pt idx="673">
                  <c:v>44028</c:v>
                </c:pt>
                <c:pt idx="674">
                  <c:v>44035</c:v>
                </c:pt>
                <c:pt idx="675">
                  <c:v>44042</c:v>
                </c:pt>
                <c:pt idx="676">
                  <c:v>44049</c:v>
                </c:pt>
                <c:pt idx="677">
                  <c:v>44056</c:v>
                </c:pt>
                <c:pt idx="678">
                  <c:v>44063</c:v>
                </c:pt>
                <c:pt idx="679">
                  <c:v>44070</c:v>
                </c:pt>
                <c:pt idx="680">
                  <c:v>44077</c:v>
                </c:pt>
                <c:pt idx="681">
                  <c:v>44084</c:v>
                </c:pt>
                <c:pt idx="682">
                  <c:v>44091</c:v>
                </c:pt>
                <c:pt idx="683">
                  <c:v>44098</c:v>
                </c:pt>
                <c:pt idx="684">
                  <c:v>44105</c:v>
                </c:pt>
                <c:pt idx="685">
                  <c:v>44112</c:v>
                </c:pt>
                <c:pt idx="686">
                  <c:v>44119</c:v>
                </c:pt>
                <c:pt idx="687">
                  <c:v>44126</c:v>
                </c:pt>
                <c:pt idx="688">
                  <c:v>44133</c:v>
                </c:pt>
                <c:pt idx="689">
                  <c:v>44140</c:v>
                </c:pt>
                <c:pt idx="690">
                  <c:v>44147</c:v>
                </c:pt>
                <c:pt idx="691">
                  <c:v>44154</c:v>
                </c:pt>
                <c:pt idx="692">
                  <c:v>44162</c:v>
                </c:pt>
                <c:pt idx="693">
                  <c:v>44168</c:v>
                </c:pt>
                <c:pt idx="694">
                  <c:v>44175</c:v>
                </c:pt>
                <c:pt idx="695">
                  <c:v>44182</c:v>
                </c:pt>
                <c:pt idx="696">
                  <c:v>44189</c:v>
                </c:pt>
                <c:pt idx="697">
                  <c:v>44196</c:v>
                </c:pt>
                <c:pt idx="698">
                  <c:v>44203</c:v>
                </c:pt>
                <c:pt idx="699">
                  <c:v>44210</c:v>
                </c:pt>
                <c:pt idx="700">
                  <c:v>44217</c:v>
                </c:pt>
                <c:pt idx="701">
                  <c:v>44224</c:v>
                </c:pt>
                <c:pt idx="702">
                  <c:v>44231</c:v>
                </c:pt>
                <c:pt idx="703">
                  <c:v>44238</c:v>
                </c:pt>
                <c:pt idx="704">
                  <c:v>44245</c:v>
                </c:pt>
                <c:pt idx="705">
                  <c:v>44252</c:v>
                </c:pt>
                <c:pt idx="706">
                  <c:v>44259</c:v>
                </c:pt>
                <c:pt idx="707">
                  <c:v>44266</c:v>
                </c:pt>
                <c:pt idx="708">
                  <c:v>44273</c:v>
                </c:pt>
                <c:pt idx="709">
                  <c:v>44280</c:v>
                </c:pt>
                <c:pt idx="710">
                  <c:v>44287</c:v>
                </c:pt>
                <c:pt idx="711">
                  <c:v>44294</c:v>
                </c:pt>
                <c:pt idx="712">
                  <c:v>44301</c:v>
                </c:pt>
                <c:pt idx="713">
                  <c:v>44308</c:v>
                </c:pt>
                <c:pt idx="714">
                  <c:v>44315</c:v>
                </c:pt>
                <c:pt idx="715">
                  <c:v>44322</c:v>
                </c:pt>
                <c:pt idx="716">
                  <c:v>44329</c:v>
                </c:pt>
                <c:pt idx="717">
                  <c:v>44336</c:v>
                </c:pt>
                <c:pt idx="718">
                  <c:v>44343</c:v>
                </c:pt>
                <c:pt idx="719">
                  <c:v>44350</c:v>
                </c:pt>
                <c:pt idx="720">
                  <c:v>44357</c:v>
                </c:pt>
                <c:pt idx="721">
                  <c:v>44364</c:v>
                </c:pt>
                <c:pt idx="722">
                  <c:v>44371</c:v>
                </c:pt>
                <c:pt idx="723">
                  <c:v>44378</c:v>
                </c:pt>
                <c:pt idx="724">
                  <c:v>44385</c:v>
                </c:pt>
                <c:pt idx="725">
                  <c:v>44392</c:v>
                </c:pt>
                <c:pt idx="726">
                  <c:v>44399</c:v>
                </c:pt>
                <c:pt idx="727">
                  <c:v>44406</c:v>
                </c:pt>
                <c:pt idx="728">
                  <c:v>44413</c:v>
                </c:pt>
                <c:pt idx="729">
                  <c:v>44420</c:v>
                </c:pt>
                <c:pt idx="730">
                  <c:v>44427</c:v>
                </c:pt>
                <c:pt idx="731">
                  <c:v>44434</c:v>
                </c:pt>
                <c:pt idx="732">
                  <c:v>44441</c:v>
                </c:pt>
                <c:pt idx="733">
                  <c:v>44448</c:v>
                </c:pt>
                <c:pt idx="734">
                  <c:v>44455</c:v>
                </c:pt>
                <c:pt idx="735">
                  <c:v>44462</c:v>
                </c:pt>
                <c:pt idx="736">
                  <c:v>44469</c:v>
                </c:pt>
                <c:pt idx="737">
                  <c:v>44476</c:v>
                </c:pt>
                <c:pt idx="738">
                  <c:v>44483</c:v>
                </c:pt>
                <c:pt idx="739">
                  <c:v>44490</c:v>
                </c:pt>
                <c:pt idx="740">
                  <c:v>44497</c:v>
                </c:pt>
                <c:pt idx="741">
                  <c:v>44504</c:v>
                </c:pt>
                <c:pt idx="742">
                  <c:v>44512</c:v>
                </c:pt>
                <c:pt idx="743">
                  <c:v>44518</c:v>
                </c:pt>
                <c:pt idx="744">
                  <c:v>44526</c:v>
                </c:pt>
                <c:pt idx="745">
                  <c:v>44532</c:v>
                </c:pt>
                <c:pt idx="746">
                  <c:v>44539</c:v>
                </c:pt>
                <c:pt idx="747">
                  <c:v>44546</c:v>
                </c:pt>
                <c:pt idx="748">
                  <c:v>44553</c:v>
                </c:pt>
                <c:pt idx="749">
                  <c:v>44565</c:v>
                </c:pt>
                <c:pt idx="750">
                  <c:v>44568</c:v>
                </c:pt>
                <c:pt idx="751">
                  <c:v>44575</c:v>
                </c:pt>
                <c:pt idx="752">
                  <c:v>44582</c:v>
                </c:pt>
                <c:pt idx="753">
                  <c:v>44589</c:v>
                </c:pt>
                <c:pt idx="754">
                  <c:v>44596</c:v>
                </c:pt>
                <c:pt idx="755">
                  <c:v>44603</c:v>
                </c:pt>
                <c:pt idx="756">
                  <c:v>44610</c:v>
                </c:pt>
                <c:pt idx="757">
                  <c:v>44617</c:v>
                </c:pt>
                <c:pt idx="758">
                  <c:v>44624</c:v>
                </c:pt>
                <c:pt idx="759">
                  <c:v>44631</c:v>
                </c:pt>
                <c:pt idx="760">
                  <c:v>44638</c:v>
                </c:pt>
                <c:pt idx="761">
                  <c:v>44645</c:v>
                </c:pt>
                <c:pt idx="762">
                  <c:v>44652</c:v>
                </c:pt>
                <c:pt idx="763">
                  <c:v>44659</c:v>
                </c:pt>
                <c:pt idx="764">
                  <c:v>44670</c:v>
                </c:pt>
                <c:pt idx="765">
                  <c:v>44673</c:v>
                </c:pt>
                <c:pt idx="766">
                  <c:v>44680</c:v>
                </c:pt>
                <c:pt idx="767">
                  <c:v>44687</c:v>
                </c:pt>
                <c:pt idx="768">
                  <c:v>44694</c:v>
                </c:pt>
                <c:pt idx="769">
                  <c:v>44701</c:v>
                </c:pt>
                <c:pt idx="770">
                  <c:v>44708</c:v>
                </c:pt>
                <c:pt idx="771">
                  <c:v>44715</c:v>
                </c:pt>
                <c:pt idx="772">
                  <c:v>44722</c:v>
                </c:pt>
                <c:pt idx="773">
                  <c:v>44729</c:v>
                </c:pt>
                <c:pt idx="774">
                  <c:v>44736</c:v>
                </c:pt>
                <c:pt idx="775">
                  <c:v>44743</c:v>
                </c:pt>
                <c:pt idx="776">
                  <c:v>44750</c:v>
                </c:pt>
                <c:pt idx="777">
                  <c:v>44757</c:v>
                </c:pt>
                <c:pt idx="778">
                  <c:v>44764</c:v>
                </c:pt>
                <c:pt idx="779">
                  <c:v>44771</c:v>
                </c:pt>
                <c:pt idx="780">
                  <c:v>44778</c:v>
                </c:pt>
                <c:pt idx="781">
                  <c:v>44785</c:v>
                </c:pt>
                <c:pt idx="782">
                  <c:v>44792</c:v>
                </c:pt>
                <c:pt idx="783">
                  <c:v>44799</c:v>
                </c:pt>
                <c:pt idx="784">
                  <c:v>44806</c:v>
                </c:pt>
                <c:pt idx="785">
                  <c:v>44813</c:v>
                </c:pt>
                <c:pt idx="786">
                  <c:v>44820</c:v>
                </c:pt>
                <c:pt idx="787">
                  <c:v>44827</c:v>
                </c:pt>
                <c:pt idx="788">
                  <c:v>44834</c:v>
                </c:pt>
                <c:pt idx="789">
                  <c:v>44841</c:v>
                </c:pt>
                <c:pt idx="790">
                  <c:v>44848</c:v>
                </c:pt>
                <c:pt idx="791">
                  <c:v>44855</c:v>
                </c:pt>
                <c:pt idx="792">
                  <c:v>44862</c:v>
                </c:pt>
                <c:pt idx="793">
                  <c:v>44869</c:v>
                </c:pt>
                <c:pt idx="794">
                  <c:v>44879</c:v>
                </c:pt>
                <c:pt idx="795">
                  <c:v>44883</c:v>
                </c:pt>
                <c:pt idx="796">
                  <c:v>44890</c:v>
                </c:pt>
                <c:pt idx="797">
                  <c:v>44897</c:v>
                </c:pt>
                <c:pt idx="798">
                  <c:v>44904</c:v>
                </c:pt>
                <c:pt idx="799">
                  <c:v>44911</c:v>
                </c:pt>
                <c:pt idx="800">
                  <c:v>44918</c:v>
                </c:pt>
                <c:pt idx="801">
                  <c:v>44925</c:v>
                </c:pt>
                <c:pt idx="802">
                  <c:v>44932</c:v>
                </c:pt>
                <c:pt idx="803">
                  <c:v>44939</c:v>
                </c:pt>
                <c:pt idx="804">
                  <c:v>44946</c:v>
                </c:pt>
                <c:pt idx="805">
                  <c:v>44953</c:v>
                </c:pt>
                <c:pt idx="806">
                  <c:v>44960</c:v>
                </c:pt>
                <c:pt idx="807">
                  <c:v>44967</c:v>
                </c:pt>
                <c:pt idx="808">
                  <c:v>44974</c:v>
                </c:pt>
                <c:pt idx="809">
                  <c:v>44981</c:v>
                </c:pt>
                <c:pt idx="810">
                  <c:v>44988</c:v>
                </c:pt>
                <c:pt idx="811">
                  <c:v>44995</c:v>
                </c:pt>
                <c:pt idx="812">
                  <c:v>45002</c:v>
                </c:pt>
                <c:pt idx="813">
                  <c:v>45009</c:v>
                </c:pt>
                <c:pt idx="814">
                  <c:v>45016</c:v>
                </c:pt>
                <c:pt idx="815">
                  <c:v>45027</c:v>
                </c:pt>
                <c:pt idx="816">
                  <c:v>45030</c:v>
                </c:pt>
                <c:pt idx="817">
                  <c:v>45037</c:v>
                </c:pt>
                <c:pt idx="818">
                  <c:v>45044</c:v>
                </c:pt>
                <c:pt idx="819">
                  <c:v>45051</c:v>
                </c:pt>
                <c:pt idx="820">
                  <c:v>45058</c:v>
                </c:pt>
                <c:pt idx="821">
                  <c:v>45065</c:v>
                </c:pt>
                <c:pt idx="822">
                  <c:v>45072</c:v>
                </c:pt>
                <c:pt idx="823">
                  <c:v>45079</c:v>
                </c:pt>
                <c:pt idx="824">
                  <c:v>45086</c:v>
                </c:pt>
                <c:pt idx="825">
                  <c:v>45093</c:v>
                </c:pt>
                <c:pt idx="826">
                  <c:v>45100</c:v>
                </c:pt>
                <c:pt idx="827">
                  <c:v>45107</c:v>
                </c:pt>
                <c:pt idx="828">
                  <c:v>45114</c:v>
                </c:pt>
                <c:pt idx="829">
                  <c:v>45121</c:v>
                </c:pt>
                <c:pt idx="830">
                  <c:v>45128</c:v>
                </c:pt>
                <c:pt idx="831">
                  <c:v>45135</c:v>
                </c:pt>
                <c:pt idx="832">
                  <c:v>45142</c:v>
                </c:pt>
                <c:pt idx="833">
                  <c:v>45149</c:v>
                </c:pt>
                <c:pt idx="834">
                  <c:v>45156</c:v>
                </c:pt>
                <c:pt idx="835">
                  <c:v>45163</c:v>
                </c:pt>
                <c:pt idx="836">
                  <c:v>45170</c:v>
                </c:pt>
                <c:pt idx="837">
                  <c:v>45177</c:v>
                </c:pt>
                <c:pt idx="838">
                  <c:v>45184</c:v>
                </c:pt>
                <c:pt idx="839">
                  <c:v>45191</c:v>
                </c:pt>
                <c:pt idx="840">
                  <c:v>45198</c:v>
                </c:pt>
                <c:pt idx="841">
                  <c:v>45205</c:v>
                </c:pt>
                <c:pt idx="842">
                  <c:v>45212</c:v>
                </c:pt>
                <c:pt idx="843">
                  <c:v>45219</c:v>
                </c:pt>
                <c:pt idx="844">
                  <c:v>45226</c:v>
                </c:pt>
                <c:pt idx="845">
                  <c:v>45233</c:v>
                </c:pt>
                <c:pt idx="846">
                  <c:v>45243</c:v>
                </c:pt>
                <c:pt idx="847">
                  <c:v>45247</c:v>
                </c:pt>
                <c:pt idx="848">
                  <c:v>45254</c:v>
                </c:pt>
                <c:pt idx="849">
                  <c:v>45261</c:v>
                </c:pt>
                <c:pt idx="850">
                  <c:v>45268</c:v>
                </c:pt>
                <c:pt idx="851">
                  <c:v>45275</c:v>
                </c:pt>
                <c:pt idx="852">
                  <c:v>45282</c:v>
                </c:pt>
                <c:pt idx="853">
                  <c:v>45289</c:v>
                </c:pt>
                <c:pt idx="854">
                  <c:v>45296</c:v>
                </c:pt>
                <c:pt idx="855">
                  <c:v>45303</c:v>
                </c:pt>
                <c:pt idx="856">
                  <c:v>45310</c:v>
                </c:pt>
                <c:pt idx="857">
                  <c:v>45317</c:v>
                </c:pt>
                <c:pt idx="858">
                  <c:v>45324</c:v>
                </c:pt>
                <c:pt idx="859">
                  <c:v>45331</c:v>
                </c:pt>
                <c:pt idx="860">
                  <c:v>45338</c:v>
                </c:pt>
                <c:pt idx="861">
                  <c:v>45345</c:v>
                </c:pt>
                <c:pt idx="862">
                  <c:v>45352</c:v>
                </c:pt>
                <c:pt idx="863">
                  <c:v>45359</c:v>
                </c:pt>
                <c:pt idx="864">
                  <c:v>45366</c:v>
                </c:pt>
                <c:pt idx="865">
                  <c:v>45373</c:v>
                </c:pt>
                <c:pt idx="866">
                  <c:v>45384</c:v>
                </c:pt>
                <c:pt idx="867">
                  <c:v>45387</c:v>
                </c:pt>
                <c:pt idx="868">
                  <c:v>45394</c:v>
                </c:pt>
                <c:pt idx="869">
                  <c:v>45401</c:v>
                </c:pt>
                <c:pt idx="870">
                  <c:v>45408</c:v>
                </c:pt>
                <c:pt idx="871">
                  <c:v>45415</c:v>
                </c:pt>
                <c:pt idx="872">
                  <c:v>45422</c:v>
                </c:pt>
                <c:pt idx="873">
                  <c:v>45429</c:v>
                </c:pt>
                <c:pt idx="874">
                  <c:v>45436</c:v>
                </c:pt>
                <c:pt idx="875">
                  <c:v>45443</c:v>
                </c:pt>
                <c:pt idx="876">
                  <c:v>45450</c:v>
                </c:pt>
                <c:pt idx="877">
                  <c:v>45457</c:v>
                </c:pt>
                <c:pt idx="878">
                  <c:v>45464</c:v>
                </c:pt>
                <c:pt idx="879">
                  <c:v>45471</c:v>
                </c:pt>
                <c:pt idx="880">
                  <c:v>45478</c:v>
                </c:pt>
                <c:pt idx="881">
                  <c:v>45485</c:v>
                </c:pt>
                <c:pt idx="882">
                  <c:v>45492</c:v>
                </c:pt>
                <c:pt idx="883">
                  <c:v>45499</c:v>
                </c:pt>
                <c:pt idx="884">
                  <c:v>45506</c:v>
                </c:pt>
                <c:pt idx="885">
                  <c:v>45513</c:v>
                </c:pt>
                <c:pt idx="886">
                  <c:v>45520</c:v>
                </c:pt>
                <c:pt idx="887">
                  <c:v>45527</c:v>
                </c:pt>
                <c:pt idx="888">
                  <c:v>45534</c:v>
                </c:pt>
                <c:pt idx="889">
                  <c:v>45541</c:v>
                </c:pt>
                <c:pt idx="890">
                  <c:v>45548</c:v>
                </c:pt>
                <c:pt idx="891">
                  <c:v>45555</c:v>
                </c:pt>
                <c:pt idx="892">
                  <c:v>45562</c:v>
                </c:pt>
                <c:pt idx="893">
                  <c:v>45569</c:v>
                </c:pt>
                <c:pt idx="894">
                  <c:v>45576</c:v>
                </c:pt>
                <c:pt idx="895">
                  <c:v>45583</c:v>
                </c:pt>
                <c:pt idx="896">
                  <c:v>45590</c:v>
                </c:pt>
                <c:pt idx="897">
                  <c:v>45597</c:v>
                </c:pt>
                <c:pt idx="898">
                  <c:v>45604</c:v>
                </c:pt>
                <c:pt idx="899">
                  <c:v>45611</c:v>
                </c:pt>
                <c:pt idx="900">
                  <c:v>45618</c:v>
                </c:pt>
                <c:pt idx="901">
                  <c:v>45625</c:v>
                </c:pt>
                <c:pt idx="902">
                  <c:v>45632</c:v>
                </c:pt>
                <c:pt idx="903">
                  <c:v>45639</c:v>
                </c:pt>
                <c:pt idx="904">
                  <c:v>45646</c:v>
                </c:pt>
                <c:pt idx="905">
                  <c:v>45657</c:v>
                </c:pt>
                <c:pt idx="906">
                  <c:v>45664</c:v>
                </c:pt>
                <c:pt idx="907">
                  <c:v>45671</c:v>
                </c:pt>
                <c:pt idx="908">
                  <c:v>45678</c:v>
                </c:pt>
                <c:pt idx="909">
                  <c:v>45685</c:v>
                </c:pt>
                <c:pt idx="910">
                  <c:v>45692</c:v>
                </c:pt>
                <c:pt idx="911">
                  <c:v>45699</c:v>
                </c:pt>
                <c:pt idx="912">
                  <c:v>45706</c:v>
                </c:pt>
                <c:pt idx="913">
                  <c:v>45713</c:v>
                </c:pt>
                <c:pt idx="914">
                  <c:v>45720</c:v>
                </c:pt>
                <c:pt idx="915">
                  <c:v>45727</c:v>
                </c:pt>
                <c:pt idx="916">
                  <c:v>45734</c:v>
                </c:pt>
                <c:pt idx="917">
                  <c:v>45741</c:v>
                </c:pt>
                <c:pt idx="918">
                  <c:v>45748</c:v>
                </c:pt>
                <c:pt idx="919">
                  <c:v>45755</c:v>
                </c:pt>
                <c:pt idx="920">
                  <c:v>45762</c:v>
                </c:pt>
                <c:pt idx="921">
                  <c:v>45771</c:v>
                </c:pt>
                <c:pt idx="922">
                  <c:v>45778</c:v>
                </c:pt>
                <c:pt idx="923">
                  <c:v>45785</c:v>
                </c:pt>
                <c:pt idx="924">
                  <c:v>45792</c:v>
                </c:pt>
                <c:pt idx="925">
                  <c:v>45799</c:v>
                </c:pt>
                <c:pt idx="926">
                  <c:v>45806</c:v>
                </c:pt>
                <c:pt idx="927">
                  <c:v>45813</c:v>
                </c:pt>
                <c:pt idx="928">
                  <c:v>45820</c:v>
                </c:pt>
                <c:pt idx="929">
                  <c:v>45827</c:v>
                </c:pt>
                <c:pt idx="930">
                  <c:v>45834</c:v>
                </c:pt>
                <c:pt idx="931">
                  <c:v>45841</c:v>
                </c:pt>
                <c:pt idx="932">
                  <c:v>45848</c:v>
                </c:pt>
                <c:pt idx="933">
                  <c:v>45855</c:v>
                </c:pt>
                <c:pt idx="934">
                  <c:v>45862</c:v>
                </c:pt>
                <c:pt idx="935">
                  <c:v>45869</c:v>
                </c:pt>
                <c:pt idx="936">
                  <c:v>45876</c:v>
                </c:pt>
                <c:pt idx="937">
                  <c:v>45883</c:v>
                </c:pt>
                <c:pt idx="938">
                  <c:v>45890</c:v>
                </c:pt>
                <c:pt idx="939">
                  <c:v>45897</c:v>
                </c:pt>
                <c:pt idx="940">
                  <c:v>45904</c:v>
                </c:pt>
                <c:pt idx="941">
                  <c:v>45911</c:v>
                </c:pt>
                <c:pt idx="942">
                  <c:v>45918</c:v>
                </c:pt>
                <c:pt idx="943">
                  <c:v>45925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45989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46024</c:v>
                </c:pt>
                <c:pt idx="958">
                  <c:v>46030</c:v>
                </c:pt>
                <c:pt idx="959">
                  <c:v>46037</c:v>
                </c:pt>
                <c:pt idx="960">
                  <c:v>46044</c:v>
                </c:pt>
                <c:pt idx="961">
                  <c:v>46051</c:v>
                </c:pt>
                <c:pt idx="962">
                  <c:v>46058</c:v>
                </c:pt>
                <c:pt idx="963">
                  <c:v>46065</c:v>
                </c:pt>
                <c:pt idx="964">
                  <c:v>46072</c:v>
                </c:pt>
                <c:pt idx="965">
                  <c:v>46079</c:v>
                </c:pt>
                <c:pt idx="966">
                  <c:v>46086</c:v>
                </c:pt>
                <c:pt idx="967">
                  <c:v>46093</c:v>
                </c:pt>
                <c:pt idx="968">
                  <c:v>46100</c:v>
                </c:pt>
                <c:pt idx="969">
                  <c:v>46107</c:v>
                </c:pt>
                <c:pt idx="970">
                  <c:v>46114</c:v>
                </c:pt>
                <c:pt idx="971">
                  <c:v>46121</c:v>
                </c:pt>
                <c:pt idx="972">
                  <c:v>46128</c:v>
                </c:pt>
                <c:pt idx="973">
                  <c:v>46135</c:v>
                </c:pt>
                <c:pt idx="974">
                  <c:v>46142</c:v>
                </c:pt>
                <c:pt idx="975">
                  <c:v>46149</c:v>
                </c:pt>
                <c:pt idx="976">
                  <c:v>46156</c:v>
                </c:pt>
                <c:pt idx="977">
                  <c:v>46163</c:v>
                </c:pt>
                <c:pt idx="978">
                  <c:v>46170</c:v>
                </c:pt>
                <c:pt idx="979">
                  <c:v>46177</c:v>
                </c:pt>
                <c:pt idx="980">
                  <c:v>46184</c:v>
                </c:pt>
                <c:pt idx="981">
                  <c:v>46191</c:v>
                </c:pt>
                <c:pt idx="982">
                  <c:v>46198</c:v>
                </c:pt>
                <c:pt idx="983">
                  <c:v>46205</c:v>
                </c:pt>
                <c:pt idx="984">
                  <c:v>46212</c:v>
                </c:pt>
                <c:pt idx="985">
                  <c:v>46219</c:v>
                </c:pt>
                <c:pt idx="986">
                  <c:v>46226</c:v>
                </c:pt>
                <c:pt idx="987">
                  <c:v>46233</c:v>
                </c:pt>
                <c:pt idx="988">
                  <c:v>46240</c:v>
                </c:pt>
                <c:pt idx="989">
                  <c:v>46247</c:v>
                </c:pt>
                <c:pt idx="990">
                  <c:v>46254</c:v>
                </c:pt>
                <c:pt idx="991">
                  <c:v>46261</c:v>
                </c:pt>
                <c:pt idx="992">
                  <c:v>46268</c:v>
                </c:pt>
                <c:pt idx="993">
                  <c:v>46275</c:v>
                </c:pt>
                <c:pt idx="994">
                  <c:v>46282</c:v>
                </c:pt>
                <c:pt idx="995">
                  <c:v>46289</c:v>
                </c:pt>
                <c:pt idx="996">
                  <c:v>46296</c:v>
                </c:pt>
                <c:pt idx="997">
                  <c:v>46303</c:v>
                </c:pt>
                <c:pt idx="998">
                  <c:v>46310</c:v>
                </c:pt>
                <c:pt idx="999">
                  <c:v>46317</c:v>
                </c:pt>
                <c:pt idx="1000">
                  <c:v>46324</c:v>
                </c:pt>
                <c:pt idx="1001">
                  <c:v>46331</c:v>
                </c:pt>
                <c:pt idx="1002">
                  <c:v>46338</c:v>
                </c:pt>
                <c:pt idx="1003">
                  <c:v>46345</c:v>
                </c:pt>
                <c:pt idx="1004">
                  <c:v>46353</c:v>
                </c:pt>
                <c:pt idx="1005">
                  <c:v>46359</c:v>
                </c:pt>
                <c:pt idx="1006">
                  <c:v>46366</c:v>
                </c:pt>
                <c:pt idx="1007">
                  <c:v>46373</c:v>
                </c:pt>
                <c:pt idx="1008">
                  <c:v>46380</c:v>
                </c:pt>
                <c:pt idx="1009">
                  <c:v>46387</c:v>
                </c:pt>
                <c:pt idx="1010">
                  <c:v>46394</c:v>
                </c:pt>
                <c:pt idx="1011">
                  <c:v>46401</c:v>
                </c:pt>
                <c:pt idx="1012">
                  <c:v>46408</c:v>
                </c:pt>
                <c:pt idx="1013">
                  <c:v>46415</c:v>
                </c:pt>
                <c:pt idx="1014">
                  <c:v>46422</c:v>
                </c:pt>
                <c:pt idx="1015">
                  <c:v>46429</c:v>
                </c:pt>
                <c:pt idx="1016">
                  <c:v>46436</c:v>
                </c:pt>
                <c:pt idx="1017">
                  <c:v>46443</c:v>
                </c:pt>
                <c:pt idx="1018">
                  <c:v>46450</c:v>
                </c:pt>
                <c:pt idx="1019">
                  <c:v>46457</c:v>
                </c:pt>
                <c:pt idx="1020">
                  <c:v>46464</c:v>
                </c:pt>
                <c:pt idx="1021">
                  <c:v>46471</c:v>
                </c:pt>
                <c:pt idx="1022">
                  <c:v>46478</c:v>
                </c:pt>
                <c:pt idx="1023">
                  <c:v>46485</c:v>
                </c:pt>
                <c:pt idx="1024">
                  <c:v>46492</c:v>
                </c:pt>
                <c:pt idx="1025">
                  <c:v>46499</c:v>
                </c:pt>
                <c:pt idx="1026">
                  <c:v>46506</c:v>
                </c:pt>
                <c:pt idx="1027">
                  <c:v>46513</c:v>
                </c:pt>
                <c:pt idx="1028">
                  <c:v>46520</c:v>
                </c:pt>
                <c:pt idx="1029">
                  <c:v>46527</c:v>
                </c:pt>
                <c:pt idx="1030">
                  <c:v>46534</c:v>
                </c:pt>
                <c:pt idx="1031">
                  <c:v>46541</c:v>
                </c:pt>
                <c:pt idx="1032">
                  <c:v>46548</c:v>
                </c:pt>
                <c:pt idx="1033">
                  <c:v>46555</c:v>
                </c:pt>
                <c:pt idx="1034">
                  <c:v>46562</c:v>
                </c:pt>
                <c:pt idx="1035">
                  <c:v>46569</c:v>
                </c:pt>
                <c:pt idx="1036">
                  <c:v>46576</c:v>
                </c:pt>
                <c:pt idx="1037">
                  <c:v>46583</c:v>
                </c:pt>
                <c:pt idx="1038">
                  <c:v>46590</c:v>
                </c:pt>
                <c:pt idx="1039">
                  <c:v>46597</c:v>
                </c:pt>
                <c:pt idx="1040">
                  <c:v>46604</c:v>
                </c:pt>
                <c:pt idx="1041">
                  <c:v>46611</c:v>
                </c:pt>
                <c:pt idx="1042">
                  <c:v>46618</c:v>
                </c:pt>
                <c:pt idx="1043">
                  <c:v>46625</c:v>
                </c:pt>
                <c:pt idx="1044">
                  <c:v>46632</c:v>
                </c:pt>
                <c:pt idx="1045">
                  <c:v>46639</c:v>
                </c:pt>
                <c:pt idx="1046">
                  <c:v>46646</c:v>
                </c:pt>
                <c:pt idx="1047">
                  <c:v>46653</c:v>
                </c:pt>
                <c:pt idx="1048">
                  <c:v>46660</c:v>
                </c:pt>
                <c:pt idx="1049">
                  <c:v>46667</c:v>
                </c:pt>
                <c:pt idx="1050">
                  <c:v>46674</c:v>
                </c:pt>
                <c:pt idx="1051">
                  <c:v>46681</c:v>
                </c:pt>
                <c:pt idx="1052">
                  <c:v>46688</c:v>
                </c:pt>
                <c:pt idx="1053">
                  <c:v>46695</c:v>
                </c:pt>
                <c:pt idx="1054">
                  <c:v>46703</c:v>
                </c:pt>
                <c:pt idx="1055">
                  <c:v>46709</c:v>
                </c:pt>
                <c:pt idx="1056">
                  <c:v>46717</c:v>
                </c:pt>
                <c:pt idx="1057">
                  <c:v>46723</c:v>
                </c:pt>
                <c:pt idx="1058">
                  <c:v>46730</c:v>
                </c:pt>
                <c:pt idx="1059">
                  <c:v>46737</c:v>
                </c:pt>
                <c:pt idx="1060">
                  <c:v>46744</c:v>
                </c:pt>
                <c:pt idx="1061">
                  <c:v>46756</c:v>
                </c:pt>
                <c:pt idx="1062">
                  <c:v>46759</c:v>
                </c:pt>
                <c:pt idx="1063">
                  <c:v>46766</c:v>
                </c:pt>
                <c:pt idx="1064">
                  <c:v>46773</c:v>
                </c:pt>
                <c:pt idx="1065">
                  <c:v>46780</c:v>
                </c:pt>
                <c:pt idx="1066">
                  <c:v>46787</c:v>
                </c:pt>
                <c:pt idx="1067">
                  <c:v>46794</c:v>
                </c:pt>
                <c:pt idx="1068">
                  <c:v>46801</c:v>
                </c:pt>
                <c:pt idx="1069">
                  <c:v>46808</c:v>
                </c:pt>
                <c:pt idx="1070">
                  <c:v>46815</c:v>
                </c:pt>
                <c:pt idx="1071">
                  <c:v>46822</c:v>
                </c:pt>
                <c:pt idx="1072">
                  <c:v>46829</c:v>
                </c:pt>
                <c:pt idx="1073">
                  <c:v>46836</c:v>
                </c:pt>
                <c:pt idx="1074">
                  <c:v>46843</c:v>
                </c:pt>
                <c:pt idx="1075">
                  <c:v>46850</c:v>
                </c:pt>
                <c:pt idx="1076">
                  <c:v>46861</c:v>
                </c:pt>
                <c:pt idx="1077">
                  <c:v>46864</c:v>
                </c:pt>
                <c:pt idx="1078">
                  <c:v>46871</c:v>
                </c:pt>
                <c:pt idx="1079">
                  <c:v>46878</c:v>
                </c:pt>
                <c:pt idx="1080">
                  <c:v>46885</c:v>
                </c:pt>
                <c:pt idx="1081">
                  <c:v>46892</c:v>
                </c:pt>
                <c:pt idx="1082">
                  <c:v>46899</c:v>
                </c:pt>
                <c:pt idx="1083">
                  <c:v>46906</c:v>
                </c:pt>
                <c:pt idx="1084">
                  <c:v>46913</c:v>
                </c:pt>
                <c:pt idx="1085">
                  <c:v>46920</c:v>
                </c:pt>
                <c:pt idx="1086">
                  <c:v>46927</c:v>
                </c:pt>
                <c:pt idx="1087">
                  <c:v>46934</c:v>
                </c:pt>
                <c:pt idx="1088">
                  <c:v>46941</c:v>
                </c:pt>
                <c:pt idx="1089">
                  <c:v>46948</c:v>
                </c:pt>
                <c:pt idx="1090">
                  <c:v>46955</c:v>
                </c:pt>
                <c:pt idx="1091">
                  <c:v>46962</c:v>
                </c:pt>
                <c:pt idx="1092">
                  <c:v>46969</c:v>
                </c:pt>
                <c:pt idx="1093">
                  <c:v>46976</c:v>
                </c:pt>
                <c:pt idx="1094">
                  <c:v>46983</c:v>
                </c:pt>
                <c:pt idx="1095">
                  <c:v>46990</c:v>
                </c:pt>
                <c:pt idx="1096">
                  <c:v>46997</c:v>
                </c:pt>
                <c:pt idx="1097">
                  <c:v>47004</c:v>
                </c:pt>
                <c:pt idx="1098">
                  <c:v>47011</c:v>
                </c:pt>
                <c:pt idx="1099">
                  <c:v>47018</c:v>
                </c:pt>
                <c:pt idx="1100">
                  <c:v>47025</c:v>
                </c:pt>
                <c:pt idx="1101">
                  <c:v>47032</c:v>
                </c:pt>
                <c:pt idx="1102">
                  <c:v>47039</c:v>
                </c:pt>
                <c:pt idx="1103">
                  <c:v>47046</c:v>
                </c:pt>
                <c:pt idx="1104">
                  <c:v>47053</c:v>
                </c:pt>
                <c:pt idx="1105">
                  <c:v>47060</c:v>
                </c:pt>
                <c:pt idx="1106">
                  <c:v>47070</c:v>
                </c:pt>
                <c:pt idx="1107">
                  <c:v>47074</c:v>
                </c:pt>
                <c:pt idx="1108">
                  <c:v>47081</c:v>
                </c:pt>
                <c:pt idx="1109">
                  <c:v>47088</c:v>
                </c:pt>
                <c:pt idx="1110">
                  <c:v>47095</c:v>
                </c:pt>
                <c:pt idx="1111">
                  <c:v>47102</c:v>
                </c:pt>
                <c:pt idx="1112">
                  <c:v>47109</c:v>
                </c:pt>
                <c:pt idx="1113">
                  <c:v>47116</c:v>
                </c:pt>
                <c:pt idx="1114">
                  <c:v>47123</c:v>
                </c:pt>
                <c:pt idx="1115">
                  <c:v>47130</c:v>
                </c:pt>
                <c:pt idx="1116">
                  <c:v>47137</c:v>
                </c:pt>
                <c:pt idx="1117">
                  <c:v>47144</c:v>
                </c:pt>
                <c:pt idx="1118">
                  <c:v>47151</c:v>
                </c:pt>
                <c:pt idx="1119">
                  <c:v>47158</c:v>
                </c:pt>
                <c:pt idx="1120">
                  <c:v>47165</c:v>
                </c:pt>
                <c:pt idx="1121">
                  <c:v>47172</c:v>
                </c:pt>
                <c:pt idx="1122">
                  <c:v>47179</c:v>
                </c:pt>
                <c:pt idx="1123">
                  <c:v>47186</c:v>
                </c:pt>
                <c:pt idx="1124">
                  <c:v>47193</c:v>
                </c:pt>
                <c:pt idx="1125">
                  <c:v>47200</c:v>
                </c:pt>
                <c:pt idx="1126">
                  <c:v>47211</c:v>
                </c:pt>
                <c:pt idx="1127">
                  <c:v>47214</c:v>
                </c:pt>
                <c:pt idx="1128">
                  <c:v>47221</c:v>
                </c:pt>
                <c:pt idx="1129">
                  <c:v>47228</c:v>
                </c:pt>
                <c:pt idx="1130">
                  <c:v>47235</c:v>
                </c:pt>
                <c:pt idx="1131">
                  <c:v>47242</c:v>
                </c:pt>
                <c:pt idx="1132">
                  <c:v>47249</c:v>
                </c:pt>
                <c:pt idx="1133">
                  <c:v>47256</c:v>
                </c:pt>
                <c:pt idx="1134">
                  <c:v>47263</c:v>
                </c:pt>
                <c:pt idx="1135">
                  <c:v>47270</c:v>
                </c:pt>
                <c:pt idx="1136">
                  <c:v>47277</c:v>
                </c:pt>
                <c:pt idx="1137">
                  <c:v>47284</c:v>
                </c:pt>
                <c:pt idx="1138">
                  <c:v>47291</c:v>
                </c:pt>
                <c:pt idx="1139">
                  <c:v>47298</c:v>
                </c:pt>
                <c:pt idx="1140">
                  <c:v>47305</c:v>
                </c:pt>
                <c:pt idx="1141">
                  <c:v>47312</c:v>
                </c:pt>
                <c:pt idx="1142">
                  <c:v>47319</c:v>
                </c:pt>
                <c:pt idx="1143">
                  <c:v>47326</c:v>
                </c:pt>
                <c:pt idx="1144">
                  <c:v>47333</c:v>
                </c:pt>
                <c:pt idx="1145">
                  <c:v>47340</c:v>
                </c:pt>
                <c:pt idx="1146">
                  <c:v>47347</c:v>
                </c:pt>
                <c:pt idx="1147">
                  <c:v>47354</c:v>
                </c:pt>
                <c:pt idx="1148">
                  <c:v>47361</c:v>
                </c:pt>
                <c:pt idx="1149">
                  <c:v>47368</c:v>
                </c:pt>
                <c:pt idx="1150">
                  <c:v>47375</c:v>
                </c:pt>
                <c:pt idx="1151">
                  <c:v>47382</c:v>
                </c:pt>
                <c:pt idx="1152">
                  <c:v>47389</c:v>
                </c:pt>
                <c:pt idx="1153">
                  <c:v>47396</c:v>
                </c:pt>
                <c:pt idx="1154">
                  <c:v>47403</c:v>
                </c:pt>
                <c:pt idx="1155">
                  <c:v>47410</c:v>
                </c:pt>
                <c:pt idx="1156">
                  <c:v>47417</c:v>
                </c:pt>
                <c:pt idx="1157">
                  <c:v>47424</c:v>
                </c:pt>
                <c:pt idx="1158">
                  <c:v>47431</c:v>
                </c:pt>
                <c:pt idx="1159">
                  <c:v>47438</c:v>
                </c:pt>
                <c:pt idx="1160">
                  <c:v>47445</c:v>
                </c:pt>
                <c:pt idx="1161">
                  <c:v>47452</c:v>
                </c:pt>
                <c:pt idx="1162">
                  <c:v>47459</c:v>
                </c:pt>
                <c:pt idx="1163">
                  <c:v>47466</c:v>
                </c:pt>
                <c:pt idx="1164">
                  <c:v>47473</c:v>
                </c:pt>
                <c:pt idx="1165">
                  <c:v>47483</c:v>
                </c:pt>
                <c:pt idx="1166">
                  <c:v>47490</c:v>
                </c:pt>
                <c:pt idx="1167">
                  <c:v>47497</c:v>
                </c:pt>
                <c:pt idx="1168">
                  <c:v>47505</c:v>
                </c:pt>
                <c:pt idx="1169">
                  <c:v>47511</c:v>
                </c:pt>
                <c:pt idx="1170">
                  <c:v>47518</c:v>
                </c:pt>
                <c:pt idx="1171">
                  <c:v>47525</c:v>
                </c:pt>
                <c:pt idx="1172">
                  <c:v>47533</c:v>
                </c:pt>
                <c:pt idx="1173">
                  <c:v>47539</c:v>
                </c:pt>
                <c:pt idx="1174">
                  <c:v>47546</c:v>
                </c:pt>
                <c:pt idx="1175">
                  <c:v>47553</c:v>
                </c:pt>
                <c:pt idx="1176">
                  <c:v>47560</c:v>
                </c:pt>
                <c:pt idx="1177">
                  <c:v>47567</c:v>
                </c:pt>
                <c:pt idx="1178">
                  <c:v>47574</c:v>
                </c:pt>
                <c:pt idx="1179">
                  <c:v>47581</c:v>
                </c:pt>
                <c:pt idx="1180">
                  <c:v>47588</c:v>
                </c:pt>
                <c:pt idx="1181">
                  <c:v>47597</c:v>
                </c:pt>
                <c:pt idx="1182">
                  <c:v>47602</c:v>
                </c:pt>
                <c:pt idx="1183">
                  <c:v>47610</c:v>
                </c:pt>
                <c:pt idx="1184">
                  <c:v>47616</c:v>
                </c:pt>
                <c:pt idx="1185">
                  <c:v>47623</c:v>
                </c:pt>
                <c:pt idx="1186">
                  <c:v>47631</c:v>
                </c:pt>
                <c:pt idx="1187">
                  <c:v>47637</c:v>
                </c:pt>
                <c:pt idx="1188">
                  <c:v>47644</c:v>
                </c:pt>
                <c:pt idx="1189">
                  <c:v>47651</c:v>
                </c:pt>
                <c:pt idx="1190">
                  <c:v>47658</c:v>
                </c:pt>
                <c:pt idx="1191">
                  <c:v>47665</c:v>
                </c:pt>
                <c:pt idx="1192">
                  <c:v>47672</c:v>
                </c:pt>
                <c:pt idx="1193">
                  <c:v>47679</c:v>
                </c:pt>
                <c:pt idx="1194">
                  <c:v>47686</c:v>
                </c:pt>
                <c:pt idx="1195">
                  <c:v>47693</c:v>
                </c:pt>
                <c:pt idx="1196">
                  <c:v>47700</c:v>
                </c:pt>
                <c:pt idx="1197">
                  <c:v>47707</c:v>
                </c:pt>
                <c:pt idx="1198">
                  <c:v>47714</c:v>
                </c:pt>
                <c:pt idx="1199">
                  <c:v>47722</c:v>
                </c:pt>
                <c:pt idx="1200">
                  <c:v>47729</c:v>
                </c:pt>
                <c:pt idx="1201">
                  <c:v>47735</c:v>
                </c:pt>
                <c:pt idx="1202">
                  <c:v>47742</c:v>
                </c:pt>
                <c:pt idx="1203">
                  <c:v>47749</c:v>
                </c:pt>
                <c:pt idx="1204">
                  <c:v>47756</c:v>
                </c:pt>
                <c:pt idx="1205">
                  <c:v>47763</c:v>
                </c:pt>
                <c:pt idx="1206">
                  <c:v>47771</c:v>
                </c:pt>
                <c:pt idx="1207">
                  <c:v>47777</c:v>
                </c:pt>
                <c:pt idx="1208">
                  <c:v>47784</c:v>
                </c:pt>
                <c:pt idx="1209">
                  <c:v>47791</c:v>
                </c:pt>
                <c:pt idx="1210">
                  <c:v>47799</c:v>
                </c:pt>
                <c:pt idx="1211">
                  <c:v>47805</c:v>
                </c:pt>
                <c:pt idx="1212">
                  <c:v>47812</c:v>
                </c:pt>
                <c:pt idx="1213">
                  <c:v>47819</c:v>
                </c:pt>
                <c:pt idx="1214">
                  <c:v>47826</c:v>
                </c:pt>
                <c:pt idx="1215">
                  <c:v>47833</c:v>
                </c:pt>
                <c:pt idx="1216">
                  <c:v>47840</c:v>
                </c:pt>
                <c:pt idx="1217">
                  <c:v>47848</c:v>
                </c:pt>
                <c:pt idx="1218">
                  <c:v>47855</c:v>
                </c:pt>
                <c:pt idx="1219">
                  <c:v>47862</c:v>
                </c:pt>
                <c:pt idx="1220">
                  <c:v>47869</c:v>
                </c:pt>
                <c:pt idx="1221">
                  <c:v>47876</c:v>
                </c:pt>
                <c:pt idx="1222">
                  <c:v>47883</c:v>
                </c:pt>
                <c:pt idx="1223">
                  <c:v>47890</c:v>
                </c:pt>
                <c:pt idx="1224">
                  <c:v>47897</c:v>
                </c:pt>
                <c:pt idx="1225">
                  <c:v>47904</c:v>
                </c:pt>
                <c:pt idx="1226">
                  <c:v>47911</c:v>
                </c:pt>
                <c:pt idx="1227">
                  <c:v>47918</c:v>
                </c:pt>
                <c:pt idx="1228">
                  <c:v>47925</c:v>
                </c:pt>
                <c:pt idx="1229">
                  <c:v>47932</c:v>
                </c:pt>
                <c:pt idx="1230">
                  <c:v>47939</c:v>
                </c:pt>
                <c:pt idx="1231">
                  <c:v>47946</c:v>
                </c:pt>
                <c:pt idx="1232">
                  <c:v>47955</c:v>
                </c:pt>
                <c:pt idx="1233">
                  <c:v>47962</c:v>
                </c:pt>
                <c:pt idx="1234">
                  <c:v>47969</c:v>
                </c:pt>
                <c:pt idx="1235">
                  <c:v>47976</c:v>
                </c:pt>
                <c:pt idx="1236">
                  <c:v>47983</c:v>
                </c:pt>
                <c:pt idx="1237">
                  <c:v>47990</c:v>
                </c:pt>
                <c:pt idx="1238">
                  <c:v>47997</c:v>
                </c:pt>
                <c:pt idx="1239">
                  <c:v>48004</c:v>
                </c:pt>
                <c:pt idx="1240">
                  <c:v>48011</c:v>
                </c:pt>
                <c:pt idx="1241">
                  <c:v>48018</c:v>
                </c:pt>
                <c:pt idx="1242">
                  <c:v>48025</c:v>
                </c:pt>
                <c:pt idx="1243">
                  <c:v>48032</c:v>
                </c:pt>
                <c:pt idx="1244">
                  <c:v>48039</c:v>
                </c:pt>
                <c:pt idx="1245">
                  <c:v>48046</c:v>
                </c:pt>
                <c:pt idx="1246">
                  <c:v>48053</c:v>
                </c:pt>
                <c:pt idx="1247">
                  <c:v>48060</c:v>
                </c:pt>
                <c:pt idx="1248">
                  <c:v>48067</c:v>
                </c:pt>
                <c:pt idx="1249">
                  <c:v>48074</c:v>
                </c:pt>
                <c:pt idx="1250">
                  <c:v>48081</c:v>
                </c:pt>
                <c:pt idx="1251">
                  <c:v>48088</c:v>
                </c:pt>
                <c:pt idx="1252">
                  <c:v>48095</c:v>
                </c:pt>
                <c:pt idx="1253">
                  <c:v>48102</c:v>
                </c:pt>
                <c:pt idx="1254">
                  <c:v>48109</c:v>
                </c:pt>
                <c:pt idx="1255">
                  <c:v>48116</c:v>
                </c:pt>
                <c:pt idx="1256">
                  <c:v>48123</c:v>
                </c:pt>
                <c:pt idx="1257">
                  <c:v>48130</c:v>
                </c:pt>
                <c:pt idx="1258">
                  <c:v>48137</c:v>
                </c:pt>
                <c:pt idx="1259">
                  <c:v>48144</c:v>
                </c:pt>
                <c:pt idx="1260">
                  <c:v>48151</c:v>
                </c:pt>
                <c:pt idx="1261">
                  <c:v>48158</c:v>
                </c:pt>
                <c:pt idx="1262">
                  <c:v>48165</c:v>
                </c:pt>
                <c:pt idx="1263">
                  <c:v>48172</c:v>
                </c:pt>
                <c:pt idx="1264">
                  <c:v>48180</c:v>
                </c:pt>
                <c:pt idx="1265">
                  <c:v>48186</c:v>
                </c:pt>
                <c:pt idx="1266">
                  <c:v>48193</c:v>
                </c:pt>
                <c:pt idx="1267">
                  <c:v>48200</c:v>
                </c:pt>
                <c:pt idx="1268">
                  <c:v>48211</c:v>
                </c:pt>
                <c:pt idx="1269">
                  <c:v>48215</c:v>
                </c:pt>
                <c:pt idx="1270">
                  <c:v>48221</c:v>
                </c:pt>
                <c:pt idx="1271">
                  <c:v>48228</c:v>
                </c:pt>
                <c:pt idx="1272">
                  <c:v>48235</c:v>
                </c:pt>
                <c:pt idx="1273">
                  <c:v>48242</c:v>
                </c:pt>
                <c:pt idx="1274">
                  <c:v>48249</c:v>
                </c:pt>
                <c:pt idx="1275">
                  <c:v>48256</c:v>
                </c:pt>
                <c:pt idx="1276">
                  <c:v>48263</c:v>
                </c:pt>
                <c:pt idx="1277">
                  <c:v>48270</c:v>
                </c:pt>
                <c:pt idx="1278">
                  <c:v>48277</c:v>
                </c:pt>
                <c:pt idx="1279">
                  <c:v>48284</c:v>
                </c:pt>
                <c:pt idx="1280">
                  <c:v>48291</c:v>
                </c:pt>
                <c:pt idx="1281">
                  <c:v>48298</c:v>
                </c:pt>
                <c:pt idx="1282">
                  <c:v>48305</c:v>
                </c:pt>
                <c:pt idx="1283">
                  <c:v>48312</c:v>
                </c:pt>
                <c:pt idx="1284">
                  <c:v>48319</c:v>
                </c:pt>
                <c:pt idx="1285">
                  <c:v>48326</c:v>
                </c:pt>
                <c:pt idx="1286">
                  <c:v>48333</c:v>
                </c:pt>
                <c:pt idx="1287">
                  <c:v>48340</c:v>
                </c:pt>
                <c:pt idx="1288">
                  <c:v>48347</c:v>
                </c:pt>
                <c:pt idx="1289">
                  <c:v>48354</c:v>
                </c:pt>
                <c:pt idx="1290">
                  <c:v>48361</c:v>
                </c:pt>
                <c:pt idx="1291">
                  <c:v>48368</c:v>
                </c:pt>
                <c:pt idx="1292">
                  <c:v>48375</c:v>
                </c:pt>
                <c:pt idx="1293">
                  <c:v>48382</c:v>
                </c:pt>
                <c:pt idx="1294">
                  <c:v>48389</c:v>
                </c:pt>
                <c:pt idx="1295">
                  <c:v>48396</c:v>
                </c:pt>
                <c:pt idx="1296">
                  <c:v>48403</c:v>
                </c:pt>
                <c:pt idx="1297">
                  <c:v>48410</c:v>
                </c:pt>
                <c:pt idx="1298">
                  <c:v>48417</c:v>
                </c:pt>
                <c:pt idx="1299">
                  <c:v>48424</c:v>
                </c:pt>
                <c:pt idx="1300">
                  <c:v>48431</c:v>
                </c:pt>
                <c:pt idx="1301">
                  <c:v>48438</c:v>
                </c:pt>
                <c:pt idx="1302">
                  <c:v>48445</c:v>
                </c:pt>
                <c:pt idx="1303">
                  <c:v>48452</c:v>
                </c:pt>
                <c:pt idx="1304">
                  <c:v>48459</c:v>
                </c:pt>
                <c:pt idx="1305">
                  <c:v>48466</c:v>
                </c:pt>
                <c:pt idx="1306">
                  <c:v>48473</c:v>
                </c:pt>
                <c:pt idx="1307">
                  <c:v>48480</c:v>
                </c:pt>
                <c:pt idx="1308">
                  <c:v>48487</c:v>
                </c:pt>
                <c:pt idx="1309">
                  <c:v>48494</c:v>
                </c:pt>
                <c:pt idx="1310">
                  <c:v>48501</c:v>
                </c:pt>
                <c:pt idx="1311">
                  <c:v>48508</c:v>
                </c:pt>
                <c:pt idx="1312">
                  <c:v>48515</c:v>
                </c:pt>
                <c:pt idx="1313">
                  <c:v>48522</c:v>
                </c:pt>
                <c:pt idx="1314">
                  <c:v>48530</c:v>
                </c:pt>
                <c:pt idx="1315">
                  <c:v>48536</c:v>
                </c:pt>
                <c:pt idx="1316">
                  <c:v>48544</c:v>
                </c:pt>
                <c:pt idx="1317">
                  <c:v>48550</c:v>
                </c:pt>
                <c:pt idx="1318">
                  <c:v>48557</c:v>
                </c:pt>
                <c:pt idx="1319">
                  <c:v>48564</c:v>
                </c:pt>
                <c:pt idx="1320">
                  <c:v>48571</c:v>
                </c:pt>
                <c:pt idx="1321">
                  <c:v>48583</c:v>
                </c:pt>
                <c:pt idx="1322">
                  <c:v>48586</c:v>
                </c:pt>
                <c:pt idx="1323">
                  <c:v>48593</c:v>
                </c:pt>
                <c:pt idx="1324">
                  <c:v>48600</c:v>
                </c:pt>
                <c:pt idx="1325">
                  <c:v>48607</c:v>
                </c:pt>
                <c:pt idx="1326">
                  <c:v>48614</c:v>
                </c:pt>
                <c:pt idx="1327">
                  <c:v>48621</c:v>
                </c:pt>
                <c:pt idx="1328">
                  <c:v>48628</c:v>
                </c:pt>
                <c:pt idx="1329">
                  <c:v>48635</c:v>
                </c:pt>
                <c:pt idx="1330">
                  <c:v>48642</c:v>
                </c:pt>
                <c:pt idx="1331">
                  <c:v>48649</c:v>
                </c:pt>
                <c:pt idx="1332">
                  <c:v>48656</c:v>
                </c:pt>
                <c:pt idx="1333">
                  <c:v>48663</c:v>
                </c:pt>
                <c:pt idx="1334">
                  <c:v>48670</c:v>
                </c:pt>
                <c:pt idx="1335">
                  <c:v>48677</c:v>
                </c:pt>
                <c:pt idx="1336">
                  <c:v>48688</c:v>
                </c:pt>
                <c:pt idx="1337">
                  <c:v>48691</c:v>
                </c:pt>
                <c:pt idx="1338">
                  <c:v>48698</c:v>
                </c:pt>
                <c:pt idx="1339">
                  <c:v>48705</c:v>
                </c:pt>
                <c:pt idx="1340">
                  <c:v>48712</c:v>
                </c:pt>
                <c:pt idx="1341">
                  <c:v>48719</c:v>
                </c:pt>
                <c:pt idx="1342">
                  <c:v>48726</c:v>
                </c:pt>
                <c:pt idx="1343">
                  <c:v>48733</c:v>
                </c:pt>
                <c:pt idx="1344">
                  <c:v>48740</c:v>
                </c:pt>
                <c:pt idx="1345">
                  <c:v>48747</c:v>
                </c:pt>
                <c:pt idx="1346">
                  <c:v>48754</c:v>
                </c:pt>
                <c:pt idx="1347">
                  <c:v>48761</c:v>
                </c:pt>
                <c:pt idx="1348">
                  <c:v>48768</c:v>
                </c:pt>
                <c:pt idx="1349">
                  <c:v>48775</c:v>
                </c:pt>
                <c:pt idx="1350">
                  <c:v>48782</c:v>
                </c:pt>
                <c:pt idx="1351">
                  <c:v>48789</c:v>
                </c:pt>
                <c:pt idx="1352">
                  <c:v>48796</c:v>
                </c:pt>
                <c:pt idx="1353">
                  <c:v>48803</c:v>
                </c:pt>
                <c:pt idx="1354">
                  <c:v>48810</c:v>
                </c:pt>
                <c:pt idx="1355">
                  <c:v>48817</c:v>
                </c:pt>
                <c:pt idx="1356">
                  <c:v>48824</c:v>
                </c:pt>
                <c:pt idx="1357">
                  <c:v>48831</c:v>
                </c:pt>
                <c:pt idx="1358">
                  <c:v>48838</c:v>
                </c:pt>
                <c:pt idx="1359">
                  <c:v>48845</c:v>
                </c:pt>
                <c:pt idx="1360">
                  <c:v>48852</c:v>
                </c:pt>
                <c:pt idx="1361">
                  <c:v>48859</c:v>
                </c:pt>
                <c:pt idx="1362">
                  <c:v>48866</c:v>
                </c:pt>
                <c:pt idx="1363">
                  <c:v>48873</c:v>
                </c:pt>
                <c:pt idx="1364">
                  <c:v>48880</c:v>
                </c:pt>
                <c:pt idx="1365">
                  <c:v>48887</c:v>
                </c:pt>
                <c:pt idx="1366">
                  <c:v>48897</c:v>
                </c:pt>
                <c:pt idx="1367">
                  <c:v>48901</c:v>
                </c:pt>
                <c:pt idx="1368">
                  <c:v>48908</c:v>
                </c:pt>
                <c:pt idx="1369">
                  <c:v>48915</c:v>
                </c:pt>
                <c:pt idx="1370">
                  <c:v>48922</c:v>
                </c:pt>
                <c:pt idx="1371">
                  <c:v>48929</c:v>
                </c:pt>
                <c:pt idx="1372">
                  <c:v>48936</c:v>
                </c:pt>
                <c:pt idx="1373">
                  <c:v>48943</c:v>
                </c:pt>
                <c:pt idx="1374">
                  <c:v>48950</c:v>
                </c:pt>
                <c:pt idx="1375">
                  <c:v>48957</c:v>
                </c:pt>
                <c:pt idx="1376">
                  <c:v>48964</c:v>
                </c:pt>
                <c:pt idx="1377">
                  <c:v>48971</c:v>
                </c:pt>
                <c:pt idx="1378">
                  <c:v>48978</c:v>
                </c:pt>
                <c:pt idx="1379">
                  <c:v>48985</c:v>
                </c:pt>
                <c:pt idx="1380">
                  <c:v>48992</c:v>
                </c:pt>
                <c:pt idx="1381">
                  <c:v>48999</c:v>
                </c:pt>
                <c:pt idx="1382">
                  <c:v>49006</c:v>
                </c:pt>
                <c:pt idx="1383">
                  <c:v>49013</c:v>
                </c:pt>
                <c:pt idx="1384">
                  <c:v>49020</c:v>
                </c:pt>
                <c:pt idx="1385">
                  <c:v>49027</c:v>
                </c:pt>
                <c:pt idx="1386">
                  <c:v>49034</c:v>
                </c:pt>
                <c:pt idx="1387">
                  <c:v>49045</c:v>
                </c:pt>
                <c:pt idx="1388">
                  <c:v>49048</c:v>
                </c:pt>
                <c:pt idx="1389">
                  <c:v>49055</c:v>
                </c:pt>
                <c:pt idx="1390">
                  <c:v>49062</c:v>
                </c:pt>
                <c:pt idx="1391">
                  <c:v>49069</c:v>
                </c:pt>
                <c:pt idx="1392">
                  <c:v>49076</c:v>
                </c:pt>
                <c:pt idx="1393">
                  <c:v>49083</c:v>
                </c:pt>
                <c:pt idx="1394">
                  <c:v>49090</c:v>
                </c:pt>
                <c:pt idx="1395">
                  <c:v>49097</c:v>
                </c:pt>
                <c:pt idx="1396">
                  <c:v>49104</c:v>
                </c:pt>
                <c:pt idx="1397">
                  <c:v>49111</c:v>
                </c:pt>
                <c:pt idx="1398">
                  <c:v>49118</c:v>
                </c:pt>
                <c:pt idx="1399">
                  <c:v>49125</c:v>
                </c:pt>
                <c:pt idx="1400">
                  <c:v>49132</c:v>
                </c:pt>
                <c:pt idx="1401">
                  <c:v>49139</c:v>
                </c:pt>
                <c:pt idx="1402">
                  <c:v>49146</c:v>
                </c:pt>
                <c:pt idx="1403">
                  <c:v>49153</c:v>
                </c:pt>
                <c:pt idx="1404">
                  <c:v>49160</c:v>
                </c:pt>
                <c:pt idx="1405">
                  <c:v>49167</c:v>
                </c:pt>
                <c:pt idx="1406">
                  <c:v>49174</c:v>
                </c:pt>
                <c:pt idx="1407">
                  <c:v>49181</c:v>
                </c:pt>
                <c:pt idx="1408">
                  <c:v>49188</c:v>
                </c:pt>
                <c:pt idx="1409">
                  <c:v>49195</c:v>
                </c:pt>
                <c:pt idx="1410">
                  <c:v>49202</c:v>
                </c:pt>
                <c:pt idx="1411">
                  <c:v>49209</c:v>
                </c:pt>
                <c:pt idx="1412">
                  <c:v>49216</c:v>
                </c:pt>
                <c:pt idx="1413">
                  <c:v>49223</c:v>
                </c:pt>
                <c:pt idx="1414">
                  <c:v>49230</c:v>
                </c:pt>
                <c:pt idx="1415">
                  <c:v>49237</c:v>
                </c:pt>
                <c:pt idx="1416">
                  <c:v>49244</c:v>
                </c:pt>
                <c:pt idx="1417">
                  <c:v>49251</c:v>
                </c:pt>
                <c:pt idx="1418">
                  <c:v>49261</c:v>
                </c:pt>
                <c:pt idx="1419">
                  <c:v>49265</c:v>
                </c:pt>
                <c:pt idx="1420">
                  <c:v>49272</c:v>
                </c:pt>
                <c:pt idx="1421">
                  <c:v>49279</c:v>
                </c:pt>
                <c:pt idx="1422">
                  <c:v>49286</c:v>
                </c:pt>
                <c:pt idx="1423">
                  <c:v>49293</c:v>
                </c:pt>
                <c:pt idx="1424">
                  <c:v>49300</c:v>
                </c:pt>
                <c:pt idx="1425">
                  <c:v>49307</c:v>
                </c:pt>
                <c:pt idx="1426">
                  <c:v>49314</c:v>
                </c:pt>
                <c:pt idx="1427">
                  <c:v>49321</c:v>
                </c:pt>
                <c:pt idx="1428">
                  <c:v>49328</c:v>
                </c:pt>
                <c:pt idx="1429">
                  <c:v>49335</c:v>
                </c:pt>
                <c:pt idx="1430">
                  <c:v>49342</c:v>
                </c:pt>
                <c:pt idx="1431">
                  <c:v>49349</c:v>
                </c:pt>
                <c:pt idx="1432">
                  <c:v>49356</c:v>
                </c:pt>
                <c:pt idx="1433">
                  <c:v>49363</c:v>
                </c:pt>
                <c:pt idx="1434">
                  <c:v>49370</c:v>
                </c:pt>
                <c:pt idx="1435">
                  <c:v>49377</c:v>
                </c:pt>
                <c:pt idx="1436">
                  <c:v>49384</c:v>
                </c:pt>
                <c:pt idx="1437">
                  <c:v>49395</c:v>
                </c:pt>
                <c:pt idx="1438">
                  <c:v>49398</c:v>
                </c:pt>
                <c:pt idx="1439">
                  <c:v>49405</c:v>
                </c:pt>
                <c:pt idx="1440">
                  <c:v>49412</c:v>
                </c:pt>
                <c:pt idx="1441">
                  <c:v>49419</c:v>
                </c:pt>
                <c:pt idx="1442">
                  <c:v>49426</c:v>
                </c:pt>
                <c:pt idx="1443">
                  <c:v>49433</c:v>
                </c:pt>
                <c:pt idx="1444">
                  <c:v>49440</c:v>
                </c:pt>
                <c:pt idx="1445">
                  <c:v>49447</c:v>
                </c:pt>
                <c:pt idx="1446">
                  <c:v>49454</c:v>
                </c:pt>
                <c:pt idx="1447">
                  <c:v>49461</c:v>
                </c:pt>
                <c:pt idx="1448">
                  <c:v>49468</c:v>
                </c:pt>
                <c:pt idx="1449">
                  <c:v>49475</c:v>
                </c:pt>
                <c:pt idx="1450">
                  <c:v>49482</c:v>
                </c:pt>
                <c:pt idx="1451">
                  <c:v>49489</c:v>
                </c:pt>
                <c:pt idx="1452">
                  <c:v>49496</c:v>
                </c:pt>
                <c:pt idx="1453">
                  <c:v>49503</c:v>
                </c:pt>
                <c:pt idx="1454">
                  <c:v>49510</c:v>
                </c:pt>
                <c:pt idx="1455">
                  <c:v>49517</c:v>
                </c:pt>
                <c:pt idx="1456">
                  <c:v>49524</c:v>
                </c:pt>
                <c:pt idx="1457">
                  <c:v>49531</c:v>
                </c:pt>
                <c:pt idx="1458">
                  <c:v>49538</c:v>
                </c:pt>
                <c:pt idx="1459">
                  <c:v>49545</c:v>
                </c:pt>
                <c:pt idx="1460">
                  <c:v>49552</c:v>
                </c:pt>
                <c:pt idx="1461">
                  <c:v>49559</c:v>
                </c:pt>
                <c:pt idx="1462">
                  <c:v>49566</c:v>
                </c:pt>
                <c:pt idx="1463">
                  <c:v>49573</c:v>
                </c:pt>
                <c:pt idx="1464">
                  <c:v>49580</c:v>
                </c:pt>
                <c:pt idx="1465">
                  <c:v>49587</c:v>
                </c:pt>
                <c:pt idx="1466">
                  <c:v>49594</c:v>
                </c:pt>
                <c:pt idx="1467">
                  <c:v>49601</c:v>
                </c:pt>
                <c:pt idx="1468">
                  <c:v>49608</c:v>
                </c:pt>
                <c:pt idx="1469">
                  <c:v>49615</c:v>
                </c:pt>
                <c:pt idx="1470">
                  <c:v>49622</c:v>
                </c:pt>
                <c:pt idx="1471">
                  <c:v>49629</c:v>
                </c:pt>
                <c:pt idx="1472">
                  <c:v>49636</c:v>
                </c:pt>
                <c:pt idx="1473">
                  <c:v>49643</c:v>
                </c:pt>
                <c:pt idx="1474">
                  <c:v>49650</c:v>
                </c:pt>
                <c:pt idx="1475">
                  <c:v>49657</c:v>
                </c:pt>
                <c:pt idx="1476">
                  <c:v>49664</c:v>
                </c:pt>
                <c:pt idx="1477">
                  <c:v>49674</c:v>
                </c:pt>
                <c:pt idx="1478">
                  <c:v>49681</c:v>
                </c:pt>
                <c:pt idx="1479">
                  <c:v>49688</c:v>
                </c:pt>
                <c:pt idx="1480">
                  <c:v>49696</c:v>
                </c:pt>
                <c:pt idx="1481">
                  <c:v>49702</c:v>
                </c:pt>
                <c:pt idx="1482">
                  <c:v>49709</c:v>
                </c:pt>
                <c:pt idx="1483">
                  <c:v>49716</c:v>
                </c:pt>
                <c:pt idx="1484">
                  <c:v>49724</c:v>
                </c:pt>
                <c:pt idx="1485">
                  <c:v>49730</c:v>
                </c:pt>
                <c:pt idx="1486">
                  <c:v>49737</c:v>
                </c:pt>
                <c:pt idx="1487">
                  <c:v>49744</c:v>
                </c:pt>
                <c:pt idx="1488">
                  <c:v>49751</c:v>
                </c:pt>
                <c:pt idx="1489">
                  <c:v>49758</c:v>
                </c:pt>
                <c:pt idx="1490">
                  <c:v>49765</c:v>
                </c:pt>
                <c:pt idx="1491">
                  <c:v>49772</c:v>
                </c:pt>
                <c:pt idx="1492">
                  <c:v>49781</c:v>
                </c:pt>
                <c:pt idx="1493">
                  <c:v>49786</c:v>
                </c:pt>
                <c:pt idx="1494">
                  <c:v>49793</c:v>
                </c:pt>
                <c:pt idx="1495">
                  <c:v>49801</c:v>
                </c:pt>
                <c:pt idx="1496">
                  <c:v>49807</c:v>
                </c:pt>
                <c:pt idx="1497">
                  <c:v>49814</c:v>
                </c:pt>
                <c:pt idx="1498">
                  <c:v>49822</c:v>
                </c:pt>
                <c:pt idx="1499">
                  <c:v>49828</c:v>
                </c:pt>
                <c:pt idx="1500">
                  <c:v>49835</c:v>
                </c:pt>
                <c:pt idx="1501">
                  <c:v>49842</c:v>
                </c:pt>
                <c:pt idx="1502">
                  <c:v>49849</c:v>
                </c:pt>
                <c:pt idx="1503">
                  <c:v>49856</c:v>
                </c:pt>
                <c:pt idx="1504">
                  <c:v>49863</c:v>
                </c:pt>
                <c:pt idx="1505">
                  <c:v>49870</c:v>
                </c:pt>
                <c:pt idx="1506">
                  <c:v>49877</c:v>
                </c:pt>
                <c:pt idx="1507">
                  <c:v>49884</c:v>
                </c:pt>
                <c:pt idx="1508">
                  <c:v>49891</c:v>
                </c:pt>
                <c:pt idx="1509">
                  <c:v>49898</c:v>
                </c:pt>
                <c:pt idx="1510">
                  <c:v>49905</c:v>
                </c:pt>
                <c:pt idx="1511">
                  <c:v>49913</c:v>
                </c:pt>
                <c:pt idx="1512">
                  <c:v>49920</c:v>
                </c:pt>
                <c:pt idx="1513">
                  <c:v>49926</c:v>
                </c:pt>
                <c:pt idx="1514">
                  <c:v>49933</c:v>
                </c:pt>
                <c:pt idx="1515">
                  <c:v>49940</c:v>
                </c:pt>
                <c:pt idx="1516">
                  <c:v>49947</c:v>
                </c:pt>
                <c:pt idx="1517">
                  <c:v>49954</c:v>
                </c:pt>
                <c:pt idx="1518">
                  <c:v>49962</c:v>
                </c:pt>
                <c:pt idx="1519">
                  <c:v>49968</c:v>
                </c:pt>
                <c:pt idx="1520">
                  <c:v>49975</c:v>
                </c:pt>
                <c:pt idx="1521">
                  <c:v>49982</c:v>
                </c:pt>
                <c:pt idx="1522">
                  <c:v>49989</c:v>
                </c:pt>
                <c:pt idx="1523">
                  <c:v>49996</c:v>
                </c:pt>
                <c:pt idx="1524">
                  <c:v>50003</c:v>
                </c:pt>
                <c:pt idx="1525">
                  <c:v>50010</c:v>
                </c:pt>
                <c:pt idx="1526">
                  <c:v>50017</c:v>
                </c:pt>
                <c:pt idx="1527">
                  <c:v>50024</c:v>
                </c:pt>
                <c:pt idx="1528">
                  <c:v>50031</c:v>
                </c:pt>
                <c:pt idx="1529">
                  <c:v>50040</c:v>
                </c:pt>
                <c:pt idx="1530">
                  <c:v>50047</c:v>
                </c:pt>
                <c:pt idx="1531">
                  <c:v>50054</c:v>
                </c:pt>
                <c:pt idx="1532">
                  <c:v>50061</c:v>
                </c:pt>
                <c:pt idx="1533">
                  <c:v>50068</c:v>
                </c:pt>
                <c:pt idx="1534">
                  <c:v>50075</c:v>
                </c:pt>
                <c:pt idx="1535">
                  <c:v>50082</c:v>
                </c:pt>
                <c:pt idx="1536">
                  <c:v>50089</c:v>
                </c:pt>
                <c:pt idx="1537">
                  <c:v>50096</c:v>
                </c:pt>
                <c:pt idx="1538">
                  <c:v>50103</c:v>
                </c:pt>
                <c:pt idx="1539">
                  <c:v>50110</c:v>
                </c:pt>
                <c:pt idx="1540">
                  <c:v>50117</c:v>
                </c:pt>
                <c:pt idx="1541">
                  <c:v>50124</c:v>
                </c:pt>
                <c:pt idx="1542">
                  <c:v>50131</c:v>
                </c:pt>
                <c:pt idx="1543">
                  <c:v>50139</c:v>
                </c:pt>
                <c:pt idx="1544">
                  <c:v>50146</c:v>
                </c:pt>
                <c:pt idx="1545">
                  <c:v>50153</c:v>
                </c:pt>
                <c:pt idx="1546">
                  <c:v>50160</c:v>
                </c:pt>
                <c:pt idx="1547">
                  <c:v>50167</c:v>
                </c:pt>
                <c:pt idx="1548">
                  <c:v>50174</c:v>
                </c:pt>
                <c:pt idx="1549">
                  <c:v>50181</c:v>
                </c:pt>
                <c:pt idx="1550">
                  <c:v>50188</c:v>
                </c:pt>
                <c:pt idx="1551">
                  <c:v>50195</c:v>
                </c:pt>
                <c:pt idx="1552">
                  <c:v>50202</c:v>
                </c:pt>
                <c:pt idx="1553">
                  <c:v>50209</c:v>
                </c:pt>
                <c:pt idx="1554">
                  <c:v>50216</c:v>
                </c:pt>
                <c:pt idx="1555">
                  <c:v>50223</c:v>
                </c:pt>
                <c:pt idx="1556">
                  <c:v>50230</c:v>
                </c:pt>
                <c:pt idx="1557">
                  <c:v>50237</c:v>
                </c:pt>
                <c:pt idx="1558">
                  <c:v>50244</c:v>
                </c:pt>
                <c:pt idx="1559">
                  <c:v>50251</c:v>
                </c:pt>
                <c:pt idx="1560">
                  <c:v>50258</c:v>
                </c:pt>
                <c:pt idx="1561">
                  <c:v>50265</c:v>
                </c:pt>
                <c:pt idx="1562">
                  <c:v>50272</c:v>
                </c:pt>
                <c:pt idx="1563">
                  <c:v>50279</c:v>
                </c:pt>
                <c:pt idx="1564">
                  <c:v>50286</c:v>
                </c:pt>
                <c:pt idx="1565">
                  <c:v>50293</c:v>
                </c:pt>
                <c:pt idx="1566">
                  <c:v>50300</c:v>
                </c:pt>
                <c:pt idx="1567">
                  <c:v>50307</c:v>
                </c:pt>
                <c:pt idx="1568">
                  <c:v>50314</c:v>
                </c:pt>
                <c:pt idx="1569">
                  <c:v>50321</c:v>
                </c:pt>
                <c:pt idx="1570">
                  <c:v>50328</c:v>
                </c:pt>
                <c:pt idx="1571">
                  <c:v>50335</c:v>
                </c:pt>
                <c:pt idx="1572">
                  <c:v>50342</c:v>
                </c:pt>
                <c:pt idx="1573">
                  <c:v>50349</c:v>
                </c:pt>
                <c:pt idx="1574">
                  <c:v>50356</c:v>
                </c:pt>
                <c:pt idx="1575">
                  <c:v>50363</c:v>
                </c:pt>
                <c:pt idx="1576">
                  <c:v>50371</c:v>
                </c:pt>
                <c:pt idx="1577">
                  <c:v>50377</c:v>
                </c:pt>
                <c:pt idx="1578">
                  <c:v>50384</c:v>
                </c:pt>
                <c:pt idx="1579">
                  <c:v>50391</c:v>
                </c:pt>
                <c:pt idx="1580">
                  <c:v>50398</c:v>
                </c:pt>
                <c:pt idx="1581">
                  <c:v>50405</c:v>
                </c:pt>
                <c:pt idx="1582">
                  <c:v>50412</c:v>
                </c:pt>
                <c:pt idx="1583">
                  <c:v>50419</c:v>
                </c:pt>
                <c:pt idx="1584">
                  <c:v>50426</c:v>
                </c:pt>
                <c:pt idx="1585">
                  <c:v>50433</c:v>
                </c:pt>
                <c:pt idx="1586">
                  <c:v>50440</c:v>
                </c:pt>
                <c:pt idx="1587">
                  <c:v>50447</c:v>
                </c:pt>
                <c:pt idx="1588">
                  <c:v>50454</c:v>
                </c:pt>
                <c:pt idx="1589">
                  <c:v>50461</c:v>
                </c:pt>
                <c:pt idx="1590">
                  <c:v>50468</c:v>
                </c:pt>
                <c:pt idx="1591">
                  <c:v>50475</c:v>
                </c:pt>
                <c:pt idx="1592">
                  <c:v>50482</c:v>
                </c:pt>
                <c:pt idx="1593">
                  <c:v>50489</c:v>
                </c:pt>
                <c:pt idx="1594">
                  <c:v>50496</c:v>
                </c:pt>
                <c:pt idx="1595">
                  <c:v>50503</c:v>
                </c:pt>
                <c:pt idx="1596">
                  <c:v>50510</c:v>
                </c:pt>
                <c:pt idx="1597">
                  <c:v>50517</c:v>
                </c:pt>
                <c:pt idx="1598">
                  <c:v>50524</c:v>
                </c:pt>
                <c:pt idx="1599">
                  <c:v>50531</c:v>
                </c:pt>
                <c:pt idx="1600">
                  <c:v>50538</c:v>
                </c:pt>
                <c:pt idx="1601">
                  <c:v>50545</c:v>
                </c:pt>
                <c:pt idx="1602">
                  <c:v>50552</c:v>
                </c:pt>
                <c:pt idx="1603">
                  <c:v>50559</c:v>
                </c:pt>
                <c:pt idx="1604">
                  <c:v>50566</c:v>
                </c:pt>
                <c:pt idx="1605">
                  <c:v>50573</c:v>
                </c:pt>
                <c:pt idx="1606">
                  <c:v>50580</c:v>
                </c:pt>
                <c:pt idx="1607">
                  <c:v>50587</c:v>
                </c:pt>
                <c:pt idx="1608">
                  <c:v>50594</c:v>
                </c:pt>
                <c:pt idx="1609">
                  <c:v>50601</c:v>
                </c:pt>
                <c:pt idx="1610">
                  <c:v>50608</c:v>
                </c:pt>
                <c:pt idx="1611">
                  <c:v>50615</c:v>
                </c:pt>
                <c:pt idx="1612">
                  <c:v>50622</c:v>
                </c:pt>
                <c:pt idx="1613">
                  <c:v>50629</c:v>
                </c:pt>
                <c:pt idx="1614">
                  <c:v>50636</c:v>
                </c:pt>
                <c:pt idx="1615">
                  <c:v>50643</c:v>
                </c:pt>
                <c:pt idx="1616">
                  <c:v>50650</c:v>
                </c:pt>
                <c:pt idx="1617">
                  <c:v>50657</c:v>
                </c:pt>
                <c:pt idx="1618">
                  <c:v>50664</c:v>
                </c:pt>
                <c:pt idx="1619">
                  <c:v>50671</c:v>
                </c:pt>
                <c:pt idx="1620">
                  <c:v>50678</c:v>
                </c:pt>
                <c:pt idx="1621">
                  <c:v>50685</c:v>
                </c:pt>
                <c:pt idx="1622">
                  <c:v>50692</c:v>
                </c:pt>
                <c:pt idx="1623">
                  <c:v>50699</c:v>
                </c:pt>
                <c:pt idx="1624">
                  <c:v>50706</c:v>
                </c:pt>
                <c:pt idx="1625">
                  <c:v>50713</c:v>
                </c:pt>
                <c:pt idx="1626">
                  <c:v>50721</c:v>
                </c:pt>
                <c:pt idx="1627">
                  <c:v>50727</c:v>
                </c:pt>
                <c:pt idx="1628">
                  <c:v>50735</c:v>
                </c:pt>
                <c:pt idx="1629">
                  <c:v>50741</c:v>
                </c:pt>
                <c:pt idx="1630">
                  <c:v>50748</c:v>
                </c:pt>
                <c:pt idx="1631">
                  <c:v>50755</c:v>
                </c:pt>
                <c:pt idx="1632">
                  <c:v>50762</c:v>
                </c:pt>
                <c:pt idx="1633">
                  <c:v>50774</c:v>
                </c:pt>
                <c:pt idx="1634">
                  <c:v>50777</c:v>
                </c:pt>
                <c:pt idx="1635">
                  <c:v>50784</c:v>
                </c:pt>
                <c:pt idx="1636">
                  <c:v>50791</c:v>
                </c:pt>
                <c:pt idx="1637">
                  <c:v>50798</c:v>
                </c:pt>
                <c:pt idx="1638">
                  <c:v>50805</c:v>
                </c:pt>
                <c:pt idx="1639">
                  <c:v>50812</c:v>
                </c:pt>
                <c:pt idx="1640">
                  <c:v>50819</c:v>
                </c:pt>
                <c:pt idx="1641">
                  <c:v>50826</c:v>
                </c:pt>
                <c:pt idx="1642">
                  <c:v>50833</c:v>
                </c:pt>
                <c:pt idx="1643">
                  <c:v>50840</c:v>
                </c:pt>
                <c:pt idx="1644">
                  <c:v>50847</c:v>
                </c:pt>
                <c:pt idx="1645">
                  <c:v>50854</c:v>
                </c:pt>
                <c:pt idx="1646">
                  <c:v>50861</c:v>
                </c:pt>
                <c:pt idx="1647">
                  <c:v>50872</c:v>
                </c:pt>
                <c:pt idx="1648">
                  <c:v>50875</c:v>
                </c:pt>
                <c:pt idx="1649">
                  <c:v>50882</c:v>
                </c:pt>
                <c:pt idx="1650">
                  <c:v>50889</c:v>
                </c:pt>
                <c:pt idx="1651">
                  <c:v>50896</c:v>
                </c:pt>
                <c:pt idx="1652">
                  <c:v>50903</c:v>
                </c:pt>
                <c:pt idx="1653">
                  <c:v>50910</c:v>
                </c:pt>
                <c:pt idx="1654">
                  <c:v>50917</c:v>
                </c:pt>
                <c:pt idx="1655">
                  <c:v>50924</c:v>
                </c:pt>
                <c:pt idx="1656">
                  <c:v>50931</c:v>
                </c:pt>
                <c:pt idx="1657">
                  <c:v>50938</c:v>
                </c:pt>
                <c:pt idx="1658">
                  <c:v>50945</c:v>
                </c:pt>
                <c:pt idx="1659">
                  <c:v>50952</c:v>
                </c:pt>
                <c:pt idx="1660">
                  <c:v>50959</c:v>
                </c:pt>
                <c:pt idx="1661">
                  <c:v>50966</c:v>
                </c:pt>
                <c:pt idx="1662">
                  <c:v>50973</c:v>
                </c:pt>
                <c:pt idx="1663">
                  <c:v>50980</c:v>
                </c:pt>
                <c:pt idx="1664">
                  <c:v>50987</c:v>
                </c:pt>
                <c:pt idx="1665">
                  <c:v>50994</c:v>
                </c:pt>
                <c:pt idx="1666">
                  <c:v>51001</c:v>
                </c:pt>
                <c:pt idx="1667">
                  <c:v>51008</c:v>
                </c:pt>
                <c:pt idx="1668">
                  <c:v>51015</c:v>
                </c:pt>
                <c:pt idx="1669">
                  <c:v>51022</c:v>
                </c:pt>
                <c:pt idx="1670">
                  <c:v>51029</c:v>
                </c:pt>
                <c:pt idx="1671">
                  <c:v>51036</c:v>
                </c:pt>
                <c:pt idx="1672">
                  <c:v>51043</c:v>
                </c:pt>
                <c:pt idx="1673">
                  <c:v>51050</c:v>
                </c:pt>
                <c:pt idx="1674">
                  <c:v>51057</c:v>
                </c:pt>
                <c:pt idx="1675">
                  <c:v>51064</c:v>
                </c:pt>
                <c:pt idx="1676">
                  <c:v>51071</c:v>
                </c:pt>
                <c:pt idx="1677">
                  <c:v>51078</c:v>
                </c:pt>
                <c:pt idx="1678">
                  <c:v>51088</c:v>
                </c:pt>
                <c:pt idx="1679">
                  <c:v>51092</c:v>
                </c:pt>
                <c:pt idx="1680">
                  <c:v>51099</c:v>
                </c:pt>
                <c:pt idx="1681">
                  <c:v>51106</c:v>
                </c:pt>
                <c:pt idx="1682">
                  <c:v>51113</c:v>
                </c:pt>
                <c:pt idx="1683">
                  <c:v>51120</c:v>
                </c:pt>
                <c:pt idx="1684">
                  <c:v>51127</c:v>
                </c:pt>
                <c:pt idx="1685">
                  <c:v>51134</c:v>
                </c:pt>
                <c:pt idx="1686">
                  <c:v>51141</c:v>
                </c:pt>
                <c:pt idx="1687">
                  <c:v>51148</c:v>
                </c:pt>
                <c:pt idx="1688">
                  <c:v>51155</c:v>
                </c:pt>
                <c:pt idx="1689">
                  <c:v>51162</c:v>
                </c:pt>
                <c:pt idx="1690">
                  <c:v>51169</c:v>
                </c:pt>
                <c:pt idx="1691">
                  <c:v>51176</c:v>
                </c:pt>
                <c:pt idx="1692">
                  <c:v>51183</c:v>
                </c:pt>
                <c:pt idx="1693">
                  <c:v>51190</c:v>
                </c:pt>
                <c:pt idx="1694">
                  <c:v>51197</c:v>
                </c:pt>
                <c:pt idx="1695">
                  <c:v>51204</c:v>
                </c:pt>
                <c:pt idx="1696">
                  <c:v>51211</c:v>
                </c:pt>
                <c:pt idx="1697">
                  <c:v>51218</c:v>
                </c:pt>
                <c:pt idx="1698">
                  <c:v>51229</c:v>
                </c:pt>
                <c:pt idx="1699">
                  <c:v>51232</c:v>
                </c:pt>
                <c:pt idx="1700">
                  <c:v>51239</c:v>
                </c:pt>
                <c:pt idx="1701">
                  <c:v>51246</c:v>
                </c:pt>
                <c:pt idx="1702">
                  <c:v>51253</c:v>
                </c:pt>
                <c:pt idx="1703">
                  <c:v>51260</c:v>
                </c:pt>
                <c:pt idx="1704">
                  <c:v>51267</c:v>
                </c:pt>
                <c:pt idx="1705">
                  <c:v>51274</c:v>
                </c:pt>
                <c:pt idx="1706">
                  <c:v>51281</c:v>
                </c:pt>
                <c:pt idx="1707">
                  <c:v>51288</c:v>
                </c:pt>
                <c:pt idx="1708">
                  <c:v>51295</c:v>
                </c:pt>
                <c:pt idx="1709">
                  <c:v>51302</c:v>
                </c:pt>
                <c:pt idx="1710">
                  <c:v>51309</c:v>
                </c:pt>
                <c:pt idx="1711">
                  <c:v>51316</c:v>
                </c:pt>
                <c:pt idx="1712">
                  <c:v>51323</c:v>
                </c:pt>
                <c:pt idx="1713">
                  <c:v>51330</c:v>
                </c:pt>
                <c:pt idx="1714">
                  <c:v>51337</c:v>
                </c:pt>
                <c:pt idx="1715">
                  <c:v>51344</c:v>
                </c:pt>
                <c:pt idx="1716">
                  <c:v>51351</c:v>
                </c:pt>
                <c:pt idx="1717">
                  <c:v>51358</c:v>
                </c:pt>
                <c:pt idx="1718">
                  <c:v>51365</c:v>
                </c:pt>
                <c:pt idx="1719">
                  <c:v>51372</c:v>
                </c:pt>
                <c:pt idx="1720">
                  <c:v>51379</c:v>
                </c:pt>
                <c:pt idx="1721">
                  <c:v>51386</c:v>
                </c:pt>
                <c:pt idx="1722">
                  <c:v>51393</c:v>
                </c:pt>
                <c:pt idx="1723">
                  <c:v>51400</c:v>
                </c:pt>
                <c:pt idx="1724">
                  <c:v>51407</c:v>
                </c:pt>
                <c:pt idx="1725">
                  <c:v>51414</c:v>
                </c:pt>
                <c:pt idx="1726">
                  <c:v>51421</c:v>
                </c:pt>
                <c:pt idx="1727">
                  <c:v>51428</c:v>
                </c:pt>
                <c:pt idx="1728">
                  <c:v>51435</c:v>
                </c:pt>
                <c:pt idx="1729">
                  <c:v>51442</c:v>
                </c:pt>
                <c:pt idx="1730">
                  <c:v>51449</c:v>
                </c:pt>
                <c:pt idx="1731">
                  <c:v>51456</c:v>
                </c:pt>
                <c:pt idx="1732">
                  <c:v>51463</c:v>
                </c:pt>
                <c:pt idx="1733">
                  <c:v>51470</c:v>
                </c:pt>
                <c:pt idx="1734">
                  <c:v>51477</c:v>
                </c:pt>
                <c:pt idx="1735">
                  <c:v>51484</c:v>
                </c:pt>
                <c:pt idx="1736">
                  <c:v>51491</c:v>
                </c:pt>
                <c:pt idx="1737">
                  <c:v>51501</c:v>
                </c:pt>
                <c:pt idx="1738">
                  <c:v>51508</c:v>
                </c:pt>
                <c:pt idx="1739">
                  <c:v>51515</c:v>
                </c:pt>
                <c:pt idx="1740">
                  <c:v>51523</c:v>
                </c:pt>
                <c:pt idx="1741">
                  <c:v>51529</c:v>
                </c:pt>
                <c:pt idx="1742">
                  <c:v>51536</c:v>
                </c:pt>
                <c:pt idx="1743">
                  <c:v>51543</c:v>
                </c:pt>
                <c:pt idx="1744">
                  <c:v>51551</c:v>
                </c:pt>
                <c:pt idx="1745">
                  <c:v>51557</c:v>
                </c:pt>
                <c:pt idx="1746">
                  <c:v>51564</c:v>
                </c:pt>
                <c:pt idx="1747">
                  <c:v>51571</c:v>
                </c:pt>
                <c:pt idx="1748">
                  <c:v>51578</c:v>
                </c:pt>
                <c:pt idx="1749">
                  <c:v>51585</c:v>
                </c:pt>
                <c:pt idx="1750">
                  <c:v>51592</c:v>
                </c:pt>
                <c:pt idx="1751">
                  <c:v>51599</c:v>
                </c:pt>
                <c:pt idx="1752">
                  <c:v>51606</c:v>
                </c:pt>
                <c:pt idx="1753">
                  <c:v>51615</c:v>
                </c:pt>
                <c:pt idx="1754">
                  <c:v>51620</c:v>
                </c:pt>
                <c:pt idx="1755">
                  <c:v>51628</c:v>
                </c:pt>
                <c:pt idx="1756">
                  <c:v>51634</c:v>
                </c:pt>
                <c:pt idx="1757">
                  <c:v>51641</c:v>
                </c:pt>
                <c:pt idx="1758">
                  <c:v>51649</c:v>
                </c:pt>
                <c:pt idx="1759">
                  <c:v>51655</c:v>
                </c:pt>
                <c:pt idx="1760">
                  <c:v>51662</c:v>
                </c:pt>
                <c:pt idx="1761">
                  <c:v>51669</c:v>
                </c:pt>
                <c:pt idx="1762">
                  <c:v>51676</c:v>
                </c:pt>
                <c:pt idx="1763">
                  <c:v>51683</c:v>
                </c:pt>
                <c:pt idx="1764">
                  <c:v>51690</c:v>
                </c:pt>
                <c:pt idx="1765">
                  <c:v>51697</c:v>
                </c:pt>
                <c:pt idx="1766">
                  <c:v>51704</c:v>
                </c:pt>
                <c:pt idx="1767">
                  <c:v>51711</c:v>
                </c:pt>
                <c:pt idx="1768">
                  <c:v>51718</c:v>
                </c:pt>
                <c:pt idx="1769">
                  <c:v>51725</c:v>
                </c:pt>
                <c:pt idx="1770">
                  <c:v>51732</c:v>
                </c:pt>
                <c:pt idx="1771">
                  <c:v>51740</c:v>
                </c:pt>
                <c:pt idx="1772">
                  <c:v>51747</c:v>
                </c:pt>
                <c:pt idx="1773">
                  <c:v>51753</c:v>
                </c:pt>
                <c:pt idx="1774">
                  <c:v>51760</c:v>
                </c:pt>
                <c:pt idx="1775">
                  <c:v>51767</c:v>
                </c:pt>
                <c:pt idx="1776">
                  <c:v>51774</c:v>
                </c:pt>
                <c:pt idx="1777">
                  <c:v>51781</c:v>
                </c:pt>
                <c:pt idx="1778">
                  <c:v>51789</c:v>
                </c:pt>
                <c:pt idx="1779">
                  <c:v>51795</c:v>
                </c:pt>
                <c:pt idx="1780">
                  <c:v>51802</c:v>
                </c:pt>
                <c:pt idx="1781">
                  <c:v>51809</c:v>
                </c:pt>
                <c:pt idx="1782">
                  <c:v>51817</c:v>
                </c:pt>
                <c:pt idx="1783">
                  <c:v>51823</c:v>
                </c:pt>
                <c:pt idx="1784">
                  <c:v>51830</c:v>
                </c:pt>
                <c:pt idx="1785">
                  <c:v>51837</c:v>
                </c:pt>
                <c:pt idx="1786">
                  <c:v>51844</c:v>
                </c:pt>
                <c:pt idx="1787">
                  <c:v>51851</c:v>
                </c:pt>
                <c:pt idx="1788">
                  <c:v>51858</c:v>
                </c:pt>
                <c:pt idx="1789">
                  <c:v>51866</c:v>
                </c:pt>
                <c:pt idx="1790">
                  <c:v>51873</c:v>
                </c:pt>
                <c:pt idx="1791">
                  <c:v>51880</c:v>
                </c:pt>
                <c:pt idx="1792">
                  <c:v>51887</c:v>
                </c:pt>
                <c:pt idx="1793">
                  <c:v>51894</c:v>
                </c:pt>
                <c:pt idx="1794">
                  <c:v>51901</c:v>
                </c:pt>
                <c:pt idx="1795">
                  <c:v>51908</c:v>
                </c:pt>
                <c:pt idx="1796">
                  <c:v>51915</c:v>
                </c:pt>
                <c:pt idx="1797">
                  <c:v>51922</c:v>
                </c:pt>
                <c:pt idx="1798">
                  <c:v>51929</c:v>
                </c:pt>
                <c:pt idx="1799">
                  <c:v>51936</c:v>
                </c:pt>
                <c:pt idx="1800">
                  <c:v>51943</c:v>
                </c:pt>
                <c:pt idx="1801">
                  <c:v>51950</c:v>
                </c:pt>
                <c:pt idx="1802">
                  <c:v>51957</c:v>
                </c:pt>
                <c:pt idx="1803">
                  <c:v>51966</c:v>
                </c:pt>
                <c:pt idx="1804">
                  <c:v>51973</c:v>
                </c:pt>
                <c:pt idx="1805">
                  <c:v>51980</c:v>
                </c:pt>
                <c:pt idx="1806">
                  <c:v>51987</c:v>
                </c:pt>
                <c:pt idx="1807">
                  <c:v>51994</c:v>
                </c:pt>
                <c:pt idx="1808">
                  <c:v>52001</c:v>
                </c:pt>
                <c:pt idx="1809">
                  <c:v>52008</c:v>
                </c:pt>
                <c:pt idx="1810">
                  <c:v>52015</c:v>
                </c:pt>
                <c:pt idx="1811">
                  <c:v>52022</c:v>
                </c:pt>
                <c:pt idx="1812">
                  <c:v>52029</c:v>
                </c:pt>
                <c:pt idx="1813">
                  <c:v>52036</c:v>
                </c:pt>
                <c:pt idx="1814">
                  <c:v>52043</c:v>
                </c:pt>
                <c:pt idx="1815">
                  <c:v>52050</c:v>
                </c:pt>
                <c:pt idx="1816">
                  <c:v>52057</c:v>
                </c:pt>
                <c:pt idx="1817">
                  <c:v>52064</c:v>
                </c:pt>
                <c:pt idx="1818">
                  <c:v>52071</c:v>
                </c:pt>
                <c:pt idx="1819">
                  <c:v>52078</c:v>
                </c:pt>
                <c:pt idx="1820">
                  <c:v>52085</c:v>
                </c:pt>
                <c:pt idx="1821">
                  <c:v>52092</c:v>
                </c:pt>
                <c:pt idx="1822">
                  <c:v>52099</c:v>
                </c:pt>
                <c:pt idx="1823">
                  <c:v>52106</c:v>
                </c:pt>
                <c:pt idx="1824">
                  <c:v>52113</c:v>
                </c:pt>
                <c:pt idx="1825">
                  <c:v>52120</c:v>
                </c:pt>
                <c:pt idx="1826">
                  <c:v>52127</c:v>
                </c:pt>
                <c:pt idx="1827">
                  <c:v>52134</c:v>
                </c:pt>
                <c:pt idx="1828">
                  <c:v>52141</c:v>
                </c:pt>
                <c:pt idx="1829">
                  <c:v>52148</c:v>
                </c:pt>
                <c:pt idx="1830">
                  <c:v>52155</c:v>
                </c:pt>
                <c:pt idx="1831">
                  <c:v>52162</c:v>
                </c:pt>
                <c:pt idx="1832">
                  <c:v>52169</c:v>
                </c:pt>
                <c:pt idx="1833">
                  <c:v>52176</c:v>
                </c:pt>
                <c:pt idx="1834">
                  <c:v>52183</c:v>
                </c:pt>
                <c:pt idx="1835">
                  <c:v>52190</c:v>
                </c:pt>
                <c:pt idx="1836">
                  <c:v>52198</c:v>
                </c:pt>
                <c:pt idx="1837">
                  <c:v>52204</c:v>
                </c:pt>
                <c:pt idx="1838">
                  <c:v>52211</c:v>
                </c:pt>
                <c:pt idx="1839">
                  <c:v>52218</c:v>
                </c:pt>
                <c:pt idx="1840">
                  <c:v>52229</c:v>
                </c:pt>
                <c:pt idx="1841">
                  <c:v>52233</c:v>
                </c:pt>
                <c:pt idx="1842">
                  <c:v>52239</c:v>
                </c:pt>
                <c:pt idx="1843">
                  <c:v>52246</c:v>
                </c:pt>
                <c:pt idx="1844">
                  <c:v>52253</c:v>
                </c:pt>
                <c:pt idx="1845">
                  <c:v>52260</c:v>
                </c:pt>
                <c:pt idx="1846">
                  <c:v>52267</c:v>
                </c:pt>
                <c:pt idx="1847">
                  <c:v>52274</c:v>
                </c:pt>
                <c:pt idx="1848">
                  <c:v>52281</c:v>
                </c:pt>
                <c:pt idx="1849">
                  <c:v>52288</c:v>
                </c:pt>
                <c:pt idx="1850">
                  <c:v>52295</c:v>
                </c:pt>
                <c:pt idx="1851">
                  <c:v>52302</c:v>
                </c:pt>
                <c:pt idx="1852">
                  <c:v>52309</c:v>
                </c:pt>
                <c:pt idx="1853">
                  <c:v>52316</c:v>
                </c:pt>
                <c:pt idx="1854">
                  <c:v>52323</c:v>
                </c:pt>
                <c:pt idx="1855">
                  <c:v>52330</c:v>
                </c:pt>
                <c:pt idx="1856">
                  <c:v>52337</c:v>
                </c:pt>
                <c:pt idx="1857">
                  <c:v>52344</c:v>
                </c:pt>
                <c:pt idx="1858">
                  <c:v>52351</c:v>
                </c:pt>
                <c:pt idx="1859">
                  <c:v>52358</c:v>
                </c:pt>
                <c:pt idx="1860">
                  <c:v>52365</c:v>
                </c:pt>
                <c:pt idx="1861">
                  <c:v>52372</c:v>
                </c:pt>
                <c:pt idx="1862">
                  <c:v>52379</c:v>
                </c:pt>
                <c:pt idx="1863">
                  <c:v>52386</c:v>
                </c:pt>
                <c:pt idx="1864">
                  <c:v>52393</c:v>
                </c:pt>
                <c:pt idx="1865">
                  <c:v>52400</c:v>
                </c:pt>
                <c:pt idx="1866">
                  <c:v>52407</c:v>
                </c:pt>
                <c:pt idx="1867">
                  <c:v>52414</c:v>
                </c:pt>
                <c:pt idx="1868">
                  <c:v>52421</c:v>
                </c:pt>
                <c:pt idx="1869">
                  <c:v>52428</c:v>
                </c:pt>
                <c:pt idx="1870">
                  <c:v>52435</c:v>
                </c:pt>
                <c:pt idx="1871">
                  <c:v>52442</c:v>
                </c:pt>
                <c:pt idx="1872">
                  <c:v>52449</c:v>
                </c:pt>
                <c:pt idx="1873">
                  <c:v>52456</c:v>
                </c:pt>
                <c:pt idx="1874">
                  <c:v>52463</c:v>
                </c:pt>
                <c:pt idx="1875">
                  <c:v>52470</c:v>
                </c:pt>
                <c:pt idx="1876">
                  <c:v>52477</c:v>
                </c:pt>
                <c:pt idx="1877">
                  <c:v>52484</c:v>
                </c:pt>
                <c:pt idx="1878">
                  <c:v>52491</c:v>
                </c:pt>
                <c:pt idx="1879">
                  <c:v>52498</c:v>
                </c:pt>
                <c:pt idx="1880">
                  <c:v>52505</c:v>
                </c:pt>
                <c:pt idx="1881">
                  <c:v>52512</c:v>
                </c:pt>
                <c:pt idx="1882">
                  <c:v>52519</c:v>
                </c:pt>
                <c:pt idx="1883">
                  <c:v>52526</c:v>
                </c:pt>
                <c:pt idx="1884">
                  <c:v>52533</c:v>
                </c:pt>
                <c:pt idx="1885">
                  <c:v>52540</c:v>
                </c:pt>
                <c:pt idx="1886">
                  <c:v>52547</c:v>
                </c:pt>
                <c:pt idx="1887">
                  <c:v>52554</c:v>
                </c:pt>
                <c:pt idx="1888">
                  <c:v>52562</c:v>
                </c:pt>
                <c:pt idx="1889">
                  <c:v>52568</c:v>
                </c:pt>
                <c:pt idx="1890">
                  <c:v>52575</c:v>
                </c:pt>
                <c:pt idx="1891">
                  <c:v>52582</c:v>
                </c:pt>
                <c:pt idx="1892">
                  <c:v>52589</c:v>
                </c:pt>
                <c:pt idx="1893">
                  <c:v>52596</c:v>
                </c:pt>
                <c:pt idx="1894">
                  <c:v>52603</c:v>
                </c:pt>
                <c:pt idx="1895">
                  <c:v>52610</c:v>
                </c:pt>
                <c:pt idx="1896">
                  <c:v>52617</c:v>
                </c:pt>
                <c:pt idx="1897">
                  <c:v>52624</c:v>
                </c:pt>
                <c:pt idx="1898">
                  <c:v>52631</c:v>
                </c:pt>
                <c:pt idx="1899">
                  <c:v>52638</c:v>
                </c:pt>
                <c:pt idx="1900">
                  <c:v>52645</c:v>
                </c:pt>
                <c:pt idx="1901">
                  <c:v>52652</c:v>
                </c:pt>
                <c:pt idx="1902">
                  <c:v>52659</c:v>
                </c:pt>
                <c:pt idx="1903">
                  <c:v>52666</c:v>
                </c:pt>
                <c:pt idx="1904">
                  <c:v>52673</c:v>
                </c:pt>
                <c:pt idx="1905">
                  <c:v>52680</c:v>
                </c:pt>
                <c:pt idx="1906">
                  <c:v>52687</c:v>
                </c:pt>
                <c:pt idx="1907">
                  <c:v>52694</c:v>
                </c:pt>
                <c:pt idx="1908">
                  <c:v>52701</c:v>
                </c:pt>
                <c:pt idx="1909">
                  <c:v>52708</c:v>
                </c:pt>
                <c:pt idx="1910">
                  <c:v>52715</c:v>
                </c:pt>
                <c:pt idx="1911">
                  <c:v>52722</c:v>
                </c:pt>
                <c:pt idx="1912">
                  <c:v>52729</c:v>
                </c:pt>
                <c:pt idx="1913">
                  <c:v>52736</c:v>
                </c:pt>
                <c:pt idx="1914">
                  <c:v>52743</c:v>
                </c:pt>
                <c:pt idx="1915">
                  <c:v>52750</c:v>
                </c:pt>
                <c:pt idx="1916">
                  <c:v>52757</c:v>
                </c:pt>
                <c:pt idx="1917">
                  <c:v>52764</c:v>
                </c:pt>
                <c:pt idx="1918">
                  <c:v>52771</c:v>
                </c:pt>
                <c:pt idx="1919">
                  <c:v>52778</c:v>
                </c:pt>
                <c:pt idx="1920">
                  <c:v>52785</c:v>
                </c:pt>
                <c:pt idx="1921">
                  <c:v>52792</c:v>
                </c:pt>
                <c:pt idx="1922">
                  <c:v>52799</c:v>
                </c:pt>
                <c:pt idx="1923">
                  <c:v>52806</c:v>
                </c:pt>
                <c:pt idx="1924">
                  <c:v>52813</c:v>
                </c:pt>
                <c:pt idx="1925">
                  <c:v>52820</c:v>
                </c:pt>
                <c:pt idx="1926">
                  <c:v>52827</c:v>
                </c:pt>
                <c:pt idx="1927">
                  <c:v>52834</c:v>
                </c:pt>
                <c:pt idx="1928">
                  <c:v>52841</c:v>
                </c:pt>
                <c:pt idx="1929">
                  <c:v>52848</c:v>
                </c:pt>
                <c:pt idx="1930">
                  <c:v>52855</c:v>
                </c:pt>
                <c:pt idx="1931">
                  <c:v>52862</c:v>
                </c:pt>
                <c:pt idx="1932">
                  <c:v>52869</c:v>
                </c:pt>
                <c:pt idx="1933">
                  <c:v>52876</c:v>
                </c:pt>
                <c:pt idx="1934">
                  <c:v>52883</c:v>
                </c:pt>
                <c:pt idx="1935">
                  <c:v>52890</c:v>
                </c:pt>
                <c:pt idx="1936">
                  <c:v>52897</c:v>
                </c:pt>
                <c:pt idx="1937">
                  <c:v>52904</c:v>
                </c:pt>
                <c:pt idx="1938">
                  <c:v>52911</c:v>
                </c:pt>
                <c:pt idx="1939">
                  <c:v>52918</c:v>
                </c:pt>
                <c:pt idx="1940">
                  <c:v>52926</c:v>
                </c:pt>
                <c:pt idx="1941">
                  <c:v>52932</c:v>
                </c:pt>
                <c:pt idx="1942">
                  <c:v>52939</c:v>
                </c:pt>
                <c:pt idx="1943">
                  <c:v>52946</c:v>
                </c:pt>
                <c:pt idx="1944">
                  <c:v>52953</c:v>
                </c:pt>
                <c:pt idx="1945">
                  <c:v>52961</c:v>
                </c:pt>
                <c:pt idx="1946">
                  <c:v>52968</c:v>
                </c:pt>
                <c:pt idx="1947">
                  <c:v>52975</c:v>
                </c:pt>
                <c:pt idx="1948">
                  <c:v>52982</c:v>
                </c:pt>
                <c:pt idx="1949">
                  <c:v>52989</c:v>
                </c:pt>
                <c:pt idx="1950">
                  <c:v>52996</c:v>
                </c:pt>
                <c:pt idx="1951">
                  <c:v>53003</c:v>
                </c:pt>
                <c:pt idx="1952">
                  <c:v>53010</c:v>
                </c:pt>
                <c:pt idx="1953">
                  <c:v>53017</c:v>
                </c:pt>
                <c:pt idx="1954">
                  <c:v>53024</c:v>
                </c:pt>
                <c:pt idx="1955">
                  <c:v>53031</c:v>
                </c:pt>
                <c:pt idx="1956">
                  <c:v>53038</c:v>
                </c:pt>
                <c:pt idx="1957">
                  <c:v>53045</c:v>
                </c:pt>
                <c:pt idx="1958">
                  <c:v>53052</c:v>
                </c:pt>
                <c:pt idx="1959">
                  <c:v>53063</c:v>
                </c:pt>
                <c:pt idx="1960">
                  <c:v>53066</c:v>
                </c:pt>
                <c:pt idx="1961">
                  <c:v>53073</c:v>
                </c:pt>
                <c:pt idx="1962">
                  <c:v>53080</c:v>
                </c:pt>
                <c:pt idx="1963">
                  <c:v>53087</c:v>
                </c:pt>
                <c:pt idx="1964">
                  <c:v>53094</c:v>
                </c:pt>
                <c:pt idx="1965">
                  <c:v>53101</c:v>
                </c:pt>
                <c:pt idx="1966">
                  <c:v>53108</c:v>
                </c:pt>
                <c:pt idx="1967">
                  <c:v>53115</c:v>
                </c:pt>
                <c:pt idx="1968">
                  <c:v>53122</c:v>
                </c:pt>
                <c:pt idx="1969">
                  <c:v>53129</c:v>
                </c:pt>
                <c:pt idx="1970">
                  <c:v>53136</c:v>
                </c:pt>
                <c:pt idx="1971">
                  <c:v>53143</c:v>
                </c:pt>
                <c:pt idx="1972">
                  <c:v>53150</c:v>
                </c:pt>
                <c:pt idx="1973">
                  <c:v>53157</c:v>
                </c:pt>
                <c:pt idx="1974">
                  <c:v>53164</c:v>
                </c:pt>
                <c:pt idx="1975">
                  <c:v>53171</c:v>
                </c:pt>
                <c:pt idx="1976">
                  <c:v>53178</c:v>
                </c:pt>
                <c:pt idx="1977">
                  <c:v>53185</c:v>
                </c:pt>
                <c:pt idx="1978">
                  <c:v>53192</c:v>
                </c:pt>
                <c:pt idx="1979">
                  <c:v>53199</c:v>
                </c:pt>
                <c:pt idx="1980">
                  <c:v>53206</c:v>
                </c:pt>
                <c:pt idx="1981">
                  <c:v>53213</c:v>
                </c:pt>
                <c:pt idx="1982">
                  <c:v>53220</c:v>
                </c:pt>
                <c:pt idx="1983">
                  <c:v>53227</c:v>
                </c:pt>
                <c:pt idx="1984">
                  <c:v>53234</c:v>
                </c:pt>
                <c:pt idx="1985">
                  <c:v>53241</c:v>
                </c:pt>
                <c:pt idx="1986">
                  <c:v>53248</c:v>
                </c:pt>
                <c:pt idx="1987">
                  <c:v>53255</c:v>
                </c:pt>
                <c:pt idx="1988">
                  <c:v>53262</c:v>
                </c:pt>
                <c:pt idx="1989">
                  <c:v>53269</c:v>
                </c:pt>
                <c:pt idx="1990">
                  <c:v>53279</c:v>
                </c:pt>
                <c:pt idx="1991">
                  <c:v>53283</c:v>
                </c:pt>
                <c:pt idx="1992">
                  <c:v>53290</c:v>
                </c:pt>
                <c:pt idx="1993">
                  <c:v>53297</c:v>
                </c:pt>
                <c:pt idx="1994">
                  <c:v>53304</c:v>
                </c:pt>
                <c:pt idx="1995">
                  <c:v>53311</c:v>
                </c:pt>
                <c:pt idx="1996">
                  <c:v>53318</c:v>
                </c:pt>
                <c:pt idx="1997">
                  <c:v>53325</c:v>
                </c:pt>
                <c:pt idx="1998">
                  <c:v>53332</c:v>
                </c:pt>
                <c:pt idx="1999">
                  <c:v>53339</c:v>
                </c:pt>
                <c:pt idx="2000">
                  <c:v>53346</c:v>
                </c:pt>
                <c:pt idx="2001">
                  <c:v>53353</c:v>
                </c:pt>
                <c:pt idx="2002">
                  <c:v>53360</c:v>
                </c:pt>
                <c:pt idx="2003">
                  <c:v>53367</c:v>
                </c:pt>
                <c:pt idx="2004">
                  <c:v>53374</c:v>
                </c:pt>
                <c:pt idx="2005">
                  <c:v>53381</c:v>
                </c:pt>
                <c:pt idx="2006">
                  <c:v>53388</c:v>
                </c:pt>
                <c:pt idx="2007">
                  <c:v>53395</c:v>
                </c:pt>
                <c:pt idx="2008">
                  <c:v>53402</c:v>
                </c:pt>
                <c:pt idx="2009">
                  <c:v>53413</c:v>
                </c:pt>
                <c:pt idx="2010">
                  <c:v>53416</c:v>
                </c:pt>
                <c:pt idx="2011">
                  <c:v>53423</c:v>
                </c:pt>
                <c:pt idx="2012">
                  <c:v>53430</c:v>
                </c:pt>
                <c:pt idx="2013">
                  <c:v>53437</c:v>
                </c:pt>
                <c:pt idx="2014">
                  <c:v>53444</c:v>
                </c:pt>
                <c:pt idx="2015">
                  <c:v>53451</c:v>
                </c:pt>
                <c:pt idx="2016">
                  <c:v>53458</c:v>
                </c:pt>
                <c:pt idx="2017">
                  <c:v>53465</c:v>
                </c:pt>
                <c:pt idx="2018">
                  <c:v>53472</c:v>
                </c:pt>
                <c:pt idx="2019">
                  <c:v>53479</c:v>
                </c:pt>
                <c:pt idx="2020">
                  <c:v>53486</c:v>
                </c:pt>
                <c:pt idx="2021">
                  <c:v>53493</c:v>
                </c:pt>
                <c:pt idx="2022">
                  <c:v>53500</c:v>
                </c:pt>
                <c:pt idx="2023">
                  <c:v>53507</c:v>
                </c:pt>
                <c:pt idx="2024">
                  <c:v>53514</c:v>
                </c:pt>
                <c:pt idx="2025">
                  <c:v>53521</c:v>
                </c:pt>
                <c:pt idx="2026">
                  <c:v>53528</c:v>
                </c:pt>
                <c:pt idx="2027">
                  <c:v>53535</c:v>
                </c:pt>
                <c:pt idx="2028">
                  <c:v>53542</c:v>
                </c:pt>
                <c:pt idx="2029">
                  <c:v>53549</c:v>
                </c:pt>
                <c:pt idx="2030">
                  <c:v>53556</c:v>
                </c:pt>
                <c:pt idx="2031">
                  <c:v>53563</c:v>
                </c:pt>
                <c:pt idx="2032">
                  <c:v>53570</c:v>
                </c:pt>
                <c:pt idx="2033">
                  <c:v>53577</c:v>
                </c:pt>
                <c:pt idx="2034">
                  <c:v>53584</c:v>
                </c:pt>
                <c:pt idx="2035">
                  <c:v>53591</c:v>
                </c:pt>
                <c:pt idx="2036">
                  <c:v>53598</c:v>
                </c:pt>
                <c:pt idx="2037">
                  <c:v>53605</c:v>
                </c:pt>
                <c:pt idx="2038">
                  <c:v>53612</c:v>
                </c:pt>
                <c:pt idx="2039">
                  <c:v>53619</c:v>
                </c:pt>
                <c:pt idx="2040">
                  <c:v>53626</c:v>
                </c:pt>
                <c:pt idx="2041">
                  <c:v>53633</c:v>
                </c:pt>
                <c:pt idx="2042">
                  <c:v>53640</c:v>
                </c:pt>
                <c:pt idx="2043">
                  <c:v>53647</c:v>
                </c:pt>
                <c:pt idx="2044">
                  <c:v>53654</c:v>
                </c:pt>
                <c:pt idx="2045">
                  <c:v>53661</c:v>
                </c:pt>
                <c:pt idx="2046">
                  <c:v>53668</c:v>
                </c:pt>
                <c:pt idx="2047">
                  <c:v>53675</c:v>
                </c:pt>
                <c:pt idx="2048">
                  <c:v>53682</c:v>
                </c:pt>
                <c:pt idx="2049">
                  <c:v>53692</c:v>
                </c:pt>
                <c:pt idx="2050">
                  <c:v>53699</c:v>
                </c:pt>
                <c:pt idx="2051">
                  <c:v>53706</c:v>
                </c:pt>
                <c:pt idx="2052">
                  <c:v>53714</c:v>
                </c:pt>
                <c:pt idx="2053">
                  <c:v>53720</c:v>
                </c:pt>
                <c:pt idx="2054">
                  <c:v>53727</c:v>
                </c:pt>
                <c:pt idx="2055">
                  <c:v>53734</c:v>
                </c:pt>
                <c:pt idx="2056">
                  <c:v>53742</c:v>
                </c:pt>
                <c:pt idx="2057">
                  <c:v>53748</c:v>
                </c:pt>
                <c:pt idx="2058">
                  <c:v>53755</c:v>
                </c:pt>
                <c:pt idx="2059">
                  <c:v>53762</c:v>
                </c:pt>
                <c:pt idx="2060">
                  <c:v>53769</c:v>
                </c:pt>
                <c:pt idx="2061">
                  <c:v>53776</c:v>
                </c:pt>
                <c:pt idx="2062">
                  <c:v>53783</c:v>
                </c:pt>
                <c:pt idx="2063">
                  <c:v>53790</c:v>
                </c:pt>
                <c:pt idx="2064">
                  <c:v>53799</c:v>
                </c:pt>
                <c:pt idx="2065">
                  <c:v>53804</c:v>
                </c:pt>
                <c:pt idx="2066">
                  <c:v>53811</c:v>
                </c:pt>
                <c:pt idx="2067">
                  <c:v>53819</c:v>
                </c:pt>
                <c:pt idx="2068">
                  <c:v>53825</c:v>
                </c:pt>
                <c:pt idx="2069">
                  <c:v>53832</c:v>
                </c:pt>
                <c:pt idx="2070">
                  <c:v>53840</c:v>
                </c:pt>
                <c:pt idx="2071">
                  <c:v>53846</c:v>
                </c:pt>
                <c:pt idx="2072">
                  <c:v>53853</c:v>
                </c:pt>
                <c:pt idx="2073">
                  <c:v>53860</c:v>
                </c:pt>
                <c:pt idx="2074">
                  <c:v>53867</c:v>
                </c:pt>
                <c:pt idx="2075">
                  <c:v>53874</c:v>
                </c:pt>
                <c:pt idx="2076">
                  <c:v>53881</c:v>
                </c:pt>
                <c:pt idx="2077">
                  <c:v>53888</c:v>
                </c:pt>
                <c:pt idx="2078">
                  <c:v>53895</c:v>
                </c:pt>
                <c:pt idx="2079">
                  <c:v>53902</c:v>
                </c:pt>
                <c:pt idx="2080">
                  <c:v>53909</c:v>
                </c:pt>
                <c:pt idx="2081">
                  <c:v>53916</c:v>
                </c:pt>
                <c:pt idx="2082">
                  <c:v>53923</c:v>
                </c:pt>
                <c:pt idx="2083">
                  <c:v>53931</c:v>
                </c:pt>
                <c:pt idx="2084">
                  <c:v>53938</c:v>
                </c:pt>
                <c:pt idx="2085">
                  <c:v>53944</c:v>
                </c:pt>
                <c:pt idx="2086">
                  <c:v>53951</c:v>
                </c:pt>
                <c:pt idx="2087">
                  <c:v>53958</c:v>
                </c:pt>
                <c:pt idx="2088">
                  <c:v>53965</c:v>
                </c:pt>
                <c:pt idx="2089">
                  <c:v>53972</c:v>
                </c:pt>
                <c:pt idx="2090">
                  <c:v>53980</c:v>
                </c:pt>
                <c:pt idx="2091">
                  <c:v>53986</c:v>
                </c:pt>
                <c:pt idx="2092">
                  <c:v>53993</c:v>
                </c:pt>
                <c:pt idx="2093">
                  <c:v>54000</c:v>
                </c:pt>
                <c:pt idx="2094">
                  <c:v>54008</c:v>
                </c:pt>
                <c:pt idx="2095">
                  <c:v>54014</c:v>
                </c:pt>
                <c:pt idx="2096">
                  <c:v>54021</c:v>
                </c:pt>
                <c:pt idx="2097">
                  <c:v>54028</c:v>
                </c:pt>
                <c:pt idx="2098">
                  <c:v>54035</c:v>
                </c:pt>
                <c:pt idx="2099">
                  <c:v>54042</c:v>
                </c:pt>
                <c:pt idx="2100">
                  <c:v>54049</c:v>
                </c:pt>
                <c:pt idx="2101">
                  <c:v>54057</c:v>
                </c:pt>
                <c:pt idx="2102">
                  <c:v>54064</c:v>
                </c:pt>
                <c:pt idx="2103">
                  <c:v>54071</c:v>
                </c:pt>
                <c:pt idx="2104">
                  <c:v>54078</c:v>
                </c:pt>
                <c:pt idx="2105">
                  <c:v>54085</c:v>
                </c:pt>
                <c:pt idx="2106">
                  <c:v>54092</c:v>
                </c:pt>
                <c:pt idx="2107">
                  <c:v>54099</c:v>
                </c:pt>
                <c:pt idx="2108">
                  <c:v>54106</c:v>
                </c:pt>
                <c:pt idx="2109">
                  <c:v>54113</c:v>
                </c:pt>
                <c:pt idx="2110">
                  <c:v>54120</c:v>
                </c:pt>
                <c:pt idx="2111">
                  <c:v>54127</c:v>
                </c:pt>
                <c:pt idx="2112">
                  <c:v>54134</c:v>
                </c:pt>
                <c:pt idx="2113">
                  <c:v>54141</c:v>
                </c:pt>
                <c:pt idx="2114">
                  <c:v>54148</c:v>
                </c:pt>
                <c:pt idx="2115">
                  <c:v>54157</c:v>
                </c:pt>
                <c:pt idx="2116">
                  <c:v>54164</c:v>
                </c:pt>
                <c:pt idx="2117">
                  <c:v>54171</c:v>
                </c:pt>
                <c:pt idx="2118">
                  <c:v>54178</c:v>
                </c:pt>
                <c:pt idx="2119">
                  <c:v>54185</c:v>
                </c:pt>
                <c:pt idx="2120">
                  <c:v>54192</c:v>
                </c:pt>
                <c:pt idx="2121">
                  <c:v>54199</c:v>
                </c:pt>
                <c:pt idx="2122">
                  <c:v>54206</c:v>
                </c:pt>
                <c:pt idx="2123">
                  <c:v>54213</c:v>
                </c:pt>
                <c:pt idx="2124">
                  <c:v>54220</c:v>
                </c:pt>
                <c:pt idx="2125">
                  <c:v>54227</c:v>
                </c:pt>
                <c:pt idx="2126">
                  <c:v>54234</c:v>
                </c:pt>
                <c:pt idx="2127">
                  <c:v>54241</c:v>
                </c:pt>
                <c:pt idx="2128">
                  <c:v>54248</c:v>
                </c:pt>
                <c:pt idx="2129">
                  <c:v>54255</c:v>
                </c:pt>
                <c:pt idx="2130">
                  <c:v>54262</c:v>
                </c:pt>
                <c:pt idx="2131">
                  <c:v>54269</c:v>
                </c:pt>
                <c:pt idx="2132">
                  <c:v>54276</c:v>
                </c:pt>
                <c:pt idx="2133">
                  <c:v>54283</c:v>
                </c:pt>
                <c:pt idx="2134">
                  <c:v>54290</c:v>
                </c:pt>
                <c:pt idx="2135">
                  <c:v>54297</c:v>
                </c:pt>
                <c:pt idx="2136">
                  <c:v>54304</c:v>
                </c:pt>
                <c:pt idx="2137">
                  <c:v>54311</c:v>
                </c:pt>
                <c:pt idx="2138">
                  <c:v>54318</c:v>
                </c:pt>
                <c:pt idx="2139">
                  <c:v>54325</c:v>
                </c:pt>
                <c:pt idx="2140">
                  <c:v>54332</c:v>
                </c:pt>
                <c:pt idx="2141">
                  <c:v>54339</c:v>
                </c:pt>
                <c:pt idx="2142">
                  <c:v>54346</c:v>
                </c:pt>
                <c:pt idx="2143">
                  <c:v>54353</c:v>
                </c:pt>
                <c:pt idx="2144">
                  <c:v>54360</c:v>
                </c:pt>
                <c:pt idx="2145">
                  <c:v>54367</c:v>
                </c:pt>
                <c:pt idx="2146">
                  <c:v>54374</c:v>
                </c:pt>
                <c:pt idx="2147">
                  <c:v>54381</c:v>
                </c:pt>
                <c:pt idx="2148">
                  <c:v>54389</c:v>
                </c:pt>
                <c:pt idx="2149">
                  <c:v>54395</c:v>
                </c:pt>
                <c:pt idx="2150">
                  <c:v>54402</c:v>
                </c:pt>
                <c:pt idx="2151">
                  <c:v>54409</c:v>
                </c:pt>
                <c:pt idx="2152">
                  <c:v>54416</c:v>
                </c:pt>
                <c:pt idx="2153">
                  <c:v>54423</c:v>
                </c:pt>
                <c:pt idx="2154">
                  <c:v>54430</c:v>
                </c:pt>
                <c:pt idx="2155">
                  <c:v>54437</c:v>
                </c:pt>
                <c:pt idx="2156">
                  <c:v>54444</c:v>
                </c:pt>
                <c:pt idx="2157">
                  <c:v>54451</c:v>
                </c:pt>
                <c:pt idx="2158">
                  <c:v>54458</c:v>
                </c:pt>
                <c:pt idx="2159">
                  <c:v>54465</c:v>
                </c:pt>
                <c:pt idx="2160">
                  <c:v>54472</c:v>
                </c:pt>
                <c:pt idx="2161">
                  <c:v>54479</c:v>
                </c:pt>
                <c:pt idx="2162">
                  <c:v>54486</c:v>
                </c:pt>
                <c:pt idx="2163">
                  <c:v>54493</c:v>
                </c:pt>
                <c:pt idx="2164">
                  <c:v>54500</c:v>
                </c:pt>
                <c:pt idx="2165">
                  <c:v>54507</c:v>
                </c:pt>
                <c:pt idx="2166">
                  <c:v>54514</c:v>
                </c:pt>
                <c:pt idx="2167">
                  <c:v>54521</c:v>
                </c:pt>
                <c:pt idx="2168">
                  <c:v>54528</c:v>
                </c:pt>
                <c:pt idx="2169">
                  <c:v>54535</c:v>
                </c:pt>
                <c:pt idx="2170">
                  <c:v>54542</c:v>
                </c:pt>
                <c:pt idx="2171">
                  <c:v>54549</c:v>
                </c:pt>
                <c:pt idx="2172">
                  <c:v>54556</c:v>
                </c:pt>
                <c:pt idx="2173">
                  <c:v>54563</c:v>
                </c:pt>
                <c:pt idx="2174">
                  <c:v>54570</c:v>
                </c:pt>
                <c:pt idx="2175">
                  <c:v>54577</c:v>
                </c:pt>
                <c:pt idx="2176">
                  <c:v>54584</c:v>
                </c:pt>
                <c:pt idx="2177">
                  <c:v>54591</c:v>
                </c:pt>
                <c:pt idx="2178">
                  <c:v>54598</c:v>
                </c:pt>
                <c:pt idx="2179">
                  <c:v>54605</c:v>
                </c:pt>
                <c:pt idx="2180">
                  <c:v>54612</c:v>
                </c:pt>
                <c:pt idx="2181">
                  <c:v>54619</c:v>
                </c:pt>
                <c:pt idx="2182">
                  <c:v>54626</c:v>
                </c:pt>
                <c:pt idx="2183">
                  <c:v>54633</c:v>
                </c:pt>
                <c:pt idx="2184">
                  <c:v>54640</c:v>
                </c:pt>
                <c:pt idx="2185">
                  <c:v>54647</c:v>
                </c:pt>
                <c:pt idx="2186">
                  <c:v>54654</c:v>
                </c:pt>
                <c:pt idx="2187">
                  <c:v>54661</c:v>
                </c:pt>
                <c:pt idx="2188">
                  <c:v>54668</c:v>
                </c:pt>
                <c:pt idx="2189">
                  <c:v>54675</c:v>
                </c:pt>
                <c:pt idx="2190">
                  <c:v>54682</c:v>
                </c:pt>
                <c:pt idx="2191">
                  <c:v>54689</c:v>
                </c:pt>
                <c:pt idx="2192">
                  <c:v>54696</c:v>
                </c:pt>
                <c:pt idx="2193">
                  <c:v>54703</c:v>
                </c:pt>
                <c:pt idx="2194">
                  <c:v>54710</c:v>
                </c:pt>
                <c:pt idx="2195">
                  <c:v>54717</c:v>
                </c:pt>
                <c:pt idx="2196">
                  <c:v>54724</c:v>
                </c:pt>
                <c:pt idx="2197">
                  <c:v>54731</c:v>
                </c:pt>
                <c:pt idx="2198">
                  <c:v>54739</c:v>
                </c:pt>
                <c:pt idx="2199">
                  <c:v>54745</c:v>
                </c:pt>
                <c:pt idx="2200">
                  <c:v>54753</c:v>
                </c:pt>
                <c:pt idx="2201">
                  <c:v>54759</c:v>
                </c:pt>
                <c:pt idx="2202">
                  <c:v>54766</c:v>
                </c:pt>
                <c:pt idx="2203">
                  <c:v>54773</c:v>
                </c:pt>
                <c:pt idx="2204">
                  <c:v>54780</c:v>
                </c:pt>
                <c:pt idx="2205">
                  <c:v>54792</c:v>
                </c:pt>
                <c:pt idx="2206">
                  <c:v>54795</c:v>
                </c:pt>
                <c:pt idx="2207">
                  <c:v>54802</c:v>
                </c:pt>
                <c:pt idx="2208">
                  <c:v>54809</c:v>
                </c:pt>
                <c:pt idx="2209">
                  <c:v>54816</c:v>
                </c:pt>
                <c:pt idx="2210">
                  <c:v>54823</c:v>
                </c:pt>
                <c:pt idx="2211">
                  <c:v>54830</c:v>
                </c:pt>
                <c:pt idx="2212">
                  <c:v>54837</c:v>
                </c:pt>
                <c:pt idx="2213">
                  <c:v>54844</c:v>
                </c:pt>
                <c:pt idx="2214">
                  <c:v>54851</c:v>
                </c:pt>
                <c:pt idx="2215">
                  <c:v>54858</c:v>
                </c:pt>
                <c:pt idx="2216">
                  <c:v>54865</c:v>
                </c:pt>
                <c:pt idx="2217">
                  <c:v>54872</c:v>
                </c:pt>
                <c:pt idx="2218">
                  <c:v>54879</c:v>
                </c:pt>
                <c:pt idx="2219">
                  <c:v>54890</c:v>
                </c:pt>
                <c:pt idx="2220">
                  <c:v>54893</c:v>
                </c:pt>
                <c:pt idx="2221">
                  <c:v>54900</c:v>
                </c:pt>
                <c:pt idx="2222">
                  <c:v>54907</c:v>
                </c:pt>
                <c:pt idx="2223">
                  <c:v>54914</c:v>
                </c:pt>
                <c:pt idx="2224">
                  <c:v>54921</c:v>
                </c:pt>
                <c:pt idx="2225">
                  <c:v>54928</c:v>
                </c:pt>
                <c:pt idx="2226">
                  <c:v>54935</c:v>
                </c:pt>
                <c:pt idx="2227">
                  <c:v>54942</c:v>
                </c:pt>
                <c:pt idx="2228">
                  <c:v>54949</c:v>
                </c:pt>
                <c:pt idx="2229">
                  <c:v>54956</c:v>
                </c:pt>
                <c:pt idx="2230">
                  <c:v>54963</c:v>
                </c:pt>
                <c:pt idx="2231">
                  <c:v>54970</c:v>
                </c:pt>
                <c:pt idx="2232">
                  <c:v>54977</c:v>
                </c:pt>
                <c:pt idx="2233">
                  <c:v>54984</c:v>
                </c:pt>
                <c:pt idx="2234">
                  <c:v>54991</c:v>
                </c:pt>
                <c:pt idx="2235">
                  <c:v>54998</c:v>
                </c:pt>
                <c:pt idx="2236">
                  <c:v>55005</c:v>
                </c:pt>
                <c:pt idx="2237">
                  <c:v>55012</c:v>
                </c:pt>
                <c:pt idx="2238">
                  <c:v>55019</c:v>
                </c:pt>
                <c:pt idx="2239">
                  <c:v>55026</c:v>
                </c:pt>
                <c:pt idx="2240">
                  <c:v>55033</c:v>
                </c:pt>
                <c:pt idx="2241">
                  <c:v>55040</c:v>
                </c:pt>
                <c:pt idx="2242">
                  <c:v>55047</c:v>
                </c:pt>
                <c:pt idx="2243">
                  <c:v>55054</c:v>
                </c:pt>
                <c:pt idx="2244">
                  <c:v>55061</c:v>
                </c:pt>
                <c:pt idx="2245">
                  <c:v>55068</c:v>
                </c:pt>
                <c:pt idx="2246">
                  <c:v>55075</c:v>
                </c:pt>
                <c:pt idx="2247">
                  <c:v>55082</c:v>
                </c:pt>
                <c:pt idx="2248">
                  <c:v>55089</c:v>
                </c:pt>
                <c:pt idx="2249">
                  <c:v>55096</c:v>
                </c:pt>
                <c:pt idx="2250">
                  <c:v>55106</c:v>
                </c:pt>
                <c:pt idx="2251">
                  <c:v>55110</c:v>
                </c:pt>
                <c:pt idx="2252">
                  <c:v>55117</c:v>
                </c:pt>
                <c:pt idx="2253">
                  <c:v>55124</c:v>
                </c:pt>
                <c:pt idx="2254">
                  <c:v>55131</c:v>
                </c:pt>
                <c:pt idx="2255">
                  <c:v>55138</c:v>
                </c:pt>
                <c:pt idx="2256">
                  <c:v>55145</c:v>
                </c:pt>
                <c:pt idx="2257">
                  <c:v>55152</c:v>
                </c:pt>
                <c:pt idx="2258">
                  <c:v>55159</c:v>
                </c:pt>
                <c:pt idx="2259">
                  <c:v>55166</c:v>
                </c:pt>
                <c:pt idx="2260">
                  <c:v>55173</c:v>
                </c:pt>
                <c:pt idx="2261">
                  <c:v>55180</c:v>
                </c:pt>
                <c:pt idx="2262">
                  <c:v>55187</c:v>
                </c:pt>
                <c:pt idx="2263">
                  <c:v>55194</c:v>
                </c:pt>
                <c:pt idx="2264">
                  <c:v>55201</c:v>
                </c:pt>
                <c:pt idx="2265">
                  <c:v>55208</c:v>
                </c:pt>
                <c:pt idx="2266">
                  <c:v>55215</c:v>
                </c:pt>
                <c:pt idx="2267">
                  <c:v>55222</c:v>
                </c:pt>
                <c:pt idx="2268">
                  <c:v>55229</c:v>
                </c:pt>
                <c:pt idx="2269">
                  <c:v>55236</c:v>
                </c:pt>
                <c:pt idx="2270">
                  <c:v>55247</c:v>
                </c:pt>
                <c:pt idx="2271">
                  <c:v>55250</c:v>
                </c:pt>
                <c:pt idx="2272">
                  <c:v>55257</c:v>
                </c:pt>
                <c:pt idx="2273">
                  <c:v>55264</c:v>
                </c:pt>
                <c:pt idx="2274">
                  <c:v>55271</c:v>
                </c:pt>
                <c:pt idx="2275">
                  <c:v>55278</c:v>
                </c:pt>
                <c:pt idx="2276">
                  <c:v>55285</c:v>
                </c:pt>
                <c:pt idx="2277">
                  <c:v>55292</c:v>
                </c:pt>
                <c:pt idx="2278">
                  <c:v>55299</c:v>
                </c:pt>
                <c:pt idx="2279">
                  <c:v>55306</c:v>
                </c:pt>
                <c:pt idx="2280">
                  <c:v>55313</c:v>
                </c:pt>
                <c:pt idx="2281">
                  <c:v>55320</c:v>
                </c:pt>
                <c:pt idx="2282">
                  <c:v>55327</c:v>
                </c:pt>
                <c:pt idx="2283">
                  <c:v>55334</c:v>
                </c:pt>
                <c:pt idx="2284">
                  <c:v>55341</c:v>
                </c:pt>
                <c:pt idx="2285">
                  <c:v>55348</c:v>
                </c:pt>
                <c:pt idx="2286">
                  <c:v>55355</c:v>
                </c:pt>
                <c:pt idx="2287">
                  <c:v>55362</c:v>
                </c:pt>
                <c:pt idx="2288">
                  <c:v>55369</c:v>
                </c:pt>
                <c:pt idx="2289">
                  <c:v>55376</c:v>
                </c:pt>
                <c:pt idx="2290">
                  <c:v>55383</c:v>
                </c:pt>
                <c:pt idx="2291">
                  <c:v>55390</c:v>
                </c:pt>
                <c:pt idx="2292">
                  <c:v>55397</c:v>
                </c:pt>
                <c:pt idx="2293">
                  <c:v>55404</c:v>
                </c:pt>
                <c:pt idx="2294">
                  <c:v>55411</c:v>
                </c:pt>
                <c:pt idx="2295">
                  <c:v>55418</c:v>
                </c:pt>
                <c:pt idx="2296">
                  <c:v>55425</c:v>
                </c:pt>
                <c:pt idx="2297">
                  <c:v>55432</c:v>
                </c:pt>
                <c:pt idx="2298">
                  <c:v>55439</c:v>
                </c:pt>
                <c:pt idx="2299">
                  <c:v>55446</c:v>
                </c:pt>
                <c:pt idx="2300">
                  <c:v>55453</c:v>
                </c:pt>
                <c:pt idx="2301">
                  <c:v>55460</c:v>
                </c:pt>
                <c:pt idx="2302">
                  <c:v>55470</c:v>
                </c:pt>
                <c:pt idx="2303">
                  <c:v>55474</c:v>
                </c:pt>
                <c:pt idx="2304">
                  <c:v>55481</c:v>
                </c:pt>
                <c:pt idx="2305">
                  <c:v>55488</c:v>
                </c:pt>
                <c:pt idx="2306">
                  <c:v>55495</c:v>
                </c:pt>
                <c:pt idx="2307">
                  <c:v>55502</c:v>
                </c:pt>
                <c:pt idx="2308">
                  <c:v>55509</c:v>
                </c:pt>
                <c:pt idx="2309">
                  <c:v>55516</c:v>
                </c:pt>
                <c:pt idx="2310">
                  <c:v>55523</c:v>
                </c:pt>
                <c:pt idx="2311">
                  <c:v>55530</c:v>
                </c:pt>
                <c:pt idx="2312">
                  <c:v>55537</c:v>
                </c:pt>
                <c:pt idx="2313">
                  <c:v>55544</c:v>
                </c:pt>
                <c:pt idx="2314">
                  <c:v>55551</c:v>
                </c:pt>
                <c:pt idx="2315">
                  <c:v>55558</c:v>
                </c:pt>
                <c:pt idx="2316">
                  <c:v>55565</c:v>
                </c:pt>
                <c:pt idx="2317">
                  <c:v>55572</c:v>
                </c:pt>
                <c:pt idx="2318">
                  <c:v>55579</c:v>
                </c:pt>
                <c:pt idx="2319">
                  <c:v>55586</c:v>
                </c:pt>
                <c:pt idx="2320">
                  <c:v>55593</c:v>
                </c:pt>
                <c:pt idx="2321">
                  <c:v>55600</c:v>
                </c:pt>
                <c:pt idx="2322">
                  <c:v>55607</c:v>
                </c:pt>
                <c:pt idx="2323">
                  <c:v>55614</c:v>
                </c:pt>
                <c:pt idx="2324">
                  <c:v>55621</c:v>
                </c:pt>
                <c:pt idx="2325">
                  <c:v>55632</c:v>
                </c:pt>
                <c:pt idx="2326">
                  <c:v>55635</c:v>
                </c:pt>
                <c:pt idx="2327">
                  <c:v>55642</c:v>
                </c:pt>
                <c:pt idx="2328">
                  <c:v>55649</c:v>
                </c:pt>
                <c:pt idx="2329">
                  <c:v>55656</c:v>
                </c:pt>
                <c:pt idx="2330">
                  <c:v>55663</c:v>
                </c:pt>
                <c:pt idx="2331">
                  <c:v>55670</c:v>
                </c:pt>
                <c:pt idx="2332">
                  <c:v>55677</c:v>
                </c:pt>
                <c:pt idx="2333">
                  <c:v>55684</c:v>
                </c:pt>
                <c:pt idx="2334">
                  <c:v>55691</c:v>
                </c:pt>
                <c:pt idx="2335">
                  <c:v>55698</c:v>
                </c:pt>
                <c:pt idx="2336">
                  <c:v>55705</c:v>
                </c:pt>
                <c:pt idx="2337">
                  <c:v>55712</c:v>
                </c:pt>
                <c:pt idx="2338">
                  <c:v>55719</c:v>
                </c:pt>
                <c:pt idx="2339">
                  <c:v>55726</c:v>
                </c:pt>
                <c:pt idx="2340">
                  <c:v>55733</c:v>
                </c:pt>
                <c:pt idx="2341">
                  <c:v>55740</c:v>
                </c:pt>
                <c:pt idx="2342">
                  <c:v>55747</c:v>
                </c:pt>
                <c:pt idx="2343">
                  <c:v>55754</c:v>
                </c:pt>
                <c:pt idx="2344">
                  <c:v>55761</c:v>
                </c:pt>
                <c:pt idx="2345">
                  <c:v>55768</c:v>
                </c:pt>
                <c:pt idx="2346">
                  <c:v>55775</c:v>
                </c:pt>
                <c:pt idx="2347">
                  <c:v>55782</c:v>
                </c:pt>
                <c:pt idx="2348">
                  <c:v>55789</c:v>
                </c:pt>
                <c:pt idx="2349">
                  <c:v>55796</c:v>
                </c:pt>
                <c:pt idx="2350">
                  <c:v>55803</c:v>
                </c:pt>
                <c:pt idx="2351">
                  <c:v>55810</c:v>
                </c:pt>
                <c:pt idx="2352">
                  <c:v>55817</c:v>
                </c:pt>
                <c:pt idx="2353">
                  <c:v>55824</c:v>
                </c:pt>
                <c:pt idx="2354">
                  <c:v>55831</c:v>
                </c:pt>
                <c:pt idx="2355">
                  <c:v>55838</c:v>
                </c:pt>
                <c:pt idx="2356">
                  <c:v>55845</c:v>
                </c:pt>
                <c:pt idx="2357">
                  <c:v>55852</c:v>
                </c:pt>
                <c:pt idx="2358">
                  <c:v>55859</c:v>
                </c:pt>
                <c:pt idx="2359">
                  <c:v>55866</c:v>
                </c:pt>
                <c:pt idx="2360">
                  <c:v>55873</c:v>
                </c:pt>
                <c:pt idx="2361">
                  <c:v>55884</c:v>
                </c:pt>
                <c:pt idx="2362">
                  <c:v>55891</c:v>
                </c:pt>
                <c:pt idx="2363">
                  <c:v>55898</c:v>
                </c:pt>
                <c:pt idx="2364">
                  <c:v>55905</c:v>
                </c:pt>
                <c:pt idx="2365">
                  <c:v>55912</c:v>
                </c:pt>
                <c:pt idx="2366">
                  <c:v>55919</c:v>
                </c:pt>
                <c:pt idx="2367">
                  <c:v>55926</c:v>
                </c:pt>
                <c:pt idx="2368">
                  <c:v>55933</c:v>
                </c:pt>
                <c:pt idx="2369">
                  <c:v>55940</c:v>
                </c:pt>
                <c:pt idx="2370">
                  <c:v>55947</c:v>
                </c:pt>
                <c:pt idx="2371">
                  <c:v>55954</c:v>
                </c:pt>
                <c:pt idx="2372">
                  <c:v>55961</c:v>
                </c:pt>
                <c:pt idx="2373">
                  <c:v>55968</c:v>
                </c:pt>
                <c:pt idx="2374">
                  <c:v>55975</c:v>
                </c:pt>
                <c:pt idx="2375">
                  <c:v>55984</c:v>
                </c:pt>
                <c:pt idx="2376">
                  <c:v>55991</c:v>
                </c:pt>
                <c:pt idx="2377">
                  <c:v>55998</c:v>
                </c:pt>
                <c:pt idx="2378">
                  <c:v>56005</c:v>
                </c:pt>
                <c:pt idx="2379">
                  <c:v>56012</c:v>
                </c:pt>
                <c:pt idx="2380">
                  <c:v>56019</c:v>
                </c:pt>
                <c:pt idx="2381">
                  <c:v>56026</c:v>
                </c:pt>
                <c:pt idx="2382">
                  <c:v>56033</c:v>
                </c:pt>
                <c:pt idx="2383">
                  <c:v>56040</c:v>
                </c:pt>
                <c:pt idx="2384">
                  <c:v>56047</c:v>
                </c:pt>
                <c:pt idx="2385">
                  <c:v>56054</c:v>
                </c:pt>
                <c:pt idx="2386">
                  <c:v>56061</c:v>
                </c:pt>
                <c:pt idx="2387">
                  <c:v>56068</c:v>
                </c:pt>
                <c:pt idx="2388">
                  <c:v>56075</c:v>
                </c:pt>
                <c:pt idx="2389">
                  <c:v>56082</c:v>
                </c:pt>
                <c:pt idx="2390">
                  <c:v>56089</c:v>
                </c:pt>
                <c:pt idx="2391">
                  <c:v>56096</c:v>
                </c:pt>
                <c:pt idx="2392">
                  <c:v>56103</c:v>
                </c:pt>
                <c:pt idx="2393">
                  <c:v>56110</c:v>
                </c:pt>
                <c:pt idx="2394">
                  <c:v>56117</c:v>
                </c:pt>
                <c:pt idx="2395">
                  <c:v>56124</c:v>
                </c:pt>
                <c:pt idx="2396">
                  <c:v>56131</c:v>
                </c:pt>
                <c:pt idx="2397">
                  <c:v>56138</c:v>
                </c:pt>
                <c:pt idx="2398">
                  <c:v>56145</c:v>
                </c:pt>
                <c:pt idx="2399">
                  <c:v>56152</c:v>
                </c:pt>
                <c:pt idx="2400">
                  <c:v>56159</c:v>
                </c:pt>
                <c:pt idx="2401">
                  <c:v>56166</c:v>
                </c:pt>
                <c:pt idx="2402">
                  <c:v>56173</c:v>
                </c:pt>
                <c:pt idx="2403">
                  <c:v>56180</c:v>
                </c:pt>
                <c:pt idx="2404">
                  <c:v>56187</c:v>
                </c:pt>
                <c:pt idx="2405">
                  <c:v>56194</c:v>
                </c:pt>
                <c:pt idx="2406">
                  <c:v>56201</c:v>
                </c:pt>
                <c:pt idx="2407">
                  <c:v>56208</c:v>
                </c:pt>
                <c:pt idx="2408">
                  <c:v>56216</c:v>
                </c:pt>
                <c:pt idx="2409">
                  <c:v>56222</c:v>
                </c:pt>
                <c:pt idx="2410">
                  <c:v>56229</c:v>
                </c:pt>
                <c:pt idx="2411">
                  <c:v>56236</c:v>
                </c:pt>
                <c:pt idx="2412">
                  <c:v>56247</c:v>
                </c:pt>
                <c:pt idx="2413">
                  <c:v>56251</c:v>
                </c:pt>
                <c:pt idx="2414">
                  <c:v>56257</c:v>
                </c:pt>
                <c:pt idx="2415">
                  <c:v>56264</c:v>
                </c:pt>
                <c:pt idx="2416">
                  <c:v>56271</c:v>
                </c:pt>
                <c:pt idx="2417">
                  <c:v>56278</c:v>
                </c:pt>
                <c:pt idx="2418">
                  <c:v>56285</c:v>
                </c:pt>
                <c:pt idx="2419">
                  <c:v>56292</c:v>
                </c:pt>
                <c:pt idx="2420">
                  <c:v>56299</c:v>
                </c:pt>
                <c:pt idx="2421">
                  <c:v>56306</c:v>
                </c:pt>
                <c:pt idx="2422">
                  <c:v>56313</c:v>
                </c:pt>
                <c:pt idx="2423">
                  <c:v>56320</c:v>
                </c:pt>
                <c:pt idx="2424">
                  <c:v>56327</c:v>
                </c:pt>
                <c:pt idx="2425">
                  <c:v>56334</c:v>
                </c:pt>
                <c:pt idx="2426">
                  <c:v>56341</c:v>
                </c:pt>
                <c:pt idx="2427">
                  <c:v>56348</c:v>
                </c:pt>
                <c:pt idx="2428">
                  <c:v>56355</c:v>
                </c:pt>
                <c:pt idx="2429">
                  <c:v>56362</c:v>
                </c:pt>
                <c:pt idx="2430">
                  <c:v>56369</c:v>
                </c:pt>
                <c:pt idx="2431">
                  <c:v>56376</c:v>
                </c:pt>
                <c:pt idx="2432">
                  <c:v>56383</c:v>
                </c:pt>
                <c:pt idx="2433">
                  <c:v>56390</c:v>
                </c:pt>
                <c:pt idx="2434">
                  <c:v>56397</c:v>
                </c:pt>
                <c:pt idx="2435">
                  <c:v>56404</c:v>
                </c:pt>
                <c:pt idx="2436">
                  <c:v>56411</c:v>
                </c:pt>
                <c:pt idx="2437">
                  <c:v>56418</c:v>
                </c:pt>
                <c:pt idx="2438">
                  <c:v>56425</c:v>
                </c:pt>
                <c:pt idx="2439">
                  <c:v>56432</c:v>
                </c:pt>
                <c:pt idx="2440">
                  <c:v>56439</c:v>
                </c:pt>
                <c:pt idx="2441">
                  <c:v>56446</c:v>
                </c:pt>
                <c:pt idx="2442">
                  <c:v>56453</c:v>
                </c:pt>
                <c:pt idx="2443">
                  <c:v>56460</c:v>
                </c:pt>
                <c:pt idx="2444">
                  <c:v>56467</c:v>
                </c:pt>
                <c:pt idx="2445">
                  <c:v>56474</c:v>
                </c:pt>
                <c:pt idx="2446">
                  <c:v>56481</c:v>
                </c:pt>
                <c:pt idx="2447">
                  <c:v>56488</c:v>
                </c:pt>
                <c:pt idx="2448">
                  <c:v>56495</c:v>
                </c:pt>
                <c:pt idx="2449">
                  <c:v>56502</c:v>
                </c:pt>
                <c:pt idx="2450">
                  <c:v>56509</c:v>
                </c:pt>
                <c:pt idx="2451">
                  <c:v>56516</c:v>
                </c:pt>
                <c:pt idx="2452">
                  <c:v>56523</c:v>
                </c:pt>
                <c:pt idx="2453">
                  <c:v>56530</c:v>
                </c:pt>
                <c:pt idx="2454">
                  <c:v>56537</c:v>
                </c:pt>
                <c:pt idx="2455">
                  <c:v>56544</c:v>
                </c:pt>
                <c:pt idx="2456">
                  <c:v>56551</c:v>
                </c:pt>
                <c:pt idx="2457">
                  <c:v>56558</c:v>
                </c:pt>
                <c:pt idx="2458">
                  <c:v>56565</c:v>
                </c:pt>
                <c:pt idx="2459">
                  <c:v>56572</c:v>
                </c:pt>
                <c:pt idx="2460">
                  <c:v>56580</c:v>
                </c:pt>
                <c:pt idx="2461">
                  <c:v>56586</c:v>
                </c:pt>
                <c:pt idx="2462">
                  <c:v>56593</c:v>
                </c:pt>
                <c:pt idx="2463">
                  <c:v>56600</c:v>
                </c:pt>
                <c:pt idx="2464">
                  <c:v>56607</c:v>
                </c:pt>
                <c:pt idx="2465">
                  <c:v>56614</c:v>
                </c:pt>
                <c:pt idx="2466">
                  <c:v>56621</c:v>
                </c:pt>
                <c:pt idx="2467">
                  <c:v>56628</c:v>
                </c:pt>
                <c:pt idx="2468">
                  <c:v>56635</c:v>
                </c:pt>
                <c:pt idx="2469">
                  <c:v>56642</c:v>
                </c:pt>
                <c:pt idx="2470">
                  <c:v>56649</c:v>
                </c:pt>
                <c:pt idx="2471">
                  <c:v>56656</c:v>
                </c:pt>
                <c:pt idx="2472">
                  <c:v>56663</c:v>
                </c:pt>
                <c:pt idx="2473">
                  <c:v>56670</c:v>
                </c:pt>
                <c:pt idx="2474">
                  <c:v>56677</c:v>
                </c:pt>
                <c:pt idx="2475">
                  <c:v>56684</c:v>
                </c:pt>
                <c:pt idx="2476">
                  <c:v>56691</c:v>
                </c:pt>
                <c:pt idx="2477">
                  <c:v>56698</c:v>
                </c:pt>
                <c:pt idx="2478">
                  <c:v>56705</c:v>
                </c:pt>
                <c:pt idx="2479">
                  <c:v>56712</c:v>
                </c:pt>
                <c:pt idx="2480">
                  <c:v>56719</c:v>
                </c:pt>
                <c:pt idx="2481">
                  <c:v>56726</c:v>
                </c:pt>
                <c:pt idx="2482">
                  <c:v>56733</c:v>
                </c:pt>
                <c:pt idx="2483">
                  <c:v>56740</c:v>
                </c:pt>
                <c:pt idx="2484">
                  <c:v>56747</c:v>
                </c:pt>
                <c:pt idx="2485">
                  <c:v>56754</c:v>
                </c:pt>
                <c:pt idx="2486">
                  <c:v>56761</c:v>
                </c:pt>
                <c:pt idx="2487">
                  <c:v>56768</c:v>
                </c:pt>
                <c:pt idx="2488">
                  <c:v>56775</c:v>
                </c:pt>
                <c:pt idx="2489">
                  <c:v>56782</c:v>
                </c:pt>
                <c:pt idx="2490">
                  <c:v>56789</c:v>
                </c:pt>
                <c:pt idx="2491">
                  <c:v>56796</c:v>
                </c:pt>
                <c:pt idx="2492">
                  <c:v>56803</c:v>
                </c:pt>
                <c:pt idx="2493">
                  <c:v>56810</c:v>
                </c:pt>
                <c:pt idx="2494">
                  <c:v>56817</c:v>
                </c:pt>
                <c:pt idx="2495">
                  <c:v>56824</c:v>
                </c:pt>
                <c:pt idx="2496">
                  <c:v>56831</c:v>
                </c:pt>
                <c:pt idx="2497">
                  <c:v>56838</c:v>
                </c:pt>
                <c:pt idx="2498">
                  <c:v>56845</c:v>
                </c:pt>
                <c:pt idx="2499">
                  <c:v>56852</c:v>
                </c:pt>
                <c:pt idx="2500">
                  <c:v>56859</c:v>
                </c:pt>
                <c:pt idx="2501">
                  <c:v>56866</c:v>
                </c:pt>
                <c:pt idx="2502">
                  <c:v>56873</c:v>
                </c:pt>
                <c:pt idx="2503">
                  <c:v>56880</c:v>
                </c:pt>
                <c:pt idx="2504">
                  <c:v>56887</c:v>
                </c:pt>
                <c:pt idx="2505">
                  <c:v>56894</c:v>
                </c:pt>
                <c:pt idx="2506">
                  <c:v>56901</c:v>
                </c:pt>
                <c:pt idx="2507">
                  <c:v>56908</c:v>
                </c:pt>
                <c:pt idx="2508">
                  <c:v>56915</c:v>
                </c:pt>
                <c:pt idx="2509">
                  <c:v>56922</c:v>
                </c:pt>
                <c:pt idx="2510">
                  <c:v>56930</c:v>
                </c:pt>
                <c:pt idx="2511">
                  <c:v>56936</c:v>
                </c:pt>
                <c:pt idx="2512">
                  <c:v>56944</c:v>
                </c:pt>
                <c:pt idx="2513">
                  <c:v>56950</c:v>
                </c:pt>
                <c:pt idx="2514">
                  <c:v>56957</c:v>
                </c:pt>
                <c:pt idx="2515">
                  <c:v>56964</c:v>
                </c:pt>
                <c:pt idx="2516">
                  <c:v>56971</c:v>
                </c:pt>
                <c:pt idx="2517">
                  <c:v>56983</c:v>
                </c:pt>
                <c:pt idx="2518">
                  <c:v>56986</c:v>
                </c:pt>
                <c:pt idx="2519">
                  <c:v>56993</c:v>
                </c:pt>
                <c:pt idx="2520">
                  <c:v>57000</c:v>
                </c:pt>
                <c:pt idx="2521">
                  <c:v>57007</c:v>
                </c:pt>
                <c:pt idx="2522">
                  <c:v>57014</c:v>
                </c:pt>
                <c:pt idx="2523">
                  <c:v>57021</c:v>
                </c:pt>
                <c:pt idx="2524">
                  <c:v>57028</c:v>
                </c:pt>
                <c:pt idx="2525">
                  <c:v>57035</c:v>
                </c:pt>
                <c:pt idx="2526">
                  <c:v>57042</c:v>
                </c:pt>
                <c:pt idx="2527">
                  <c:v>57049</c:v>
                </c:pt>
                <c:pt idx="2528">
                  <c:v>57056</c:v>
                </c:pt>
                <c:pt idx="2529">
                  <c:v>57063</c:v>
                </c:pt>
                <c:pt idx="2530">
                  <c:v>57074</c:v>
                </c:pt>
                <c:pt idx="2531">
                  <c:v>57077</c:v>
                </c:pt>
                <c:pt idx="2532">
                  <c:v>57084</c:v>
                </c:pt>
                <c:pt idx="2533">
                  <c:v>57091</c:v>
                </c:pt>
                <c:pt idx="2534">
                  <c:v>57098</c:v>
                </c:pt>
                <c:pt idx="2535">
                  <c:v>57105</c:v>
                </c:pt>
                <c:pt idx="2536">
                  <c:v>57112</c:v>
                </c:pt>
                <c:pt idx="2537">
                  <c:v>57119</c:v>
                </c:pt>
                <c:pt idx="2538">
                  <c:v>57126</c:v>
                </c:pt>
                <c:pt idx="2539">
                  <c:v>57133</c:v>
                </c:pt>
                <c:pt idx="2540">
                  <c:v>57140</c:v>
                </c:pt>
                <c:pt idx="2541">
                  <c:v>57147</c:v>
                </c:pt>
                <c:pt idx="2542">
                  <c:v>57154</c:v>
                </c:pt>
                <c:pt idx="2543">
                  <c:v>57161</c:v>
                </c:pt>
                <c:pt idx="2544">
                  <c:v>57168</c:v>
                </c:pt>
                <c:pt idx="2545">
                  <c:v>57175</c:v>
                </c:pt>
                <c:pt idx="2546">
                  <c:v>57182</c:v>
                </c:pt>
                <c:pt idx="2547">
                  <c:v>57189</c:v>
                </c:pt>
                <c:pt idx="2548">
                  <c:v>57196</c:v>
                </c:pt>
                <c:pt idx="2549">
                  <c:v>57203</c:v>
                </c:pt>
                <c:pt idx="2550">
                  <c:v>57210</c:v>
                </c:pt>
                <c:pt idx="2551">
                  <c:v>57217</c:v>
                </c:pt>
                <c:pt idx="2552">
                  <c:v>57224</c:v>
                </c:pt>
                <c:pt idx="2553">
                  <c:v>57231</c:v>
                </c:pt>
                <c:pt idx="2554">
                  <c:v>57238</c:v>
                </c:pt>
                <c:pt idx="2555">
                  <c:v>57245</c:v>
                </c:pt>
                <c:pt idx="2556">
                  <c:v>57252</c:v>
                </c:pt>
                <c:pt idx="2557">
                  <c:v>57259</c:v>
                </c:pt>
                <c:pt idx="2558">
                  <c:v>57266</c:v>
                </c:pt>
                <c:pt idx="2559">
                  <c:v>57273</c:v>
                </c:pt>
                <c:pt idx="2560">
                  <c:v>57280</c:v>
                </c:pt>
                <c:pt idx="2561">
                  <c:v>57287</c:v>
                </c:pt>
                <c:pt idx="2562">
                  <c:v>57297</c:v>
                </c:pt>
                <c:pt idx="2563">
                  <c:v>57301</c:v>
                </c:pt>
                <c:pt idx="2564">
                  <c:v>57308</c:v>
                </c:pt>
                <c:pt idx="2565">
                  <c:v>57315</c:v>
                </c:pt>
                <c:pt idx="2566">
                  <c:v>57322</c:v>
                </c:pt>
                <c:pt idx="2567">
                  <c:v>57329</c:v>
                </c:pt>
                <c:pt idx="2568">
                  <c:v>57336</c:v>
                </c:pt>
                <c:pt idx="2569">
                  <c:v>57343</c:v>
                </c:pt>
                <c:pt idx="2570">
                  <c:v>57350</c:v>
                </c:pt>
                <c:pt idx="2571">
                  <c:v>57357</c:v>
                </c:pt>
                <c:pt idx="2572">
                  <c:v>57364</c:v>
                </c:pt>
                <c:pt idx="2573">
                  <c:v>57371</c:v>
                </c:pt>
                <c:pt idx="2574">
                  <c:v>57378</c:v>
                </c:pt>
                <c:pt idx="2575">
                  <c:v>57385</c:v>
                </c:pt>
                <c:pt idx="2576">
                  <c:v>57392</c:v>
                </c:pt>
                <c:pt idx="2577">
                  <c:v>57399</c:v>
                </c:pt>
                <c:pt idx="2578">
                  <c:v>57406</c:v>
                </c:pt>
                <c:pt idx="2579">
                  <c:v>57413</c:v>
                </c:pt>
                <c:pt idx="2580">
                  <c:v>57420</c:v>
                </c:pt>
                <c:pt idx="2581">
                  <c:v>57427</c:v>
                </c:pt>
                <c:pt idx="2582">
                  <c:v>57434</c:v>
                </c:pt>
                <c:pt idx="2583">
                  <c:v>57441</c:v>
                </c:pt>
                <c:pt idx="2584">
                  <c:v>57448</c:v>
                </c:pt>
                <c:pt idx="2585">
                  <c:v>57459</c:v>
                </c:pt>
                <c:pt idx="2586">
                  <c:v>57462</c:v>
                </c:pt>
                <c:pt idx="2587">
                  <c:v>57469</c:v>
                </c:pt>
                <c:pt idx="2588">
                  <c:v>57476</c:v>
                </c:pt>
                <c:pt idx="2589">
                  <c:v>57483</c:v>
                </c:pt>
                <c:pt idx="2590">
                  <c:v>57490</c:v>
                </c:pt>
                <c:pt idx="2591">
                  <c:v>57497</c:v>
                </c:pt>
                <c:pt idx="2592">
                  <c:v>57504</c:v>
                </c:pt>
                <c:pt idx="2593">
                  <c:v>57511</c:v>
                </c:pt>
                <c:pt idx="2594">
                  <c:v>57518</c:v>
                </c:pt>
                <c:pt idx="2595">
                  <c:v>57525</c:v>
                </c:pt>
                <c:pt idx="2596">
                  <c:v>57532</c:v>
                </c:pt>
                <c:pt idx="2597">
                  <c:v>57539</c:v>
                </c:pt>
                <c:pt idx="2598">
                  <c:v>57546</c:v>
                </c:pt>
                <c:pt idx="2599">
                  <c:v>57553</c:v>
                </c:pt>
                <c:pt idx="2600">
                  <c:v>57560</c:v>
                </c:pt>
                <c:pt idx="2601">
                  <c:v>57567</c:v>
                </c:pt>
                <c:pt idx="2602">
                  <c:v>57574</c:v>
                </c:pt>
                <c:pt idx="2603">
                  <c:v>57581</c:v>
                </c:pt>
                <c:pt idx="2604">
                  <c:v>57588</c:v>
                </c:pt>
                <c:pt idx="2605">
                  <c:v>57595</c:v>
                </c:pt>
                <c:pt idx="2606">
                  <c:v>57602</c:v>
                </c:pt>
                <c:pt idx="2607">
                  <c:v>57609</c:v>
                </c:pt>
                <c:pt idx="2608">
                  <c:v>57616</c:v>
                </c:pt>
                <c:pt idx="2609">
                  <c:v>57623</c:v>
                </c:pt>
                <c:pt idx="2610">
                  <c:v>57630</c:v>
                </c:pt>
                <c:pt idx="2611">
                  <c:v>57637</c:v>
                </c:pt>
                <c:pt idx="2612">
                  <c:v>57644</c:v>
                </c:pt>
                <c:pt idx="2613">
                  <c:v>57651</c:v>
                </c:pt>
                <c:pt idx="2614">
                  <c:v>57658</c:v>
                </c:pt>
                <c:pt idx="2615">
                  <c:v>57665</c:v>
                </c:pt>
                <c:pt idx="2616">
                  <c:v>57672</c:v>
                </c:pt>
                <c:pt idx="2617">
                  <c:v>57679</c:v>
                </c:pt>
                <c:pt idx="2618">
                  <c:v>57686</c:v>
                </c:pt>
                <c:pt idx="2619">
                  <c:v>57693</c:v>
                </c:pt>
                <c:pt idx="2620">
                  <c:v>57700</c:v>
                </c:pt>
                <c:pt idx="2621">
                  <c:v>57710</c:v>
                </c:pt>
                <c:pt idx="2622">
                  <c:v>57717</c:v>
                </c:pt>
                <c:pt idx="2623">
                  <c:v>57724</c:v>
                </c:pt>
                <c:pt idx="2624">
                  <c:v>57732</c:v>
                </c:pt>
                <c:pt idx="2625">
                  <c:v>57738</c:v>
                </c:pt>
                <c:pt idx="2626">
                  <c:v>57745</c:v>
                </c:pt>
                <c:pt idx="2627">
                  <c:v>57752</c:v>
                </c:pt>
                <c:pt idx="2628">
                  <c:v>57760</c:v>
                </c:pt>
                <c:pt idx="2629">
                  <c:v>57766</c:v>
                </c:pt>
                <c:pt idx="2630">
                  <c:v>57773</c:v>
                </c:pt>
                <c:pt idx="2631">
                  <c:v>57780</c:v>
                </c:pt>
                <c:pt idx="2632">
                  <c:v>57787</c:v>
                </c:pt>
                <c:pt idx="2633">
                  <c:v>57794</c:v>
                </c:pt>
                <c:pt idx="2634">
                  <c:v>57801</c:v>
                </c:pt>
                <c:pt idx="2635">
                  <c:v>57808</c:v>
                </c:pt>
                <c:pt idx="2636">
                  <c:v>57817</c:v>
                </c:pt>
                <c:pt idx="2637">
                  <c:v>57822</c:v>
                </c:pt>
                <c:pt idx="2638">
                  <c:v>57829</c:v>
                </c:pt>
                <c:pt idx="2639">
                  <c:v>57837</c:v>
                </c:pt>
                <c:pt idx="2640">
                  <c:v>57843</c:v>
                </c:pt>
                <c:pt idx="2641">
                  <c:v>57850</c:v>
                </c:pt>
                <c:pt idx="2642">
                  <c:v>57858</c:v>
                </c:pt>
                <c:pt idx="2643">
                  <c:v>57864</c:v>
                </c:pt>
                <c:pt idx="2644">
                  <c:v>57871</c:v>
                </c:pt>
                <c:pt idx="2645">
                  <c:v>57878</c:v>
                </c:pt>
                <c:pt idx="2646">
                  <c:v>57885</c:v>
                </c:pt>
                <c:pt idx="2647">
                  <c:v>57892</c:v>
                </c:pt>
                <c:pt idx="2648">
                  <c:v>57899</c:v>
                </c:pt>
                <c:pt idx="2649">
                  <c:v>57906</c:v>
                </c:pt>
                <c:pt idx="2650">
                  <c:v>57913</c:v>
                </c:pt>
                <c:pt idx="2651">
                  <c:v>57920</c:v>
                </c:pt>
                <c:pt idx="2652">
                  <c:v>57927</c:v>
                </c:pt>
                <c:pt idx="2653">
                  <c:v>57934</c:v>
                </c:pt>
                <c:pt idx="2654">
                  <c:v>57941</c:v>
                </c:pt>
                <c:pt idx="2655">
                  <c:v>57949</c:v>
                </c:pt>
                <c:pt idx="2656">
                  <c:v>57956</c:v>
                </c:pt>
                <c:pt idx="2657">
                  <c:v>57962</c:v>
                </c:pt>
                <c:pt idx="2658">
                  <c:v>57969</c:v>
                </c:pt>
                <c:pt idx="2659">
                  <c:v>57976</c:v>
                </c:pt>
                <c:pt idx="2660">
                  <c:v>57983</c:v>
                </c:pt>
                <c:pt idx="2661">
                  <c:v>57990</c:v>
                </c:pt>
                <c:pt idx="2662">
                  <c:v>57998</c:v>
                </c:pt>
                <c:pt idx="2663">
                  <c:v>58004</c:v>
                </c:pt>
                <c:pt idx="2664">
                  <c:v>58011</c:v>
                </c:pt>
                <c:pt idx="2665">
                  <c:v>58018</c:v>
                </c:pt>
                <c:pt idx="2666">
                  <c:v>58026</c:v>
                </c:pt>
                <c:pt idx="2667">
                  <c:v>58032</c:v>
                </c:pt>
                <c:pt idx="2668">
                  <c:v>58039</c:v>
                </c:pt>
                <c:pt idx="2669">
                  <c:v>58046</c:v>
                </c:pt>
                <c:pt idx="2670">
                  <c:v>58053</c:v>
                </c:pt>
                <c:pt idx="2671">
                  <c:v>58060</c:v>
                </c:pt>
                <c:pt idx="2672">
                  <c:v>58067</c:v>
                </c:pt>
                <c:pt idx="2673">
                  <c:v>58075</c:v>
                </c:pt>
                <c:pt idx="2674">
                  <c:v>58082</c:v>
                </c:pt>
                <c:pt idx="2675">
                  <c:v>58089</c:v>
                </c:pt>
                <c:pt idx="2676">
                  <c:v>58096</c:v>
                </c:pt>
                <c:pt idx="2677">
                  <c:v>58103</c:v>
                </c:pt>
                <c:pt idx="2678">
                  <c:v>58110</c:v>
                </c:pt>
                <c:pt idx="2679">
                  <c:v>58117</c:v>
                </c:pt>
                <c:pt idx="2680">
                  <c:v>58124</c:v>
                </c:pt>
                <c:pt idx="2681">
                  <c:v>58131</c:v>
                </c:pt>
                <c:pt idx="2682">
                  <c:v>58138</c:v>
                </c:pt>
                <c:pt idx="2683">
                  <c:v>58145</c:v>
                </c:pt>
                <c:pt idx="2684">
                  <c:v>58152</c:v>
                </c:pt>
                <c:pt idx="2685">
                  <c:v>58159</c:v>
                </c:pt>
                <c:pt idx="2686">
                  <c:v>58168</c:v>
                </c:pt>
                <c:pt idx="2687">
                  <c:v>58175</c:v>
                </c:pt>
                <c:pt idx="2688">
                  <c:v>58182</c:v>
                </c:pt>
                <c:pt idx="2689">
                  <c:v>58189</c:v>
                </c:pt>
                <c:pt idx="2690">
                  <c:v>58196</c:v>
                </c:pt>
                <c:pt idx="2691">
                  <c:v>58203</c:v>
                </c:pt>
                <c:pt idx="2692">
                  <c:v>58210</c:v>
                </c:pt>
                <c:pt idx="2693">
                  <c:v>58217</c:v>
                </c:pt>
                <c:pt idx="2694">
                  <c:v>58224</c:v>
                </c:pt>
                <c:pt idx="2695">
                  <c:v>58231</c:v>
                </c:pt>
                <c:pt idx="2696">
                  <c:v>58238</c:v>
                </c:pt>
                <c:pt idx="2697">
                  <c:v>58245</c:v>
                </c:pt>
                <c:pt idx="2698">
                  <c:v>58252</c:v>
                </c:pt>
                <c:pt idx="2699">
                  <c:v>58259</c:v>
                </c:pt>
                <c:pt idx="2700">
                  <c:v>58266</c:v>
                </c:pt>
                <c:pt idx="2701">
                  <c:v>58273</c:v>
                </c:pt>
                <c:pt idx="2702">
                  <c:v>58280</c:v>
                </c:pt>
                <c:pt idx="2703">
                  <c:v>58287</c:v>
                </c:pt>
                <c:pt idx="2704">
                  <c:v>58294</c:v>
                </c:pt>
                <c:pt idx="2705">
                  <c:v>58301</c:v>
                </c:pt>
                <c:pt idx="2706">
                  <c:v>58308</c:v>
                </c:pt>
                <c:pt idx="2707">
                  <c:v>58315</c:v>
                </c:pt>
                <c:pt idx="2708">
                  <c:v>58322</c:v>
                </c:pt>
                <c:pt idx="2709">
                  <c:v>58329</c:v>
                </c:pt>
                <c:pt idx="2710">
                  <c:v>58336</c:v>
                </c:pt>
                <c:pt idx="2711">
                  <c:v>58343</c:v>
                </c:pt>
                <c:pt idx="2712">
                  <c:v>58350</c:v>
                </c:pt>
                <c:pt idx="2713">
                  <c:v>58357</c:v>
                </c:pt>
                <c:pt idx="2714">
                  <c:v>58364</c:v>
                </c:pt>
                <c:pt idx="2715">
                  <c:v>58371</c:v>
                </c:pt>
                <c:pt idx="2716">
                  <c:v>58378</c:v>
                </c:pt>
                <c:pt idx="2717">
                  <c:v>58385</c:v>
                </c:pt>
                <c:pt idx="2718">
                  <c:v>58392</c:v>
                </c:pt>
                <c:pt idx="2719">
                  <c:v>58399</c:v>
                </c:pt>
                <c:pt idx="2720">
                  <c:v>58407</c:v>
                </c:pt>
                <c:pt idx="2721">
                  <c:v>58413</c:v>
                </c:pt>
                <c:pt idx="2722">
                  <c:v>58420</c:v>
                </c:pt>
                <c:pt idx="2723">
                  <c:v>58427</c:v>
                </c:pt>
                <c:pt idx="2724">
                  <c:v>58438</c:v>
                </c:pt>
                <c:pt idx="2725">
                  <c:v>58442</c:v>
                </c:pt>
                <c:pt idx="2726">
                  <c:v>58448</c:v>
                </c:pt>
                <c:pt idx="2727">
                  <c:v>58455</c:v>
                </c:pt>
                <c:pt idx="2728">
                  <c:v>58462</c:v>
                </c:pt>
                <c:pt idx="2729">
                  <c:v>58469</c:v>
                </c:pt>
                <c:pt idx="2730">
                  <c:v>58476</c:v>
                </c:pt>
                <c:pt idx="2731">
                  <c:v>58483</c:v>
                </c:pt>
                <c:pt idx="2732">
                  <c:v>58490</c:v>
                </c:pt>
                <c:pt idx="2733">
                  <c:v>58497</c:v>
                </c:pt>
                <c:pt idx="2734">
                  <c:v>58504</c:v>
                </c:pt>
                <c:pt idx="2735">
                  <c:v>58511</c:v>
                </c:pt>
                <c:pt idx="2736">
                  <c:v>58518</c:v>
                </c:pt>
                <c:pt idx="2737">
                  <c:v>58525</c:v>
                </c:pt>
                <c:pt idx="2738">
                  <c:v>58532</c:v>
                </c:pt>
                <c:pt idx="2739">
                  <c:v>58539</c:v>
                </c:pt>
                <c:pt idx="2740">
                  <c:v>58546</c:v>
                </c:pt>
                <c:pt idx="2741">
                  <c:v>58553</c:v>
                </c:pt>
                <c:pt idx="2742">
                  <c:v>58560</c:v>
                </c:pt>
                <c:pt idx="2743">
                  <c:v>58567</c:v>
                </c:pt>
                <c:pt idx="2744">
                  <c:v>58574</c:v>
                </c:pt>
                <c:pt idx="2745">
                  <c:v>58581</c:v>
                </c:pt>
                <c:pt idx="2746">
                  <c:v>58588</c:v>
                </c:pt>
                <c:pt idx="2747">
                  <c:v>58595</c:v>
                </c:pt>
                <c:pt idx="2748">
                  <c:v>58602</c:v>
                </c:pt>
                <c:pt idx="2749">
                  <c:v>58609</c:v>
                </c:pt>
                <c:pt idx="2750">
                  <c:v>58616</c:v>
                </c:pt>
                <c:pt idx="2751">
                  <c:v>58623</c:v>
                </c:pt>
                <c:pt idx="2752">
                  <c:v>58630</c:v>
                </c:pt>
                <c:pt idx="2753">
                  <c:v>58637</c:v>
                </c:pt>
                <c:pt idx="2754">
                  <c:v>58644</c:v>
                </c:pt>
                <c:pt idx="2755">
                  <c:v>58651</c:v>
                </c:pt>
                <c:pt idx="2756">
                  <c:v>58658</c:v>
                </c:pt>
                <c:pt idx="2757">
                  <c:v>58665</c:v>
                </c:pt>
                <c:pt idx="2758">
                  <c:v>58672</c:v>
                </c:pt>
                <c:pt idx="2759">
                  <c:v>58679</c:v>
                </c:pt>
                <c:pt idx="2760">
                  <c:v>58686</c:v>
                </c:pt>
                <c:pt idx="2761">
                  <c:v>58693</c:v>
                </c:pt>
                <c:pt idx="2762">
                  <c:v>58700</c:v>
                </c:pt>
                <c:pt idx="2763">
                  <c:v>58707</c:v>
                </c:pt>
                <c:pt idx="2764">
                  <c:v>58714</c:v>
                </c:pt>
                <c:pt idx="2765">
                  <c:v>58721</c:v>
                </c:pt>
                <c:pt idx="2766">
                  <c:v>58728</c:v>
                </c:pt>
                <c:pt idx="2767">
                  <c:v>58735</c:v>
                </c:pt>
                <c:pt idx="2768">
                  <c:v>58742</c:v>
                </c:pt>
                <c:pt idx="2769">
                  <c:v>58749</c:v>
                </c:pt>
                <c:pt idx="2770">
                  <c:v>58757</c:v>
                </c:pt>
                <c:pt idx="2771">
                  <c:v>58763</c:v>
                </c:pt>
                <c:pt idx="2772">
                  <c:v>58771</c:v>
                </c:pt>
                <c:pt idx="2773">
                  <c:v>58777</c:v>
                </c:pt>
                <c:pt idx="2774">
                  <c:v>58784</c:v>
                </c:pt>
                <c:pt idx="2775">
                  <c:v>58791</c:v>
                </c:pt>
                <c:pt idx="2776">
                  <c:v>58798</c:v>
                </c:pt>
                <c:pt idx="2777">
                  <c:v>58810</c:v>
                </c:pt>
                <c:pt idx="2778">
                  <c:v>58813</c:v>
                </c:pt>
                <c:pt idx="2779">
                  <c:v>58820</c:v>
                </c:pt>
                <c:pt idx="2780">
                  <c:v>58827</c:v>
                </c:pt>
                <c:pt idx="2781">
                  <c:v>58834</c:v>
                </c:pt>
                <c:pt idx="2782">
                  <c:v>58841</c:v>
                </c:pt>
                <c:pt idx="2783">
                  <c:v>58848</c:v>
                </c:pt>
                <c:pt idx="2784">
                  <c:v>58855</c:v>
                </c:pt>
                <c:pt idx="2785">
                  <c:v>58862</c:v>
                </c:pt>
                <c:pt idx="2786">
                  <c:v>58869</c:v>
                </c:pt>
                <c:pt idx="2787">
                  <c:v>58876</c:v>
                </c:pt>
                <c:pt idx="2788">
                  <c:v>58883</c:v>
                </c:pt>
                <c:pt idx="2789">
                  <c:v>58890</c:v>
                </c:pt>
                <c:pt idx="2790">
                  <c:v>58897</c:v>
                </c:pt>
                <c:pt idx="2791">
                  <c:v>58908</c:v>
                </c:pt>
                <c:pt idx="2792">
                  <c:v>58911</c:v>
                </c:pt>
                <c:pt idx="2793">
                  <c:v>58918</c:v>
                </c:pt>
                <c:pt idx="2794">
                  <c:v>58925</c:v>
                </c:pt>
                <c:pt idx="2795">
                  <c:v>58932</c:v>
                </c:pt>
                <c:pt idx="2796">
                  <c:v>58939</c:v>
                </c:pt>
                <c:pt idx="2797">
                  <c:v>58946</c:v>
                </c:pt>
                <c:pt idx="2798">
                  <c:v>58953</c:v>
                </c:pt>
                <c:pt idx="2799">
                  <c:v>58960</c:v>
                </c:pt>
                <c:pt idx="2800">
                  <c:v>58967</c:v>
                </c:pt>
                <c:pt idx="2801">
                  <c:v>58974</c:v>
                </c:pt>
                <c:pt idx="2802">
                  <c:v>58981</c:v>
                </c:pt>
                <c:pt idx="2803">
                  <c:v>58988</c:v>
                </c:pt>
                <c:pt idx="2804">
                  <c:v>58995</c:v>
                </c:pt>
                <c:pt idx="2805">
                  <c:v>59002</c:v>
                </c:pt>
                <c:pt idx="2806">
                  <c:v>59009</c:v>
                </c:pt>
                <c:pt idx="2807">
                  <c:v>59016</c:v>
                </c:pt>
                <c:pt idx="2808">
                  <c:v>59023</c:v>
                </c:pt>
                <c:pt idx="2809">
                  <c:v>59030</c:v>
                </c:pt>
                <c:pt idx="2810">
                  <c:v>59037</c:v>
                </c:pt>
                <c:pt idx="2811">
                  <c:v>59044</c:v>
                </c:pt>
                <c:pt idx="2812">
                  <c:v>59051</c:v>
                </c:pt>
                <c:pt idx="2813">
                  <c:v>59058</c:v>
                </c:pt>
                <c:pt idx="2814">
                  <c:v>59065</c:v>
                </c:pt>
                <c:pt idx="2815">
                  <c:v>59072</c:v>
                </c:pt>
                <c:pt idx="2816">
                  <c:v>59079</c:v>
                </c:pt>
                <c:pt idx="2817">
                  <c:v>59086</c:v>
                </c:pt>
                <c:pt idx="2818">
                  <c:v>59093</c:v>
                </c:pt>
                <c:pt idx="2819">
                  <c:v>59100</c:v>
                </c:pt>
                <c:pt idx="2820">
                  <c:v>59107</c:v>
                </c:pt>
                <c:pt idx="2821">
                  <c:v>59114</c:v>
                </c:pt>
                <c:pt idx="2822">
                  <c:v>59124</c:v>
                </c:pt>
                <c:pt idx="2823">
                  <c:v>59128</c:v>
                </c:pt>
                <c:pt idx="2824">
                  <c:v>59135</c:v>
                </c:pt>
                <c:pt idx="2825">
                  <c:v>59142</c:v>
                </c:pt>
                <c:pt idx="2826">
                  <c:v>59149</c:v>
                </c:pt>
                <c:pt idx="2827">
                  <c:v>59156</c:v>
                </c:pt>
                <c:pt idx="2828">
                  <c:v>59163</c:v>
                </c:pt>
                <c:pt idx="2829">
                  <c:v>59170</c:v>
                </c:pt>
                <c:pt idx="2830">
                  <c:v>59177</c:v>
                </c:pt>
                <c:pt idx="2831">
                  <c:v>59184</c:v>
                </c:pt>
                <c:pt idx="2832">
                  <c:v>59191</c:v>
                </c:pt>
                <c:pt idx="2833">
                  <c:v>59198</c:v>
                </c:pt>
                <c:pt idx="2834">
                  <c:v>59205</c:v>
                </c:pt>
                <c:pt idx="2835">
                  <c:v>59212</c:v>
                </c:pt>
                <c:pt idx="2836">
                  <c:v>59219</c:v>
                </c:pt>
                <c:pt idx="2837">
                  <c:v>59226</c:v>
                </c:pt>
                <c:pt idx="2838">
                  <c:v>59233</c:v>
                </c:pt>
                <c:pt idx="2839">
                  <c:v>59240</c:v>
                </c:pt>
                <c:pt idx="2840">
                  <c:v>59247</c:v>
                </c:pt>
                <c:pt idx="2841">
                  <c:v>59258</c:v>
                </c:pt>
                <c:pt idx="2842">
                  <c:v>59261</c:v>
                </c:pt>
                <c:pt idx="2843">
                  <c:v>59268</c:v>
                </c:pt>
                <c:pt idx="2844">
                  <c:v>59275</c:v>
                </c:pt>
                <c:pt idx="2845">
                  <c:v>59282</c:v>
                </c:pt>
                <c:pt idx="2846">
                  <c:v>59289</c:v>
                </c:pt>
                <c:pt idx="2847">
                  <c:v>59296</c:v>
                </c:pt>
                <c:pt idx="2848">
                  <c:v>59303</c:v>
                </c:pt>
                <c:pt idx="2849">
                  <c:v>59310</c:v>
                </c:pt>
                <c:pt idx="2850">
                  <c:v>59317</c:v>
                </c:pt>
                <c:pt idx="2851">
                  <c:v>59324</c:v>
                </c:pt>
                <c:pt idx="2852">
                  <c:v>59331</c:v>
                </c:pt>
                <c:pt idx="2853">
                  <c:v>59338</c:v>
                </c:pt>
                <c:pt idx="2854">
                  <c:v>59345</c:v>
                </c:pt>
                <c:pt idx="2855">
                  <c:v>59352</c:v>
                </c:pt>
                <c:pt idx="2856">
                  <c:v>59359</c:v>
                </c:pt>
                <c:pt idx="2857">
                  <c:v>59366</c:v>
                </c:pt>
                <c:pt idx="2858">
                  <c:v>59373</c:v>
                </c:pt>
                <c:pt idx="2859">
                  <c:v>59380</c:v>
                </c:pt>
                <c:pt idx="2860">
                  <c:v>59387</c:v>
                </c:pt>
                <c:pt idx="2861">
                  <c:v>59394</c:v>
                </c:pt>
                <c:pt idx="2862">
                  <c:v>59401</c:v>
                </c:pt>
                <c:pt idx="2863">
                  <c:v>59408</c:v>
                </c:pt>
                <c:pt idx="2864">
                  <c:v>59415</c:v>
                </c:pt>
                <c:pt idx="2865">
                  <c:v>59422</c:v>
                </c:pt>
                <c:pt idx="2866">
                  <c:v>59429</c:v>
                </c:pt>
                <c:pt idx="2867">
                  <c:v>59436</c:v>
                </c:pt>
                <c:pt idx="2868">
                  <c:v>59443</c:v>
                </c:pt>
                <c:pt idx="2869">
                  <c:v>59450</c:v>
                </c:pt>
                <c:pt idx="2870">
                  <c:v>59457</c:v>
                </c:pt>
                <c:pt idx="2871">
                  <c:v>59464</c:v>
                </c:pt>
                <c:pt idx="2872">
                  <c:v>59471</c:v>
                </c:pt>
                <c:pt idx="2873">
                  <c:v>59478</c:v>
                </c:pt>
                <c:pt idx="2874">
                  <c:v>59488</c:v>
                </c:pt>
                <c:pt idx="2875">
                  <c:v>59492</c:v>
                </c:pt>
                <c:pt idx="2876">
                  <c:v>59499</c:v>
                </c:pt>
                <c:pt idx="2877">
                  <c:v>59506</c:v>
                </c:pt>
                <c:pt idx="2878">
                  <c:v>59513</c:v>
                </c:pt>
                <c:pt idx="2879">
                  <c:v>59520</c:v>
                </c:pt>
                <c:pt idx="2880">
                  <c:v>59527</c:v>
                </c:pt>
                <c:pt idx="2881">
                  <c:v>59534</c:v>
                </c:pt>
                <c:pt idx="2882">
                  <c:v>59541</c:v>
                </c:pt>
                <c:pt idx="2883">
                  <c:v>59548</c:v>
                </c:pt>
                <c:pt idx="2884">
                  <c:v>59555</c:v>
                </c:pt>
                <c:pt idx="2885">
                  <c:v>59562</c:v>
                </c:pt>
                <c:pt idx="2886">
                  <c:v>59569</c:v>
                </c:pt>
                <c:pt idx="2887">
                  <c:v>59576</c:v>
                </c:pt>
                <c:pt idx="2888">
                  <c:v>59583</c:v>
                </c:pt>
                <c:pt idx="2889">
                  <c:v>59590</c:v>
                </c:pt>
                <c:pt idx="2890">
                  <c:v>59597</c:v>
                </c:pt>
                <c:pt idx="2891">
                  <c:v>59604</c:v>
                </c:pt>
                <c:pt idx="2892">
                  <c:v>59611</c:v>
                </c:pt>
                <c:pt idx="2893">
                  <c:v>59618</c:v>
                </c:pt>
                <c:pt idx="2894">
                  <c:v>59625</c:v>
                </c:pt>
                <c:pt idx="2895">
                  <c:v>59632</c:v>
                </c:pt>
                <c:pt idx="2896">
                  <c:v>59643</c:v>
                </c:pt>
                <c:pt idx="2897">
                  <c:v>59646</c:v>
                </c:pt>
                <c:pt idx="2898">
                  <c:v>59653</c:v>
                </c:pt>
                <c:pt idx="2899">
                  <c:v>59660</c:v>
                </c:pt>
                <c:pt idx="2900">
                  <c:v>59667</c:v>
                </c:pt>
                <c:pt idx="2901">
                  <c:v>59674</c:v>
                </c:pt>
                <c:pt idx="2902">
                  <c:v>59681</c:v>
                </c:pt>
                <c:pt idx="2903">
                  <c:v>59688</c:v>
                </c:pt>
                <c:pt idx="2904">
                  <c:v>59695</c:v>
                </c:pt>
                <c:pt idx="2905">
                  <c:v>59702</c:v>
                </c:pt>
                <c:pt idx="2906">
                  <c:v>59709</c:v>
                </c:pt>
                <c:pt idx="2907">
                  <c:v>59716</c:v>
                </c:pt>
                <c:pt idx="2908">
                  <c:v>59723</c:v>
                </c:pt>
                <c:pt idx="2909">
                  <c:v>59730</c:v>
                </c:pt>
                <c:pt idx="2910">
                  <c:v>59737</c:v>
                </c:pt>
                <c:pt idx="2911">
                  <c:v>59744</c:v>
                </c:pt>
                <c:pt idx="2912">
                  <c:v>59751</c:v>
                </c:pt>
                <c:pt idx="2913">
                  <c:v>59758</c:v>
                </c:pt>
                <c:pt idx="2914">
                  <c:v>59765</c:v>
                </c:pt>
                <c:pt idx="2915">
                  <c:v>59772</c:v>
                </c:pt>
                <c:pt idx="2916">
                  <c:v>59779</c:v>
                </c:pt>
                <c:pt idx="2917">
                  <c:v>59786</c:v>
                </c:pt>
                <c:pt idx="2918">
                  <c:v>59793</c:v>
                </c:pt>
                <c:pt idx="2919">
                  <c:v>59800</c:v>
                </c:pt>
                <c:pt idx="2920">
                  <c:v>59807</c:v>
                </c:pt>
                <c:pt idx="2921">
                  <c:v>59814</c:v>
                </c:pt>
                <c:pt idx="2922">
                  <c:v>59821</c:v>
                </c:pt>
                <c:pt idx="2923">
                  <c:v>59828</c:v>
                </c:pt>
                <c:pt idx="2924">
                  <c:v>59835</c:v>
                </c:pt>
                <c:pt idx="2925">
                  <c:v>59842</c:v>
                </c:pt>
                <c:pt idx="2926">
                  <c:v>59849</c:v>
                </c:pt>
                <c:pt idx="2927">
                  <c:v>59856</c:v>
                </c:pt>
                <c:pt idx="2928">
                  <c:v>59863</c:v>
                </c:pt>
                <c:pt idx="2929">
                  <c:v>59870</c:v>
                </c:pt>
                <c:pt idx="2930">
                  <c:v>59877</c:v>
                </c:pt>
                <c:pt idx="2931">
                  <c:v>59884</c:v>
                </c:pt>
                <c:pt idx="2932">
                  <c:v>59891</c:v>
                </c:pt>
                <c:pt idx="2933">
                  <c:v>59901</c:v>
                </c:pt>
                <c:pt idx="2934">
                  <c:v>59908</c:v>
                </c:pt>
                <c:pt idx="2935">
                  <c:v>59915</c:v>
                </c:pt>
                <c:pt idx="2936">
                  <c:v>59923</c:v>
                </c:pt>
                <c:pt idx="2937">
                  <c:v>59929</c:v>
                </c:pt>
                <c:pt idx="2938">
                  <c:v>59936</c:v>
                </c:pt>
                <c:pt idx="2939">
                  <c:v>59943</c:v>
                </c:pt>
                <c:pt idx="2940">
                  <c:v>59951</c:v>
                </c:pt>
                <c:pt idx="2941">
                  <c:v>59957</c:v>
                </c:pt>
                <c:pt idx="2942">
                  <c:v>59964</c:v>
                </c:pt>
                <c:pt idx="2943">
                  <c:v>59971</c:v>
                </c:pt>
                <c:pt idx="2944">
                  <c:v>59978</c:v>
                </c:pt>
                <c:pt idx="2945">
                  <c:v>59985</c:v>
                </c:pt>
                <c:pt idx="2946">
                  <c:v>59992</c:v>
                </c:pt>
                <c:pt idx="2947">
                  <c:v>60001</c:v>
                </c:pt>
                <c:pt idx="2948">
                  <c:v>60006</c:v>
                </c:pt>
                <c:pt idx="2949">
                  <c:v>60013</c:v>
                </c:pt>
                <c:pt idx="2950">
                  <c:v>60020</c:v>
                </c:pt>
                <c:pt idx="2951">
                  <c:v>60028</c:v>
                </c:pt>
                <c:pt idx="2952">
                  <c:v>60034</c:v>
                </c:pt>
                <c:pt idx="2953">
                  <c:v>60041</c:v>
                </c:pt>
                <c:pt idx="2954">
                  <c:v>60049</c:v>
                </c:pt>
                <c:pt idx="2955">
                  <c:v>60055</c:v>
                </c:pt>
                <c:pt idx="2956">
                  <c:v>60062</c:v>
                </c:pt>
                <c:pt idx="2957">
                  <c:v>60069</c:v>
                </c:pt>
                <c:pt idx="2958">
                  <c:v>60076</c:v>
                </c:pt>
                <c:pt idx="2959">
                  <c:v>60083</c:v>
                </c:pt>
                <c:pt idx="2960">
                  <c:v>60090</c:v>
                </c:pt>
                <c:pt idx="2961">
                  <c:v>60097</c:v>
                </c:pt>
                <c:pt idx="2962">
                  <c:v>60104</c:v>
                </c:pt>
                <c:pt idx="2963">
                  <c:v>60111</c:v>
                </c:pt>
                <c:pt idx="2964">
                  <c:v>60118</c:v>
                </c:pt>
                <c:pt idx="2965">
                  <c:v>60125</c:v>
                </c:pt>
                <c:pt idx="2966">
                  <c:v>60132</c:v>
                </c:pt>
                <c:pt idx="2967">
                  <c:v>60140</c:v>
                </c:pt>
                <c:pt idx="2968">
                  <c:v>60147</c:v>
                </c:pt>
                <c:pt idx="2969">
                  <c:v>60153</c:v>
                </c:pt>
                <c:pt idx="2970">
                  <c:v>60160</c:v>
                </c:pt>
                <c:pt idx="2971">
                  <c:v>60167</c:v>
                </c:pt>
                <c:pt idx="2972">
                  <c:v>60174</c:v>
                </c:pt>
                <c:pt idx="2973">
                  <c:v>60181</c:v>
                </c:pt>
                <c:pt idx="2974">
                  <c:v>60189</c:v>
                </c:pt>
                <c:pt idx="2975">
                  <c:v>60195</c:v>
                </c:pt>
                <c:pt idx="2976">
                  <c:v>60202</c:v>
                </c:pt>
                <c:pt idx="2977">
                  <c:v>60209</c:v>
                </c:pt>
                <c:pt idx="2978">
                  <c:v>60216</c:v>
                </c:pt>
                <c:pt idx="2979">
                  <c:v>60223</c:v>
                </c:pt>
                <c:pt idx="2980">
                  <c:v>60230</c:v>
                </c:pt>
                <c:pt idx="2981">
                  <c:v>60237</c:v>
                </c:pt>
                <c:pt idx="2982">
                  <c:v>60244</c:v>
                </c:pt>
                <c:pt idx="2983">
                  <c:v>60251</c:v>
                </c:pt>
                <c:pt idx="2984">
                  <c:v>60258</c:v>
                </c:pt>
                <c:pt idx="2985">
                  <c:v>60267</c:v>
                </c:pt>
                <c:pt idx="2986">
                  <c:v>60274</c:v>
                </c:pt>
                <c:pt idx="2987">
                  <c:v>60281</c:v>
                </c:pt>
                <c:pt idx="2988">
                  <c:v>60288</c:v>
                </c:pt>
                <c:pt idx="2989">
                  <c:v>60295</c:v>
                </c:pt>
                <c:pt idx="2990">
                  <c:v>60302</c:v>
                </c:pt>
                <c:pt idx="2991">
                  <c:v>60309</c:v>
                </c:pt>
                <c:pt idx="2992">
                  <c:v>60316</c:v>
                </c:pt>
                <c:pt idx="2993">
                  <c:v>60323</c:v>
                </c:pt>
                <c:pt idx="2994">
                  <c:v>60330</c:v>
                </c:pt>
                <c:pt idx="2995">
                  <c:v>60337</c:v>
                </c:pt>
                <c:pt idx="2996">
                  <c:v>60344</c:v>
                </c:pt>
                <c:pt idx="2997">
                  <c:v>60351</c:v>
                </c:pt>
                <c:pt idx="2998">
                  <c:v>60359</c:v>
                </c:pt>
                <c:pt idx="2999">
                  <c:v>60366</c:v>
                </c:pt>
                <c:pt idx="3000">
                  <c:v>60373</c:v>
                </c:pt>
                <c:pt idx="3001">
                  <c:v>60380</c:v>
                </c:pt>
                <c:pt idx="3002">
                  <c:v>60387</c:v>
                </c:pt>
                <c:pt idx="3003">
                  <c:v>60394</c:v>
                </c:pt>
                <c:pt idx="3004">
                  <c:v>60401</c:v>
                </c:pt>
                <c:pt idx="3005">
                  <c:v>60408</c:v>
                </c:pt>
                <c:pt idx="3006">
                  <c:v>60415</c:v>
                </c:pt>
                <c:pt idx="3007">
                  <c:v>60422</c:v>
                </c:pt>
                <c:pt idx="3008">
                  <c:v>60429</c:v>
                </c:pt>
                <c:pt idx="3009">
                  <c:v>60436</c:v>
                </c:pt>
                <c:pt idx="3010">
                  <c:v>60443</c:v>
                </c:pt>
                <c:pt idx="3011">
                  <c:v>60450</c:v>
                </c:pt>
                <c:pt idx="3012">
                  <c:v>60457</c:v>
                </c:pt>
                <c:pt idx="3013">
                  <c:v>60464</c:v>
                </c:pt>
                <c:pt idx="3014">
                  <c:v>60471</c:v>
                </c:pt>
                <c:pt idx="3015">
                  <c:v>60478</c:v>
                </c:pt>
                <c:pt idx="3016">
                  <c:v>60485</c:v>
                </c:pt>
                <c:pt idx="3017">
                  <c:v>60492</c:v>
                </c:pt>
                <c:pt idx="3018">
                  <c:v>60499</c:v>
                </c:pt>
                <c:pt idx="3019">
                  <c:v>60506</c:v>
                </c:pt>
                <c:pt idx="3020">
                  <c:v>60513</c:v>
                </c:pt>
                <c:pt idx="3021">
                  <c:v>60520</c:v>
                </c:pt>
                <c:pt idx="3022">
                  <c:v>60527</c:v>
                </c:pt>
                <c:pt idx="3023">
                  <c:v>60534</c:v>
                </c:pt>
                <c:pt idx="3024">
                  <c:v>60541</c:v>
                </c:pt>
                <c:pt idx="3025">
                  <c:v>60548</c:v>
                </c:pt>
                <c:pt idx="3026">
                  <c:v>60555</c:v>
                </c:pt>
                <c:pt idx="3027">
                  <c:v>60562</c:v>
                </c:pt>
                <c:pt idx="3028">
                  <c:v>60569</c:v>
                </c:pt>
                <c:pt idx="3029">
                  <c:v>60576</c:v>
                </c:pt>
                <c:pt idx="3030">
                  <c:v>60583</c:v>
                </c:pt>
                <c:pt idx="3031">
                  <c:v>60590</c:v>
                </c:pt>
                <c:pt idx="3032">
                  <c:v>60598</c:v>
                </c:pt>
                <c:pt idx="3033">
                  <c:v>60604</c:v>
                </c:pt>
                <c:pt idx="3034">
                  <c:v>60611</c:v>
                </c:pt>
                <c:pt idx="3035">
                  <c:v>60618</c:v>
                </c:pt>
                <c:pt idx="3036">
                  <c:v>60625</c:v>
                </c:pt>
                <c:pt idx="3037">
                  <c:v>60632</c:v>
                </c:pt>
                <c:pt idx="3038">
                  <c:v>60639</c:v>
                </c:pt>
                <c:pt idx="3039">
                  <c:v>60646</c:v>
                </c:pt>
                <c:pt idx="3040">
                  <c:v>60653</c:v>
                </c:pt>
                <c:pt idx="3041">
                  <c:v>60660</c:v>
                </c:pt>
                <c:pt idx="3042">
                  <c:v>60667</c:v>
                </c:pt>
                <c:pt idx="3043">
                  <c:v>60674</c:v>
                </c:pt>
                <c:pt idx="3044">
                  <c:v>60681</c:v>
                </c:pt>
                <c:pt idx="3045">
                  <c:v>60688</c:v>
                </c:pt>
                <c:pt idx="3046">
                  <c:v>60695</c:v>
                </c:pt>
                <c:pt idx="3047">
                  <c:v>60702</c:v>
                </c:pt>
                <c:pt idx="3048">
                  <c:v>60709</c:v>
                </c:pt>
                <c:pt idx="3049">
                  <c:v>60716</c:v>
                </c:pt>
                <c:pt idx="3050">
                  <c:v>60723</c:v>
                </c:pt>
                <c:pt idx="3051">
                  <c:v>60730</c:v>
                </c:pt>
                <c:pt idx="3052">
                  <c:v>60737</c:v>
                </c:pt>
                <c:pt idx="3053">
                  <c:v>60744</c:v>
                </c:pt>
                <c:pt idx="3054">
                  <c:v>60751</c:v>
                </c:pt>
                <c:pt idx="3055">
                  <c:v>60758</c:v>
                </c:pt>
                <c:pt idx="3056">
                  <c:v>60765</c:v>
                </c:pt>
                <c:pt idx="3057">
                  <c:v>60772</c:v>
                </c:pt>
                <c:pt idx="3058">
                  <c:v>60779</c:v>
                </c:pt>
                <c:pt idx="3059">
                  <c:v>60786</c:v>
                </c:pt>
                <c:pt idx="3060">
                  <c:v>60793</c:v>
                </c:pt>
                <c:pt idx="3061">
                  <c:v>60800</c:v>
                </c:pt>
                <c:pt idx="3062">
                  <c:v>60807</c:v>
                </c:pt>
                <c:pt idx="3063">
                  <c:v>60814</c:v>
                </c:pt>
                <c:pt idx="3064">
                  <c:v>60821</c:v>
                </c:pt>
                <c:pt idx="3065">
                  <c:v>60828</c:v>
                </c:pt>
                <c:pt idx="3066">
                  <c:v>60835</c:v>
                </c:pt>
                <c:pt idx="3067">
                  <c:v>60842</c:v>
                </c:pt>
                <c:pt idx="3068">
                  <c:v>60849</c:v>
                </c:pt>
                <c:pt idx="3069">
                  <c:v>60856</c:v>
                </c:pt>
                <c:pt idx="3070">
                  <c:v>60863</c:v>
                </c:pt>
                <c:pt idx="3071">
                  <c:v>60870</c:v>
                </c:pt>
                <c:pt idx="3072">
                  <c:v>60877</c:v>
                </c:pt>
                <c:pt idx="3073">
                  <c:v>60884</c:v>
                </c:pt>
                <c:pt idx="3074">
                  <c:v>60891</c:v>
                </c:pt>
                <c:pt idx="3075">
                  <c:v>60898</c:v>
                </c:pt>
                <c:pt idx="3076">
                  <c:v>60905</c:v>
                </c:pt>
                <c:pt idx="3077">
                  <c:v>60912</c:v>
                </c:pt>
                <c:pt idx="3078">
                  <c:v>60919</c:v>
                </c:pt>
                <c:pt idx="3079">
                  <c:v>60926</c:v>
                </c:pt>
                <c:pt idx="3080">
                  <c:v>60933</c:v>
                </c:pt>
                <c:pt idx="3081">
                  <c:v>60940</c:v>
                </c:pt>
                <c:pt idx="3082">
                  <c:v>60948</c:v>
                </c:pt>
                <c:pt idx="3083">
                  <c:v>60954</c:v>
                </c:pt>
                <c:pt idx="3084">
                  <c:v>60962</c:v>
                </c:pt>
                <c:pt idx="3085">
                  <c:v>60968</c:v>
                </c:pt>
                <c:pt idx="3086">
                  <c:v>60975</c:v>
                </c:pt>
                <c:pt idx="3087">
                  <c:v>60982</c:v>
                </c:pt>
                <c:pt idx="3088">
                  <c:v>60989</c:v>
                </c:pt>
                <c:pt idx="3089">
                  <c:v>61001</c:v>
                </c:pt>
                <c:pt idx="3090">
                  <c:v>61004</c:v>
                </c:pt>
                <c:pt idx="3091">
                  <c:v>61011</c:v>
                </c:pt>
                <c:pt idx="3092">
                  <c:v>61018</c:v>
                </c:pt>
                <c:pt idx="3093">
                  <c:v>61025</c:v>
                </c:pt>
                <c:pt idx="3094">
                  <c:v>61032</c:v>
                </c:pt>
                <c:pt idx="3095">
                  <c:v>61039</c:v>
                </c:pt>
                <c:pt idx="3096">
                  <c:v>61046</c:v>
                </c:pt>
                <c:pt idx="3097">
                  <c:v>61053</c:v>
                </c:pt>
                <c:pt idx="3098">
                  <c:v>61060</c:v>
                </c:pt>
                <c:pt idx="3099">
                  <c:v>61067</c:v>
                </c:pt>
                <c:pt idx="3100">
                  <c:v>61074</c:v>
                </c:pt>
                <c:pt idx="3101">
                  <c:v>61081</c:v>
                </c:pt>
                <c:pt idx="3102">
                  <c:v>61092</c:v>
                </c:pt>
                <c:pt idx="3103">
                  <c:v>61095</c:v>
                </c:pt>
                <c:pt idx="3104">
                  <c:v>61102</c:v>
                </c:pt>
                <c:pt idx="3105">
                  <c:v>61109</c:v>
                </c:pt>
                <c:pt idx="3106">
                  <c:v>61116</c:v>
                </c:pt>
                <c:pt idx="3107">
                  <c:v>61123</c:v>
                </c:pt>
                <c:pt idx="3108">
                  <c:v>61130</c:v>
                </c:pt>
                <c:pt idx="3109">
                  <c:v>61137</c:v>
                </c:pt>
                <c:pt idx="3110">
                  <c:v>61144</c:v>
                </c:pt>
                <c:pt idx="3111">
                  <c:v>61151</c:v>
                </c:pt>
                <c:pt idx="3112">
                  <c:v>61158</c:v>
                </c:pt>
                <c:pt idx="3113">
                  <c:v>61165</c:v>
                </c:pt>
                <c:pt idx="3114">
                  <c:v>61172</c:v>
                </c:pt>
                <c:pt idx="3115">
                  <c:v>61179</c:v>
                </c:pt>
                <c:pt idx="3116">
                  <c:v>61186</c:v>
                </c:pt>
                <c:pt idx="3117">
                  <c:v>61193</c:v>
                </c:pt>
                <c:pt idx="3118">
                  <c:v>61200</c:v>
                </c:pt>
                <c:pt idx="3119">
                  <c:v>61207</c:v>
                </c:pt>
                <c:pt idx="3120">
                  <c:v>61214</c:v>
                </c:pt>
                <c:pt idx="3121">
                  <c:v>61221</c:v>
                </c:pt>
                <c:pt idx="3122">
                  <c:v>61228</c:v>
                </c:pt>
                <c:pt idx="3123">
                  <c:v>61235</c:v>
                </c:pt>
                <c:pt idx="3124">
                  <c:v>61242</c:v>
                </c:pt>
                <c:pt idx="3125">
                  <c:v>61249</c:v>
                </c:pt>
                <c:pt idx="3126">
                  <c:v>61256</c:v>
                </c:pt>
                <c:pt idx="3127">
                  <c:v>61263</c:v>
                </c:pt>
                <c:pt idx="3128">
                  <c:v>61270</c:v>
                </c:pt>
                <c:pt idx="3129">
                  <c:v>61277</c:v>
                </c:pt>
                <c:pt idx="3130">
                  <c:v>61284</c:v>
                </c:pt>
                <c:pt idx="3131">
                  <c:v>61291</c:v>
                </c:pt>
                <c:pt idx="3132">
                  <c:v>61298</c:v>
                </c:pt>
                <c:pt idx="3133">
                  <c:v>61305</c:v>
                </c:pt>
                <c:pt idx="3134">
                  <c:v>61315</c:v>
                </c:pt>
                <c:pt idx="3135">
                  <c:v>61319</c:v>
                </c:pt>
                <c:pt idx="3136">
                  <c:v>61326</c:v>
                </c:pt>
                <c:pt idx="3137">
                  <c:v>61333</c:v>
                </c:pt>
                <c:pt idx="3138">
                  <c:v>61340</c:v>
                </c:pt>
                <c:pt idx="3139">
                  <c:v>61347</c:v>
                </c:pt>
                <c:pt idx="3140">
                  <c:v>61354</c:v>
                </c:pt>
                <c:pt idx="3141">
                  <c:v>61361</c:v>
                </c:pt>
                <c:pt idx="3142">
                  <c:v>61368</c:v>
                </c:pt>
                <c:pt idx="3143">
                  <c:v>61375</c:v>
                </c:pt>
                <c:pt idx="3144">
                  <c:v>61382</c:v>
                </c:pt>
                <c:pt idx="3145">
                  <c:v>61389</c:v>
                </c:pt>
                <c:pt idx="3146">
                  <c:v>61396</c:v>
                </c:pt>
                <c:pt idx="3147">
                  <c:v>61403</c:v>
                </c:pt>
                <c:pt idx="3148">
                  <c:v>61410</c:v>
                </c:pt>
                <c:pt idx="3149">
                  <c:v>61417</c:v>
                </c:pt>
                <c:pt idx="3150">
                  <c:v>61424</c:v>
                </c:pt>
                <c:pt idx="3151">
                  <c:v>61431</c:v>
                </c:pt>
                <c:pt idx="3152">
                  <c:v>61438</c:v>
                </c:pt>
                <c:pt idx="3153">
                  <c:v>61445</c:v>
                </c:pt>
                <c:pt idx="3154">
                  <c:v>61452</c:v>
                </c:pt>
                <c:pt idx="3155">
                  <c:v>61459</c:v>
                </c:pt>
                <c:pt idx="3156">
                  <c:v>61466</c:v>
                </c:pt>
                <c:pt idx="3157">
                  <c:v>61477</c:v>
                </c:pt>
                <c:pt idx="3158">
                  <c:v>61480</c:v>
                </c:pt>
                <c:pt idx="3159">
                  <c:v>61487</c:v>
                </c:pt>
                <c:pt idx="3160">
                  <c:v>61494</c:v>
                </c:pt>
                <c:pt idx="3161">
                  <c:v>61501</c:v>
                </c:pt>
                <c:pt idx="3162">
                  <c:v>61508</c:v>
                </c:pt>
                <c:pt idx="3163">
                  <c:v>61515</c:v>
                </c:pt>
                <c:pt idx="3164">
                  <c:v>61522</c:v>
                </c:pt>
                <c:pt idx="3165">
                  <c:v>61529</c:v>
                </c:pt>
                <c:pt idx="3166">
                  <c:v>61536</c:v>
                </c:pt>
                <c:pt idx="3167">
                  <c:v>61543</c:v>
                </c:pt>
                <c:pt idx="3168">
                  <c:v>61550</c:v>
                </c:pt>
                <c:pt idx="3169">
                  <c:v>61557</c:v>
                </c:pt>
                <c:pt idx="3170">
                  <c:v>61564</c:v>
                </c:pt>
                <c:pt idx="3171">
                  <c:v>61571</c:v>
                </c:pt>
                <c:pt idx="3172">
                  <c:v>61578</c:v>
                </c:pt>
                <c:pt idx="3173">
                  <c:v>61585</c:v>
                </c:pt>
                <c:pt idx="3174">
                  <c:v>61592</c:v>
                </c:pt>
                <c:pt idx="3175">
                  <c:v>61599</c:v>
                </c:pt>
                <c:pt idx="3176">
                  <c:v>61606</c:v>
                </c:pt>
                <c:pt idx="3177">
                  <c:v>61613</c:v>
                </c:pt>
                <c:pt idx="3178">
                  <c:v>61620</c:v>
                </c:pt>
                <c:pt idx="3179">
                  <c:v>61627</c:v>
                </c:pt>
                <c:pt idx="3180">
                  <c:v>61634</c:v>
                </c:pt>
                <c:pt idx="3181">
                  <c:v>61641</c:v>
                </c:pt>
                <c:pt idx="3182">
                  <c:v>61648</c:v>
                </c:pt>
                <c:pt idx="3183">
                  <c:v>61655</c:v>
                </c:pt>
                <c:pt idx="3184">
                  <c:v>61662</c:v>
                </c:pt>
                <c:pt idx="3185">
                  <c:v>61669</c:v>
                </c:pt>
                <c:pt idx="3186">
                  <c:v>61676</c:v>
                </c:pt>
                <c:pt idx="3187">
                  <c:v>61683</c:v>
                </c:pt>
                <c:pt idx="3188">
                  <c:v>61690</c:v>
                </c:pt>
                <c:pt idx="3189">
                  <c:v>61697</c:v>
                </c:pt>
                <c:pt idx="3190">
                  <c:v>61704</c:v>
                </c:pt>
                <c:pt idx="3191">
                  <c:v>61711</c:v>
                </c:pt>
                <c:pt idx="3192">
                  <c:v>61718</c:v>
                </c:pt>
                <c:pt idx="3193">
                  <c:v>61728</c:v>
                </c:pt>
                <c:pt idx="3194">
                  <c:v>61735</c:v>
                </c:pt>
                <c:pt idx="3195">
                  <c:v>61742</c:v>
                </c:pt>
                <c:pt idx="3196">
                  <c:v>61750</c:v>
                </c:pt>
                <c:pt idx="3197">
                  <c:v>61756</c:v>
                </c:pt>
                <c:pt idx="3198">
                  <c:v>61763</c:v>
                </c:pt>
                <c:pt idx="3199">
                  <c:v>61770</c:v>
                </c:pt>
                <c:pt idx="3200">
                  <c:v>61778</c:v>
                </c:pt>
                <c:pt idx="3201">
                  <c:v>61784</c:v>
                </c:pt>
                <c:pt idx="3202">
                  <c:v>61791</c:v>
                </c:pt>
                <c:pt idx="3203">
                  <c:v>61798</c:v>
                </c:pt>
                <c:pt idx="3204">
                  <c:v>61805</c:v>
                </c:pt>
                <c:pt idx="3205">
                  <c:v>61812</c:v>
                </c:pt>
                <c:pt idx="3206">
                  <c:v>61819</c:v>
                </c:pt>
                <c:pt idx="3207">
                  <c:v>61826</c:v>
                </c:pt>
                <c:pt idx="3208">
                  <c:v>61835</c:v>
                </c:pt>
                <c:pt idx="3209">
                  <c:v>61840</c:v>
                </c:pt>
                <c:pt idx="3210">
                  <c:v>61847</c:v>
                </c:pt>
                <c:pt idx="3211">
                  <c:v>61855</c:v>
                </c:pt>
                <c:pt idx="3212">
                  <c:v>61861</c:v>
                </c:pt>
                <c:pt idx="3213">
                  <c:v>61868</c:v>
                </c:pt>
                <c:pt idx="3214">
                  <c:v>61876</c:v>
                </c:pt>
                <c:pt idx="3215">
                  <c:v>61882</c:v>
                </c:pt>
                <c:pt idx="3216">
                  <c:v>61889</c:v>
                </c:pt>
                <c:pt idx="3217">
                  <c:v>61896</c:v>
                </c:pt>
                <c:pt idx="3218">
                  <c:v>61903</c:v>
                </c:pt>
                <c:pt idx="3219">
                  <c:v>61910</c:v>
                </c:pt>
                <c:pt idx="3220">
                  <c:v>61917</c:v>
                </c:pt>
                <c:pt idx="3221">
                  <c:v>61924</c:v>
                </c:pt>
                <c:pt idx="3222">
                  <c:v>61931</c:v>
                </c:pt>
                <c:pt idx="3223">
                  <c:v>61938</c:v>
                </c:pt>
                <c:pt idx="3224">
                  <c:v>61945</c:v>
                </c:pt>
                <c:pt idx="3225">
                  <c:v>61952</c:v>
                </c:pt>
                <c:pt idx="3226">
                  <c:v>61959</c:v>
                </c:pt>
                <c:pt idx="3227">
                  <c:v>61967</c:v>
                </c:pt>
                <c:pt idx="3228">
                  <c:v>61974</c:v>
                </c:pt>
                <c:pt idx="3229">
                  <c:v>61980</c:v>
                </c:pt>
                <c:pt idx="3230">
                  <c:v>61987</c:v>
                </c:pt>
                <c:pt idx="3231">
                  <c:v>61994</c:v>
                </c:pt>
                <c:pt idx="3232">
                  <c:v>62001</c:v>
                </c:pt>
                <c:pt idx="3233">
                  <c:v>62008</c:v>
                </c:pt>
                <c:pt idx="3234">
                  <c:v>62016</c:v>
                </c:pt>
                <c:pt idx="3235">
                  <c:v>62022</c:v>
                </c:pt>
                <c:pt idx="3236">
                  <c:v>62029</c:v>
                </c:pt>
                <c:pt idx="3237">
                  <c:v>62036</c:v>
                </c:pt>
                <c:pt idx="3238">
                  <c:v>62044</c:v>
                </c:pt>
                <c:pt idx="3239">
                  <c:v>62050</c:v>
                </c:pt>
                <c:pt idx="3240">
                  <c:v>62057</c:v>
                </c:pt>
                <c:pt idx="3241">
                  <c:v>62064</c:v>
                </c:pt>
                <c:pt idx="3242">
                  <c:v>62071</c:v>
                </c:pt>
                <c:pt idx="3243">
                  <c:v>62078</c:v>
                </c:pt>
                <c:pt idx="3244">
                  <c:v>62085</c:v>
                </c:pt>
                <c:pt idx="3245">
                  <c:v>62093</c:v>
                </c:pt>
                <c:pt idx="3246">
                  <c:v>62100</c:v>
                </c:pt>
                <c:pt idx="3247">
                  <c:v>62107</c:v>
                </c:pt>
                <c:pt idx="3248">
                  <c:v>62114</c:v>
                </c:pt>
                <c:pt idx="3249">
                  <c:v>62121</c:v>
                </c:pt>
                <c:pt idx="3250">
                  <c:v>62128</c:v>
                </c:pt>
                <c:pt idx="3251">
                  <c:v>62135</c:v>
                </c:pt>
                <c:pt idx="3252">
                  <c:v>62142</c:v>
                </c:pt>
                <c:pt idx="3253">
                  <c:v>62149</c:v>
                </c:pt>
                <c:pt idx="3254">
                  <c:v>62156</c:v>
                </c:pt>
                <c:pt idx="3255">
                  <c:v>62163</c:v>
                </c:pt>
                <c:pt idx="3256">
                  <c:v>62170</c:v>
                </c:pt>
                <c:pt idx="3257">
                  <c:v>62177</c:v>
                </c:pt>
                <c:pt idx="3258">
                  <c:v>62186</c:v>
                </c:pt>
                <c:pt idx="3259">
                  <c:v>62193</c:v>
                </c:pt>
                <c:pt idx="3260">
                  <c:v>62200</c:v>
                </c:pt>
                <c:pt idx="3261">
                  <c:v>62207</c:v>
                </c:pt>
                <c:pt idx="3262">
                  <c:v>62214</c:v>
                </c:pt>
                <c:pt idx="3263">
                  <c:v>62221</c:v>
                </c:pt>
                <c:pt idx="3264">
                  <c:v>62228</c:v>
                </c:pt>
                <c:pt idx="3265">
                  <c:v>62235</c:v>
                </c:pt>
                <c:pt idx="3266">
                  <c:v>62242</c:v>
                </c:pt>
                <c:pt idx="3267">
                  <c:v>62249</c:v>
                </c:pt>
                <c:pt idx="3268">
                  <c:v>62256</c:v>
                </c:pt>
                <c:pt idx="3269">
                  <c:v>62263</c:v>
                </c:pt>
                <c:pt idx="3270">
                  <c:v>62270</c:v>
                </c:pt>
                <c:pt idx="3271">
                  <c:v>62277</c:v>
                </c:pt>
                <c:pt idx="3272">
                  <c:v>62284</c:v>
                </c:pt>
                <c:pt idx="3273">
                  <c:v>62291</c:v>
                </c:pt>
                <c:pt idx="3274">
                  <c:v>62298</c:v>
                </c:pt>
                <c:pt idx="3275">
                  <c:v>62305</c:v>
                </c:pt>
                <c:pt idx="3276">
                  <c:v>62312</c:v>
                </c:pt>
                <c:pt idx="3277">
                  <c:v>62319</c:v>
                </c:pt>
                <c:pt idx="3278">
                  <c:v>62326</c:v>
                </c:pt>
                <c:pt idx="3279">
                  <c:v>62333</c:v>
                </c:pt>
                <c:pt idx="3280">
                  <c:v>62340</c:v>
                </c:pt>
                <c:pt idx="3281">
                  <c:v>62347</c:v>
                </c:pt>
                <c:pt idx="3282">
                  <c:v>62354</c:v>
                </c:pt>
                <c:pt idx="3283">
                  <c:v>62361</c:v>
                </c:pt>
                <c:pt idx="3284">
                  <c:v>62368</c:v>
                </c:pt>
                <c:pt idx="3285">
                  <c:v>62375</c:v>
                </c:pt>
                <c:pt idx="3286">
                  <c:v>62382</c:v>
                </c:pt>
                <c:pt idx="3287">
                  <c:v>62389</c:v>
                </c:pt>
                <c:pt idx="3288">
                  <c:v>62396</c:v>
                </c:pt>
                <c:pt idx="3289">
                  <c:v>62403</c:v>
                </c:pt>
                <c:pt idx="3290">
                  <c:v>62410</c:v>
                </c:pt>
                <c:pt idx="3291">
                  <c:v>62417</c:v>
                </c:pt>
                <c:pt idx="3292">
                  <c:v>62425</c:v>
                </c:pt>
                <c:pt idx="3293">
                  <c:v>62431</c:v>
                </c:pt>
                <c:pt idx="3294">
                  <c:v>62438</c:v>
                </c:pt>
                <c:pt idx="3295">
                  <c:v>62445</c:v>
                </c:pt>
                <c:pt idx="3296">
                  <c:v>62456</c:v>
                </c:pt>
                <c:pt idx="3297">
                  <c:v>62460</c:v>
                </c:pt>
                <c:pt idx="3298">
                  <c:v>62466</c:v>
                </c:pt>
                <c:pt idx="3299">
                  <c:v>62473</c:v>
                </c:pt>
                <c:pt idx="3300">
                  <c:v>62480</c:v>
                </c:pt>
                <c:pt idx="3301">
                  <c:v>62487</c:v>
                </c:pt>
                <c:pt idx="3302">
                  <c:v>62494</c:v>
                </c:pt>
                <c:pt idx="3303">
                  <c:v>62501</c:v>
                </c:pt>
                <c:pt idx="3304">
                  <c:v>62508</c:v>
                </c:pt>
                <c:pt idx="3305">
                  <c:v>62515</c:v>
                </c:pt>
                <c:pt idx="3306">
                  <c:v>62522</c:v>
                </c:pt>
                <c:pt idx="3307">
                  <c:v>62529</c:v>
                </c:pt>
                <c:pt idx="3308">
                  <c:v>62536</c:v>
                </c:pt>
                <c:pt idx="3309">
                  <c:v>62543</c:v>
                </c:pt>
                <c:pt idx="3310">
                  <c:v>62550</c:v>
                </c:pt>
                <c:pt idx="3311">
                  <c:v>62557</c:v>
                </c:pt>
                <c:pt idx="3312">
                  <c:v>62564</c:v>
                </c:pt>
                <c:pt idx="3313">
                  <c:v>62571</c:v>
                </c:pt>
                <c:pt idx="3314">
                  <c:v>62578</c:v>
                </c:pt>
                <c:pt idx="3315">
                  <c:v>62585</c:v>
                </c:pt>
                <c:pt idx="3316">
                  <c:v>62592</c:v>
                </c:pt>
                <c:pt idx="3317">
                  <c:v>62599</c:v>
                </c:pt>
                <c:pt idx="3318">
                  <c:v>62606</c:v>
                </c:pt>
                <c:pt idx="3319">
                  <c:v>62613</c:v>
                </c:pt>
                <c:pt idx="3320">
                  <c:v>62620</c:v>
                </c:pt>
                <c:pt idx="3321">
                  <c:v>62627</c:v>
                </c:pt>
                <c:pt idx="3322">
                  <c:v>62634</c:v>
                </c:pt>
                <c:pt idx="3323">
                  <c:v>62641</c:v>
                </c:pt>
                <c:pt idx="3324">
                  <c:v>62648</c:v>
                </c:pt>
                <c:pt idx="3325">
                  <c:v>62655</c:v>
                </c:pt>
                <c:pt idx="3326">
                  <c:v>62662</c:v>
                </c:pt>
                <c:pt idx="3327">
                  <c:v>62669</c:v>
                </c:pt>
                <c:pt idx="3328">
                  <c:v>62676</c:v>
                </c:pt>
                <c:pt idx="3329">
                  <c:v>62683</c:v>
                </c:pt>
                <c:pt idx="3330">
                  <c:v>62690</c:v>
                </c:pt>
                <c:pt idx="3331">
                  <c:v>62697</c:v>
                </c:pt>
                <c:pt idx="3332">
                  <c:v>62704</c:v>
                </c:pt>
                <c:pt idx="3333">
                  <c:v>62711</c:v>
                </c:pt>
                <c:pt idx="3334">
                  <c:v>62718</c:v>
                </c:pt>
                <c:pt idx="3335">
                  <c:v>62725</c:v>
                </c:pt>
                <c:pt idx="3336">
                  <c:v>62732</c:v>
                </c:pt>
                <c:pt idx="3337">
                  <c:v>62739</c:v>
                </c:pt>
                <c:pt idx="3338">
                  <c:v>62746</c:v>
                </c:pt>
                <c:pt idx="3339">
                  <c:v>62753</c:v>
                </c:pt>
                <c:pt idx="3340">
                  <c:v>62760</c:v>
                </c:pt>
                <c:pt idx="3341">
                  <c:v>62767</c:v>
                </c:pt>
                <c:pt idx="3342">
                  <c:v>62774</c:v>
                </c:pt>
                <c:pt idx="3343">
                  <c:v>62781</c:v>
                </c:pt>
                <c:pt idx="3344">
                  <c:v>62789</c:v>
                </c:pt>
                <c:pt idx="3345">
                  <c:v>62795</c:v>
                </c:pt>
                <c:pt idx="3346">
                  <c:v>62802</c:v>
                </c:pt>
                <c:pt idx="3347">
                  <c:v>62809</c:v>
                </c:pt>
                <c:pt idx="3348">
                  <c:v>62816</c:v>
                </c:pt>
                <c:pt idx="3349">
                  <c:v>62823</c:v>
                </c:pt>
                <c:pt idx="3350">
                  <c:v>62830</c:v>
                </c:pt>
                <c:pt idx="3351">
                  <c:v>62837</c:v>
                </c:pt>
                <c:pt idx="3352">
                  <c:v>62844</c:v>
                </c:pt>
                <c:pt idx="3353">
                  <c:v>62851</c:v>
                </c:pt>
                <c:pt idx="3354">
                  <c:v>62858</c:v>
                </c:pt>
                <c:pt idx="3355">
                  <c:v>62865</c:v>
                </c:pt>
                <c:pt idx="3356">
                  <c:v>62872</c:v>
                </c:pt>
                <c:pt idx="3357">
                  <c:v>62879</c:v>
                </c:pt>
                <c:pt idx="3358">
                  <c:v>62886</c:v>
                </c:pt>
                <c:pt idx="3359">
                  <c:v>62893</c:v>
                </c:pt>
                <c:pt idx="3360">
                  <c:v>62900</c:v>
                </c:pt>
                <c:pt idx="3361">
                  <c:v>62907</c:v>
                </c:pt>
                <c:pt idx="3362">
                  <c:v>62914</c:v>
                </c:pt>
                <c:pt idx="3363">
                  <c:v>62921</c:v>
                </c:pt>
                <c:pt idx="3364">
                  <c:v>62928</c:v>
                </c:pt>
                <c:pt idx="3365">
                  <c:v>62935</c:v>
                </c:pt>
                <c:pt idx="3366">
                  <c:v>62942</c:v>
                </c:pt>
                <c:pt idx="3367">
                  <c:v>62949</c:v>
                </c:pt>
                <c:pt idx="3368">
                  <c:v>62956</c:v>
                </c:pt>
                <c:pt idx="3369">
                  <c:v>62963</c:v>
                </c:pt>
                <c:pt idx="3370">
                  <c:v>62970</c:v>
                </c:pt>
                <c:pt idx="3371">
                  <c:v>62977</c:v>
                </c:pt>
                <c:pt idx="3372">
                  <c:v>62984</c:v>
                </c:pt>
                <c:pt idx="3373">
                  <c:v>62991</c:v>
                </c:pt>
                <c:pt idx="3374">
                  <c:v>62998</c:v>
                </c:pt>
                <c:pt idx="3375">
                  <c:v>63005</c:v>
                </c:pt>
                <c:pt idx="3376">
                  <c:v>63012</c:v>
                </c:pt>
                <c:pt idx="3377">
                  <c:v>63019</c:v>
                </c:pt>
                <c:pt idx="3378">
                  <c:v>63026</c:v>
                </c:pt>
                <c:pt idx="3379">
                  <c:v>63033</c:v>
                </c:pt>
                <c:pt idx="3380">
                  <c:v>63040</c:v>
                </c:pt>
                <c:pt idx="3381">
                  <c:v>63047</c:v>
                </c:pt>
                <c:pt idx="3382">
                  <c:v>63054</c:v>
                </c:pt>
                <c:pt idx="3383">
                  <c:v>63061</c:v>
                </c:pt>
                <c:pt idx="3384">
                  <c:v>63068</c:v>
                </c:pt>
                <c:pt idx="3385">
                  <c:v>63075</c:v>
                </c:pt>
                <c:pt idx="3386">
                  <c:v>63082</c:v>
                </c:pt>
                <c:pt idx="3387">
                  <c:v>63089</c:v>
                </c:pt>
                <c:pt idx="3388">
                  <c:v>63096</c:v>
                </c:pt>
                <c:pt idx="3389">
                  <c:v>63103</c:v>
                </c:pt>
                <c:pt idx="3390">
                  <c:v>63110</c:v>
                </c:pt>
                <c:pt idx="3391">
                  <c:v>63117</c:v>
                </c:pt>
                <c:pt idx="3392">
                  <c:v>63124</c:v>
                </c:pt>
                <c:pt idx="3393">
                  <c:v>63131</c:v>
                </c:pt>
                <c:pt idx="3394">
                  <c:v>63138</c:v>
                </c:pt>
                <c:pt idx="3395">
                  <c:v>63145</c:v>
                </c:pt>
                <c:pt idx="3396">
                  <c:v>63153</c:v>
                </c:pt>
                <c:pt idx="3397">
                  <c:v>63159</c:v>
                </c:pt>
                <c:pt idx="3398">
                  <c:v>63166</c:v>
                </c:pt>
                <c:pt idx="3399">
                  <c:v>63173</c:v>
                </c:pt>
                <c:pt idx="3400">
                  <c:v>63180</c:v>
                </c:pt>
                <c:pt idx="3401">
                  <c:v>63188</c:v>
                </c:pt>
                <c:pt idx="3402">
                  <c:v>63195</c:v>
                </c:pt>
                <c:pt idx="3403">
                  <c:v>63202</c:v>
                </c:pt>
                <c:pt idx="3404">
                  <c:v>63209</c:v>
                </c:pt>
                <c:pt idx="3405">
                  <c:v>63216</c:v>
                </c:pt>
                <c:pt idx="3406">
                  <c:v>63223</c:v>
                </c:pt>
                <c:pt idx="3407">
                  <c:v>63230</c:v>
                </c:pt>
                <c:pt idx="3408">
                  <c:v>63237</c:v>
                </c:pt>
                <c:pt idx="3409">
                  <c:v>63244</c:v>
                </c:pt>
                <c:pt idx="3410">
                  <c:v>63251</c:v>
                </c:pt>
                <c:pt idx="3411">
                  <c:v>63258</c:v>
                </c:pt>
                <c:pt idx="3412">
                  <c:v>63265</c:v>
                </c:pt>
                <c:pt idx="3413">
                  <c:v>63276</c:v>
                </c:pt>
                <c:pt idx="3414">
                  <c:v>63279</c:v>
                </c:pt>
                <c:pt idx="3415">
                  <c:v>63286</c:v>
                </c:pt>
                <c:pt idx="3416">
                  <c:v>63293</c:v>
                </c:pt>
                <c:pt idx="3417">
                  <c:v>63300</c:v>
                </c:pt>
                <c:pt idx="3418">
                  <c:v>63307</c:v>
                </c:pt>
                <c:pt idx="3419">
                  <c:v>63314</c:v>
                </c:pt>
                <c:pt idx="3420">
                  <c:v>63321</c:v>
                </c:pt>
                <c:pt idx="3421">
                  <c:v>63328</c:v>
                </c:pt>
                <c:pt idx="3422">
                  <c:v>63335</c:v>
                </c:pt>
                <c:pt idx="3423">
                  <c:v>63342</c:v>
                </c:pt>
                <c:pt idx="3424">
                  <c:v>63349</c:v>
                </c:pt>
                <c:pt idx="3425">
                  <c:v>63356</c:v>
                </c:pt>
                <c:pt idx="3426">
                  <c:v>63363</c:v>
                </c:pt>
                <c:pt idx="3427">
                  <c:v>63370</c:v>
                </c:pt>
                <c:pt idx="3428">
                  <c:v>63377</c:v>
                </c:pt>
                <c:pt idx="3429">
                  <c:v>63384</c:v>
                </c:pt>
                <c:pt idx="3430">
                  <c:v>63391</c:v>
                </c:pt>
                <c:pt idx="3431">
                  <c:v>63398</c:v>
                </c:pt>
                <c:pt idx="3432">
                  <c:v>63405</c:v>
                </c:pt>
                <c:pt idx="3433">
                  <c:v>63412</c:v>
                </c:pt>
                <c:pt idx="3434">
                  <c:v>63419</c:v>
                </c:pt>
                <c:pt idx="3435">
                  <c:v>63426</c:v>
                </c:pt>
                <c:pt idx="3436">
                  <c:v>63433</c:v>
                </c:pt>
                <c:pt idx="3437">
                  <c:v>63440</c:v>
                </c:pt>
                <c:pt idx="3438">
                  <c:v>63447</c:v>
                </c:pt>
                <c:pt idx="3439">
                  <c:v>63454</c:v>
                </c:pt>
                <c:pt idx="3440">
                  <c:v>63461</c:v>
                </c:pt>
                <c:pt idx="3441">
                  <c:v>63468</c:v>
                </c:pt>
                <c:pt idx="3442">
                  <c:v>63475</c:v>
                </c:pt>
                <c:pt idx="3443">
                  <c:v>63482</c:v>
                </c:pt>
                <c:pt idx="3444">
                  <c:v>63489</c:v>
                </c:pt>
                <c:pt idx="3445">
                  <c:v>63496</c:v>
                </c:pt>
                <c:pt idx="3446">
                  <c:v>63506</c:v>
                </c:pt>
                <c:pt idx="3447">
                  <c:v>63510</c:v>
                </c:pt>
                <c:pt idx="3448">
                  <c:v>63517</c:v>
                </c:pt>
                <c:pt idx="3449">
                  <c:v>63524</c:v>
                </c:pt>
                <c:pt idx="3450">
                  <c:v>63531</c:v>
                </c:pt>
                <c:pt idx="3451">
                  <c:v>63538</c:v>
                </c:pt>
                <c:pt idx="3452">
                  <c:v>63545</c:v>
                </c:pt>
                <c:pt idx="3453">
                  <c:v>63552</c:v>
                </c:pt>
                <c:pt idx="3454">
                  <c:v>63559</c:v>
                </c:pt>
                <c:pt idx="3455">
                  <c:v>63566</c:v>
                </c:pt>
                <c:pt idx="3456">
                  <c:v>63573</c:v>
                </c:pt>
                <c:pt idx="3457">
                  <c:v>63580</c:v>
                </c:pt>
                <c:pt idx="3458">
                  <c:v>63587</c:v>
                </c:pt>
                <c:pt idx="3459">
                  <c:v>63594</c:v>
                </c:pt>
                <c:pt idx="3460">
                  <c:v>63601</c:v>
                </c:pt>
                <c:pt idx="3461">
                  <c:v>63608</c:v>
                </c:pt>
                <c:pt idx="3462">
                  <c:v>63615</c:v>
                </c:pt>
                <c:pt idx="3463">
                  <c:v>63622</c:v>
                </c:pt>
                <c:pt idx="3464">
                  <c:v>63629</c:v>
                </c:pt>
                <c:pt idx="3465">
                  <c:v>63636</c:v>
                </c:pt>
                <c:pt idx="3466">
                  <c:v>63643</c:v>
                </c:pt>
                <c:pt idx="3467">
                  <c:v>63650</c:v>
                </c:pt>
                <c:pt idx="3468">
                  <c:v>63661</c:v>
                </c:pt>
                <c:pt idx="3469">
                  <c:v>63664</c:v>
                </c:pt>
                <c:pt idx="3470">
                  <c:v>63671</c:v>
                </c:pt>
                <c:pt idx="3471">
                  <c:v>63678</c:v>
                </c:pt>
                <c:pt idx="3472">
                  <c:v>63685</c:v>
                </c:pt>
                <c:pt idx="3473">
                  <c:v>63692</c:v>
                </c:pt>
                <c:pt idx="3474">
                  <c:v>63699</c:v>
                </c:pt>
                <c:pt idx="3475">
                  <c:v>63706</c:v>
                </c:pt>
                <c:pt idx="3476">
                  <c:v>63713</c:v>
                </c:pt>
                <c:pt idx="3477">
                  <c:v>63720</c:v>
                </c:pt>
                <c:pt idx="3478">
                  <c:v>63727</c:v>
                </c:pt>
                <c:pt idx="3479">
                  <c:v>63734</c:v>
                </c:pt>
                <c:pt idx="3480">
                  <c:v>63741</c:v>
                </c:pt>
                <c:pt idx="3481">
                  <c:v>63748</c:v>
                </c:pt>
                <c:pt idx="3482">
                  <c:v>63755</c:v>
                </c:pt>
                <c:pt idx="3483">
                  <c:v>63762</c:v>
                </c:pt>
                <c:pt idx="3484">
                  <c:v>63769</c:v>
                </c:pt>
                <c:pt idx="3485">
                  <c:v>63776</c:v>
                </c:pt>
                <c:pt idx="3486">
                  <c:v>63783</c:v>
                </c:pt>
                <c:pt idx="3487">
                  <c:v>63790</c:v>
                </c:pt>
                <c:pt idx="3488">
                  <c:v>63797</c:v>
                </c:pt>
                <c:pt idx="3489">
                  <c:v>63804</c:v>
                </c:pt>
                <c:pt idx="3490">
                  <c:v>63811</c:v>
                </c:pt>
                <c:pt idx="3491">
                  <c:v>63818</c:v>
                </c:pt>
                <c:pt idx="3492">
                  <c:v>63825</c:v>
                </c:pt>
                <c:pt idx="3493">
                  <c:v>63832</c:v>
                </c:pt>
                <c:pt idx="3494">
                  <c:v>63839</c:v>
                </c:pt>
                <c:pt idx="3495">
                  <c:v>63846</c:v>
                </c:pt>
                <c:pt idx="3496">
                  <c:v>63853</c:v>
                </c:pt>
                <c:pt idx="3497">
                  <c:v>63860</c:v>
                </c:pt>
                <c:pt idx="3498">
                  <c:v>63867</c:v>
                </c:pt>
                <c:pt idx="3499">
                  <c:v>63874</c:v>
                </c:pt>
                <c:pt idx="3500">
                  <c:v>63881</c:v>
                </c:pt>
                <c:pt idx="3501">
                  <c:v>63888</c:v>
                </c:pt>
                <c:pt idx="3502">
                  <c:v>63895</c:v>
                </c:pt>
                <c:pt idx="3503">
                  <c:v>63902</c:v>
                </c:pt>
                <c:pt idx="3504">
                  <c:v>63909</c:v>
                </c:pt>
                <c:pt idx="3505">
                  <c:v>63919</c:v>
                </c:pt>
                <c:pt idx="3506">
                  <c:v>63926</c:v>
                </c:pt>
                <c:pt idx="3507">
                  <c:v>63933</c:v>
                </c:pt>
                <c:pt idx="3508">
                  <c:v>63941</c:v>
                </c:pt>
                <c:pt idx="3509">
                  <c:v>63947</c:v>
                </c:pt>
                <c:pt idx="3510">
                  <c:v>63954</c:v>
                </c:pt>
                <c:pt idx="3511">
                  <c:v>63961</c:v>
                </c:pt>
                <c:pt idx="3512">
                  <c:v>63969</c:v>
                </c:pt>
                <c:pt idx="3513">
                  <c:v>63975</c:v>
                </c:pt>
                <c:pt idx="3514">
                  <c:v>63982</c:v>
                </c:pt>
                <c:pt idx="3515">
                  <c:v>63989</c:v>
                </c:pt>
                <c:pt idx="3516">
                  <c:v>63996</c:v>
                </c:pt>
                <c:pt idx="3517">
                  <c:v>64003</c:v>
                </c:pt>
                <c:pt idx="3518">
                  <c:v>64010</c:v>
                </c:pt>
                <c:pt idx="3519">
                  <c:v>64019</c:v>
                </c:pt>
                <c:pt idx="3520">
                  <c:v>64024</c:v>
                </c:pt>
                <c:pt idx="3521">
                  <c:v>64031</c:v>
                </c:pt>
                <c:pt idx="3522">
                  <c:v>64038</c:v>
                </c:pt>
                <c:pt idx="3523">
                  <c:v>64046</c:v>
                </c:pt>
                <c:pt idx="3524">
                  <c:v>64052</c:v>
                </c:pt>
                <c:pt idx="3525">
                  <c:v>64059</c:v>
                </c:pt>
                <c:pt idx="3526">
                  <c:v>64067</c:v>
                </c:pt>
                <c:pt idx="3527">
                  <c:v>64073</c:v>
                </c:pt>
                <c:pt idx="3528">
                  <c:v>64080</c:v>
                </c:pt>
                <c:pt idx="3529">
                  <c:v>64087</c:v>
                </c:pt>
                <c:pt idx="3530">
                  <c:v>64094</c:v>
                </c:pt>
                <c:pt idx="3531">
                  <c:v>64101</c:v>
                </c:pt>
                <c:pt idx="3532">
                  <c:v>64108</c:v>
                </c:pt>
                <c:pt idx="3533">
                  <c:v>64115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5.4607604374368179E-3</c:v>
                </c:pt>
                <c:pt idx="1">
                  <c:v>5.4607740353596057E-3</c:v>
                </c:pt>
                <c:pt idx="2">
                  <c:v>5.4608012311252452E-3</c:v>
                </c:pt>
                <c:pt idx="3">
                  <c:v>5.4610614688566095E-3</c:v>
                </c:pt>
                <c:pt idx="4">
                  <c:v>5.4611411782357067E-3</c:v>
                </c:pt>
                <c:pt idx="5">
                  <c:v>5.4611411782357067E-3</c:v>
                </c:pt>
                <c:pt idx="6">
                  <c:v>5.4612499612982646E-3</c:v>
                </c:pt>
                <c:pt idx="7">
                  <c:v>5.4613723422036742E-3</c:v>
                </c:pt>
                <c:pt idx="8">
                  <c:v>5.4615083211118076E-3</c:v>
                </c:pt>
                <c:pt idx="9">
                  <c:v>5.4619084708917853E-3</c:v>
                </c:pt>
                <c:pt idx="10">
                  <c:v>5.4621882153327306E-3</c:v>
                </c:pt>
                <c:pt idx="11">
                  <c:v>5.4623921836149947E-3</c:v>
                </c:pt>
                <c:pt idx="12">
                  <c:v>5.4626097497401105E-3</c:v>
                </c:pt>
                <c:pt idx="13">
                  <c:v>5.4628409138679501E-3</c:v>
                </c:pt>
                <c:pt idx="14">
                  <c:v>5.4634314801838002E-3</c:v>
                </c:pt>
                <c:pt idx="15">
                  <c:v>5.4639015488078257E-3</c:v>
                </c:pt>
                <c:pt idx="16">
                  <c:v>5.464200702309796E-3</c:v>
                </c:pt>
                <c:pt idx="17">
                  <c:v>5.464513453654618E-3</c:v>
                </c:pt>
                <c:pt idx="18">
                  <c:v>5.4648398029222278E-3</c:v>
                </c:pt>
                <c:pt idx="19">
                  <c:v>5.4656208061309997E-3</c:v>
                </c:pt>
                <c:pt idx="20">
                  <c:v>5.4662811786609922E-3</c:v>
                </c:pt>
                <c:pt idx="21">
                  <c:v>5.4666755173027326E-3</c:v>
                </c:pt>
                <c:pt idx="22">
                  <c:v>5.4671448020737756E-3</c:v>
                </c:pt>
                <c:pt idx="23">
                  <c:v>5.4679344255603723E-3</c:v>
                </c:pt>
                <c:pt idx="24">
                  <c:v>5.4708691003568788E-3</c:v>
                </c:pt>
                <c:pt idx="25">
                  <c:v>5.4749097892070608E-3</c:v>
                </c:pt>
                <c:pt idx="26">
                  <c:v>5.4776078475438084E-3</c:v>
                </c:pt>
                <c:pt idx="27">
                  <c:v>5.4806875928825605E-3</c:v>
                </c:pt>
                <c:pt idx="28">
                  <c:v>5.4841490252233172E-3</c:v>
                </c:pt>
                <c:pt idx="29">
                  <c:v>5.4924279742962767E-3</c:v>
                </c:pt>
                <c:pt idx="30">
                  <c:v>5.5018116246863258E-3</c:v>
                </c:pt>
                <c:pt idx="31">
                  <c:v>5.5071814921969775E-3</c:v>
                </c:pt>
                <c:pt idx="32">
                  <c:v>5.5129330467895699E-3</c:v>
                </c:pt>
                <c:pt idx="33">
                  <c:v>5.5190662885440389E-3</c:v>
                </c:pt>
                <c:pt idx="34">
                  <c:v>5.5326900896712772E-3</c:v>
                </c:pt>
                <c:pt idx="35">
                  <c:v>5.5474161266211297E-3</c:v>
                </c:pt>
                <c:pt idx="36">
                  <c:v>5.5554578041849823E-3</c:v>
                </c:pt>
                <c:pt idx="37">
                  <c:v>5.5638811689107115E-3</c:v>
                </c:pt>
                <c:pt idx="38">
                  <c:v>5.5726862208782535E-3</c:v>
                </c:pt>
                <c:pt idx="39">
                  <c:v>5.5916554652668538E-3</c:v>
                </c:pt>
                <c:pt idx="40">
                  <c:v>5.6117233021257817E-3</c:v>
                </c:pt>
                <c:pt idx="41">
                  <c:v>5.6224367908619399E-3</c:v>
                </c:pt>
                <c:pt idx="42">
                  <c:v>5.633531967079719E-3</c:v>
                </c:pt>
                <c:pt idx="43">
                  <c:v>5.6450088307791191E-3</c:v>
                </c:pt>
                <c:pt idx="44">
                  <c:v>5.6751207772953727E-3</c:v>
                </c:pt>
                <c:pt idx="45">
                  <c:v>5.7057438811281003E-3</c:v>
                </c:pt>
                <c:pt idx="46">
                  <c:v>5.7183430433216387E-3</c:v>
                </c:pt>
                <c:pt idx="47">
                  <c:v>5.731090327829591E-3</c:v>
                </c:pt>
                <c:pt idx="48">
                  <c:v>5.7638375691682064E-3</c:v>
                </c:pt>
                <c:pt idx="49">
                  <c:v>5.797048584446074E-3</c:v>
                </c:pt>
                <c:pt idx="50">
                  <c:v>5.797048584446074E-3</c:v>
                </c:pt>
                <c:pt idx="51">
                  <c:v>5.8106846027605741E-3</c:v>
                </c:pt>
                <c:pt idx="52">
                  <c:v>5.8244687433894882E-3</c:v>
                </c:pt>
                <c:pt idx="53">
                  <c:v>5.8526259111069123E-3</c:v>
                </c:pt>
                <c:pt idx="54">
                  <c:v>5.8810865300085169E-3</c:v>
                </c:pt>
                <c:pt idx="55">
                  <c:v>5.8956112826891172E-3</c:v>
                </c:pt>
                <c:pt idx="56">
                  <c:v>5.9102841579239396E-3</c:v>
                </c:pt>
                <c:pt idx="57">
                  <c:v>5.925105155553112E-3</c:v>
                </c:pt>
                <c:pt idx="58">
                  <c:v>5.955339406575888E-3</c:v>
                </c:pt>
                <c:pt idx="59">
                  <c:v>5.9858703714521511E-3</c:v>
                </c:pt>
                <c:pt idx="60">
                  <c:v>6.0014319818524342E-3</c:v>
                </c:pt>
                <c:pt idx="61">
                  <c:v>6.0171417148868755E-3</c:v>
                </c:pt>
                <c:pt idx="62">
                  <c:v>6.032999570395603E-3</c:v>
                </c:pt>
                <c:pt idx="63">
                  <c:v>6.0653112095465644E-3</c:v>
                </c:pt>
                <c:pt idx="64">
                  <c:v>6.0979122194115831E-3</c:v>
                </c:pt>
                <c:pt idx="65">
                  <c:v>6.1144489602682484E-3</c:v>
                </c:pt>
                <c:pt idx="66">
                  <c:v>6.1308251839253813E-3</c:v>
                </c:pt>
                <c:pt idx="67">
                  <c:v>6.1469791620005765E-3</c:v>
                </c:pt>
                <c:pt idx="68">
                  <c:v>6.1786523405338301E-3</c:v>
                </c:pt>
                <c:pt idx="69">
                  <c:v>6.2093726196810195E-3</c:v>
                </c:pt>
                <c:pt idx="70">
                  <c:v>6.2244153702462057E-3</c:v>
                </c:pt>
                <c:pt idx="71">
                  <c:v>6.2392358752294541E-3</c:v>
                </c:pt>
                <c:pt idx="72">
                  <c:v>6.2538341345508286E-3</c:v>
                </c:pt>
                <c:pt idx="73">
                  <c:v>6.2893833654897868E-3</c:v>
                </c:pt>
                <c:pt idx="74">
                  <c:v>6.3234917457499762E-3</c:v>
                </c:pt>
                <c:pt idx="75">
                  <c:v>6.3234917457499762E-3</c:v>
                </c:pt>
                <c:pt idx="76">
                  <c:v>6.3367565307803631E-3</c:v>
                </c:pt>
                <c:pt idx="77">
                  <c:v>6.3497990699090678E-3</c:v>
                </c:pt>
                <c:pt idx="78">
                  <c:v>6.375256225013004E-3</c:v>
                </c:pt>
                <c:pt idx="79">
                  <c:v>6.3997467680465547E-3</c:v>
                </c:pt>
                <c:pt idx="80">
                  <c:v>6.4116780778267213E-3</c:v>
                </c:pt>
                <c:pt idx="81">
                  <c:v>6.4233871417052057E-3</c:v>
                </c:pt>
                <c:pt idx="82">
                  <c:v>6.4348739594422E-3</c:v>
                </c:pt>
                <c:pt idx="83">
                  <c:v>6.4572225930525917E-3</c:v>
                </c:pt>
                <c:pt idx="84">
                  <c:v>6.4785987707338677E-3</c:v>
                </c:pt>
                <c:pt idx="85">
                  <c:v>6.4889743584028992E-3</c:v>
                </c:pt>
                <c:pt idx="86">
                  <c:v>6.4991277000103764E-3</c:v>
                </c:pt>
                <c:pt idx="87">
                  <c:v>6.5091472370504277E-3</c:v>
                </c:pt>
                <c:pt idx="88">
                  <c:v>6.5301558871233567E-3</c:v>
                </c:pt>
                <c:pt idx="89">
                  <c:v>6.5519556497051212E-3</c:v>
                </c:pt>
                <c:pt idx="90">
                  <c:v>6.5634287607263531E-3</c:v>
                </c:pt>
                <c:pt idx="91">
                  <c:v>6.5752102748906083E-3</c:v>
                </c:pt>
                <c:pt idx="92">
                  <c:v>6.5873001922778229E-3</c:v>
                </c:pt>
                <c:pt idx="93">
                  <c:v>6.612629497650957E-3</c:v>
                </c:pt>
                <c:pt idx="94">
                  <c:v>6.6387438946957644E-3</c:v>
                </c:pt>
                <c:pt idx="95">
                  <c:v>6.6594075902504102E-3</c:v>
                </c:pt>
                <c:pt idx="96">
                  <c:v>6.6805649069490158E-3</c:v>
                </c:pt>
                <c:pt idx="97">
                  <c:v>6.6805649069490158E-3</c:v>
                </c:pt>
                <c:pt idx="98">
                  <c:v>6.7102154712461726E-3</c:v>
                </c:pt>
                <c:pt idx="99">
                  <c:v>6.7406439056849621E-3</c:v>
                </c:pt>
                <c:pt idx="100">
                  <c:v>6.7564346643855799E-3</c:v>
                </c:pt>
                <c:pt idx="101">
                  <c:v>6.7725338267088375E-3</c:v>
                </c:pt>
                <c:pt idx="102">
                  <c:v>6.788941392814607E-3</c:v>
                </c:pt>
                <c:pt idx="103">
                  <c:v>6.8229138448128168E-3</c:v>
                </c:pt>
                <c:pt idx="104">
                  <c:v>6.8576556953026113E-3</c:v>
                </c:pt>
                <c:pt idx="105">
                  <c:v>6.8756052807206203E-3</c:v>
                </c:pt>
                <c:pt idx="106">
                  <c:v>6.9032126519497083E-3</c:v>
                </c:pt>
                <c:pt idx="107">
                  <c:v>6.9507246608768725E-3</c:v>
                </c:pt>
                <c:pt idx="108">
                  <c:v>6.9507246608768725E-3</c:v>
                </c:pt>
                <c:pt idx="109">
                  <c:v>6.9897215797709578E-3</c:v>
                </c:pt>
                <c:pt idx="110">
                  <c:v>7.0094838020295924E-3</c:v>
                </c:pt>
                <c:pt idx="111">
                  <c:v>7.0292082365952524E-3</c:v>
                </c:pt>
                <c:pt idx="112">
                  <c:v>7.0488948833880016E-3</c:v>
                </c:pt>
                <c:pt idx="113">
                  <c:v>7.0882817789197361E-3</c:v>
                </c:pt>
                <c:pt idx="114">
                  <c:v>7.1272635931496353E-3</c:v>
                </c:pt>
                <c:pt idx="115">
                  <c:v>7.1467613011577669E-3</c:v>
                </c:pt>
                <c:pt idx="116">
                  <c:v>7.1662212213130516E-3</c:v>
                </c:pt>
                <c:pt idx="117">
                  <c:v>7.1856433537753617E-3</c:v>
                </c:pt>
                <c:pt idx="118">
                  <c:v>7.2245066360743238E-3</c:v>
                </c:pt>
                <c:pt idx="119">
                  <c:v>7.2629540054958142E-3</c:v>
                </c:pt>
                <c:pt idx="120">
                  <c:v>7.2821871989336984E-3</c:v>
                </c:pt>
                <c:pt idx="121">
                  <c:v>7.3013826044387997E-3</c:v>
                </c:pt>
                <c:pt idx="122">
                  <c:v>7.3205402222509264E-3</c:v>
                </c:pt>
                <c:pt idx="123">
                  <c:v>7.3588799181223408E-3</c:v>
                </c:pt>
                <c:pt idx="124">
                  <c:v>7.3967928148110929E-3</c:v>
                </c:pt>
                <c:pt idx="125">
                  <c:v>7.4157614932790494E-3</c:v>
                </c:pt>
                <c:pt idx="126">
                  <c:v>7.4346923839740953E-3</c:v>
                </c:pt>
                <c:pt idx="127">
                  <c:v>7.4915323149760127E-3</c:v>
                </c:pt>
                <c:pt idx="128">
                  <c:v>7.547487547743259E-3</c:v>
                </c:pt>
                <c:pt idx="129">
                  <c:v>7.5661741163557394E-3</c:v>
                </c:pt>
                <c:pt idx="130">
                  <c:v>7.6130440452737425E-3</c:v>
                </c:pt>
                <c:pt idx="131">
                  <c:v>7.6593430387728034E-3</c:v>
                </c:pt>
                <c:pt idx="132">
                  <c:v>7.6779240391111614E-3</c:v>
                </c:pt>
                <c:pt idx="133">
                  <c:v>7.6964874447238429E-3</c:v>
                </c:pt>
                <c:pt idx="134">
                  <c:v>7.7150332556108481E-3</c:v>
                </c:pt>
                <c:pt idx="135">
                  <c:v>7.7522331584223281E-3</c:v>
                </c:pt>
                <c:pt idx="136">
                  <c:v>7.7890405519021044E-3</c:v>
                </c:pt>
                <c:pt idx="137">
                  <c:v>7.8074983890807914E-3</c:v>
                </c:pt>
                <c:pt idx="138">
                  <c:v>7.825938631613738E-3</c:v>
                </c:pt>
                <c:pt idx="139">
                  <c:v>7.8443612793410722E-3</c:v>
                </c:pt>
                <c:pt idx="140">
                  <c:v>7.8905893336655986E-3</c:v>
                </c:pt>
                <c:pt idx="141">
                  <c:v>7.9362105969327246E-3</c:v>
                </c:pt>
                <c:pt idx="142">
                  <c:v>7.9362105969327246E-3</c:v>
                </c:pt>
                <c:pt idx="143">
                  <c:v>7.9545276761461281E-3</c:v>
                </c:pt>
                <c:pt idx="144">
                  <c:v>7.9728271606338552E-3</c:v>
                </c:pt>
                <c:pt idx="145">
                  <c:v>8.0095456757423023E-3</c:v>
                </c:pt>
                <c:pt idx="146">
                  <c:v>8.0458491509283192E-3</c:v>
                </c:pt>
                <c:pt idx="147">
                  <c:v>8.0640606615478561E-3</c:v>
                </c:pt>
                <c:pt idx="148">
                  <c:v>8.0822545773617804E-3</c:v>
                </c:pt>
                <c:pt idx="149">
                  <c:v>8.1004308984500284E-3</c:v>
                </c:pt>
                <c:pt idx="150">
                  <c:v>8.1369087988036881E-3</c:v>
                </c:pt>
                <c:pt idx="151">
                  <c:v>8.1729602349067676E-3</c:v>
                </c:pt>
                <c:pt idx="152">
                  <c:v>8.1910485821268253E-3</c:v>
                </c:pt>
                <c:pt idx="153">
                  <c:v>8.2091193343813984E-3</c:v>
                </c:pt>
                <c:pt idx="154">
                  <c:v>8.2271724919902312E-3</c:v>
                </c:pt>
                <c:pt idx="155">
                  <c:v>8.2634098277889478E-3</c:v>
                </c:pt>
                <c:pt idx="156">
                  <c:v>8.2992091740496932E-3</c:v>
                </c:pt>
                <c:pt idx="157">
                  <c:v>8.3171743576304635E-3</c:v>
                </c:pt>
                <c:pt idx="158">
                  <c:v>8.3351219463256854E-3</c:v>
                </c:pt>
                <c:pt idx="159">
                  <c:v>8.3530519402152947E-3</c:v>
                </c:pt>
                <c:pt idx="160">
                  <c:v>8.3980828000562724E-3</c:v>
                </c:pt>
                <c:pt idx="161">
                  <c:v>8.4424379872594102E-3</c:v>
                </c:pt>
                <c:pt idx="162">
                  <c:v>8.4424379872594102E-3</c:v>
                </c:pt>
                <c:pt idx="163">
                  <c:v>8.4602624122354086E-3</c:v>
                </c:pt>
                <c:pt idx="164">
                  <c:v>8.4780692422459225E-3</c:v>
                </c:pt>
                <c:pt idx="165">
                  <c:v>8.5138255926064943E-3</c:v>
                </c:pt>
                <c:pt idx="166">
                  <c:v>8.5491206142318532E-3</c:v>
                </c:pt>
                <c:pt idx="167">
                  <c:v>8.5668394701343686E-3</c:v>
                </c:pt>
                <c:pt idx="168">
                  <c:v>8.5845407310713995E-3</c:v>
                </c:pt>
                <c:pt idx="169">
                  <c:v>8.6022243972827539E-3</c:v>
                </c:pt>
                <c:pt idx="170">
                  <c:v>8.6377403230830652E-3</c:v>
                </c:pt>
                <c:pt idx="171">
                  <c:v>8.6727831133526223E-3</c:v>
                </c:pt>
                <c:pt idx="172">
                  <c:v>8.6903788052161701E-3</c:v>
                </c:pt>
                <c:pt idx="173">
                  <c:v>8.7079569021941694E-3</c:v>
                </c:pt>
                <c:pt idx="174">
                  <c:v>8.7255174043665562E-3</c:v>
                </c:pt>
                <c:pt idx="175">
                  <c:v>8.7607929486388514E-3</c:v>
                </c:pt>
                <c:pt idx="176">
                  <c:v>8.795583464040746E-3</c:v>
                </c:pt>
                <c:pt idx="177">
                  <c:v>8.8130559917853901E-3</c:v>
                </c:pt>
                <c:pt idx="178">
                  <c:v>8.8305109245645497E-3</c:v>
                </c:pt>
                <c:pt idx="179">
                  <c:v>8.8479482625380967E-3</c:v>
                </c:pt>
                <c:pt idx="180">
                  <c:v>8.8829834667158991E-3</c:v>
                </c:pt>
                <c:pt idx="181">
                  <c:v>8.9175216654169276E-3</c:v>
                </c:pt>
                <c:pt idx="182">
                  <c:v>8.9348710288028599E-3</c:v>
                </c:pt>
                <c:pt idx="183">
                  <c:v>8.9522027973831797E-3</c:v>
                </c:pt>
                <c:pt idx="184">
                  <c:v>8.969516971077951E-3</c:v>
                </c:pt>
                <c:pt idx="185">
                  <c:v>9.0043118746230277E-3</c:v>
                </c:pt>
                <c:pt idx="186">
                  <c:v>9.0385977164419984E-3</c:v>
                </c:pt>
                <c:pt idx="187">
                  <c:v>9.0558239155491549E-3</c:v>
                </c:pt>
                <c:pt idx="188">
                  <c:v>9.0730325197707629E-3</c:v>
                </c:pt>
                <c:pt idx="189">
                  <c:v>9.124997718267025E-3</c:v>
                </c:pt>
                <c:pt idx="190">
                  <c:v>9.1759341294039842E-3</c:v>
                </c:pt>
                <c:pt idx="191">
                  <c:v>9.1931364388209147E-3</c:v>
                </c:pt>
                <c:pt idx="192">
                  <c:v>9.2104380230662031E-3</c:v>
                </c:pt>
                <c:pt idx="193">
                  <c:v>9.2456095455339948E-3</c:v>
                </c:pt>
                <c:pt idx="194">
                  <c:v>9.2806371091302964E-3</c:v>
                </c:pt>
                <c:pt idx="195">
                  <c:v>9.2984350679170547E-3</c:v>
                </c:pt>
                <c:pt idx="196">
                  <c:v>9.316332301692043E-3</c:v>
                </c:pt>
                <c:pt idx="197">
                  <c:v>9.3343288104552613E-3</c:v>
                </c:pt>
                <c:pt idx="198">
                  <c:v>9.3708966606165234E-3</c:v>
                </c:pt>
                <c:pt idx="199">
                  <c:v>9.407307595310499E-3</c:v>
                </c:pt>
                <c:pt idx="200">
                  <c:v>9.4258004791747396E-3</c:v>
                </c:pt>
                <c:pt idx="201">
                  <c:v>9.4443926379472742E-3</c:v>
                </c:pt>
                <c:pt idx="202">
                  <c:v>9.4630840719478471E-3</c:v>
                </c:pt>
                <c:pt idx="203">
                  <c:v>9.5010485951796397E-3</c:v>
                </c:pt>
                <c:pt idx="204">
                  <c:v>9.5388425586317993E-3</c:v>
                </c:pt>
                <c:pt idx="205">
                  <c:v>9.5580303681330747E-3</c:v>
                </c:pt>
                <c:pt idx="206">
                  <c:v>9.5773174528623883E-3</c:v>
                </c:pt>
                <c:pt idx="207">
                  <c:v>9.5967038127398041E-3</c:v>
                </c:pt>
                <c:pt idx="208">
                  <c:v>9.6360653650773287E-3</c:v>
                </c:pt>
                <c:pt idx="209">
                  <c:v>9.6752420043699772E-3</c:v>
                </c:pt>
                <c:pt idx="210">
                  <c:v>9.695124740387584E-3</c:v>
                </c:pt>
                <c:pt idx="211">
                  <c:v>9.7151067517131651E-3</c:v>
                </c:pt>
                <c:pt idx="212">
                  <c:v>9.7351880382667844E-3</c:v>
                </c:pt>
                <c:pt idx="213">
                  <c:v>9.786286652906373E-3</c:v>
                </c:pt>
                <c:pt idx="214">
                  <c:v>9.8370836012939833E-3</c:v>
                </c:pt>
                <c:pt idx="215">
                  <c:v>9.8577605400951285E-3</c:v>
                </c:pt>
                <c:pt idx="216">
                  <c:v>9.8785367542042479E-3</c:v>
                </c:pt>
                <c:pt idx="217">
                  <c:v>9.9206934769835442E-3</c:v>
                </c:pt>
                <c:pt idx="218">
                  <c:v>9.9626343652392535E-3</c:v>
                </c:pt>
                <c:pt idx="219">
                  <c:v>9.9839069567675409E-3</c:v>
                </c:pt>
                <c:pt idx="220">
                  <c:v>1.0005278823763675E-2</c:v>
                </c:pt>
                <c:pt idx="221">
                  <c:v>1.0026749966307591E-2</c:v>
                </c:pt>
                <c:pt idx="222">
                  <c:v>1.0070304853657674E-2</c:v>
                </c:pt>
                <c:pt idx="223">
                  <c:v>1.0113627292120952E-2</c:v>
                </c:pt>
                <c:pt idx="224">
                  <c:v>1.0135594812643589E-2</c:v>
                </c:pt>
                <c:pt idx="225">
                  <c:v>1.0157661608793944E-2</c:v>
                </c:pt>
                <c:pt idx="226">
                  <c:v>1.0179827680572018E-2</c:v>
                </c:pt>
                <c:pt idx="227">
                  <c:v>1.0224781134864358E-2</c:v>
                </c:pt>
                <c:pt idx="228">
                  <c:v>1.0269484724680922E-2</c:v>
                </c:pt>
                <c:pt idx="229">
                  <c:v>1.029214717515714E-2</c:v>
                </c:pt>
                <c:pt idx="230">
                  <c:v>1.0314908901261077E-2</c:v>
                </c:pt>
                <c:pt idx="231">
                  <c:v>1.0337769903232541E-2</c:v>
                </c:pt>
                <c:pt idx="232">
                  <c:v>1.0395869064694363E-2</c:v>
                </c:pt>
                <c:pt idx="233">
                  <c:v>1.0453564050543207E-2</c:v>
                </c:pt>
                <c:pt idx="234">
                  <c:v>1.0477020707639895E-2</c:v>
                </c:pt>
                <c:pt idx="235">
                  <c:v>1.0500576640684045E-2</c:v>
                </c:pt>
                <c:pt idx="236">
                  <c:v>1.0548328486628122E-2</c:v>
                </c:pt>
                <c:pt idx="237">
                  <c:v>1.0595793132495146E-2</c:v>
                </c:pt>
                <c:pt idx="238">
                  <c:v>1.0619845445436482E-2</c:v>
                </c:pt>
                <c:pt idx="239">
                  <c:v>1.0643997034405217E-2</c:v>
                </c:pt>
                <c:pt idx="240">
                  <c:v>1.0668247899561223E-2</c:v>
                </c:pt>
                <c:pt idx="241">
                  <c:v>1.0717399596513744E-2</c:v>
                </c:pt>
                <c:pt idx="242">
                  <c:v>1.0766244120858914E-2</c:v>
                </c:pt>
                <c:pt idx="243">
                  <c:v>1.0790991366551594E-2</c:v>
                </c:pt>
                <c:pt idx="244">
                  <c:v>1.0815837888511481E-2</c:v>
                </c:pt>
                <c:pt idx="245">
                  <c:v>1.0840783686498767E-2</c:v>
                </c:pt>
                <c:pt idx="246">
                  <c:v>1.089133568964229E-2</c:v>
                </c:pt>
                <c:pt idx="247">
                  <c:v>1.0941559641439724E-2</c:v>
                </c:pt>
                <c:pt idx="248">
                  <c:v>1.0967001820842981E-2</c:v>
                </c:pt>
                <c:pt idx="249">
                  <c:v>1.0992543276593381E-2</c:v>
                </c:pt>
                <c:pt idx="250">
                  <c:v>1.1018184008770859E-2</c:v>
                </c:pt>
                <c:pt idx="251">
                  <c:v>1.1070136787143525E-2</c:v>
                </c:pt>
                <c:pt idx="252">
                  <c:v>1.1121739701192013E-2</c:v>
                </c:pt>
                <c:pt idx="253">
                  <c:v>1.1147876815424951E-2</c:v>
                </c:pt>
                <c:pt idx="254">
                  <c:v>1.1173890063780334E-2</c:v>
                </c:pt>
                <c:pt idx="255">
                  <c:v>1.1198886876719882E-2</c:v>
                </c:pt>
                <c:pt idx="256">
                  <c:v>1.1255708857800251E-2</c:v>
                </c:pt>
                <c:pt idx="257">
                  <c:v>1.1305277266258074E-2</c:v>
                </c:pt>
                <c:pt idx="258">
                  <c:v>1.1305277266258074E-2</c:v>
                </c:pt>
                <c:pt idx="259">
                  <c:v>1.1322836607678965E-2</c:v>
                </c:pt>
                <c:pt idx="260">
                  <c:v>1.1339156369780667E-2</c:v>
                </c:pt>
                <c:pt idx="261">
                  <c:v>1.1368022920716925E-2</c:v>
                </c:pt>
                <c:pt idx="262">
                  <c:v>1.1392039622037942E-2</c:v>
                </c:pt>
                <c:pt idx="263">
                  <c:v>1.1402161485305484E-2</c:v>
                </c:pt>
                <c:pt idx="264">
                  <c:v>1.1411043768534412E-2</c:v>
                </c:pt>
                <c:pt idx="265">
                  <c:v>1.1418686471484918E-2</c:v>
                </c:pt>
                <c:pt idx="266">
                  <c:v>1.143020283929097E-2</c:v>
                </c:pt>
                <c:pt idx="267">
                  <c:v>1.1436861480103033E-2</c:v>
                </c:pt>
                <c:pt idx="268">
                  <c:v>1.1438306281101873E-2</c:v>
                </c:pt>
                <c:pt idx="269">
                  <c:v>1.1438511501582482E-2</c:v>
                </c:pt>
                <c:pt idx="270">
                  <c:v>1.1437477141624797E-2</c:v>
                </c:pt>
                <c:pt idx="271">
                  <c:v>1.1431639474235311E-2</c:v>
                </c:pt>
                <c:pt idx="272">
                  <c:v>1.1420943897331171E-2</c:v>
                </c:pt>
                <c:pt idx="273">
                  <c:v>1.1413711635261947E-2</c:v>
                </c:pt>
                <c:pt idx="274">
                  <c:v>1.1405239793074173E-2</c:v>
                </c:pt>
                <c:pt idx="275">
                  <c:v>1.1395528370687913E-2</c:v>
                </c:pt>
                <c:pt idx="276">
                  <c:v>1.1376873607993332E-2</c:v>
                </c:pt>
                <c:pt idx="277">
                  <c:v>1.1362953371190088E-2</c:v>
                </c:pt>
                <c:pt idx="278">
                  <c:v>1.135915204201865E-2</c:v>
                </c:pt>
                <c:pt idx="279">
                  <c:v>1.1357138131060651E-2</c:v>
                </c:pt>
                <c:pt idx="280">
                  <c:v>1.135691163815622E-2</c:v>
                </c:pt>
                <c:pt idx="281">
                  <c:v>1.1362775340080233E-2</c:v>
                </c:pt>
                <c:pt idx="282">
                  <c:v>1.1373879847793589E-2</c:v>
                </c:pt>
                <c:pt idx="283">
                  <c:v>1.1382590445876417E-2</c:v>
                </c:pt>
                <c:pt idx="284">
                  <c:v>1.1393088462412493E-2</c:v>
                </c:pt>
                <c:pt idx="285">
                  <c:v>1.1405373897561688E-2</c:v>
                </c:pt>
                <c:pt idx="286">
                  <c:v>1.1436266111974902E-2</c:v>
                </c:pt>
                <c:pt idx="287">
                  <c:v>1.1472389828606211E-2</c:v>
                </c:pt>
                <c:pt idx="288">
                  <c:v>1.1493612360178318E-2</c:v>
                </c:pt>
                <c:pt idx="289">
                  <c:v>1.151662231188233E-2</c:v>
                </c:pt>
                <c:pt idx="290">
                  <c:v>1.1541419684117926E-2</c:v>
                </c:pt>
                <c:pt idx="291">
                  <c:v>1.1597346084535332E-2</c:v>
                </c:pt>
                <c:pt idx="292">
                  <c:v>1.1658483385330598E-2</c:v>
                </c:pt>
                <c:pt idx="293">
                  <c:v>1.1692217865979515E-2</c:v>
                </c:pt>
                <c:pt idx="294">
                  <c:v>1.1727739769638035E-2</c:v>
                </c:pt>
                <c:pt idx="295">
                  <c:v>1.1765049097025582E-2</c:v>
                </c:pt>
                <c:pt idx="296">
                  <c:v>1.186784634749749E-2</c:v>
                </c:pt>
                <c:pt idx="297">
                  <c:v>1.1978143821851361E-2</c:v>
                </c:pt>
                <c:pt idx="298">
                  <c:v>1.2024597985007546E-2</c:v>
                </c:pt>
                <c:pt idx="299">
                  <c:v>1.2071259857133754E-2</c:v>
                </c:pt>
                <c:pt idx="300">
                  <c:v>1.2189572137326632E-2</c:v>
                </c:pt>
                <c:pt idx="301">
                  <c:v>1.2307684855592527E-2</c:v>
                </c:pt>
                <c:pt idx="302">
                  <c:v>1.2307684855592527E-2</c:v>
                </c:pt>
                <c:pt idx="303">
                  <c:v>1.2355592983377406E-2</c:v>
                </c:pt>
                <c:pt idx="304">
                  <c:v>1.2403708820771797E-2</c:v>
                </c:pt>
                <c:pt idx="305">
                  <c:v>1.2501066935728389E-2</c:v>
                </c:pt>
                <c:pt idx="306">
                  <c:v>1.2598249267643524E-2</c:v>
                </c:pt>
                <c:pt idx="307">
                  <c:v>1.2647403654124645E-2</c:v>
                </c:pt>
                <c:pt idx="308">
                  <c:v>1.2696765750614958E-2</c:v>
                </c:pt>
                <c:pt idx="309">
                  <c:v>1.2746335557354271E-2</c:v>
                </c:pt>
                <c:pt idx="310">
                  <c:v>1.2846625941564938E-2</c:v>
                </c:pt>
                <c:pt idx="311">
                  <c:v>1.2946691887520956E-2</c:v>
                </c:pt>
                <c:pt idx="312">
                  <c:v>1.2997300246224697E-2</c:v>
                </c:pt>
                <c:pt idx="313">
                  <c:v>1.3048116315657055E-2</c:v>
                </c:pt>
                <c:pt idx="314">
                  <c:v>1.3099140095897965E-2</c:v>
                </c:pt>
                <c:pt idx="315">
                  <c:v>1.320236416737508E-2</c:v>
                </c:pt>
                <c:pt idx="316">
                  <c:v>1.3305312326226115E-2</c:v>
                </c:pt>
                <c:pt idx="317">
                  <c:v>1.3357374661628896E-2</c:v>
                </c:pt>
                <c:pt idx="318">
                  <c:v>1.3409644708319846E-2</c:v>
                </c:pt>
                <c:pt idx="319">
                  <c:v>1.3461838159880557E-2</c:v>
                </c:pt>
                <c:pt idx="320">
                  <c:v>1.3562310815089518E-2</c:v>
                </c:pt>
                <c:pt idx="321">
                  <c:v>1.3656767906864431E-2</c:v>
                </c:pt>
                <c:pt idx="322">
                  <c:v>1.3701755019299711E-2</c:v>
                </c:pt>
                <c:pt idx="323">
                  <c:v>1.3745244000915591E-2</c:v>
                </c:pt>
                <c:pt idx="324">
                  <c:v>1.3787234850992647E-2</c:v>
                </c:pt>
                <c:pt idx="325">
                  <c:v>1.3885524605727895E-2</c:v>
                </c:pt>
                <c:pt idx="326">
                  <c:v>1.3974717112468227E-2</c:v>
                </c:pt>
                <c:pt idx="327">
                  <c:v>1.3974717112468227E-2</c:v>
                </c:pt>
                <c:pt idx="328">
                  <c:v>1.4007719163720012E-2</c:v>
                </c:pt>
                <c:pt idx="329">
                  <c:v>1.403922308023553E-2</c:v>
                </c:pt>
                <c:pt idx="330">
                  <c:v>1.4097789169094099E-2</c:v>
                </c:pt>
                <c:pt idx="331">
                  <c:v>1.4150257391660759E-2</c:v>
                </c:pt>
                <c:pt idx="332">
                  <c:v>1.4174270629219166E-2</c:v>
                </c:pt>
                <c:pt idx="333">
                  <c:v>1.4196785729883032E-2</c:v>
                </c:pt>
                <c:pt idx="334">
                  <c:v>1.4217802693492487E-2</c:v>
                </c:pt>
                <c:pt idx="335">
                  <c:v>1.4255407282428578E-2</c:v>
                </c:pt>
                <c:pt idx="336">
                  <c:v>1.4286889172430151E-2</c:v>
                </c:pt>
                <c:pt idx="337">
                  <c:v>1.4300415447250359E-2</c:v>
                </c:pt>
                <c:pt idx="338">
                  <c:v>1.4312443583657242E-2</c:v>
                </c:pt>
                <c:pt idx="339">
                  <c:v>1.4322973581490928E-2</c:v>
                </c:pt>
                <c:pt idx="340">
                  <c:v>1.4339610922755597E-2</c:v>
                </c:pt>
                <c:pt idx="341">
                  <c:v>1.4350559646603145E-2</c:v>
                </c:pt>
                <c:pt idx="342">
                  <c:v>1.4356283715502016E-2</c:v>
                </c:pt>
                <c:pt idx="343">
                  <c:v>1.4363194410718094E-2</c:v>
                </c:pt>
                <c:pt idx="344">
                  <c:v>1.4371291732091507E-2</c:v>
                </c:pt>
                <c:pt idx="345">
                  <c:v>1.4392017119444489E-2</c:v>
                </c:pt>
                <c:pt idx="346">
                  <c:v>1.4415547282435881E-2</c:v>
                </c:pt>
                <c:pt idx="347">
                  <c:v>1.442957773675424E-2</c:v>
                </c:pt>
                <c:pt idx="348">
                  <c:v>1.4444794818029294E-2</c:v>
                </c:pt>
                <c:pt idx="349">
                  <c:v>1.4489645365385329E-2</c:v>
                </c:pt>
                <c:pt idx="350">
                  <c:v>1.4538679634030771E-2</c:v>
                </c:pt>
                <c:pt idx="351">
                  <c:v>1.4538679634030771E-2</c:v>
                </c:pt>
                <c:pt idx="352">
                  <c:v>1.4561016480563183E-2</c:v>
                </c:pt>
                <c:pt idx="353">
                  <c:v>1.458453995525133E-2</c:v>
                </c:pt>
                <c:pt idx="354">
                  <c:v>1.4609250058494894E-2</c:v>
                </c:pt>
                <c:pt idx="355">
                  <c:v>1.4663222903408268E-2</c:v>
                </c:pt>
                <c:pt idx="356">
                  <c:v>1.471995676110005E-2</c:v>
                </c:pt>
                <c:pt idx="357">
                  <c:v>1.4750600010557946E-2</c:v>
                </c:pt>
                <c:pt idx="358">
                  <c:v>1.4799242323335626E-2</c:v>
                </c:pt>
                <c:pt idx="359">
                  <c:v>1.4886050353313252E-2</c:v>
                </c:pt>
                <c:pt idx="360">
                  <c:v>1.4886050353313252E-2</c:v>
                </c:pt>
                <c:pt idx="361">
                  <c:v>1.4959378751333574E-2</c:v>
                </c:pt>
                <c:pt idx="362">
                  <c:v>1.4998041725515776E-2</c:v>
                </c:pt>
                <c:pt idx="363">
                  <c:v>1.5036457866264286E-2</c:v>
                </c:pt>
                <c:pt idx="364">
                  <c:v>1.5074340480349946E-2</c:v>
                </c:pt>
                <c:pt idx="365">
                  <c:v>1.5148964714875035E-2</c:v>
                </c:pt>
                <c:pt idx="366">
                  <c:v>1.5220535666626844E-2</c:v>
                </c:pt>
                <c:pt idx="367">
                  <c:v>1.5255750644760369E-2</c:v>
                </c:pt>
                <c:pt idx="368">
                  <c:v>1.5290432095351747E-2</c:v>
                </c:pt>
                <c:pt idx="369">
                  <c:v>1.5324580018081235E-2</c:v>
                </c:pt>
                <c:pt idx="370">
                  <c:v>1.5391755461449108E-2</c:v>
                </c:pt>
                <c:pt idx="371">
                  <c:v>1.545583642790227E-2</c:v>
                </c:pt>
                <c:pt idx="372">
                  <c:v>1.5487316709323906E-2</c:v>
                </c:pt>
                <c:pt idx="373">
                  <c:v>1.5518263462084292E-2</c:v>
                </c:pt>
                <c:pt idx="374">
                  <c:v>1.5548676685943619E-2</c:v>
                </c:pt>
                <c:pt idx="375">
                  <c:v>1.5608401382385395E-2</c:v>
                </c:pt>
                <c:pt idx="376">
                  <c:v>1.5664994290771617E-2</c:v>
                </c:pt>
                <c:pt idx="377">
                  <c:v>1.5692739868606864E-2</c:v>
                </c:pt>
                <c:pt idx="378">
                  <c:v>1.5719951916741692E-2</c:v>
                </c:pt>
                <c:pt idx="379">
                  <c:v>1.5746630435256037E-2</c:v>
                </c:pt>
                <c:pt idx="380">
                  <c:v>1.5824322258023216E-2</c:v>
                </c:pt>
                <c:pt idx="381">
                  <c:v>1.5895497415598925E-2</c:v>
                </c:pt>
                <c:pt idx="382">
                  <c:v>1.5918486387285213E-2</c:v>
                </c:pt>
                <c:pt idx="383">
                  <c:v>1.5975596490391819E-2</c:v>
                </c:pt>
                <c:pt idx="384">
                  <c:v>1.6029267264876523E-2</c:v>
                </c:pt>
                <c:pt idx="385">
                  <c:v>1.6050635808291247E-2</c:v>
                </c:pt>
                <c:pt idx="386">
                  <c:v>1.6071741807559548E-2</c:v>
                </c:pt>
                <c:pt idx="387">
                  <c:v>1.6113799867234491E-2</c:v>
                </c:pt>
                <c:pt idx="388">
                  <c:v>1.6153540362449093E-2</c:v>
                </c:pt>
                <c:pt idx="389">
                  <c:v>1.6173333640425724E-2</c:v>
                </c:pt>
                <c:pt idx="390">
                  <c:v>1.6192864373936189E-2</c:v>
                </c:pt>
                <c:pt idx="391">
                  <c:v>1.6212132562980486E-2</c:v>
                </c:pt>
                <c:pt idx="392">
                  <c:v>1.6260091823803169E-2</c:v>
                </c:pt>
                <c:pt idx="393">
                  <c:v>1.630453534017029E-2</c:v>
                </c:pt>
                <c:pt idx="394">
                  <c:v>1.630453534017029E-2</c:v>
                </c:pt>
                <c:pt idx="395">
                  <c:v>1.6322228261618221E-2</c:v>
                </c:pt>
                <c:pt idx="396">
                  <c:v>1.6339658638440113E-2</c:v>
                </c:pt>
                <c:pt idx="397">
                  <c:v>1.6374388965507691E-2</c:v>
                </c:pt>
                <c:pt idx="398">
                  <c:v>1.640675469754882E-2</c:v>
                </c:pt>
                <c:pt idx="399">
                  <c:v>1.6422872350041473E-2</c:v>
                </c:pt>
                <c:pt idx="400">
                  <c:v>1.6438727457748215E-2</c:v>
                </c:pt>
                <c:pt idx="401">
                  <c:v>1.64543200203493E-2</c:v>
                </c:pt>
                <c:pt idx="402">
                  <c:v>1.6485384848525797E-2</c:v>
                </c:pt>
                <c:pt idx="403">
                  <c:v>1.6514064820336571E-2</c:v>
                </c:pt>
                <c:pt idx="404">
                  <c:v>1.6528344657489313E-2</c:v>
                </c:pt>
                <c:pt idx="405">
                  <c:v>1.6542361949536399E-2</c:v>
                </c:pt>
                <c:pt idx="406">
                  <c:v>1.6556116696317957E-2</c:v>
                </c:pt>
                <c:pt idx="407">
                  <c:v>1.6583514905166297E-2</c:v>
                </c:pt>
                <c:pt idx="408">
                  <c:v>1.6608510230868845E-2</c:v>
                </c:pt>
                <c:pt idx="409">
                  <c:v>1.6620952251082954E-2</c:v>
                </c:pt>
                <c:pt idx="410">
                  <c:v>1.6633131726031536E-2</c:v>
                </c:pt>
                <c:pt idx="411">
                  <c:v>1.6645048655474781E-2</c:v>
                </c:pt>
                <c:pt idx="412">
                  <c:v>1.6668779103881093E-2</c:v>
                </c:pt>
                <c:pt idx="413">
                  <c:v>1.6690090918913825E-2</c:v>
                </c:pt>
                <c:pt idx="414">
                  <c:v>1.6700695120910325E-2</c:v>
                </c:pt>
                <c:pt idx="415">
                  <c:v>1.6711036777481425E-2</c:v>
                </c:pt>
                <c:pt idx="416">
                  <c:v>1.6721115888387317E-2</c:v>
                </c:pt>
                <c:pt idx="417">
                  <c:v>1.6746169286383505E-2</c:v>
                </c:pt>
                <c:pt idx="418">
                  <c:v>1.6767573258498203E-2</c:v>
                </c:pt>
                <c:pt idx="419">
                  <c:v>1.6767573258498203E-2</c:v>
                </c:pt>
                <c:pt idx="420">
                  <c:v>1.6776077095492781E-2</c:v>
                </c:pt>
                <c:pt idx="421">
                  <c:v>1.6784318386742214E-2</c:v>
                </c:pt>
                <c:pt idx="422">
                  <c:v>1.6800709821991333E-2</c:v>
                </c:pt>
                <c:pt idx="423">
                  <c:v>1.6814658094208568E-2</c:v>
                </c:pt>
                <c:pt idx="424">
                  <c:v>1.6821586656572407E-2</c:v>
                </c:pt>
                <c:pt idx="425">
                  <c:v>1.6828252673111166E-2</c:v>
                </c:pt>
                <c:pt idx="426">
                  <c:v>1.6834656143824844E-2</c:v>
                </c:pt>
                <c:pt idx="427">
                  <c:v>1.6847376298940731E-2</c:v>
                </c:pt>
                <c:pt idx="428">
                  <c:v>1.6857644568109009E-2</c:v>
                </c:pt>
                <c:pt idx="429">
                  <c:v>1.6862735309377541E-2</c:v>
                </c:pt>
                <c:pt idx="430">
                  <c:v>1.6867563504820993E-2</c:v>
                </c:pt>
                <c:pt idx="431">
                  <c:v>1.6872129154279492E-2</c:v>
                </c:pt>
                <c:pt idx="432">
                  <c:v>1.6881176833072331E-2</c:v>
                </c:pt>
                <c:pt idx="433">
                  <c:v>1.6887766292823514E-2</c:v>
                </c:pt>
                <c:pt idx="434">
                  <c:v>1.6891019212517122E-2</c:v>
                </c:pt>
                <c:pt idx="435">
                  <c:v>1.6894009586305714E-2</c:v>
                </c:pt>
                <c:pt idx="436">
                  <c:v>1.6896737414109353E-2</c:v>
                </c:pt>
                <c:pt idx="437">
                  <c:v>1.6902111413568122E-2</c:v>
                </c:pt>
                <c:pt idx="438">
                  <c:v>1.6905023265234576E-2</c:v>
                </c:pt>
                <c:pt idx="439">
                  <c:v>1.690643836295358E-2</c:v>
                </c:pt>
                <c:pt idx="440">
                  <c:v>1.6907590914767567E-2</c:v>
                </c:pt>
                <c:pt idx="441">
                  <c:v>1.6908480920516666E-2</c:v>
                </c:pt>
                <c:pt idx="442">
                  <c:v>1.6910180033660183E-2</c:v>
                </c:pt>
                <c:pt idx="443">
                  <c:v>1.6909415483423729E-2</c:v>
                </c:pt>
                <c:pt idx="444">
                  <c:v>1.6908992759088193E-2</c:v>
                </c:pt>
                <c:pt idx="445">
                  <c:v>1.6908397224026928E-2</c:v>
                </c:pt>
                <c:pt idx="446">
                  <c:v>1.6907987819436698E-2</c:v>
                </c:pt>
                <c:pt idx="447">
                  <c:v>1.6908882695689798E-2</c:v>
                </c:pt>
                <c:pt idx="448">
                  <c:v>1.690910885805863E-2</c:v>
                </c:pt>
                <c:pt idx="449">
                  <c:v>1.6910078781959825E-2</c:v>
                </c:pt>
                <c:pt idx="450">
                  <c:v>1.691132457159128E-2</c:v>
                </c:pt>
                <c:pt idx="451">
                  <c:v>1.6912846226952993E-2</c:v>
                </c:pt>
                <c:pt idx="452">
                  <c:v>1.6917604042694379E-2</c:v>
                </c:pt>
                <c:pt idx="453">
                  <c:v>1.6921691505782377E-2</c:v>
                </c:pt>
                <c:pt idx="454">
                  <c:v>1.6924592489795387E-2</c:v>
                </c:pt>
                <c:pt idx="455">
                  <c:v>1.6927769339538656E-2</c:v>
                </c:pt>
                <c:pt idx="456">
                  <c:v>1.6940825121738001E-2</c:v>
                </c:pt>
                <c:pt idx="457">
                  <c:v>1.6952623619452822E-2</c:v>
                </c:pt>
                <c:pt idx="458">
                  <c:v>1.6957731529787523E-2</c:v>
                </c:pt>
                <c:pt idx="459">
                  <c:v>1.6963115305852483E-2</c:v>
                </c:pt>
                <c:pt idx="460">
                  <c:v>1.6975602823192659E-2</c:v>
                </c:pt>
                <c:pt idx="461">
                  <c:v>1.6987409068773829E-2</c:v>
                </c:pt>
                <c:pt idx="462">
                  <c:v>1.699417217420951E-2</c:v>
                </c:pt>
                <c:pt idx="463">
                  <c:v>1.7001211145535322E-2</c:v>
                </c:pt>
                <c:pt idx="464">
                  <c:v>1.7008525982831202E-2</c:v>
                </c:pt>
                <c:pt idx="465">
                  <c:v>1.7029400607619927E-2</c:v>
                </c:pt>
                <c:pt idx="466">
                  <c:v>1.7049238158621804E-2</c:v>
                </c:pt>
                <c:pt idx="467">
                  <c:v>1.7058208191818025E-2</c:v>
                </c:pt>
                <c:pt idx="468">
                  <c:v>1.7067454091064249E-2</c:v>
                </c:pt>
                <c:pt idx="469">
                  <c:v>1.7087676458631407E-2</c:v>
                </c:pt>
                <c:pt idx="470">
                  <c:v>1.7107196349028797E-2</c:v>
                </c:pt>
                <c:pt idx="471">
                  <c:v>1.7117821578924719E-2</c:v>
                </c:pt>
                <c:pt idx="472">
                  <c:v>1.7128722675030517E-2</c:v>
                </c:pt>
                <c:pt idx="473">
                  <c:v>1.7139899637266254E-2</c:v>
                </c:pt>
                <c:pt idx="474">
                  <c:v>1.716399139143121E-2</c:v>
                </c:pt>
                <c:pt idx="475">
                  <c:v>1.7187366149107319E-2</c:v>
                </c:pt>
                <c:pt idx="476">
                  <c:v>1.7199922442872051E-2</c:v>
                </c:pt>
                <c:pt idx="477">
                  <c:v>1.721275460300653E-2</c:v>
                </c:pt>
                <c:pt idx="478">
                  <c:v>1.7225862629590694E-2</c:v>
                </c:pt>
                <c:pt idx="479">
                  <c:v>1.7253825100462805E-2</c:v>
                </c:pt>
                <c:pt idx="480">
                  <c:v>1.7281053400584057E-2</c:v>
                </c:pt>
                <c:pt idx="481">
                  <c:v>1.7295540759656447E-2</c:v>
                </c:pt>
                <c:pt idx="482">
                  <c:v>1.7310303985338393E-2</c:v>
                </c:pt>
                <c:pt idx="483">
                  <c:v>1.7325343077709832E-2</c:v>
                </c:pt>
                <c:pt idx="484">
                  <c:v>1.7365576513692638E-2</c:v>
                </c:pt>
                <c:pt idx="485">
                  <c:v>1.7404676540149211E-2</c:v>
                </c:pt>
                <c:pt idx="486">
                  <c:v>1.7421370833057281E-2</c:v>
                </c:pt>
                <c:pt idx="487">
                  <c:v>1.7438340992814716E-2</c:v>
                </c:pt>
                <c:pt idx="488">
                  <c:v>1.7474048973280532E-2</c:v>
                </c:pt>
                <c:pt idx="489">
                  <c:v>1.7508980301697008E-2</c:v>
                </c:pt>
                <c:pt idx="490">
                  <c:v>1.7527329796500624E-2</c:v>
                </c:pt>
                <c:pt idx="491">
                  <c:v>1.7545955158553284E-2</c:v>
                </c:pt>
                <c:pt idx="492">
                  <c:v>1.756485638761518E-2</c:v>
                </c:pt>
                <c:pt idx="493">
                  <c:v>1.7604439211513778E-2</c:v>
                </c:pt>
                <c:pt idx="494">
                  <c:v>1.7643219976912761E-2</c:v>
                </c:pt>
                <c:pt idx="495">
                  <c:v>1.7663500542619559E-2</c:v>
                </c:pt>
                <c:pt idx="496">
                  <c:v>1.768405697581521E-2</c:v>
                </c:pt>
                <c:pt idx="497">
                  <c:v>1.7704889276499713E-2</c:v>
                </c:pt>
                <c:pt idx="498">
                  <c:v>1.774834837479311E-2</c:v>
                </c:pt>
                <c:pt idx="499">
                  <c:v>1.7790977155085486E-2</c:v>
                </c:pt>
                <c:pt idx="500">
                  <c:v>1.781318879385374E-2</c:v>
                </c:pt>
                <c:pt idx="501">
                  <c:v>1.7835676300590464E-2</c:v>
                </c:pt>
                <c:pt idx="502">
                  <c:v>1.7858439675055848E-2</c:v>
                </c:pt>
                <c:pt idx="503">
                  <c:v>1.7905776511799587E-2</c:v>
                </c:pt>
                <c:pt idx="504">
                  <c:v>1.7952251852602075E-2</c:v>
                </c:pt>
                <c:pt idx="505">
                  <c:v>1.7976394567069676E-2</c:v>
                </c:pt>
                <c:pt idx="506">
                  <c:v>1.8000813149745554E-2</c:v>
                </c:pt>
                <c:pt idx="507">
                  <c:v>1.8025455408539059E-2</c:v>
                </c:pt>
                <c:pt idx="508">
                  <c:v>1.8075627530302896E-2</c:v>
                </c:pt>
                <c:pt idx="509">
                  <c:v>1.8136571210538577E-2</c:v>
                </c:pt>
                <c:pt idx="510">
                  <c:v>1.8172839135921492E-2</c:v>
                </c:pt>
                <c:pt idx="511">
                  <c:v>1.8172839135921492E-2</c:v>
                </c:pt>
                <c:pt idx="512">
                  <c:v>1.8197272594058234E-2</c:v>
                </c:pt>
                <c:pt idx="513">
                  <c:v>1.8246940012662805E-2</c:v>
                </c:pt>
                <c:pt idx="514">
                  <c:v>1.8294633579412078E-2</c:v>
                </c:pt>
                <c:pt idx="515">
                  <c:v>1.831888061395226E-2</c:v>
                </c:pt>
                <c:pt idx="516">
                  <c:v>1.8343090363677206E-2</c:v>
                </c:pt>
                <c:pt idx="517">
                  <c:v>1.8367262828746789E-2</c:v>
                </c:pt>
                <c:pt idx="518">
                  <c:v>1.8535426109966835E-2</c:v>
                </c:pt>
                <c:pt idx="519">
                  <c:v>1.8701762435160418E-2</c:v>
                </c:pt>
                <c:pt idx="520">
                  <c:v>1.8866271801849521E-2</c:v>
                </c:pt>
                <c:pt idx="521">
                  <c:v>1.902895420747619E-2</c:v>
                </c:pt>
                <c:pt idx="522">
                  <c:v>1.9189809649642342E-2</c:v>
                </c:pt>
                <c:pt idx="523">
                  <c:v>1.9348838125790024E-2</c:v>
                </c:pt>
                <c:pt idx="524">
                  <c:v>1.9506039633521155E-2</c:v>
                </c:pt>
                <c:pt idx="525">
                  <c:v>1.9661414170597524E-2</c:v>
                </c:pt>
                <c:pt idx="526">
                  <c:v>1.9814961734461178E-2</c:v>
                </c:pt>
                <c:pt idx="527">
                  <c:v>1.9966682322873908E-2</c:v>
                </c:pt>
                <c:pt idx="528">
                  <c:v>2.011657593343763E-2</c:v>
                </c:pt>
                <c:pt idx="529">
                  <c:v>2.0264642563994073E-2</c:v>
                </c:pt>
                <c:pt idx="530">
                  <c:v>2.0410882212145154E-2</c:v>
                </c:pt>
                <c:pt idx="531">
                  <c:v>2.0555294875812535E-2</c:v>
                </c:pt>
                <c:pt idx="532">
                  <c:v>2.0697880552678072E-2</c:v>
                </c:pt>
                <c:pt idx="533">
                  <c:v>2.0838639240663426E-2</c:v>
                </c:pt>
                <c:pt idx="534">
                  <c:v>2.100891982679487E-2</c:v>
                </c:pt>
                <c:pt idx="535">
                  <c:v>2.1114675641360492E-2</c:v>
                </c:pt>
                <c:pt idx="536">
                  <c:v>2.1289515009410565E-2</c:v>
                </c:pt>
                <c:pt idx="537">
                  <c:v>2.138340406095729E-2</c:v>
                </c:pt>
                <c:pt idx="538">
                  <c:v>2.151502777272718E-2</c:v>
                </c:pt>
                <c:pt idx="539">
                  <c:v>2.1644824483146863E-2</c:v>
                </c:pt>
                <c:pt idx="540">
                  <c:v>2.1772794190217937E-2</c:v>
                </c:pt>
                <c:pt idx="541">
                  <c:v>2.1945528190321362E-2</c:v>
                </c:pt>
                <c:pt idx="542">
                  <c:v>2.2059774976659341E-2</c:v>
                </c:pt>
                <c:pt idx="543">
                  <c:v>2.2191072710198156E-2</c:v>
                </c:pt>
                <c:pt idx="544">
                  <c:v>2.2301911163333799E-2</c:v>
                </c:pt>
                <c:pt idx="545">
                  <c:v>2.2420238518368052E-2</c:v>
                </c:pt>
                <c:pt idx="546">
                  <c:v>2.2536738707277237E-2</c:v>
                </c:pt>
                <c:pt idx="547">
                  <c:v>2.2651411724785575E-2</c:v>
                </c:pt>
                <c:pt idx="548">
                  <c:v>2.2772957400909455E-2</c:v>
                </c:pt>
                <c:pt idx="549">
                  <c:v>2.287527622465646E-2</c:v>
                </c:pt>
                <c:pt idx="550">
                  <c:v>2.2984467696813837E-2</c:v>
                </c:pt>
                <c:pt idx="551">
                  <c:v>2.3091831977053445E-2</c:v>
                </c:pt>
                <c:pt idx="552">
                  <c:v>2.3197369060552475E-2</c:v>
                </c:pt>
                <c:pt idx="553">
                  <c:v>2.3301078942434827E-2</c:v>
                </c:pt>
                <c:pt idx="554">
                  <c:v>2.3444551872024988E-2</c:v>
                </c:pt>
                <c:pt idx="555">
                  <c:v>2.3503017082564526E-2</c:v>
                </c:pt>
                <c:pt idx="556">
                  <c:v>2.360124533159258E-2</c:v>
                </c:pt>
                <c:pt idx="557">
                  <c:v>2.3697646360565372E-2</c:v>
                </c:pt>
                <c:pt idx="558">
                  <c:v>2.379222016508642E-2</c:v>
                </c:pt>
                <c:pt idx="559">
                  <c:v>2.3892303448520558E-2</c:v>
                </c:pt>
                <c:pt idx="560">
                  <c:v>2.3975886083613673E-2</c:v>
                </c:pt>
                <c:pt idx="561">
                  <c:v>2.4064978189199948E-2</c:v>
                </c:pt>
                <c:pt idx="562">
                  <c:v>2.4159206019565005E-2</c:v>
                </c:pt>
                <c:pt idx="563">
                  <c:v>2.423768067274068E-2</c:v>
                </c:pt>
                <c:pt idx="564">
                  <c:v>2.4321291042808113E-2</c:v>
                </c:pt>
                <c:pt idx="565">
                  <c:v>2.4403074159913274E-2</c:v>
                </c:pt>
                <c:pt idx="566">
                  <c:v>2.4483030020405749E-2</c:v>
                </c:pt>
                <c:pt idx="567">
                  <c:v>2.4561212482110406E-2</c:v>
                </c:pt>
                <c:pt idx="568">
                  <c:v>2.4638770589486825E-2</c:v>
                </c:pt>
                <c:pt idx="569">
                  <c:v>2.4716260911699095E-2</c:v>
                </c:pt>
                <c:pt idx="570">
                  <c:v>2.479368344861399E-2</c:v>
                </c:pt>
                <c:pt idx="571">
                  <c:v>2.4871038200124929E-2</c:v>
                </c:pt>
                <c:pt idx="572">
                  <c:v>2.4948325166072038E-2</c:v>
                </c:pt>
                <c:pt idx="573">
                  <c:v>2.5025544346348738E-2</c:v>
                </c:pt>
                <c:pt idx="574">
                  <c:v>2.5102695740795156E-2</c:v>
                </c:pt>
                <c:pt idx="575">
                  <c:v>2.5186163252677307E-2</c:v>
                </c:pt>
                <c:pt idx="576">
                  <c:v>2.5263179628713939E-2</c:v>
                </c:pt>
                <c:pt idx="577">
                  <c:v>2.5333743207953674E-2</c:v>
                </c:pt>
                <c:pt idx="578">
                  <c:v>2.5410623457826631E-2</c:v>
                </c:pt>
                <c:pt idx="579">
                  <c:v>2.5487435921256463E-2</c:v>
                </c:pt>
                <c:pt idx="580">
                  <c:v>2.5564180598083297E-2</c:v>
                </c:pt>
                <c:pt idx="581">
                  <c:v>2.5647244887729848E-2</c:v>
                </c:pt>
                <c:pt idx="582">
                  <c:v>2.5717466591421712E-2</c:v>
                </c:pt>
                <c:pt idx="583">
                  <c:v>2.5794007907693484E-2</c:v>
                </c:pt>
                <c:pt idx="584">
                  <c:v>2.5870481436829351E-2</c:v>
                </c:pt>
                <c:pt idx="585">
                  <c:v>2.5946887178696088E-2</c:v>
                </c:pt>
                <c:pt idx="586">
                  <c:v>2.6029615762193092E-2</c:v>
                </c:pt>
                <c:pt idx="587">
                  <c:v>2.6099495300222486E-2</c:v>
                </c:pt>
                <c:pt idx="588">
                  <c:v>2.6175697679615695E-2</c:v>
                </c:pt>
                <c:pt idx="589">
                  <c:v>2.6251832271206865E-2</c:v>
                </c:pt>
                <c:pt idx="590">
                  <c:v>2.6327899074916061E-2</c:v>
                </c:pt>
                <c:pt idx="591">
                  <c:v>2.6403898090610056E-2</c:v>
                </c:pt>
                <c:pt idx="592">
                  <c:v>2.6479829318182269E-2</c:v>
                </c:pt>
                <c:pt idx="593">
                  <c:v>2.6581789350026419E-2</c:v>
                </c:pt>
                <c:pt idx="594">
                  <c:v>2.6651159258443968E-2</c:v>
                </c:pt>
                <c:pt idx="595">
                  <c:v>2.6726856528336285E-2</c:v>
                </c:pt>
                <c:pt idx="596">
                  <c:v>2.6813284660747172E-2</c:v>
                </c:pt>
                <c:pt idx="597">
                  <c:v>2.6878047636849089E-2</c:v>
                </c:pt>
                <c:pt idx="598">
                  <c:v>2.6953541475309706E-2</c:v>
                </c:pt>
                <c:pt idx="599">
                  <c:v>2.7028967503213153E-2</c:v>
                </c:pt>
                <c:pt idx="600">
                  <c:v>2.7115085644631165E-2</c:v>
                </c:pt>
                <c:pt idx="601">
                  <c:v>2.7179616127188666E-2</c:v>
                </c:pt>
                <c:pt idx="602">
                  <c:v>2.725483872310086E-2</c:v>
                </c:pt>
                <c:pt idx="603">
                  <c:v>2.7329993508296013E-2</c:v>
                </c:pt>
                <c:pt idx="604">
                  <c:v>2.7405080482774125E-2</c:v>
                </c:pt>
                <c:pt idx="605">
                  <c:v>2.7480099646295386E-2</c:v>
                </c:pt>
                <c:pt idx="606">
                  <c:v>2.7555050999099606E-2</c:v>
                </c:pt>
                <c:pt idx="607">
                  <c:v>2.7629934540946977E-2</c:v>
                </c:pt>
                <c:pt idx="608">
                  <c:v>2.7704750271837497E-2</c:v>
                </c:pt>
                <c:pt idx="609">
                  <c:v>2.7800842285143901E-2</c:v>
                </c:pt>
                <c:pt idx="610">
                  <c:v>2.7854178300508181E-2</c:v>
                </c:pt>
                <c:pt idx="611">
                  <c:v>2.7939443962399224E-2</c:v>
                </c:pt>
                <c:pt idx="612">
                  <c:v>2.8003335084951786E-2</c:v>
                </c:pt>
                <c:pt idx="613">
                  <c:v>2.807781176041857E-2</c:v>
                </c:pt>
                <c:pt idx="614">
                  <c:v>2.8162844926846731E-2</c:v>
                </c:pt>
                <c:pt idx="615">
                  <c:v>2.8226561677762163E-2</c:v>
                </c:pt>
                <c:pt idx="616">
                  <c:v>2.8300834919479101E-2</c:v>
                </c:pt>
                <c:pt idx="617">
                  <c:v>2.8375040349999381E-2</c:v>
                </c:pt>
                <c:pt idx="618">
                  <c:v>2.8449177969003259E-2</c:v>
                </c:pt>
                <c:pt idx="619">
                  <c:v>2.8523158846907037E-2</c:v>
                </c:pt>
                <c:pt idx="620">
                  <c:v>2.8596454211884392E-2</c:v>
                </c:pt>
                <c:pt idx="621">
                  <c:v>2.8668975133792074E-2</c:v>
                </c:pt>
                <c:pt idx="622">
                  <c:v>2.8740721612150466E-2</c:v>
                </c:pt>
                <c:pt idx="623">
                  <c:v>2.8811693646479952E-2</c:v>
                </c:pt>
                <c:pt idx="624">
                  <c:v>2.888189123622098E-2</c:v>
                </c:pt>
                <c:pt idx="625">
                  <c:v>2.8951314381133741E-2</c:v>
                </c:pt>
                <c:pt idx="626">
                  <c:v>2.9019963080658684E-2</c:v>
                </c:pt>
                <c:pt idx="627">
                  <c:v>2.9097470436232342E-2</c:v>
                </c:pt>
                <c:pt idx="628">
                  <c:v>2.9164459608441717E-2</c:v>
                </c:pt>
                <c:pt idx="629">
                  <c:v>2.9221262502510115E-2</c:v>
                </c:pt>
                <c:pt idx="630">
                  <c:v>2.9286813416087298E-2</c:v>
                </c:pt>
                <c:pt idx="631">
                  <c:v>2.935158988211839E-2</c:v>
                </c:pt>
                <c:pt idx="632">
                  <c:v>2.9415591900203708E-2</c:v>
                </c:pt>
                <c:pt idx="633">
                  <c:v>2.9478819469863637E-2</c:v>
                </c:pt>
                <c:pt idx="634">
                  <c:v>2.9550131244828748E-2</c:v>
                </c:pt>
                <c:pt idx="635">
                  <c:v>2.960295126246848E-2</c:v>
                </c:pt>
                <c:pt idx="636">
                  <c:v>2.9663855484534096E-2</c:v>
                </c:pt>
                <c:pt idx="637">
                  <c:v>2.9723985256655538E-2</c:v>
                </c:pt>
                <c:pt idx="638">
                  <c:v>2.9791756689601101E-2</c:v>
                </c:pt>
                <c:pt idx="639">
                  <c:v>2.9841921449387243E-2</c:v>
                </c:pt>
                <c:pt idx="640">
                  <c:v>2.9899727869278081E-2</c:v>
                </c:pt>
                <c:pt idx="641">
                  <c:v>2.9956759837626024E-2</c:v>
                </c:pt>
                <c:pt idx="642">
                  <c:v>3.0013017354111327E-2</c:v>
                </c:pt>
                <c:pt idx="643">
                  <c:v>3.006850041833431E-2</c:v>
                </c:pt>
                <c:pt idx="644">
                  <c:v>3.0123209029975229E-2</c:v>
                </c:pt>
                <c:pt idx="645">
                  <c:v>3.0189863540726058E-2</c:v>
                </c:pt>
                <c:pt idx="646">
                  <c:v>3.0237833917077239E-2</c:v>
                </c:pt>
                <c:pt idx="647">
                  <c:v>3.0290108532593507E-2</c:v>
                </c:pt>
                <c:pt idx="648">
                  <c:v>3.0341608694088862E-2</c:v>
                </c:pt>
                <c:pt idx="649">
                  <c:v>3.0392334401163623E-2</c:v>
                </c:pt>
                <c:pt idx="650">
                  <c:v>3.0442285653577983E-2</c:v>
                </c:pt>
                <c:pt idx="651">
                  <c:v>3.0491462451012197E-2</c:v>
                </c:pt>
                <c:pt idx="652">
                  <c:v>3.0539864793146521E-2</c:v>
                </c:pt>
                <c:pt idx="653">
                  <c:v>3.0587492679581274E-2</c:v>
                </c:pt>
                <c:pt idx="654">
                  <c:v>3.0634346110156585E-2</c:v>
                </c:pt>
                <c:pt idx="655">
                  <c:v>3.0680425084392837E-2</c:v>
                </c:pt>
                <c:pt idx="656">
                  <c:v>3.0725729602130158E-2</c:v>
                </c:pt>
                <c:pt idx="657">
                  <c:v>3.0770259663048805E-2</c:v>
                </c:pt>
                <c:pt idx="658">
                  <c:v>3.0814015266829031E-2</c:v>
                </c:pt>
                <c:pt idx="659">
                  <c:v>3.085699641323103E-2</c:v>
                </c:pt>
                <c:pt idx="660">
                  <c:v>3.0911119908436646E-2</c:v>
                </c:pt>
                <c:pt idx="661">
                  <c:v>3.095233086540361E-2</c:v>
                </c:pt>
                <c:pt idx="662">
                  <c:v>3.0992767364033114E-2</c:v>
                </c:pt>
                <c:pt idx="663">
                  <c:v>3.1032429404245221E-2</c:v>
                </c:pt>
                <c:pt idx="664">
                  <c:v>3.1071316985480379E-2</c:v>
                </c:pt>
                <c:pt idx="665">
                  <c:v>3.1109430107738589E-2</c:v>
                </c:pt>
                <c:pt idx="666">
                  <c:v>3.114676877062017E-2</c:v>
                </c:pt>
                <c:pt idx="667">
                  <c:v>3.1183332974045186E-2</c:v>
                </c:pt>
                <c:pt idx="668">
                  <c:v>3.121912271753402E-2</c:v>
                </c:pt>
                <c:pt idx="669">
                  <c:v>3.1254138001166609E-2</c:v>
                </c:pt>
                <c:pt idx="670">
                  <c:v>3.1288378824463337E-2</c:v>
                </c:pt>
                <c:pt idx="671">
                  <c:v>3.1333136345172985E-2</c:v>
                </c:pt>
                <c:pt idx="672">
                  <c:v>3.1355126072192263E-2</c:v>
                </c:pt>
                <c:pt idx="673">
                  <c:v>3.1388089803217056E-2</c:v>
                </c:pt>
                <c:pt idx="674">
                  <c:v>3.1420802218233845E-2</c:v>
                </c:pt>
                <c:pt idx="675">
                  <c:v>3.1453263317082758E-2</c:v>
                </c:pt>
                <c:pt idx="676">
                  <c:v>3.1485473099763794E-2</c:v>
                </c:pt>
                <c:pt idx="677">
                  <c:v>3.1517431566276954E-2</c:v>
                </c:pt>
                <c:pt idx="678">
                  <c:v>3.154913871638243E-2</c:v>
                </c:pt>
                <c:pt idx="679">
                  <c:v>3.1580594550240093E-2</c:v>
                </c:pt>
                <c:pt idx="680">
                  <c:v>3.16117990675302E-2</c:v>
                </c:pt>
                <c:pt idx="681">
                  <c:v>3.1642752268412622E-2</c:v>
                </c:pt>
                <c:pt idx="682">
                  <c:v>3.1673454152807423E-2</c:v>
                </c:pt>
                <c:pt idx="683">
                  <c:v>3.1703904720474796E-2</c:v>
                </c:pt>
                <c:pt idx="684">
                  <c:v>3.173410397141474E-2</c:v>
                </c:pt>
                <c:pt idx="685">
                  <c:v>3.1764051905627255E-2</c:v>
                </c:pt>
                <c:pt idx="686">
                  <c:v>3.1793748523032406E-2</c:v>
                </c:pt>
                <c:pt idx="687">
                  <c:v>3.1823193823630191E-2</c:v>
                </c:pt>
                <c:pt idx="688">
                  <c:v>3.1852387807180804E-2</c:v>
                </c:pt>
                <c:pt idx="689">
                  <c:v>3.1881330473844116E-2</c:v>
                </c:pt>
                <c:pt idx="690">
                  <c:v>3.1910021823300383E-2</c:v>
                </c:pt>
                <c:pt idx="691">
                  <c:v>3.1938461855789413E-2</c:v>
                </c:pt>
                <c:pt idx="692">
                  <c:v>3.1977496644444159E-2</c:v>
                </c:pt>
                <c:pt idx="693">
                  <c:v>3.1994587968906529E-2</c:v>
                </c:pt>
                <c:pt idx="694">
                  <c:v>3.2022274049614552E-2</c:v>
                </c:pt>
                <c:pt idx="695">
                  <c:v>3.2049708812955657E-2</c:v>
                </c:pt>
                <c:pt idx="696">
                  <c:v>3.2090327189473911E-2</c:v>
                </c:pt>
                <c:pt idx="697">
                  <c:v>3.211385584318327E-2</c:v>
                </c:pt>
                <c:pt idx="698">
                  <c:v>3.2130505198217918E-2</c:v>
                </c:pt>
                <c:pt idx="699">
                  <c:v>3.2156934691531802E-2</c:v>
                </c:pt>
                <c:pt idx="700">
                  <c:v>3.2183112867238961E-2</c:v>
                </c:pt>
                <c:pt idx="701">
                  <c:v>3.2209039725179522E-2</c:v>
                </c:pt>
                <c:pt idx="702">
                  <c:v>3.2234715265433422E-2</c:v>
                </c:pt>
                <c:pt idx="703">
                  <c:v>3.2260139487840789E-2</c:v>
                </c:pt>
                <c:pt idx="704">
                  <c:v>3.2285312392481558E-2</c:v>
                </c:pt>
                <c:pt idx="705">
                  <c:v>3.2310233979195857E-2</c:v>
                </c:pt>
                <c:pt idx="706">
                  <c:v>3.2334904247823815E-2</c:v>
                </c:pt>
                <c:pt idx="707">
                  <c:v>3.2359323198525303E-2</c:v>
                </c:pt>
                <c:pt idx="708">
                  <c:v>3.2383490831140449E-2</c:v>
                </c:pt>
                <c:pt idx="709">
                  <c:v>3.2407407145669254E-2</c:v>
                </c:pt>
                <c:pt idx="710">
                  <c:v>3.2443628416404025E-2</c:v>
                </c:pt>
                <c:pt idx="711">
                  <c:v>3.2454485820148093E-2</c:v>
                </c:pt>
                <c:pt idx="712">
                  <c:v>3.2477648180098129E-2</c:v>
                </c:pt>
                <c:pt idx="713">
                  <c:v>3.2500559221642078E-2</c:v>
                </c:pt>
                <c:pt idx="714">
                  <c:v>3.2523218944859877E-2</c:v>
                </c:pt>
                <c:pt idx="715">
                  <c:v>3.2545627349671591E-2</c:v>
                </c:pt>
                <c:pt idx="716">
                  <c:v>3.2567784435997282E-2</c:v>
                </c:pt>
                <c:pt idx="717">
                  <c:v>3.2589690203836952E-2</c:v>
                </c:pt>
                <c:pt idx="718">
                  <c:v>3.2611344653110663E-2</c:v>
                </c:pt>
                <c:pt idx="719">
                  <c:v>3.2632747783818417E-2</c:v>
                </c:pt>
                <c:pt idx="720">
                  <c:v>3.2653899595960212E-2</c:v>
                </c:pt>
                <c:pt idx="721">
                  <c:v>3.2674800089296241E-2</c:v>
                </c:pt>
                <c:pt idx="722">
                  <c:v>3.2695449263986376E-2</c:v>
                </c:pt>
                <c:pt idx="723">
                  <c:v>3.2715851740015012E-2</c:v>
                </c:pt>
                <c:pt idx="724">
                  <c:v>3.273605955511627E-2</c:v>
                </c:pt>
                <c:pt idx="725">
                  <c:v>3.2756087542384904E-2</c:v>
                </c:pt>
                <c:pt idx="726">
                  <c:v>3.2775935701740977E-2</c:v>
                </c:pt>
                <c:pt idx="727">
                  <c:v>3.2795604033344361E-2</c:v>
                </c:pt>
                <c:pt idx="728">
                  <c:v>3.2815092536955248E-2</c:v>
                </c:pt>
                <c:pt idx="729">
                  <c:v>3.2834401212573638E-2</c:v>
                </c:pt>
                <c:pt idx="730">
                  <c:v>3.2853530060279468E-2</c:v>
                </c:pt>
                <c:pt idx="731">
                  <c:v>3.28724790799928E-2</c:v>
                </c:pt>
                <c:pt idx="732">
                  <c:v>3.28912482716337E-2</c:v>
                </c:pt>
                <c:pt idx="733">
                  <c:v>3.2909837635202166E-2</c:v>
                </c:pt>
                <c:pt idx="734">
                  <c:v>3.2928247170778135E-2</c:v>
                </c:pt>
                <c:pt idx="735">
                  <c:v>3.29464768781218E-2</c:v>
                </c:pt>
                <c:pt idx="736">
                  <c:v>3.2964526757393031E-2</c:v>
                </c:pt>
                <c:pt idx="737">
                  <c:v>3.2982396808431957E-2</c:v>
                </c:pt>
                <c:pt idx="738">
                  <c:v>3.3000087031398451E-2</c:v>
                </c:pt>
                <c:pt idx="739">
                  <c:v>3.3017597425972767E-2</c:v>
                </c:pt>
                <c:pt idx="740">
                  <c:v>3.3034927992394714E-2</c:v>
                </c:pt>
                <c:pt idx="741">
                  <c:v>3.3052078730504419E-2</c:v>
                </c:pt>
                <c:pt idx="742">
                  <c:v>3.3076902868716118E-2</c:v>
                </c:pt>
                <c:pt idx="743">
                  <c:v>3.3085840721867044E-2</c:v>
                </c:pt>
                <c:pt idx="744">
                  <c:v>3.3110208566276E-2</c:v>
                </c:pt>
                <c:pt idx="745">
                  <c:v>3.3118883399820831E-2</c:v>
                </c:pt>
                <c:pt idx="746">
                  <c:v>3.3135134996209459E-2</c:v>
                </c:pt>
                <c:pt idx="747">
                  <c:v>3.3151206764125973E-2</c:v>
                </c:pt>
                <c:pt idx="748">
                  <c:v>3.3180368275385064E-2</c:v>
                </c:pt>
                <c:pt idx="749">
                  <c:v>3.3193923651992918E-2</c:v>
                </c:pt>
                <c:pt idx="750">
                  <c:v>3.3205809017724519E-2</c:v>
                </c:pt>
                <c:pt idx="751">
                  <c:v>3.3223730940330487E-2</c:v>
                </c:pt>
                <c:pt idx="752">
                  <c:v>3.3236236952562948E-2</c:v>
                </c:pt>
                <c:pt idx="753">
                  <c:v>3.3251181129232421E-2</c:v>
                </c:pt>
                <c:pt idx="754">
                  <c:v>3.3265945445322131E-2</c:v>
                </c:pt>
                <c:pt idx="755">
                  <c:v>3.3280529900752143E-2</c:v>
                </c:pt>
                <c:pt idx="756">
                  <c:v>3.3297495098032481E-2</c:v>
                </c:pt>
                <c:pt idx="757">
                  <c:v>3.3309159229393259E-2</c:v>
                </c:pt>
                <c:pt idx="758">
                  <c:v>3.3323204102497783E-2</c:v>
                </c:pt>
                <c:pt idx="759">
                  <c:v>3.3337069114649509E-2</c:v>
                </c:pt>
                <c:pt idx="760">
                  <c:v>3.3350754265848437E-2</c:v>
                </c:pt>
                <c:pt idx="761">
                  <c:v>3.336425955601463E-2</c:v>
                </c:pt>
                <c:pt idx="762">
                  <c:v>3.3377584985094799E-2</c:v>
                </c:pt>
                <c:pt idx="763">
                  <c:v>3.3390730552982362E-2</c:v>
                </c:pt>
                <c:pt idx="764">
                  <c:v>3.3406099149644319E-2</c:v>
                </c:pt>
                <c:pt idx="765">
                  <c:v>3.3416482105099732E-2</c:v>
                </c:pt>
                <c:pt idx="766">
                  <c:v>3.3431532639158767E-2</c:v>
                </c:pt>
                <c:pt idx="767">
                  <c:v>3.344151421191377E-2</c:v>
                </c:pt>
                <c:pt idx="768">
                  <c:v>3.3453760473172167E-2</c:v>
                </c:pt>
                <c:pt idx="769">
                  <c:v>3.3465826872918214E-2</c:v>
                </c:pt>
                <c:pt idx="770">
                  <c:v>3.3480111085604225E-2</c:v>
                </c:pt>
                <c:pt idx="771">
                  <c:v>3.3489420087766675E-2</c:v>
                </c:pt>
                <c:pt idx="772">
                  <c:v>3.3500946902735862E-2</c:v>
                </c:pt>
                <c:pt idx="773">
                  <c:v>3.351229385595289E-2</c:v>
                </c:pt>
                <c:pt idx="774">
                  <c:v>3.3523460947444406E-2</c:v>
                </c:pt>
                <c:pt idx="775">
                  <c:v>3.3536782973726531E-2</c:v>
                </c:pt>
                <c:pt idx="776">
                  <c:v>3.3545230472347143E-2</c:v>
                </c:pt>
                <c:pt idx="777">
                  <c:v>3.3555813705943294E-2</c:v>
                </c:pt>
                <c:pt idx="778">
                  <c:v>3.3566194941387906E-2</c:v>
                </c:pt>
                <c:pt idx="779">
                  <c:v>3.3576374178680979E-2</c:v>
                </c:pt>
                <c:pt idx="780">
                  <c:v>3.3586351417715932E-2</c:v>
                </c:pt>
                <c:pt idx="781">
                  <c:v>3.359612665851941E-2</c:v>
                </c:pt>
                <c:pt idx="782">
                  <c:v>3.3605699900984831E-2</c:v>
                </c:pt>
                <c:pt idx="783">
                  <c:v>3.3617300958665997E-2</c:v>
                </c:pt>
                <c:pt idx="784">
                  <c:v>3.3626456630766466E-2</c:v>
                </c:pt>
                <c:pt idx="785">
                  <c:v>3.3633207637899787E-2</c:v>
                </c:pt>
                <c:pt idx="786">
                  <c:v>3.3641972886613303E-2</c:v>
                </c:pt>
                <c:pt idx="787">
                  <c:v>3.3650536136722309E-2</c:v>
                </c:pt>
                <c:pt idx="788">
                  <c:v>3.365889738825345E-2</c:v>
                </c:pt>
                <c:pt idx="789">
                  <c:v>3.3669204733364211E-2</c:v>
                </c:pt>
                <c:pt idx="790">
                  <c:v>3.3675013895315686E-2</c:v>
                </c:pt>
                <c:pt idx="791">
                  <c:v>3.368276915079349E-2</c:v>
                </c:pt>
                <c:pt idx="792">
                  <c:v>3.3690322407506912E-2</c:v>
                </c:pt>
                <c:pt idx="793">
                  <c:v>3.3697673665402661E-2</c:v>
                </c:pt>
                <c:pt idx="794">
                  <c:v>3.3703674361396097E-2</c:v>
                </c:pt>
                <c:pt idx="795">
                  <c:v>3.371177018468785E-2</c:v>
                </c:pt>
                <c:pt idx="796">
                  <c:v>3.3718515445970709E-2</c:v>
                </c:pt>
                <c:pt idx="797">
                  <c:v>3.3725058708302669E-2</c:v>
                </c:pt>
                <c:pt idx="798">
                  <c:v>3.3731399971657083E-2</c:v>
                </c:pt>
                <c:pt idx="799">
                  <c:v>3.3737539236033953E-2</c:v>
                </c:pt>
                <c:pt idx="800">
                  <c:v>3.374746834012754E-2</c:v>
                </c:pt>
                <c:pt idx="801">
                  <c:v>3.3751194393585315E-2</c:v>
                </c:pt>
                <c:pt idx="802">
                  <c:v>3.3754745034713096E-2</c:v>
                </c:pt>
                <c:pt idx="803">
                  <c:v>3.3762031087627431E-2</c:v>
                </c:pt>
                <c:pt idx="804">
                  <c:v>3.3765205571603119E-2</c:v>
                </c:pt>
                <c:pt idx="805">
                  <c:v>3.3770132841315359E-2</c:v>
                </c:pt>
                <c:pt idx="806">
                  <c:v>3.3774858111783601E-2</c:v>
                </c:pt>
                <c:pt idx="807">
                  <c:v>3.377938138303449E-2</c:v>
                </c:pt>
                <c:pt idx="808">
                  <c:v>3.3785587506782733E-2</c:v>
                </c:pt>
                <c:pt idx="809">
                  <c:v>3.3787821927777628E-2</c:v>
                </c:pt>
                <c:pt idx="810">
                  <c:v>3.3791739201189941E-2</c:v>
                </c:pt>
                <c:pt idx="811">
                  <c:v>3.379545447533161E-2</c:v>
                </c:pt>
                <c:pt idx="812">
                  <c:v>3.3798967750096054E-2</c:v>
                </c:pt>
                <c:pt idx="813">
                  <c:v>3.3802279025536563E-2</c:v>
                </c:pt>
                <c:pt idx="814">
                  <c:v>3.3805388301626493E-2</c:v>
                </c:pt>
                <c:pt idx="815">
                  <c:v>3.3806306363493022E-2</c:v>
                </c:pt>
                <c:pt idx="816">
                  <c:v>3.3811000855594742E-2</c:v>
                </c:pt>
                <c:pt idx="817">
                  <c:v>3.381350413347306E-2</c:v>
                </c:pt>
                <c:pt idx="818">
                  <c:v>3.3817548978691825E-2</c:v>
                </c:pt>
                <c:pt idx="819">
                  <c:v>3.3817904690964795E-2</c:v>
                </c:pt>
                <c:pt idx="820">
                  <c:v>3.3819801970524921E-2</c:v>
                </c:pt>
                <c:pt idx="821">
                  <c:v>3.3821497250654531E-2</c:v>
                </c:pt>
                <c:pt idx="822">
                  <c:v>3.382467705346226E-2</c:v>
                </c:pt>
                <c:pt idx="823">
                  <c:v>3.3824281812515622E-2</c:v>
                </c:pt>
                <c:pt idx="824">
                  <c:v>3.3825371094220458E-2</c:v>
                </c:pt>
                <c:pt idx="825">
                  <c:v>3.3826258376441487E-2</c:v>
                </c:pt>
                <c:pt idx="826">
                  <c:v>3.382694365917871E-2</c:v>
                </c:pt>
                <c:pt idx="827">
                  <c:v>3.3827471584935154E-2</c:v>
                </c:pt>
                <c:pt idx="828">
                  <c:v>3.382828857876774E-2</c:v>
                </c:pt>
                <c:pt idx="829">
                  <c:v>3.3829528568212197E-2</c:v>
                </c:pt>
                <c:pt idx="830">
                  <c:v>3.3831191553268525E-2</c:v>
                </c:pt>
                <c:pt idx="831">
                  <c:v>3.3833277534016659E-2</c:v>
                </c:pt>
                <c:pt idx="832">
                  <c:v>3.383578651040331E-2</c:v>
                </c:pt>
                <c:pt idx="833">
                  <c:v>3.3838718482481767E-2</c:v>
                </c:pt>
                <c:pt idx="834">
                  <c:v>3.3842073450278676E-2</c:v>
                </c:pt>
                <c:pt idx="835">
                  <c:v>3.3847730929770226E-2</c:v>
                </c:pt>
                <c:pt idx="836">
                  <c:v>3.3851962500903721E-2</c:v>
                </c:pt>
                <c:pt idx="837">
                  <c:v>3.3854676328406441E-2</c:v>
                </c:pt>
                <c:pt idx="838">
                  <c:v>3.3859723279503484E-2</c:v>
                </c:pt>
                <c:pt idx="839">
                  <c:v>3.3865193226532142E-2</c:v>
                </c:pt>
                <c:pt idx="840">
                  <c:v>3.3871086169572351E-2</c:v>
                </c:pt>
                <c:pt idx="841">
                  <c:v>3.3879465893047467E-2</c:v>
                </c:pt>
                <c:pt idx="842">
                  <c:v>3.3884141043927229E-2</c:v>
                </c:pt>
                <c:pt idx="843">
                  <c:v>3.3891302975348481E-2</c:v>
                </c:pt>
                <c:pt idx="844">
                  <c:v>3.3898887903074382E-2</c:v>
                </c:pt>
                <c:pt idx="845">
                  <c:v>3.3906895827158223E-2</c:v>
                </c:pt>
                <c:pt idx="846">
                  <c:v>3.391461529435702E-2</c:v>
                </c:pt>
                <c:pt idx="847">
                  <c:v>3.3924180664746117E-2</c:v>
                </c:pt>
                <c:pt idx="848">
                  <c:v>3.3933457578410042E-2</c:v>
                </c:pt>
                <c:pt idx="849">
                  <c:v>3.3943157488831588E-2</c:v>
                </c:pt>
                <c:pt idx="850">
                  <c:v>3.3953280396064045E-2</c:v>
                </c:pt>
                <c:pt idx="851">
                  <c:v>3.396382630024064E-2</c:v>
                </c:pt>
                <c:pt idx="852">
                  <c:v>3.3979609027248614E-2</c:v>
                </c:pt>
                <c:pt idx="853">
                  <c:v>3.3988623739709123E-2</c:v>
                </c:pt>
                <c:pt idx="854">
                  <c:v>3.399800199550107E-2</c:v>
                </c:pt>
                <c:pt idx="855">
                  <c:v>3.4012739233710843E-2</c:v>
                </c:pt>
                <c:pt idx="856">
                  <c:v>3.4022900779149268E-2</c:v>
                </c:pt>
                <c:pt idx="857">
                  <c:v>3.4035984667442065E-2</c:v>
                </c:pt>
                <c:pt idx="858">
                  <c:v>3.4049491553505007E-2</c:v>
                </c:pt>
                <c:pt idx="859">
                  <c:v>3.4063421437551256E-2</c:v>
                </c:pt>
                <c:pt idx="860">
                  <c:v>3.4080431135894429E-2</c:v>
                </c:pt>
                <c:pt idx="861">
                  <c:v>3.4092550200073291E-2</c:v>
                </c:pt>
                <c:pt idx="862">
                  <c:v>3.4107749078868821E-2</c:v>
                </c:pt>
                <c:pt idx="863">
                  <c:v>3.4123370956233856E-2</c:v>
                </c:pt>
                <c:pt idx="864">
                  <c:v>3.4139415832301623E-2</c:v>
                </c:pt>
                <c:pt idx="865">
                  <c:v>3.4155883707311929E-2</c:v>
                </c:pt>
                <c:pt idx="866">
                  <c:v>3.4176895425170883E-2</c:v>
                </c:pt>
                <c:pt idx="867">
                  <c:v>3.4190088454693068E-2</c:v>
                </c:pt>
                <c:pt idx="868">
                  <c:v>3.4207825327436936E-2</c:v>
                </c:pt>
                <c:pt idx="869">
                  <c:v>3.4225985199842768E-2</c:v>
                </c:pt>
                <c:pt idx="870">
                  <c:v>3.4244568072017145E-2</c:v>
                </c:pt>
                <c:pt idx="871">
                  <c:v>3.4266580783310907E-2</c:v>
                </c:pt>
                <c:pt idx="872">
                  <c:v>3.4283002816684061E-2</c:v>
                </c:pt>
                <c:pt idx="873">
                  <c:v>3.4302854689549633E-2</c:v>
                </c:pt>
                <c:pt idx="874">
                  <c:v>3.4326232726595851E-2</c:v>
                </c:pt>
                <c:pt idx="875">
                  <c:v>3.4343827437357533E-2</c:v>
                </c:pt>
                <c:pt idx="876">
                  <c:v>3.436494831275283E-2</c:v>
                </c:pt>
                <c:pt idx="877">
                  <c:v>3.4386492189408813E-2</c:v>
                </c:pt>
                <c:pt idx="878">
                  <c:v>3.4408459067591934E-2</c:v>
                </c:pt>
                <c:pt idx="879">
                  <c:v>3.4430825181379632E-2</c:v>
                </c:pt>
                <c:pt idx="880">
                  <c:v>3.4453083519512262E-2</c:v>
                </c:pt>
                <c:pt idx="881">
                  <c:v>3.4474988498143233E-2</c:v>
                </c:pt>
                <c:pt idx="882">
                  <c:v>3.4496540117165964E-2</c:v>
                </c:pt>
                <c:pt idx="883">
                  <c:v>3.4517738376367291E-2</c:v>
                </c:pt>
                <c:pt idx="884">
                  <c:v>3.4538583275534052E-2</c:v>
                </c:pt>
                <c:pt idx="885">
                  <c:v>3.4559074814479729E-2</c:v>
                </c:pt>
                <c:pt idx="886">
                  <c:v>3.457921299304445E-2</c:v>
                </c:pt>
                <c:pt idx="887">
                  <c:v>3.4602058041224293E-2</c:v>
                </c:pt>
                <c:pt idx="888">
                  <c:v>3.4621466123945233E-2</c:v>
                </c:pt>
                <c:pt idx="889">
                  <c:v>3.4637507364667641E-2</c:v>
                </c:pt>
                <c:pt idx="890">
                  <c:v>3.4656232099949946E-2</c:v>
                </c:pt>
                <c:pt idx="891">
                  <c:v>3.4674603473971999E-2</c:v>
                </c:pt>
                <c:pt idx="892">
                  <c:v>3.4692621486600572E-2</c:v>
                </c:pt>
                <c:pt idx="893">
                  <c:v>3.4710286137649149E-2</c:v>
                </c:pt>
                <c:pt idx="894">
                  <c:v>3.4730493341219582E-2</c:v>
                </c:pt>
                <c:pt idx="895">
                  <c:v>3.474455535444676E-2</c:v>
                </c:pt>
                <c:pt idx="896">
                  <c:v>3.476115991987605E-2</c:v>
                </c:pt>
                <c:pt idx="897">
                  <c:v>3.4777411123139146E-2</c:v>
                </c:pt>
                <c:pt idx="898">
                  <c:v>3.4796110252424128E-2</c:v>
                </c:pt>
                <c:pt idx="899">
                  <c:v>3.4808853442553911E-2</c:v>
                </c:pt>
                <c:pt idx="900">
                  <c:v>3.4824044558439127E-2</c:v>
                </c:pt>
                <c:pt idx="901">
                  <c:v>3.4838882311625241E-2</c:v>
                </c:pt>
                <c:pt idx="902">
                  <c:v>3.4853366701925736E-2</c:v>
                </c:pt>
                <c:pt idx="903">
                  <c:v>3.4867497729260677E-2</c:v>
                </c:pt>
                <c:pt idx="904">
                  <c:v>3.488127539347019E-2</c:v>
                </c:pt>
                <c:pt idx="905">
                  <c:v>3.4899589250034779E-2</c:v>
                </c:pt>
                <c:pt idx="906">
                  <c:v>3.4909881307161328E-2</c:v>
                </c:pt>
                <c:pt idx="907">
                  <c:v>3.4922445002605329E-2</c:v>
                </c:pt>
                <c:pt idx="908">
                  <c:v>3.4934655402096837E-2</c:v>
                </c:pt>
                <c:pt idx="909">
                  <c:v>3.4946512505635852E-2</c:v>
                </c:pt>
                <c:pt idx="910">
                  <c:v>3.4958016313142437E-2</c:v>
                </c:pt>
                <c:pt idx="911">
                  <c:v>3.4969166824696529E-2</c:v>
                </c:pt>
                <c:pt idx="912">
                  <c:v>3.4979964040138256E-2</c:v>
                </c:pt>
                <c:pt idx="913">
                  <c:v>3.4990407959467618E-2</c:v>
                </c:pt>
                <c:pt idx="914">
                  <c:v>3.5000498582604678E-2</c:v>
                </c:pt>
                <c:pt idx="915">
                  <c:v>3.5010235909709309E-2</c:v>
                </c:pt>
                <c:pt idx="916">
                  <c:v>3.5019619940461766E-2</c:v>
                </c:pt>
                <c:pt idx="917">
                  <c:v>3.5028650675181794E-2</c:v>
                </c:pt>
                <c:pt idx="918">
                  <c:v>3.5037328113549648E-2</c:v>
                </c:pt>
                <c:pt idx="919">
                  <c:v>3.5045652255645265E-2</c:v>
                </c:pt>
                <c:pt idx="920">
                  <c:v>3.5053623101388709E-2</c:v>
                </c:pt>
                <c:pt idx="921">
                  <c:v>3.5063352202513443E-2</c:v>
                </c:pt>
                <c:pt idx="922">
                  <c:v>3.5070515513897504E-2</c:v>
                </c:pt>
                <c:pt idx="923">
                  <c:v>3.5077325528849457E-2</c:v>
                </c:pt>
                <c:pt idx="924">
                  <c:v>3.5083782247449236E-2</c:v>
                </c:pt>
                <c:pt idx="925">
                  <c:v>3.5089885669616905E-2</c:v>
                </c:pt>
                <c:pt idx="926">
                  <c:v>3.5095635795432401E-2</c:v>
                </c:pt>
                <c:pt idx="927">
                  <c:v>3.5101032624735851E-2</c:v>
                </c:pt>
                <c:pt idx="928">
                  <c:v>3.5106076157607191E-2</c:v>
                </c:pt>
                <c:pt idx="929">
                  <c:v>3.5110766393966486E-2</c:v>
                </c:pt>
                <c:pt idx="930">
                  <c:v>3.5115103333893671E-2</c:v>
                </c:pt>
                <c:pt idx="931">
                  <c:v>3.5125143900431866E-2</c:v>
                </c:pt>
                <c:pt idx="932">
                  <c:v>3.5123195782524874E-2</c:v>
                </c:pt>
                <c:pt idx="933">
                  <c:v>3.5127322783106152E-2</c:v>
                </c:pt>
                <c:pt idx="934">
                  <c:v>3.5131521462190562E-2</c:v>
                </c:pt>
                <c:pt idx="935">
                  <c:v>3.5135791819778106E-2</c:v>
                </c:pt>
                <c:pt idx="936">
                  <c:v>3.5140133856028655E-2</c:v>
                </c:pt>
                <c:pt idx="937">
                  <c:v>3.5144547570782336E-2</c:v>
                </c:pt>
                <c:pt idx="938">
                  <c:v>3.5149032964119087E-2</c:v>
                </c:pt>
                <c:pt idx="939">
                  <c:v>3.5153590036038906E-2</c:v>
                </c:pt>
                <c:pt idx="940">
                  <c:v>3.5158218786541795E-2</c:v>
                </c:pt>
                <c:pt idx="941">
                  <c:v>3.5162919215627753E-2</c:v>
                </c:pt>
                <c:pt idx="942">
                  <c:v>3.5167691323216843E-2</c:v>
                </c:pt>
                <c:pt idx="943">
                  <c:v>3.5172535109468939E-2</c:v>
                </c:pt>
                <c:pt idx="944">
                  <c:v>3.5177450574304103E-2</c:v>
                </c:pt>
                <c:pt idx="945">
                  <c:v>3.5182437717642401E-2</c:v>
                </c:pt>
                <c:pt idx="946">
                  <c:v>3.5187496539723639E-2</c:v>
                </c:pt>
                <c:pt idx="947">
                  <c:v>3.5192627040308011E-2</c:v>
                </c:pt>
                <c:pt idx="948">
                  <c:v>3.5197829219475452E-2</c:v>
                </c:pt>
                <c:pt idx="949">
                  <c:v>3.5203103077305897E-2</c:v>
                </c:pt>
                <c:pt idx="950">
                  <c:v>3.5208448613719412E-2</c:v>
                </c:pt>
                <c:pt idx="951">
                  <c:v>3.5213865828715996E-2</c:v>
                </c:pt>
                <c:pt idx="952">
                  <c:v>3.5224382616316774E-2</c:v>
                </c:pt>
                <c:pt idx="953">
                  <c:v>3.5224915294538306E-2</c:v>
                </c:pt>
                <c:pt idx="954">
                  <c:v>3.5230547545364033E-2</c:v>
                </c:pt>
                <c:pt idx="955">
                  <c:v>3.5236251474852764E-2</c:v>
                </c:pt>
                <c:pt idx="956">
                  <c:v>3.5245359612616767E-2</c:v>
                </c:pt>
                <c:pt idx="957">
                  <c:v>3.5253010264781892E-2</c:v>
                </c:pt>
                <c:pt idx="958">
                  <c:v>3.5253793334977246E-2</c:v>
                </c:pt>
                <c:pt idx="959">
                  <c:v>3.5259783978958126E-2</c:v>
                </c:pt>
                <c:pt idx="960">
                  <c:v>3.5265846301681947E-2</c:v>
                </c:pt>
                <c:pt idx="961">
                  <c:v>3.5271980302908901E-2</c:v>
                </c:pt>
                <c:pt idx="962">
                  <c:v>3.527818598279886E-2</c:v>
                </c:pt>
                <c:pt idx="963">
                  <c:v>3.5284463341351824E-2</c:v>
                </c:pt>
                <c:pt idx="964">
                  <c:v>3.5290812378567793E-2</c:v>
                </c:pt>
                <c:pt idx="965">
                  <c:v>3.5297233094446767E-2</c:v>
                </c:pt>
                <c:pt idx="966">
                  <c:v>3.5303725488988746E-2</c:v>
                </c:pt>
                <c:pt idx="967">
                  <c:v>3.5310289562193731E-2</c:v>
                </c:pt>
                <c:pt idx="968">
                  <c:v>3.531692531406172E-2</c:v>
                </c:pt>
                <c:pt idx="969">
                  <c:v>3.5323632744592715E-2</c:v>
                </c:pt>
                <c:pt idx="970">
                  <c:v>3.5339299472827435E-2</c:v>
                </c:pt>
                <c:pt idx="971">
                  <c:v>3.5337262641643719E-2</c:v>
                </c:pt>
                <c:pt idx="972">
                  <c:v>3.5344185108243664E-2</c:v>
                </c:pt>
                <c:pt idx="973">
                  <c:v>3.5351179253506615E-2</c:v>
                </c:pt>
                <c:pt idx="974">
                  <c:v>3.5358245077432571E-2</c:v>
                </c:pt>
                <c:pt idx="975">
                  <c:v>3.5365382580181404E-2</c:v>
                </c:pt>
                <c:pt idx="976">
                  <c:v>3.5372591761513306E-2</c:v>
                </c:pt>
                <c:pt idx="977">
                  <c:v>3.5379872621588149E-2</c:v>
                </c:pt>
                <c:pt idx="978">
                  <c:v>3.5387225160405933E-2</c:v>
                </c:pt>
                <c:pt idx="979">
                  <c:v>3.5394649377806786E-2</c:v>
                </c:pt>
                <c:pt idx="980">
                  <c:v>3.5402145274030516E-2</c:v>
                </c:pt>
                <c:pt idx="981">
                  <c:v>3.5409712848917252E-2</c:v>
                </c:pt>
                <c:pt idx="982">
                  <c:v>3.5417352102626865E-2</c:v>
                </c:pt>
                <c:pt idx="983">
                  <c:v>3.543185857163289E-2</c:v>
                </c:pt>
                <c:pt idx="984">
                  <c:v>3.5432440286689015E-2</c:v>
                </c:pt>
                <c:pt idx="985">
                  <c:v>3.5439574481763714E-2</c:v>
                </c:pt>
                <c:pt idx="986">
                  <c:v>3.544642030822942E-2</c:v>
                </c:pt>
                <c:pt idx="987">
                  <c:v>3.5452977766086136E-2</c:v>
                </c:pt>
                <c:pt idx="988">
                  <c:v>3.5459246855173987E-2</c:v>
                </c:pt>
                <c:pt idx="989">
                  <c:v>3.5465227575572911E-2</c:v>
                </c:pt>
                <c:pt idx="990">
                  <c:v>3.5470919927282907E-2</c:v>
                </c:pt>
                <c:pt idx="991">
                  <c:v>3.5476323910224039E-2</c:v>
                </c:pt>
                <c:pt idx="992">
                  <c:v>3.5481439524396308E-2</c:v>
                </c:pt>
                <c:pt idx="993">
                  <c:v>3.5486266769879649E-2</c:v>
                </c:pt>
                <c:pt idx="994">
                  <c:v>3.5490805646434254E-2</c:v>
                </c:pt>
                <c:pt idx="995">
                  <c:v>3.5495056154379867E-2</c:v>
                </c:pt>
                <c:pt idx="996">
                  <c:v>3.5499018293476681E-2</c:v>
                </c:pt>
                <c:pt idx="997">
                  <c:v>3.5502692063804631E-2</c:v>
                </c:pt>
                <c:pt idx="998">
                  <c:v>3.5506077465203845E-2</c:v>
                </c:pt>
                <c:pt idx="999">
                  <c:v>3.5509174497914131E-2</c:v>
                </c:pt>
                <c:pt idx="1000">
                  <c:v>3.5511983161855554E-2</c:v>
                </c:pt>
                <c:pt idx="1001">
                  <c:v>3.5514503456708368E-2</c:v>
                </c:pt>
                <c:pt idx="1002">
                  <c:v>3.5516735382872255E-2</c:v>
                </c:pt>
                <c:pt idx="1003">
                  <c:v>3.5518678940187343E-2</c:v>
                </c:pt>
                <c:pt idx="1004">
                  <c:v>3.5524257016001926E-2</c:v>
                </c:pt>
                <c:pt idx="1005">
                  <c:v>3.5521700948351054E-2</c:v>
                </c:pt>
                <c:pt idx="1006">
                  <c:v>3.5522779399119742E-2</c:v>
                </c:pt>
                <c:pt idx="1007">
                  <c:v>3.552356948103963E-2</c:v>
                </c:pt>
                <c:pt idx="1008">
                  <c:v>3.5531167301924071E-2</c:v>
                </c:pt>
                <c:pt idx="1009">
                  <c:v>3.5529547634871594E-2</c:v>
                </c:pt>
                <c:pt idx="1010">
                  <c:v>3.5524209513546623E-2</c:v>
                </c:pt>
                <c:pt idx="1011">
                  <c:v>3.5523846119991376E-2</c:v>
                </c:pt>
                <c:pt idx="1012">
                  <c:v>3.5523194357667265E-2</c:v>
                </c:pt>
                <c:pt idx="1013">
                  <c:v>3.5522254226334482E-2</c:v>
                </c:pt>
                <c:pt idx="1014">
                  <c:v>3.5521025726232835E-2</c:v>
                </c:pt>
                <c:pt idx="1015">
                  <c:v>3.5519508857282389E-2</c:v>
                </c:pt>
                <c:pt idx="1016">
                  <c:v>3.5517703619483143E-2</c:v>
                </c:pt>
                <c:pt idx="1017">
                  <c:v>3.5515610012835097E-2</c:v>
                </c:pt>
                <c:pt idx="1018">
                  <c:v>3.5513228037258315E-2</c:v>
                </c:pt>
                <c:pt idx="1019">
                  <c:v>3.551055769291267E-2</c:v>
                </c:pt>
                <c:pt idx="1020">
                  <c:v>3.5507598979798161E-2</c:v>
                </c:pt>
                <c:pt idx="1021">
                  <c:v>3.5510368716318297E-2</c:v>
                </c:pt>
                <c:pt idx="1022">
                  <c:v>3.5500816446942807E-2</c:v>
                </c:pt>
                <c:pt idx="1023">
                  <c:v>3.5496992627281898E-2</c:v>
                </c:pt>
                <c:pt idx="1024">
                  <c:v>3.5492880438932062E-2</c:v>
                </c:pt>
                <c:pt idx="1025">
                  <c:v>3.5488479881813362E-2</c:v>
                </c:pt>
                <c:pt idx="1026">
                  <c:v>3.5483790955765926E-2</c:v>
                </c:pt>
                <c:pt idx="1027">
                  <c:v>3.5478813661029562E-2</c:v>
                </c:pt>
                <c:pt idx="1028">
                  <c:v>3.5473547997524335E-2</c:v>
                </c:pt>
                <c:pt idx="1029">
                  <c:v>3.546799396533018E-2</c:v>
                </c:pt>
                <c:pt idx="1030">
                  <c:v>3.5462151564287225E-2</c:v>
                </c:pt>
                <c:pt idx="1031">
                  <c:v>3.5456020794715215E-2</c:v>
                </c:pt>
                <c:pt idx="1032">
                  <c:v>3.5449601656294405E-2</c:v>
                </c:pt>
                <c:pt idx="1033">
                  <c:v>3.5442894149264603E-2</c:v>
                </c:pt>
                <c:pt idx="1034">
                  <c:v>3.5435898273545874E-2</c:v>
                </c:pt>
                <c:pt idx="1035">
                  <c:v>3.5428639446886123E-2</c:v>
                </c:pt>
                <c:pt idx="1036">
                  <c:v>3.5421403951882979E-2</c:v>
                </c:pt>
                <c:pt idx="1037">
                  <c:v>3.5414273392699869E-2</c:v>
                </c:pt>
                <c:pt idx="1038">
                  <c:v>3.5407247769176919E-2</c:v>
                </c:pt>
                <c:pt idx="1039">
                  <c:v>3.5400327081394067E-2</c:v>
                </c:pt>
                <c:pt idx="1040">
                  <c:v>3.5393511329431249E-2</c:v>
                </c:pt>
                <c:pt idx="1041">
                  <c:v>3.5386800513048655E-2</c:v>
                </c:pt>
                <c:pt idx="1042">
                  <c:v>3.5380194632486095E-2</c:v>
                </c:pt>
                <c:pt idx="1043">
                  <c:v>3.5373693687583696E-2</c:v>
                </c:pt>
                <c:pt idx="1044">
                  <c:v>3.536729767850133E-2</c:v>
                </c:pt>
                <c:pt idx="1045">
                  <c:v>3.536100660499919E-2</c:v>
                </c:pt>
                <c:pt idx="1046">
                  <c:v>3.5354820467237147E-2</c:v>
                </c:pt>
                <c:pt idx="1047">
                  <c:v>3.5348739265055329E-2</c:v>
                </c:pt>
                <c:pt idx="1048">
                  <c:v>3.5342762998613608E-2</c:v>
                </c:pt>
                <c:pt idx="1049">
                  <c:v>3.5336891667911985E-2</c:v>
                </c:pt>
                <c:pt idx="1050">
                  <c:v>3.5331125272790587E-2</c:v>
                </c:pt>
                <c:pt idx="1051">
                  <c:v>3.532546381332935E-2</c:v>
                </c:pt>
                <c:pt idx="1052">
                  <c:v>3.531990728960821E-2</c:v>
                </c:pt>
                <c:pt idx="1053">
                  <c:v>3.5314455701547232E-2</c:v>
                </c:pt>
                <c:pt idx="1054">
                  <c:v>3.5311064387038016E-2</c:v>
                </c:pt>
                <c:pt idx="1055">
                  <c:v>3.5303867332245886E-2</c:v>
                </c:pt>
                <c:pt idx="1056">
                  <c:v>3.530074382847026E-2</c:v>
                </c:pt>
                <c:pt idx="1057">
                  <c:v>3.529369870550525E-2</c:v>
                </c:pt>
                <c:pt idx="1058">
                  <c:v>3.5288771795745077E-2</c:v>
                </c:pt>
                <c:pt idx="1059">
                  <c:v>3.5283949821405258E-2</c:v>
                </c:pt>
                <c:pt idx="1060">
                  <c:v>3.5286220221912856E-2</c:v>
                </c:pt>
                <c:pt idx="1061">
                  <c:v>3.5271390566729011E-2</c:v>
                </c:pt>
                <c:pt idx="1062">
                  <c:v>3.5272301104880555E-2</c:v>
                </c:pt>
                <c:pt idx="1063">
                  <c:v>3.5269347668338558E-2</c:v>
                </c:pt>
                <c:pt idx="1064">
                  <c:v>3.5263659847410977E-2</c:v>
                </c:pt>
                <c:pt idx="1065">
                  <c:v>3.5259496653035072E-2</c:v>
                </c:pt>
                <c:pt idx="1066">
                  <c:v>3.525543841494283E-2</c:v>
                </c:pt>
                <c:pt idx="1067">
                  <c:v>3.5251485133080962E-2</c:v>
                </c:pt>
                <c:pt idx="1068">
                  <c:v>3.5249091978752922E-2</c:v>
                </c:pt>
                <c:pt idx="1069">
                  <c:v>3.5243893438048346E-2</c:v>
                </c:pt>
                <c:pt idx="1070">
                  <c:v>3.5240255024824307E-2</c:v>
                </c:pt>
                <c:pt idx="1071">
                  <c:v>3.5236721567777352E-2</c:v>
                </c:pt>
                <c:pt idx="1072">
                  <c:v>3.5233293066960769E-2</c:v>
                </c:pt>
                <c:pt idx="1073">
                  <c:v>3.5229969522321269E-2</c:v>
                </c:pt>
                <c:pt idx="1074">
                  <c:v>3.5226750933832207E-2</c:v>
                </c:pt>
                <c:pt idx="1075">
                  <c:v>3.5223637301493582E-2</c:v>
                </c:pt>
                <c:pt idx="1076">
                  <c:v>3.5215925602987141E-2</c:v>
                </c:pt>
                <c:pt idx="1077">
                  <c:v>3.521772490529429E-2</c:v>
                </c:pt>
                <c:pt idx="1078">
                  <c:v>3.521645308786292E-2</c:v>
                </c:pt>
                <c:pt idx="1079">
                  <c:v>3.5212232333670102E-2</c:v>
                </c:pt>
                <c:pt idx="1080">
                  <c:v>3.5209643482030373E-2</c:v>
                </c:pt>
                <c:pt idx="1081">
                  <c:v>3.5207159586514436E-2</c:v>
                </c:pt>
                <c:pt idx="1082">
                  <c:v>3.5206336591762089E-2</c:v>
                </c:pt>
                <c:pt idx="1083">
                  <c:v>3.5202506663800648E-2</c:v>
                </c:pt>
                <c:pt idx="1084">
                  <c:v>3.5200337636602796E-2</c:v>
                </c:pt>
                <c:pt idx="1085">
                  <c:v>3.5198273565502092E-2</c:v>
                </c:pt>
                <c:pt idx="1086">
                  <c:v>3.5196314450471888E-2</c:v>
                </c:pt>
                <c:pt idx="1087">
                  <c:v>3.5194441185382175E-2</c:v>
                </c:pt>
                <c:pt idx="1088">
                  <c:v>3.5192462708533157E-2</c:v>
                </c:pt>
                <c:pt idx="1089">
                  <c:v>3.5190321701508154E-2</c:v>
                </c:pt>
                <c:pt idx="1090">
                  <c:v>3.5188018164253876E-2</c:v>
                </c:pt>
                <c:pt idx="1091">
                  <c:v>3.5185552096850259E-2</c:v>
                </c:pt>
                <c:pt idx="1092">
                  <c:v>3.5182923499244012E-2</c:v>
                </c:pt>
                <c:pt idx="1093">
                  <c:v>3.5180132371461781E-2</c:v>
                </c:pt>
                <c:pt idx="1094">
                  <c:v>3.5177178713530211E-2</c:v>
                </c:pt>
                <c:pt idx="1095">
                  <c:v>3.5175550973227665E-2</c:v>
                </c:pt>
                <c:pt idx="1096">
                  <c:v>3.5172260324314308E-2</c:v>
                </c:pt>
                <c:pt idx="1097">
                  <c:v>3.5167342558919401E-2</c:v>
                </c:pt>
                <c:pt idx="1098">
                  <c:v>3.5163738780497056E-2</c:v>
                </c:pt>
                <c:pt idx="1099">
                  <c:v>3.5159972471925371E-2</c:v>
                </c:pt>
                <c:pt idx="1100">
                  <c:v>3.5156043633337575E-2</c:v>
                </c:pt>
                <c:pt idx="1101">
                  <c:v>3.5153368890517012E-2</c:v>
                </c:pt>
                <c:pt idx="1102">
                  <c:v>3.5147698366007063E-2</c:v>
                </c:pt>
                <c:pt idx="1103">
                  <c:v>3.5143281937264348E-2</c:v>
                </c:pt>
                <c:pt idx="1104">
                  <c:v>3.5138702978532166E-2</c:v>
                </c:pt>
                <c:pt idx="1105">
                  <c:v>3.5133961489783871E-2</c:v>
                </c:pt>
                <c:pt idx="1106">
                  <c:v>3.5124200493878988E-2</c:v>
                </c:pt>
                <c:pt idx="1107">
                  <c:v>3.5123990922452109E-2</c:v>
                </c:pt>
                <c:pt idx="1108">
                  <c:v>3.5118761843895285E-2</c:v>
                </c:pt>
                <c:pt idx="1109">
                  <c:v>3.5113370235402286E-2</c:v>
                </c:pt>
                <c:pt idx="1110">
                  <c:v>3.5107816097026401E-2</c:v>
                </c:pt>
                <c:pt idx="1111">
                  <c:v>3.5102099428820921E-2</c:v>
                </c:pt>
                <c:pt idx="1112">
                  <c:v>3.5098786101288582E-2</c:v>
                </c:pt>
                <c:pt idx="1113">
                  <c:v>3.5091449777819861E-2</c:v>
                </c:pt>
                <c:pt idx="1114">
                  <c:v>3.5083974245146976E-2</c:v>
                </c:pt>
                <c:pt idx="1115">
                  <c:v>3.50788542869096E-2</c:v>
                </c:pt>
                <c:pt idx="1116">
                  <c:v>3.5071078140536116E-2</c:v>
                </c:pt>
                <c:pt idx="1117">
                  <c:v>3.5064386293619521E-2</c:v>
                </c:pt>
                <c:pt idx="1118">
                  <c:v>3.5057531917033202E-2</c:v>
                </c:pt>
                <c:pt idx="1119">
                  <c:v>3.5050515010777161E-2</c:v>
                </c:pt>
                <c:pt idx="1120">
                  <c:v>3.5044521014744312E-2</c:v>
                </c:pt>
                <c:pt idx="1121">
                  <c:v>3.5035993609389138E-2</c:v>
                </c:pt>
                <c:pt idx="1122">
                  <c:v>3.5028489114337091E-2</c:v>
                </c:pt>
                <c:pt idx="1123">
                  <c:v>3.5020822089748549E-2</c:v>
                </c:pt>
                <c:pt idx="1124">
                  <c:v>3.5012992535650156E-2</c:v>
                </c:pt>
                <c:pt idx="1125">
                  <c:v>3.5005000452068558E-2</c:v>
                </c:pt>
                <c:pt idx="1126">
                  <c:v>3.4989901432007642E-2</c:v>
                </c:pt>
                <c:pt idx="1127">
                  <c:v>3.4988528696588972E-2</c:v>
                </c:pt>
                <c:pt idx="1128">
                  <c:v>3.4980049024770921E-2</c:v>
                </c:pt>
                <c:pt idx="1129">
                  <c:v>3.4971406823602891E-2</c:v>
                </c:pt>
                <c:pt idx="1130">
                  <c:v>3.4962602093111528E-2</c:v>
                </c:pt>
                <c:pt idx="1131">
                  <c:v>3.4954683839585332E-2</c:v>
                </c:pt>
                <c:pt idx="1132">
                  <c:v>3.4944505044371965E-2</c:v>
                </c:pt>
                <c:pt idx="1133">
                  <c:v>3.4935212726203702E-2</c:v>
                </c:pt>
                <c:pt idx="1134">
                  <c:v>3.4926769348706532E-2</c:v>
                </c:pt>
                <c:pt idx="1135">
                  <c:v>3.4916140502376791E-2</c:v>
                </c:pt>
                <c:pt idx="1136">
                  <c:v>3.4906360596798081E-2</c:v>
                </c:pt>
                <c:pt idx="1137">
                  <c:v>3.4896418162189136E-2</c:v>
                </c:pt>
                <c:pt idx="1138">
                  <c:v>3.4886313198603247E-2</c:v>
                </c:pt>
                <c:pt idx="1139">
                  <c:v>3.4876061020137072E-2</c:v>
                </c:pt>
                <c:pt idx="1140">
                  <c:v>3.4865988328256492E-2</c:v>
                </c:pt>
                <c:pt idx="1141">
                  <c:v>3.4856253368857892E-2</c:v>
                </c:pt>
                <c:pt idx="1142">
                  <c:v>3.4846856141861338E-2</c:v>
                </c:pt>
                <c:pt idx="1143">
                  <c:v>3.4837796647213537E-2</c:v>
                </c:pt>
                <c:pt idx="1144">
                  <c:v>3.4829074884754618E-2</c:v>
                </c:pt>
                <c:pt idx="1145">
                  <c:v>3.4820690854484582E-2</c:v>
                </c:pt>
                <c:pt idx="1146">
                  <c:v>3.4812644556323491E-2</c:v>
                </c:pt>
                <c:pt idx="1147">
                  <c:v>3.4806082629028623E-2</c:v>
                </c:pt>
                <c:pt idx="1148">
                  <c:v>3.4798735208436682E-2</c:v>
                </c:pt>
                <c:pt idx="1149">
                  <c:v>3.479053205377447E-2</c:v>
                </c:pt>
                <c:pt idx="1150">
                  <c:v>3.4783836683356384E-2</c:v>
                </c:pt>
                <c:pt idx="1151">
                  <c:v>3.47774790447275E-2</c:v>
                </c:pt>
                <c:pt idx="1152">
                  <c:v>3.4771459137861171E-2</c:v>
                </c:pt>
                <c:pt idx="1153">
                  <c:v>3.4767064574301454E-2</c:v>
                </c:pt>
                <c:pt idx="1154">
                  <c:v>3.476043251909644E-2</c:v>
                </c:pt>
                <c:pt idx="1155">
                  <c:v>3.4755425807091456E-2</c:v>
                </c:pt>
                <c:pt idx="1156">
                  <c:v>3.4750756826689155E-2</c:v>
                </c:pt>
                <c:pt idx="1157">
                  <c:v>3.4746425577756312E-2</c:v>
                </c:pt>
                <c:pt idx="1158">
                  <c:v>3.4743838048558739E-2</c:v>
                </c:pt>
                <c:pt idx="1159">
                  <c:v>3.4738776274325645E-2</c:v>
                </c:pt>
                <c:pt idx="1160">
                  <c:v>3.4735458219721238E-2</c:v>
                </c:pt>
                <c:pt idx="1161">
                  <c:v>3.4732477896506353E-2</c:v>
                </c:pt>
                <c:pt idx="1162">
                  <c:v>3.4729835304654344E-2</c:v>
                </c:pt>
                <c:pt idx="1163">
                  <c:v>3.4727530444138566E-2</c:v>
                </c:pt>
                <c:pt idx="1164">
                  <c:v>3.4725563314905727E-2</c:v>
                </c:pt>
                <c:pt idx="1165">
                  <c:v>3.4721758010061166E-2</c:v>
                </c:pt>
                <c:pt idx="1166">
                  <c:v>3.4718984474579884E-2</c:v>
                </c:pt>
                <c:pt idx="1167">
                  <c:v>3.4718127199369064E-2</c:v>
                </c:pt>
                <c:pt idx="1168">
                  <c:v>3.4717560924741875E-2</c:v>
                </c:pt>
                <c:pt idx="1169">
                  <c:v>3.4717425646952904E-2</c:v>
                </c:pt>
                <c:pt idx="1170">
                  <c:v>3.4717581370067307E-2</c:v>
                </c:pt>
                <c:pt idx="1171">
                  <c:v>3.4718074759236828E-2</c:v>
                </c:pt>
                <c:pt idx="1172">
                  <c:v>3.471905210128412E-2</c:v>
                </c:pt>
                <c:pt idx="1173">
                  <c:v>3.4720074535821155E-2</c:v>
                </c:pt>
                <c:pt idx="1174">
                  <c:v>3.4721580923395834E-2</c:v>
                </c:pt>
                <c:pt idx="1175">
                  <c:v>3.4723424977105566E-2</c:v>
                </c:pt>
                <c:pt idx="1176">
                  <c:v>3.4725606696950351E-2</c:v>
                </c:pt>
                <c:pt idx="1177">
                  <c:v>3.4728126082930189E-2</c:v>
                </c:pt>
                <c:pt idx="1178">
                  <c:v>3.4730983135045079E-2</c:v>
                </c:pt>
                <c:pt idx="1179">
                  <c:v>3.4734177853374959E-2</c:v>
                </c:pt>
                <c:pt idx="1180">
                  <c:v>3.4737710237839892E-2</c:v>
                </c:pt>
                <c:pt idx="1181">
                  <c:v>3.4742748037537297E-2</c:v>
                </c:pt>
                <c:pt idx="1182">
                  <c:v>3.4745788005334788E-2</c:v>
                </c:pt>
                <c:pt idx="1183">
                  <c:v>3.4751010293376794E-2</c:v>
                </c:pt>
                <c:pt idx="1184">
                  <c:v>3.475521643768964E-2</c:v>
                </c:pt>
                <c:pt idx="1185">
                  <c:v>3.4760437153149581E-2</c:v>
                </c:pt>
                <c:pt idx="1186">
                  <c:v>3.4766817153997209E-2</c:v>
                </c:pt>
                <c:pt idx="1187">
                  <c:v>3.477189158295424E-2</c:v>
                </c:pt>
                <c:pt idx="1188">
                  <c:v>3.4778125297298956E-2</c:v>
                </c:pt>
                <c:pt idx="1189">
                  <c:v>3.4784696677858662E-2</c:v>
                </c:pt>
                <c:pt idx="1190">
                  <c:v>3.4791605724633357E-2</c:v>
                </c:pt>
                <c:pt idx="1191">
                  <c:v>3.4798800360560378E-2</c:v>
                </c:pt>
                <c:pt idx="1192">
                  <c:v>3.4805970935813946E-2</c:v>
                </c:pt>
                <c:pt idx="1193">
                  <c:v>3.4813065373011653E-2</c:v>
                </c:pt>
                <c:pt idx="1194">
                  <c:v>3.4820083672313373E-2</c:v>
                </c:pt>
                <c:pt idx="1195">
                  <c:v>3.4827025833639169E-2</c:v>
                </c:pt>
                <c:pt idx="1196">
                  <c:v>3.4833891856829169E-2</c:v>
                </c:pt>
                <c:pt idx="1197">
                  <c:v>3.4840681741963309E-2</c:v>
                </c:pt>
                <c:pt idx="1198">
                  <c:v>3.484739548920146E-2</c:v>
                </c:pt>
                <c:pt idx="1199">
                  <c:v>3.485497511293012E-2</c:v>
                </c:pt>
                <c:pt idx="1200">
                  <c:v>3.486152570715717E-2</c:v>
                </c:pt>
                <c:pt idx="1201">
                  <c:v>3.4867079902580755E-2</c:v>
                </c:pt>
                <c:pt idx="1202">
                  <c:v>3.4873489097675403E-2</c:v>
                </c:pt>
                <c:pt idx="1203">
                  <c:v>3.4879822154634255E-2</c:v>
                </c:pt>
                <c:pt idx="1204">
                  <c:v>3.4886079073697118E-2</c:v>
                </c:pt>
                <c:pt idx="1205">
                  <c:v>3.4892259854624186E-2</c:v>
                </c:pt>
                <c:pt idx="1206">
                  <c:v>3.4899230374065837E-2</c:v>
                </c:pt>
                <c:pt idx="1207">
                  <c:v>3.4904393002310741E-2</c:v>
                </c:pt>
                <c:pt idx="1208">
                  <c:v>3.4910345369150164E-2</c:v>
                </c:pt>
                <c:pt idx="1209">
                  <c:v>3.4916221597773855E-2</c:v>
                </c:pt>
                <c:pt idx="1210">
                  <c:v>3.4922844057554414E-2</c:v>
                </c:pt>
                <c:pt idx="1211">
                  <c:v>3.492774564101353E-2</c:v>
                </c:pt>
                <c:pt idx="1212">
                  <c:v>3.4933393455549577E-2</c:v>
                </c:pt>
                <c:pt idx="1213">
                  <c:v>3.4938965131869892E-2</c:v>
                </c:pt>
                <c:pt idx="1214">
                  <c:v>3.4944460670214283E-2</c:v>
                </c:pt>
                <c:pt idx="1215">
                  <c:v>3.4949880070502815E-2</c:v>
                </c:pt>
                <c:pt idx="1216">
                  <c:v>3.4955223332655549E-2</c:v>
                </c:pt>
                <c:pt idx="1217">
                  <c:v>3.4963306684683282E-2</c:v>
                </c:pt>
                <c:pt idx="1218">
                  <c:v>3.4966416796731181E-2</c:v>
                </c:pt>
                <c:pt idx="1219">
                  <c:v>3.4971520767737019E-2</c:v>
                </c:pt>
                <c:pt idx="1220">
                  <c:v>3.497654860060706E-2</c:v>
                </c:pt>
                <c:pt idx="1221">
                  <c:v>3.4981500295421242E-2</c:v>
                </c:pt>
                <c:pt idx="1222">
                  <c:v>3.4986375852179563E-2</c:v>
                </c:pt>
                <c:pt idx="1223">
                  <c:v>3.4991175270642216E-2</c:v>
                </c:pt>
                <c:pt idx="1224">
                  <c:v>3.4995898551049009E-2</c:v>
                </c:pt>
                <c:pt idx="1225">
                  <c:v>3.5000545693399943E-2</c:v>
                </c:pt>
                <c:pt idx="1226">
                  <c:v>3.500511669761508E-2</c:v>
                </c:pt>
                <c:pt idx="1227">
                  <c:v>3.5009611563694421E-2</c:v>
                </c:pt>
                <c:pt idx="1228">
                  <c:v>3.5014030291717901E-2</c:v>
                </c:pt>
                <c:pt idx="1229">
                  <c:v>3.501837288152565E-2</c:v>
                </c:pt>
                <c:pt idx="1230">
                  <c:v>3.5022639333277539E-2</c:v>
                </c:pt>
                <c:pt idx="1231">
                  <c:v>3.5026829646813695E-2</c:v>
                </c:pt>
                <c:pt idx="1232">
                  <c:v>3.503210531639489E-2</c:v>
                </c:pt>
                <c:pt idx="1233">
                  <c:v>3.5036121599860692E-2</c:v>
                </c:pt>
                <c:pt idx="1234">
                  <c:v>3.5040061745190698E-2</c:v>
                </c:pt>
                <c:pt idx="1235">
                  <c:v>3.5043925752384908E-2</c:v>
                </c:pt>
                <c:pt idx="1236">
                  <c:v>3.5047713621443322E-2</c:v>
                </c:pt>
                <c:pt idx="1237">
                  <c:v>3.5051425352445875E-2</c:v>
                </c:pt>
                <c:pt idx="1238">
                  <c:v>3.5055060945232697E-2</c:v>
                </c:pt>
                <c:pt idx="1239">
                  <c:v>3.5058620399963658E-2</c:v>
                </c:pt>
                <c:pt idx="1240">
                  <c:v>3.5062103716398951E-2</c:v>
                </c:pt>
                <c:pt idx="1241">
                  <c:v>3.5065510894698448E-2</c:v>
                </c:pt>
                <c:pt idx="1242">
                  <c:v>3.5068841934782213E-2</c:v>
                </c:pt>
                <c:pt idx="1243">
                  <c:v>3.5077909189049628E-2</c:v>
                </c:pt>
                <c:pt idx="1244">
                  <c:v>3.5075275600622291E-2</c:v>
                </c:pt>
                <c:pt idx="1245">
                  <c:v>3.5078378226218732E-2</c:v>
                </c:pt>
                <c:pt idx="1246">
                  <c:v>3.5081404713759312E-2</c:v>
                </c:pt>
                <c:pt idx="1247">
                  <c:v>3.5084355063004224E-2</c:v>
                </c:pt>
                <c:pt idx="1248">
                  <c:v>3.5087229274113341E-2</c:v>
                </c:pt>
                <c:pt idx="1249">
                  <c:v>3.5090027347086661E-2</c:v>
                </c:pt>
                <c:pt idx="1250">
                  <c:v>3.5092749281844249E-2</c:v>
                </c:pt>
                <c:pt idx="1251">
                  <c:v>3.5095395078386105E-2</c:v>
                </c:pt>
                <c:pt idx="1252">
                  <c:v>3.5097964736792164E-2</c:v>
                </c:pt>
                <c:pt idx="1253">
                  <c:v>3.5100458257062428E-2</c:v>
                </c:pt>
                <c:pt idx="1254">
                  <c:v>3.5102875639037023E-2</c:v>
                </c:pt>
                <c:pt idx="1255">
                  <c:v>3.5105216882955759E-2</c:v>
                </c:pt>
                <c:pt idx="1256">
                  <c:v>3.5107481988578826E-2</c:v>
                </c:pt>
                <c:pt idx="1257">
                  <c:v>3.5109670956146033E-2</c:v>
                </c:pt>
                <c:pt idx="1258">
                  <c:v>3.5111783785417572E-2</c:v>
                </c:pt>
                <c:pt idx="1259">
                  <c:v>3.5113820476553315E-2</c:v>
                </c:pt>
                <c:pt idx="1260">
                  <c:v>3.5115781029393389E-2</c:v>
                </c:pt>
                <c:pt idx="1261">
                  <c:v>3.5117665444097668E-2</c:v>
                </c:pt>
                <c:pt idx="1262">
                  <c:v>3.511947372066615E-2</c:v>
                </c:pt>
                <c:pt idx="1263">
                  <c:v>3.5121205858859028E-2</c:v>
                </c:pt>
                <c:pt idx="1264">
                  <c:v>3.5126747409890413E-2</c:v>
                </c:pt>
                <c:pt idx="1265">
                  <c:v>3.5124441720917332E-2</c:v>
                </c:pt>
                <c:pt idx="1266">
                  <c:v>3.5125945444622886E-2</c:v>
                </c:pt>
                <c:pt idx="1267">
                  <c:v>3.5127373030192643E-2</c:v>
                </c:pt>
                <c:pt idx="1268">
                  <c:v>3.5129462548670887E-2</c:v>
                </c:pt>
                <c:pt idx="1269">
                  <c:v>3.5133777940421496E-2</c:v>
                </c:pt>
                <c:pt idx="1270">
                  <c:v>3.5131198957607523E-2</c:v>
                </c:pt>
                <c:pt idx="1271">
                  <c:v>3.5132321990234416E-2</c:v>
                </c:pt>
                <c:pt idx="1272">
                  <c:v>3.5133368884805449E-2</c:v>
                </c:pt>
                <c:pt idx="1273">
                  <c:v>3.5134339641080814E-2</c:v>
                </c:pt>
                <c:pt idx="1274">
                  <c:v>3.5135234259140447E-2</c:v>
                </c:pt>
                <c:pt idx="1275">
                  <c:v>3.5136052739064283E-2</c:v>
                </c:pt>
                <c:pt idx="1276">
                  <c:v>3.5136795080692451E-2</c:v>
                </c:pt>
                <c:pt idx="1277">
                  <c:v>3.5137461284104887E-2</c:v>
                </c:pt>
                <c:pt idx="1278">
                  <c:v>3.5138051349461463E-2</c:v>
                </c:pt>
                <c:pt idx="1279">
                  <c:v>3.5138565276442435E-2</c:v>
                </c:pt>
                <c:pt idx="1280">
                  <c:v>3.5139003065287611E-2</c:v>
                </c:pt>
                <c:pt idx="1281">
                  <c:v>3.5146313071024338E-2</c:v>
                </c:pt>
                <c:pt idx="1282">
                  <c:v>3.5139650228410702E-2</c:v>
                </c:pt>
                <c:pt idx="1283">
                  <c:v>3.5139859602528745E-2</c:v>
                </c:pt>
                <c:pt idx="1284">
                  <c:v>3.5139992838670864E-2</c:v>
                </c:pt>
                <c:pt idx="1285">
                  <c:v>3.5140049936357443E-2</c:v>
                </c:pt>
                <c:pt idx="1286">
                  <c:v>3.5140030895908225E-2</c:v>
                </c:pt>
                <c:pt idx="1287">
                  <c:v>3.5139935717323212E-2</c:v>
                </c:pt>
                <c:pt idx="1288">
                  <c:v>3.513976440044253E-2</c:v>
                </c:pt>
                <c:pt idx="1289">
                  <c:v>3.5139516945505989E-2</c:v>
                </c:pt>
                <c:pt idx="1290">
                  <c:v>3.5139193352193843E-2</c:v>
                </c:pt>
                <c:pt idx="1291">
                  <c:v>3.5138793620745901E-2</c:v>
                </c:pt>
                <c:pt idx="1292">
                  <c:v>3.513831775100229E-2</c:v>
                </c:pt>
                <c:pt idx="1293">
                  <c:v>3.513776574320282E-2</c:v>
                </c:pt>
                <c:pt idx="1294">
                  <c:v>3.5137137597027746E-2</c:v>
                </c:pt>
                <c:pt idx="1295">
                  <c:v>3.5136433312716875E-2</c:v>
                </c:pt>
                <c:pt idx="1296">
                  <c:v>3.5135652890190272E-2</c:v>
                </c:pt>
                <c:pt idx="1297">
                  <c:v>3.5134796329527873E-2</c:v>
                </c:pt>
                <c:pt idx="1298">
                  <c:v>3.5133863630649742E-2</c:v>
                </c:pt>
                <c:pt idx="1299">
                  <c:v>3.5132854793475943E-2</c:v>
                </c:pt>
                <c:pt idx="1300">
                  <c:v>3.5131769818166347E-2</c:v>
                </c:pt>
                <c:pt idx="1301">
                  <c:v>3.513060870464102E-2</c:v>
                </c:pt>
                <c:pt idx="1302">
                  <c:v>3.5129371452820024E-2</c:v>
                </c:pt>
                <c:pt idx="1303">
                  <c:v>3.5128058062863232E-2</c:v>
                </c:pt>
                <c:pt idx="1304">
                  <c:v>3.512666853485058E-2</c:v>
                </c:pt>
                <c:pt idx="1305">
                  <c:v>3.5125202868462324E-2</c:v>
                </c:pt>
                <c:pt idx="1306">
                  <c:v>3.5123661063858336E-2</c:v>
                </c:pt>
                <c:pt idx="1307">
                  <c:v>3.5122043121198487E-2</c:v>
                </c:pt>
                <c:pt idx="1308">
                  <c:v>3.5120349040163035E-2</c:v>
                </c:pt>
                <c:pt idx="1309">
                  <c:v>3.5118578821071722E-2</c:v>
                </c:pt>
                <c:pt idx="1310">
                  <c:v>3.5116732463684741E-2</c:v>
                </c:pt>
                <c:pt idx="1311">
                  <c:v>3.5114809968161964E-2</c:v>
                </c:pt>
                <c:pt idx="1312">
                  <c:v>3.5112811334423455E-2</c:v>
                </c:pt>
                <c:pt idx="1313">
                  <c:v>3.511073656254915E-2</c:v>
                </c:pt>
                <c:pt idx="1314">
                  <c:v>3.5111380517172108E-2</c:v>
                </c:pt>
                <c:pt idx="1315">
                  <c:v>3.5106358604073407E-2</c:v>
                </c:pt>
                <c:pt idx="1316">
                  <c:v>3.5106805882767489E-2</c:v>
                </c:pt>
                <c:pt idx="1317">
                  <c:v>3.5101676092974543E-2</c:v>
                </c:pt>
                <c:pt idx="1318">
                  <c:v>3.5099220630101513E-2</c:v>
                </c:pt>
                <c:pt idx="1319">
                  <c:v>3.5096689029092687E-2</c:v>
                </c:pt>
                <c:pt idx="1320">
                  <c:v>3.5101682624003594E-2</c:v>
                </c:pt>
                <c:pt idx="1321">
                  <c:v>3.5089433741921638E-2</c:v>
                </c:pt>
                <c:pt idx="1322">
                  <c:v>3.5091254307593189E-2</c:v>
                </c:pt>
                <c:pt idx="1323">
                  <c:v>3.5089898162083966E-2</c:v>
                </c:pt>
                <c:pt idx="1324">
                  <c:v>3.5085461225365933E-2</c:v>
                </c:pt>
                <c:pt idx="1325">
                  <c:v>3.5082450454826386E-2</c:v>
                </c:pt>
                <c:pt idx="1326">
                  <c:v>3.5079363531282937E-2</c:v>
                </c:pt>
                <c:pt idx="1327">
                  <c:v>3.507620045481552E-2</c:v>
                </c:pt>
                <c:pt idx="1328">
                  <c:v>3.50744348404608E-2</c:v>
                </c:pt>
                <c:pt idx="1329">
                  <c:v>3.5069645843002206E-2</c:v>
                </c:pt>
                <c:pt idx="1330">
                  <c:v>3.5066254307736244E-2</c:v>
                </c:pt>
                <c:pt idx="1331">
                  <c:v>3.5062786619493025E-2</c:v>
                </c:pt>
                <c:pt idx="1332">
                  <c:v>3.5059242778379129E-2</c:v>
                </c:pt>
                <c:pt idx="1333">
                  <c:v>3.5055622784287976E-2</c:v>
                </c:pt>
                <c:pt idx="1334">
                  <c:v>3.5051926637299502E-2</c:v>
                </c:pt>
                <c:pt idx="1335">
                  <c:v>3.5048154337440351E-2</c:v>
                </c:pt>
                <c:pt idx="1336">
                  <c:v>3.5039223234329953E-2</c:v>
                </c:pt>
                <c:pt idx="1337">
                  <c:v>3.5040381279030086E-2</c:v>
                </c:pt>
                <c:pt idx="1338">
                  <c:v>3.503779617372027E-2</c:v>
                </c:pt>
                <c:pt idx="1339">
                  <c:v>3.5032303609110471E-2</c:v>
                </c:pt>
                <c:pt idx="1340">
                  <c:v>3.502815054484465E-2</c:v>
                </c:pt>
                <c:pt idx="1341">
                  <c:v>3.5023921327734797E-2</c:v>
                </c:pt>
                <c:pt idx="1342">
                  <c:v>3.5021008219873195E-2</c:v>
                </c:pt>
                <c:pt idx="1343">
                  <c:v>3.5015234434983E-2</c:v>
                </c:pt>
                <c:pt idx="1344">
                  <c:v>3.5010776759341056E-2</c:v>
                </c:pt>
                <c:pt idx="1345">
                  <c:v>3.5006242930881726E-2</c:v>
                </c:pt>
                <c:pt idx="1346">
                  <c:v>3.500163294960501E-2</c:v>
                </c:pt>
                <c:pt idx="1347">
                  <c:v>3.4998309673330841E-2</c:v>
                </c:pt>
                <c:pt idx="1348">
                  <c:v>3.499218452867936E-2</c:v>
                </c:pt>
                <c:pt idx="1349">
                  <c:v>3.4987346089030424E-2</c:v>
                </c:pt>
                <c:pt idx="1350">
                  <c:v>3.4982431496617394E-2</c:v>
                </c:pt>
                <c:pt idx="1351">
                  <c:v>3.4977440751360334E-2</c:v>
                </c:pt>
                <c:pt idx="1352">
                  <c:v>3.497237385344576E-2</c:v>
                </c:pt>
                <c:pt idx="1353">
                  <c:v>3.4967230802740445E-2</c:v>
                </c:pt>
                <c:pt idx="1354">
                  <c:v>3.4962011599271037E-2</c:v>
                </c:pt>
                <c:pt idx="1355">
                  <c:v>3.495803167251621E-2</c:v>
                </c:pt>
                <c:pt idx="1356">
                  <c:v>3.4952654202127231E-2</c:v>
                </c:pt>
                <c:pt idx="1357">
                  <c:v>3.4945897072624632E-2</c:v>
                </c:pt>
                <c:pt idx="1358">
                  <c:v>3.4940373258312007E-2</c:v>
                </c:pt>
                <c:pt idx="1359">
                  <c:v>3.493477329134187E-2</c:v>
                </c:pt>
                <c:pt idx="1360">
                  <c:v>3.4929097171660928E-2</c:v>
                </c:pt>
                <c:pt idx="1361">
                  <c:v>3.4924624450187736E-2</c:v>
                </c:pt>
                <c:pt idx="1362">
                  <c:v>3.491751647435315E-2</c:v>
                </c:pt>
                <c:pt idx="1363">
                  <c:v>3.4911611896699668E-2</c:v>
                </c:pt>
                <c:pt idx="1364">
                  <c:v>3.4905631166441964E-2</c:v>
                </c:pt>
                <c:pt idx="1365">
                  <c:v>3.4899574283553392E-2</c:v>
                </c:pt>
                <c:pt idx="1366">
                  <c:v>3.4888294281953947E-2</c:v>
                </c:pt>
                <c:pt idx="1367">
                  <c:v>3.488723205996358E-2</c:v>
                </c:pt>
                <c:pt idx="1368">
                  <c:v>3.4880946719288985E-2</c:v>
                </c:pt>
                <c:pt idx="1369">
                  <c:v>3.4874585226010169E-2</c:v>
                </c:pt>
                <c:pt idx="1370">
                  <c:v>3.4868147580207065E-2</c:v>
                </c:pt>
                <c:pt idx="1371">
                  <c:v>3.486163378185303E-2</c:v>
                </c:pt>
                <c:pt idx="1372">
                  <c:v>3.4857469514367523E-2</c:v>
                </c:pt>
                <c:pt idx="1373">
                  <c:v>3.4849584734446548E-2</c:v>
                </c:pt>
                <c:pt idx="1374">
                  <c:v>3.4841635471538623E-2</c:v>
                </c:pt>
                <c:pt idx="1375">
                  <c:v>3.4836011877787953E-2</c:v>
                </c:pt>
                <c:pt idx="1376">
                  <c:v>3.4827922502165265E-2</c:v>
                </c:pt>
                <c:pt idx="1377">
                  <c:v>3.4820951788745447E-2</c:v>
                </c:pt>
                <c:pt idx="1378">
                  <c:v>3.4813904922854633E-2</c:v>
                </c:pt>
                <c:pt idx="1379">
                  <c:v>3.4806781904546114E-2</c:v>
                </c:pt>
                <c:pt idx="1380">
                  <c:v>3.4800746941316962E-2</c:v>
                </c:pt>
                <c:pt idx="1381">
                  <c:v>3.4792307410622669E-2</c:v>
                </c:pt>
                <c:pt idx="1382">
                  <c:v>3.4784955935061035E-2</c:v>
                </c:pt>
                <c:pt idx="1383">
                  <c:v>3.4777528307108341E-2</c:v>
                </c:pt>
                <c:pt idx="1384">
                  <c:v>3.4770024526764587E-2</c:v>
                </c:pt>
                <c:pt idx="1385">
                  <c:v>3.4762444594029773E-2</c:v>
                </c:pt>
                <c:pt idx="1386">
                  <c:v>3.4754788508983836E-2</c:v>
                </c:pt>
                <c:pt idx="1387">
                  <c:v>3.4740367072991774E-2</c:v>
                </c:pt>
                <c:pt idx="1388">
                  <c:v>3.47392478819053E-2</c:v>
                </c:pt>
                <c:pt idx="1389">
                  <c:v>3.4731363339846055E-2</c:v>
                </c:pt>
                <c:pt idx="1390">
                  <c:v>3.4724505098138181E-2</c:v>
                </c:pt>
                <c:pt idx="1391">
                  <c:v>3.4715365798980713E-2</c:v>
                </c:pt>
                <c:pt idx="1392">
                  <c:v>3.4707252800121324E-2</c:v>
                </c:pt>
                <c:pt idx="1393">
                  <c:v>3.4699063649030748E-2</c:v>
                </c:pt>
                <c:pt idx="1394">
                  <c:v>3.4691875895438429E-2</c:v>
                </c:pt>
                <c:pt idx="1395">
                  <c:v>3.4682456890209323E-2</c:v>
                </c:pt>
                <c:pt idx="1396">
                  <c:v>3.467403928245183E-2</c:v>
                </c:pt>
                <c:pt idx="1397">
                  <c:v>3.466554552256973E-2</c:v>
                </c:pt>
                <c:pt idx="1398">
                  <c:v>3.4656975610483087E-2</c:v>
                </c:pt>
                <c:pt idx="1399">
                  <c:v>3.4648329546271839E-2</c:v>
                </c:pt>
                <c:pt idx="1400">
                  <c:v>3.4639607329935984E-2</c:v>
                </c:pt>
                <c:pt idx="1401">
                  <c:v>3.4630808961475523E-2</c:v>
                </c:pt>
                <c:pt idx="1402">
                  <c:v>3.4621934440890456E-2</c:v>
                </c:pt>
                <c:pt idx="1403">
                  <c:v>3.4612983768234074E-2</c:v>
                </c:pt>
                <c:pt idx="1404">
                  <c:v>3.4603956943533021E-2</c:v>
                </c:pt>
                <c:pt idx="1405">
                  <c:v>3.4594853966734007E-2</c:v>
                </c:pt>
                <c:pt idx="1406">
                  <c:v>3.4585674837970259E-2</c:v>
                </c:pt>
                <c:pt idx="1407">
                  <c:v>3.4577415384928756E-2</c:v>
                </c:pt>
                <c:pt idx="1408">
                  <c:v>3.4568077616170534E-2</c:v>
                </c:pt>
                <c:pt idx="1409">
                  <c:v>3.4557680539570867E-2</c:v>
                </c:pt>
                <c:pt idx="1410">
                  <c:v>3.4548196802841602E-2</c:v>
                </c:pt>
                <c:pt idx="1411">
                  <c:v>3.4538636914174248E-2</c:v>
                </c:pt>
                <c:pt idx="1412">
                  <c:v>3.4529000873542159E-2</c:v>
                </c:pt>
                <c:pt idx="1413">
                  <c:v>3.4520246387153009E-2</c:v>
                </c:pt>
                <c:pt idx="1414">
                  <c:v>3.4509500336650234E-2</c:v>
                </c:pt>
                <c:pt idx="1415">
                  <c:v>3.4499635840390397E-2</c:v>
                </c:pt>
                <c:pt idx="1416">
                  <c:v>3.4489695192299052E-2</c:v>
                </c:pt>
                <c:pt idx="1417">
                  <c:v>3.4479678392376201E-2</c:v>
                </c:pt>
                <c:pt idx="1418">
                  <c:v>3.4463388929211192E-2</c:v>
                </c:pt>
                <c:pt idx="1419">
                  <c:v>3.4459416337035975E-2</c:v>
                </c:pt>
                <c:pt idx="1420">
                  <c:v>3.4449171081751828E-2</c:v>
                </c:pt>
                <c:pt idx="1421">
                  <c:v>3.4438849674662819E-2</c:v>
                </c:pt>
                <c:pt idx="1422">
                  <c:v>3.442845211587553E-2</c:v>
                </c:pt>
                <c:pt idx="1423">
                  <c:v>3.4417978405336669E-2</c:v>
                </c:pt>
                <c:pt idx="1424">
                  <c:v>3.4409202304152231E-2</c:v>
                </c:pt>
                <c:pt idx="1425">
                  <c:v>3.4397683233566845E-2</c:v>
                </c:pt>
                <c:pt idx="1426">
                  <c:v>3.4386100363743566E-2</c:v>
                </c:pt>
                <c:pt idx="1427">
                  <c:v>3.4376189819498304E-2</c:v>
                </c:pt>
                <c:pt idx="1428">
                  <c:v>3.4364467577780999E-2</c:v>
                </c:pt>
                <c:pt idx="1429">
                  <c:v>3.4353536957398845E-2</c:v>
                </c:pt>
                <c:pt idx="1430">
                  <c:v>3.4342530185451636E-2</c:v>
                </c:pt>
                <c:pt idx="1431">
                  <c:v>3.4331447261992665E-2</c:v>
                </c:pt>
                <c:pt idx="1432">
                  <c:v>3.4321123510105966E-2</c:v>
                </c:pt>
                <c:pt idx="1433">
                  <c:v>3.4309052960406206E-2</c:v>
                </c:pt>
                <c:pt idx="1434">
                  <c:v>3.4297741582385299E-2</c:v>
                </c:pt>
                <c:pt idx="1435">
                  <c:v>3.4286354052932566E-2</c:v>
                </c:pt>
                <c:pt idx="1436">
                  <c:v>3.427489037196807E-2</c:v>
                </c:pt>
                <c:pt idx="1437">
                  <c:v>3.4255122518533909E-2</c:v>
                </c:pt>
                <c:pt idx="1438">
                  <c:v>3.4251734555876823E-2</c:v>
                </c:pt>
                <c:pt idx="1439">
                  <c:v>3.4240042420803363E-2</c:v>
                </c:pt>
                <c:pt idx="1440">
                  <c:v>3.422827413427143E-2</c:v>
                </c:pt>
                <c:pt idx="1441">
                  <c:v>3.4216429696494188E-2</c:v>
                </c:pt>
                <c:pt idx="1442">
                  <c:v>3.4204509107391701E-2</c:v>
                </c:pt>
                <c:pt idx="1443">
                  <c:v>3.4193275693932268E-2</c:v>
                </c:pt>
                <c:pt idx="1444">
                  <c:v>3.4180439475264279E-2</c:v>
                </c:pt>
                <c:pt idx="1445">
                  <c:v>3.4168290432345927E-2</c:v>
                </c:pt>
                <c:pt idx="1446">
                  <c:v>3.4156808786058868E-2</c:v>
                </c:pt>
                <c:pt idx="1447">
                  <c:v>3.4143763892933165E-2</c:v>
                </c:pt>
                <c:pt idx="1448">
                  <c:v>3.4131386396412111E-2</c:v>
                </c:pt>
                <c:pt idx="1449">
                  <c:v>3.4118932748752329E-2</c:v>
                </c:pt>
                <c:pt idx="1450">
                  <c:v>3.4106402949953818E-2</c:v>
                </c:pt>
                <c:pt idx="1451">
                  <c:v>3.4093802224983705E-2</c:v>
                </c:pt>
                <c:pt idx="1452">
                  <c:v>3.4081242037613535E-2</c:v>
                </c:pt>
                <c:pt idx="1453">
                  <c:v>3.4068776378202159E-2</c:v>
                </c:pt>
                <c:pt idx="1454">
                  <c:v>3.4056405246722932E-2</c:v>
                </c:pt>
                <c:pt idx="1455">
                  <c:v>3.4044128643095917E-2</c:v>
                </c:pt>
                <c:pt idx="1456">
                  <c:v>3.4031946567321114E-2</c:v>
                </c:pt>
                <c:pt idx="1457">
                  <c:v>3.4019859019398524E-2</c:v>
                </c:pt>
                <c:pt idx="1458">
                  <c:v>3.4007865999274856E-2</c:v>
                </c:pt>
                <c:pt idx="1459">
                  <c:v>3.3996726788181331E-2</c:v>
                </c:pt>
                <c:pt idx="1460">
                  <c:v>3.3984928461805453E-2</c:v>
                </c:pt>
                <c:pt idx="1461">
                  <c:v>3.39724541052977E-2</c:v>
                </c:pt>
                <c:pt idx="1462">
                  <c:v>3.396083919607662E-2</c:v>
                </c:pt>
                <c:pt idx="1463">
                  <c:v>3.3949318814467944E-2</c:v>
                </c:pt>
                <c:pt idx="1464">
                  <c:v>3.3937892960551608E-2</c:v>
                </c:pt>
                <c:pt idx="1465">
                  <c:v>3.3927354884419891E-2</c:v>
                </c:pt>
                <c:pt idx="1466">
                  <c:v>3.3915324835422922E-2</c:v>
                </c:pt>
                <c:pt idx="1467">
                  <c:v>3.3904182564183927E-2</c:v>
                </c:pt>
                <c:pt idx="1468">
                  <c:v>3.3893134820504045E-2</c:v>
                </c:pt>
                <c:pt idx="1469">
                  <c:v>3.388218160425005E-2</c:v>
                </c:pt>
                <c:pt idx="1470">
                  <c:v>3.3872144727913334E-2</c:v>
                </c:pt>
                <c:pt idx="1471">
                  <c:v>3.3860558754259529E-2</c:v>
                </c:pt>
                <c:pt idx="1472">
                  <c:v>3.384988912036313E-2</c:v>
                </c:pt>
                <c:pt idx="1473">
                  <c:v>3.3839314013919264E-2</c:v>
                </c:pt>
                <c:pt idx="1474">
                  <c:v>3.3828833434847994E-2</c:v>
                </c:pt>
                <c:pt idx="1475">
                  <c:v>3.3818447383069383E-2</c:v>
                </c:pt>
                <c:pt idx="1476">
                  <c:v>3.3808155858610078E-2</c:v>
                </c:pt>
                <c:pt idx="1477">
                  <c:v>3.3792753590948799E-2</c:v>
                </c:pt>
                <c:pt idx="1478">
                  <c:v>3.3781816560667366E-2</c:v>
                </c:pt>
                <c:pt idx="1479">
                  <c:v>3.3771837498450807E-2</c:v>
                </c:pt>
                <c:pt idx="1480">
                  <c:v>3.3760548581209804E-2</c:v>
                </c:pt>
                <c:pt idx="1481">
                  <c:v>3.3752162900819727E-2</c:v>
                </c:pt>
                <c:pt idx="1482">
                  <c:v>3.3742467365565076E-2</c:v>
                </c:pt>
                <c:pt idx="1483">
                  <c:v>3.3732866339031276E-2</c:v>
                </c:pt>
                <c:pt idx="1484">
                  <c:v>3.3722009462433533E-2</c:v>
                </c:pt>
                <c:pt idx="1485">
                  <c:v>3.3713947812685774E-2</c:v>
                </c:pt>
                <c:pt idx="1486">
                  <c:v>3.3704630312874073E-2</c:v>
                </c:pt>
                <c:pt idx="1487">
                  <c:v>3.369540732202303E-2</c:v>
                </c:pt>
                <c:pt idx="1488">
                  <c:v>3.3686278839972772E-2</c:v>
                </c:pt>
                <c:pt idx="1489">
                  <c:v>3.3677244866803235E-2</c:v>
                </c:pt>
                <c:pt idx="1490">
                  <c:v>3.366830540251442E-2</c:v>
                </c:pt>
                <c:pt idx="1491">
                  <c:v>3.3659460447106326E-2</c:v>
                </c:pt>
                <c:pt idx="1492">
                  <c:v>3.3648227231628525E-2</c:v>
                </c:pt>
                <c:pt idx="1493">
                  <c:v>3.3642054062772431E-2</c:v>
                </c:pt>
                <c:pt idx="1494">
                  <c:v>3.3633492633846629E-2</c:v>
                </c:pt>
                <c:pt idx="1495">
                  <c:v>3.3623823868698111E-2</c:v>
                </c:pt>
                <c:pt idx="1496">
                  <c:v>3.3616653302397381E-2</c:v>
                </c:pt>
                <c:pt idx="1497">
                  <c:v>3.3608375399953871E-2</c:v>
                </c:pt>
                <c:pt idx="1498">
                  <c:v>3.3599030665047991E-2</c:v>
                </c:pt>
                <c:pt idx="1499">
                  <c:v>3.3592103121469208E-2</c:v>
                </c:pt>
                <c:pt idx="1500">
                  <c:v>3.3584108745428054E-2</c:v>
                </c:pt>
                <c:pt idx="1501">
                  <c:v>3.3576208878187686E-2</c:v>
                </c:pt>
                <c:pt idx="1502">
                  <c:v>3.3568403519668166E-2</c:v>
                </c:pt>
                <c:pt idx="1503">
                  <c:v>3.3560692670029368E-2</c:v>
                </c:pt>
                <c:pt idx="1504">
                  <c:v>3.3553076328951548E-2</c:v>
                </c:pt>
                <c:pt idx="1505">
                  <c:v>3.354555449691432E-2</c:v>
                </c:pt>
                <c:pt idx="1506">
                  <c:v>3.353812717343807E-2</c:v>
                </c:pt>
                <c:pt idx="1507">
                  <c:v>3.3530794358762606E-2</c:v>
                </c:pt>
                <c:pt idx="1508">
                  <c:v>3.3523556052887926E-2</c:v>
                </c:pt>
                <c:pt idx="1509">
                  <c:v>3.3516412255734096E-2</c:v>
                </c:pt>
                <c:pt idx="1510">
                  <c:v>3.3509362967381051E-2</c:v>
                </c:pt>
                <c:pt idx="1511">
                  <c:v>3.3501422362647304E-2</c:v>
                </c:pt>
                <c:pt idx="1512">
                  <c:v>3.3494575592856179E-2</c:v>
                </c:pt>
                <c:pt idx="1513">
                  <c:v>3.3488782154327268E-2</c:v>
                </c:pt>
                <c:pt idx="1514">
                  <c:v>3.3482110900777684E-2</c:v>
                </c:pt>
                <c:pt idx="1515">
                  <c:v>3.3475534156028885E-2</c:v>
                </c:pt>
                <c:pt idx="1516">
                  <c:v>3.3469051919761128E-2</c:v>
                </c:pt>
                <c:pt idx="1517">
                  <c:v>3.3462664192374092E-2</c:v>
                </c:pt>
                <c:pt idx="1518">
                  <c:v>3.3455479657407139E-2</c:v>
                </c:pt>
                <c:pt idx="1519">
                  <c:v>3.3450172263682632E-2</c:v>
                </c:pt>
                <c:pt idx="1520">
                  <c:v>3.3444068062218335E-2</c:v>
                </c:pt>
                <c:pt idx="1521">
                  <c:v>3.3438058369554824E-2</c:v>
                </c:pt>
                <c:pt idx="1522">
                  <c:v>3.3433276863523709E-2</c:v>
                </c:pt>
                <c:pt idx="1523">
                  <c:v>3.3426322510230477E-2</c:v>
                </c:pt>
                <c:pt idx="1524">
                  <c:v>3.3420596343489706E-2</c:v>
                </c:pt>
                <c:pt idx="1525">
                  <c:v>3.3414964685629656E-2</c:v>
                </c:pt>
                <c:pt idx="1526">
                  <c:v>3.340942753617071E-2</c:v>
                </c:pt>
                <c:pt idx="1527">
                  <c:v>3.3403984895432615E-2</c:v>
                </c:pt>
                <c:pt idx="1528">
                  <c:v>3.3398636763415368E-2</c:v>
                </c:pt>
                <c:pt idx="1529">
                  <c:v>3.3393078594010639E-2</c:v>
                </c:pt>
                <c:pt idx="1530">
                  <c:v>3.3386767351162305E-2</c:v>
                </c:pt>
                <c:pt idx="1531">
                  <c:v>3.3381729747388178E-2</c:v>
                </c:pt>
                <c:pt idx="1532">
                  <c:v>3.3376786652414836E-2</c:v>
                </c:pt>
                <c:pt idx="1533">
                  <c:v>3.3371938065922535E-2</c:v>
                </c:pt>
                <c:pt idx="1534">
                  <c:v>3.3367183988151083E-2</c:v>
                </c:pt>
                <c:pt idx="1535">
                  <c:v>3.3362524418860673E-2</c:v>
                </c:pt>
                <c:pt idx="1536">
                  <c:v>3.3357959358371048E-2</c:v>
                </c:pt>
                <c:pt idx="1537">
                  <c:v>3.3353488806522336E-2</c:v>
                </c:pt>
                <c:pt idx="1538">
                  <c:v>3.3349112763074729E-2</c:v>
                </c:pt>
                <c:pt idx="1539">
                  <c:v>3.3344831228268035E-2</c:v>
                </c:pt>
                <c:pt idx="1540">
                  <c:v>3.334064420218219E-2</c:v>
                </c:pt>
                <c:pt idx="1541">
                  <c:v>3.3336551684657323E-2</c:v>
                </c:pt>
                <c:pt idx="1542">
                  <c:v>3.3332553675693433E-2</c:v>
                </c:pt>
                <c:pt idx="1543">
                  <c:v>3.3328100247427273E-2</c:v>
                </c:pt>
                <c:pt idx="1544">
                  <c:v>3.332430475686543E-2</c:v>
                </c:pt>
                <c:pt idx="1545">
                  <c:v>3.3320603774864566E-2</c:v>
                </c:pt>
                <c:pt idx="1546">
                  <c:v>3.3316997301424678E-2</c:v>
                </c:pt>
                <c:pt idx="1547">
                  <c:v>3.3313485336625703E-2</c:v>
                </c:pt>
                <c:pt idx="1548">
                  <c:v>3.3310067880467642E-2</c:v>
                </c:pt>
                <c:pt idx="1549">
                  <c:v>3.3306744932710686E-2</c:v>
                </c:pt>
                <c:pt idx="1550">
                  <c:v>3.3303516493674579E-2</c:v>
                </c:pt>
                <c:pt idx="1551">
                  <c:v>3.3300382563199449E-2</c:v>
                </c:pt>
                <c:pt idx="1552">
                  <c:v>3.329734314120536E-2</c:v>
                </c:pt>
                <c:pt idx="1553">
                  <c:v>3.3294398227852184E-2</c:v>
                </c:pt>
                <c:pt idx="1554">
                  <c:v>3.3291547823059986E-2</c:v>
                </c:pt>
                <c:pt idx="1555">
                  <c:v>3.3292832268609907E-2</c:v>
                </c:pt>
                <c:pt idx="1556">
                  <c:v>3.3286130538998648E-2</c:v>
                </c:pt>
                <c:pt idx="1557">
                  <c:v>3.3283563659889381E-2</c:v>
                </c:pt>
                <c:pt idx="1558">
                  <c:v>3.3281091289261155E-2</c:v>
                </c:pt>
                <c:pt idx="1559">
                  <c:v>3.3278713427193907E-2</c:v>
                </c:pt>
                <c:pt idx="1560">
                  <c:v>3.3276430073687635E-2</c:v>
                </c:pt>
                <c:pt idx="1561">
                  <c:v>3.3274241228822277E-2</c:v>
                </c:pt>
                <c:pt idx="1562">
                  <c:v>3.3272146892358023E-2</c:v>
                </c:pt>
                <c:pt idx="1563">
                  <c:v>3.3270147064534683E-2</c:v>
                </c:pt>
                <c:pt idx="1564">
                  <c:v>3.3268241745112448E-2</c:v>
                </c:pt>
                <c:pt idx="1565">
                  <c:v>3.3266430934331126E-2</c:v>
                </c:pt>
                <c:pt idx="1566">
                  <c:v>3.3264714632110781E-2</c:v>
                </c:pt>
                <c:pt idx="1567">
                  <c:v>3.3263092838371477E-2</c:v>
                </c:pt>
                <c:pt idx="1568">
                  <c:v>3.3261565553193151E-2</c:v>
                </c:pt>
                <c:pt idx="1569">
                  <c:v>3.3260132776495865E-2</c:v>
                </c:pt>
                <c:pt idx="1570">
                  <c:v>3.3258794508519429E-2</c:v>
                </c:pt>
                <c:pt idx="1571">
                  <c:v>3.3257550748864162E-2</c:v>
                </c:pt>
                <c:pt idx="1572">
                  <c:v>3.3256401497849808E-2</c:v>
                </c:pt>
                <c:pt idx="1573">
                  <c:v>3.3255346755316495E-2</c:v>
                </c:pt>
                <c:pt idx="1574">
                  <c:v>3.3254386521344159E-2</c:v>
                </c:pt>
                <c:pt idx="1575">
                  <c:v>3.3253520795932801E-2</c:v>
                </c:pt>
                <c:pt idx="1576">
                  <c:v>3.3255618804979292E-2</c:v>
                </c:pt>
                <c:pt idx="1577">
                  <c:v>3.3252072870553206E-2</c:v>
                </c:pt>
                <c:pt idx="1578">
                  <c:v>3.3251490670744843E-2</c:v>
                </c:pt>
                <c:pt idx="1579">
                  <c:v>3.3251002979417521E-2</c:v>
                </c:pt>
                <c:pt idx="1580">
                  <c:v>3.3256659518206888E-2</c:v>
                </c:pt>
                <c:pt idx="1581">
                  <c:v>3.3254867488150541E-2</c:v>
                </c:pt>
                <c:pt idx="1582">
                  <c:v>3.3250106956481673E-2</c:v>
                </c:pt>
                <c:pt idx="1583">
                  <c:v>3.3249997299318323E-2</c:v>
                </c:pt>
                <c:pt idx="1584">
                  <c:v>3.3249982150556079E-2</c:v>
                </c:pt>
                <c:pt idx="1585">
                  <c:v>3.3250061510354811E-2</c:v>
                </c:pt>
                <c:pt idx="1586">
                  <c:v>3.3250235378714521E-2</c:v>
                </c:pt>
                <c:pt idx="1587">
                  <c:v>3.3250503755555272E-2</c:v>
                </c:pt>
                <c:pt idx="1588">
                  <c:v>3.3250866640957E-2</c:v>
                </c:pt>
                <c:pt idx="1589">
                  <c:v>3.3251324034919705E-2</c:v>
                </c:pt>
                <c:pt idx="1590">
                  <c:v>3.3251875937443387E-2</c:v>
                </c:pt>
                <c:pt idx="1591">
                  <c:v>3.3252522348368174E-2</c:v>
                </c:pt>
                <c:pt idx="1592">
                  <c:v>3.3253263267933875E-2</c:v>
                </c:pt>
                <c:pt idx="1593">
                  <c:v>3.325409869590068E-2</c:v>
                </c:pt>
                <c:pt idx="1594">
                  <c:v>3.3255028632428463E-2</c:v>
                </c:pt>
                <c:pt idx="1595">
                  <c:v>3.3256053077597159E-2</c:v>
                </c:pt>
                <c:pt idx="1596">
                  <c:v>3.3257172031166959E-2</c:v>
                </c:pt>
                <c:pt idx="1597">
                  <c:v>3.3264897299527973E-2</c:v>
                </c:pt>
                <c:pt idx="1598">
                  <c:v>3.3259693464069429E-2</c:v>
                </c:pt>
                <c:pt idx="1599">
                  <c:v>3.3261095943322161E-2</c:v>
                </c:pt>
                <c:pt idx="1600">
                  <c:v>3.3262592931055934E-2</c:v>
                </c:pt>
                <c:pt idx="1601">
                  <c:v>3.3264184427350685E-2</c:v>
                </c:pt>
                <c:pt idx="1602">
                  <c:v>3.3265870432126476E-2</c:v>
                </c:pt>
                <c:pt idx="1603">
                  <c:v>3.3267650945463245E-2</c:v>
                </c:pt>
                <c:pt idx="1604">
                  <c:v>3.3269525967440927E-2</c:v>
                </c:pt>
                <c:pt idx="1605">
                  <c:v>3.3271495497819714E-2</c:v>
                </c:pt>
                <c:pt idx="1606">
                  <c:v>3.327355953691935E-2</c:v>
                </c:pt>
                <c:pt idx="1607">
                  <c:v>3.3275718084420092E-2</c:v>
                </c:pt>
                <c:pt idx="1608">
                  <c:v>3.327797114048181E-2</c:v>
                </c:pt>
                <c:pt idx="1609">
                  <c:v>3.3280318705104506E-2</c:v>
                </c:pt>
                <c:pt idx="1610">
                  <c:v>3.3282760778288178E-2</c:v>
                </c:pt>
                <c:pt idx="1611">
                  <c:v>3.3285297360032828E-2</c:v>
                </c:pt>
                <c:pt idx="1612">
                  <c:v>3.3287928450258519E-2</c:v>
                </c:pt>
                <c:pt idx="1613">
                  <c:v>3.3290654049125123E-2</c:v>
                </c:pt>
                <c:pt idx="1614">
                  <c:v>3.3293474156552705E-2</c:v>
                </c:pt>
                <c:pt idx="1615">
                  <c:v>3.3296388772461327E-2</c:v>
                </c:pt>
                <c:pt idx="1616">
                  <c:v>3.3299397897010863E-2</c:v>
                </c:pt>
                <c:pt idx="1617">
                  <c:v>3.3302501530201312E-2</c:v>
                </c:pt>
                <c:pt idx="1618">
                  <c:v>3.3305699671792866E-2</c:v>
                </c:pt>
                <c:pt idx="1619">
                  <c:v>3.3308992322105269E-2</c:v>
                </c:pt>
                <c:pt idx="1620">
                  <c:v>3.3312379480818777E-2</c:v>
                </c:pt>
                <c:pt idx="1621">
                  <c:v>3.3315861148173198E-2</c:v>
                </c:pt>
                <c:pt idx="1622">
                  <c:v>3.3319437324168533E-2</c:v>
                </c:pt>
                <c:pt idx="1623">
                  <c:v>3.3323108008644908E-2</c:v>
                </c:pt>
                <c:pt idx="1624">
                  <c:v>3.3326873201762197E-2</c:v>
                </c:pt>
                <c:pt idx="1625">
                  <c:v>3.3330732903520399E-2</c:v>
                </c:pt>
                <c:pt idx="1626">
                  <c:v>3.3338921868093507E-2</c:v>
                </c:pt>
                <c:pt idx="1627">
                  <c:v>3.3338735832639799E-2</c:v>
                </c:pt>
                <c:pt idx="1628">
                  <c:v>3.3347169346766847E-2</c:v>
                </c:pt>
                <c:pt idx="1629">
                  <c:v>3.3347116796242915E-2</c:v>
                </c:pt>
                <c:pt idx="1630">
                  <c:v>3.3351449040885939E-2</c:v>
                </c:pt>
                <c:pt idx="1631">
                  <c:v>3.3355875794169876E-2</c:v>
                </c:pt>
                <c:pt idx="1632">
                  <c:v>3.3369767808322237E-2</c:v>
                </c:pt>
                <c:pt idx="1633">
                  <c:v>3.3368367667945265E-2</c:v>
                </c:pt>
                <c:pt idx="1634">
                  <c:v>3.3374180412097942E-2</c:v>
                </c:pt>
                <c:pt idx="1635">
                  <c:v>3.3380909848939044E-2</c:v>
                </c:pt>
                <c:pt idx="1636">
                  <c:v>3.338394031061398E-2</c:v>
                </c:pt>
                <c:pt idx="1637">
                  <c:v>3.3388962049292203E-2</c:v>
                </c:pt>
                <c:pt idx="1638">
                  <c:v>3.3394078314277209E-2</c:v>
                </c:pt>
                <c:pt idx="1639">
                  <c:v>3.3399289105568997E-2</c:v>
                </c:pt>
                <c:pt idx="1640">
                  <c:v>3.3406527309092215E-2</c:v>
                </c:pt>
                <c:pt idx="1641">
                  <c:v>3.3409994267206145E-2</c:v>
                </c:pt>
                <c:pt idx="1642">
                  <c:v>3.3415488637551505E-2</c:v>
                </c:pt>
                <c:pt idx="1643">
                  <c:v>3.3421077534230292E-2</c:v>
                </c:pt>
                <c:pt idx="1644">
                  <c:v>3.3426760957349089E-2</c:v>
                </c:pt>
                <c:pt idx="1645">
                  <c:v>3.3432538906827958E-2</c:v>
                </c:pt>
                <c:pt idx="1646">
                  <c:v>3.3438411382693545E-2</c:v>
                </c:pt>
                <c:pt idx="1647">
                  <c:v>3.3443856948132122E-2</c:v>
                </c:pt>
                <c:pt idx="1648">
                  <c:v>3.3450439913744745E-2</c:v>
                </c:pt>
                <c:pt idx="1649">
                  <c:v>3.3456595968983649E-2</c:v>
                </c:pt>
                <c:pt idx="1650">
                  <c:v>3.3464852371132281E-2</c:v>
                </c:pt>
                <c:pt idx="1651">
                  <c:v>3.3469191658781483E-2</c:v>
                </c:pt>
                <c:pt idx="1652">
                  <c:v>3.3475631293420349E-2</c:v>
                </c:pt>
                <c:pt idx="1653">
                  <c:v>3.3482165454552515E-2</c:v>
                </c:pt>
                <c:pt idx="1654">
                  <c:v>3.3490829385471876E-2</c:v>
                </c:pt>
                <c:pt idx="1655">
                  <c:v>3.3495517356456617E-2</c:v>
                </c:pt>
                <c:pt idx="1656">
                  <c:v>3.3502335097228553E-2</c:v>
                </c:pt>
                <c:pt idx="1657">
                  <c:v>3.3509247364573724E-2</c:v>
                </c:pt>
                <c:pt idx="1658">
                  <c:v>3.3516254158518777E-2</c:v>
                </c:pt>
                <c:pt idx="1659">
                  <c:v>3.3525427701404098E-2</c:v>
                </c:pt>
                <c:pt idx="1660">
                  <c:v>3.353055132623517E-2</c:v>
                </c:pt>
                <c:pt idx="1661">
                  <c:v>3.3537841700059801E-2</c:v>
                </c:pt>
                <c:pt idx="1662">
                  <c:v>3.3545226600510958E-2</c:v>
                </c:pt>
                <c:pt idx="1663">
                  <c:v>3.3552706027641932E-2</c:v>
                </c:pt>
                <c:pt idx="1664">
                  <c:v>3.3560279981479368E-2</c:v>
                </c:pt>
                <c:pt idx="1665">
                  <c:v>3.3567948462049912E-2</c:v>
                </c:pt>
                <c:pt idx="1666">
                  <c:v>3.3575711469300273E-2</c:v>
                </c:pt>
                <c:pt idx="1667">
                  <c:v>3.358570085763013E-2</c:v>
                </c:pt>
                <c:pt idx="1668">
                  <c:v>3.3593660412845061E-2</c:v>
                </c:pt>
                <c:pt idx="1669">
                  <c:v>3.359956765168981E-2</c:v>
                </c:pt>
                <c:pt idx="1670">
                  <c:v>3.3607708766059119E-2</c:v>
                </c:pt>
                <c:pt idx="1671">
                  <c:v>3.3615944407241471E-2</c:v>
                </c:pt>
                <c:pt idx="1672">
                  <c:v>3.3624274575263513E-2</c:v>
                </c:pt>
                <c:pt idx="1673">
                  <c:v>3.3634876226027455E-2</c:v>
                </c:pt>
                <c:pt idx="1674">
                  <c:v>3.364121849195989E-2</c:v>
                </c:pt>
                <c:pt idx="1675">
                  <c:v>3.364983224060758E-2</c:v>
                </c:pt>
                <c:pt idx="1676">
                  <c:v>3.3658540516254831E-2</c:v>
                </c:pt>
                <c:pt idx="1677">
                  <c:v>3.3667343318768417E-2</c:v>
                </c:pt>
                <c:pt idx="1678">
                  <c:v>3.367564922622357E-2</c:v>
                </c:pt>
                <c:pt idx="1679">
                  <c:v>3.3685232504794271E-2</c:v>
                </c:pt>
                <c:pt idx="1680">
                  <c:v>3.3694318888279895E-2</c:v>
                </c:pt>
                <c:pt idx="1681">
                  <c:v>3.3703499798845016E-2</c:v>
                </c:pt>
                <c:pt idx="1682">
                  <c:v>3.3712775236383052E-2</c:v>
                </c:pt>
                <c:pt idx="1683">
                  <c:v>3.3722145201053877E-2</c:v>
                </c:pt>
                <c:pt idx="1684">
                  <c:v>3.3736131537207115E-2</c:v>
                </c:pt>
                <c:pt idx="1685">
                  <c:v>3.3743436847479824E-2</c:v>
                </c:pt>
                <c:pt idx="1686">
                  <c:v>3.375082225762327E-2</c:v>
                </c:pt>
                <c:pt idx="1687">
                  <c:v>3.37628537905732E-2</c:v>
                </c:pt>
                <c:pt idx="1688">
                  <c:v>3.3770412931106719E-2</c:v>
                </c:pt>
                <c:pt idx="1689">
                  <c:v>3.3780350058680852E-2</c:v>
                </c:pt>
                <c:pt idx="1690">
                  <c:v>3.3790381713441064E-2</c:v>
                </c:pt>
                <c:pt idx="1691">
                  <c:v>3.3800507895467291E-2</c:v>
                </c:pt>
                <c:pt idx="1692">
                  <c:v>3.3813050534454714E-2</c:v>
                </c:pt>
                <c:pt idx="1693">
                  <c:v>3.3821043841371079E-2</c:v>
                </c:pt>
                <c:pt idx="1694">
                  <c:v>3.3831453605328576E-2</c:v>
                </c:pt>
                <c:pt idx="1695">
                  <c:v>3.3841957896578734E-2</c:v>
                </c:pt>
                <c:pt idx="1696">
                  <c:v>3.3852556715281423E-2</c:v>
                </c:pt>
                <c:pt idx="1697">
                  <c:v>3.3863250061330064E-2</c:v>
                </c:pt>
                <c:pt idx="1698">
                  <c:v>3.387550186522148E-2</c:v>
                </c:pt>
                <c:pt idx="1699">
                  <c:v>3.3884920335758295E-2</c:v>
                </c:pt>
                <c:pt idx="1700">
                  <c:v>3.3895897264191177E-2</c:v>
                </c:pt>
                <c:pt idx="1701">
                  <c:v>3.3906968720103237E-2</c:v>
                </c:pt>
                <c:pt idx="1702">
                  <c:v>3.3918134703521119E-2</c:v>
                </c:pt>
                <c:pt idx="1703">
                  <c:v>3.3931802586546489E-2</c:v>
                </c:pt>
                <c:pt idx="1704">
                  <c:v>3.3940750253140806E-2</c:v>
                </c:pt>
                <c:pt idx="1705">
                  <c:v>3.395219981934261E-2</c:v>
                </c:pt>
                <c:pt idx="1706">
                  <c:v>3.3966174781716596E-2</c:v>
                </c:pt>
                <c:pt idx="1707">
                  <c:v>3.3975382534690013E-2</c:v>
                </c:pt>
                <c:pt idx="1708">
                  <c:v>3.3987115683862257E-2</c:v>
                </c:pt>
                <c:pt idx="1709">
                  <c:v>3.3998943360780132E-2</c:v>
                </c:pt>
                <c:pt idx="1710">
                  <c:v>3.4010865565443638E-2</c:v>
                </c:pt>
                <c:pt idx="1711">
                  <c:v>3.402287646617097E-2</c:v>
                </c:pt>
                <c:pt idx="1712">
                  <c:v>3.4034851653172993E-2</c:v>
                </c:pt>
                <c:pt idx="1713">
                  <c:v>3.4046730865480157E-2</c:v>
                </c:pt>
                <c:pt idx="1714">
                  <c:v>3.4058514103065818E-2</c:v>
                </c:pt>
                <c:pt idx="1715">
                  <c:v>3.4070201365850039E-2</c:v>
                </c:pt>
                <c:pt idx="1716">
                  <c:v>3.4081792653859466E-2</c:v>
                </c:pt>
                <c:pt idx="1717">
                  <c:v>3.4093287967040808E-2</c:v>
                </c:pt>
                <c:pt idx="1718">
                  <c:v>3.4104687305394066E-2</c:v>
                </c:pt>
                <c:pt idx="1719">
                  <c:v>3.4118410311039238E-2</c:v>
                </c:pt>
                <c:pt idx="1720">
                  <c:v>3.4129611905771018E-2</c:v>
                </c:pt>
                <c:pt idx="1721">
                  <c:v>3.4138309471005712E-2</c:v>
                </c:pt>
                <c:pt idx="1722">
                  <c:v>3.414932490964695E-2</c:v>
                </c:pt>
                <c:pt idx="1723">
                  <c:v>3.4160244373326876E-2</c:v>
                </c:pt>
                <c:pt idx="1724">
                  <c:v>3.4171067861965554E-2</c:v>
                </c:pt>
                <c:pt idx="1725">
                  <c:v>3.4184180123435493E-2</c:v>
                </c:pt>
                <c:pt idx="1726">
                  <c:v>3.4192426914145813E-2</c:v>
                </c:pt>
                <c:pt idx="1727">
                  <c:v>3.4202962477634102E-2</c:v>
                </c:pt>
                <c:pt idx="1728">
                  <c:v>3.4213402065974563E-2</c:v>
                </c:pt>
                <c:pt idx="1729">
                  <c:v>3.422374567919384E-2</c:v>
                </c:pt>
                <c:pt idx="1730">
                  <c:v>3.4236348744558498E-2</c:v>
                </c:pt>
                <c:pt idx="1731">
                  <c:v>3.4244144980082325E-2</c:v>
                </c:pt>
                <c:pt idx="1732">
                  <c:v>3.4254200667751533E-2</c:v>
                </c:pt>
                <c:pt idx="1733">
                  <c:v>3.4264160380139685E-2</c:v>
                </c:pt>
                <c:pt idx="1734">
                  <c:v>3.4274024117326718E-2</c:v>
                </c:pt>
                <c:pt idx="1735">
                  <c:v>3.4283791879179404E-2</c:v>
                </c:pt>
                <c:pt idx="1736">
                  <c:v>3.4293463665724389E-2</c:v>
                </c:pt>
                <c:pt idx="1737">
                  <c:v>3.4304802138711565E-2</c:v>
                </c:pt>
                <c:pt idx="1738">
                  <c:v>3.4311940454809786E-2</c:v>
                </c:pt>
                <c:pt idx="1739">
                  <c:v>3.4321295110100181E-2</c:v>
                </c:pt>
                <c:pt idx="1740">
                  <c:v>3.4331868645827157E-2</c:v>
                </c:pt>
                <c:pt idx="1741">
                  <c:v>3.4339716548235089E-2</c:v>
                </c:pt>
                <c:pt idx="1742">
                  <c:v>3.4348783330839794E-2</c:v>
                </c:pt>
                <c:pt idx="1743">
                  <c:v>3.4357754155882603E-2</c:v>
                </c:pt>
                <c:pt idx="1744">
                  <c:v>3.4367889028183995E-2</c:v>
                </c:pt>
                <c:pt idx="1745">
                  <c:v>3.4375407933042723E-2</c:v>
                </c:pt>
                <c:pt idx="1746">
                  <c:v>3.4384090885160035E-2</c:v>
                </c:pt>
                <c:pt idx="1747">
                  <c:v>3.439267787971545E-2</c:v>
                </c:pt>
                <c:pt idx="1748">
                  <c:v>3.4401168916629032E-2</c:v>
                </c:pt>
                <c:pt idx="1749">
                  <c:v>3.4409563995740911E-2</c:v>
                </c:pt>
                <c:pt idx="1750">
                  <c:v>3.4417863117290892E-2</c:v>
                </c:pt>
                <c:pt idx="1751">
                  <c:v>3.4426066281199041E-2</c:v>
                </c:pt>
                <c:pt idx="1752">
                  <c:v>3.4434173487385422E-2</c:v>
                </c:pt>
                <c:pt idx="1753">
                  <c:v>3.4444456039155469E-2</c:v>
                </c:pt>
                <c:pt idx="1754">
                  <c:v>3.445010002675275E-2</c:v>
                </c:pt>
                <c:pt idx="1755">
                  <c:v>3.4459028574094219E-2</c:v>
                </c:pt>
                <c:pt idx="1756">
                  <c:v>3.446564273531294E-2</c:v>
                </c:pt>
                <c:pt idx="1757">
                  <c:v>3.447327015305035E-2</c:v>
                </c:pt>
                <c:pt idx="1758">
                  <c:v>3.4481869702682744E-2</c:v>
                </c:pt>
                <c:pt idx="1759">
                  <c:v>3.4488237115359865E-2</c:v>
                </c:pt>
                <c:pt idx="1760">
                  <c:v>3.449557665993197E-2</c:v>
                </c:pt>
                <c:pt idx="1761">
                  <c:v>3.4502820246862242E-2</c:v>
                </c:pt>
                <c:pt idx="1762">
                  <c:v>3.450996787599081E-2</c:v>
                </c:pt>
                <c:pt idx="1763">
                  <c:v>3.4517019547317673E-2</c:v>
                </c:pt>
                <c:pt idx="1764">
                  <c:v>3.4523975260922768E-2</c:v>
                </c:pt>
                <c:pt idx="1765">
                  <c:v>3.453083501688603E-2</c:v>
                </c:pt>
                <c:pt idx="1766">
                  <c:v>3.4537598814887716E-2</c:v>
                </c:pt>
                <c:pt idx="1767">
                  <c:v>3.4544266655327505E-2</c:v>
                </c:pt>
                <c:pt idx="1768">
                  <c:v>3.4550838537965589E-2</c:v>
                </c:pt>
                <c:pt idx="1769">
                  <c:v>3.4557314462801969E-2</c:v>
                </c:pt>
                <c:pt idx="1770">
                  <c:v>3.4563694429756708E-2</c:v>
                </c:pt>
                <c:pt idx="1771">
                  <c:v>3.4570868321317505E-2</c:v>
                </c:pt>
                <c:pt idx="1772">
                  <c:v>3.457704266459416E-2</c:v>
                </c:pt>
                <c:pt idx="1773">
                  <c:v>3.4582258584210379E-2</c:v>
                </c:pt>
                <c:pt idx="1774">
                  <c:v>3.4588254720038236E-2</c:v>
                </c:pt>
                <c:pt idx="1775">
                  <c:v>3.4594154898144325E-2</c:v>
                </c:pt>
                <c:pt idx="1776">
                  <c:v>3.4599959118368773E-2</c:v>
                </c:pt>
                <c:pt idx="1777">
                  <c:v>3.4605667380871452E-2</c:v>
                </c:pt>
                <c:pt idx="1778">
                  <c:v>3.4612073610018612E-2</c:v>
                </c:pt>
                <c:pt idx="1779">
                  <c:v>3.4616796032311825E-2</c:v>
                </c:pt>
                <c:pt idx="1780">
                  <c:v>3.4622216421329455E-2</c:v>
                </c:pt>
                <c:pt idx="1781">
                  <c:v>3.4627540852465444E-2</c:v>
                </c:pt>
                <c:pt idx="1782">
                  <c:v>3.4633508417227787E-2</c:v>
                </c:pt>
                <c:pt idx="1783">
                  <c:v>3.4637901841252372E-2</c:v>
                </c:pt>
                <c:pt idx="1784">
                  <c:v>3.4642938398983247E-2</c:v>
                </c:pt>
                <c:pt idx="1785">
                  <c:v>3.464787899867261E-2</c:v>
                </c:pt>
                <c:pt idx="1786">
                  <c:v>3.4652723640640204E-2</c:v>
                </c:pt>
                <c:pt idx="1787">
                  <c:v>3.4657472324726157E-2</c:v>
                </c:pt>
                <c:pt idx="1788">
                  <c:v>3.466212505093047E-2</c:v>
                </c:pt>
                <c:pt idx="1789">
                  <c:v>3.4669314770630066E-2</c:v>
                </c:pt>
                <c:pt idx="1790">
                  <c:v>3.4671772055165917E-2</c:v>
                </c:pt>
                <c:pt idx="1791">
                  <c:v>3.467612319949076E-2</c:v>
                </c:pt>
                <c:pt idx="1792">
                  <c:v>3.4680378386013899E-2</c:v>
                </c:pt>
                <c:pt idx="1793">
                  <c:v>3.4684537614655397E-2</c:v>
                </c:pt>
                <c:pt idx="1794">
                  <c:v>3.4688600885415255E-2</c:v>
                </c:pt>
                <c:pt idx="1795">
                  <c:v>3.4692568198213536E-2</c:v>
                </c:pt>
                <c:pt idx="1796">
                  <c:v>3.4696439553210112E-2</c:v>
                </c:pt>
                <c:pt idx="1797">
                  <c:v>3.4700214950325048E-2</c:v>
                </c:pt>
                <c:pt idx="1798">
                  <c:v>3.4703894389478407E-2</c:v>
                </c:pt>
                <c:pt idx="1799">
                  <c:v>3.4707477870670189E-2</c:v>
                </c:pt>
                <c:pt idx="1800">
                  <c:v>3.4710965394140203E-2</c:v>
                </c:pt>
                <c:pt idx="1801">
                  <c:v>3.471435695964864E-2</c:v>
                </c:pt>
                <c:pt idx="1802">
                  <c:v>3.4717652567195501E-2</c:v>
                </c:pt>
                <c:pt idx="1803">
                  <c:v>3.4721748777606365E-2</c:v>
                </c:pt>
                <c:pt idx="1804">
                  <c:v>3.4724825052920849E-2</c:v>
                </c:pt>
                <c:pt idx="1805">
                  <c:v>3.4727805370113884E-2</c:v>
                </c:pt>
                <c:pt idx="1806">
                  <c:v>3.4730689729585151E-2</c:v>
                </c:pt>
                <c:pt idx="1807">
                  <c:v>3.4733478130934969E-2</c:v>
                </c:pt>
                <c:pt idx="1808">
                  <c:v>3.4736170574563019E-2</c:v>
                </c:pt>
                <c:pt idx="1809">
                  <c:v>3.4738767060149556E-2</c:v>
                </c:pt>
                <c:pt idx="1810">
                  <c:v>3.4741267587854452E-2</c:v>
                </c:pt>
                <c:pt idx="1811">
                  <c:v>3.4743672157677707E-2</c:v>
                </c:pt>
                <c:pt idx="1812">
                  <c:v>3.4745980769539386E-2</c:v>
                </c:pt>
                <c:pt idx="1813">
                  <c:v>3.4748193423519425E-2</c:v>
                </c:pt>
                <c:pt idx="1814">
                  <c:v>3.475031011945795E-2</c:v>
                </c:pt>
                <c:pt idx="1815">
                  <c:v>3.4757782795256098E-2</c:v>
                </c:pt>
                <c:pt idx="1816">
                  <c:v>3.4754255637610143E-2</c:v>
                </c:pt>
                <c:pt idx="1817">
                  <c:v>3.4756084459823811E-2</c:v>
                </c:pt>
                <c:pt idx="1818">
                  <c:v>3.4757817324155837E-2</c:v>
                </c:pt>
                <c:pt idx="1819">
                  <c:v>3.4759454230446352E-2</c:v>
                </c:pt>
                <c:pt idx="1820">
                  <c:v>3.4760995178695353E-2</c:v>
                </c:pt>
                <c:pt idx="1821">
                  <c:v>3.4762440169222586E-2</c:v>
                </c:pt>
                <c:pt idx="1822">
                  <c:v>3.4763789201708306E-2</c:v>
                </c:pt>
                <c:pt idx="1823">
                  <c:v>3.476504227623245E-2</c:v>
                </c:pt>
                <c:pt idx="1824">
                  <c:v>3.4766199392874952E-2</c:v>
                </c:pt>
                <c:pt idx="1825">
                  <c:v>3.4767260551555879E-2</c:v>
                </c:pt>
                <c:pt idx="1826">
                  <c:v>3.4768225752275228E-2</c:v>
                </c:pt>
                <c:pt idx="1827">
                  <c:v>3.4769094994953065E-2</c:v>
                </c:pt>
                <c:pt idx="1828">
                  <c:v>3.4769868279909133E-2</c:v>
                </c:pt>
                <c:pt idx="1829">
                  <c:v>3.4770545606663816E-2</c:v>
                </c:pt>
                <c:pt idx="1830">
                  <c:v>3.4771126975616795E-2</c:v>
                </c:pt>
                <c:pt idx="1831">
                  <c:v>3.4771612386688133E-2</c:v>
                </c:pt>
                <c:pt idx="1832">
                  <c:v>3.4772001839638023E-2</c:v>
                </c:pt>
                <c:pt idx="1833">
                  <c:v>3.4772295334786207E-2</c:v>
                </c:pt>
                <c:pt idx="1834">
                  <c:v>3.4772492871733007E-2</c:v>
                </c:pt>
                <c:pt idx="1835">
                  <c:v>3.4772594450958039E-2</c:v>
                </c:pt>
                <c:pt idx="1836">
                  <c:v>3.4775942210254485E-2</c:v>
                </c:pt>
                <c:pt idx="1837">
                  <c:v>3.4772509735443435E-2</c:v>
                </c:pt>
                <c:pt idx="1838">
                  <c:v>3.4772323440783737E-2</c:v>
                </c:pt>
                <c:pt idx="1839">
                  <c:v>3.4772041188082525E-2</c:v>
                </c:pt>
                <c:pt idx="1840">
                  <c:v>3.4771403774040976E-2</c:v>
                </c:pt>
                <c:pt idx="1841">
                  <c:v>3.4774393565202288E-2</c:v>
                </c:pt>
                <c:pt idx="1842">
                  <c:v>3.4770618682609111E-2</c:v>
                </c:pt>
                <c:pt idx="1843">
                  <c:v>3.4769952598141529E-2</c:v>
                </c:pt>
                <c:pt idx="1844">
                  <c:v>3.4769190555792306E-2</c:v>
                </c:pt>
                <c:pt idx="1845">
                  <c:v>3.4768332555481507E-2</c:v>
                </c:pt>
                <c:pt idx="1846">
                  <c:v>3.4767378597209131E-2</c:v>
                </c:pt>
                <c:pt idx="1847">
                  <c:v>3.4766328680975178E-2</c:v>
                </c:pt>
                <c:pt idx="1848">
                  <c:v>3.4765182806779649E-2</c:v>
                </c:pt>
                <c:pt idx="1849">
                  <c:v>3.4763940974622543E-2</c:v>
                </c:pt>
                <c:pt idx="1850">
                  <c:v>3.4762603184583796E-2</c:v>
                </c:pt>
                <c:pt idx="1851">
                  <c:v>3.4761169436663408E-2</c:v>
                </c:pt>
                <c:pt idx="1852">
                  <c:v>3.4759639730621572E-2</c:v>
                </c:pt>
                <c:pt idx="1853">
                  <c:v>3.4764242244463617E-2</c:v>
                </c:pt>
                <c:pt idx="1854">
                  <c:v>3.4756292444892978E-2</c:v>
                </c:pt>
                <c:pt idx="1855">
                  <c:v>3.475447486520622E-2</c:v>
                </c:pt>
                <c:pt idx="1856">
                  <c:v>3.4752561327557885E-2</c:v>
                </c:pt>
                <c:pt idx="1857">
                  <c:v>3.4750551831868037E-2</c:v>
                </c:pt>
                <c:pt idx="1858">
                  <c:v>3.4748446378376485E-2</c:v>
                </c:pt>
                <c:pt idx="1859">
                  <c:v>3.474624496684342E-2</c:v>
                </c:pt>
                <c:pt idx="1860">
                  <c:v>3.4743947597428715E-2</c:v>
                </c:pt>
                <c:pt idx="1861">
                  <c:v>3.4741554270052433E-2</c:v>
                </c:pt>
                <c:pt idx="1862">
                  <c:v>3.4739064984874446E-2</c:v>
                </c:pt>
                <c:pt idx="1863">
                  <c:v>3.4736479741654946E-2</c:v>
                </c:pt>
                <c:pt idx="1864">
                  <c:v>3.473379854047387E-2</c:v>
                </c:pt>
                <c:pt idx="1865">
                  <c:v>3.4731021381411153E-2</c:v>
                </c:pt>
                <c:pt idx="1866">
                  <c:v>3.4728148264466796E-2</c:v>
                </c:pt>
                <c:pt idx="1867">
                  <c:v>3.4729553711305705E-2</c:v>
                </c:pt>
                <c:pt idx="1868">
                  <c:v>3.4722114156853223E-2</c:v>
                </c:pt>
                <c:pt idx="1869">
                  <c:v>3.4718953166104072E-2</c:v>
                </c:pt>
                <c:pt idx="1870">
                  <c:v>3.4715696217553216E-2</c:v>
                </c:pt>
                <c:pt idx="1871">
                  <c:v>3.4712343311040783E-2</c:v>
                </c:pt>
                <c:pt idx="1872">
                  <c:v>3.470889444664671E-2</c:v>
                </c:pt>
                <c:pt idx="1873">
                  <c:v>3.470534962429106E-2</c:v>
                </c:pt>
                <c:pt idx="1874">
                  <c:v>3.4701708844053769E-2</c:v>
                </c:pt>
                <c:pt idx="1875">
                  <c:v>3.4697972106014774E-2</c:v>
                </c:pt>
                <c:pt idx="1876">
                  <c:v>3.4694139410014202E-2</c:v>
                </c:pt>
                <c:pt idx="1877">
                  <c:v>3.4690210756052053E-2</c:v>
                </c:pt>
                <c:pt idx="1878">
                  <c:v>3.4686186144368136E-2</c:v>
                </c:pt>
                <c:pt idx="1879">
                  <c:v>3.4682065574722643E-2</c:v>
                </c:pt>
                <c:pt idx="1880">
                  <c:v>3.4677849047195508E-2</c:v>
                </c:pt>
                <c:pt idx="1881">
                  <c:v>3.4673536561786733E-2</c:v>
                </c:pt>
                <c:pt idx="1882">
                  <c:v>3.4669128118496317E-2</c:v>
                </c:pt>
                <c:pt idx="1883">
                  <c:v>3.4664623717404197E-2</c:v>
                </c:pt>
                <c:pt idx="1884">
                  <c:v>3.46600233583505E-2</c:v>
                </c:pt>
                <c:pt idx="1885">
                  <c:v>3.4655327041495099E-2</c:v>
                </c:pt>
                <c:pt idx="1886">
                  <c:v>3.4650534766837993E-2</c:v>
                </c:pt>
                <c:pt idx="1887">
                  <c:v>3.464564653421931E-2</c:v>
                </c:pt>
                <c:pt idx="1888">
                  <c:v>3.4642553106305485E-2</c:v>
                </c:pt>
                <c:pt idx="1889">
                  <c:v>3.4635582195576831E-2</c:v>
                </c:pt>
                <c:pt idx="1890">
                  <c:v>3.4630406089393162E-2</c:v>
                </c:pt>
                <c:pt idx="1891">
                  <c:v>3.4625134025487725E-2</c:v>
                </c:pt>
                <c:pt idx="1892">
                  <c:v>3.4624871232724175E-2</c:v>
                </c:pt>
                <c:pt idx="1893">
                  <c:v>3.4618109732620361E-2</c:v>
                </c:pt>
                <c:pt idx="1894">
                  <c:v>3.4608742086641442E-2</c:v>
                </c:pt>
                <c:pt idx="1895">
                  <c:v>3.4603086191369314E-2</c:v>
                </c:pt>
                <c:pt idx="1896">
                  <c:v>3.4597334338295482E-2</c:v>
                </c:pt>
                <c:pt idx="1897">
                  <c:v>3.4591486527499882E-2</c:v>
                </c:pt>
                <c:pt idx="1898">
                  <c:v>3.4585542758822641E-2</c:v>
                </c:pt>
                <c:pt idx="1899">
                  <c:v>3.4579503032263759E-2</c:v>
                </c:pt>
                <c:pt idx="1900">
                  <c:v>3.4573367347983108E-2</c:v>
                </c:pt>
                <c:pt idx="1901">
                  <c:v>3.4567135705980689E-2</c:v>
                </c:pt>
                <c:pt idx="1902">
                  <c:v>3.456080810609663E-2</c:v>
                </c:pt>
                <c:pt idx="1903">
                  <c:v>3.4554384548490802E-2</c:v>
                </c:pt>
                <c:pt idx="1904">
                  <c:v>3.4547865033083269E-2</c:v>
                </c:pt>
                <c:pt idx="1905">
                  <c:v>3.4541249559874032E-2</c:v>
                </c:pt>
                <c:pt idx="1906">
                  <c:v>3.453453812886309E-2</c:v>
                </c:pt>
                <c:pt idx="1907">
                  <c:v>3.4527730740210316E-2</c:v>
                </c:pt>
                <c:pt idx="1908">
                  <c:v>3.4525455782787873E-2</c:v>
                </c:pt>
                <c:pt idx="1909">
                  <c:v>3.451382808957959E-2</c:v>
                </c:pt>
                <c:pt idx="1910">
                  <c:v>3.4506732827601638E-2</c:v>
                </c:pt>
                <c:pt idx="1911">
                  <c:v>3.4499541607901918E-2</c:v>
                </c:pt>
                <c:pt idx="1912">
                  <c:v>3.4492254430480429E-2</c:v>
                </c:pt>
                <c:pt idx="1913">
                  <c:v>3.4484871295257236E-2</c:v>
                </c:pt>
                <c:pt idx="1914">
                  <c:v>3.447739220239221E-2</c:v>
                </c:pt>
                <c:pt idx="1915">
                  <c:v>3.4469817151805415E-2</c:v>
                </c:pt>
                <c:pt idx="1916">
                  <c:v>3.4462146143576788E-2</c:v>
                </c:pt>
                <c:pt idx="1917">
                  <c:v>3.4454379177466521E-2</c:v>
                </c:pt>
                <c:pt idx="1918">
                  <c:v>3.4446516253874293E-2</c:v>
                </c:pt>
                <c:pt idx="1919">
                  <c:v>3.4438557372400425E-2</c:v>
                </c:pt>
                <c:pt idx="1920">
                  <c:v>3.443050253336466E-2</c:v>
                </c:pt>
                <c:pt idx="1921">
                  <c:v>3.4422351736607126E-2</c:v>
                </c:pt>
                <c:pt idx="1922">
                  <c:v>3.4414104982127824E-2</c:v>
                </c:pt>
                <c:pt idx="1923">
                  <c:v>3.4405762270086626E-2</c:v>
                </c:pt>
                <c:pt idx="1924">
                  <c:v>3.4397323600403595E-2</c:v>
                </c:pt>
                <c:pt idx="1925">
                  <c:v>3.4388788972998796E-2</c:v>
                </c:pt>
                <c:pt idx="1926">
                  <c:v>3.4380158387952164E-2</c:v>
                </c:pt>
                <c:pt idx="1927">
                  <c:v>3.43714318452637E-2</c:v>
                </c:pt>
                <c:pt idx="1928">
                  <c:v>3.4362609344933404E-2</c:v>
                </c:pt>
                <c:pt idx="1929">
                  <c:v>3.4353690887041211E-2</c:v>
                </c:pt>
                <c:pt idx="1930">
                  <c:v>3.4344676471507185E-2</c:v>
                </c:pt>
                <c:pt idx="1931">
                  <c:v>3.4335566098331327E-2</c:v>
                </c:pt>
                <c:pt idx="1932">
                  <c:v>3.4326359767593573E-2</c:v>
                </c:pt>
                <c:pt idx="1933">
                  <c:v>3.4317057479213986E-2</c:v>
                </c:pt>
                <c:pt idx="1934">
                  <c:v>3.4307659233352439E-2</c:v>
                </c:pt>
                <c:pt idx="1935">
                  <c:v>3.4298165029769123E-2</c:v>
                </c:pt>
                <c:pt idx="1936">
                  <c:v>3.4288574868783783E-2</c:v>
                </c:pt>
                <c:pt idx="1937">
                  <c:v>3.4278888750076675E-2</c:v>
                </c:pt>
                <c:pt idx="1938">
                  <c:v>3.4271889729713401E-2</c:v>
                </c:pt>
                <c:pt idx="1939">
                  <c:v>3.4259228640136641E-2</c:v>
                </c:pt>
                <c:pt idx="1940">
                  <c:v>3.4249644582136085E-2</c:v>
                </c:pt>
                <c:pt idx="1941">
                  <c:v>3.4239184699949021E-2</c:v>
                </c:pt>
                <c:pt idx="1942">
                  <c:v>3.4229018793592303E-2</c:v>
                </c:pt>
                <c:pt idx="1943">
                  <c:v>3.421875692983356E-2</c:v>
                </c:pt>
                <c:pt idx="1944">
                  <c:v>3.4208399108432985E-2</c:v>
                </c:pt>
                <c:pt idx="1945">
                  <c:v>3.4199059510178209E-2</c:v>
                </c:pt>
                <c:pt idx="1946">
                  <c:v>3.418760923762143E-2</c:v>
                </c:pt>
                <c:pt idx="1947">
                  <c:v>3.4177789481040222E-2</c:v>
                </c:pt>
                <c:pt idx="1948">
                  <c:v>3.4166162988524817E-2</c:v>
                </c:pt>
                <c:pt idx="1949">
                  <c:v>3.4155295901427962E-2</c:v>
                </c:pt>
                <c:pt idx="1950">
                  <c:v>3.414433283934315E-2</c:v>
                </c:pt>
                <c:pt idx="1951">
                  <c:v>3.4133273802323671E-2</c:v>
                </c:pt>
                <c:pt idx="1952">
                  <c:v>3.4122934691549478E-2</c:v>
                </c:pt>
                <c:pt idx="1953">
                  <c:v>3.4110867803374134E-2</c:v>
                </c:pt>
                <c:pt idx="1954">
                  <c:v>3.4099520841524011E-2</c:v>
                </c:pt>
                <c:pt idx="1955">
                  <c:v>3.4088077904845804E-2</c:v>
                </c:pt>
                <c:pt idx="1956">
                  <c:v>3.4076538993312866E-2</c:v>
                </c:pt>
                <c:pt idx="1957">
                  <c:v>3.4064904107005134E-2</c:v>
                </c:pt>
                <c:pt idx="1958">
                  <c:v>3.4053173245869317E-2</c:v>
                </c:pt>
                <c:pt idx="1959">
                  <c:v>3.4033031584090878E-2</c:v>
                </c:pt>
                <c:pt idx="1960">
                  <c:v>3.4029423599379882E-2</c:v>
                </c:pt>
                <c:pt idx="1961">
                  <c:v>3.4017404814079555E-2</c:v>
                </c:pt>
                <c:pt idx="1962">
                  <c:v>3.4006026342288109E-2</c:v>
                </c:pt>
                <c:pt idx="1963">
                  <c:v>3.3993079319500907E-2</c:v>
                </c:pt>
                <c:pt idx="1964">
                  <c:v>3.3980772610275878E-2</c:v>
                </c:pt>
                <c:pt idx="1965">
                  <c:v>3.3968369926462572E-2</c:v>
                </c:pt>
                <c:pt idx="1966">
                  <c:v>3.3956575468312433E-2</c:v>
                </c:pt>
                <c:pt idx="1967">
                  <c:v>3.3943276635257646E-2</c:v>
                </c:pt>
                <c:pt idx="1968">
                  <c:v>3.3930586027892673E-2</c:v>
                </c:pt>
                <c:pt idx="1969">
                  <c:v>3.391779944607265E-2</c:v>
                </c:pt>
                <c:pt idx="1970">
                  <c:v>3.3904916889797576E-2</c:v>
                </c:pt>
                <c:pt idx="1971">
                  <c:v>3.3891948254538562E-2</c:v>
                </c:pt>
                <c:pt idx="1972">
                  <c:v>3.3878992493940885E-2</c:v>
                </c:pt>
                <c:pt idx="1973">
                  <c:v>3.386607929420471E-2</c:v>
                </c:pt>
                <c:pt idx="1974">
                  <c:v>3.3853208655196809E-2</c:v>
                </c:pt>
                <c:pt idx="1975">
                  <c:v>3.3840380577050411E-2</c:v>
                </c:pt>
                <c:pt idx="1976">
                  <c:v>3.3827595059632287E-2</c:v>
                </c:pt>
                <c:pt idx="1977">
                  <c:v>3.3814852103022375E-2</c:v>
                </c:pt>
                <c:pt idx="1978">
                  <c:v>3.3802151707114092E-2</c:v>
                </c:pt>
                <c:pt idx="1979">
                  <c:v>3.3790177174868319E-2</c:v>
                </c:pt>
                <c:pt idx="1980">
                  <c:v>3.3777563757058093E-2</c:v>
                </c:pt>
                <c:pt idx="1981">
                  <c:v>3.3764305883758894E-2</c:v>
                </c:pt>
                <c:pt idx="1982">
                  <c:v>3.3751775730737066E-2</c:v>
                </c:pt>
                <c:pt idx="1983">
                  <c:v>3.3739288138363577E-2</c:v>
                </c:pt>
                <c:pt idx="1984">
                  <c:v>3.3726843106665072E-2</c:v>
                </c:pt>
                <c:pt idx="1985">
                  <c:v>3.3715135144718467E-2</c:v>
                </c:pt>
                <c:pt idx="1986">
                  <c:v>3.3702080725213079E-2</c:v>
                </c:pt>
                <c:pt idx="1987">
                  <c:v>3.3689763375432946E-2</c:v>
                </c:pt>
                <c:pt idx="1988">
                  <c:v>3.3677488586247861E-2</c:v>
                </c:pt>
                <c:pt idx="1989">
                  <c:v>3.366525635768447E-2</c:v>
                </c:pt>
                <c:pt idx="1990">
                  <c:v>3.3646446681121489E-2</c:v>
                </c:pt>
                <c:pt idx="1991">
                  <c:v>3.3640919582289541E-2</c:v>
                </c:pt>
                <c:pt idx="1992">
                  <c:v>3.3628815035431359E-2</c:v>
                </c:pt>
                <c:pt idx="1993">
                  <c:v>3.3616753049141579E-2</c:v>
                </c:pt>
                <c:pt idx="1994">
                  <c:v>3.3604733623366911E-2</c:v>
                </c:pt>
                <c:pt idx="1995">
                  <c:v>3.3592756758134001E-2</c:v>
                </c:pt>
                <c:pt idx="1996">
                  <c:v>3.3582253612628676E-2</c:v>
                </c:pt>
                <c:pt idx="1997">
                  <c:v>3.3569648106022143E-2</c:v>
                </c:pt>
                <c:pt idx="1998">
                  <c:v>3.3557081525419363E-2</c:v>
                </c:pt>
                <c:pt idx="1999">
                  <c:v>3.3545996174848547E-2</c:v>
                </c:pt>
                <c:pt idx="2000">
                  <c:v>3.35335108393231E-2</c:v>
                </c:pt>
                <c:pt idx="2001">
                  <c:v>3.3521789336941055E-2</c:v>
                </c:pt>
                <c:pt idx="2002">
                  <c:v>3.3510110395020831E-2</c:v>
                </c:pt>
                <c:pt idx="2003">
                  <c:v>3.3498474013509139E-2</c:v>
                </c:pt>
                <c:pt idx="2004">
                  <c:v>3.3487611230729186E-2</c:v>
                </c:pt>
                <c:pt idx="2005">
                  <c:v>3.34753289316847E-2</c:v>
                </c:pt>
                <c:pt idx="2006">
                  <c:v>3.3463820231371955E-2</c:v>
                </c:pt>
                <c:pt idx="2007">
                  <c:v>3.3452354091414449E-2</c:v>
                </c:pt>
                <c:pt idx="2008">
                  <c:v>3.3440930511838829E-2</c:v>
                </c:pt>
                <c:pt idx="2009">
                  <c:v>3.3421581772348219E-2</c:v>
                </c:pt>
                <c:pt idx="2010">
                  <c:v>3.3418211033646728E-2</c:v>
                </c:pt>
                <c:pt idx="2011">
                  <c:v>3.3406915135110182E-2</c:v>
                </c:pt>
                <c:pt idx="2012">
                  <c:v>3.339566179679565E-2</c:v>
                </c:pt>
                <c:pt idx="2013">
                  <c:v>3.3384451018889649E-2</c:v>
                </c:pt>
                <c:pt idx="2014">
                  <c:v>3.3373282801179016E-2</c:v>
                </c:pt>
                <c:pt idx="2015">
                  <c:v>3.336291004683023E-2</c:v>
                </c:pt>
                <c:pt idx="2016">
                  <c:v>3.3351074046636953E-2</c:v>
                </c:pt>
                <c:pt idx="2017">
                  <c:v>3.3340033509752232E-2</c:v>
                </c:pt>
                <c:pt idx="2018">
                  <c:v>3.3329794489453946E-2</c:v>
                </c:pt>
                <c:pt idx="2019">
                  <c:v>3.3318080116675475E-2</c:v>
                </c:pt>
                <c:pt idx="2020">
                  <c:v>3.3307167260510084E-2</c:v>
                </c:pt>
                <c:pt idx="2021">
                  <c:v>3.3296296964513417E-2</c:v>
                </c:pt>
                <c:pt idx="2022">
                  <c:v>3.3285469228712117E-2</c:v>
                </c:pt>
                <c:pt idx="2023">
                  <c:v>3.327468405307954E-2</c:v>
                </c:pt>
                <c:pt idx="2024">
                  <c:v>3.3263941437668976E-2</c:v>
                </c:pt>
                <c:pt idx="2025">
                  <c:v>3.3253241382400489E-2</c:v>
                </c:pt>
                <c:pt idx="2026">
                  <c:v>3.3242583887220789E-2</c:v>
                </c:pt>
                <c:pt idx="2027">
                  <c:v>3.3231968952236457E-2</c:v>
                </c:pt>
                <c:pt idx="2028">
                  <c:v>3.3221396577340911E-2</c:v>
                </c:pt>
                <c:pt idx="2029">
                  <c:v>3.3210866762614089E-2</c:v>
                </c:pt>
                <c:pt idx="2030">
                  <c:v>3.3200379507922761E-2</c:v>
                </c:pt>
                <c:pt idx="2031">
                  <c:v>3.3190720443854183E-2</c:v>
                </c:pt>
                <c:pt idx="2032">
                  <c:v>3.3180320390915341E-2</c:v>
                </c:pt>
                <c:pt idx="2033">
                  <c:v>3.3169173104514726E-2</c:v>
                </c:pt>
                <c:pt idx="2034">
                  <c:v>3.31588560901519E-2</c:v>
                </c:pt>
                <c:pt idx="2035">
                  <c:v>3.3148581635851215E-2</c:v>
                </c:pt>
                <c:pt idx="2036">
                  <c:v>3.3138349741612672E-2</c:v>
                </c:pt>
                <c:pt idx="2037">
                  <c:v>3.3128958590222801E-2</c:v>
                </c:pt>
                <c:pt idx="2038">
                  <c:v>3.311801363313549E-2</c:v>
                </c:pt>
                <c:pt idx="2039">
                  <c:v>3.3107909418923498E-2</c:v>
                </c:pt>
                <c:pt idx="2040">
                  <c:v>3.3097847764747002E-2</c:v>
                </c:pt>
                <c:pt idx="2041">
                  <c:v>3.3087828670446129E-2</c:v>
                </c:pt>
                <c:pt idx="2042">
                  <c:v>3.3078660895013989E-2</c:v>
                </c:pt>
                <c:pt idx="2043">
                  <c:v>3.306791816189758E-2</c:v>
                </c:pt>
                <c:pt idx="2044">
                  <c:v>3.3058026747543323E-2</c:v>
                </c:pt>
                <c:pt idx="2045">
                  <c:v>3.3048177893144626E-2</c:v>
                </c:pt>
                <c:pt idx="2046">
                  <c:v>3.3038371598648197E-2</c:v>
                </c:pt>
                <c:pt idx="2047">
                  <c:v>3.3028607864107329E-2</c:v>
                </c:pt>
                <c:pt idx="2048">
                  <c:v>3.3018886689442084E-2</c:v>
                </c:pt>
                <c:pt idx="2049">
                  <c:v>3.3004248716594908E-2</c:v>
                </c:pt>
                <c:pt idx="2050">
                  <c:v>3.2993802432637054E-2</c:v>
                </c:pt>
                <c:pt idx="2051">
                  <c:v>3.298422285342717E-2</c:v>
                </c:pt>
                <c:pt idx="2052">
                  <c:v>3.2973326866754249E-2</c:v>
                </c:pt>
                <c:pt idx="2053">
                  <c:v>3.2965191349534351E-2</c:v>
                </c:pt>
                <c:pt idx="2054">
                  <c:v>3.2955739424931352E-2</c:v>
                </c:pt>
                <c:pt idx="2055">
                  <c:v>3.2946330051890627E-2</c:v>
                </c:pt>
                <c:pt idx="2056">
                  <c:v>3.2935628586656662E-2</c:v>
                </c:pt>
                <c:pt idx="2057">
                  <c:v>3.2927638960416061E-2</c:v>
                </c:pt>
                <c:pt idx="2058">
                  <c:v>3.2918357242062157E-2</c:v>
                </c:pt>
                <c:pt idx="2059">
                  <c:v>3.2909118075110655E-2</c:v>
                </c:pt>
                <c:pt idx="2060">
                  <c:v>3.2899921459801362E-2</c:v>
                </c:pt>
                <c:pt idx="2061">
                  <c:v>3.2890767396054343E-2</c:v>
                </c:pt>
                <c:pt idx="2062">
                  <c:v>3.2881655883709726E-2</c:v>
                </c:pt>
                <c:pt idx="2063">
                  <c:v>3.2872586922927383E-2</c:v>
                </c:pt>
                <c:pt idx="2064">
                  <c:v>3.2860989355141257E-2</c:v>
                </c:pt>
                <c:pt idx="2065">
                  <c:v>3.2854576656049517E-2</c:v>
                </c:pt>
                <c:pt idx="2066">
                  <c:v>3.2845635349794122E-2</c:v>
                </c:pt>
                <c:pt idx="2067">
                  <c:v>3.2835468818017688E-2</c:v>
                </c:pt>
                <c:pt idx="2068">
                  <c:v>3.2827880391970155E-2</c:v>
                </c:pt>
                <c:pt idx="2069">
                  <c:v>3.2819066740161773E-2</c:v>
                </c:pt>
                <c:pt idx="2070">
                  <c:v>3.28090460992847E-2</c:v>
                </c:pt>
                <c:pt idx="2071">
                  <c:v>3.2801567091311767E-2</c:v>
                </c:pt>
                <c:pt idx="2072">
                  <c:v>3.2792881094190207E-2</c:v>
                </c:pt>
                <c:pt idx="2073">
                  <c:v>3.2784237648391112E-2</c:v>
                </c:pt>
                <c:pt idx="2074">
                  <c:v>3.2775636754154291E-2</c:v>
                </c:pt>
                <c:pt idx="2075">
                  <c:v>3.276707841155968E-2</c:v>
                </c:pt>
                <c:pt idx="2076">
                  <c:v>3.2758562620367471E-2</c:v>
                </c:pt>
                <c:pt idx="2077">
                  <c:v>3.2750089380577663E-2</c:v>
                </c:pt>
                <c:pt idx="2078">
                  <c:v>3.2741658692350128E-2</c:v>
                </c:pt>
                <c:pt idx="2079">
                  <c:v>3.273327055544506E-2</c:v>
                </c:pt>
                <c:pt idx="2080">
                  <c:v>3.2724924970262137E-2</c:v>
                </c:pt>
                <c:pt idx="2081">
                  <c:v>3.2716621936241808E-2</c:v>
                </c:pt>
                <c:pt idx="2082">
                  <c:v>3.2708361453943624E-2</c:v>
                </c:pt>
                <c:pt idx="2083">
                  <c:v>3.2698973006404231E-2</c:v>
                </c:pt>
                <c:pt idx="2084">
                  <c:v>3.2690803705808236E-2</c:v>
                </c:pt>
                <c:pt idx="2085">
                  <c:v>3.2683835315463483E-2</c:v>
                </c:pt>
                <c:pt idx="2086">
                  <c:v>3.2675745038934778E-2</c:v>
                </c:pt>
                <c:pt idx="2087">
                  <c:v>3.2667697313808475E-2</c:v>
                </c:pt>
                <c:pt idx="2088">
                  <c:v>3.2659692140084573E-2</c:v>
                </c:pt>
                <c:pt idx="2089">
                  <c:v>3.2651729517922945E-2</c:v>
                </c:pt>
                <c:pt idx="2090">
                  <c:v>3.2642681482002445E-2</c:v>
                </c:pt>
                <c:pt idx="2091">
                  <c:v>3.2635931927726958E-2</c:v>
                </c:pt>
                <c:pt idx="2092">
                  <c:v>3.2628096959772535E-2</c:v>
                </c:pt>
                <c:pt idx="2093">
                  <c:v>3.2620304543460321E-2</c:v>
                </c:pt>
                <c:pt idx="2094">
                  <c:v>3.2611451028419225E-2</c:v>
                </c:pt>
                <c:pt idx="2095">
                  <c:v>3.2604847364723355E-2</c:v>
                </c:pt>
                <c:pt idx="2096">
                  <c:v>3.2597182602618346E-2</c:v>
                </c:pt>
                <c:pt idx="2097">
                  <c:v>3.2589560391835803E-2</c:v>
                </c:pt>
                <c:pt idx="2098">
                  <c:v>3.2581980732615534E-2</c:v>
                </c:pt>
                <c:pt idx="2099">
                  <c:v>3.2574443624637794E-2</c:v>
                </c:pt>
                <c:pt idx="2100">
                  <c:v>3.2566949068142392E-2</c:v>
                </c:pt>
                <c:pt idx="2101">
                  <c:v>3.2559378095453617E-2</c:v>
                </c:pt>
                <c:pt idx="2102">
                  <c:v>3.2551032589607232E-2</c:v>
                </c:pt>
                <c:pt idx="2103">
                  <c:v>3.2543671766056548E-2</c:v>
                </c:pt>
                <c:pt idx="2104">
                  <c:v>3.2536353493828329E-2</c:v>
                </c:pt>
                <c:pt idx="2105">
                  <c:v>3.2529077773322257E-2</c:v>
                </c:pt>
                <c:pt idx="2106">
                  <c:v>3.2521844603978778E-2</c:v>
                </c:pt>
                <c:pt idx="2107">
                  <c:v>3.25146539860377E-2</c:v>
                </c:pt>
                <c:pt idx="2108">
                  <c:v>3.2507505919499025E-2</c:v>
                </c:pt>
                <c:pt idx="2109">
                  <c:v>3.2500400404442686E-2</c:v>
                </c:pt>
                <c:pt idx="2110">
                  <c:v>3.2493337440708814E-2</c:v>
                </c:pt>
                <c:pt idx="2111">
                  <c:v>3.2486317028217471E-2</c:v>
                </c:pt>
                <c:pt idx="2112">
                  <c:v>3.2479339167448273E-2</c:v>
                </c:pt>
                <c:pt idx="2113">
                  <c:v>3.2472403857761734E-2</c:v>
                </c:pt>
                <c:pt idx="2114">
                  <c:v>3.2465511099557531E-2</c:v>
                </c:pt>
                <c:pt idx="2115">
                  <c:v>3.2456711506503311E-2</c:v>
                </c:pt>
                <c:pt idx="2116">
                  <c:v>3.2449916008578938E-2</c:v>
                </c:pt>
                <c:pt idx="2117">
                  <c:v>3.2443163061897096E-2</c:v>
                </c:pt>
                <c:pt idx="2118">
                  <c:v>3.2436452666697591E-2</c:v>
                </c:pt>
                <c:pt idx="2119">
                  <c:v>3.2429784822980423E-2</c:v>
                </c:pt>
                <c:pt idx="2120">
                  <c:v>3.2423159530585721E-2</c:v>
                </c:pt>
                <c:pt idx="2121">
                  <c:v>3.2416576789433549E-2</c:v>
                </c:pt>
                <c:pt idx="2122">
                  <c:v>3.2410036599763714E-2</c:v>
                </c:pt>
                <c:pt idx="2123">
                  <c:v>3.2403538961336409E-2</c:v>
                </c:pt>
                <c:pt idx="2124">
                  <c:v>3.2397083874391441E-2</c:v>
                </c:pt>
                <c:pt idx="2125">
                  <c:v>3.2390671338609067E-2</c:v>
                </c:pt>
                <c:pt idx="2126">
                  <c:v>3.2384301354468903E-2</c:v>
                </c:pt>
                <c:pt idx="2127">
                  <c:v>3.2380992074418913E-2</c:v>
                </c:pt>
                <c:pt idx="2128">
                  <c:v>3.2371689039836227E-2</c:v>
                </c:pt>
                <c:pt idx="2129">
                  <c:v>3.2365446709583523E-2</c:v>
                </c:pt>
                <c:pt idx="2130">
                  <c:v>3.2359246930653285E-2</c:v>
                </c:pt>
                <c:pt idx="2131">
                  <c:v>3.2353089703205384E-2</c:v>
                </c:pt>
                <c:pt idx="2132">
                  <c:v>3.2346975026840141E-2</c:v>
                </c:pt>
                <c:pt idx="2133">
                  <c:v>3.23409029018773E-2</c:v>
                </c:pt>
                <c:pt idx="2134">
                  <c:v>3.2334873328396796E-2</c:v>
                </c:pt>
                <c:pt idx="2135">
                  <c:v>3.2328886306078886E-2</c:v>
                </c:pt>
                <c:pt idx="2136">
                  <c:v>3.2322941835083441E-2</c:v>
                </c:pt>
                <c:pt idx="2137">
                  <c:v>3.2317039915570334E-2</c:v>
                </c:pt>
                <c:pt idx="2138">
                  <c:v>3.2311180547299756E-2</c:v>
                </c:pt>
                <c:pt idx="2139">
                  <c:v>3.2305363730271708E-2</c:v>
                </c:pt>
                <c:pt idx="2140">
                  <c:v>3.2299589464725997E-2</c:v>
                </c:pt>
                <c:pt idx="2141">
                  <c:v>3.229385775034288E-2</c:v>
                </c:pt>
                <c:pt idx="2142">
                  <c:v>3.2288168587362165E-2</c:v>
                </c:pt>
                <c:pt idx="2143">
                  <c:v>3.2282521975623979E-2</c:v>
                </c:pt>
                <c:pt idx="2144">
                  <c:v>3.2276917915368131E-2</c:v>
                </c:pt>
                <c:pt idx="2145">
                  <c:v>3.2271356406274876E-2</c:v>
                </c:pt>
                <c:pt idx="2146">
                  <c:v>3.2265837448424151E-2</c:v>
                </c:pt>
                <c:pt idx="2147">
                  <c:v>3.2260361041975827E-2</c:v>
                </c:pt>
                <c:pt idx="2148">
                  <c:v>3.2256272516750784E-2</c:v>
                </c:pt>
                <c:pt idx="2149">
                  <c:v>3.2249535883046576E-2</c:v>
                </c:pt>
                <c:pt idx="2150">
                  <c:v>3.2244187130405777E-2</c:v>
                </c:pt>
                <c:pt idx="2151">
                  <c:v>3.2238880929247316E-2</c:v>
                </c:pt>
                <c:pt idx="2152">
                  <c:v>3.2237894300532588E-2</c:v>
                </c:pt>
                <c:pt idx="2153">
                  <c:v>3.2231611201607446E-2</c:v>
                </c:pt>
                <c:pt idx="2154">
                  <c:v>3.2223217633227108E-2</c:v>
                </c:pt>
                <c:pt idx="2155">
                  <c:v>3.2218081637278573E-2</c:v>
                </c:pt>
                <c:pt idx="2156">
                  <c:v>3.2212988192412695E-2</c:v>
                </c:pt>
                <c:pt idx="2157">
                  <c:v>3.2207937298949219E-2</c:v>
                </c:pt>
                <c:pt idx="2158">
                  <c:v>3.2202928956648336E-2</c:v>
                </c:pt>
                <c:pt idx="2159">
                  <c:v>3.219796316582979E-2</c:v>
                </c:pt>
                <c:pt idx="2160">
                  <c:v>3.2193039926173839E-2</c:v>
                </c:pt>
                <c:pt idx="2161">
                  <c:v>3.218815923768048E-2</c:v>
                </c:pt>
                <c:pt idx="2162">
                  <c:v>3.218332110066946E-2</c:v>
                </c:pt>
                <c:pt idx="2163">
                  <c:v>3.2178525514821033E-2</c:v>
                </c:pt>
                <c:pt idx="2164">
                  <c:v>3.2173772480215135E-2</c:v>
                </c:pt>
                <c:pt idx="2165">
                  <c:v>3.2169061997091575E-2</c:v>
                </c:pt>
                <c:pt idx="2166">
                  <c:v>3.2164394064970736E-2</c:v>
                </c:pt>
                <c:pt idx="2167">
                  <c:v>3.2159768684332235E-2</c:v>
                </c:pt>
                <c:pt idx="2168">
                  <c:v>3.2159629407118473E-2</c:v>
                </c:pt>
                <c:pt idx="2169">
                  <c:v>3.2150645576702885E-2</c:v>
                </c:pt>
                <c:pt idx="2170">
                  <c:v>3.2146147849791973E-2</c:v>
                </c:pt>
                <c:pt idx="2171">
                  <c:v>3.214169267412359E-2</c:v>
                </c:pt>
                <c:pt idx="2172">
                  <c:v>3.2137280049697736E-2</c:v>
                </c:pt>
                <c:pt idx="2173">
                  <c:v>3.2132909976594348E-2</c:v>
                </c:pt>
                <c:pt idx="2174">
                  <c:v>3.2128582454653554E-2</c:v>
                </c:pt>
                <c:pt idx="2175">
                  <c:v>3.2124297483875353E-2</c:v>
                </c:pt>
                <c:pt idx="2176">
                  <c:v>3.2120055064659425E-2</c:v>
                </c:pt>
                <c:pt idx="2177">
                  <c:v>3.2115855196526155E-2</c:v>
                </c:pt>
                <c:pt idx="2178">
                  <c:v>3.2111697879635415E-2</c:v>
                </c:pt>
                <c:pt idx="2179">
                  <c:v>3.2107583113987204E-2</c:v>
                </c:pt>
                <c:pt idx="2180">
                  <c:v>3.210351089982133E-2</c:v>
                </c:pt>
                <c:pt idx="2181">
                  <c:v>3.2099481236578242E-2</c:v>
                </c:pt>
                <c:pt idx="2182">
                  <c:v>3.209549412465762E-2</c:v>
                </c:pt>
                <c:pt idx="2183">
                  <c:v>3.2091549563899591E-2</c:v>
                </c:pt>
                <c:pt idx="2184">
                  <c:v>3.2087647554703835E-2</c:v>
                </c:pt>
                <c:pt idx="2185">
                  <c:v>3.2083788096590737E-2</c:v>
                </c:pt>
                <c:pt idx="2186">
                  <c:v>3.2079971189640233E-2</c:v>
                </c:pt>
                <c:pt idx="2187">
                  <c:v>3.2076196833932258E-2</c:v>
                </c:pt>
                <c:pt idx="2188">
                  <c:v>3.2072465029626684E-2</c:v>
                </c:pt>
                <c:pt idx="2189">
                  <c:v>3.2068775776403768E-2</c:v>
                </c:pt>
                <c:pt idx="2190">
                  <c:v>3.2065129074423382E-2</c:v>
                </c:pt>
                <c:pt idx="2191">
                  <c:v>3.2061524923765461E-2</c:v>
                </c:pt>
                <c:pt idx="2192">
                  <c:v>3.2057963324270133E-2</c:v>
                </c:pt>
                <c:pt idx="2193">
                  <c:v>3.2054444276017335E-2</c:v>
                </c:pt>
                <c:pt idx="2194">
                  <c:v>3.2050967778927131E-2</c:v>
                </c:pt>
                <c:pt idx="2195">
                  <c:v>3.2047533833239328E-2</c:v>
                </c:pt>
                <c:pt idx="2196">
                  <c:v>3.2044142438714118E-2</c:v>
                </c:pt>
                <c:pt idx="2197">
                  <c:v>3.2040793595351502E-2</c:v>
                </c:pt>
                <c:pt idx="2198">
                  <c:v>3.2039401783992005E-2</c:v>
                </c:pt>
                <c:pt idx="2199">
                  <c:v>3.2034223562353858E-2</c:v>
                </c:pt>
                <c:pt idx="2200">
                  <c:v>3.2032940018655864E-2</c:v>
                </c:pt>
                <c:pt idx="2201">
                  <c:v>3.2027823734246397E-2</c:v>
                </c:pt>
                <c:pt idx="2202">
                  <c:v>3.2024687647096428E-2</c:v>
                </c:pt>
                <c:pt idx="2203">
                  <c:v>3.2021594111188989E-2</c:v>
                </c:pt>
                <c:pt idx="2204">
                  <c:v>3.202458478718917E-2</c:v>
                </c:pt>
                <c:pt idx="2205">
                  <c:v>3.2013411863429653E-2</c:v>
                </c:pt>
                <c:pt idx="2206">
                  <c:v>3.2014576134935524E-2</c:v>
                </c:pt>
                <c:pt idx="2207">
                  <c:v>3.2012881504013269E-2</c:v>
                </c:pt>
                <c:pt idx="2208">
                  <c:v>3.2008795311062599E-2</c:v>
                </c:pt>
                <c:pt idx="2209">
                  <c:v>3.2005968737314205E-2</c:v>
                </c:pt>
                <c:pt idx="2210">
                  <c:v>3.2003184722455558E-2</c:v>
                </c:pt>
                <c:pt idx="2211">
                  <c:v>3.2000443266380074E-2</c:v>
                </c:pt>
                <c:pt idx="2212">
                  <c:v>3.1998975393110474E-2</c:v>
                </c:pt>
                <c:pt idx="2213">
                  <c:v>3.1995088030685181E-2</c:v>
                </c:pt>
                <c:pt idx="2214">
                  <c:v>3.1992474251092418E-2</c:v>
                </c:pt>
                <c:pt idx="2215">
                  <c:v>3.1989903030256173E-2</c:v>
                </c:pt>
                <c:pt idx="2216">
                  <c:v>3.1987374368203092E-2</c:v>
                </c:pt>
                <c:pt idx="2217">
                  <c:v>3.1984888265013112E-2</c:v>
                </c:pt>
                <c:pt idx="2218">
                  <c:v>3.1982444720632941E-2</c:v>
                </c:pt>
                <c:pt idx="2219">
                  <c:v>3.1976187183051508E-2</c:v>
                </c:pt>
                <c:pt idx="2220">
                  <c:v>3.1977685308168802E-2</c:v>
                </c:pt>
                <c:pt idx="2221">
                  <c:v>3.1975369440191415E-2</c:v>
                </c:pt>
                <c:pt idx="2222">
                  <c:v>3.1974355366992668E-2</c:v>
                </c:pt>
                <c:pt idx="2223">
                  <c:v>3.1970865380452906E-2</c:v>
                </c:pt>
                <c:pt idx="2224">
                  <c:v>3.1968677188798367E-2</c:v>
                </c:pt>
                <c:pt idx="2225">
                  <c:v>3.1966531555926991E-2</c:v>
                </c:pt>
                <c:pt idx="2226">
                  <c:v>3.1965699108982282E-2</c:v>
                </c:pt>
                <c:pt idx="2227">
                  <c:v>3.1962367966453797E-2</c:v>
                </c:pt>
                <c:pt idx="2228">
                  <c:v>3.1960350009931915E-2</c:v>
                </c:pt>
                <c:pt idx="2229">
                  <c:v>3.1958374612166551E-2</c:v>
                </c:pt>
                <c:pt idx="2230">
                  <c:v>3.1956441773157707E-2</c:v>
                </c:pt>
                <c:pt idx="2231">
                  <c:v>3.1955825553888761E-2</c:v>
                </c:pt>
                <c:pt idx="2232">
                  <c:v>3.1952634037590855E-2</c:v>
                </c:pt>
                <c:pt idx="2233">
                  <c:v>3.1950705741188301E-2</c:v>
                </c:pt>
                <c:pt idx="2234">
                  <c:v>3.1948758436657343E-2</c:v>
                </c:pt>
                <c:pt idx="2235">
                  <c:v>3.1946792124157852E-2</c:v>
                </c:pt>
                <c:pt idx="2236">
                  <c:v>3.1944806803556602E-2</c:v>
                </c:pt>
                <c:pt idx="2237">
                  <c:v>3.1942802474880239E-2</c:v>
                </c:pt>
                <c:pt idx="2238">
                  <c:v>3.194077913807547E-2</c:v>
                </c:pt>
                <c:pt idx="2239">
                  <c:v>3.1940006755997175E-2</c:v>
                </c:pt>
                <c:pt idx="2240">
                  <c:v>3.1937943862421214E-2</c:v>
                </c:pt>
                <c:pt idx="2241">
                  <c:v>3.1934595079423644E-2</c:v>
                </c:pt>
                <c:pt idx="2242">
                  <c:v>3.1932495710345066E-2</c:v>
                </c:pt>
                <c:pt idx="2243">
                  <c:v>3.1930377333271309E-2</c:v>
                </c:pt>
                <c:pt idx="2244">
                  <c:v>3.1928239948122439E-2</c:v>
                </c:pt>
                <c:pt idx="2245">
                  <c:v>3.1927344248314782E-2</c:v>
                </c:pt>
                <c:pt idx="2246">
                  <c:v>3.1923908153599356E-2</c:v>
                </c:pt>
                <c:pt idx="2247">
                  <c:v>3.1921713744198499E-2</c:v>
                </c:pt>
                <c:pt idx="2248">
                  <c:v>3.1919500326775818E-2</c:v>
                </c:pt>
                <c:pt idx="2249">
                  <c:v>3.1917267901331314E-2</c:v>
                </c:pt>
                <c:pt idx="2250">
                  <c:v>3.191154101535254E-2</c:v>
                </c:pt>
                <c:pt idx="2251">
                  <c:v>3.191274602619032E-2</c:v>
                </c:pt>
                <c:pt idx="2252">
                  <c:v>3.1910456576467183E-2</c:v>
                </c:pt>
                <c:pt idx="2253">
                  <c:v>3.1908148118748869E-2</c:v>
                </c:pt>
                <c:pt idx="2254">
                  <c:v>3.1905820653008732E-2</c:v>
                </c:pt>
                <c:pt idx="2255">
                  <c:v>3.190347417914019E-2</c:v>
                </c:pt>
                <c:pt idx="2256">
                  <c:v>3.1903595708268284E-2</c:v>
                </c:pt>
                <c:pt idx="2257">
                  <c:v>3.1899966181700989E-2</c:v>
                </c:pt>
                <c:pt idx="2258">
                  <c:v>3.1896320709350334E-2</c:v>
                </c:pt>
                <c:pt idx="2259">
                  <c:v>3.1895137034458898E-2</c:v>
                </c:pt>
                <c:pt idx="2260">
                  <c:v>3.1891456689283615E-2</c:v>
                </c:pt>
                <c:pt idx="2261">
                  <c:v>3.1888996167150907E-2</c:v>
                </c:pt>
                <c:pt idx="2262">
                  <c:v>3.1886516636969731E-2</c:v>
                </c:pt>
                <c:pt idx="2263">
                  <c:v>3.1884018098766731E-2</c:v>
                </c:pt>
                <c:pt idx="2264">
                  <c:v>3.1882731496362116E-2</c:v>
                </c:pt>
                <c:pt idx="2265">
                  <c:v>3.1878963998188681E-2</c:v>
                </c:pt>
                <c:pt idx="2266">
                  <c:v>3.1876408435840276E-2</c:v>
                </c:pt>
                <c:pt idx="2267">
                  <c:v>3.1873833865470047E-2</c:v>
                </c:pt>
                <c:pt idx="2268">
                  <c:v>3.1871240286998059E-2</c:v>
                </c:pt>
                <c:pt idx="2269">
                  <c:v>3.1868627700557539E-2</c:v>
                </c:pt>
                <c:pt idx="2270">
                  <c:v>3.1862042535637514E-2</c:v>
                </c:pt>
                <c:pt idx="2271">
                  <c:v>3.1863345503531093E-2</c:v>
                </c:pt>
                <c:pt idx="2272">
                  <c:v>3.1860675892945167E-2</c:v>
                </c:pt>
                <c:pt idx="2273">
                  <c:v>3.1857987274337418E-2</c:v>
                </c:pt>
                <c:pt idx="2274">
                  <c:v>3.1856494692272808E-2</c:v>
                </c:pt>
                <c:pt idx="2275">
                  <c:v>3.185255301305645E-2</c:v>
                </c:pt>
                <c:pt idx="2276">
                  <c:v>3.1849807370356586E-2</c:v>
                </c:pt>
                <c:pt idx="2277">
                  <c:v>3.1847042719661545E-2</c:v>
                </c:pt>
                <c:pt idx="2278">
                  <c:v>3.1845467699174179E-2</c:v>
                </c:pt>
                <c:pt idx="2279">
                  <c:v>3.1841456394126055E-2</c:v>
                </c:pt>
                <c:pt idx="2280">
                  <c:v>3.1838634719312253E-2</c:v>
                </c:pt>
                <c:pt idx="2281">
                  <c:v>3.1835794036449983E-2</c:v>
                </c:pt>
                <c:pt idx="2282">
                  <c:v>3.183293434567247E-2</c:v>
                </c:pt>
                <c:pt idx="2283">
                  <c:v>3.1830055646819844E-2</c:v>
                </c:pt>
                <c:pt idx="2284">
                  <c:v>3.1827157939892103E-2</c:v>
                </c:pt>
                <c:pt idx="2285">
                  <c:v>3.1824241224969185E-2</c:v>
                </c:pt>
                <c:pt idx="2286">
                  <c:v>3.182130550210438E-2</c:v>
                </c:pt>
                <c:pt idx="2287">
                  <c:v>3.1818350771191106E-2</c:v>
                </c:pt>
                <c:pt idx="2288">
                  <c:v>3.1815377032256009E-2</c:v>
                </c:pt>
                <c:pt idx="2289">
                  <c:v>3.1812384285272444E-2</c:v>
                </c:pt>
                <c:pt idx="2290">
                  <c:v>3.1809372530346991E-2</c:v>
                </c:pt>
                <c:pt idx="2291">
                  <c:v>3.1807529402130275E-2</c:v>
                </c:pt>
                <c:pt idx="2292">
                  <c:v>3.1804478003876202E-2</c:v>
                </c:pt>
                <c:pt idx="2293">
                  <c:v>3.1800223217413048E-2</c:v>
                </c:pt>
                <c:pt idx="2294">
                  <c:v>3.1797135430426948E-2</c:v>
                </c:pt>
                <c:pt idx="2295">
                  <c:v>3.1794028635472316E-2</c:v>
                </c:pt>
                <c:pt idx="2296">
                  <c:v>3.1790902832442569E-2</c:v>
                </c:pt>
                <c:pt idx="2297">
                  <c:v>3.1788935867957946E-2</c:v>
                </c:pt>
                <c:pt idx="2298">
                  <c:v>3.1784594202477479E-2</c:v>
                </c:pt>
                <c:pt idx="2299">
                  <c:v>3.1781411375515489E-2</c:v>
                </c:pt>
                <c:pt idx="2300">
                  <c:v>3.1778209540505031E-2</c:v>
                </c:pt>
                <c:pt idx="2301">
                  <c:v>3.1774988697552686E-2</c:v>
                </c:pt>
                <c:pt idx="2302">
                  <c:v>3.1768016378057595E-2</c:v>
                </c:pt>
                <c:pt idx="2303">
                  <c:v>3.1768489987582527E-2</c:v>
                </c:pt>
                <c:pt idx="2304">
                  <c:v>3.1765212120671293E-2</c:v>
                </c:pt>
                <c:pt idx="2305">
                  <c:v>3.1761915245738237E-2</c:v>
                </c:pt>
                <c:pt idx="2306">
                  <c:v>3.1758599362836648E-2</c:v>
                </c:pt>
                <c:pt idx="2307">
                  <c:v>3.1755264471939881E-2</c:v>
                </c:pt>
                <c:pt idx="2308">
                  <c:v>3.1754229977828174E-2</c:v>
                </c:pt>
                <c:pt idx="2309">
                  <c:v>3.1749695758016561E-2</c:v>
                </c:pt>
                <c:pt idx="2310">
                  <c:v>3.1745145751331805E-2</c:v>
                </c:pt>
                <c:pt idx="2311">
                  <c:v>3.1742889604835511E-2</c:v>
                </c:pt>
                <c:pt idx="2312">
                  <c:v>3.1738304897741543E-2</c:v>
                </c:pt>
                <c:pt idx="2313">
                  <c:v>3.173485595898029E-2</c:v>
                </c:pt>
                <c:pt idx="2314">
                  <c:v>3.173138801222386E-2</c:v>
                </c:pt>
                <c:pt idx="2315">
                  <c:v>3.1727901057498897E-2</c:v>
                </c:pt>
                <c:pt idx="2316">
                  <c:v>3.1725541553679903E-2</c:v>
                </c:pt>
                <c:pt idx="2317">
                  <c:v>3.1720870124143374E-2</c:v>
                </c:pt>
                <c:pt idx="2318">
                  <c:v>3.171732614553946E-2</c:v>
                </c:pt>
                <c:pt idx="2319">
                  <c:v>3.1713763158940367E-2</c:v>
                </c:pt>
                <c:pt idx="2320">
                  <c:v>3.1710181164399387E-2</c:v>
                </c:pt>
                <c:pt idx="2321">
                  <c:v>3.1706580161836584E-2</c:v>
                </c:pt>
                <c:pt idx="2322">
                  <c:v>3.170296015141183E-2</c:v>
                </c:pt>
                <c:pt idx="2323">
                  <c:v>3.1699321132991898E-2</c:v>
                </c:pt>
                <c:pt idx="2324">
                  <c:v>3.1695663106576788E-2</c:v>
                </c:pt>
                <c:pt idx="2325">
                  <c:v>3.1687615248623402E-2</c:v>
                </c:pt>
                <c:pt idx="2326">
                  <c:v>3.1688290029947552E-2</c:v>
                </c:pt>
                <c:pt idx="2327">
                  <c:v>3.1685702995907228E-2</c:v>
                </c:pt>
                <c:pt idx="2328">
                  <c:v>3.1680840921497477E-2</c:v>
                </c:pt>
                <c:pt idx="2329">
                  <c:v>3.1677087855399577E-2</c:v>
                </c:pt>
                <c:pt idx="2330">
                  <c:v>3.1674438733364507E-2</c:v>
                </c:pt>
                <c:pt idx="2331">
                  <c:v>3.1669524699298179E-2</c:v>
                </c:pt>
                <c:pt idx="2332">
                  <c:v>3.1665714609321327E-2</c:v>
                </c:pt>
                <c:pt idx="2333">
                  <c:v>3.1661885511402588E-2</c:v>
                </c:pt>
                <c:pt idx="2334">
                  <c:v>3.1658037405568606E-2</c:v>
                </c:pt>
                <c:pt idx="2335">
                  <c:v>3.1654170291792738E-2</c:v>
                </c:pt>
                <c:pt idx="2336">
                  <c:v>3.1650284170074983E-2</c:v>
                </c:pt>
                <c:pt idx="2337">
                  <c:v>3.1646379040362049E-2</c:v>
                </c:pt>
                <c:pt idx="2338">
                  <c:v>3.164245490281381E-2</c:v>
                </c:pt>
                <c:pt idx="2339">
                  <c:v>3.1638511757270393E-2</c:v>
                </c:pt>
                <c:pt idx="2340">
                  <c:v>3.1634549603865025E-2</c:v>
                </c:pt>
                <c:pt idx="2341">
                  <c:v>3.1630568442491125E-2</c:v>
                </c:pt>
                <c:pt idx="2342">
                  <c:v>3.1626568273228628E-2</c:v>
                </c:pt>
                <c:pt idx="2343">
                  <c:v>3.162364993367861E-2</c:v>
                </c:pt>
                <c:pt idx="2344">
                  <c:v>3.1619610036082157E-2</c:v>
                </c:pt>
                <c:pt idx="2345">
                  <c:v>3.1614453717789814E-2</c:v>
                </c:pt>
                <c:pt idx="2346">
                  <c:v>3.161037751681306E-2</c:v>
                </c:pt>
                <c:pt idx="2347">
                  <c:v>3.1606282307974354E-2</c:v>
                </c:pt>
                <c:pt idx="2348">
                  <c:v>3.1602168091193761E-2</c:v>
                </c:pt>
                <c:pt idx="2349">
                  <c:v>3.1598034866471281E-2</c:v>
                </c:pt>
                <c:pt idx="2350">
                  <c:v>3.1594971450090714E-2</c:v>
                </c:pt>
                <c:pt idx="2351">
                  <c:v>3.1589711393387176E-2</c:v>
                </c:pt>
                <c:pt idx="2352">
                  <c:v>3.1585521144945616E-2</c:v>
                </c:pt>
                <c:pt idx="2353">
                  <c:v>3.158131188861546E-2</c:v>
                </c:pt>
                <c:pt idx="2354">
                  <c:v>3.1578165535550706E-2</c:v>
                </c:pt>
                <c:pt idx="2355">
                  <c:v>3.1572836352289357E-2</c:v>
                </c:pt>
                <c:pt idx="2356">
                  <c:v>3.1568570072266766E-2</c:v>
                </c:pt>
                <c:pt idx="2357">
                  <c:v>3.1564284784302288E-2</c:v>
                </c:pt>
                <c:pt idx="2358">
                  <c:v>3.1559980488529149E-2</c:v>
                </c:pt>
                <c:pt idx="2359">
                  <c:v>3.1555657184867414E-2</c:v>
                </c:pt>
                <c:pt idx="2360">
                  <c:v>3.1551314873290437E-2</c:v>
                </c:pt>
                <c:pt idx="2361">
                  <c:v>3.1543383963548166E-2</c:v>
                </c:pt>
                <c:pt idx="2362">
                  <c:v>3.1537927281961586E-2</c:v>
                </c:pt>
                <c:pt idx="2363">
                  <c:v>3.1533520572404328E-2</c:v>
                </c:pt>
                <c:pt idx="2364">
                  <c:v>3.152909485852895E-2</c:v>
                </c:pt>
                <c:pt idx="2365">
                  <c:v>3.1524650139855837E-2</c:v>
                </c:pt>
                <c:pt idx="2366">
                  <c:v>3.1520186416384988E-2</c:v>
                </c:pt>
                <c:pt idx="2367">
                  <c:v>3.1515703688436147E-2</c:v>
                </c:pt>
                <c:pt idx="2368">
                  <c:v>3.1511201955769508E-2</c:v>
                </c:pt>
                <c:pt idx="2369">
                  <c:v>3.1506681218465005E-2</c:v>
                </c:pt>
                <c:pt idx="2370">
                  <c:v>3.1502141476442702E-2</c:v>
                </c:pt>
                <c:pt idx="2371">
                  <c:v>3.1497582729862472E-2</c:v>
                </c:pt>
                <c:pt idx="2372">
                  <c:v>3.1493004978644379E-2</c:v>
                </c:pt>
                <c:pt idx="2373">
                  <c:v>3.1488408222708486E-2</c:v>
                </c:pt>
                <c:pt idx="2374">
                  <c:v>3.1483792461974858E-2</c:v>
                </c:pt>
                <c:pt idx="2375">
                  <c:v>3.1477829987620609E-2</c:v>
                </c:pt>
                <c:pt idx="2376">
                  <c:v>3.1473170787714722E-2</c:v>
                </c:pt>
                <c:pt idx="2377">
                  <c:v>3.1468492583410779E-2</c:v>
                </c:pt>
                <c:pt idx="2378">
                  <c:v>3.14637953743091E-2</c:v>
                </c:pt>
                <c:pt idx="2379">
                  <c:v>3.1459079160569559E-2</c:v>
                </c:pt>
                <c:pt idx="2380">
                  <c:v>3.1454343942272089E-2</c:v>
                </c:pt>
                <c:pt idx="2381">
                  <c:v>3.1449589719256821E-2</c:v>
                </c:pt>
                <c:pt idx="2382">
                  <c:v>3.1444816491523753E-2</c:v>
                </c:pt>
                <c:pt idx="2383">
                  <c:v>3.1440024259312693E-2</c:v>
                </c:pt>
                <c:pt idx="2384">
                  <c:v>3.1435213022223962E-2</c:v>
                </c:pt>
                <c:pt idx="2385">
                  <c:v>3.1430382780817112E-2</c:v>
                </c:pt>
                <c:pt idx="2386">
                  <c:v>3.1425533534612526E-2</c:v>
                </c:pt>
                <c:pt idx="2387">
                  <c:v>3.1423732913420377E-2</c:v>
                </c:pt>
                <c:pt idx="2388">
                  <c:v>3.1415778028209829E-2</c:v>
                </c:pt>
                <c:pt idx="2389">
                  <c:v>3.1410871768091653E-2</c:v>
                </c:pt>
                <c:pt idx="2390">
                  <c:v>3.1405946503335613E-2</c:v>
                </c:pt>
                <c:pt idx="2391">
                  <c:v>3.1401002233781838E-2</c:v>
                </c:pt>
                <c:pt idx="2392">
                  <c:v>3.1396038959830008E-2</c:v>
                </c:pt>
                <c:pt idx="2393">
                  <c:v>3.1391056681080443E-2</c:v>
                </c:pt>
                <c:pt idx="2394">
                  <c:v>3.1386055397852886E-2</c:v>
                </c:pt>
                <c:pt idx="2395">
                  <c:v>3.1381035109747657E-2</c:v>
                </c:pt>
                <c:pt idx="2396">
                  <c:v>3.1375995817164437E-2</c:v>
                </c:pt>
                <c:pt idx="2397">
                  <c:v>3.137093752002329E-2</c:v>
                </c:pt>
                <c:pt idx="2398">
                  <c:v>3.1365860218084407E-2</c:v>
                </c:pt>
                <c:pt idx="2399">
                  <c:v>3.1360763911507661E-2</c:v>
                </c:pt>
                <c:pt idx="2400">
                  <c:v>3.1355648600612795E-2</c:v>
                </c:pt>
                <c:pt idx="2401">
                  <c:v>3.1350514284840258E-2</c:v>
                </c:pt>
                <c:pt idx="2402">
                  <c:v>3.1345360964349922E-2</c:v>
                </c:pt>
                <c:pt idx="2403">
                  <c:v>3.134018863946153E-2</c:v>
                </c:pt>
                <c:pt idx="2404">
                  <c:v>3.1334997309855339E-2</c:v>
                </c:pt>
                <c:pt idx="2405">
                  <c:v>3.1329786975531349E-2</c:v>
                </c:pt>
                <c:pt idx="2406">
                  <c:v>3.1324557636569494E-2</c:v>
                </c:pt>
                <c:pt idx="2407">
                  <c:v>3.1319309293209585E-2</c:v>
                </c:pt>
                <c:pt idx="2408">
                  <c:v>3.1315256988397877E-2</c:v>
                </c:pt>
                <c:pt idx="2409">
                  <c:v>3.1308755592256432E-2</c:v>
                </c:pt>
                <c:pt idx="2410">
                  <c:v>3.1303450234982932E-2</c:v>
                </c:pt>
                <c:pt idx="2411">
                  <c:v>3.1298125872991633E-2</c:v>
                </c:pt>
                <c:pt idx="2412">
                  <c:v>3.1289720621296979E-2</c:v>
                </c:pt>
                <c:pt idx="2413">
                  <c:v>3.1288603394958869E-2</c:v>
                </c:pt>
                <c:pt idx="2414">
                  <c:v>3.1282038759270492E-2</c:v>
                </c:pt>
                <c:pt idx="2415">
                  <c:v>3.1276638378727739E-2</c:v>
                </c:pt>
                <c:pt idx="2416">
                  <c:v>3.1271218993547123E-2</c:v>
                </c:pt>
                <c:pt idx="2417">
                  <c:v>3.1265780603888516E-2</c:v>
                </c:pt>
                <c:pt idx="2418">
                  <c:v>3.1260323209592045E-2</c:v>
                </c:pt>
                <c:pt idx="2419">
                  <c:v>3.1254846810737646E-2</c:v>
                </c:pt>
                <c:pt idx="2420">
                  <c:v>3.1249351407085513E-2</c:v>
                </c:pt>
                <c:pt idx="2421">
                  <c:v>3.1243836998955388E-2</c:v>
                </c:pt>
                <c:pt idx="2422">
                  <c:v>3.1238303586187399E-2</c:v>
                </c:pt>
                <c:pt idx="2423">
                  <c:v>3.1232751168781547E-2</c:v>
                </c:pt>
                <c:pt idx="2424">
                  <c:v>3.1227179746737832E-2</c:v>
                </c:pt>
                <c:pt idx="2425">
                  <c:v>3.1225403578053701E-2</c:v>
                </c:pt>
                <c:pt idx="2426">
                  <c:v>3.1215979889056555E-2</c:v>
                </c:pt>
                <c:pt idx="2427">
                  <c:v>3.1210351453179186E-2</c:v>
                </c:pt>
                <c:pt idx="2428">
                  <c:v>3.1204704012823825E-2</c:v>
                </c:pt>
                <c:pt idx="2429">
                  <c:v>3.1199037567750665E-2</c:v>
                </c:pt>
                <c:pt idx="2430">
                  <c:v>3.1193352118199513E-2</c:v>
                </c:pt>
                <c:pt idx="2431">
                  <c:v>3.1187647663850626E-2</c:v>
                </c:pt>
                <c:pt idx="2432">
                  <c:v>3.1181924205023748E-2</c:v>
                </c:pt>
                <c:pt idx="2433">
                  <c:v>3.1176181741638942E-2</c:v>
                </c:pt>
                <c:pt idx="2434">
                  <c:v>3.1170420273616273E-2</c:v>
                </c:pt>
                <c:pt idx="2435">
                  <c:v>3.1164639800875804E-2</c:v>
                </c:pt>
                <c:pt idx="2436">
                  <c:v>3.115884032373728E-2</c:v>
                </c:pt>
                <c:pt idx="2437">
                  <c:v>3.1153021841880957E-2</c:v>
                </c:pt>
                <c:pt idx="2438">
                  <c:v>3.1147184355306834E-2</c:v>
                </c:pt>
                <c:pt idx="2439">
                  <c:v>3.1144110853233986E-2</c:v>
                </c:pt>
                <c:pt idx="2440">
                  <c:v>3.1135452368724614E-2</c:v>
                </c:pt>
                <c:pt idx="2441">
                  <c:v>3.1129557868556645E-2</c:v>
                </c:pt>
                <c:pt idx="2442">
                  <c:v>3.1123644363590941E-2</c:v>
                </c:pt>
                <c:pt idx="2443">
                  <c:v>3.1117711854307117E-2</c:v>
                </c:pt>
                <c:pt idx="2444">
                  <c:v>3.1111760340305494E-2</c:v>
                </c:pt>
                <c:pt idx="2445">
                  <c:v>3.1105789821666008E-2</c:v>
                </c:pt>
                <c:pt idx="2446">
                  <c:v>3.1099800298468594E-2</c:v>
                </c:pt>
                <c:pt idx="2447">
                  <c:v>3.1093791770633317E-2</c:v>
                </c:pt>
                <c:pt idx="2448">
                  <c:v>3.1087764238559856E-2</c:v>
                </c:pt>
                <c:pt idx="2449">
                  <c:v>3.1081717701368916E-2</c:v>
                </c:pt>
                <c:pt idx="2450">
                  <c:v>3.1075652159939793E-2</c:v>
                </c:pt>
                <c:pt idx="2451">
                  <c:v>3.1069567613872806E-2</c:v>
                </c:pt>
                <c:pt idx="2452">
                  <c:v>3.1063464063008084E-2</c:v>
                </c:pt>
                <c:pt idx="2453">
                  <c:v>3.105734150766537E-2</c:v>
                </c:pt>
                <c:pt idx="2454">
                  <c:v>3.1051199948004538E-2</c:v>
                </c:pt>
                <c:pt idx="2455">
                  <c:v>3.1045039383545969E-2</c:v>
                </c:pt>
                <c:pt idx="2456">
                  <c:v>3.1038859814369602E-2</c:v>
                </c:pt>
                <c:pt idx="2457">
                  <c:v>3.1032661240875115E-2</c:v>
                </c:pt>
                <c:pt idx="2458">
                  <c:v>3.1026443662582892E-2</c:v>
                </c:pt>
                <c:pt idx="2459">
                  <c:v>3.102020707997255E-2</c:v>
                </c:pt>
                <c:pt idx="2460">
                  <c:v>3.1014832177849172E-2</c:v>
                </c:pt>
                <c:pt idx="2461">
                  <c:v>3.1007676900678405E-2</c:v>
                </c:pt>
                <c:pt idx="2462">
                  <c:v>3.1001383304154473E-2</c:v>
                </c:pt>
                <c:pt idx="2463">
                  <c:v>3.0995070703072614E-2</c:v>
                </c:pt>
                <c:pt idx="2464">
                  <c:v>3.099226103459074E-2</c:v>
                </c:pt>
                <c:pt idx="2465">
                  <c:v>3.098502442300477E-2</c:v>
                </c:pt>
                <c:pt idx="2466">
                  <c:v>3.0976018872479472E-2</c:v>
                </c:pt>
                <c:pt idx="2467">
                  <c:v>3.0969630253006031E-2</c:v>
                </c:pt>
                <c:pt idx="2468">
                  <c:v>3.0963222629214471E-2</c:v>
                </c:pt>
                <c:pt idx="2469">
                  <c:v>3.0956796000785047E-2</c:v>
                </c:pt>
                <c:pt idx="2470">
                  <c:v>3.095035036771776E-2</c:v>
                </c:pt>
                <c:pt idx="2471">
                  <c:v>3.094388573001261E-2</c:v>
                </c:pt>
                <c:pt idx="2472">
                  <c:v>3.0937402087909405E-2</c:v>
                </c:pt>
                <c:pt idx="2473">
                  <c:v>3.0930899441168336E-2</c:v>
                </c:pt>
                <c:pt idx="2474">
                  <c:v>3.0924377789869339E-2</c:v>
                </c:pt>
                <c:pt idx="2475">
                  <c:v>3.091783713393248E-2</c:v>
                </c:pt>
                <c:pt idx="2476">
                  <c:v>3.0911277473517629E-2</c:v>
                </c:pt>
                <c:pt idx="2477">
                  <c:v>3.0904698808624786E-2</c:v>
                </c:pt>
                <c:pt idx="2478">
                  <c:v>3.0898101138934209E-2</c:v>
                </c:pt>
                <c:pt idx="2479">
                  <c:v>3.0891484464925512E-2</c:v>
                </c:pt>
                <c:pt idx="2480">
                  <c:v>3.0888248101604177E-2</c:v>
                </c:pt>
                <c:pt idx="2481">
                  <c:v>3.0878194103074463E-2</c:v>
                </c:pt>
                <c:pt idx="2482">
                  <c:v>3.0871520415312048E-2</c:v>
                </c:pt>
                <c:pt idx="2483">
                  <c:v>3.0864827722991706E-2</c:v>
                </c:pt>
                <c:pt idx="2484">
                  <c:v>3.0858116026113436E-2</c:v>
                </c:pt>
                <c:pt idx="2485">
                  <c:v>3.0851385324677238E-2</c:v>
                </c:pt>
                <c:pt idx="2486">
                  <c:v>3.0844635618683114E-2</c:v>
                </c:pt>
                <c:pt idx="2487">
                  <c:v>3.0837866908210998E-2</c:v>
                </c:pt>
                <c:pt idx="2488">
                  <c:v>3.0831079193101019E-2</c:v>
                </c:pt>
                <c:pt idx="2489">
                  <c:v>3.0824272473592984E-2</c:v>
                </c:pt>
                <c:pt idx="2490">
                  <c:v>3.081744674936715E-2</c:v>
                </c:pt>
                <c:pt idx="2491">
                  <c:v>3.0810604105555583E-2</c:v>
                </c:pt>
                <c:pt idx="2492">
                  <c:v>3.0803768024174616E-2</c:v>
                </c:pt>
                <c:pt idx="2493">
                  <c:v>3.0796945198989789E-2</c:v>
                </c:pt>
                <c:pt idx="2494">
                  <c:v>3.0790135629681359E-2</c:v>
                </c:pt>
                <c:pt idx="2495">
                  <c:v>3.0783339316409197E-2</c:v>
                </c:pt>
                <c:pt idx="2496">
                  <c:v>3.0776556259173304E-2</c:v>
                </c:pt>
                <c:pt idx="2497">
                  <c:v>3.076978645797368E-2</c:v>
                </c:pt>
                <c:pt idx="2498">
                  <c:v>3.0763029912890261E-2</c:v>
                </c:pt>
                <c:pt idx="2499">
                  <c:v>3.0756286623683238E-2</c:v>
                </c:pt>
                <c:pt idx="2500">
                  <c:v>3.0749556590432547E-2</c:v>
                </c:pt>
                <c:pt idx="2501">
                  <c:v>3.0742839813457934E-2</c:v>
                </c:pt>
                <c:pt idx="2502">
                  <c:v>3.0736136292439653E-2</c:v>
                </c:pt>
                <c:pt idx="2503">
                  <c:v>3.0729446027297769E-2</c:v>
                </c:pt>
                <c:pt idx="2504">
                  <c:v>3.0722769018272089E-2</c:v>
                </c:pt>
                <c:pt idx="2505">
                  <c:v>3.0716105265282678E-2</c:v>
                </c:pt>
                <c:pt idx="2506">
                  <c:v>3.0709454768169664E-2</c:v>
                </c:pt>
                <c:pt idx="2507">
                  <c:v>3.070281752725279E-2</c:v>
                </c:pt>
                <c:pt idx="2508">
                  <c:v>3.0696193542292249E-2</c:v>
                </c:pt>
                <c:pt idx="2509">
                  <c:v>3.0689582813208105E-2</c:v>
                </c:pt>
                <c:pt idx="2510">
                  <c:v>3.0683717752983952E-2</c:v>
                </c:pt>
                <c:pt idx="2511">
                  <c:v>3.0676401123228558E-2</c:v>
                </c:pt>
                <c:pt idx="2512">
                  <c:v>3.0670567909343305E-2</c:v>
                </c:pt>
                <c:pt idx="2513">
                  <c:v>3.0663272457474022E-2</c:v>
                </c:pt>
                <c:pt idx="2514">
                  <c:v>3.0656728008571221E-2</c:v>
                </c:pt>
                <c:pt idx="2515">
                  <c:v>3.0650196815704689E-2</c:v>
                </c:pt>
                <c:pt idx="2516">
                  <c:v>3.0647875478861941E-2</c:v>
                </c:pt>
                <c:pt idx="2517">
                  <c:v>3.0632536113204267E-2</c:v>
                </c:pt>
                <c:pt idx="2518">
                  <c:v>3.063143658257772E-2</c:v>
                </c:pt>
                <c:pt idx="2519">
                  <c:v>3.0625801660668639E-2</c:v>
                </c:pt>
                <c:pt idx="2520">
                  <c:v>3.0618498875005784E-2</c:v>
                </c:pt>
                <c:pt idx="2521">
                  <c:v>3.0612049908951278E-2</c:v>
                </c:pt>
                <c:pt idx="2522">
                  <c:v>3.0605614201357767E-2</c:v>
                </c:pt>
                <c:pt idx="2523">
                  <c:v>3.0599191752278543E-2</c:v>
                </c:pt>
                <c:pt idx="2524">
                  <c:v>3.0593625122754542E-2</c:v>
                </c:pt>
                <c:pt idx="2525">
                  <c:v>3.0586386629609663E-2</c:v>
                </c:pt>
                <c:pt idx="2526">
                  <c:v>3.0580003955940072E-2</c:v>
                </c:pt>
                <c:pt idx="2527">
                  <c:v>3.0573634540838057E-2</c:v>
                </c:pt>
                <c:pt idx="2528">
                  <c:v>3.0567278384143748E-2</c:v>
                </c:pt>
                <c:pt idx="2529">
                  <c:v>3.0560935485963725E-2</c:v>
                </c:pt>
                <c:pt idx="2530">
                  <c:v>3.0549304649802878E-2</c:v>
                </c:pt>
                <c:pt idx="2531">
                  <c:v>3.0548289464986667E-2</c:v>
                </c:pt>
                <c:pt idx="2532">
                  <c:v>3.0541986342216276E-2</c:v>
                </c:pt>
                <c:pt idx="2533">
                  <c:v>3.0535696477826946E-2</c:v>
                </c:pt>
                <c:pt idx="2534">
                  <c:v>3.0530266525725658E-2</c:v>
                </c:pt>
                <c:pt idx="2535">
                  <c:v>3.0523156524617789E-2</c:v>
                </c:pt>
                <c:pt idx="2536">
                  <c:v>3.0516906435691382E-2</c:v>
                </c:pt>
                <c:pt idx="2537">
                  <c:v>3.0510669605252616E-2</c:v>
                </c:pt>
                <c:pt idx="2538">
                  <c:v>3.0505294358571522E-2</c:v>
                </c:pt>
                <c:pt idx="2539">
                  <c:v>3.0498235719678135E-2</c:v>
                </c:pt>
                <c:pt idx="2540">
                  <c:v>3.049203866454242E-2</c:v>
                </c:pt>
                <c:pt idx="2541">
                  <c:v>3.0485854867920992E-2</c:v>
                </c:pt>
                <c:pt idx="2542">
                  <c:v>3.0479684329707268E-2</c:v>
                </c:pt>
                <c:pt idx="2543">
                  <c:v>3.0473527049954541E-2</c:v>
                </c:pt>
                <c:pt idx="2544">
                  <c:v>3.0467383028609518E-2</c:v>
                </c:pt>
                <c:pt idx="2545">
                  <c:v>3.0461252265725491E-2</c:v>
                </c:pt>
                <c:pt idx="2546">
                  <c:v>3.0455134761329106E-2</c:v>
                </c:pt>
                <c:pt idx="2547">
                  <c:v>3.044903051531378E-2</c:v>
                </c:pt>
                <c:pt idx="2548">
                  <c:v>3.0442939527759449E-2</c:v>
                </c:pt>
                <c:pt idx="2549">
                  <c:v>3.0436861798612824E-2</c:v>
                </c:pt>
                <c:pt idx="2550">
                  <c:v>3.0430797327927195E-2</c:v>
                </c:pt>
                <c:pt idx="2551">
                  <c:v>3.0425600009631459E-2</c:v>
                </c:pt>
                <c:pt idx="2552">
                  <c:v>3.0419562492725039E-2</c:v>
                </c:pt>
                <c:pt idx="2553">
                  <c:v>3.0412683466423118E-2</c:v>
                </c:pt>
                <c:pt idx="2554">
                  <c:v>3.0406672029448245E-2</c:v>
                </c:pt>
                <c:pt idx="2555">
                  <c:v>3.0400673850881077E-2</c:v>
                </c:pt>
                <c:pt idx="2556">
                  <c:v>3.0394688930748259E-2</c:v>
                </c:pt>
                <c:pt idx="2557">
                  <c:v>3.0389573802833691E-2</c:v>
                </c:pt>
                <c:pt idx="2558">
                  <c:v>3.0382758865679094E-2</c:v>
                </c:pt>
                <c:pt idx="2559">
                  <c:v>3.0376813720822682E-2</c:v>
                </c:pt>
                <c:pt idx="2560">
                  <c:v>3.0370881834294039E-2</c:v>
                </c:pt>
                <c:pt idx="2561">
                  <c:v>3.0364963206253037E-2</c:v>
                </c:pt>
                <c:pt idx="2562">
                  <c:v>3.0354813375916834E-2</c:v>
                </c:pt>
                <c:pt idx="2563">
                  <c:v>3.0353165725314213E-2</c:v>
                </c:pt>
                <c:pt idx="2564">
                  <c:v>3.0347286872496326E-2</c:v>
                </c:pt>
                <c:pt idx="2565">
                  <c:v>3.0341421278059499E-2</c:v>
                </c:pt>
                <c:pt idx="2566">
                  <c:v>3.0335568941950442E-2</c:v>
                </c:pt>
                <c:pt idx="2567">
                  <c:v>3.0329729864302379E-2</c:v>
                </c:pt>
                <c:pt idx="2568">
                  <c:v>3.0325627111599474E-2</c:v>
                </c:pt>
                <c:pt idx="2569">
                  <c:v>3.0318953429064877E-2</c:v>
                </c:pt>
                <c:pt idx="2570">
                  <c:v>3.0312292181724487E-2</c:v>
                </c:pt>
                <c:pt idx="2571">
                  <c:v>3.0307369001347784E-2</c:v>
                </c:pt>
                <c:pt idx="2572">
                  <c:v>3.0300733351991127E-2</c:v>
                </c:pt>
                <c:pt idx="2573">
                  <c:v>3.0294973824629423E-2</c:v>
                </c:pt>
                <c:pt idx="2574">
                  <c:v>3.028922755575536E-2</c:v>
                </c:pt>
                <c:pt idx="2575">
                  <c:v>3.0283494545182421E-2</c:v>
                </c:pt>
                <c:pt idx="2576">
                  <c:v>3.027863997494995E-2</c:v>
                </c:pt>
                <c:pt idx="2577">
                  <c:v>3.0272068299259658E-2</c:v>
                </c:pt>
                <c:pt idx="2578">
                  <c:v>3.0266375063883189E-2</c:v>
                </c:pt>
                <c:pt idx="2579">
                  <c:v>3.0260695086834488E-2</c:v>
                </c:pt>
                <c:pt idx="2580">
                  <c:v>3.0255028368166847E-2</c:v>
                </c:pt>
                <c:pt idx="2581">
                  <c:v>3.0249374907906912E-2</c:v>
                </c:pt>
                <c:pt idx="2582">
                  <c:v>3.0243734706054681E-2</c:v>
                </c:pt>
                <c:pt idx="2583">
                  <c:v>3.0238107762503574E-2</c:v>
                </c:pt>
                <c:pt idx="2584">
                  <c:v>3.0232494077306882E-2</c:v>
                </c:pt>
                <c:pt idx="2585">
                  <c:v>3.0221960234868561E-2</c:v>
                </c:pt>
                <c:pt idx="2586">
                  <c:v>3.0221306482056676E-2</c:v>
                </c:pt>
                <c:pt idx="2587">
                  <c:v>3.0216602959824979E-2</c:v>
                </c:pt>
                <c:pt idx="2588">
                  <c:v>3.0210171920250772E-2</c:v>
                </c:pt>
                <c:pt idx="2589">
                  <c:v>3.0204624526879442E-2</c:v>
                </c:pt>
                <c:pt idx="2590">
                  <c:v>3.0199962224775057E-2</c:v>
                </c:pt>
                <c:pt idx="2591">
                  <c:v>3.019356951517338E-2</c:v>
                </c:pt>
                <c:pt idx="2592">
                  <c:v>3.0188061896865293E-2</c:v>
                </c:pt>
                <c:pt idx="2593">
                  <c:v>3.018256753696491E-2</c:v>
                </c:pt>
                <c:pt idx="2594">
                  <c:v>3.0177086435339007E-2</c:v>
                </c:pt>
                <c:pt idx="2595">
                  <c:v>3.0171618592094163E-2</c:v>
                </c:pt>
                <c:pt idx="2596">
                  <c:v>3.0166164007177088E-2</c:v>
                </c:pt>
                <c:pt idx="2597">
                  <c:v>3.0160722680561136E-2</c:v>
                </c:pt>
                <c:pt idx="2598">
                  <c:v>3.0155294612326244E-2</c:v>
                </c:pt>
                <c:pt idx="2599">
                  <c:v>3.0149879802472412E-2</c:v>
                </c:pt>
                <c:pt idx="2600">
                  <c:v>3.0144478250893059E-2</c:v>
                </c:pt>
                <c:pt idx="2601">
                  <c:v>3.0139089957641474E-2</c:v>
                </c:pt>
                <c:pt idx="2602">
                  <c:v>3.0133714922744304E-2</c:v>
                </c:pt>
                <c:pt idx="2603">
                  <c:v>3.0129231365045861E-2</c:v>
                </c:pt>
                <c:pt idx="2604">
                  <c:v>3.0123883346417912E-2</c:v>
                </c:pt>
                <c:pt idx="2605">
                  <c:v>3.0117669368046052E-2</c:v>
                </c:pt>
                <c:pt idx="2606">
                  <c:v>3.0112347366486603E-2</c:v>
                </c:pt>
                <c:pt idx="2607">
                  <c:v>3.0107038623228277E-2</c:v>
                </c:pt>
                <c:pt idx="2608">
                  <c:v>3.0101743138297721E-2</c:v>
                </c:pt>
                <c:pt idx="2609">
                  <c:v>3.0097342145760653E-2</c:v>
                </c:pt>
                <c:pt idx="2610">
                  <c:v>3.0091191943419915E-2</c:v>
                </c:pt>
                <c:pt idx="2611">
                  <c:v>3.0085936233419375E-2</c:v>
                </c:pt>
                <c:pt idx="2612">
                  <c:v>3.0080693781773249E-2</c:v>
                </c:pt>
                <c:pt idx="2613">
                  <c:v>3.0075464588428247E-2</c:v>
                </c:pt>
                <c:pt idx="2614">
                  <c:v>3.0071132432780701E-2</c:v>
                </c:pt>
                <c:pt idx="2615">
                  <c:v>3.0065045976668259E-2</c:v>
                </c:pt>
                <c:pt idx="2616">
                  <c:v>3.0059856558253273E-2</c:v>
                </c:pt>
                <c:pt idx="2617">
                  <c:v>3.0054680398166056E-2</c:v>
                </c:pt>
                <c:pt idx="2618">
                  <c:v>3.0049517496326672E-2</c:v>
                </c:pt>
                <c:pt idx="2619">
                  <c:v>3.0044367852868348E-2</c:v>
                </c:pt>
                <c:pt idx="2620">
                  <c:v>3.0039231467631211E-2</c:v>
                </c:pt>
                <c:pt idx="2621">
                  <c:v>3.0031029257040487E-2</c:v>
                </c:pt>
                <c:pt idx="2622">
                  <c:v>3.0025036610581424E-2</c:v>
                </c:pt>
                <c:pt idx="2623">
                  <c:v>3.0019944637817986E-2</c:v>
                </c:pt>
                <c:pt idx="2624">
                  <c:v>3.001414147195014E-2</c:v>
                </c:pt>
                <c:pt idx="2625">
                  <c:v>3.0009800459760427E-2</c:v>
                </c:pt>
                <c:pt idx="2626">
                  <c:v>3.0004748254786051E-2</c:v>
                </c:pt>
                <c:pt idx="2627">
                  <c:v>2.9999709305528199E-2</c:v>
                </c:pt>
                <c:pt idx="2628">
                  <c:v>2.9993966738386391E-2</c:v>
                </c:pt>
                <c:pt idx="2629">
                  <c:v>2.9989671175201238E-2</c:v>
                </c:pt>
                <c:pt idx="2630">
                  <c:v>2.998467199389232E-2</c:v>
                </c:pt>
                <c:pt idx="2631">
                  <c:v>2.9979686068459799E-2</c:v>
                </c:pt>
                <c:pt idx="2632">
                  <c:v>2.997471339898361E-2</c:v>
                </c:pt>
                <c:pt idx="2633">
                  <c:v>2.9969753985463754E-2</c:v>
                </c:pt>
                <c:pt idx="2634">
                  <c:v>2.9964807827980167E-2</c:v>
                </c:pt>
                <c:pt idx="2635">
                  <c:v>2.995987492629304E-2</c:v>
                </c:pt>
                <c:pt idx="2636">
                  <c:v>2.9953552102348624E-2</c:v>
                </c:pt>
                <c:pt idx="2637">
                  <c:v>2.995004889086772E-2</c:v>
                </c:pt>
                <c:pt idx="2638">
                  <c:v>2.9945155757049591E-2</c:v>
                </c:pt>
                <c:pt idx="2639">
                  <c:v>2.99395798358848E-2</c:v>
                </c:pt>
                <c:pt idx="2640">
                  <c:v>2.9935409257202394E-2</c:v>
                </c:pt>
                <c:pt idx="2641">
                  <c:v>2.9930555891173327E-2</c:v>
                </c:pt>
                <c:pt idx="2642">
                  <c:v>2.9925025418853224E-2</c:v>
                </c:pt>
                <c:pt idx="2643">
                  <c:v>2.9920888926744382E-2</c:v>
                </c:pt>
                <c:pt idx="2644">
                  <c:v>2.9916075328664249E-2</c:v>
                </c:pt>
                <c:pt idx="2645">
                  <c:v>2.991127498630064E-2</c:v>
                </c:pt>
                <c:pt idx="2646">
                  <c:v>2.9906487899813428E-2</c:v>
                </c:pt>
                <c:pt idx="2647">
                  <c:v>2.9901714069362484E-2</c:v>
                </c:pt>
                <c:pt idx="2648">
                  <c:v>2.9896953494947809E-2</c:v>
                </c:pt>
                <c:pt idx="2649">
                  <c:v>2.9892206176249658E-2</c:v>
                </c:pt>
                <c:pt idx="2650">
                  <c:v>2.9887472113587776E-2</c:v>
                </c:pt>
                <c:pt idx="2651">
                  <c:v>2.9882751306802291E-2</c:v>
                </c:pt>
                <c:pt idx="2652">
                  <c:v>2.9878043755893202E-2</c:v>
                </c:pt>
                <c:pt idx="2653">
                  <c:v>2.9873349461020382E-2</c:v>
                </c:pt>
                <c:pt idx="2654">
                  <c:v>2.9868668422023958E-2</c:v>
                </c:pt>
                <c:pt idx="2655">
                  <c:v>2.9863334894884019E-2</c:v>
                </c:pt>
                <c:pt idx="2656">
                  <c:v>2.985868226148547E-2</c:v>
                </c:pt>
                <c:pt idx="2657">
                  <c:v>2.9854704840612811E-2</c:v>
                </c:pt>
                <c:pt idx="2658">
                  <c:v>2.9850076825281846E-2</c:v>
                </c:pt>
                <c:pt idx="2659">
                  <c:v>2.9845462065987149E-2</c:v>
                </c:pt>
                <c:pt idx="2660">
                  <c:v>2.9840860562488913E-2</c:v>
                </c:pt>
                <c:pt idx="2661">
                  <c:v>2.983627231494701E-2</c:v>
                </c:pt>
                <c:pt idx="2662">
                  <c:v>2.9831044835217924E-2</c:v>
                </c:pt>
                <c:pt idx="2663">
                  <c:v>2.9827135587652265E-2</c:v>
                </c:pt>
                <c:pt idx="2664">
                  <c:v>2.9822587107819487E-2</c:v>
                </c:pt>
                <c:pt idx="2665">
                  <c:v>2.9818051884022978E-2</c:v>
                </c:pt>
                <c:pt idx="2666">
                  <c:v>2.9812885002700185E-2</c:v>
                </c:pt>
                <c:pt idx="2667">
                  <c:v>2.980902120405915E-2</c:v>
                </c:pt>
                <c:pt idx="2668">
                  <c:v>2.980452574789183E-2</c:v>
                </c:pt>
                <c:pt idx="2669">
                  <c:v>2.9800043547840716E-2</c:v>
                </c:pt>
                <c:pt idx="2670">
                  <c:v>2.9795574603586061E-2</c:v>
                </c:pt>
                <c:pt idx="2671">
                  <c:v>2.9791118915127868E-2</c:v>
                </c:pt>
                <c:pt idx="2672">
                  <c:v>2.9786676482546071E-2</c:v>
                </c:pt>
                <c:pt idx="2673">
                  <c:v>2.9782531796751499E-2</c:v>
                </c:pt>
                <c:pt idx="2674">
                  <c:v>2.9777201621810079E-2</c:v>
                </c:pt>
                <c:pt idx="2675">
                  <c:v>2.9772800850862424E-2</c:v>
                </c:pt>
                <c:pt idx="2676">
                  <c:v>2.976841333571123E-2</c:v>
                </c:pt>
                <c:pt idx="2677">
                  <c:v>2.9764039076596305E-2</c:v>
                </c:pt>
                <c:pt idx="2678">
                  <c:v>2.9759678073357776E-2</c:v>
                </c:pt>
                <c:pt idx="2679">
                  <c:v>2.9755330325995644E-2</c:v>
                </c:pt>
                <c:pt idx="2680">
                  <c:v>2.9750995834509908E-2</c:v>
                </c:pt>
                <c:pt idx="2681">
                  <c:v>2.9746674598980505E-2</c:v>
                </c:pt>
                <c:pt idx="2682">
                  <c:v>2.9742366619407434E-2</c:v>
                </c:pt>
                <c:pt idx="2683">
                  <c:v>2.9738071895630824E-2</c:v>
                </c:pt>
                <c:pt idx="2684">
                  <c:v>2.9733790427810547E-2</c:v>
                </c:pt>
                <c:pt idx="2685">
                  <c:v>2.9729522216026538E-2</c:v>
                </c:pt>
                <c:pt idx="2686">
                  <c:v>2.9724053992952193E-2</c:v>
                </c:pt>
                <c:pt idx="2687">
                  <c:v>2.9719816080291395E-2</c:v>
                </c:pt>
                <c:pt idx="2688">
                  <c:v>2.9715591423586929E-2</c:v>
                </c:pt>
                <c:pt idx="2689">
                  <c:v>2.971138002275886E-2</c:v>
                </c:pt>
                <c:pt idx="2690">
                  <c:v>2.9707181877727251E-2</c:v>
                </c:pt>
                <c:pt idx="2691">
                  <c:v>2.9702996988731911E-2</c:v>
                </c:pt>
                <c:pt idx="2692">
                  <c:v>2.9698825355612968E-2</c:v>
                </c:pt>
                <c:pt idx="2693">
                  <c:v>2.9694666978210549E-2</c:v>
                </c:pt>
                <c:pt idx="2694">
                  <c:v>2.9690521856924335E-2</c:v>
                </c:pt>
                <c:pt idx="2695">
                  <c:v>2.9686389991514517E-2</c:v>
                </c:pt>
                <c:pt idx="2696">
                  <c:v>2.9682271382061032E-2</c:v>
                </c:pt>
                <c:pt idx="2697">
                  <c:v>2.9678166028404007E-2</c:v>
                </c:pt>
                <c:pt idx="2698">
                  <c:v>2.9674073930623379E-2</c:v>
                </c:pt>
                <c:pt idx="2699">
                  <c:v>2.9672790883474853E-2</c:v>
                </c:pt>
                <c:pt idx="2700">
                  <c:v>2.9665929502931121E-2</c:v>
                </c:pt>
                <c:pt idx="2701">
                  <c:v>2.9661877172939555E-2</c:v>
                </c:pt>
                <c:pt idx="2702">
                  <c:v>2.9657838098824385E-2</c:v>
                </c:pt>
                <c:pt idx="2703">
                  <c:v>2.9653812280585612E-2</c:v>
                </c:pt>
                <c:pt idx="2704">
                  <c:v>2.9649799718223235E-2</c:v>
                </c:pt>
                <c:pt idx="2705">
                  <c:v>2.9645800411737255E-2</c:v>
                </c:pt>
                <c:pt idx="2706">
                  <c:v>2.964181436136748E-2</c:v>
                </c:pt>
                <c:pt idx="2707">
                  <c:v>2.9637841566714229E-2</c:v>
                </c:pt>
                <c:pt idx="2708">
                  <c:v>2.9633882027857439E-2</c:v>
                </c:pt>
                <c:pt idx="2709">
                  <c:v>2.9629935745276725E-2</c:v>
                </c:pt>
                <c:pt idx="2710">
                  <c:v>2.9626002718252664E-2</c:v>
                </c:pt>
                <c:pt idx="2711">
                  <c:v>2.9622082947184936E-2</c:v>
                </c:pt>
                <c:pt idx="2712">
                  <c:v>2.9618176431993604E-2</c:v>
                </c:pt>
                <c:pt idx="2713">
                  <c:v>2.961428317283854E-2</c:v>
                </c:pt>
                <c:pt idx="2714">
                  <c:v>2.9610403169479937E-2</c:v>
                </c:pt>
                <c:pt idx="2715">
                  <c:v>2.9606536421997731E-2</c:v>
                </c:pt>
                <c:pt idx="2716">
                  <c:v>2.9602682930391921E-2</c:v>
                </c:pt>
                <c:pt idx="2717">
                  <c:v>2.959884269482238E-2</c:v>
                </c:pt>
                <c:pt idx="2718">
                  <c:v>2.95950157150493E-2</c:v>
                </c:pt>
                <c:pt idx="2719">
                  <c:v>2.9591201991152616E-2</c:v>
                </c:pt>
                <c:pt idx="2720">
                  <c:v>2.9588749795106395E-2</c:v>
                </c:pt>
                <c:pt idx="2721">
                  <c:v>2.9583614311068374E-2</c:v>
                </c:pt>
                <c:pt idx="2722">
                  <c:v>2.9579840354800879E-2</c:v>
                </c:pt>
                <c:pt idx="2723">
                  <c:v>2.9576079654569654E-2</c:v>
                </c:pt>
                <c:pt idx="2724">
                  <c:v>2.9570196764954204E-2</c:v>
                </c:pt>
                <c:pt idx="2725">
                  <c:v>2.9569962143805029E-2</c:v>
                </c:pt>
                <c:pt idx="2726">
                  <c:v>2.9564877088974484E-2</c:v>
                </c:pt>
                <c:pt idx="2727">
                  <c:v>2.9561169412248844E-2</c:v>
                </c:pt>
                <c:pt idx="2728">
                  <c:v>2.9557474991399602E-2</c:v>
                </c:pt>
                <c:pt idx="2729">
                  <c:v>2.9553793826506691E-2</c:v>
                </c:pt>
                <c:pt idx="2730">
                  <c:v>2.9550125917250369E-2</c:v>
                </c:pt>
                <c:pt idx="2731">
                  <c:v>2.9546471264190188E-2</c:v>
                </c:pt>
                <c:pt idx="2732">
                  <c:v>2.9542829866766596E-2</c:v>
                </c:pt>
                <c:pt idx="2733">
                  <c:v>2.9539201725379272E-2</c:v>
                </c:pt>
                <c:pt idx="2734">
                  <c:v>2.953558683994828E-2</c:v>
                </c:pt>
                <c:pt idx="2735">
                  <c:v>2.9531985210313749E-2</c:v>
                </c:pt>
                <c:pt idx="2736">
                  <c:v>2.9528396836555615E-2</c:v>
                </c:pt>
                <c:pt idx="2737">
                  <c:v>2.9524821718514005E-2</c:v>
                </c:pt>
                <c:pt idx="2738">
                  <c:v>2.9521259856668536E-2</c:v>
                </c:pt>
                <c:pt idx="2739">
                  <c:v>2.9517711250619527E-2</c:v>
                </c:pt>
                <c:pt idx="2740">
                  <c:v>2.9518007941835123E-2</c:v>
                </c:pt>
                <c:pt idx="2741">
                  <c:v>2.9510653805990827E-2</c:v>
                </c:pt>
                <c:pt idx="2742">
                  <c:v>2.9507144967571008E-2</c:v>
                </c:pt>
                <c:pt idx="2743">
                  <c:v>2.9503649385027586E-2</c:v>
                </c:pt>
                <c:pt idx="2744">
                  <c:v>2.9500167058280624E-2</c:v>
                </c:pt>
                <c:pt idx="2745">
                  <c:v>2.9496697987569931E-2</c:v>
                </c:pt>
                <c:pt idx="2746">
                  <c:v>2.9493242172655698E-2</c:v>
                </c:pt>
                <c:pt idx="2747">
                  <c:v>2.9489799613697798E-2</c:v>
                </c:pt>
                <c:pt idx="2748">
                  <c:v>2.9486370310376486E-2</c:v>
                </c:pt>
                <c:pt idx="2749">
                  <c:v>2.9482954263251315E-2</c:v>
                </c:pt>
                <c:pt idx="2750">
                  <c:v>2.9479551471842669E-2</c:v>
                </c:pt>
                <c:pt idx="2751">
                  <c:v>2.9476161936310419E-2</c:v>
                </c:pt>
                <c:pt idx="2752">
                  <c:v>2.9472785656654565E-2</c:v>
                </c:pt>
                <c:pt idx="2753">
                  <c:v>2.9469422632875109E-2</c:v>
                </c:pt>
                <c:pt idx="2754">
                  <c:v>2.946607286513192E-2</c:v>
                </c:pt>
                <c:pt idx="2755">
                  <c:v>2.9462736353025321E-2</c:v>
                </c:pt>
                <c:pt idx="2756">
                  <c:v>2.9459413097034925E-2</c:v>
                </c:pt>
                <c:pt idx="2757">
                  <c:v>2.9456103096761055E-2</c:v>
                </c:pt>
                <c:pt idx="2758">
                  <c:v>2.9452806352443517E-2</c:v>
                </c:pt>
                <c:pt idx="2759">
                  <c:v>2.9449522863922439E-2</c:v>
                </c:pt>
                <c:pt idx="2760">
                  <c:v>2.9446252631277758E-2</c:v>
                </c:pt>
                <c:pt idx="2761">
                  <c:v>2.944299565458941E-2</c:v>
                </c:pt>
                <c:pt idx="2762">
                  <c:v>2.9439751933697522E-2</c:v>
                </c:pt>
                <c:pt idx="2763">
                  <c:v>2.9436521468761967E-2</c:v>
                </c:pt>
                <c:pt idx="2764">
                  <c:v>2.9433304259702808E-2</c:v>
                </c:pt>
                <c:pt idx="2765">
                  <c:v>2.943010030644011E-2</c:v>
                </c:pt>
                <c:pt idx="2766">
                  <c:v>2.9426909609053808E-2</c:v>
                </c:pt>
                <c:pt idx="2767">
                  <c:v>2.9423732167703776E-2</c:v>
                </c:pt>
                <c:pt idx="2768">
                  <c:v>2.9420567982070267E-2</c:v>
                </c:pt>
                <c:pt idx="2769">
                  <c:v>2.9417417052313155E-2</c:v>
                </c:pt>
                <c:pt idx="2770">
                  <c:v>2.9415788677358279E-2</c:v>
                </c:pt>
                <c:pt idx="2771">
                  <c:v>2.9411154960508057E-2</c:v>
                </c:pt>
                <c:pt idx="2772">
                  <c:v>2.9409559654460793E-2</c:v>
                </c:pt>
                <c:pt idx="2773">
                  <c:v>2.9404945892128609E-2</c:v>
                </c:pt>
                <c:pt idx="2774">
                  <c:v>2.940186124175348E-2</c:v>
                </c:pt>
                <c:pt idx="2775">
                  <c:v>2.9398789847334683E-2</c:v>
                </c:pt>
                <c:pt idx="2776">
                  <c:v>2.9400644089467853E-2</c:v>
                </c:pt>
                <c:pt idx="2777">
                  <c:v>2.9390520025467382E-2</c:v>
                </c:pt>
                <c:pt idx="2778">
                  <c:v>2.9391190779799459E-2</c:v>
                </c:pt>
                <c:pt idx="2779">
                  <c:v>2.9389160379431623E-2</c:v>
                </c:pt>
                <c:pt idx="2780">
                  <c:v>2.9385173886309346E-2</c:v>
                </c:pt>
                <c:pt idx="2781">
                  <c:v>2.9382185326669585E-2</c:v>
                </c:pt>
                <c:pt idx="2782">
                  <c:v>2.9379210025144431E-2</c:v>
                </c:pt>
                <c:pt idx="2783">
                  <c:v>2.9376247981653947E-2</c:v>
                </c:pt>
                <c:pt idx="2784">
                  <c:v>2.93742873931091E-2</c:v>
                </c:pt>
                <c:pt idx="2785">
                  <c:v>2.9370363668936861E-2</c:v>
                </c:pt>
                <c:pt idx="2786">
                  <c:v>2.9367441399736904E-2</c:v>
                </c:pt>
                <c:pt idx="2787">
                  <c:v>2.9364532388598263E-2</c:v>
                </c:pt>
                <c:pt idx="2788">
                  <c:v>2.9361636635520938E-2</c:v>
                </c:pt>
                <c:pt idx="2789">
                  <c:v>2.9358754140504928E-2</c:v>
                </c:pt>
                <c:pt idx="2790">
                  <c:v>2.9355884903630169E-2</c:v>
                </c:pt>
                <c:pt idx="2791">
                  <c:v>2.9349416092170344E-2</c:v>
                </c:pt>
                <c:pt idx="2792">
                  <c:v>2.9350186203958017E-2</c:v>
                </c:pt>
                <c:pt idx="2793">
                  <c:v>2.9347356741293851E-2</c:v>
                </c:pt>
                <c:pt idx="2794">
                  <c:v>2.9345535859155447E-2</c:v>
                </c:pt>
                <c:pt idx="2795">
                  <c:v>2.9341737590096173E-2</c:v>
                </c:pt>
                <c:pt idx="2796">
                  <c:v>2.9338947901536017E-2</c:v>
                </c:pt>
                <c:pt idx="2797">
                  <c:v>2.9336171471170402E-2</c:v>
                </c:pt>
                <c:pt idx="2798">
                  <c:v>2.9334406502499188E-2</c:v>
                </c:pt>
                <c:pt idx="2799">
                  <c:v>2.9330658384516539E-2</c:v>
                </c:pt>
                <c:pt idx="2800">
                  <c:v>2.9327921728281581E-2</c:v>
                </c:pt>
                <c:pt idx="2801">
                  <c:v>2.9325198330134583E-2</c:v>
                </c:pt>
                <c:pt idx="2802">
                  <c:v>2.9322488190022256E-2</c:v>
                </c:pt>
                <c:pt idx="2803">
                  <c:v>2.9320793137863621E-2</c:v>
                </c:pt>
                <c:pt idx="2804">
                  <c:v>2.9317107684008192E-2</c:v>
                </c:pt>
                <c:pt idx="2805">
                  <c:v>2.9314437318133102E-2</c:v>
                </c:pt>
                <c:pt idx="2806">
                  <c:v>2.9311780210266036E-2</c:v>
                </c:pt>
                <c:pt idx="2807">
                  <c:v>2.9309136360460286E-2</c:v>
                </c:pt>
                <c:pt idx="2808">
                  <c:v>2.9306505768715851E-2</c:v>
                </c:pt>
                <c:pt idx="2809">
                  <c:v>2.9303888435059378E-2</c:v>
                </c:pt>
                <c:pt idx="2810">
                  <c:v>2.9301284359437574E-2</c:v>
                </c:pt>
                <c:pt idx="2811">
                  <c:v>2.9299701230902642E-2</c:v>
                </c:pt>
                <c:pt idx="2812">
                  <c:v>2.9297124408727004E-2</c:v>
                </c:pt>
                <c:pt idx="2813">
                  <c:v>2.929355168091341E-2</c:v>
                </c:pt>
                <c:pt idx="2814">
                  <c:v>2.9291000637483577E-2</c:v>
                </c:pt>
                <c:pt idx="2815">
                  <c:v>2.9288462852168351E-2</c:v>
                </c:pt>
                <c:pt idx="2816">
                  <c:v>2.9285938324861149E-2</c:v>
                </c:pt>
                <c:pt idx="2817">
                  <c:v>2.9284439185115474E-2</c:v>
                </c:pt>
                <c:pt idx="2818">
                  <c:v>2.9280929044430692E-2</c:v>
                </c:pt>
                <c:pt idx="2819">
                  <c:v>2.9278444291254146E-2</c:v>
                </c:pt>
                <c:pt idx="2820">
                  <c:v>2.9275972796165561E-2</c:v>
                </c:pt>
                <c:pt idx="2821">
                  <c:v>2.9273514559085001E-2</c:v>
                </c:pt>
                <c:pt idx="2822">
                  <c:v>2.9267993807735593E-2</c:v>
                </c:pt>
                <c:pt idx="2823">
                  <c:v>2.9268637859134472E-2</c:v>
                </c:pt>
                <c:pt idx="2824">
                  <c:v>2.9266219396211213E-2</c:v>
                </c:pt>
                <c:pt idx="2825">
                  <c:v>2.9263814191349269E-2</c:v>
                </c:pt>
                <c:pt idx="2826">
                  <c:v>2.9261422244521995E-2</c:v>
                </c:pt>
                <c:pt idx="2827">
                  <c:v>2.9259043555756037E-2</c:v>
                </c:pt>
                <c:pt idx="2828">
                  <c:v>2.925871899769561E-2</c:v>
                </c:pt>
                <c:pt idx="2829">
                  <c:v>2.925534708094979E-2</c:v>
                </c:pt>
                <c:pt idx="2830">
                  <c:v>2.9251987037639537E-2</c:v>
                </c:pt>
                <c:pt idx="2831">
                  <c:v>2.9250684024848539E-2</c:v>
                </c:pt>
                <c:pt idx="2832">
                  <c:v>2.9247348982393007E-2</c:v>
                </c:pt>
                <c:pt idx="2833">
                  <c:v>2.9245049841861714E-2</c:v>
                </c:pt>
                <c:pt idx="2834">
                  <c:v>2.9242763959365092E-2</c:v>
                </c:pt>
                <c:pt idx="2835">
                  <c:v>2.924049133490314E-2</c:v>
                </c:pt>
                <c:pt idx="2836">
                  <c:v>2.9239258419306857E-2</c:v>
                </c:pt>
                <c:pt idx="2837">
                  <c:v>2.9235985860029956E-2</c:v>
                </c:pt>
                <c:pt idx="2838">
                  <c:v>2.9233753009645369E-2</c:v>
                </c:pt>
                <c:pt idx="2839">
                  <c:v>2.9231533417295452E-2</c:v>
                </c:pt>
                <c:pt idx="2840">
                  <c:v>2.9229327083033496E-2</c:v>
                </c:pt>
                <c:pt idx="2841">
                  <c:v>2.9223825709996376E-2</c:v>
                </c:pt>
                <c:pt idx="2842">
                  <c:v>2.9224954188533658E-2</c:v>
                </c:pt>
                <c:pt idx="2843">
                  <c:v>2.9222787628295777E-2</c:v>
                </c:pt>
                <c:pt idx="2844">
                  <c:v>2.922063432611921E-2</c:v>
                </c:pt>
                <c:pt idx="2845">
                  <c:v>2.9218494281977314E-2</c:v>
                </c:pt>
                <c:pt idx="2846">
                  <c:v>2.9217401642578356E-2</c:v>
                </c:pt>
                <c:pt idx="2847">
                  <c:v>2.9214253967770887E-2</c:v>
                </c:pt>
                <c:pt idx="2848">
                  <c:v>2.9212153697706356E-2</c:v>
                </c:pt>
                <c:pt idx="2849">
                  <c:v>2.9210066685649849E-2</c:v>
                </c:pt>
                <c:pt idx="2850">
                  <c:v>2.9209030187149487E-2</c:v>
                </c:pt>
                <c:pt idx="2851">
                  <c:v>2.9205932435640847E-2</c:v>
                </c:pt>
                <c:pt idx="2852">
                  <c:v>2.9203885197661705E-2</c:v>
                </c:pt>
                <c:pt idx="2853">
                  <c:v>2.9201851217743879E-2</c:v>
                </c:pt>
                <c:pt idx="2854">
                  <c:v>2.9199830495780787E-2</c:v>
                </c:pt>
                <c:pt idx="2855">
                  <c:v>2.9197823031905656E-2</c:v>
                </c:pt>
                <c:pt idx="2856">
                  <c:v>2.919582882603855E-2</c:v>
                </c:pt>
                <c:pt idx="2857">
                  <c:v>2.9193847878179469E-2</c:v>
                </c:pt>
                <c:pt idx="2858">
                  <c:v>2.9191880188355057E-2</c:v>
                </c:pt>
                <c:pt idx="2859">
                  <c:v>2.918992575653867E-2</c:v>
                </c:pt>
                <c:pt idx="2860">
                  <c:v>2.9187984582730309E-2</c:v>
                </c:pt>
                <c:pt idx="2861">
                  <c:v>2.9186056666903326E-2</c:v>
                </c:pt>
                <c:pt idx="2862">
                  <c:v>2.9184142009164304E-2</c:v>
                </c:pt>
                <c:pt idx="2863">
                  <c:v>2.9183288088736603E-2</c:v>
                </c:pt>
                <c:pt idx="2864">
                  <c:v>2.9181400741018493E-2</c:v>
                </c:pt>
                <c:pt idx="2865">
                  <c:v>2.9178477583995388E-2</c:v>
                </c:pt>
                <c:pt idx="2866">
                  <c:v>2.9176615958288465E-2</c:v>
                </c:pt>
                <c:pt idx="2867">
                  <c:v>2.9174767590589568E-2</c:v>
                </c:pt>
                <c:pt idx="2868">
                  <c:v>2.917293248092534E-2</c:v>
                </c:pt>
                <c:pt idx="2869">
                  <c:v>2.9172162889055109E-2</c:v>
                </c:pt>
                <c:pt idx="2870">
                  <c:v>2.9169302035647604E-2</c:v>
                </c:pt>
                <c:pt idx="2871">
                  <c:v>2.9167506700007451E-2</c:v>
                </c:pt>
                <c:pt idx="2872">
                  <c:v>2.9165724622348677E-2</c:v>
                </c:pt>
                <c:pt idx="2873">
                  <c:v>2.9163955802777863E-2</c:v>
                </c:pt>
                <c:pt idx="2874">
                  <c:v>2.9159339080360169E-2</c:v>
                </c:pt>
                <c:pt idx="2875">
                  <c:v>2.9160457937580375E-2</c:v>
                </c:pt>
                <c:pt idx="2876">
                  <c:v>2.9158728892006991E-2</c:v>
                </c:pt>
                <c:pt idx="2877">
                  <c:v>2.9157013104441631E-2</c:v>
                </c:pt>
                <c:pt idx="2878">
                  <c:v>2.9155310574884297E-2</c:v>
                </c:pt>
                <c:pt idx="2879">
                  <c:v>2.9153621303281696E-2</c:v>
                </c:pt>
                <c:pt idx="2880">
                  <c:v>2.9154067674951989E-2</c:v>
                </c:pt>
                <c:pt idx="2881">
                  <c:v>2.9151344471944896E-2</c:v>
                </c:pt>
                <c:pt idx="2882">
                  <c:v>2.9148633036655269E-2</c:v>
                </c:pt>
                <c:pt idx="2883">
                  <c:v>2.9148060363000106E-2</c:v>
                </c:pt>
                <c:pt idx="2884">
                  <c:v>2.9145373815602227E-2</c:v>
                </c:pt>
                <c:pt idx="2885">
                  <c:v>2.914376409207442E-2</c:v>
                </c:pt>
                <c:pt idx="2886">
                  <c:v>2.9142167626554638E-2</c:v>
                </c:pt>
                <c:pt idx="2887">
                  <c:v>2.9140584419042881E-2</c:v>
                </c:pt>
                <c:pt idx="2888">
                  <c:v>2.9140082124670119E-2</c:v>
                </c:pt>
                <c:pt idx="2889">
                  <c:v>2.9137457778043441E-2</c:v>
                </c:pt>
                <c:pt idx="2890">
                  <c:v>2.9135914344475822E-2</c:v>
                </c:pt>
                <c:pt idx="2891">
                  <c:v>2.9134384168996164E-2</c:v>
                </c:pt>
                <c:pt idx="2892">
                  <c:v>2.9132867251497885E-2</c:v>
                </c:pt>
                <c:pt idx="2893">
                  <c:v>2.9131363591980985E-2</c:v>
                </c:pt>
                <c:pt idx="2894">
                  <c:v>2.9129873190472111E-2</c:v>
                </c:pt>
                <c:pt idx="2895">
                  <c:v>2.9128396046944616E-2</c:v>
                </c:pt>
                <c:pt idx="2896">
                  <c:v>2.9123952562803979E-2</c:v>
                </c:pt>
                <c:pt idx="2897">
                  <c:v>2.91254815339137E-2</c:v>
                </c:pt>
                <c:pt idx="2898">
                  <c:v>2.9124044164410279E-2</c:v>
                </c:pt>
                <c:pt idx="2899">
                  <c:v>2.912369679935356E-2</c:v>
                </c:pt>
                <c:pt idx="2900">
                  <c:v>2.9121209199374221E-2</c:v>
                </c:pt>
                <c:pt idx="2901">
                  <c:v>2.9119811603868229E-2</c:v>
                </c:pt>
                <c:pt idx="2902">
                  <c:v>2.9119506514854177E-2</c:v>
                </c:pt>
                <c:pt idx="2903">
                  <c:v>2.9117056186773738E-2</c:v>
                </c:pt>
                <c:pt idx="2904">
                  <c:v>2.9115698365211884E-2</c:v>
                </c:pt>
                <c:pt idx="2905">
                  <c:v>2.9114353801658055E-2</c:v>
                </c:pt>
                <c:pt idx="2906">
                  <c:v>2.9113022496138896E-2</c:v>
                </c:pt>
                <c:pt idx="2907">
                  <c:v>2.9111704448547826E-2</c:v>
                </c:pt>
                <c:pt idx="2908">
                  <c:v>2.9110399658964781E-2</c:v>
                </c:pt>
                <c:pt idx="2909">
                  <c:v>2.9109108127416405E-2</c:v>
                </c:pt>
                <c:pt idx="2910">
                  <c:v>2.9107829853822764E-2</c:v>
                </c:pt>
                <c:pt idx="2911">
                  <c:v>2.9106564838210502E-2</c:v>
                </c:pt>
                <c:pt idx="2912">
                  <c:v>2.9105313080632911E-2</c:v>
                </c:pt>
                <c:pt idx="2913">
                  <c:v>2.9104074581036699E-2</c:v>
                </c:pt>
                <c:pt idx="2914">
                  <c:v>2.9102849339421866E-2</c:v>
                </c:pt>
                <c:pt idx="2915">
                  <c:v>2.9102727558729669E-2</c:v>
                </c:pt>
                <c:pt idx="2916">
                  <c:v>2.9101529683290828E-2</c:v>
                </c:pt>
                <c:pt idx="2917">
                  <c:v>2.9099253162492289E-2</c:v>
                </c:pt>
                <c:pt idx="2918">
                  <c:v>2.9098080952802974E-2</c:v>
                </c:pt>
                <c:pt idx="2919">
                  <c:v>2.9096922001121683E-2</c:v>
                </c:pt>
                <c:pt idx="2920">
                  <c:v>2.9095776307475063E-2</c:v>
                </c:pt>
                <c:pt idx="2921">
                  <c:v>2.9095739192004366E-2</c:v>
                </c:pt>
                <c:pt idx="2922">
                  <c:v>2.9093524694019379E-2</c:v>
                </c:pt>
                <c:pt idx="2923">
                  <c:v>2.9092418774343543E-2</c:v>
                </c:pt>
                <c:pt idx="2924">
                  <c:v>2.9091326112595794E-2</c:v>
                </c:pt>
                <c:pt idx="2925">
                  <c:v>2.9090246708829426E-2</c:v>
                </c:pt>
                <c:pt idx="2926">
                  <c:v>2.9090280177224148E-2</c:v>
                </c:pt>
                <c:pt idx="2927">
                  <c:v>2.9088127675320763E-2</c:v>
                </c:pt>
                <c:pt idx="2928">
                  <c:v>2.9087088045498533E-2</c:v>
                </c:pt>
                <c:pt idx="2929">
                  <c:v>2.9086061673684327E-2</c:v>
                </c:pt>
                <c:pt idx="2930">
                  <c:v>2.9085048559851501E-2</c:v>
                </c:pt>
                <c:pt idx="2931">
                  <c:v>2.9084048704026699E-2</c:v>
                </c:pt>
                <c:pt idx="2932">
                  <c:v>2.9083062106129987E-2</c:v>
                </c:pt>
                <c:pt idx="2933">
                  <c:v>2.9080569778319187E-2</c:v>
                </c:pt>
                <c:pt idx="2934">
                  <c:v>2.9078507880226923E-2</c:v>
                </c:pt>
                <c:pt idx="2935">
                  <c:v>2.9077564996615735E-2</c:v>
                </c:pt>
                <c:pt idx="2936">
                  <c:v>2.9076503647047502E-2</c:v>
                </c:pt>
                <c:pt idx="2937">
                  <c:v>2.9075718997022548E-2</c:v>
                </c:pt>
                <c:pt idx="2938">
                  <c:v>2.9074815880880678E-2</c:v>
                </c:pt>
                <c:pt idx="2939">
                  <c:v>2.907392602069514E-2</c:v>
                </c:pt>
                <c:pt idx="2940">
                  <c:v>2.9072925269213457E-2</c:v>
                </c:pt>
                <c:pt idx="2941">
                  <c:v>2.907218606763351E-2</c:v>
                </c:pt>
                <c:pt idx="2942">
                  <c:v>2.9071335974917289E-2</c:v>
                </c:pt>
                <c:pt idx="2943">
                  <c:v>2.9070499138077466E-2</c:v>
                </c:pt>
                <c:pt idx="2944">
                  <c:v>2.9069675557034103E-2</c:v>
                </c:pt>
                <c:pt idx="2945">
                  <c:v>2.90688652317872E-2</c:v>
                </c:pt>
                <c:pt idx="2946">
                  <c:v>2.9068068162416694E-2</c:v>
                </c:pt>
                <c:pt idx="2947">
                  <c:v>2.9067062836753976E-2</c:v>
                </c:pt>
                <c:pt idx="2948">
                  <c:v>2.9066513790905191E-2</c:v>
                </c:pt>
                <c:pt idx="2949">
                  <c:v>2.9065756489083938E-2</c:v>
                </c:pt>
                <c:pt idx="2950">
                  <c:v>2.9065012443139082E-2</c:v>
                </c:pt>
                <c:pt idx="2951">
                  <c:v>2.9064178336435376E-2</c:v>
                </c:pt>
                <c:pt idx="2952">
                  <c:v>2.9063564118398943E-2</c:v>
                </c:pt>
                <c:pt idx="2953">
                  <c:v>2.9062859840003341E-2</c:v>
                </c:pt>
                <c:pt idx="2954">
                  <c:v>2.9062071181744642E-2</c:v>
                </c:pt>
                <c:pt idx="2955">
                  <c:v>2.9061491050441646E-2</c:v>
                </c:pt>
                <c:pt idx="2956">
                  <c:v>2.9060826539195617E-2</c:v>
                </c:pt>
                <c:pt idx="2957">
                  <c:v>2.9060175284145728E-2</c:v>
                </c:pt>
                <c:pt idx="2958">
                  <c:v>2.9059537284732428E-2</c:v>
                </c:pt>
                <c:pt idx="2959">
                  <c:v>2.9058912541115589E-2</c:v>
                </c:pt>
                <c:pt idx="2960">
                  <c:v>2.9058301053455082E-2</c:v>
                </c:pt>
                <c:pt idx="2961">
                  <c:v>2.90577028215111E-2</c:v>
                </c:pt>
                <c:pt idx="2962">
                  <c:v>2.9057117845603386E-2</c:v>
                </c:pt>
                <c:pt idx="2963">
                  <c:v>2.9056546125332261E-2</c:v>
                </c:pt>
                <c:pt idx="2964">
                  <c:v>2.9055987660857596E-2</c:v>
                </c:pt>
                <c:pt idx="2965">
                  <c:v>2.9055442452499136E-2</c:v>
                </c:pt>
                <c:pt idx="2966">
                  <c:v>2.9054910499617392E-2</c:v>
                </c:pt>
                <c:pt idx="2967">
                  <c:v>2.9054318785419753E-2</c:v>
                </c:pt>
                <c:pt idx="2968">
                  <c:v>2.9053815237816139E-2</c:v>
                </c:pt>
                <c:pt idx="2969">
                  <c:v>2.9053394176550285E-2</c:v>
                </c:pt>
                <c:pt idx="2970">
                  <c:v>2.9052915247094191E-2</c:v>
                </c:pt>
                <c:pt idx="2971">
                  <c:v>2.9052449573514494E-2</c:v>
                </c:pt>
                <c:pt idx="2972">
                  <c:v>2.9051997155891129E-2</c:v>
                </c:pt>
                <c:pt idx="2973">
                  <c:v>2.9051557994064225E-2</c:v>
                </c:pt>
                <c:pt idx="2974">
                  <c:v>2.9051072326398142E-2</c:v>
                </c:pt>
                <c:pt idx="2975">
                  <c:v>2.9050719437799799E-2</c:v>
                </c:pt>
                <c:pt idx="2976">
                  <c:v>2.9050320043362277E-2</c:v>
                </c:pt>
                <c:pt idx="2977">
                  <c:v>2.9049933904721215E-2</c:v>
                </c:pt>
                <c:pt idx="2978">
                  <c:v>2.9050706977926666E-2</c:v>
                </c:pt>
                <c:pt idx="2979">
                  <c:v>2.9049201395228152E-2</c:v>
                </c:pt>
                <c:pt idx="2980">
                  <c:v>2.904885502421628E-2</c:v>
                </c:pt>
                <c:pt idx="2981">
                  <c:v>2.9048521908920932E-2</c:v>
                </c:pt>
                <c:pt idx="2982">
                  <c:v>2.9048202049501981E-2</c:v>
                </c:pt>
                <c:pt idx="2983">
                  <c:v>2.9047895446119298E-2</c:v>
                </c:pt>
                <c:pt idx="2984">
                  <c:v>2.9047602098293268E-2</c:v>
                </c:pt>
                <c:pt idx="2985">
                  <c:v>2.9048397082811483E-2</c:v>
                </c:pt>
                <c:pt idx="2986">
                  <c:v>2.9046981366267488E-2</c:v>
                </c:pt>
                <c:pt idx="2987">
                  <c:v>2.9046731573361129E-2</c:v>
                </c:pt>
                <c:pt idx="2988">
                  <c:v>2.9046495036411102E-2</c:v>
                </c:pt>
                <c:pt idx="2989">
                  <c:v>2.90462717551776E-2</c:v>
                </c:pt>
                <c:pt idx="2990">
                  <c:v>2.904606172990043E-2</c:v>
                </c:pt>
                <c:pt idx="2991">
                  <c:v>2.9045864960339784E-2</c:v>
                </c:pt>
                <c:pt idx="2992">
                  <c:v>2.9045681446735472E-2</c:v>
                </c:pt>
                <c:pt idx="2993">
                  <c:v>2.9045511188767748E-2</c:v>
                </c:pt>
                <c:pt idx="2994">
                  <c:v>2.9045354186916228E-2</c:v>
                </c:pt>
                <c:pt idx="2995">
                  <c:v>2.9045210440621361E-2</c:v>
                </c:pt>
                <c:pt idx="2996">
                  <c:v>2.9045079950282826E-2</c:v>
                </c:pt>
                <c:pt idx="2997">
                  <c:v>2.9044962715820688E-2</c:v>
                </c:pt>
                <c:pt idx="2998">
                  <c:v>2.9044844965131489E-2</c:v>
                </c:pt>
                <c:pt idx="2999">
                  <c:v>2.904475613594748E-2</c:v>
                </c:pt>
                <c:pt idx="3000">
                  <c:v>2.9044680562639869E-2</c:v>
                </c:pt>
                <c:pt idx="3001">
                  <c:v>2.9044618245208653E-2</c:v>
                </c:pt>
                <c:pt idx="3002">
                  <c:v>2.9044569183573898E-2</c:v>
                </c:pt>
                <c:pt idx="3003">
                  <c:v>2.9044533377575732E-2</c:v>
                </c:pt>
                <c:pt idx="3004">
                  <c:v>2.904451082769377E-2</c:v>
                </c:pt>
                <c:pt idx="3005">
                  <c:v>2.9044501533688205E-2</c:v>
                </c:pt>
                <c:pt idx="3006">
                  <c:v>2.9044505495319228E-2</c:v>
                </c:pt>
                <c:pt idx="3007">
                  <c:v>2.9044522712666776E-2</c:v>
                </c:pt>
                <c:pt idx="3008">
                  <c:v>2.9044553186050592E-2</c:v>
                </c:pt>
                <c:pt idx="3009">
                  <c:v>2.9044596915310805E-2</c:v>
                </c:pt>
                <c:pt idx="3010">
                  <c:v>2.9044653900207607E-2</c:v>
                </c:pt>
                <c:pt idx="3011">
                  <c:v>2.9048252663814722E-2</c:v>
                </c:pt>
                <c:pt idx="3012">
                  <c:v>2.9044792562009647E-2</c:v>
                </c:pt>
                <c:pt idx="3013">
                  <c:v>2.9044862533558202E-2</c:v>
                </c:pt>
                <c:pt idx="3014">
                  <c:v>2.9044932370254628E-2</c:v>
                </c:pt>
                <c:pt idx="3015">
                  <c:v>2.9045002072338733E-2</c:v>
                </c:pt>
                <c:pt idx="3016">
                  <c:v>2.9045071639970388E-2</c:v>
                </c:pt>
                <c:pt idx="3017">
                  <c:v>2.9045141072749914E-2</c:v>
                </c:pt>
                <c:pt idx="3018">
                  <c:v>2.9045210370837182E-2</c:v>
                </c:pt>
                <c:pt idx="3019">
                  <c:v>2.9045279534312129E-2</c:v>
                </c:pt>
                <c:pt idx="3020">
                  <c:v>2.9045348563094819E-2</c:v>
                </c:pt>
                <c:pt idx="3021">
                  <c:v>2.9045417457105316E-2</c:v>
                </c:pt>
                <c:pt idx="3022">
                  <c:v>2.9045486216663363E-2</c:v>
                </c:pt>
                <c:pt idx="3023">
                  <c:v>2.9045554841449217E-2</c:v>
                </c:pt>
                <c:pt idx="3024">
                  <c:v>2.9045623331542814E-2</c:v>
                </c:pt>
                <c:pt idx="3025">
                  <c:v>2.9045691686944153E-2</c:v>
                </c:pt>
                <c:pt idx="3026">
                  <c:v>2.9045759907733171E-2</c:v>
                </c:pt>
                <c:pt idx="3027">
                  <c:v>2.9045827993829931E-2</c:v>
                </c:pt>
                <c:pt idx="3028">
                  <c:v>2.9045895945314371E-2</c:v>
                </c:pt>
                <c:pt idx="3029">
                  <c:v>2.904596376194668E-2</c:v>
                </c:pt>
                <c:pt idx="3030">
                  <c:v>2.9046031444126541E-2</c:v>
                </c:pt>
                <c:pt idx="3031">
                  <c:v>2.9046098991534208E-2</c:v>
                </c:pt>
                <c:pt idx="3032">
                  <c:v>2.9048529260427003E-2</c:v>
                </c:pt>
                <c:pt idx="3033">
                  <c:v>2.9046233682192835E-2</c:v>
                </c:pt>
                <c:pt idx="3034">
                  <c:v>2.9046300825683602E-2</c:v>
                </c:pt>
                <c:pt idx="3035">
                  <c:v>2.9046367834402176E-2</c:v>
                </c:pt>
                <c:pt idx="3036">
                  <c:v>2.9051141368642064E-2</c:v>
                </c:pt>
                <c:pt idx="3037">
                  <c:v>2.9050031335904336E-2</c:v>
                </c:pt>
                <c:pt idx="3038">
                  <c:v>2.904656805248429E-2</c:v>
                </c:pt>
                <c:pt idx="3039">
                  <c:v>2.9046634522433834E-2</c:v>
                </c:pt>
                <c:pt idx="3040">
                  <c:v>2.9046700857850993E-2</c:v>
                </c:pt>
                <c:pt idx="3041">
                  <c:v>2.9046767058655831E-2</c:v>
                </c:pt>
                <c:pt idx="3042">
                  <c:v>2.904683312460854E-2</c:v>
                </c:pt>
                <c:pt idx="3043">
                  <c:v>2.9046899055868991E-2</c:v>
                </c:pt>
                <c:pt idx="3044">
                  <c:v>2.9046964852597057E-2</c:v>
                </c:pt>
                <c:pt idx="3045">
                  <c:v>2.9047030514632866E-2</c:v>
                </c:pt>
                <c:pt idx="3046">
                  <c:v>2.9047096041976417E-2</c:v>
                </c:pt>
                <c:pt idx="3047">
                  <c:v>2.9047161434467839E-2</c:v>
                </c:pt>
                <c:pt idx="3048">
                  <c:v>2.9047226692666683E-2</c:v>
                </c:pt>
                <c:pt idx="3049">
                  <c:v>2.9047291815933463E-2</c:v>
                </c:pt>
                <c:pt idx="3050">
                  <c:v>2.9047356804507984E-2</c:v>
                </c:pt>
                <c:pt idx="3051">
                  <c:v>2.9052128059930737E-2</c:v>
                </c:pt>
                <c:pt idx="3052">
                  <c:v>2.9047486377740128E-2</c:v>
                </c:pt>
                <c:pt idx="3053">
                  <c:v>2.904755096239775E-2</c:v>
                </c:pt>
                <c:pt idx="3054">
                  <c:v>2.9047615412283179E-2</c:v>
                </c:pt>
                <c:pt idx="3055">
                  <c:v>2.9047679727716158E-2</c:v>
                </c:pt>
                <c:pt idx="3056">
                  <c:v>2.9047743908297008E-2</c:v>
                </c:pt>
                <c:pt idx="3057">
                  <c:v>2.9047807954105664E-2</c:v>
                </c:pt>
                <c:pt idx="3058">
                  <c:v>2.9047871865461872E-2</c:v>
                </c:pt>
                <c:pt idx="3059">
                  <c:v>2.9047935642045886E-2</c:v>
                </c:pt>
                <c:pt idx="3060">
                  <c:v>2.9047999284097514E-2</c:v>
                </c:pt>
                <c:pt idx="3061">
                  <c:v>2.9048062791217077E-2</c:v>
                </c:pt>
                <c:pt idx="3062">
                  <c:v>2.9048126163804255E-2</c:v>
                </c:pt>
                <c:pt idx="3063">
                  <c:v>2.9048189401779112E-2</c:v>
                </c:pt>
                <c:pt idx="3064">
                  <c:v>2.9048252505061711E-2</c:v>
                </c:pt>
                <c:pt idx="3065">
                  <c:v>2.9048315473492181E-2</c:v>
                </c:pt>
                <c:pt idx="3066">
                  <c:v>2.9048378307470202E-2</c:v>
                </c:pt>
                <c:pt idx="3067">
                  <c:v>2.9048441006676029E-2</c:v>
                </c:pt>
                <c:pt idx="3068">
                  <c:v>2.9048503571269535E-2</c:v>
                </c:pt>
                <c:pt idx="3069">
                  <c:v>2.9048566001090848E-2</c:v>
                </c:pt>
                <c:pt idx="3070">
                  <c:v>2.9048628296379775E-2</c:v>
                </c:pt>
                <c:pt idx="3071">
                  <c:v>2.9048690456896509E-2</c:v>
                </c:pt>
                <c:pt idx="3072">
                  <c:v>2.9048752482720985E-2</c:v>
                </c:pt>
                <c:pt idx="3073">
                  <c:v>2.9048814374013077E-2</c:v>
                </c:pt>
                <c:pt idx="3074">
                  <c:v>2.9048876130532975E-2</c:v>
                </c:pt>
                <c:pt idx="3075">
                  <c:v>2.9048937752360615E-2</c:v>
                </c:pt>
                <c:pt idx="3076">
                  <c:v>2.9048999239336126E-2</c:v>
                </c:pt>
                <c:pt idx="3077">
                  <c:v>2.9049060591939124E-2</c:v>
                </c:pt>
                <c:pt idx="3078">
                  <c:v>2.9049121809849865E-2</c:v>
                </c:pt>
                <c:pt idx="3079">
                  <c:v>2.9049182892988412E-2</c:v>
                </c:pt>
                <c:pt idx="3080">
                  <c:v>2.9049243841514638E-2</c:v>
                </c:pt>
                <c:pt idx="3081">
                  <c:v>2.9049304655348607E-2</c:v>
                </c:pt>
                <c:pt idx="3082">
                  <c:v>2.9051726782807208E-2</c:v>
                </c:pt>
                <c:pt idx="3083">
                  <c:v>2.9049425879019708E-2</c:v>
                </c:pt>
                <c:pt idx="3084">
                  <c:v>2.9051847679593124E-2</c:v>
                </c:pt>
                <c:pt idx="3085">
                  <c:v>2.904954656392178E-2</c:v>
                </c:pt>
                <c:pt idx="3086">
                  <c:v>2.9049606704374398E-2</c:v>
                </c:pt>
                <c:pt idx="3087">
                  <c:v>2.9049666710134758E-2</c:v>
                </c:pt>
                <c:pt idx="3088">
                  <c:v>2.9055608890109497E-2</c:v>
                </c:pt>
                <c:pt idx="3089">
                  <c:v>2.9049828904232911E-2</c:v>
                </c:pt>
                <c:pt idx="3090">
                  <c:v>2.9052207137523212E-2</c:v>
                </c:pt>
                <c:pt idx="3091">
                  <c:v>2.9053443022377667E-2</c:v>
                </c:pt>
                <c:pt idx="3092">
                  <c:v>2.90523258792863E-2</c:v>
                </c:pt>
                <c:pt idx="3093">
                  <c:v>2.9052385048116136E-2</c:v>
                </c:pt>
                <c:pt idx="3094">
                  <c:v>2.905244408228036E-2</c:v>
                </c:pt>
                <c:pt idx="3095">
                  <c:v>2.9052502981699035E-2</c:v>
                </c:pt>
                <c:pt idx="3096">
                  <c:v>2.9053738168784982E-2</c:v>
                </c:pt>
                <c:pt idx="3097">
                  <c:v>2.9052620376539551E-2</c:v>
                </c:pt>
                <c:pt idx="3098">
                  <c:v>2.90526788719081E-2</c:v>
                </c:pt>
                <c:pt idx="3099">
                  <c:v>2.9052737232557746E-2</c:v>
                </c:pt>
                <c:pt idx="3100">
                  <c:v>2.9052795458568426E-2</c:v>
                </c:pt>
                <c:pt idx="3101">
                  <c:v>2.9052853549860203E-2</c:v>
                </c:pt>
                <c:pt idx="3102">
                  <c:v>2.9050591972401563E-2</c:v>
                </c:pt>
                <c:pt idx="3103">
                  <c:v>2.9052969328340339E-2</c:v>
                </c:pt>
                <c:pt idx="3104">
                  <c:v>2.9053027015555344E-2</c:v>
                </c:pt>
                <c:pt idx="3105">
                  <c:v>2.9053084568078091E-2</c:v>
                </c:pt>
                <c:pt idx="3106">
                  <c:v>2.905431835884098E-2</c:v>
                </c:pt>
                <c:pt idx="3107">
                  <c:v>2.9053199269046814E-2</c:v>
                </c:pt>
                <c:pt idx="3108">
                  <c:v>2.905325641749279E-2</c:v>
                </c:pt>
                <c:pt idx="3109">
                  <c:v>2.9053313431193217E-2</c:v>
                </c:pt>
                <c:pt idx="3110">
                  <c:v>2.9054546663136449E-2</c:v>
                </c:pt>
                <c:pt idx="3111">
                  <c:v>2.9053427054623882E-2</c:v>
                </c:pt>
                <c:pt idx="3112">
                  <c:v>2.9053483664300828E-2</c:v>
                </c:pt>
                <c:pt idx="3113">
                  <c:v>2.9053540139232226E-2</c:v>
                </c:pt>
                <c:pt idx="3114">
                  <c:v>2.9053596479577948E-2</c:v>
                </c:pt>
                <c:pt idx="3115">
                  <c:v>2.9054829012700178E-2</c:v>
                </c:pt>
                <c:pt idx="3116">
                  <c:v>2.9053708756006102E-2</c:v>
                </c:pt>
                <c:pt idx="3117">
                  <c:v>2.9053764692221762E-2</c:v>
                </c:pt>
                <c:pt idx="3118">
                  <c:v>2.9053820493718518E-2</c:v>
                </c:pt>
                <c:pt idx="3119">
                  <c:v>2.9053876160549663E-2</c:v>
                </c:pt>
                <c:pt idx="3120">
                  <c:v>2.905393169263526E-2</c:v>
                </c:pt>
                <c:pt idx="3121">
                  <c:v>2.9053987090108535E-2</c:v>
                </c:pt>
                <c:pt idx="3122">
                  <c:v>2.9054042352809617E-2</c:v>
                </c:pt>
                <c:pt idx="3123">
                  <c:v>2.9055273767333301E-2</c:v>
                </c:pt>
                <c:pt idx="3124">
                  <c:v>2.9055328755487331E-2</c:v>
                </c:pt>
                <c:pt idx="3125">
                  <c:v>2.9054207332892545E-2</c:v>
                </c:pt>
                <c:pt idx="3126">
                  <c:v>2.9054262056851243E-2</c:v>
                </c:pt>
                <c:pt idx="3127">
                  <c:v>2.9054316646091038E-2</c:v>
                </c:pt>
                <c:pt idx="3128">
                  <c:v>2.9054371100638576E-2</c:v>
                </c:pt>
                <c:pt idx="3129">
                  <c:v>2.9055601675713749E-2</c:v>
                </c:pt>
                <c:pt idx="3130">
                  <c:v>2.9054479605710171E-2</c:v>
                </c:pt>
                <c:pt idx="3131">
                  <c:v>2.9054533656180936E-2</c:v>
                </c:pt>
                <c:pt idx="3132">
                  <c:v>2.9054587572039381E-2</c:v>
                </c:pt>
                <c:pt idx="3133">
                  <c:v>2.9054641353125632E-2</c:v>
                </c:pt>
                <c:pt idx="3134">
                  <c:v>2.90523656846986E-2</c:v>
                </c:pt>
                <c:pt idx="3135">
                  <c:v>2.9054748511248008E-2</c:v>
                </c:pt>
                <c:pt idx="3136">
                  <c:v>2.9054801888284132E-2</c:v>
                </c:pt>
                <c:pt idx="3137">
                  <c:v>2.9054855130627999E-2</c:v>
                </c:pt>
                <c:pt idx="3138">
                  <c:v>2.9054908238226318E-2</c:v>
                </c:pt>
                <c:pt idx="3139">
                  <c:v>2.9054961211212316E-2</c:v>
                </c:pt>
                <c:pt idx="3140">
                  <c:v>2.9057366505975679E-2</c:v>
                </c:pt>
                <c:pt idx="3141">
                  <c:v>2.905624294455178E-2</c:v>
                </c:pt>
                <c:pt idx="3142">
                  <c:v>2.9055119321856893E-2</c:v>
                </c:pt>
                <c:pt idx="3143">
                  <c:v>2.9056347936786686E-2</c:v>
                </c:pt>
                <c:pt idx="3144">
                  <c:v>2.9055224055545281E-2</c:v>
                </c:pt>
                <c:pt idx="3145">
                  <c:v>2.9055276220324444E-2</c:v>
                </c:pt>
                <c:pt idx="3146">
                  <c:v>2.905532825041135E-2</c:v>
                </c:pt>
                <c:pt idx="3147">
                  <c:v>2.9055380145832643E-2</c:v>
                </c:pt>
                <c:pt idx="3148">
                  <c:v>2.9056608060149536E-2</c:v>
                </c:pt>
                <c:pt idx="3149">
                  <c:v>2.9055483532545168E-2</c:v>
                </c:pt>
                <c:pt idx="3150">
                  <c:v>2.9055535023863044E-2</c:v>
                </c:pt>
                <c:pt idx="3151">
                  <c:v>2.9055586380488663E-2</c:v>
                </c:pt>
                <c:pt idx="3152">
                  <c:v>2.9055637602422024E-2</c:v>
                </c:pt>
                <c:pt idx="3153">
                  <c:v>2.9055688689663128E-2</c:v>
                </c:pt>
                <c:pt idx="3154">
                  <c:v>2.9055739642211975E-2</c:v>
                </c:pt>
                <c:pt idx="3155">
                  <c:v>2.9055790460068565E-2</c:v>
                </c:pt>
                <c:pt idx="3156">
                  <c:v>2.9055841143206251E-2</c:v>
                </c:pt>
                <c:pt idx="3157">
                  <c:v>2.9053568502384053E-2</c:v>
                </c:pt>
                <c:pt idx="3158">
                  <c:v>2.9055942105484789E-2</c:v>
                </c:pt>
                <c:pt idx="3159">
                  <c:v>2.9057168477581996E-2</c:v>
                </c:pt>
                <c:pt idx="3160">
                  <c:v>2.9056042528914361E-2</c:v>
                </c:pt>
                <c:pt idx="3161">
                  <c:v>2.9056092538617406E-2</c:v>
                </c:pt>
                <c:pt idx="3162">
                  <c:v>2.905731848990456E-2</c:v>
                </c:pt>
                <c:pt idx="3163">
                  <c:v>2.905619215392008E-2</c:v>
                </c:pt>
                <c:pt idx="3164">
                  <c:v>2.9056241759546353E-2</c:v>
                </c:pt>
                <c:pt idx="3165">
                  <c:v>2.9056291230480369E-2</c:v>
                </c:pt>
                <c:pt idx="3166">
                  <c:v>2.9056340566695482E-2</c:v>
                </c:pt>
                <c:pt idx="3167">
                  <c:v>2.9056389768218338E-2</c:v>
                </c:pt>
                <c:pt idx="3168">
                  <c:v>2.9056438835075582E-2</c:v>
                </c:pt>
                <c:pt idx="3169">
                  <c:v>2.9056487767240569E-2</c:v>
                </c:pt>
                <c:pt idx="3170">
                  <c:v>2.9056536564713298E-2</c:v>
                </c:pt>
                <c:pt idx="3171">
                  <c:v>2.9056585227413834E-2</c:v>
                </c:pt>
                <c:pt idx="3172">
                  <c:v>2.9056633755502048E-2</c:v>
                </c:pt>
                <c:pt idx="3173">
                  <c:v>2.9056682148898005E-2</c:v>
                </c:pt>
                <c:pt idx="3174">
                  <c:v>2.9056730407601705E-2</c:v>
                </c:pt>
                <c:pt idx="3175">
                  <c:v>2.9057954534081887E-2</c:v>
                </c:pt>
                <c:pt idx="3176">
                  <c:v>2.905800251761903E-2</c:v>
                </c:pt>
                <c:pt idx="3177">
                  <c:v>2.905687437550597E-2</c:v>
                </c:pt>
                <c:pt idx="3178">
                  <c:v>2.9056922095360704E-2</c:v>
                </c:pt>
                <c:pt idx="3179">
                  <c:v>2.9056969680576472E-2</c:v>
                </c:pt>
                <c:pt idx="3180">
                  <c:v>2.9057017131126628E-2</c:v>
                </c:pt>
                <c:pt idx="3181">
                  <c:v>2.9058240414820968E-2</c:v>
                </c:pt>
                <c:pt idx="3182">
                  <c:v>2.9057111628096877E-2</c:v>
                </c:pt>
                <c:pt idx="3183">
                  <c:v>2.905715867451697E-2</c:v>
                </c:pt>
                <c:pt idx="3184">
                  <c:v>2.9057205586298096E-2</c:v>
                </c:pt>
                <c:pt idx="3185">
                  <c:v>2.9057252363280384E-2</c:v>
                </c:pt>
                <c:pt idx="3186">
                  <c:v>2.9058474944376744E-2</c:v>
                </c:pt>
                <c:pt idx="3187">
                  <c:v>2.9057345513354704E-2</c:v>
                </c:pt>
                <c:pt idx="3188">
                  <c:v>2.9057391886340156E-2</c:v>
                </c:pt>
                <c:pt idx="3189">
                  <c:v>2.9057438124606705E-2</c:v>
                </c:pt>
                <c:pt idx="3190">
                  <c:v>2.9057484228207642E-2</c:v>
                </c:pt>
                <c:pt idx="3191">
                  <c:v>2.9057530197089676E-2</c:v>
                </c:pt>
                <c:pt idx="3192">
                  <c:v>2.9057576031306098E-2</c:v>
                </c:pt>
                <c:pt idx="3193">
                  <c:v>2.9056465442951485E-2</c:v>
                </c:pt>
                <c:pt idx="3194">
                  <c:v>2.9055335192458287E-2</c:v>
                </c:pt>
                <c:pt idx="3195">
                  <c:v>2.9055380576874512E-2</c:v>
                </c:pt>
                <c:pt idx="3196">
                  <c:v>2.9055432279756488E-2</c:v>
                </c:pt>
                <c:pt idx="3197">
                  <c:v>2.9055470941390382E-2</c:v>
                </c:pt>
                <c:pt idx="3198">
                  <c:v>2.9055515921809771E-2</c:v>
                </c:pt>
                <c:pt idx="3199">
                  <c:v>2.9055560767456967E-2</c:v>
                </c:pt>
                <c:pt idx="3200">
                  <c:v>2.905561185459149E-2</c:v>
                </c:pt>
                <c:pt idx="3201">
                  <c:v>2.9055650054434778E-2</c:v>
                </c:pt>
                <c:pt idx="3202">
                  <c:v>2.9055694496324946E-2</c:v>
                </c:pt>
                <c:pt idx="3203">
                  <c:v>2.9055738803203113E-2</c:v>
                </c:pt>
                <c:pt idx="3204">
                  <c:v>2.9055782975389022E-2</c:v>
                </c:pt>
                <c:pt idx="3205">
                  <c:v>2.905582701296261E-2</c:v>
                </c:pt>
                <c:pt idx="3206">
                  <c:v>2.9055870916003812E-2</c:v>
                </c:pt>
                <c:pt idx="3207">
                  <c:v>2.9055914684272821E-2</c:v>
                </c:pt>
                <c:pt idx="3208">
                  <c:v>2.9055970759896965E-2</c:v>
                </c:pt>
                <c:pt idx="3209">
                  <c:v>2.9056001816734067E-2</c:v>
                </c:pt>
                <c:pt idx="3210">
                  <c:v>2.9056045180926304E-2</c:v>
                </c:pt>
                <c:pt idx="3211">
                  <c:v>2.9056094575254932E-2</c:v>
                </c:pt>
                <c:pt idx="3212">
                  <c:v>2.9056131505393878E-2</c:v>
                </c:pt>
                <c:pt idx="3213">
                  <c:v>2.9056174465669216E-2</c:v>
                </c:pt>
                <c:pt idx="3214">
                  <c:v>2.9056223398127301E-2</c:v>
                </c:pt>
                <c:pt idx="3215">
                  <c:v>2.9056259982063182E-2</c:v>
                </c:pt>
                <c:pt idx="3216">
                  <c:v>2.9056302538341683E-2</c:v>
                </c:pt>
                <c:pt idx="3217">
                  <c:v>2.9056344959847991E-2</c:v>
                </c:pt>
                <c:pt idx="3218">
                  <c:v>2.9056387246741977E-2</c:v>
                </c:pt>
                <c:pt idx="3219">
                  <c:v>2.905642939886377E-2</c:v>
                </c:pt>
                <c:pt idx="3220">
                  <c:v>2.9056471416453178E-2</c:v>
                </c:pt>
                <c:pt idx="3221">
                  <c:v>2.9056513299270392E-2</c:v>
                </c:pt>
                <c:pt idx="3222">
                  <c:v>2.9056555047395349E-2</c:v>
                </c:pt>
                <c:pt idx="3223">
                  <c:v>2.9056596660987921E-2</c:v>
                </c:pt>
                <c:pt idx="3224">
                  <c:v>2.90566381398083E-2</c:v>
                </c:pt>
                <c:pt idx="3225">
                  <c:v>2.9056679484016357E-2</c:v>
                </c:pt>
                <c:pt idx="3226">
                  <c:v>2.9056720693372284E-2</c:v>
                </c:pt>
                <c:pt idx="3227">
                  <c:v>2.905676762511078E-2</c:v>
                </c:pt>
                <c:pt idx="3228">
                  <c:v>2.9056808545977475E-2</c:v>
                </c:pt>
                <c:pt idx="3229">
                  <c:v>2.9056843513926012E-2</c:v>
                </c:pt>
                <c:pt idx="3230">
                  <c:v>2.9056884184672782E-2</c:v>
                </c:pt>
                <c:pt idx="3231">
                  <c:v>2.9056924720887167E-2</c:v>
                </c:pt>
                <c:pt idx="3232">
                  <c:v>2.9056965122409295E-2</c:v>
                </c:pt>
                <c:pt idx="3233">
                  <c:v>2.9057005389079293E-2</c:v>
                </c:pt>
                <c:pt idx="3234">
                  <c:v>2.905705124327973E-2</c:v>
                </c:pt>
                <c:pt idx="3235">
                  <c:v>2.9057085518742198E-2</c:v>
                </c:pt>
                <c:pt idx="3236">
                  <c:v>2.9057125381495297E-2</c:v>
                </c:pt>
                <c:pt idx="3237">
                  <c:v>2.9057165109636074E-2</c:v>
                </c:pt>
                <c:pt idx="3238">
                  <c:v>2.9057210348168994E-2</c:v>
                </c:pt>
                <c:pt idx="3239">
                  <c:v>2.905724416176092E-2</c:v>
                </c:pt>
                <c:pt idx="3240">
                  <c:v>2.9057283485824925E-2</c:v>
                </c:pt>
                <c:pt idx="3241">
                  <c:v>2.9057322675196673E-2</c:v>
                </c:pt>
                <c:pt idx="3242">
                  <c:v>2.9057361730036035E-2</c:v>
                </c:pt>
                <c:pt idx="3243">
                  <c:v>2.9057400650103204E-2</c:v>
                </c:pt>
                <c:pt idx="3244">
                  <c:v>2.9057439435478116E-2</c:v>
                </c:pt>
                <c:pt idx="3245">
                  <c:v>2.9058659041694135E-2</c:v>
                </c:pt>
                <c:pt idx="3246">
                  <c:v>2.9057522093518529E-2</c:v>
                </c:pt>
                <c:pt idx="3247">
                  <c:v>2.905756045571195E-2</c:v>
                </c:pt>
                <c:pt idx="3248">
                  <c:v>2.9057598683293051E-2</c:v>
                </c:pt>
                <c:pt idx="3249">
                  <c:v>2.9057636776101958E-2</c:v>
                </c:pt>
                <c:pt idx="3250">
                  <c:v>2.9057674734298544E-2</c:v>
                </c:pt>
                <c:pt idx="3251">
                  <c:v>2.9057712557722937E-2</c:v>
                </c:pt>
                <c:pt idx="3252">
                  <c:v>2.9057750246455072E-2</c:v>
                </c:pt>
                <c:pt idx="3253">
                  <c:v>2.9057787800574886E-2</c:v>
                </c:pt>
                <c:pt idx="3254">
                  <c:v>2.9057825220162314E-2</c:v>
                </c:pt>
                <c:pt idx="3255">
                  <c:v>2.9057862504817678E-2</c:v>
                </c:pt>
                <c:pt idx="3256">
                  <c:v>2.9057899654940655E-2</c:v>
                </c:pt>
                <c:pt idx="3257">
                  <c:v>2.9057936670451312E-2</c:v>
                </c:pt>
                <c:pt idx="3258">
                  <c:v>2.9057984063820541E-2</c:v>
                </c:pt>
                <c:pt idx="3259">
                  <c:v>2.9058020771337567E-2</c:v>
                </c:pt>
                <c:pt idx="3260">
                  <c:v>2.9058057344322208E-2</c:v>
                </c:pt>
                <c:pt idx="3261">
                  <c:v>2.9058093782694527E-2</c:v>
                </c:pt>
                <c:pt idx="3262">
                  <c:v>2.9058130086134781E-2</c:v>
                </c:pt>
                <c:pt idx="3263">
                  <c:v>2.9058166255122586E-2</c:v>
                </c:pt>
                <c:pt idx="3264">
                  <c:v>2.9058202289418134E-2</c:v>
                </c:pt>
                <c:pt idx="3265">
                  <c:v>2.905823818910136E-2</c:v>
                </c:pt>
                <c:pt idx="3266">
                  <c:v>2.9058273953932456E-2</c:v>
                </c:pt>
                <c:pt idx="3267">
                  <c:v>2.9058309584231168E-2</c:v>
                </c:pt>
                <c:pt idx="3268">
                  <c:v>2.9058345079837622E-2</c:v>
                </c:pt>
                <c:pt idx="3269">
                  <c:v>2.9058380440671883E-2</c:v>
                </c:pt>
                <c:pt idx="3270">
                  <c:v>2.9058415666973758E-2</c:v>
                </c:pt>
                <c:pt idx="3271">
                  <c:v>2.9061976756457053E-2</c:v>
                </c:pt>
                <c:pt idx="3272">
                  <c:v>2.9058485715260929E-2</c:v>
                </c:pt>
                <c:pt idx="3273">
                  <c:v>2.9058520537486032E-2</c:v>
                </c:pt>
                <c:pt idx="3274">
                  <c:v>2.9058555225098814E-2</c:v>
                </c:pt>
                <c:pt idx="3275">
                  <c:v>2.9058589778019339E-2</c:v>
                </c:pt>
                <c:pt idx="3276">
                  <c:v>2.9058624196167671E-2</c:v>
                </c:pt>
                <c:pt idx="3277">
                  <c:v>2.9058658479623745E-2</c:v>
                </c:pt>
                <c:pt idx="3278">
                  <c:v>2.9058692628547433E-2</c:v>
                </c:pt>
                <c:pt idx="3279">
                  <c:v>2.9058726642778865E-2</c:v>
                </c:pt>
                <c:pt idx="3280">
                  <c:v>2.9058760522318039E-2</c:v>
                </c:pt>
                <c:pt idx="3281">
                  <c:v>2.905879426708502E-2</c:v>
                </c:pt>
                <c:pt idx="3282">
                  <c:v>2.9058827877319615E-2</c:v>
                </c:pt>
                <c:pt idx="3283">
                  <c:v>2.9058861352861953E-2</c:v>
                </c:pt>
                <c:pt idx="3284">
                  <c:v>2.9058894693632098E-2</c:v>
                </c:pt>
                <c:pt idx="3285">
                  <c:v>2.9058927899709985E-2</c:v>
                </c:pt>
                <c:pt idx="3286">
                  <c:v>2.9058960971255487E-2</c:v>
                </c:pt>
                <c:pt idx="3287">
                  <c:v>2.9058993908108732E-2</c:v>
                </c:pt>
                <c:pt idx="3288">
                  <c:v>2.9059026710189784E-2</c:v>
                </c:pt>
                <c:pt idx="3289">
                  <c:v>2.905905937773845E-2</c:v>
                </c:pt>
                <c:pt idx="3290">
                  <c:v>2.9059091910514923E-2</c:v>
                </c:pt>
                <c:pt idx="3291">
                  <c:v>2.9059124308519202E-2</c:v>
                </c:pt>
                <c:pt idx="3292">
                  <c:v>2.906151148079239E-2</c:v>
                </c:pt>
                <c:pt idx="3293">
                  <c:v>2.9059188700930605E-2</c:v>
                </c:pt>
                <c:pt idx="3294">
                  <c:v>2.9059220695017984E-2</c:v>
                </c:pt>
                <c:pt idx="3295">
                  <c:v>2.905925255433317E-2</c:v>
                </c:pt>
                <c:pt idx="3296">
                  <c:v>2.9059302347302918E-2</c:v>
                </c:pt>
                <c:pt idx="3297">
                  <c:v>2.9061670611287838E-2</c:v>
                </c:pt>
                <c:pt idx="3298">
                  <c:v>2.9059347324764673E-2</c:v>
                </c:pt>
                <c:pt idx="3299">
                  <c:v>2.9059378645470701E-2</c:v>
                </c:pt>
                <c:pt idx="3300">
                  <c:v>2.9059409831644345E-2</c:v>
                </c:pt>
                <c:pt idx="3301">
                  <c:v>2.9059440882965859E-2</c:v>
                </c:pt>
                <c:pt idx="3302">
                  <c:v>2.9059471799675052E-2</c:v>
                </c:pt>
                <c:pt idx="3303">
                  <c:v>2.9059502581691987E-2</c:v>
                </c:pt>
                <c:pt idx="3304">
                  <c:v>2.9059533229256473E-2</c:v>
                </c:pt>
                <c:pt idx="3305">
                  <c:v>2.9059563741888894E-2</c:v>
                </c:pt>
                <c:pt idx="3306">
                  <c:v>2.9059594119908994E-2</c:v>
                </c:pt>
                <c:pt idx="3307">
                  <c:v>2.9059624363396708E-2</c:v>
                </c:pt>
                <c:pt idx="3308">
                  <c:v>2.9059654472112229E-2</c:v>
                </c:pt>
                <c:pt idx="3309">
                  <c:v>2.9059684446055556E-2</c:v>
                </c:pt>
                <c:pt idx="3310">
                  <c:v>2.9059714285386562E-2</c:v>
                </c:pt>
                <c:pt idx="3311">
                  <c:v>2.9059743990185183E-2</c:v>
                </c:pt>
                <c:pt idx="3312">
                  <c:v>2.9064473865172857E-2</c:v>
                </c:pt>
                <c:pt idx="3313">
                  <c:v>2.905980299554578E-2</c:v>
                </c:pt>
                <c:pt idx="3314">
                  <c:v>2.9059832296267629E-2</c:v>
                </c:pt>
                <c:pt idx="3315">
                  <c:v>2.9059861462297221E-2</c:v>
                </c:pt>
                <c:pt idx="3316">
                  <c:v>2.9059890493634555E-2</c:v>
                </c:pt>
                <c:pt idx="3317">
                  <c:v>2.9059919390199695E-2</c:v>
                </c:pt>
                <c:pt idx="3318">
                  <c:v>2.9059948152392323E-2</c:v>
                </c:pt>
                <c:pt idx="3319">
                  <c:v>2.9059976779572949E-2</c:v>
                </c:pt>
                <c:pt idx="3320">
                  <c:v>2.9060005272141254E-2</c:v>
                </c:pt>
                <c:pt idx="3321">
                  <c:v>2.9060033630177173E-2</c:v>
                </c:pt>
                <c:pt idx="3322">
                  <c:v>2.9060061853600772E-2</c:v>
                </c:pt>
                <c:pt idx="3323">
                  <c:v>2.9063614836188911E-2</c:v>
                </c:pt>
                <c:pt idx="3324">
                  <c:v>2.9060117896131388E-2</c:v>
                </c:pt>
                <c:pt idx="3325">
                  <c:v>2.9060145715478214E-2</c:v>
                </c:pt>
                <c:pt idx="3326">
                  <c:v>2.9060173399972911E-2</c:v>
                </c:pt>
                <c:pt idx="3327">
                  <c:v>2.9060200950095094E-2</c:v>
                </c:pt>
                <c:pt idx="3328">
                  <c:v>2.9060228365205276E-2</c:v>
                </c:pt>
                <c:pt idx="3329">
                  <c:v>2.9060255645942945E-2</c:v>
                </c:pt>
                <c:pt idx="3330">
                  <c:v>2.9060282791828485E-2</c:v>
                </c:pt>
                <c:pt idx="3331">
                  <c:v>2.9060309803021767E-2</c:v>
                </c:pt>
                <c:pt idx="3332">
                  <c:v>2.9060336679682663E-2</c:v>
                </c:pt>
                <c:pt idx="3333">
                  <c:v>2.9060363421651303E-2</c:v>
                </c:pt>
                <c:pt idx="3334">
                  <c:v>2.9060390028927685E-2</c:v>
                </c:pt>
                <c:pt idx="3335">
                  <c:v>2.9060416501431874E-2</c:v>
                </c:pt>
                <c:pt idx="3336">
                  <c:v>2.9060442839403677E-2</c:v>
                </c:pt>
                <c:pt idx="3337">
                  <c:v>2.9060469042683224E-2</c:v>
                </c:pt>
                <c:pt idx="3338">
                  <c:v>2.906049511111064E-2</c:v>
                </c:pt>
                <c:pt idx="3339">
                  <c:v>2.9060521045005672E-2</c:v>
                </c:pt>
                <c:pt idx="3340">
                  <c:v>2.9060546844208446E-2</c:v>
                </c:pt>
                <c:pt idx="3341">
                  <c:v>2.9060572508878835E-2</c:v>
                </c:pt>
                <c:pt idx="3342">
                  <c:v>2.9060598038537222E-2</c:v>
                </c:pt>
                <c:pt idx="3343">
                  <c:v>2.9060623433982968E-2</c:v>
                </c:pt>
                <c:pt idx="3344">
                  <c:v>2.9063001842892788E-2</c:v>
                </c:pt>
                <c:pt idx="3345">
                  <c:v>2.9060673820318073E-2</c:v>
                </c:pt>
                <c:pt idx="3346">
                  <c:v>2.9060698811447239E-2</c:v>
                </c:pt>
                <c:pt idx="3347">
                  <c:v>2.9060723668123956E-2</c:v>
                </c:pt>
                <c:pt idx="3348">
                  <c:v>2.9065447624006424E-2</c:v>
                </c:pt>
                <c:pt idx="3349">
                  <c:v>2.9064297285985585E-2</c:v>
                </c:pt>
                <c:pt idx="3350">
                  <c:v>2.9060797429520946E-2</c:v>
                </c:pt>
                <c:pt idx="3351">
                  <c:v>2.906082174750857E-2</c:v>
                </c:pt>
                <c:pt idx="3352">
                  <c:v>2.9060845930644064E-2</c:v>
                </c:pt>
                <c:pt idx="3353">
                  <c:v>2.90608699790873E-2</c:v>
                </c:pt>
                <c:pt idx="3354">
                  <c:v>2.9060893892918216E-2</c:v>
                </c:pt>
                <c:pt idx="3355">
                  <c:v>2.9060917671976938E-2</c:v>
                </c:pt>
                <c:pt idx="3356">
                  <c:v>2.9060941316503275E-2</c:v>
                </c:pt>
                <c:pt idx="3357">
                  <c:v>2.9060964826257418E-2</c:v>
                </c:pt>
                <c:pt idx="3358">
                  <c:v>2.9060988201479176E-2</c:v>
                </c:pt>
                <c:pt idx="3359">
                  <c:v>2.9061011441848805E-2</c:v>
                </c:pt>
                <c:pt idx="3360">
                  <c:v>2.9061034547686049E-2</c:v>
                </c:pt>
                <c:pt idx="3361">
                  <c:v>2.9061057518910971E-2</c:v>
                </c:pt>
                <c:pt idx="3362">
                  <c:v>2.9061080355283764E-2</c:v>
                </c:pt>
                <c:pt idx="3363">
                  <c:v>2.9065801828384252E-2</c:v>
                </c:pt>
                <c:pt idx="3364">
                  <c:v>2.9061125624032513E-2</c:v>
                </c:pt>
                <c:pt idx="3365">
                  <c:v>2.9061148056648278E-2</c:v>
                </c:pt>
                <c:pt idx="3366">
                  <c:v>2.9061170354411914E-2</c:v>
                </c:pt>
                <c:pt idx="3367">
                  <c:v>2.9061192517403356E-2</c:v>
                </c:pt>
                <c:pt idx="3368">
                  <c:v>2.9061214545782477E-2</c:v>
                </c:pt>
                <c:pt idx="3369">
                  <c:v>2.9061236439709148E-2</c:v>
                </c:pt>
                <c:pt idx="3370">
                  <c:v>2.906125819878369E-2</c:v>
                </c:pt>
                <c:pt idx="3371">
                  <c:v>2.9061279822926167E-2</c:v>
                </c:pt>
                <c:pt idx="3372">
                  <c:v>2.9061301312776067E-2</c:v>
                </c:pt>
                <c:pt idx="3373">
                  <c:v>2.9061322667853773E-2</c:v>
                </c:pt>
                <c:pt idx="3374">
                  <c:v>2.9061343888319158E-2</c:v>
                </c:pt>
                <c:pt idx="3375">
                  <c:v>2.9061364973932413E-2</c:v>
                </c:pt>
                <c:pt idx="3376">
                  <c:v>2.9061385925013283E-2</c:v>
                </c:pt>
                <c:pt idx="3377">
                  <c:v>2.9061406741401896E-2</c:v>
                </c:pt>
                <c:pt idx="3378">
                  <c:v>2.9061427423098252E-2</c:v>
                </c:pt>
                <c:pt idx="3379">
                  <c:v>2.906144797010235E-2</c:v>
                </c:pt>
                <c:pt idx="3380">
                  <c:v>2.9061468382494127E-2</c:v>
                </c:pt>
                <c:pt idx="3381">
                  <c:v>2.9061488660273582E-2</c:v>
                </c:pt>
                <c:pt idx="3382">
                  <c:v>2.9061508803200908E-2</c:v>
                </c:pt>
                <c:pt idx="3383">
                  <c:v>2.9061528811515913E-2</c:v>
                </c:pt>
                <c:pt idx="3384">
                  <c:v>2.9061548685218597E-2</c:v>
                </c:pt>
                <c:pt idx="3385">
                  <c:v>2.9061568424149087E-2</c:v>
                </c:pt>
                <c:pt idx="3386">
                  <c:v>2.9061588028547192E-2</c:v>
                </c:pt>
                <c:pt idx="3387">
                  <c:v>2.9061607498253039E-2</c:v>
                </c:pt>
                <c:pt idx="3388">
                  <c:v>2.9061626833106757E-2</c:v>
                </c:pt>
                <c:pt idx="3389">
                  <c:v>2.9061646033508026E-2</c:v>
                </c:pt>
                <c:pt idx="3390">
                  <c:v>2.9061665099137102E-2</c:v>
                </c:pt>
                <c:pt idx="3391">
                  <c:v>2.906168403007392E-2</c:v>
                </c:pt>
                <c:pt idx="3392">
                  <c:v>2.9061702826398417E-2</c:v>
                </c:pt>
                <c:pt idx="3393">
                  <c:v>2.9061721488030656E-2</c:v>
                </c:pt>
                <c:pt idx="3394">
                  <c:v>2.9065263259246965E-2</c:v>
                </c:pt>
                <c:pt idx="3395">
                  <c:v>2.9061758407298299E-2</c:v>
                </c:pt>
                <c:pt idx="3396">
                  <c:v>2.9064127994304911E-2</c:v>
                </c:pt>
                <c:pt idx="3397">
                  <c:v>2.9061794787876849E-2</c:v>
                </c:pt>
                <c:pt idx="3398">
                  <c:v>2.9061812776207674E-2</c:v>
                </c:pt>
                <c:pt idx="3399">
                  <c:v>2.9061830629766305E-2</c:v>
                </c:pt>
                <c:pt idx="3400">
                  <c:v>2.906184834863268E-2</c:v>
                </c:pt>
                <c:pt idx="3401">
                  <c:v>2.90653915031025E-2</c:v>
                </c:pt>
                <c:pt idx="3402">
                  <c:v>2.906423449823059E-2</c:v>
                </c:pt>
                <c:pt idx="3403">
                  <c:v>2.9065426179843978E-2</c:v>
                </c:pt>
                <c:pt idx="3404">
                  <c:v>2.9064268921974445E-2</c:v>
                </c:pt>
                <c:pt idx="3405">
                  <c:v>2.9064285931807987E-2</c:v>
                </c:pt>
                <c:pt idx="3406">
                  <c:v>2.9064302806949271E-2</c:v>
                </c:pt>
                <c:pt idx="3407">
                  <c:v>2.9064319547451589E-2</c:v>
                </c:pt>
                <c:pt idx="3408">
                  <c:v>2.9065510514243442E-2</c:v>
                </c:pt>
                <c:pt idx="3409">
                  <c:v>2.9064352624272871E-2</c:v>
                </c:pt>
                <c:pt idx="3410">
                  <c:v>2.9064368960645126E-2</c:v>
                </c:pt>
                <c:pt idx="3411">
                  <c:v>2.9064385162325124E-2</c:v>
                </c:pt>
                <c:pt idx="3412">
                  <c:v>2.9064401229286219E-2</c:v>
                </c:pt>
                <c:pt idx="3413">
                  <c:v>2.9062077763120087E-2</c:v>
                </c:pt>
                <c:pt idx="3414">
                  <c:v>2.9064432959211572E-2</c:v>
                </c:pt>
                <c:pt idx="3415">
                  <c:v>2.9064448622095895E-2</c:v>
                </c:pt>
                <c:pt idx="3416">
                  <c:v>2.9064464150314606E-2</c:v>
                </c:pt>
                <c:pt idx="3417">
                  <c:v>2.906447954384106E-2</c:v>
                </c:pt>
                <c:pt idx="3418">
                  <c:v>2.9065669080323708E-2</c:v>
                </c:pt>
                <c:pt idx="3419">
                  <c:v>2.9064509926763904E-2</c:v>
                </c:pt>
                <c:pt idx="3420">
                  <c:v>2.9064524916240231E-2</c:v>
                </c:pt>
                <c:pt idx="3421">
                  <c:v>2.9064539770997655E-2</c:v>
                </c:pt>
                <c:pt idx="3422">
                  <c:v>2.9065728735044871E-2</c:v>
                </c:pt>
                <c:pt idx="3423">
                  <c:v>2.906456907638244E-2</c:v>
                </c:pt>
                <c:pt idx="3424">
                  <c:v>2.9064583527036447E-2</c:v>
                </c:pt>
                <c:pt idx="3425">
                  <c:v>2.9064597843024842E-2</c:v>
                </c:pt>
                <c:pt idx="3426">
                  <c:v>2.9064612024320979E-2</c:v>
                </c:pt>
                <c:pt idx="3427">
                  <c:v>2.9064626070871569E-2</c:v>
                </c:pt>
                <c:pt idx="3428">
                  <c:v>2.9064639982809837E-2</c:v>
                </c:pt>
                <c:pt idx="3429">
                  <c:v>2.9064653760002557E-2</c:v>
                </c:pt>
                <c:pt idx="3430">
                  <c:v>2.9064667402503019E-2</c:v>
                </c:pt>
                <c:pt idx="3431">
                  <c:v>2.906468091033787E-2</c:v>
                </c:pt>
                <c:pt idx="3432">
                  <c:v>2.9064694283427173E-2</c:v>
                </c:pt>
                <c:pt idx="3433">
                  <c:v>2.9064707521877509E-2</c:v>
                </c:pt>
                <c:pt idx="3434">
                  <c:v>2.9064720625608942E-2</c:v>
                </c:pt>
                <c:pt idx="3435">
                  <c:v>2.9065907727985341E-2</c:v>
                </c:pt>
                <c:pt idx="3436">
                  <c:v>2.9065920553765778E-2</c:v>
                </c:pt>
                <c:pt idx="3437">
                  <c:v>2.9064759128596407E-2</c:v>
                </c:pt>
                <c:pt idx="3438">
                  <c:v>2.9064771693612101E-2</c:v>
                </c:pt>
                <c:pt idx="3439">
                  <c:v>2.9064784123855603E-2</c:v>
                </c:pt>
                <c:pt idx="3440">
                  <c:v>2.9064796419460137E-2</c:v>
                </c:pt>
                <c:pt idx="3441">
                  <c:v>2.906598266200433E-2</c:v>
                </c:pt>
                <c:pt idx="3442">
                  <c:v>2.9064820606512498E-2</c:v>
                </c:pt>
                <c:pt idx="3443">
                  <c:v>2.9064832498013615E-2</c:v>
                </c:pt>
                <c:pt idx="3444">
                  <c:v>2.906484425479583E-2</c:v>
                </c:pt>
                <c:pt idx="3445">
                  <c:v>2.9064855876939077E-2</c:v>
                </c:pt>
                <c:pt idx="3446">
                  <c:v>2.9062524364116271E-2</c:v>
                </c:pt>
                <c:pt idx="3447">
                  <c:v>2.9064878717068865E-2</c:v>
                </c:pt>
                <c:pt idx="3448">
                  <c:v>2.9064889935055405E-2</c:v>
                </c:pt>
                <c:pt idx="3449">
                  <c:v>2.9064901018456268E-2</c:v>
                </c:pt>
                <c:pt idx="3450">
                  <c:v>2.9064911967058293E-2</c:v>
                </c:pt>
                <c:pt idx="3451">
                  <c:v>2.9064922781021352E-2</c:v>
                </c:pt>
                <c:pt idx="3452">
                  <c:v>2.9067281494453923E-2</c:v>
                </c:pt>
                <c:pt idx="3453">
                  <c:v>2.9066117981959572E-2</c:v>
                </c:pt>
                <c:pt idx="3454">
                  <c:v>2.9064954414677047E-2</c:v>
                </c:pt>
                <c:pt idx="3455">
                  <c:v>2.9066138649447293E-2</c:v>
                </c:pt>
                <c:pt idx="3456">
                  <c:v>2.9064974830346202E-2</c:v>
                </c:pt>
                <c:pt idx="3457">
                  <c:v>2.9064984836129071E-2</c:v>
                </c:pt>
                <c:pt idx="3458">
                  <c:v>2.9064994707246328E-2</c:v>
                </c:pt>
                <c:pt idx="3459">
                  <c:v>2.9065004443591391E-2</c:v>
                </c:pt>
                <c:pt idx="3460">
                  <c:v>2.9066187960782308E-2</c:v>
                </c:pt>
                <c:pt idx="3461">
                  <c:v>2.9065023512337973E-2</c:v>
                </c:pt>
                <c:pt idx="3462">
                  <c:v>2.9065032844686201E-2</c:v>
                </c:pt>
                <c:pt idx="3463">
                  <c:v>2.9065042042315525E-2</c:v>
                </c:pt>
                <c:pt idx="3464">
                  <c:v>2.9065051105225947E-2</c:v>
                </c:pt>
                <c:pt idx="3465">
                  <c:v>2.9065060033470758E-2</c:v>
                </c:pt>
                <c:pt idx="3466">
                  <c:v>2.9065068826996665E-2</c:v>
                </c:pt>
                <c:pt idx="3467">
                  <c:v>2.9065077485910251E-2</c:v>
                </c:pt>
                <c:pt idx="3468">
                  <c:v>2.9062743329042462E-2</c:v>
                </c:pt>
                <c:pt idx="3469">
                  <c:v>2.9065094399500779E-2</c:v>
                </c:pt>
                <c:pt idx="3470">
                  <c:v>2.9065102654284303E-2</c:v>
                </c:pt>
                <c:pt idx="3471">
                  <c:v>2.9066284591765523E-2</c:v>
                </c:pt>
                <c:pt idx="3472">
                  <c:v>2.9065118759747932E-2</c:v>
                </c:pt>
                <c:pt idx="3473">
                  <c:v>2.9065126610454683E-2</c:v>
                </c:pt>
                <c:pt idx="3474">
                  <c:v>2.9066308116887374E-2</c:v>
                </c:pt>
                <c:pt idx="3475">
                  <c:v>2.9065141907764769E-2</c:v>
                </c:pt>
                <c:pt idx="3476">
                  <c:v>2.9065149354368103E-2</c:v>
                </c:pt>
                <c:pt idx="3477">
                  <c:v>2.9065156666279179E-2</c:v>
                </c:pt>
                <c:pt idx="3478">
                  <c:v>2.9065163843551289E-2</c:v>
                </c:pt>
                <c:pt idx="3479">
                  <c:v>2.9065170886051206E-2</c:v>
                </c:pt>
                <c:pt idx="3480">
                  <c:v>2.9065177793912156E-2</c:v>
                </c:pt>
                <c:pt idx="3481">
                  <c:v>2.9065184567054203E-2</c:v>
                </c:pt>
                <c:pt idx="3482">
                  <c:v>2.9065191205530638E-2</c:v>
                </c:pt>
                <c:pt idx="3483">
                  <c:v>2.9065197709261525E-2</c:v>
                </c:pt>
                <c:pt idx="3484">
                  <c:v>2.9065204078353446E-2</c:v>
                </c:pt>
                <c:pt idx="3485">
                  <c:v>2.9065210312726464E-2</c:v>
                </c:pt>
                <c:pt idx="3486">
                  <c:v>2.9065216412380579E-2</c:v>
                </c:pt>
                <c:pt idx="3487">
                  <c:v>2.9066396049868271E-2</c:v>
                </c:pt>
                <c:pt idx="3488">
                  <c:v>2.9066401871011838E-2</c:v>
                </c:pt>
                <c:pt idx="3489">
                  <c:v>2.9065233903269316E-2</c:v>
                </c:pt>
                <c:pt idx="3490">
                  <c:v>2.9065239464154402E-2</c:v>
                </c:pt>
                <c:pt idx="3491">
                  <c:v>2.9065244890400521E-2</c:v>
                </c:pt>
                <c:pt idx="3492">
                  <c:v>2.9065250181954383E-2</c:v>
                </c:pt>
                <c:pt idx="3493">
                  <c:v>2.9066428956185941E-2</c:v>
                </c:pt>
                <c:pt idx="3494">
                  <c:v>2.9065260360905398E-2</c:v>
                </c:pt>
                <c:pt idx="3495">
                  <c:v>2.9065265248302552E-2</c:v>
                </c:pt>
                <c:pt idx="3496">
                  <c:v>2.906527000111403E-2</c:v>
                </c:pt>
                <c:pt idx="3497">
                  <c:v>2.9065274619153314E-2</c:v>
                </c:pt>
                <c:pt idx="3498">
                  <c:v>2.9066452673753851E-2</c:v>
                </c:pt>
                <c:pt idx="3499">
                  <c:v>2.9065283451181756E-2</c:v>
                </c:pt>
                <c:pt idx="3500">
                  <c:v>2.9065287665144268E-2</c:v>
                </c:pt>
                <c:pt idx="3501">
                  <c:v>2.9065291744441168E-2</c:v>
                </c:pt>
                <c:pt idx="3502">
                  <c:v>2.9065295688992521E-2</c:v>
                </c:pt>
                <c:pt idx="3503">
                  <c:v>2.9065299498904906E-2</c:v>
                </c:pt>
                <c:pt idx="3504">
                  <c:v>2.9065303174125035E-2</c:v>
                </c:pt>
                <c:pt idx="3505">
                  <c:v>2.9064134750860227E-2</c:v>
                </c:pt>
                <c:pt idx="3506">
                  <c:v>2.9062964740171893E-2</c:v>
                </c:pt>
                <c:pt idx="3507">
                  <c:v>2.9062967972226517E-2</c:v>
                </c:pt>
                <c:pt idx="3508">
                  <c:v>2.9062971501243595E-2</c:v>
                </c:pt>
                <c:pt idx="3509">
                  <c:v>2.9062974032498801E-2</c:v>
                </c:pt>
                <c:pt idx="3510">
                  <c:v>2.9062976860556589E-2</c:v>
                </c:pt>
                <c:pt idx="3511">
                  <c:v>2.9062979554002055E-2</c:v>
                </c:pt>
                <c:pt idx="3512">
                  <c:v>2.9062982467191745E-2</c:v>
                </c:pt>
                <c:pt idx="3513">
                  <c:v>2.9062984536896153E-2</c:v>
                </c:pt>
                <c:pt idx="3514">
                  <c:v>2.9062986826264847E-2</c:v>
                </c:pt>
                <c:pt idx="3515">
                  <c:v>2.9062988981021221E-2</c:v>
                </c:pt>
                <c:pt idx="3516">
                  <c:v>2.9062991001085337E-2</c:v>
                </c:pt>
                <c:pt idx="3517">
                  <c:v>2.9062992886457195E-2</c:v>
                </c:pt>
                <c:pt idx="3518">
                  <c:v>2.9062994637216732E-2</c:v>
                </c:pt>
                <c:pt idx="3519">
                  <c:v>2.906299669029444E-2</c:v>
                </c:pt>
                <c:pt idx="3520">
                  <c:v>2.9062997734659035E-2</c:v>
                </c:pt>
                <c:pt idx="3521">
                  <c:v>2.9062999081261864E-2</c:v>
                </c:pt>
                <c:pt idx="3522">
                  <c:v>2.9063000293492181E-2</c:v>
                </c:pt>
                <c:pt idx="3523">
                  <c:v>2.9063001513716102E-2</c:v>
                </c:pt>
                <c:pt idx="3524">
                  <c:v>2.906300231347636E-2</c:v>
                </c:pt>
                <c:pt idx="3525">
                  <c:v>2.9063003121470032E-2</c:v>
                </c:pt>
                <c:pt idx="3526">
                  <c:v>2.9063003879983285E-2</c:v>
                </c:pt>
                <c:pt idx="3527">
                  <c:v>2.9063004333540476E-2</c:v>
                </c:pt>
                <c:pt idx="3528">
                  <c:v>2.9063004737537312E-2</c:v>
                </c:pt>
                <c:pt idx="3529">
                  <c:v>2.9063005006841891E-2</c:v>
                </c:pt>
                <c:pt idx="3530">
                  <c:v>2.9063005141614084E-2</c:v>
                </c:pt>
                <c:pt idx="3531">
                  <c:v>2.9063005158560529E-2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72416"/>
        <c:axId val="76973952"/>
      </c:lineChart>
      <c:dateAx>
        <c:axId val="7697241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739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973952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9724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</xdr:colOff>
          <xdr:row>20</xdr:row>
          <xdr:rowOff>95249</xdr:rowOff>
        </xdr:from>
        <xdr:to>
          <xdr:col>11</xdr:col>
          <xdr:colOff>63337</xdr:colOff>
          <xdr:row>22</xdr:row>
          <xdr:rowOff>68924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</xdr:colOff>
          <xdr:row>23</xdr:row>
          <xdr:rowOff>71437</xdr:rowOff>
        </xdr:from>
        <xdr:to>
          <xdr:col>11</xdr:col>
          <xdr:colOff>63337</xdr:colOff>
          <xdr:row>25</xdr:row>
          <xdr:rowOff>73687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</xdr:colOff>
          <xdr:row>26</xdr:row>
          <xdr:rowOff>76200</xdr:rowOff>
        </xdr:from>
        <xdr:to>
          <xdr:col>11</xdr:col>
          <xdr:colOff>63337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150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5">
          <cell r="U5">
            <v>0</v>
          </cell>
        </row>
        <row r="7">
          <cell r="D7" t="str">
            <v>x6F</v>
          </cell>
        </row>
      </sheetData>
      <sheetData sheetId="4">
        <row r="5">
          <cell r="U5">
            <v>0</v>
          </cell>
        </row>
        <row r="7">
          <cell r="D7" t="str">
            <v>x9F</v>
          </cell>
        </row>
      </sheetData>
      <sheetData sheetId="5">
        <row r="5">
          <cell r="U5">
            <v>0</v>
          </cell>
        </row>
        <row r="7">
          <cell r="D7" t="str">
            <v>x15F</v>
          </cell>
        </row>
      </sheetData>
      <sheetData sheetId="6">
        <row r="5">
          <cell r="U5">
            <v>2.9999999999999971E-2</v>
          </cell>
        </row>
        <row r="7">
          <cell r="D7" t="str">
            <v>3W</v>
          </cell>
        </row>
      </sheetData>
      <sheetData sheetId="7">
        <row r="7">
          <cell r="D7" t="str">
            <v>U5</v>
          </cell>
        </row>
      </sheetData>
      <sheetData sheetId="8">
        <row r="5">
          <cell r="U5">
            <v>5.0000000000000017E-2</v>
          </cell>
        </row>
        <row r="7">
          <cell r="D7" t="str">
            <v>X1S</v>
          </cell>
        </row>
      </sheetData>
      <sheetData sheetId="9">
        <row r="6">
          <cell r="U6">
            <v>3.9999999999999925E-2</v>
          </cell>
        </row>
        <row r="7">
          <cell r="D7" t="str">
            <v>3L</v>
          </cell>
        </row>
      </sheetData>
      <sheetData sheetId="10">
        <row r="5">
          <cell r="U5">
            <v>5.0000000000000044E-2</v>
          </cell>
        </row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170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53</v>
      </c>
      <c r="J5" s="23">
        <f>COUNTA(_xll.ohPack(_xll.ohFilter(Check1M,Flag1M)))</f>
        <v>14</v>
      </c>
      <c r="K5" s="23">
        <f>COUNTA(_xll.ohPack(_xll.ohFilter(Check3M,Flag3M)))</f>
        <v>71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42180</v>
      </c>
      <c r="E6" s="8"/>
      <c r="G6" s="6"/>
      <c r="H6" s="29" t="s">
        <v>31</v>
      </c>
      <c r="I6" s="17">
        <f>COUNTIF(CheckON,TRUE)</f>
        <v>53</v>
      </c>
      <c r="J6" s="17">
        <f>COUNTIF(Check1M,"=TRUE")</f>
        <v>14</v>
      </c>
      <c r="K6" s="17">
        <f>COUNTIF(Check3M,TRUE)</f>
        <v>28</v>
      </c>
      <c r="L6" s="17">
        <f>COUNTIF(Check6M,TRUE)</f>
        <v>0</v>
      </c>
      <c r="M6" s="17">
        <f>COUNTIF(Check1Y,TRUE)</f>
        <v>0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150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43</v>
      </c>
      <c r="L7" s="121">
        <f>L5-L6</f>
        <v>13</v>
      </c>
      <c r="M7" s="121">
        <f>M5-M6</f>
        <v>12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obj_00353#0005</v>
      </c>
      <c r="K21" s="56" t="str">
        <f>_xll.qlLibor(,Currency,"ON",K$4,Permanent,Trigger,ObjectOverwrite)</f>
        <v>obj_00354#0005</v>
      </c>
      <c r="L21" s="56" t="str">
        <f>_xll.qlLibor(,Currency,"ON",L$4,Permanent,Trigger,ObjectOverwrite)</f>
        <v>obj_00355#0005</v>
      </c>
      <c r="M21" s="56" t="str">
        <f>_xll.qlLibor(,Currency,"ON",M$4,Permanent,Trigger,ObjectOverwrite)</f>
        <v>obj_00352#0005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f>[1]OIS!$U$5/100</f>
        <v>2.999999999999997E-4</v>
      </c>
      <c r="E27" s="8"/>
    </row>
    <row r="28" spans="1:14" x14ac:dyDescent="0.25">
      <c r="B28" s="6"/>
      <c r="C28" s="27" t="s">
        <v>156</v>
      </c>
      <c r="D28" s="166">
        <f>[1]Swap1M!U$5/100</f>
        <v>5.0000000000000012E-4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f>[1]FRA3M!$U$5/100</f>
        <v>0</v>
      </c>
      <c r="E30" s="8"/>
    </row>
    <row r="31" spans="1:14" x14ac:dyDescent="0.25">
      <c r="B31" s="6"/>
      <c r="C31" s="29" t="s">
        <v>175</v>
      </c>
      <c r="D31" s="148">
        <v>2.5000000000000001E-5</v>
      </c>
      <c r="E31" s="8"/>
    </row>
    <row r="32" spans="1:14" x14ac:dyDescent="0.25">
      <c r="B32" s="6"/>
      <c r="C32" s="29" t="s">
        <v>157</v>
      </c>
      <c r="D32" s="148">
        <f>[1]Swap3M!$U$6/100</f>
        <v>3.9999999999999926E-4</v>
      </c>
      <c r="E32" s="8"/>
    </row>
    <row r="33" spans="2:5" x14ac:dyDescent="0.25">
      <c r="B33" s="6"/>
      <c r="C33" s="32" t="s">
        <v>158</v>
      </c>
      <c r="D33" s="149">
        <f>[1]SwapIMM!$U$5/100</f>
        <v>5.0000000000000044E-4</v>
      </c>
      <c r="E33" s="8"/>
    </row>
    <row r="34" spans="2:5" x14ac:dyDescent="0.25">
      <c r="B34" s="6"/>
      <c r="C34" s="27" t="s">
        <v>166</v>
      </c>
      <c r="D34" s="147">
        <f>[1]FRA6M!$U$5/100</f>
        <v>0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f>[1]FRA12M!$U$5/100</f>
        <v>0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7" priority="1" operator="notEqual">
      <formula>0</formula>
    </cfRule>
    <cfRule type="cellIs" dxfId="6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9.140625" style="72" collapsed="1"/>
    <col min="32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42155</v>
      </c>
      <c r="E3" s="83">
        <f t="shared" ref="E3:E9" si="0">EDATE(SettlementDate,$B3)</f>
        <v>42550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1.1025422345900537E-3</v>
      </c>
      <c r="H3" s="63">
        <f t="shared" ref="H3:H9" si="2">ROUNDDOWN(G3*10,2)/10</f>
        <v>1E-3</v>
      </c>
      <c r="I3" s="92">
        <f>MAX(_xll.ohPack(Data!$F$4:INDEX(FwdON,MATCH(E3+1,SettlementDates,1),1)))</f>
        <v>6.875423433543304E-3</v>
      </c>
      <c r="J3" s="63">
        <f t="shared" ref="J3:J9" si="3">IF(I3-G3&gt;1%,(QUOTIENT(I3*10000,50)+1)*0.5%,(QUOTIENT(I3*10000,10)+1)*0.1%)</f>
        <v>7.0000000000000001E-3</v>
      </c>
      <c r="K3" s="92">
        <f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42915</v>
      </c>
      <c r="F4" s="87">
        <f t="shared" si="1"/>
        <v>3</v>
      </c>
      <c r="G4" s="93">
        <f>MIN(_xll.ohPack(Data!$F$4:INDEX(FwdON,MATCH(E4+1,SettlementDates,1),1)))</f>
        <v>1.1025422345900537E-3</v>
      </c>
      <c r="H4" s="64">
        <f t="shared" si="2"/>
        <v>1E-3</v>
      </c>
      <c r="I4" s="93">
        <f>MAX(_xll.ohPack(Data!$F$4:INDEX(FwdON,MATCH(E4+1,SettlementDates,1),1)))</f>
        <v>1.4870147057779448E-2</v>
      </c>
      <c r="J4" s="64">
        <f t="shared" si="3"/>
        <v>1.4999999999999999E-2</v>
      </c>
      <c r="K4" s="93">
        <f>IF(J4-H4&lt;0.5%,0.05%,IF(J4-H4&lt;1%,0.1%,IF(J4-H4&lt;2%,0.25%,0.5%)))</f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44011</v>
      </c>
      <c r="F5" s="87">
        <f t="shared" si="1"/>
        <v>6</v>
      </c>
      <c r="G5" s="93">
        <f>MIN(_xll.ohPack(Data!$F$4:INDEX(FwdON,MATCH(E5+1,SettlementDates,1),1)))</f>
        <v>1.1025422345900537E-3</v>
      </c>
      <c r="H5" s="64">
        <f t="shared" si="2"/>
        <v>1E-3</v>
      </c>
      <c r="I5" s="93">
        <f>MAX(_xll.ohPack(Data!$F$4:INDEX(FwdON,MATCH(E5+1,SettlementDates,1),1)))</f>
        <v>2.7402892480195007E-2</v>
      </c>
      <c r="J5" s="64">
        <f t="shared" si="3"/>
        <v>0.03</v>
      </c>
      <c r="K5" s="93">
        <f>IF(J5-H5&lt;0.5%,0.05%,IF(J5-H5&lt;1%,0.1%,IF(J5-H5&lt;2%,0.25%,0.5%)))</f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45837</v>
      </c>
      <c r="F6" s="87">
        <f t="shared" si="1"/>
        <v>6</v>
      </c>
      <c r="G6" s="93">
        <f>MIN(_xll.ohPack(Data!$F$4:INDEX(FwdON,MATCH(E6+1,SettlementDates,1),1)))</f>
        <v>1.1025422345900537E-3</v>
      </c>
      <c r="H6" s="64">
        <f t="shared" si="2"/>
        <v>1E-3</v>
      </c>
      <c r="I6" s="93">
        <f>MAX(_xll.ohPack(Data!$F$4:INDEX(FwdON,MATCH(E6+1,SettlementDates,1),1)))</f>
        <v>3.1288032577672098E-2</v>
      </c>
      <c r="J6" s="64">
        <f t="shared" si="3"/>
        <v>3.5000000000000003E-2</v>
      </c>
      <c r="K6" s="93">
        <f>IF(J6-H6&lt;0.5%,0.05%,IF(J6-H6&lt;1%,0.1%,IF(J6-H6&lt;2%,0.25%,0.5%)))</f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49489</v>
      </c>
      <c r="F7" s="87">
        <f t="shared" si="1"/>
        <v>12</v>
      </c>
      <c r="G7" s="93">
        <f>MIN(_xll.ohPack(Data!$F$4:INDEX(FwdON,MATCH(E7+1,SettlementDates,1),1)))</f>
        <v>1.1025422345900537E-3</v>
      </c>
      <c r="H7" s="64">
        <f t="shared" si="2"/>
        <v>1E-3</v>
      </c>
      <c r="I7" s="93">
        <f>MAX(_xll.ohPack(Data!$F$4:INDEX(FwdON,MATCH(E7+1,SettlementDates,1),1)))</f>
        <v>3.1436708840253402E-2</v>
      </c>
      <c r="J7" s="64">
        <f t="shared" si="3"/>
        <v>3.5000000000000003E-2</v>
      </c>
      <c r="K7" s="93">
        <f>IF(J7-H7&lt;0.5%,0.05%,IF(J7-H7&lt;1%,0.1%,IF(J7-H7&lt;2%,0.25%,0.5%)))</f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53142</v>
      </c>
      <c r="F8" s="87">
        <f t="shared" si="1"/>
        <v>36</v>
      </c>
      <c r="G8" s="93">
        <f>MIN(_xll.ohPack(Data!$F$4:INDEX(FwdON,MATCH(E8+1,SettlementDates,1),1)))</f>
        <v>1.1025422345900537E-3</v>
      </c>
      <c r="H8" s="64">
        <f t="shared" si="2"/>
        <v>1E-3</v>
      </c>
      <c r="I8" s="93">
        <f>MAX(_xll.ohPack(Data!$F$4:INDEX(FwdON,MATCH(E8+1,SettlementDates,1),1)))</f>
        <v>3.1436708840253402E-2</v>
      </c>
      <c r="J8" s="64">
        <f t="shared" si="3"/>
        <v>3.5000000000000003E-2</v>
      </c>
      <c r="K8" s="93">
        <f>IF(J8-H8&lt;0.5%,0.05%,IF(J8-H8&lt;1%,0.1%,IF(J8-H8&lt;2%,0.25%,0.5%)))</f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64099</v>
      </c>
      <c r="F9" s="87">
        <f t="shared" si="1"/>
        <v>60</v>
      </c>
      <c r="G9" s="94">
        <f>MIN(_xll.ohPack(Data!$F$4:INDEX(FwdON,MATCH(E9+1,SettlementDates,1),1)))</f>
        <v>1.1025422345900537E-3</v>
      </c>
      <c r="H9" s="65">
        <f t="shared" si="2"/>
        <v>1E-3</v>
      </c>
      <c r="I9" s="94">
        <f>MAX(_xll.ohPack(Data!$F$4:INDEX(FwdON,MATCH(E9+1,SettlementDates,1),1)))</f>
        <v>3.1436708840253402E-2</v>
      </c>
      <c r="J9" s="65">
        <f t="shared" si="3"/>
        <v>3.5000000000000003E-2</v>
      </c>
      <c r="K9" s="94">
        <f>IF(J9-H9&lt;0.5%,0.05%,IF(J9-H9&lt;1%,0.1%,IF(J9-H9&lt;2%,0.25%,0.5%)))</f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2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3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3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3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3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3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74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32" t="s">
        <v>64</v>
      </c>
      <c r="N23" s="132"/>
      <c r="O23" s="132" t="s">
        <v>72</v>
      </c>
      <c r="P23" s="132" t="str">
        <f t="shared" ref="P23:P54" si="4">Currency&amp;M23&amp;O23&amp;QuoteSuffix</f>
        <v>USDOISSW_Quote</v>
      </c>
      <c r="Q23" s="138"/>
      <c r="R23" s="133">
        <f t="shared" ref="R23:R54" si="5">EvaluationDate</f>
        <v>42180</v>
      </c>
      <c r="S23" s="133">
        <f>_xll.qlSwapStartDate(AA23)</f>
        <v>42184</v>
      </c>
      <c r="T23" s="133">
        <f>_xll.qlSwapMaturityDate(AA23)</f>
        <v>42191</v>
      </c>
      <c r="U23" s="134">
        <f>_xll.qlOvernightIndexedSwapFairRate(AA23,_xll.ohTrigger(Trigger,TriggerON))</f>
        <v>1.2299999922810957E-3</v>
      </c>
      <c r="V23" s="134">
        <f>_xll.qlQuoteValue(P23,_xll.ohTrigger(Trigger,TriggerON))</f>
        <v>1.23E-3</v>
      </c>
      <c r="W23" s="134" t="b">
        <f t="shared" ref="W23:W54" si="6">NOT(ISERROR(V23))</f>
        <v>1</v>
      </c>
      <c r="X23" s="134">
        <f t="shared" ref="X23:X76" si="7">U23-V23</f>
        <v>-7.7189042917841233E-12</v>
      </c>
      <c r="Y23" s="135" t="b">
        <f>ABS(X23)&lt;=ABS('General Settings'!$D$27)</f>
        <v>1</v>
      </c>
      <c r="AA23" s="62" t="str">
        <f>_xll.qlMakeOIS(,SettlementDays,IF(O23="SW","1W",O23),IndexON,,FwdStart,DayCountConv,,Permanent,Trigger,ObjectOverwrite)</f>
        <v>obj_003a8#0008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4"/>
        <v>USDOIS2W_Quote</v>
      </c>
      <c r="Q24" s="138"/>
      <c r="R24" s="124">
        <f t="shared" si="5"/>
        <v>42180</v>
      </c>
      <c r="S24" s="124">
        <f>_xll.qlSwapStartDate(AA24)</f>
        <v>42184</v>
      </c>
      <c r="T24" s="124">
        <f>_xll.qlSwapMaturityDate(AA24)</f>
        <v>42198</v>
      </c>
      <c r="U24" s="125">
        <f>_xll.qlOvernightIndexedSwapFairRate(AA24,_xll.ohTrigger(Trigger,TriggerON))</f>
        <v>1.2599999926849695E-3</v>
      </c>
      <c r="V24" s="125">
        <f>_xll.qlQuoteValue(P24,_xll.ohTrigger(Trigger,TriggerON))</f>
        <v>1.2600000000000001E-3</v>
      </c>
      <c r="W24" s="125" t="b">
        <f t="shared" si="6"/>
        <v>1</v>
      </c>
      <c r="X24" s="125">
        <f t="shared" si="7"/>
        <v>-7.3150305257563275E-12</v>
      </c>
      <c r="Y24" s="126" t="b">
        <f>ABS(X24)&lt;=ABS('General Settings'!$D$27)</f>
        <v>1</v>
      </c>
      <c r="AA24" s="60" t="str">
        <f>_xll.qlMakeOIS(,SettlementDays,IF(O24="SW","1W",O24),IndexON,,FwdStart,DayCountConv,,Permanent,Trigger,ObjectOverwrite)</f>
        <v>obj_003a1#0008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4"/>
        <v>USDOIS3W_Quote</v>
      </c>
      <c r="Q25" s="138"/>
      <c r="R25" s="124">
        <f t="shared" si="5"/>
        <v>42180</v>
      </c>
      <c r="S25" s="124">
        <f>_xll.qlSwapStartDate(AA25)</f>
        <v>42184</v>
      </c>
      <c r="T25" s="124">
        <f>_xll.qlSwapMaturityDate(AA25)</f>
        <v>42205</v>
      </c>
      <c r="U25" s="125">
        <f>_xll.qlOvernightIndexedSwapFairRate(AA25,_xll.ohTrigger(Trigger,TriggerON))</f>
        <v>1.2699999999871941E-3</v>
      </c>
      <c r="V25" s="125">
        <f>_xll.qlQuoteValue(P25,_xll.ohTrigger(Trigger,TriggerON))</f>
        <v>1.2700000000000001E-3</v>
      </c>
      <c r="W25" s="125" t="b">
        <f t="shared" si="6"/>
        <v>1</v>
      </c>
      <c r="X25" s="125">
        <f t="shared" si="7"/>
        <v>-1.2805945540095287E-14</v>
      </c>
      <c r="Y25" s="126" t="b">
        <f>ABS(X25)&lt;=ABS('General Settings'!$D$27)</f>
        <v>1</v>
      </c>
      <c r="AA25" s="60" t="str">
        <f>_xll.qlMakeOIS(,SettlementDays,IF(O25="SW","1W",O25),IndexON,,FwdStart,DayCountConv,,Permanent,Trigger,ObjectOverwrite)</f>
        <v>obj_0036b#0008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4"/>
        <v>USDOIS1M_Quote</v>
      </c>
      <c r="Q26" s="138"/>
      <c r="R26" s="124">
        <f t="shared" si="5"/>
        <v>42180</v>
      </c>
      <c r="S26" s="124">
        <f>_xll.qlSwapStartDate(AA26)</f>
        <v>42184</v>
      </c>
      <c r="T26" s="124">
        <f>_xll.qlSwapMaturityDate(AA26)</f>
        <v>42214</v>
      </c>
      <c r="U26" s="125">
        <f>_xll.qlOvernightIndexedSwapFairRate(AA26,_xll.ohTrigger(Trigger,TriggerON))</f>
        <v>1.2999999995022549E-3</v>
      </c>
      <c r="V26" s="125">
        <f>_xll.qlQuoteValue(P26,_xll.ohTrigger(Trigger,TriggerON))</f>
        <v>1.2999999999999999E-3</v>
      </c>
      <c r="W26" s="125" t="b">
        <f t="shared" si="6"/>
        <v>1</v>
      </c>
      <c r="X26" s="125">
        <f t="shared" si="7"/>
        <v>-4.9774507432376325E-13</v>
      </c>
      <c r="Y26" s="126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obj_0038e#0008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4"/>
        <v>USDOIS2M_Quote</v>
      </c>
      <c r="Q27" s="138"/>
      <c r="R27" s="124">
        <f t="shared" si="5"/>
        <v>42180</v>
      </c>
      <c r="S27" s="124">
        <f>_xll.qlSwapStartDate(AA27)</f>
        <v>42184</v>
      </c>
      <c r="T27" s="124">
        <f>_xll.qlSwapMaturityDate(AA27)</f>
        <v>42247</v>
      </c>
      <c r="U27" s="125">
        <f>_xll.qlOvernightIndexedSwapFairRate(AA27,_xll.ohTrigger(Trigger,TriggerON))</f>
        <v>1.3399999988842179E-3</v>
      </c>
      <c r="V27" s="125">
        <f>_xll.qlQuoteValue(P27,_xll.ohTrigger(Trigger,TriggerON))</f>
        <v>1.34E-3</v>
      </c>
      <c r="W27" s="125" t="b">
        <f t="shared" si="6"/>
        <v>1</v>
      </c>
      <c r="X27" s="125">
        <f t="shared" si="7"/>
        <v>-1.1157821628443587E-12</v>
      </c>
      <c r="Y27" s="126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obj_00378#0008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4"/>
        <v>USDOIS3M_Quote</v>
      </c>
      <c r="Q28" s="138"/>
      <c r="R28" s="124">
        <f t="shared" si="5"/>
        <v>42180</v>
      </c>
      <c r="S28" s="124">
        <f>_xll.qlSwapStartDate(AA28)</f>
        <v>42184</v>
      </c>
      <c r="T28" s="124">
        <f>_xll.qlSwapMaturityDate(AA28)</f>
        <v>42276</v>
      </c>
      <c r="U28" s="125">
        <f>_xll.qlOvernightIndexedSwapFairRate(AA28,_xll.ohTrigger(Trigger,TriggerON))</f>
        <v>1.4599999993311511E-3</v>
      </c>
      <c r="V28" s="125">
        <f>_xll.qlQuoteValue(P28,_xll.ohTrigger(Trigger,TriggerON))</f>
        <v>1.4599999999999999E-3</v>
      </c>
      <c r="W28" s="125" t="b">
        <f t="shared" si="6"/>
        <v>1</v>
      </c>
      <c r="X28" s="125">
        <f t="shared" si="7"/>
        <v>-6.6884887385543212E-13</v>
      </c>
      <c r="Y28" s="126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obj_00392#0008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4"/>
        <v>USDOIS4M_Quote</v>
      </c>
      <c r="Q29" s="138"/>
      <c r="R29" s="124">
        <f t="shared" si="5"/>
        <v>42180</v>
      </c>
      <c r="S29" s="124">
        <f>_xll.qlSwapStartDate(AA29)</f>
        <v>42184</v>
      </c>
      <c r="T29" s="124">
        <f>_xll.qlSwapMaturityDate(AA29)</f>
        <v>42306</v>
      </c>
      <c r="U29" s="125">
        <f>_xll.qlOvernightIndexedSwapFairRate(AA29,_xll.ohTrigger(Trigger,TriggerON))</f>
        <v>1.6299999994773997E-3</v>
      </c>
      <c r="V29" s="125">
        <f>_xll.qlQuoteValue(P29,_xll.ohTrigger(Trigger,TriggerON))</f>
        <v>1.6299999999999997E-3</v>
      </c>
      <c r="W29" s="125" t="b">
        <f t="shared" si="6"/>
        <v>1</v>
      </c>
      <c r="X29" s="125">
        <f t="shared" si="7"/>
        <v>-5.2259997544712444E-13</v>
      </c>
      <c r="Y29" s="126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obj_003b0#0008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4"/>
        <v>USDOIS5M_Quote</v>
      </c>
      <c r="Q30" s="138"/>
      <c r="R30" s="124">
        <f t="shared" si="5"/>
        <v>42180</v>
      </c>
      <c r="S30" s="124">
        <f>_xll.qlSwapStartDate(AA30)</f>
        <v>42184</v>
      </c>
      <c r="T30" s="124">
        <f>_xll.qlSwapMaturityDate(AA30)</f>
        <v>42338</v>
      </c>
      <c r="U30" s="125">
        <f>_xll.qlOvernightIndexedSwapFairRate(AA30,_xll.ohTrigger(Trigger,TriggerON))</f>
        <v>1.8199999995565995E-3</v>
      </c>
      <c r="V30" s="125">
        <f>_xll.qlQuoteValue(P30,_xll.ohTrigger(Trigger,TriggerON))</f>
        <v>1.82E-3</v>
      </c>
      <c r="W30" s="125" t="b">
        <f t="shared" si="6"/>
        <v>1</v>
      </c>
      <c r="X30" s="125">
        <f t="shared" si="7"/>
        <v>-4.4340052463009982E-13</v>
      </c>
      <c r="Y30" s="126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obj_003b7#0008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4"/>
        <v>USDOIS6M_Quote</v>
      </c>
      <c r="Q31" s="138"/>
      <c r="R31" s="124">
        <f t="shared" si="5"/>
        <v>42180</v>
      </c>
      <c r="S31" s="124">
        <f>_xll.qlSwapStartDate(AA31)</f>
        <v>42184</v>
      </c>
      <c r="T31" s="124">
        <f>_xll.qlSwapMaturityDate(AA31)</f>
        <v>42367</v>
      </c>
      <c r="U31" s="125">
        <f>_xll.qlOvernightIndexedSwapFairRate(AA31,_xll.ohTrigger(Trigger,TriggerON))</f>
        <v>2.0199999996629568E-3</v>
      </c>
      <c r="V31" s="125">
        <f>_xll.qlQuoteValue(P31,_xll.ohTrigger(Trigger,TriggerON))</f>
        <v>2.0200000000000001E-3</v>
      </c>
      <c r="W31" s="125" t="b">
        <f t="shared" si="6"/>
        <v>1</v>
      </c>
      <c r="X31" s="125">
        <f t="shared" si="7"/>
        <v>-3.370433272753548E-13</v>
      </c>
      <c r="Y31" s="126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obj_0035f#0008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4"/>
        <v>USDOIS7M_Quote</v>
      </c>
      <c r="Q32" s="138"/>
      <c r="R32" s="124">
        <f t="shared" si="5"/>
        <v>42180</v>
      </c>
      <c r="S32" s="124">
        <f>_xll.qlSwapStartDate(AA32)</f>
        <v>42184</v>
      </c>
      <c r="T32" s="124">
        <f>_xll.qlSwapMaturityDate(AA32)</f>
        <v>42398</v>
      </c>
      <c r="U32" s="125">
        <f>_xll.qlOvernightIndexedSwapFairRate(AA32,_xll.ohTrigger(Trigger,TriggerON))</f>
        <v>2.2599999996907286E-3</v>
      </c>
      <c r="V32" s="125">
        <f>_xll.qlQuoteValue(P32,_xll.ohTrigger(Trigger,TriggerON))</f>
        <v>2.2599999999999999E-3</v>
      </c>
      <c r="W32" s="125" t="b">
        <f t="shared" si="6"/>
        <v>1</v>
      </c>
      <c r="X32" s="125">
        <f t="shared" si="7"/>
        <v>-3.0927127178670411E-13</v>
      </c>
      <c r="Y32" s="126" t="b">
        <f>ABS(X32)&lt;=ABS('General Settings'!$D$27)</f>
        <v>1</v>
      </c>
      <c r="AA32" s="60" t="str">
        <f>_xll.qlMakeOIS(,SettlementDays,IF(O32="SW","1W",O32),IndexON,,FwdStart,DayCountConv,,Permanent,Trigger,ObjectOverwrite)</f>
        <v>obj_00381#0008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4"/>
        <v>USDOIS8M_Quote</v>
      </c>
      <c r="Q33" s="138"/>
      <c r="R33" s="124">
        <f t="shared" si="5"/>
        <v>42180</v>
      </c>
      <c r="S33" s="124">
        <f>_xll.qlSwapStartDate(AA33)</f>
        <v>42184</v>
      </c>
      <c r="T33" s="124">
        <f>_xll.qlSwapMaturityDate(AA33)</f>
        <v>42429</v>
      </c>
      <c r="U33" s="125">
        <f>_xll.qlOvernightIndexedSwapFairRate(AA33,_xll.ohTrigger(Trigger,TriggerON))</f>
        <v>2.5099999997297336E-3</v>
      </c>
      <c r="V33" s="125">
        <f>_xll.qlQuoteValue(P33,_xll.ohTrigger(Trigger,TriggerON))</f>
        <v>2.5100000000000001E-3</v>
      </c>
      <c r="W33" s="125" t="b">
        <f t="shared" si="6"/>
        <v>1</v>
      </c>
      <c r="X33" s="125">
        <f t="shared" si="7"/>
        <v>-2.7026644811023459E-13</v>
      </c>
      <c r="Y33" s="126" t="b">
        <f>ABS(X33)&lt;=ABS('General Settings'!$D$27)</f>
        <v>1</v>
      </c>
      <c r="AA33" s="60" t="str">
        <f>_xll.qlMakeOIS(,SettlementDays,IF(O33="SW","1W",O33),IndexON,,FwdStart,DayCountConv,,Permanent,Trigger,ObjectOverwrite)</f>
        <v>obj_00376#0008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4"/>
        <v>USDOIS9M_Quote</v>
      </c>
      <c r="Q34" s="138"/>
      <c r="R34" s="124">
        <f t="shared" si="5"/>
        <v>42180</v>
      </c>
      <c r="S34" s="124">
        <f>_xll.qlSwapStartDate(AA34)</f>
        <v>42184</v>
      </c>
      <c r="T34" s="124">
        <f>_xll.qlSwapMaturityDate(AA34)</f>
        <v>42458</v>
      </c>
      <c r="U34" s="125">
        <f>_xll.qlOvernightIndexedSwapFairRate(AA34,_xll.ohTrigger(Trigger,TriggerON))</f>
        <v>2.7399999997745248E-3</v>
      </c>
      <c r="V34" s="125">
        <f>_xll.qlQuoteValue(P34,_xll.ohTrigger(Trigger,TriggerON))</f>
        <v>2.7400000000000002E-3</v>
      </c>
      <c r="W34" s="125" t="b">
        <f t="shared" si="6"/>
        <v>1</v>
      </c>
      <c r="X34" s="125">
        <f t="shared" si="7"/>
        <v>-2.2547545427964444E-13</v>
      </c>
      <c r="Y34" s="126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obj_0036a#0008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4"/>
        <v>USDOIS10M_Quote</v>
      </c>
      <c r="Q35" s="138"/>
      <c r="R35" s="124">
        <f t="shared" si="5"/>
        <v>42180</v>
      </c>
      <c r="S35" s="124">
        <f>_xll.qlSwapStartDate(AA35)</f>
        <v>42184</v>
      </c>
      <c r="T35" s="124">
        <f>_xll.qlSwapMaturityDate(AA35)</f>
        <v>42489</v>
      </c>
      <c r="U35" s="125">
        <f>_xll.qlOvernightIndexedSwapFairRate(AA35,_xll.ohTrigger(Trigger,TriggerON))</f>
        <v>2.9999999997824662E-3</v>
      </c>
      <c r="V35" s="125">
        <f>_xll.qlQuoteValue(P35,_xll.ohTrigger(Trigger,TriggerON))</f>
        <v>3.0000000000000005E-3</v>
      </c>
      <c r="W35" s="125" t="b">
        <f t="shared" si="6"/>
        <v>1</v>
      </c>
      <c r="X35" s="125">
        <f t="shared" si="7"/>
        <v>-2.1753432388749161E-13</v>
      </c>
      <c r="Y35" s="126" t="b">
        <f>ABS(X35)&lt;=ABS('General Settings'!$D$27)</f>
        <v>1</v>
      </c>
      <c r="AA35" s="60" t="str">
        <f>_xll.qlMakeOIS(,SettlementDays,IF(O35="SW","1W",O35),IndexON,,FwdStart,DayCountConv,,Permanent,Trigger,ObjectOverwrite)</f>
        <v>obj_0035e#0008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4"/>
        <v>USDOIS11M_Quote</v>
      </c>
      <c r="Q36" s="138"/>
      <c r="R36" s="124">
        <f t="shared" si="5"/>
        <v>42180</v>
      </c>
      <c r="S36" s="124">
        <f>_xll.qlSwapStartDate(AA36)</f>
        <v>42184</v>
      </c>
      <c r="T36" s="124">
        <f>_xll.qlSwapMaturityDate(AA36)</f>
        <v>42521</v>
      </c>
      <c r="U36" s="125">
        <f>_xll.qlOvernightIndexedSwapFairRate(AA36,_xll.ohTrigger(Trigger,TriggerON))</f>
        <v>3.2799999997962909E-3</v>
      </c>
      <c r="V36" s="125">
        <f>_xll.qlQuoteValue(P36,_xll.ohTrigger(Trigger,TriggerON))</f>
        <v>3.2799999999999999E-3</v>
      </c>
      <c r="W36" s="125" t="b">
        <f t="shared" si="6"/>
        <v>1</v>
      </c>
      <c r="X36" s="125">
        <f t="shared" si="7"/>
        <v>-2.0370901146482545E-13</v>
      </c>
      <c r="Y36" s="126" t="b">
        <f>ABS(X36)&lt;=ABS('General Settings'!$D$27)</f>
        <v>1</v>
      </c>
      <c r="AA36" s="60" t="str">
        <f>_xll.qlMakeOIS(,SettlementDays,IF(O36="SW","1W",O36),IndexON,,FwdStart,DayCountConv,,Permanent,Trigger,ObjectOverwrite)</f>
        <v>obj_00369#0008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4"/>
        <v>USDOIS1Y_Quote</v>
      </c>
      <c r="Q37" s="138"/>
      <c r="R37" s="124">
        <f t="shared" si="5"/>
        <v>42180</v>
      </c>
      <c r="S37" s="124">
        <f>_xll.qlSwapStartDate(AA37)</f>
        <v>42184</v>
      </c>
      <c r="T37" s="124">
        <f>_xll.qlSwapMaturityDate(AA37)</f>
        <v>42550</v>
      </c>
      <c r="U37" s="125">
        <f>_xll.qlOvernightIndexedSwapFairRate(AA37,_xll.ohTrigger(Trigger,TriggerON))</f>
        <v>3.5399999998306461E-3</v>
      </c>
      <c r="V37" s="125">
        <f>_xll.qlQuoteValue(P37,_xll.ohTrigger(Trigger,TriggerON))</f>
        <v>3.5399999999999997E-3</v>
      </c>
      <c r="W37" s="125" t="b">
        <f t="shared" si="6"/>
        <v>1</v>
      </c>
      <c r="X37" s="125">
        <f t="shared" si="7"/>
        <v>-1.6935368038484278E-13</v>
      </c>
      <c r="Y37" s="126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obj_003ae#0008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4"/>
        <v>USDOIS13M_Quote</v>
      </c>
      <c r="Q38" s="138"/>
      <c r="R38" s="116">
        <f t="shared" si="5"/>
        <v>42180</v>
      </c>
      <c r="S38" s="116">
        <f>_xll.qlSwapStartDate(AA38)</f>
        <v>42184</v>
      </c>
      <c r="T38" s="116">
        <f>_xll.qlSwapMaturityDate(AA38)</f>
        <v>42580</v>
      </c>
      <c r="U38" s="107">
        <f>_xll.qlOvernightIndexedSwapFairRate(AA38,_xll.ohTrigger(Trigger,TriggerON))</f>
        <v>3.8155315192680683E-3</v>
      </c>
      <c r="V38" s="107">
        <f>_xll.qlQuoteValue(P38,_xll.ohTrigger(Trigger,TriggerON))</f>
        <v>3.81E-3</v>
      </c>
      <c r="W38" s="107" t="b">
        <f t="shared" si="6"/>
        <v>1</v>
      </c>
      <c r="X38" s="107">
        <f t="shared" si="7"/>
        <v>5.5315192680682398E-6</v>
      </c>
      <c r="Y38" s="119" t="b">
        <f>ABS(X38)&lt;=ABS('General Settings'!$D$27)</f>
        <v>1</v>
      </c>
      <c r="AA38" s="60" t="str">
        <f>_xll.qlMakeOIS(,SettlementDays,IF(O38="SW","1W",O38),IndexON,,FwdStart,DayCountConv,,Permanent,Trigger,ObjectOverwrite)</f>
        <v>obj_003a7#0008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4"/>
        <v>USDOIS14M_Quote</v>
      </c>
      <c r="Q39" s="138"/>
      <c r="R39" s="116">
        <f t="shared" si="5"/>
        <v>42180</v>
      </c>
      <c r="S39" s="116">
        <f>_xll.qlSwapStartDate(AA39)</f>
        <v>42184</v>
      </c>
      <c r="T39" s="116">
        <f>_xll.qlSwapMaturityDate(AA39)</f>
        <v>42611</v>
      </c>
      <c r="U39" s="107">
        <f>_xll.qlOvernightIndexedSwapFairRate(AA39,_xll.ohTrigger(Trigger,TriggerON))</f>
        <v>4.1060290346720549E-3</v>
      </c>
      <c r="V39" s="107">
        <f>_xll.qlQuoteValue(P39,_xll.ohTrigger(Trigger,TriggerON))</f>
        <v>4.1199999999999995E-3</v>
      </c>
      <c r="W39" s="107" t="b">
        <f t="shared" si="6"/>
        <v>1</v>
      </c>
      <c r="X39" s="107">
        <f t="shared" si="7"/>
        <v>-1.3970965327944618E-5</v>
      </c>
      <c r="Y39" s="119" t="b">
        <f>ABS(X39)&lt;=ABS('General Settings'!$D$27)</f>
        <v>1</v>
      </c>
      <c r="AA39" s="60" t="str">
        <f>_xll.qlMakeOIS(,SettlementDays,IF(O39="SW","1W",O39),IndexON,,FwdStart,DayCountConv,,Permanent,Trigger,ObjectOverwrite)</f>
        <v>obj_003b2#0008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4"/>
        <v>USDOIS15M_Quote</v>
      </c>
      <c r="Q40" s="138"/>
      <c r="R40" s="124">
        <f t="shared" si="5"/>
        <v>42180</v>
      </c>
      <c r="S40" s="124">
        <f>_xll.qlSwapStartDate(AA40)</f>
        <v>42184</v>
      </c>
      <c r="T40" s="124">
        <f>_xll.qlSwapMaturityDate(AA40)</f>
        <v>42642</v>
      </c>
      <c r="U40" s="125">
        <f>_xll.qlOvernightIndexedSwapFairRate(AA40,_xll.ohTrigger(Trigger,TriggerON))</f>
        <v>4.3999999996246555E-3</v>
      </c>
      <c r="V40" s="125">
        <f>_xll.qlQuoteValue(P40,_xll.ohTrigger(Trigger,TriggerON))</f>
        <v>4.3999999999999994E-3</v>
      </c>
      <c r="W40" s="125" t="b">
        <f t="shared" si="6"/>
        <v>1</v>
      </c>
      <c r="X40" s="125">
        <f t="shared" si="7"/>
        <v>-3.7534385322057773E-13</v>
      </c>
      <c r="Y40" s="126" t="b">
        <f>ABS(X40)&lt;=ABS('General Settings'!$D$27)</f>
        <v>1</v>
      </c>
      <c r="AA40" s="60" t="str">
        <f>_xll.qlMakeOIS(,SettlementDays,IF(O40="SW","1W",O40),IndexON,,FwdStart,DayCountConv,,Permanent,Trigger,ObjectOverwrite)</f>
        <v>obj_0037c#0008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4"/>
        <v>USDOIS16M_Quote</v>
      </c>
      <c r="Q41" s="138"/>
      <c r="R41" s="116">
        <f t="shared" si="5"/>
        <v>42180</v>
      </c>
      <c r="S41" s="116">
        <f>_xll.qlSwapStartDate(AA41)</f>
        <v>42184</v>
      </c>
      <c r="T41" s="116">
        <f>_xll.qlSwapMaturityDate(AA41)</f>
        <v>42674</v>
      </c>
      <c r="U41" s="107">
        <f>_xll.qlOvernightIndexedSwapFairRate(AA41,_xll.ohTrigger(Trigger,TriggerON))</f>
        <v>4.7060403954970248E-3</v>
      </c>
      <c r="V41" s="107">
        <f>_xll.qlQuoteValue(P41,_xll.ohTrigger(Trigger,TriggerON))</f>
        <v>4.7099999999999998E-3</v>
      </c>
      <c r="W41" s="107" t="b">
        <f t="shared" si="6"/>
        <v>1</v>
      </c>
      <c r="X41" s="107">
        <f t="shared" si="7"/>
        <v>-3.9596045029750143E-6</v>
      </c>
      <c r="Y41" s="119" t="b">
        <f>ABS(X41)&lt;=ABS('General Settings'!$D$27)</f>
        <v>1</v>
      </c>
      <c r="AA41" s="60" t="str">
        <f>_xll.qlMakeOIS(,SettlementDays,IF(O41="SW","1W",O41),IndexON,,FwdStart,DayCountConv,,Permanent,Trigger,ObjectOverwrite)</f>
        <v>obj_00391#0008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4"/>
        <v>USDOIS17M_Quote</v>
      </c>
      <c r="Q42" s="138"/>
      <c r="R42" s="116">
        <f t="shared" si="5"/>
        <v>42180</v>
      </c>
      <c r="S42" s="116">
        <f>_xll.qlSwapStartDate(AA42)</f>
        <v>42184</v>
      </c>
      <c r="T42" s="116">
        <f>_xll.qlSwapMaturityDate(AA42)</f>
        <v>42703</v>
      </c>
      <c r="U42" s="107">
        <f>_xll.qlOvernightIndexedSwapFairRate(AA42,_xll.ohTrigger(Trigger,TriggerON))</f>
        <v>4.9886215716265338E-3</v>
      </c>
      <c r="V42" s="107">
        <f>_xll.qlQuoteValue(P42,_xll.ohTrigger(Trigger,TriggerON))</f>
        <v>5.0000000000000001E-3</v>
      </c>
      <c r="W42" s="107" t="b">
        <f t="shared" si="6"/>
        <v>1</v>
      </c>
      <c r="X42" s="107">
        <f t="shared" si="7"/>
        <v>-1.1378428373466296E-5</v>
      </c>
      <c r="Y42" s="119" t="b">
        <f>ABS(X42)&lt;=ABS('General Settings'!$D$27)</f>
        <v>1</v>
      </c>
      <c r="AA42" s="60" t="str">
        <f>_xll.qlMakeOIS(,SettlementDays,IF(O42="SW","1W",O42),IndexON,,FwdStart,DayCountConv,,Permanent,Trigger,ObjectOverwrite)</f>
        <v>obj_0036e#0008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4"/>
        <v>USDOIS18M_Quote</v>
      </c>
      <c r="Q43" s="138"/>
      <c r="R43" s="124">
        <f t="shared" si="5"/>
        <v>42180</v>
      </c>
      <c r="S43" s="124">
        <f>_xll.qlSwapStartDate(AA43)</f>
        <v>42184</v>
      </c>
      <c r="T43" s="124">
        <f>_xll.qlSwapMaturityDate(AA43)</f>
        <v>42733</v>
      </c>
      <c r="U43" s="125">
        <f>_xll.qlOvernightIndexedSwapFairRate(AA43,_xll.ohTrigger(Trigger,TriggerON))</f>
        <v>5.2899999997417166E-3</v>
      </c>
      <c r="V43" s="125">
        <f>_xll.qlQuoteValue(P43,_xll.ohTrigger(Trigger,TriggerON))</f>
        <v>5.2900000000000004E-3</v>
      </c>
      <c r="W43" s="125" t="b">
        <f t="shared" si="6"/>
        <v>1</v>
      </c>
      <c r="X43" s="125">
        <f t="shared" si="7"/>
        <v>-2.582838456999248E-13</v>
      </c>
      <c r="Y43" s="126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obj_00385#0008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4"/>
        <v>USDOIS19M_Quote</v>
      </c>
      <c r="Q44" s="138"/>
      <c r="R44" s="116">
        <f t="shared" si="5"/>
        <v>42180</v>
      </c>
      <c r="S44" s="116">
        <f>_xll.qlSwapStartDate(AA44)</f>
        <v>42184</v>
      </c>
      <c r="T44" s="116">
        <f>_xll.qlSwapMaturityDate(AA44)</f>
        <v>42765</v>
      </c>
      <c r="U44" s="107">
        <f>_xll.qlOvernightIndexedSwapFairRate(AA44,_xll.ohTrigger(Trigger,TriggerON))</f>
        <v>5.6227919936120323E-3</v>
      </c>
      <c r="V44" s="107">
        <f>_xll.qlQuoteValue(P44,_xll.ohTrigger(Trigger,TriggerON))</f>
        <v>5.6300000000000005E-3</v>
      </c>
      <c r="W44" s="107" t="b">
        <f t="shared" si="6"/>
        <v>1</v>
      </c>
      <c r="X44" s="107">
        <f t="shared" si="7"/>
        <v>-7.2080063879681466E-6</v>
      </c>
      <c r="Y44" s="119" t="b">
        <f>ABS(X44)&lt;=ABS('General Settings'!$D$27)</f>
        <v>1</v>
      </c>
      <c r="AA44" s="60" t="str">
        <f>_xll.qlMakeOIS(,SettlementDays,IF(O44="SW","1W",O44),IndexON,,FwdStart,DayCountConv,,Permanent,Trigger,ObjectOverwrite)</f>
        <v>obj_0039c#0008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4"/>
        <v>USDOIS20M_Quote</v>
      </c>
      <c r="Q45" s="138"/>
      <c r="R45" s="116">
        <f t="shared" si="5"/>
        <v>42180</v>
      </c>
      <c r="S45" s="116">
        <f>_xll.qlSwapStartDate(AA45)</f>
        <v>42184</v>
      </c>
      <c r="T45" s="116">
        <f>_xll.qlSwapMaturityDate(AA45)</f>
        <v>42794</v>
      </c>
      <c r="U45" s="107">
        <f>_xll.qlOvernightIndexedSwapFairRate(AA45,_xll.ohTrigger(Trigger,TriggerON))</f>
        <v>5.9304278593492266E-3</v>
      </c>
      <c r="V45" s="107">
        <f>_xll.qlQuoteValue(P45,_xll.ohTrigger(Trigger,TriggerON))</f>
        <v>5.9299999999999995E-3</v>
      </c>
      <c r="W45" s="107" t="b">
        <f t="shared" si="6"/>
        <v>1</v>
      </c>
      <c r="X45" s="107">
        <f t="shared" si="7"/>
        <v>4.278593492270874E-7</v>
      </c>
      <c r="Y45" s="119" t="b">
        <f>ABS(X45)&lt;=ABS('General Settings'!$D$27)</f>
        <v>1</v>
      </c>
      <c r="AA45" s="60" t="str">
        <f>_xll.qlMakeOIS(,SettlementDays,IF(O45="SW","1W",O45),IndexON,,FwdStart,DayCountConv,,Permanent,Trigger,ObjectOverwrite)</f>
        <v>obj_00389#0008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4"/>
        <v>USDOIS21M_Quote</v>
      </c>
      <c r="Q46" s="138"/>
      <c r="R46" s="124">
        <f t="shared" si="5"/>
        <v>42180</v>
      </c>
      <c r="S46" s="124">
        <f>_xll.qlSwapStartDate(AA46)</f>
        <v>42184</v>
      </c>
      <c r="T46" s="124">
        <f>_xll.qlSwapMaturityDate(AA46)</f>
        <v>42823</v>
      </c>
      <c r="U46" s="125">
        <f>_xll.qlOvernightIndexedSwapFairRate(AA46,_xll.ohTrigger(Trigger,TriggerON))</f>
        <v>6.2399999998121892E-3</v>
      </c>
      <c r="V46" s="125">
        <f>_xll.qlQuoteValue(P46,_xll.ohTrigger(Trigger,TriggerON))</f>
        <v>6.2399999999999999E-3</v>
      </c>
      <c r="W46" s="125" t="b">
        <f t="shared" si="6"/>
        <v>1</v>
      </c>
      <c r="X46" s="125">
        <f t="shared" si="7"/>
        <v>-1.8781070448836701E-13</v>
      </c>
      <c r="Y46" s="126" t="b">
        <f>ABS(X46)&lt;=ABS('General Settings'!$D$27)</f>
        <v>1</v>
      </c>
      <c r="AA46" s="60" t="str">
        <f>_xll.qlMakeOIS(,SettlementDays,IF(O46="SW","1W",O46),IndexON,,FwdStart,DayCountConv,,Permanent,Trigger,ObjectOverwrite)</f>
        <v>obj_003a5#0008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4"/>
        <v>USDOIS22M_Quote</v>
      </c>
      <c r="Q47" s="138"/>
      <c r="R47" s="116">
        <f t="shared" si="5"/>
        <v>42180</v>
      </c>
      <c r="S47" s="116">
        <f>_xll.qlSwapStartDate(AA47)</f>
        <v>42184</v>
      </c>
      <c r="T47" s="116">
        <f>_xll.qlSwapMaturityDate(AA47)</f>
        <v>42853</v>
      </c>
      <c r="U47" s="107">
        <f>_xll.qlOvernightIndexedSwapFairRate(AA47,_xll.ohTrigger(Trigger,TriggerON))</f>
        <v>6.559097290316054E-3</v>
      </c>
      <c r="V47" s="107">
        <f>_xll.qlQuoteValue(P47,_xll.ohTrigger(Trigger,TriggerON))</f>
        <v>6.5599999999999999E-3</v>
      </c>
      <c r="W47" s="107" t="b">
        <f t="shared" si="6"/>
        <v>1</v>
      </c>
      <c r="X47" s="107">
        <f t="shared" si="7"/>
        <v>-9.0270968394583206E-7</v>
      </c>
      <c r="Y47" s="119" t="b">
        <f>ABS(X47)&lt;=ABS('General Settings'!$D$27)</f>
        <v>1</v>
      </c>
      <c r="AA47" s="60" t="str">
        <f>_xll.qlMakeOIS(,SettlementDays,IF(O47="SW","1W",O47),IndexON,,FwdStart,DayCountConv,,Permanent,Trigger,ObjectOverwrite)</f>
        <v>obj_00393#0008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4"/>
        <v>USDOIS23M_Quote</v>
      </c>
      <c r="Q48" s="138"/>
      <c r="R48" s="116">
        <f t="shared" si="5"/>
        <v>42180</v>
      </c>
      <c r="S48" s="116">
        <f>_xll.qlSwapStartDate(AA48)</f>
        <v>42184</v>
      </c>
      <c r="T48" s="116">
        <f>_xll.qlSwapMaturityDate(AA48)</f>
        <v>42885</v>
      </c>
      <c r="U48" s="107">
        <f>_xll.qlOvernightIndexedSwapFairRate(AA48,_xll.ohTrigger(Trigger,TriggerON))</f>
        <v>6.8967963622822712E-3</v>
      </c>
      <c r="V48" s="107">
        <f>_xll.qlQuoteValue(P48,_xll.ohTrigger(Trigger,TriggerON))</f>
        <v>6.8999999999999999E-3</v>
      </c>
      <c r="W48" s="107" t="b">
        <f t="shared" si="6"/>
        <v>1</v>
      </c>
      <c r="X48" s="107">
        <f t="shared" si="7"/>
        <v>-3.2036377177286843E-6</v>
      </c>
      <c r="Y48" s="119" t="b">
        <f>ABS(X48)&lt;=ABS('General Settings'!$D$27)</f>
        <v>1</v>
      </c>
      <c r="AA48" s="60" t="str">
        <f>_xll.qlMakeOIS(,SettlementDays,IF(O48="SW","1W",O48),IndexON,,FwdStart,DayCountConv,,Permanent,Trigger,ObjectOverwrite)</f>
        <v>obj_00374#0008</v>
      </c>
    </row>
    <row r="49" spans="13:27" x14ac:dyDescent="0.2">
      <c r="M49" s="123" t="s">
        <v>64</v>
      </c>
      <c r="N49" s="123"/>
      <c r="O49" s="123" t="s">
        <v>94</v>
      </c>
      <c r="P49" s="123" t="str">
        <f t="shared" si="4"/>
        <v>USDOIS2Y_Quote</v>
      </c>
      <c r="Q49" s="138"/>
      <c r="R49" s="124">
        <f t="shared" si="5"/>
        <v>42180</v>
      </c>
      <c r="S49" s="124">
        <f>_xll.qlSwapStartDate(AA49)</f>
        <v>42184</v>
      </c>
      <c r="T49" s="124">
        <f>_xll.qlSwapMaturityDate(AA49)</f>
        <v>42915</v>
      </c>
      <c r="U49" s="125">
        <f>_xll.qlOvernightIndexedSwapFairRate(AA49,_xll.ohTrigger(Trigger,TriggerON))</f>
        <v>7.2099999998530128E-3</v>
      </c>
      <c r="V49" s="125">
        <f>_xll.qlQuoteValue(P49,_xll.ohTrigger(Trigger,TriggerON))</f>
        <v>7.2099999999999994E-3</v>
      </c>
      <c r="W49" s="125" t="b">
        <f t="shared" si="6"/>
        <v>1</v>
      </c>
      <c r="X49" s="125">
        <f t="shared" si="7"/>
        <v>-1.4698658956646682E-13</v>
      </c>
      <c r="Y49" s="126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obj_003b5#0008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4"/>
        <v>USDOIS27M_Quote</v>
      </c>
      <c r="Q50" s="138"/>
      <c r="R50" s="116">
        <f t="shared" si="5"/>
        <v>42180</v>
      </c>
      <c r="S50" s="116">
        <f>_xll.qlSwapStartDate(AA50)</f>
        <v>42184</v>
      </c>
      <c r="T50" s="116">
        <f>_xll.qlSwapMaturityDate(AA50)</f>
        <v>43007</v>
      </c>
      <c r="U50" s="107">
        <f>_xll.qlOvernightIndexedSwapFairRate(AA50,_xll.ohTrigger(Trigger,TriggerON))</f>
        <v>8.1411925449171429E-3</v>
      </c>
      <c r="V50" s="107">
        <f>_xll.qlQuoteValue(P50,_xll.ohTrigger(Trigger,TriggerON))</f>
        <v>8.1400000000000014E-3</v>
      </c>
      <c r="W50" s="107" t="b">
        <f t="shared" si="6"/>
        <v>1</v>
      </c>
      <c r="X50" s="107">
        <f t="shared" si="7"/>
        <v>1.1925449171414776E-6</v>
      </c>
      <c r="Y50" s="119" t="b">
        <f>ABS(X50)&lt;=ABS('General Settings'!$D$27)</f>
        <v>1</v>
      </c>
      <c r="AA50" s="60" t="str">
        <f>_xll.qlMakeOIS(,SettlementDays,IF(O50="SW","1W",O50),IndexON,,FwdStart,DayCountConv,,Permanent,Trigger,ObjectOverwrite)</f>
        <v>obj_003bf#0008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4"/>
        <v>USDOIS30M_Quote</v>
      </c>
      <c r="Q51" s="138"/>
      <c r="R51" s="116">
        <f t="shared" si="5"/>
        <v>42180</v>
      </c>
      <c r="S51" s="116">
        <f>_xll.qlSwapStartDate(AA51)</f>
        <v>42184</v>
      </c>
      <c r="T51" s="116">
        <f>_xll.qlSwapMaturityDate(AA51)</f>
        <v>43098</v>
      </c>
      <c r="U51" s="107">
        <f>_xll.qlOvernightIndexedSwapFairRate(AA51,_xll.ohTrigger(Trigger,TriggerON))</f>
        <v>9.0237387528837899E-3</v>
      </c>
      <c r="V51" s="107">
        <f>_xll.qlQuoteValue(P51,_xll.ohTrigger(Trigger,TriggerON))</f>
        <v>9.0199999999999985E-3</v>
      </c>
      <c r="W51" s="107" t="b">
        <f t="shared" si="6"/>
        <v>1</v>
      </c>
      <c r="X51" s="107">
        <f t="shared" si="7"/>
        <v>3.7387528837914269E-6</v>
      </c>
      <c r="Y51" s="119" t="b">
        <f>ABS(X51)&lt;=ABS('General Settings'!$D$27)</f>
        <v>1</v>
      </c>
      <c r="AA51" s="60" t="str">
        <f>_xll.qlMakeOIS(,SettlementDays,IF(O51="SW","1W",O51),IndexON,,FwdStart,DayCountConv,,Permanent,Trigger,ObjectOverwrite)</f>
        <v>obj_00398#0008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4"/>
        <v>USDOIS33M_Quote</v>
      </c>
      <c r="Q52" s="138"/>
      <c r="R52" s="116">
        <f t="shared" si="5"/>
        <v>42180</v>
      </c>
      <c r="S52" s="116">
        <f>_xll.qlSwapStartDate(AA52)</f>
        <v>42184</v>
      </c>
      <c r="T52" s="116">
        <f>_xll.qlSwapMaturityDate(AA52)</f>
        <v>43188</v>
      </c>
      <c r="U52" s="107">
        <f>_xll.qlOvernightIndexedSwapFairRate(AA52,_xll.ohTrigger(Trigger,TriggerON))</f>
        <v>9.8605472308966151E-3</v>
      </c>
      <c r="V52" s="107">
        <f>_xll.qlQuoteValue(P52,_xll.ohTrigger(Trigger,TriggerON))</f>
        <v>9.8700000000000003E-3</v>
      </c>
      <c r="W52" s="107" t="b">
        <f t="shared" si="6"/>
        <v>1</v>
      </c>
      <c r="X52" s="107">
        <f t="shared" si="7"/>
        <v>-9.4527691033852168E-6</v>
      </c>
      <c r="Y52" s="119" t="b">
        <f>ABS(X52)&lt;=ABS('General Settings'!$D$27)</f>
        <v>1</v>
      </c>
      <c r="AA52" s="60" t="str">
        <f>_xll.qlMakeOIS(,SettlementDays,IF(O52="SW","1W",O52),IndexON,,FwdStart,DayCountConv,,Permanent,Trigger,ObjectOverwrite)</f>
        <v>obj_003b8#0008</v>
      </c>
    </row>
    <row r="53" spans="13:27" x14ac:dyDescent="0.2">
      <c r="M53" s="123" t="s">
        <v>64</v>
      </c>
      <c r="N53" s="123"/>
      <c r="O53" s="123" t="s">
        <v>98</v>
      </c>
      <c r="P53" s="123" t="str">
        <f t="shared" si="4"/>
        <v>USDOIS3Y_Quote</v>
      </c>
      <c r="Q53" s="138"/>
      <c r="R53" s="124">
        <f t="shared" si="5"/>
        <v>42180</v>
      </c>
      <c r="S53" s="124">
        <f>_xll.qlSwapStartDate(AA53)</f>
        <v>42184</v>
      </c>
      <c r="T53" s="124">
        <f>_xll.qlSwapMaturityDate(AA53)</f>
        <v>43280</v>
      </c>
      <c r="U53" s="125">
        <f>_xll.qlOvernightIndexedSwapFairRate(AA53,_xll.ohTrigger(Trigger,TriggerON))</f>
        <v>1.0680000000192055E-2</v>
      </c>
      <c r="V53" s="125">
        <f>_xll.qlQuoteValue(P53,_xll.ohTrigger(Trigger,TriggerON))</f>
        <v>1.068E-2</v>
      </c>
      <c r="W53" s="125" t="b">
        <f t="shared" si="6"/>
        <v>1</v>
      </c>
      <c r="X53" s="125">
        <f t="shared" si="7"/>
        <v>1.9205470547234427E-13</v>
      </c>
      <c r="Y53" s="126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obj_003a2#0008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4"/>
        <v>USDOIS39M_Quote</v>
      </c>
      <c r="Q54" s="138"/>
      <c r="R54" s="116">
        <f t="shared" si="5"/>
        <v>42180</v>
      </c>
      <c r="S54" s="116">
        <f>_xll.qlSwapStartDate(AA54)</f>
        <v>42184</v>
      </c>
      <c r="T54" s="116">
        <f>_xll.qlSwapMaturityDate(AA54)</f>
        <v>43371</v>
      </c>
      <c r="U54" s="107">
        <f>_xll.qlOvernightIndexedSwapFairRate(AA54,_xll.ohTrigger(Trigger,TriggerON))</f>
        <v>1.1451643509533116E-2</v>
      </c>
      <c r="V54" s="107">
        <f>_xll.qlQuoteValue(P54,_xll.ohTrigger(Trigger,TriggerON))</f>
        <v>1.146E-2</v>
      </c>
      <c r="W54" s="107" t="b">
        <f t="shared" si="6"/>
        <v>1</v>
      </c>
      <c r="X54" s="107">
        <f t="shared" si="7"/>
        <v>-8.356490466883415E-6</v>
      </c>
      <c r="Y54" s="119" t="b">
        <f>ABS(X54)&lt;=ABS('General Settings'!$D$27)</f>
        <v>1</v>
      </c>
      <c r="AA54" s="60" t="str">
        <f>_xll.qlMakeOIS(,SettlementDays,IF(O54="SW","1W",O54),IndexON,,FwdStart,DayCountConv,,Permanent,Trigger,ObjectOverwrite)</f>
        <v>obj_00368#0008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6" si="8">Currency&amp;M55&amp;O55&amp;QuoteSuffix</f>
        <v>USDOIS42M_Quote</v>
      </c>
      <c r="Q55" s="138"/>
      <c r="R55" s="116">
        <f t="shared" ref="R55:R76" si="9">EvaluationDate</f>
        <v>42180</v>
      </c>
      <c r="S55" s="116">
        <f>_xll.qlSwapStartDate(AA55)</f>
        <v>42184</v>
      </c>
      <c r="T55" s="116">
        <f>_xll.qlSwapMaturityDate(AA55)</f>
        <v>43465</v>
      </c>
      <c r="U55" s="107">
        <f>_xll.qlOvernightIndexedSwapFairRate(AA55,_xll.ohTrigger(Trigger,TriggerON))</f>
        <v>1.2214182789915538E-2</v>
      </c>
      <c r="V55" s="107">
        <f>_xll.qlQuoteValue(P55,_xll.ohTrigger(Trigger,TriggerON))</f>
        <v>1.2240000000000003E-2</v>
      </c>
      <c r="W55" s="107" t="b">
        <f t="shared" ref="W55:W76" si="10">NOT(ISERROR(V55))</f>
        <v>1</v>
      </c>
      <c r="X55" s="107">
        <f t="shared" si="7"/>
        <v>-2.5817210084464609E-5</v>
      </c>
      <c r="Y55" s="119" t="b">
        <f>ABS(X55)&lt;=ABS('General Settings'!$D$27)</f>
        <v>1</v>
      </c>
      <c r="AA55" s="60" t="str">
        <f>_xll.qlMakeOIS(,SettlementDays,IF(O55="SW","1W",O55),IndexON,,FwdStart,DayCountConv,,Permanent,Trigger,ObjectOverwrite)</f>
        <v>obj_00371#0008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8"/>
        <v>USDOIS45M_Quote</v>
      </c>
      <c r="Q56" s="138"/>
      <c r="R56" s="116">
        <f t="shared" si="9"/>
        <v>42180</v>
      </c>
      <c r="S56" s="116">
        <f>_xll.qlSwapStartDate(AA56)</f>
        <v>42184</v>
      </c>
      <c r="T56" s="116">
        <f>_xll.qlSwapMaturityDate(AA56)</f>
        <v>43553</v>
      </c>
      <c r="U56" s="107">
        <f>_xll.qlOvernightIndexedSwapFairRate(AA56,_xll.ohTrigger(Trigger,TriggerON))</f>
        <v>1.2898740973716445E-2</v>
      </c>
      <c r="V56" s="107">
        <f>_xll.qlQuoteValue(P56,_xll.ohTrigger(Trigger,TriggerON))</f>
        <v>1.2930000000000002E-2</v>
      </c>
      <c r="W56" s="107" t="b">
        <f t="shared" si="10"/>
        <v>1</v>
      </c>
      <c r="X56" s="107">
        <f t="shared" si="7"/>
        <v>-3.1259026283557423E-5</v>
      </c>
      <c r="Y56" s="119" t="b">
        <f>ABS(X56)&lt;=ABS('General Settings'!$D$27)</f>
        <v>1</v>
      </c>
      <c r="AA56" s="60" t="str">
        <f>_xll.qlMakeOIS(,SettlementDays,IF(O56="SW","1W",O56),IndexON,,FwdStart,DayCountConv,,Permanent,Trigger,ObjectOverwrite)</f>
        <v>obj_003ab#0008</v>
      </c>
    </row>
    <row r="57" spans="13:27" x14ac:dyDescent="0.2">
      <c r="M57" s="123" t="s">
        <v>64</v>
      </c>
      <c r="N57" s="123"/>
      <c r="O57" s="123" t="s">
        <v>102</v>
      </c>
      <c r="P57" s="123" t="str">
        <f t="shared" si="8"/>
        <v>USDOIS4Y_Quote</v>
      </c>
      <c r="Q57" s="138"/>
      <c r="R57" s="124">
        <f t="shared" si="9"/>
        <v>42180</v>
      </c>
      <c r="S57" s="124">
        <f>_xll.qlSwapStartDate(AA57)</f>
        <v>42184</v>
      </c>
      <c r="T57" s="124">
        <f>_xll.qlSwapMaturityDate(AA57)</f>
        <v>43644</v>
      </c>
      <c r="U57" s="125">
        <f>_xll.qlOvernightIndexedSwapFairRate(AA57,_xll.ohTrigger(Trigger,TriggerON))</f>
        <v>1.3580000000105424E-2</v>
      </c>
      <c r="V57" s="125">
        <f>_xll.qlQuoteValue(P57,_xll.ohTrigger(Trigger,TriggerON))</f>
        <v>1.3580000000000002E-2</v>
      </c>
      <c r="W57" s="125" t="b">
        <f t="shared" si="10"/>
        <v>1</v>
      </c>
      <c r="X57" s="125">
        <f t="shared" si="7"/>
        <v>1.0542261508206252E-13</v>
      </c>
      <c r="Y57" s="126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obj_00363#0008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8"/>
        <v>USDOIS51M_Quote</v>
      </c>
      <c r="Q58" s="138"/>
      <c r="R58" s="116">
        <f t="shared" si="9"/>
        <v>42180</v>
      </c>
      <c r="S58" s="116">
        <f>_xll.qlSwapStartDate(AA58)</f>
        <v>42184</v>
      </c>
      <c r="T58" s="116">
        <f>_xll.qlSwapMaturityDate(AA58)</f>
        <v>43738</v>
      </c>
      <c r="U58" s="107">
        <f>_xll.qlOvernightIndexedSwapFairRate(AA58,_xll.ohTrigger(Trigger,TriggerON))</f>
        <v>1.4252755083555979E-2</v>
      </c>
      <c r="V58" s="107">
        <f>_xll.qlQuoteValue(P58,_xll.ohTrigger(Trigger,TriggerON))</f>
        <v>1.4500000000000002E-2</v>
      </c>
      <c r="W58" s="107" t="b">
        <f t="shared" si="10"/>
        <v>1</v>
      </c>
      <c r="X58" s="107">
        <f t="shared" si="7"/>
        <v>-2.4724491644402373E-4</v>
      </c>
      <c r="Y58" s="119" t="b">
        <f>ABS(X58)&lt;=ABS('General Settings'!$D$27)</f>
        <v>1</v>
      </c>
      <c r="AA58" s="60" t="str">
        <f>_xll.qlMakeOIS(,SettlementDays,IF(O58="SW","1W",O58),IndexON,,FwdStart,DayCountConv,,Permanent,Trigger,ObjectOverwrite)</f>
        <v>obj_003a6#0008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8"/>
        <v>USDOIS54M_Quote</v>
      </c>
      <c r="Q59" s="138"/>
      <c r="R59" s="116">
        <f t="shared" si="9"/>
        <v>42180</v>
      </c>
      <c r="S59" s="116">
        <f>_xll.qlSwapStartDate(AA59)</f>
        <v>42184</v>
      </c>
      <c r="T59" s="116">
        <f>_xll.qlSwapMaturityDate(AA59)</f>
        <v>43829</v>
      </c>
      <c r="U59" s="107">
        <f>_xll.qlOvernightIndexedSwapFairRate(AA59,_xll.ohTrigger(Trigger,TriggerON))</f>
        <v>1.487555388824599E-2</v>
      </c>
      <c r="V59" s="107">
        <f>_xll.qlQuoteValue(P59,_xll.ohTrigger(Trigger,TriggerON))</f>
        <v>1.4870000000000001E-2</v>
      </c>
      <c r="W59" s="107" t="b">
        <f t="shared" si="10"/>
        <v>1</v>
      </c>
      <c r="X59" s="107">
        <f t="shared" si="7"/>
        <v>5.5538882459890693E-6</v>
      </c>
      <c r="Y59" s="119" t="b">
        <f>ABS(X59)&lt;=ABS('General Settings'!$D$27)</f>
        <v>1</v>
      </c>
      <c r="AA59" s="60" t="str">
        <f>_xll.qlMakeOIS(,SettlementDays,IF(O59="SW","1W",O59),IndexON,,FwdStart,DayCountConv,,Permanent,Trigger,ObjectOverwrite)</f>
        <v>obj_00390#0008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8"/>
        <v>USDOIS57M_Quote</v>
      </c>
      <c r="Q60" s="138"/>
      <c r="R60" s="116">
        <f t="shared" si="9"/>
        <v>42180</v>
      </c>
      <c r="S60" s="116">
        <f>_xll.qlSwapStartDate(AA60)</f>
        <v>42184</v>
      </c>
      <c r="T60" s="116">
        <f>_xll.qlSwapMaturityDate(AA60)</f>
        <v>43920</v>
      </c>
      <c r="U60" s="107">
        <f>_xll.qlOvernightIndexedSwapFairRate(AA60,_xll.ohTrigger(Trigger,TriggerON))</f>
        <v>1.5471344795444725E-2</v>
      </c>
      <c r="V60" s="107">
        <f>_xll.qlQuoteValue(P60,_xll.ohTrigger(Trigger,TriggerON))</f>
        <v>1.5670000000000003E-2</v>
      </c>
      <c r="W60" s="107" t="b">
        <f t="shared" si="10"/>
        <v>1</v>
      </c>
      <c r="X60" s="107">
        <f t="shared" si="7"/>
        <v>-1.9865520455527794E-4</v>
      </c>
      <c r="Y60" s="119" t="b">
        <f>ABS(X60)&lt;=ABS('General Settings'!$D$27)</f>
        <v>1</v>
      </c>
      <c r="AA60" s="60" t="str">
        <f>_xll.qlMakeOIS(,SettlementDays,IF(O60="SW","1W",O60),IndexON,,FwdStart,DayCountConv,,Permanent,Trigger,ObjectOverwrite)</f>
        <v>obj_003af#0008</v>
      </c>
    </row>
    <row r="61" spans="13:27" x14ac:dyDescent="0.2">
      <c r="M61" s="123" t="s">
        <v>64</v>
      </c>
      <c r="N61" s="123"/>
      <c r="O61" s="123" t="s">
        <v>106</v>
      </c>
      <c r="P61" s="123" t="str">
        <f t="shared" si="8"/>
        <v>USDOIS5Y_Quote</v>
      </c>
      <c r="Q61" s="138"/>
      <c r="R61" s="124">
        <f t="shared" si="9"/>
        <v>42180</v>
      </c>
      <c r="S61" s="124">
        <f>_xll.qlSwapStartDate(AA61)</f>
        <v>42184</v>
      </c>
      <c r="T61" s="124">
        <f>_xll.qlSwapMaturityDate(AA61)</f>
        <v>44011</v>
      </c>
      <c r="U61" s="125">
        <f>_xll.qlOvernightIndexedSwapFairRate(AA61,_xll.ohTrigger(Trigger,TriggerON))</f>
        <v>1.6040000000065936E-2</v>
      </c>
      <c r="V61" s="125">
        <f>_xll.qlQuoteValue(P61,_xll.ohTrigger(Trigger,TriggerON))</f>
        <v>1.6040000000000002E-2</v>
      </c>
      <c r="W61" s="125" t="b">
        <f t="shared" si="10"/>
        <v>1</v>
      </c>
      <c r="X61" s="125">
        <f t="shared" si="7"/>
        <v>6.5933369874926484E-14</v>
      </c>
      <c r="Y61" s="126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obj_00362#0008</v>
      </c>
    </row>
    <row r="62" spans="13:27" x14ac:dyDescent="0.2">
      <c r="M62" s="123" t="s">
        <v>64</v>
      </c>
      <c r="N62" s="123"/>
      <c r="O62" s="123" t="s">
        <v>107</v>
      </c>
      <c r="P62" s="123" t="str">
        <f t="shared" si="8"/>
        <v>USDOIS6Y_Quote</v>
      </c>
      <c r="Q62" s="138"/>
      <c r="R62" s="124">
        <f t="shared" si="9"/>
        <v>42180</v>
      </c>
      <c r="S62" s="124">
        <f>_xll.qlSwapStartDate(AA62)</f>
        <v>42184</v>
      </c>
      <c r="T62" s="124">
        <f>_xll.qlSwapMaturityDate(AA62)</f>
        <v>44376</v>
      </c>
      <c r="U62" s="125">
        <f>_xll.qlOvernightIndexedSwapFairRate(AA62,_xll.ohTrigger(Trigger,TriggerON))</f>
        <v>1.8030000000044E-2</v>
      </c>
      <c r="V62" s="125">
        <f>_xll.qlQuoteValue(P62,_xll.ohTrigger(Trigger,TriggerON))</f>
        <v>1.8030000000000001E-2</v>
      </c>
      <c r="W62" s="125" t="b">
        <f t="shared" si="10"/>
        <v>1</v>
      </c>
      <c r="X62" s="125">
        <f t="shared" si="7"/>
        <v>4.3999526244675735E-14</v>
      </c>
      <c r="Y62" s="126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obj_0035a#0008</v>
      </c>
    </row>
    <row r="63" spans="13:27" x14ac:dyDescent="0.2">
      <c r="M63" s="123" t="s">
        <v>64</v>
      </c>
      <c r="N63" s="123"/>
      <c r="O63" s="123" t="s">
        <v>108</v>
      </c>
      <c r="P63" s="123" t="str">
        <f t="shared" si="8"/>
        <v>USDOIS7Y_Quote</v>
      </c>
      <c r="Q63" s="138"/>
      <c r="R63" s="124">
        <f t="shared" si="9"/>
        <v>42180</v>
      </c>
      <c r="S63" s="124">
        <f>_xll.qlSwapStartDate(AA63)</f>
        <v>42184</v>
      </c>
      <c r="T63" s="124">
        <f>_xll.qlSwapMaturityDate(AA63)</f>
        <v>44741</v>
      </c>
      <c r="U63" s="125">
        <f>_xll.qlOvernightIndexedSwapFairRate(AA63,_xll.ohTrigger(Trigger,TriggerON))</f>
        <v>1.9590000000031221E-2</v>
      </c>
      <c r="V63" s="125">
        <f>_xll.qlQuoteValue(P63,_xll.ohTrigger(Trigger,TriggerON))</f>
        <v>1.959E-2</v>
      </c>
      <c r="W63" s="125" t="b">
        <f t="shared" si="10"/>
        <v>1</v>
      </c>
      <c r="X63" s="125">
        <f t="shared" si="7"/>
        <v>3.1221553120630574E-14</v>
      </c>
      <c r="Y63" s="126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obj_0039f#0008</v>
      </c>
    </row>
    <row r="64" spans="13:27" x14ac:dyDescent="0.2">
      <c r="M64" s="123" t="s">
        <v>64</v>
      </c>
      <c r="N64" s="123"/>
      <c r="O64" s="123" t="s">
        <v>109</v>
      </c>
      <c r="P64" s="123" t="str">
        <f t="shared" si="8"/>
        <v>USDOIS8Y_Quote</v>
      </c>
      <c r="Q64" s="138"/>
      <c r="R64" s="124">
        <f t="shared" si="9"/>
        <v>42180</v>
      </c>
      <c r="S64" s="124">
        <f>_xll.qlSwapStartDate(AA64)</f>
        <v>42184</v>
      </c>
      <c r="T64" s="124">
        <f>_xll.qlSwapMaturityDate(AA64)</f>
        <v>45106</v>
      </c>
      <c r="U64" s="125">
        <f>_xll.qlOvernightIndexedSwapFairRate(AA64,_xll.ohTrigger(Trigger,TriggerON))</f>
        <v>2.0840000000023146E-2</v>
      </c>
      <c r="V64" s="125">
        <f>_xll.qlQuoteValue(P64,_xll.ohTrigger(Trigger,TriggerON))</f>
        <v>2.0840000000000001E-2</v>
      </c>
      <c r="W64" s="125" t="b">
        <f t="shared" si="10"/>
        <v>1</v>
      </c>
      <c r="X64" s="125">
        <f t="shared" si="7"/>
        <v>2.314468061648256E-14</v>
      </c>
      <c r="Y64" s="126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obj_00357#0008</v>
      </c>
    </row>
    <row r="65" spans="10:27" x14ac:dyDescent="0.2">
      <c r="M65" s="123" t="s">
        <v>64</v>
      </c>
      <c r="N65" s="123"/>
      <c r="O65" s="123" t="s">
        <v>110</v>
      </c>
      <c r="P65" s="123" t="str">
        <f t="shared" si="8"/>
        <v>USDOIS9Y_Quote</v>
      </c>
      <c r="Q65" s="138"/>
      <c r="R65" s="124">
        <f t="shared" si="9"/>
        <v>42180</v>
      </c>
      <c r="S65" s="124">
        <f>_xll.qlSwapStartDate(AA65)</f>
        <v>42184</v>
      </c>
      <c r="T65" s="124">
        <f>_xll.qlSwapMaturityDate(AA65)</f>
        <v>45471</v>
      </c>
      <c r="U65" s="125">
        <f>_xll.qlOvernightIndexedSwapFairRate(AA65,_xll.ohTrigger(Trigger,TriggerON))</f>
        <v>2.191000000001753E-2</v>
      </c>
      <c r="V65" s="125">
        <f>_xll.qlQuoteValue(P65,_xll.ohTrigger(Trigger,TriggerON))</f>
        <v>2.1909999999999999E-2</v>
      </c>
      <c r="W65" s="125" t="b">
        <f t="shared" si="10"/>
        <v>1</v>
      </c>
      <c r="X65" s="125">
        <f t="shared" si="7"/>
        <v>1.7531115448221612E-14</v>
      </c>
      <c r="Y65" s="126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obj_003ad#0008</v>
      </c>
    </row>
    <row r="66" spans="10:27" x14ac:dyDescent="0.2">
      <c r="M66" s="123" t="s">
        <v>64</v>
      </c>
      <c r="N66" s="123"/>
      <c r="O66" s="123" t="s">
        <v>111</v>
      </c>
      <c r="P66" s="123" t="str">
        <f t="shared" si="8"/>
        <v>USDOIS10Y_Quote</v>
      </c>
      <c r="Q66" s="138"/>
      <c r="R66" s="124">
        <f t="shared" si="9"/>
        <v>42180</v>
      </c>
      <c r="S66" s="124">
        <f>_xll.qlSwapStartDate(AA66)</f>
        <v>42184</v>
      </c>
      <c r="T66" s="124">
        <f>_xll.qlSwapMaturityDate(AA66)</f>
        <v>45838</v>
      </c>
      <c r="U66" s="125">
        <f>_xll.qlOvernightIndexedSwapFairRate(AA66,_xll.ohTrigger(Trigger,TriggerON))</f>
        <v>2.2760000000013807E-2</v>
      </c>
      <c r="V66" s="125">
        <f>_xll.qlQuoteValue(P66,_xll.ohTrigger(Trigger,TriggerON))</f>
        <v>2.2759999999999999E-2</v>
      </c>
      <c r="W66" s="125" t="b">
        <f t="shared" si="10"/>
        <v>1</v>
      </c>
      <c r="X66" s="125">
        <f t="shared" si="7"/>
        <v>1.3808398868775384E-14</v>
      </c>
      <c r="Y66" s="126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obj_0038d#0008</v>
      </c>
    </row>
    <row r="67" spans="10:27" x14ac:dyDescent="0.2">
      <c r="M67" s="123" t="s">
        <v>64</v>
      </c>
      <c r="N67" s="123"/>
      <c r="O67" s="123" t="s">
        <v>112</v>
      </c>
      <c r="P67" s="123" t="str">
        <f t="shared" si="8"/>
        <v>USDOIS12Y_Quote</v>
      </c>
      <c r="Q67" s="138"/>
      <c r="R67" s="124">
        <f t="shared" si="9"/>
        <v>42180</v>
      </c>
      <c r="S67" s="124">
        <f>_xll.qlSwapStartDate(AA67)</f>
        <v>42184</v>
      </c>
      <c r="T67" s="124">
        <f>_xll.qlSwapMaturityDate(AA67)</f>
        <v>46567</v>
      </c>
      <c r="U67" s="125">
        <f>_xll.qlOvernightIndexedSwapFairRate(AA67,_xll.ohTrigger(Trigger,TriggerON))</f>
        <v>2.4060000000011593E-2</v>
      </c>
      <c r="V67" s="125">
        <f>_xll.qlQuoteValue(P67,_xll.ohTrigger(Trigger,TriggerON))</f>
        <v>2.4060000000000002E-2</v>
      </c>
      <c r="W67" s="125" t="b">
        <f t="shared" si="10"/>
        <v>1</v>
      </c>
      <c r="X67" s="125">
        <f t="shared" si="7"/>
        <v>1.1591422266477025E-14</v>
      </c>
      <c r="Y67" s="126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obj_00377#0008</v>
      </c>
    </row>
    <row r="68" spans="10:27" x14ac:dyDescent="0.2">
      <c r="M68" s="123" t="s">
        <v>64</v>
      </c>
      <c r="N68" s="123"/>
      <c r="O68" s="123" t="s">
        <v>113</v>
      </c>
      <c r="P68" s="123" t="str">
        <f t="shared" si="8"/>
        <v>USDOIS15Y_Quote</v>
      </c>
      <c r="Q68" s="138"/>
      <c r="R68" s="124">
        <f t="shared" si="9"/>
        <v>42180</v>
      </c>
      <c r="S68" s="124">
        <f>_xll.qlSwapStartDate(AA68)</f>
        <v>42184</v>
      </c>
      <c r="T68" s="124">
        <f>_xll.qlSwapMaturityDate(AA68)</f>
        <v>47662</v>
      </c>
      <c r="U68" s="125">
        <f>_xll.qlOvernightIndexedSwapFairRate(AA68,_xll.ohTrigger(Trigger,TriggerON))</f>
        <v>2.5310000000059004E-2</v>
      </c>
      <c r="V68" s="125">
        <f>_xll.qlQuoteValue(P68,_xll.ohTrigger(Trigger,TriggerON))</f>
        <v>2.5310000000000003E-2</v>
      </c>
      <c r="W68" s="125" t="b">
        <f t="shared" si="10"/>
        <v>1</v>
      </c>
      <c r="X68" s="125">
        <f t="shared" si="7"/>
        <v>5.9001414864923163E-14</v>
      </c>
      <c r="Y68" s="126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obj_00387#0008</v>
      </c>
    </row>
    <row r="69" spans="10:27" x14ac:dyDescent="0.2">
      <c r="M69" s="123" t="s">
        <v>64</v>
      </c>
      <c r="N69" s="123"/>
      <c r="O69" s="123" t="s">
        <v>114</v>
      </c>
      <c r="P69" s="123" t="str">
        <f t="shared" si="8"/>
        <v>USDOIS20Y_Quote</v>
      </c>
      <c r="Q69" s="138"/>
      <c r="R69" s="124">
        <f t="shared" si="9"/>
        <v>42180</v>
      </c>
      <c r="S69" s="124">
        <f>_xll.qlSwapStartDate(AA69)</f>
        <v>42184</v>
      </c>
      <c r="T69" s="124">
        <f>_xll.qlSwapMaturityDate(AA69)</f>
        <v>49489</v>
      </c>
      <c r="U69" s="125">
        <f>_xll.qlOvernightIndexedSwapFairRate(AA69,_xll.ohTrigger(Trigger,TriggerON))</f>
        <v>2.6469999999993211E-2</v>
      </c>
      <c r="V69" s="125">
        <f>_xll.qlQuoteValue(P69,_xll.ohTrigger(Trigger,TriggerON))</f>
        <v>2.6469999999999997E-2</v>
      </c>
      <c r="W69" s="125" t="b">
        <f t="shared" si="10"/>
        <v>1</v>
      </c>
      <c r="X69" s="125">
        <f t="shared" si="7"/>
        <v>-6.7862382380212694E-15</v>
      </c>
      <c r="Y69" s="126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obj_00358#0008</v>
      </c>
    </row>
    <row r="70" spans="10:27" x14ac:dyDescent="0.2">
      <c r="M70" s="123" t="s">
        <v>64</v>
      </c>
      <c r="N70" s="123"/>
      <c r="O70" s="123" t="s">
        <v>115</v>
      </c>
      <c r="P70" s="123" t="str">
        <f t="shared" si="8"/>
        <v>USDOIS25Y_Quote</v>
      </c>
      <c r="Q70" s="138"/>
      <c r="R70" s="124">
        <f t="shared" si="9"/>
        <v>42180</v>
      </c>
      <c r="S70" s="124">
        <f>_xll.qlSwapStartDate(AA70)</f>
        <v>42184</v>
      </c>
      <c r="T70" s="124">
        <f>_xll.qlSwapMaturityDate(AA70)</f>
        <v>51316</v>
      </c>
      <c r="U70" s="125">
        <f>_xll.qlOvernightIndexedSwapFairRate(AA70,_xll.ohTrigger(Trigger,TriggerON))</f>
        <v>2.6999999999959078E-2</v>
      </c>
      <c r="V70" s="125">
        <f>_xll.qlQuoteValue(P70,_xll.ohTrigger(Trigger,TriggerON))</f>
        <v>2.7000000000000003E-2</v>
      </c>
      <c r="W70" s="125" t="b">
        <f t="shared" si="10"/>
        <v>1</v>
      </c>
      <c r="X70" s="125">
        <f t="shared" si="7"/>
        <v>-4.0925596245244833E-14</v>
      </c>
      <c r="Y70" s="126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obj_00373#0008</v>
      </c>
    </row>
    <row r="71" spans="10:27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8"/>
        <v>USDOIS27Y_Quote</v>
      </c>
      <c r="Q71" s="138"/>
      <c r="R71" s="116">
        <f t="shared" si="9"/>
        <v>42180</v>
      </c>
      <c r="S71" s="116">
        <f>_xll.qlSwapStartDate(AA71)</f>
        <v>42184</v>
      </c>
      <c r="T71" s="116">
        <f>_xll.qlSwapMaturityDate(AA71)</f>
        <v>52047</v>
      </c>
      <c r="U71" s="107">
        <f>_xll.qlOvernightIndexedSwapFairRate(AA71,_xll.ohTrigger(Trigger,TriggerON))</f>
        <v>2.7158610826238352E-2</v>
      </c>
      <c r="V71" s="107" t="e">
        <f>_xll.qlQuoteValue(P71,_xll.ohTrigger(Trigger,TriggerON))</f>
        <v>#NUM!</v>
      </c>
      <c r="W71" s="107" t="b">
        <f t="shared" si="10"/>
        <v>0</v>
      </c>
      <c r="X71" s="107" t="e">
        <f t="shared" si="7"/>
        <v>#NUM!</v>
      </c>
      <c r="Y71" s="119" t="e">
        <f>ABS(X71)&lt;=ABS('General Settings'!$D$27)</f>
        <v>#NUM!</v>
      </c>
      <c r="AA71" s="60" t="str">
        <f>_xll.qlMakeOIS(,SettlementDays,IF(O71="SW","1W",O71),IndexON,,FwdStart,DayCountConv,,Permanent,Trigger,ObjectOverwrite)</f>
        <v>obj_003a3#0008</v>
      </c>
    </row>
    <row r="72" spans="10:27" x14ac:dyDescent="0.2">
      <c r="M72" s="123" t="s">
        <v>64</v>
      </c>
      <c r="N72" s="123"/>
      <c r="O72" s="123" t="s">
        <v>117</v>
      </c>
      <c r="P72" s="123" t="str">
        <f t="shared" si="8"/>
        <v>USDOIS30Y_Quote</v>
      </c>
      <c r="Q72" s="138"/>
      <c r="R72" s="124">
        <f t="shared" si="9"/>
        <v>42180</v>
      </c>
      <c r="S72" s="124">
        <f>_xll.qlSwapStartDate(AA72)</f>
        <v>42184</v>
      </c>
      <c r="T72" s="124">
        <f>_xll.qlSwapMaturityDate(AA72)</f>
        <v>53142</v>
      </c>
      <c r="U72" s="125">
        <f>_xll.qlOvernightIndexedSwapFairRate(AA72,_xll.ohTrigger(Trigger,TriggerON))</f>
        <v>2.7340000000008052E-2</v>
      </c>
      <c r="V72" s="125">
        <f>_xll.qlQuoteValue(P72,_xll.ohTrigger(Trigger,TriggerON))</f>
        <v>2.734E-2</v>
      </c>
      <c r="W72" s="125" t="b">
        <f t="shared" si="10"/>
        <v>1</v>
      </c>
      <c r="X72" s="125">
        <f t="shared" si="7"/>
        <v>8.0525863754843385E-15</v>
      </c>
      <c r="Y72" s="126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obj_0036d#0008</v>
      </c>
    </row>
    <row r="73" spans="10:27" x14ac:dyDescent="0.2">
      <c r="M73" s="104" t="s">
        <v>64</v>
      </c>
      <c r="N73" s="104"/>
      <c r="O73" s="104" t="s">
        <v>118</v>
      </c>
      <c r="P73" s="104" t="str">
        <f t="shared" si="8"/>
        <v>USDOIS35Y_Quote</v>
      </c>
      <c r="Q73" s="138"/>
      <c r="R73" s="116">
        <f t="shared" si="9"/>
        <v>42180</v>
      </c>
      <c r="S73" s="116">
        <f>_xll.qlSwapStartDate(AA73)</f>
        <v>42184</v>
      </c>
      <c r="T73" s="116">
        <f>_xll.qlSwapMaturityDate(AA73)</f>
        <v>54968</v>
      </c>
      <c r="U73" s="107">
        <f>_xll.qlOvernightIndexedSwapFairRate(AA73,_xll.ohTrigger(Trigger,TriggerON))</f>
        <v>2.745617154154506E-2</v>
      </c>
      <c r="V73" s="107">
        <f>_xll.qlQuoteValue(P73,_xll.ohTrigger(Trigger,TriggerON))</f>
        <v>2.7389999999999998E-2</v>
      </c>
      <c r="W73" s="107" t="b">
        <f t="shared" si="10"/>
        <v>1</v>
      </c>
      <c r="X73" s="107">
        <f t="shared" si="7"/>
        <v>6.6171541545062551E-5</v>
      </c>
      <c r="Y73" s="119" t="b">
        <f>ABS(X73)&lt;=ABS('General Settings'!$D$27)</f>
        <v>1</v>
      </c>
      <c r="AA73" s="60" t="str">
        <f>_xll.qlMakeOIS(,SettlementDays,IF(O73="SW","1W",O73),IndexON,,FwdStart,DayCountConv,,Permanent,Trigger,ObjectOverwrite)</f>
        <v>obj_003bc#0008</v>
      </c>
    </row>
    <row r="74" spans="10:27" x14ac:dyDescent="0.2">
      <c r="M74" s="123" t="s">
        <v>64</v>
      </c>
      <c r="N74" s="123"/>
      <c r="O74" s="123" t="s">
        <v>119</v>
      </c>
      <c r="P74" s="123" t="str">
        <f t="shared" si="8"/>
        <v>USDOIS40Y_Quote</v>
      </c>
      <c r="Q74" s="138"/>
      <c r="R74" s="124">
        <f t="shared" si="9"/>
        <v>42180</v>
      </c>
      <c r="S74" s="124">
        <f>_xll.qlSwapStartDate(AA74)</f>
        <v>42184</v>
      </c>
      <c r="T74" s="124">
        <f>_xll.qlSwapMaturityDate(AA74)</f>
        <v>56794</v>
      </c>
      <c r="U74" s="125">
        <f>_xll.qlOvernightIndexedSwapFairRate(AA74,_xll.ohTrigger(Trigger,TriggerON))</f>
        <v>2.7439999999990704E-2</v>
      </c>
      <c r="V74" s="125">
        <f>_xll.qlQuoteValue(P74,_xll.ohTrigger(Trigger,TriggerON))</f>
        <v>2.7440000000000003E-2</v>
      </c>
      <c r="W74" s="125" t="b">
        <f t="shared" si="10"/>
        <v>1</v>
      </c>
      <c r="X74" s="125">
        <f t="shared" si="7"/>
        <v>-9.298117831235686E-15</v>
      </c>
      <c r="Y74" s="126" t="b">
        <f>ABS(X74)&lt;=ABS('General Settings'!$D$27)</f>
        <v>1</v>
      </c>
      <c r="AA74" s="60" t="str">
        <f>_xll.qlMakeOIS(,SettlementDays,IF(O74="SW","1W",O74),IndexON,,FwdStart,DayCountConv,,Permanent,Trigger,ObjectOverwrite)</f>
        <v>obj_00395#0008</v>
      </c>
    </row>
    <row r="75" spans="10:27" x14ac:dyDescent="0.2">
      <c r="M75" s="104" t="s">
        <v>64</v>
      </c>
      <c r="N75" s="104"/>
      <c r="O75" s="104" t="s">
        <v>120</v>
      </c>
      <c r="P75" s="104" t="str">
        <f t="shared" si="8"/>
        <v>USDOIS45Y_Quote</v>
      </c>
      <c r="Q75" s="138"/>
      <c r="R75" s="116">
        <f t="shared" si="9"/>
        <v>42180</v>
      </c>
      <c r="S75" s="116">
        <f>_xll.qlSwapStartDate(AA75)</f>
        <v>42184</v>
      </c>
      <c r="T75" s="116">
        <f>_xll.qlSwapMaturityDate(AA75)</f>
        <v>58621</v>
      </c>
      <c r="U75" s="107">
        <f>_xll.qlOvernightIndexedSwapFairRate(AA75,_xll.ohTrigger(Trigger,TriggerON))</f>
        <v>2.7374016309648617E-2</v>
      </c>
      <c r="V75" s="107">
        <f>_xll.qlQuoteValue(P75,_xll.ohTrigger(Trigger,TriggerON))</f>
        <v>2.7349999999999999E-2</v>
      </c>
      <c r="W75" s="107" t="b">
        <f t="shared" si="10"/>
        <v>1</v>
      </c>
      <c r="X75" s="107">
        <f t="shared" si="7"/>
        <v>2.4016309648617479E-5</v>
      </c>
      <c r="Y75" s="119" t="b">
        <f>ABS(X75)&lt;=ABS('General Settings'!$D$27)</f>
        <v>1</v>
      </c>
      <c r="AA75" s="60" t="str">
        <f>_xll.qlMakeOIS(,SettlementDays,IF(O75="SW","1W",O75),IndexON,,FwdStart,DayCountConv,,Permanent,Trigger,ObjectOverwrite)</f>
        <v>obj_0036f#0008</v>
      </c>
    </row>
    <row r="76" spans="10:27" x14ac:dyDescent="0.2">
      <c r="M76" s="128" t="s">
        <v>64</v>
      </c>
      <c r="N76" s="128"/>
      <c r="O76" s="128" t="s">
        <v>121</v>
      </c>
      <c r="P76" s="128" t="str">
        <f t="shared" si="8"/>
        <v>USDOIS50Y_Quote</v>
      </c>
      <c r="Q76" s="138"/>
      <c r="R76" s="129">
        <f t="shared" si="9"/>
        <v>42180</v>
      </c>
      <c r="S76" s="129">
        <f>_xll.qlSwapStartDate(AA76)</f>
        <v>42184</v>
      </c>
      <c r="T76" s="129">
        <f>_xll.qlSwapMaturityDate(AA76)</f>
        <v>60447</v>
      </c>
      <c r="U76" s="130">
        <f>_xll.qlOvernightIndexedSwapFairRate(AA76,_xll.ohTrigger(Trigger,TriggerON))</f>
        <v>2.7299999999999887E-2</v>
      </c>
      <c r="V76" s="130">
        <f>_xll.qlQuoteValue(P76,_xll.ohTrigger(Trigger,TriggerON))</f>
        <v>2.7300000000000001E-2</v>
      </c>
      <c r="W76" s="130" t="b">
        <f t="shared" si="10"/>
        <v>1</v>
      </c>
      <c r="X76" s="130">
        <f t="shared" si="7"/>
        <v>-1.1449174941446927E-16</v>
      </c>
      <c r="Y76" s="131" t="b">
        <f>ABS(X76)&lt;=ABS('General Settings'!$D$27)</f>
        <v>1</v>
      </c>
      <c r="AA76" s="61" t="str">
        <f>_xll.qlMakeOIS(,SettlementDays,IF(O76="SW","1W",O76),IndexON,,FwdStart,DayCountConv,,Permanent,Trigger,ObjectOverwrite)</f>
        <v>obj_00380#0008</v>
      </c>
    </row>
    <row r="77" spans="10:27" x14ac:dyDescent="0.2">
      <c r="W77" s="72"/>
      <c r="X77" s="72"/>
    </row>
    <row r="78" spans="10:27" x14ac:dyDescent="0.2">
      <c r="W78" s="72"/>
      <c r="X78" s="72"/>
    </row>
    <row r="79" spans="10:27" x14ac:dyDescent="0.2">
      <c r="W79" s="72"/>
      <c r="X79" s="72"/>
    </row>
    <row r="80" spans="10:27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6">
    <cfRule type="cellIs" dxfId="5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42155</v>
      </c>
      <c r="E3" s="83">
        <f t="shared" ref="E3:E16" si="0">EDATE(SettlementDate,$B3)</f>
        <v>42550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1.8600000009660889E-3</v>
      </c>
      <c r="H3" s="63">
        <f t="shared" ref="H3:H16" si="2">ROUNDDOWN(G3*10,2)/10</f>
        <v>1E-3</v>
      </c>
      <c r="I3" s="92">
        <f>MAX(_xll.ohPack(Data!$J$4:INDEX(Fwd1M,MATCH(E3+1,SettlementDates,1),1)))</f>
        <v>8.0183287275757149E-3</v>
      </c>
      <c r="J3" s="63">
        <f t="shared" ref="J3:J16" si="3">IF(I3-G3&gt;1%,(QUOTIENT(I3*10000,50)+1)*0.5%,(QUOTIENT(I3*10000,10)+1)*0.1%)</f>
        <v>9.0000000000000011E-3</v>
      </c>
      <c r="K3" s="92">
        <f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42915</v>
      </c>
      <c r="F4" s="87">
        <f t="shared" si="1"/>
        <v>3</v>
      </c>
      <c r="G4" s="93">
        <f>MIN(_xll.ohPack(Data!$J$4:INDEX(Fwd1M,MATCH(E4+1,SettlementDates,1),1)))</f>
        <v>1.8600000009660889E-3</v>
      </c>
      <c r="H4" s="64">
        <f t="shared" si="2"/>
        <v>1E-3</v>
      </c>
      <c r="I4" s="93">
        <f>MAX(_xll.ohPack(Data!$J$4:INDEX(Fwd1M,MATCH(E4+1,SettlementDates,1),1)))</f>
        <v>1.5716478857283601E-2</v>
      </c>
      <c r="J4" s="64">
        <f t="shared" si="3"/>
        <v>0.02</v>
      </c>
      <c r="K4" s="93">
        <f>IF(J4-H4&lt;0.5%,0.05%,IF(J4-H4&lt;1%,0.1%,IF(J4-H4&lt;2%,0.25%,0.5%)))</f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44011</v>
      </c>
      <c r="F5" s="87">
        <f t="shared" si="1"/>
        <v>6</v>
      </c>
      <c r="G5" s="93">
        <f>MIN(_xll.ohPack(Data!$J$4:INDEX(Fwd1M,MATCH(E5+1,SettlementDates,1),1)))</f>
        <v>1.8600000009660889E-3</v>
      </c>
      <c r="H5" s="64">
        <f t="shared" si="2"/>
        <v>1E-3</v>
      </c>
      <c r="I5" s="93">
        <f>MAX(_xll.ohPack(Data!$J$4:INDEX(Fwd1M,MATCH(E5+1,SettlementDates,1),1)))</f>
        <v>2.8178433339882125E-2</v>
      </c>
      <c r="J5" s="64">
        <f t="shared" si="3"/>
        <v>0.03</v>
      </c>
      <c r="K5" s="93">
        <f>IF(J5-H5&lt;0.5%,0.05%,IF(J5-H5&lt;1%,0.1%,IF(J5-H5&lt;2%,0.25%,0.5%)))</f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45837</v>
      </c>
      <c r="F6" s="87">
        <f t="shared" si="1"/>
        <v>6</v>
      </c>
      <c r="G6" s="93">
        <f>MIN(_xll.ohPack(Data!$J$4:INDEX(Fwd1M,MATCH(E6+1,SettlementDates,1),1)))</f>
        <v>1.8600000009660889E-3</v>
      </c>
      <c r="H6" s="64">
        <f t="shared" si="2"/>
        <v>1E-3</v>
      </c>
      <c r="I6" s="93">
        <f>MAX(_xll.ohPack(Data!$J$4:INDEX(Fwd1M,MATCH(E6+1,SettlementDates,1),1)))</f>
        <v>3.251203802178998E-2</v>
      </c>
      <c r="J6" s="64">
        <f t="shared" si="3"/>
        <v>3.5000000000000003E-2</v>
      </c>
      <c r="K6" s="93">
        <f>IF(J6-H6&lt;0.5%,0.05%,IF(J6-H6&lt;1%,0.1%,IF(J6-H6&lt;2%,0.25%,0.5%)))</f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49489</v>
      </c>
      <c r="F7" s="87">
        <f t="shared" si="1"/>
        <v>12</v>
      </c>
      <c r="G7" s="93">
        <f>MIN(_xll.ohPack(Data!$J$4:INDEX(Fwd1M,MATCH(E7+1,SettlementDates,1),1)))</f>
        <v>1.8600000009660889E-3</v>
      </c>
      <c r="H7" s="64">
        <f t="shared" si="2"/>
        <v>1E-3</v>
      </c>
      <c r="I7" s="93">
        <f>MAX(_xll.ohPack(Data!$J$4:INDEX(Fwd1M,MATCH(E7+1,SettlementDates,1),1)))</f>
        <v>3.2611603724146808E-2</v>
      </c>
      <c r="J7" s="64">
        <f t="shared" si="3"/>
        <v>3.5000000000000003E-2</v>
      </c>
      <c r="K7" s="93">
        <f>IF(J7-H7&lt;0.5%,0.05%,IF(J7-H7&lt;1%,0.1%,IF(J7-H7&lt;2%,0.25%,0.5%)))</f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53142</v>
      </c>
      <c r="F8" s="87">
        <f t="shared" si="1"/>
        <v>36</v>
      </c>
      <c r="G8" s="93">
        <f>MIN(_xll.ohPack(Data!$J$4:INDEX(Fwd1M,MATCH(E8+1,SettlementDates,1),1)))</f>
        <v>1.8600000009660889E-3</v>
      </c>
      <c r="H8" s="64">
        <f t="shared" si="2"/>
        <v>1E-3</v>
      </c>
      <c r="I8" s="93">
        <f>MAX(_xll.ohPack(Data!$J$4:INDEX(Fwd1M,MATCH(E8+1,SettlementDates,1),1)))</f>
        <v>3.2611603724146808E-2</v>
      </c>
      <c r="J8" s="64">
        <f t="shared" si="3"/>
        <v>3.5000000000000003E-2</v>
      </c>
      <c r="K8" s="93">
        <f>IF(J8-H8&lt;0.5%,0.05%,IF(J8-H8&lt;1%,0.1%,IF(J8-H8&lt;2%,0.25%,0.5%)))</f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64099</v>
      </c>
      <c r="F9" s="87">
        <f t="shared" si="1"/>
        <v>60</v>
      </c>
      <c r="G9" s="94">
        <f>MIN(_xll.ohPack(Data!$J$4:INDEX(Fwd1M,MATCH(E9+1,SettlementDates,1),1)))</f>
        <v>1.8600000009660889E-3</v>
      </c>
      <c r="H9" s="65">
        <f t="shared" si="2"/>
        <v>1E-3</v>
      </c>
      <c r="I9" s="94">
        <f>MAX(_xll.ohPack(Data!$J$4:INDEX(Fwd1M,MATCH(E9+1,SettlementDates,1),1)))</f>
        <v>3.2611603724146808E-2</v>
      </c>
      <c r="J9" s="65">
        <f t="shared" si="3"/>
        <v>3.5000000000000003E-2</v>
      </c>
      <c r="K9" s="94">
        <f>IF(J9-H9&lt;0.5%,0.05%,IF(J9-H9&lt;1%,0.1%,IF(J9-H9&lt;2%,0.25%,0.5%)))</f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42155</v>
      </c>
      <c r="E10" s="83">
        <f t="shared" si="0"/>
        <v>42550</v>
      </c>
      <c r="F10" s="88">
        <f t="shared" si="1"/>
        <v>1</v>
      </c>
      <c r="G10" s="93">
        <f>MIN(_xll.ohPack(Data!$K$4:INDEX(ONFwd1M,MATCH(E10+1,SettlementDates,1),1)))</f>
        <v>1.7952474096905036E-3</v>
      </c>
      <c r="H10" s="64">
        <f t="shared" si="2"/>
        <v>1E-3</v>
      </c>
      <c r="I10" s="93">
        <f>MAX(_xll.ohPack(Data!$K$4:INDEX(ONFwd1M,MATCH(E10+1,SettlementDates,1),1)))</f>
        <v>7.6809250504705773E-3</v>
      </c>
      <c r="J10" s="64">
        <f t="shared" si="3"/>
        <v>8.0000000000000002E-3</v>
      </c>
      <c r="K10" s="93">
        <f>IF(J10-H10&lt;0.5%,0.05%,IF(J10-H10&lt;1%,0.1%,IF(J10-H10&lt;2%,0.25%,0.5%)))</f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4">D4</f>
        <v>42185</v>
      </c>
      <c r="E11" s="86">
        <f t="shared" si="0"/>
        <v>42915</v>
      </c>
      <c r="F11" s="87">
        <f t="shared" si="1"/>
        <v>3</v>
      </c>
      <c r="G11" s="93">
        <f>MIN(_xll.ohPack(Data!$K$4:INDEX(ONFwd1M,MATCH(E11+1,SettlementDates,1),1)))</f>
        <v>1.7952474096905036E-3</v>
      </c>
      <c r="H11" s="64">
        <f t="shared" si="2"/>
        <v>1E-3</v>
      </c>
      <c r="I11" s="93">
        <f>MAX(_xll.ohPack(Data!$K$4:INDEX(ONFwd1M,MATCH(E11+1,SettlementDates,1),1)))</f>
        <v>1.5451290812871221E-2</v>
      </c>
      <c r="J11" s="64">
        <f t="shared" si="3"/>
        <v>0.02</v>
      </c>
      <c r="K11" s="93">
        <f>IF(J11-H11&lt;0.5%,0.05%,IF(J11-H11&lt;1%,0.1%,IF(J11-H11&lt;2%,0.25%,0.5%)))</f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4"/>
        <v>42185</v>
      </c>
      <c r="E12" s="86">
        <f t="shared" si="0"/>
        <v>44011</v>
      </c>
      <c r="F12" s="87">
        <f t="shared" si="1"/>
        <v>6</v>
      </c>
      <c r="G12" s="93">
        <f>MIN(_xll.ohPack(Data!$K$4:INDEX(ONFwd1M,MATCH(E12+1,SettlementDates,1),1)))</f>
        <v>1.7952474096905036E-3</v>
      </c>
      <c r="H12" s="64">
        <f t="shared" si="2"/>
        <v>1E-3</v>
      </c>
      <c r="I12" s="93">
        <f>MAX(_xll.ohPack(Data!$K$4:INDEX(ONFwd1M,MATCH(E12+1,SettlementDates,1),1)))</f>
        <v>2.8034888103949385E-2</v>
      </c>
      <c r="J12" s="64">
        <f t="shared" si="3"/>
        <v>0.03</v>
      </c>
      <c r="K12" s="93">
        <f>IF(J12-H12&lt;0.5%,0.05%,IF(J12-H12&lt;1%,0.1%,IF(J12-H12&lt;2%,0.25%,0.5%)))</f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4"/>
        <v>42185</v>
      </c>
      <c r="E13" s="86">
        <f t="shared" si="0"/>
        <v>45837</v>
      </c>
      <c r="F13" s="87">
        <f t="shared" si="1"/>
        <v>6</v>
      </c>
      <c r="G13" s="93">
        <f>MIN(_xll.ohPack(Data!$K$4:INDEX(ONFwd1M,MATCH(E13+1,SettlementDates,1),1)))</f>
        <v>1.7952474096905036E-3</v>
      </c>
      <c r="H13" s="64">
        <f t="shared" si="2"/>
        <v>1E-3</v>
      </c>
      <c r="I13" s="93">
        <f>MAX(_xll.ohPack(Data!$K$4:INDEX(ONFwd1M,MATCH(E13+1,SettlementDates,1),1)))</f>
        <v>3.2458560417927274E-2</v>
      </c>
      <c r="J13" s="64">
        <f t="shared" si="3"/>
        <v>3.5000000000000003E-2</v>
      </c>
      <c r="K13" s="93">
        <f>IF(J13-H13&lt;0.5%,0.05%,IF(J13-H13&lt;1%,0.1%,IF(J13-H13&lt;2%,0.25%,0.5%)))</f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4"/>
        <v>42004</v>
      </c>
      <c r="E14" s="86">
        <f t="shared" si="0"/>
        <v>49489</v>
      </c>
      <c r="F14" s="87">
        <f t="shared" si="1"/>
        <v>12</v>
      </c>
      <c r="G14" s="93">
        <f>MIN(_xll.ohPack(Data!$K$4:INDEX(ONFwd1M,MATCH(E14+1,SettlementDates,1),1)))</f>
        <v>1.7952474096905036E-3</v>
      </c>
      <c r="H14" s="64">
        <f t="shared" si="2"/>
        <v>1E-3</v>
      </c>
      <c r="I14" s="93">
        <f>MAX(_xll.ohPack(Data!$K$4:INDEX(ONFwd1M,MATCH(E14+1,SettlementDates,1),1)))</f>
        <v>3.2568815877909163E-2</v>
      </c>
      <c r="J14" s="64">
        <f t="shared" si="3"/>
        <v>3.5000000000000003E-2</v>
      </c>
      <c r="K14" s="93">
        <f>IF(J14-H14&lt;0.5%,0.05%,IF(J14-H14&lt;1%,0.1%,IF(J14-H14&lt;2%,0.25%,0.5%)))</f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4"/>
        <v>42004</v>
      </c>
      <c r="E15" s="86">
        <f t="shared" si="0"/>
        <v>53142</v>
      </c>
      <c r="F15" s="87">
        <f t="shared" si="1"/>
        <v>36</v>
      </c>
      <c r="G15" s="93">
        <f>MIN(_xll.ohPack(Data!$K$4:INDEX(ONFwd1M,MATCH(E15+1,SettlementDates,1),1)))</f>
        <v>1.7952474096905036E-3</v>
      </c>
      <c r="H15" s="64">
        <f t="shared" si="2"/>
        <v>1E-3</v>
      </c>
      <c r="I15" s="93">
        <f>MAX(_xll.ohPack(Data!$K$4:INDEX(ONFwd1M,MATCH(E15+1,SettlementDates,1),1)))</f>
        <v>3.2568815877909163E-2</v>
      </c>
      <c r="J15" s="64">
        <f t="shared" si="3"/>
        <v>3.5000000000000003E-2</v>
      </c>
      <c r="K15" s="93">
        <f>IF(J15-H15&lt;0.5%,0.05%,IF(J15-H15&lt;1%,0.1%,IF(J15-H15&lt;2%,0.25%,0.5%)))</f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4"/>
        <v>42004</v>
      </c>
      <c r="E16" s="90">
        <f t="shared" si="0"/>
        <v>64099</v>
      </c>
      <c r="F16" s="91">
        <f t="shared" si="1"/>
        <v>60</v>
      </c>
      <c r="G16" s="94">
        <f>MIN(_xll.ohPack(Data!$K$4:INDEX(ONFwd1M,MATCH(E16+1,SettlementDates,1),1)))</f>
        <v>1.7952474096905036E-3</v>
      </c>
      <c r="H16" s="65">
        <f t="shared" si="2"/>
        <v>1E-3</v>
      </c>
      <c r="I16" s="94">
        <f>MAX(_xll.ohPack(Data!$K$4:INDEX(ONFwd1M,MATCH(E16+1,SettlementDates,1),1)))</f>
        <v>3.2568815877909163E-2</v>
      </c>
      <c r="J16" s="65">
        <f t="shared" si="3"/>
        <v>3.5000000000000003E-2</v>
      </c>
      <c r="K16" s="94">
        <f>IF(J16-H16&lt;0.5%,0.05%,IF(J16-H16&lt;1%,0.1%,IF(J16-H16&lt;2%,0.25%,0.5%)))</f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5">Currency&amp;LEFT(O23,LEN(O23)-1)&amp;"X1S"&amp;QuoteSuffix</f>
        <v>USD2X1S_Quote</v>
      </c>
      <c r="Q23" s="139"/>
      <c r="R23" s="115">
        <f t="shared" ref="R23:R36" si="6">EvaluationDate</f>
        <v>42180</v>
      </c>
      <c r="S23" s="115">
        <f>_xll.qlInterestRateIndexValueDate(AA23,R23)</f>
        <v>42184</v>
      </c>
      <c r="T23" s="115">
        <f>_xll.qlInterestRateIndexMaturity(AA23,S23)</f>
        <v>42244</v>
      </c>
      <c r="U23" s="106">
        <f>_xll.qlIndexFixing(AA23,R23,,_xll.ohTrigger(Trigger,Trigger1M))</f>
        <v>1.8925008034193802E-3</v>
      </c>
      <c r="V23" s="106">
        <f>_xll.qlQuoteValue(P23,_xll.ohTrigger(Trigger,Trigger1M))</f>
        <v>1.8799999999999999E-3</v>
      </c>
      <c r="W23" s="106" t="b">
        <f>NOT(ISERROR(V23))</f>
        <v>1</v>
      </c>
      <c r="X23" s="106">
        <f>U23-V23</f>
        <v>1.2500803419380211E-5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obj_0038c#0009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5"/>
        <v>USD3X1S_Quote</v>
      </c>
      <c r="Q24" s="138"/>
      <c r="R24" s="124">
        <f t="shared" si="6"/>
        <v>42180</v>
      </c>
      <c r="S24" s="124">
        <f>_xll.qlInterestRateIndexValueDate(AA24,R24)</f>
        <v>42184</v>
      </c>
      <c r="T24" s="124">
        <f>_xll.qlInterestRateIndexMaturity(AA24,S24)</f>
        <v>42276</v>
      </c>
      <c r="U24" s="125">
        <f>_xll.qlIndexFixing(AA24,R24,,_xll.ohTrigger(Trigger,Trigger1M))</f>
        <v>1.9799999999275293E-3</v>
      </c>
      <c r="V24" s="125">
        <f>_xll.qlQuoteValue(P24,_xll.ohTrigger(Trigger,Trigger1M))</f>
        <v>1.98E-3</v>
      </c>
      <c r="W24" s="125" t="b">
        <f t="shared" ref="W24:W36" si="7">NOT(ISERROR(V24))</f>
        <v>1</v>
      </c>
      <c r="X24" s="125">
        <f t="shared" ref="X24:X36" si="8">U24-V24</f>
        <v>-7.2470675294145082E-14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obj_00394#0009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5"/>
        <v>USD4X1S_Quote</v>
      </c>
      <c r="Q25" s="138"/>
      <c r="R25" s="116">
        <f t="shared" si="6"/>
        <v>42180</v>
      </c>
      <c r="S25" s="116">
        <f>_xll.qlInterestRateIndexValueDate(AA25,R25)</f>
        <v>42184</v>
      </c>
      <c r="T25" s="116">
        <f>_xll.qlInterestRateIndexMaturity(AA25,S25)</f>
        <v>42306</v>
      </c>
      <c r="U25" s="107">
        <f>_xll.qlIndexFixing(AA25,R25,,_xll.ohTrigger(Trigger,Trigger1M))</f>
        <v>2.1272396663939218E-3</v>
      </c>
      <c r="V25" s="107">
        <f>_xll.qlQuoteValue(P25,_xll.ohTrigger(Trigger,Trigger1M))</f>
        <v>2.1400000000000004E-3</v>
      </c>
      <c r="W25" s="107" t="b">
        <f t="shared" si="7"/>
        <v>1</v>
      </c>
      <c r="X25" s="107">
        <f t="shared" si="8"/>
        <v>-1.2760333606078641E-5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obj_00365#0009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5"/>
        <v>USD5X1S_Quote</v>
      </c>
      <c r="Q26" s="138"/>
      <c r="R26" s="116">
        <f t="shared" si="6"/>
        <v>42180</v>
      </c>
      <c r="S26" s="116">
        <f>_xll.qlInterestRateIndexValueDate(AA26,R26)</f>
        <v>42184</v>
      </c>
      <c r="T26" s="116">
        <f>_xll.qlInterestRateIndexMaturity(AA26,S26)</f>
        <v>42338</v>
      </c>
      <c r="U26" s="107">
        <f>_xll.qlIndexFixing(AA26,R26,,_xll.ohTrigger(Trigger,Trigger1M))</f>
        <v>2.3292111919863603E-3</v>
      </c>
      <c r="V26" s="107">
        <f>_xll.qlQuoteValue(P26,_xll.ohTrigger(Trigger,Trigger1M))</f>
        <v>2.33E-3</v>
      </c>
      <c r="W26" s="107" t="b">
        <f t="shared" si="7"/>
        <v>1</v>
      </c>
      <c r="X26" s="107">
        <f t="shared" si="8"/>
        <v>-7.8880801363976835E-7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obj_003a9#0009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5"/>
        <v>USD6X1S_Quote</v>
      </c>
      <c r="Q27" s="138"/>
      <c r="R27" s="124">
        <f t="shared" si="6"/>
        <v>42180</v>
      </c>
      <c r="S27" s="124">
        <f>_xll.qlInterestRateIndexValueDate(AA27,R27)</f>
        <v>42184</v>
      </c>
      <c r="T27" s="124">
        <f>_xll.qlInterestRateIndexMaturity(AA27,S27)</f>
        <v>42367</v>
      </c>
      <c r="U27" s="125">
        <f>_xll.qlIndexFixing(AA27,R27,,_xll.ohTrigger(Trigger,Trigger1M))</f>
        <v>2.5399999986757942E-3</v>
      </c>
      <c r="V27" s="125">
        <f>_xll.qlQuoteValue(P27,_xll.ohTrigger(Trigger,Trigger1M))</f>
        <v>2.5400000000000002E-3</v>
      </c>
      <c r="W27" s="125" t="b">
        <f t="shared" si="7"/>
        <v>1</v>
      </c>
      <c r="X27" s="125">
        <f t="shared" si="8"/>
        <v>-1.3242059358764546E-12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obj_0037f#0009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5"/>
        <v>USD7X1S_Quote</v>
      </c>
      <c r="Q28" s="138"/>
      <c r="R28" s="116">
        <f t="shared" si="6"/>
        <v>42180</v>
      </c>
      <c r="S28" s="116">
        <f>_xll.qlInterestRateIndexValueDate(AA28,R28)</f>
        <v>42184</v>
      </c>
      <c r="T28" s="116">
        <f>_xll.qlInterestRateIndexMaturity(AA28,S28)</f>
        <v>42398</v>
      </c>
      <c r="U28" s="107">
        <f>_xll.qlIndexFixing(AA28,R28,,_xll.ohTrigger(Trigger,Trigger1M))</f>
        <v>2.7873712571454263E-3</v>
      </c>
      <c r="V28" s="107">
        <f>_xll.qlQuoteValue(P28,_xll.ohTrigger(Trigger,Trigger1M))</f>
        <v>2.8000000000000004E-3</v>
      </c>
      <c r="W28" s="107" t="b">
        <f t="shared" si="7"/>
        <v>1</v>
      </c>
      <c r="X28" s="107">
        <f t="shared" si="8"/>
        <v>-1.2628742854574066E-5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obj_0035c#0009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5"/>
        <v>USD8X1S_Quote</v>
      </c>
      <c r="Q29" s="138"/>
      <c r="R29" s="116">
        <f t="shared" si="6"/>
        <v>42180</v>
      </c>
      <c r="S29" s="116">
        <f>_xll.qlInterestRateIndexValueDate(AA29,R29)</f>
        <v>42184</v>
      </c>
      <c r="T29" s="116">
        <f>_xll.qlInterestRateIndexMaturity(AA29,S29)</f>
        <v>42429</v>
      </c>
      <c r="U29" s="107">
        <f>_xll.qlIndexFixing(AA29,R29,,_xll.ohTrigger(Trigger,Trigger1M))</f>
        <v>3.048602093133014E-3</v>
      </c>
      <c r="V29" s="107">
        <f>_xll.qlQuoteValue(P29,_xll.ohTrigger(Trigger,Trigger1M))</f>
        <v>3.0699999999999994E-3</v>
      </c>
      <c r="W29" s="107" t="b">
        <f t="shared" si="7"/>
        <v>1</v>
      </c>
      <c r="X29" s="107">
        <f t="shared" si="8"/>
        <v>-2.1397906866985408E-5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obj_00397#0009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5"/>
        <v>USD9X1S_Quote</v>
      </c>
      <c r="Q30" s="138"/>
      <c r="R30" s="124">
        <f t="shared" si="6"/>
        <v>42180</v>
      </c>
      <c r="S30" s="124">
        <f>_xll.qlInterestRateIndexValueDate(AA30,R30)</f>
        <v>42184</v>
      </c>
      <c r="T30" s="124">
        <f>_xll.qlInterestRateIndexMaturity(AA30,S30)</f>
        <v>42458</v>
      </c>
      <c r="U30" s="125">
        <f>_xll.qlIndexFixing(AA30,R30,,_xll.ohTrigger(Trigger,Trigger1M))</f>
        <v>3.2999999996083276E-3</v>
      </c>
      <c r="V30" s="125">
        <f>_xll.qlQuoteValue(P30,_xll.ohTrigger(Trigger,Trigger1M))</f>
        <v>3.2999999999999995E-3</v>
      </c>
      <c r="W30" s="125" t="b">
        <f t="shared" si="7"/>
        <v>1</v>
      </c>
      <c r="X30" s="125">
        <f t="shared" si="8"/>
        <v>-3.9167193793820942E-13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obj_00359#0009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5"/>
        <v>USD10X1S_Quote</v>
      </c>
      <c r="Q31" s="138"/>
      <c r="R31" s="116">
        <f t="shared" si="6"/>
        <v>42180</v>
      </c>
      <c r="S31" s="116">
        <f>_xll.qlInterestRateIndexValueDate(AA31,R31)</f>
        <v>42184</v>
      </c>
      <c r="T31" s="116">
        <f>_xll.qlInterestRateIndexMaturity(AA31,S31)</f>
        <v>42489</v>
      </c>
      <c r="U31" s="107">
        <f>_xll.qlIndexFixing(AA31,R31,,_xll.ohTrigger(Trigger,Trigger1M))</f>
        <v>3.5739816849692102E-3</v>
      </c>
      <c r="V31" s="107">
        <f>_xll.qlQuoteValue(P31,_xll.ohTrigger(Trigger,Trigger1M))</f>
        <v>3.5799999999999998E-3</v>
      </c>
      <c r="W31" s="107" t="b">
        <f t="shared" si="7"/>
        <v>1</v>
      </c>
      <c r="X31" s="107">
        <f t="shared" si="8"/>
        <v>-6.0183150307896449E-6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obj_00361#0009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5"/>
        <v>USD11X1S_Quote</v>
      </c>
      <c r="Q32" s="138"/>
      <c r="R32" s="116">
        <f t="shared" si="6"/>
        <v>42180</v>
      </c>
      <c r="S32" s="116">
        <f>_xll.qlInterestRateIndexValueDate(AA32,R32)</f>
        <v>42184</v>
      </c>
      <c r="T32" s="116">
        <f>_xll.qlInterestRateIndexMaturity(AA32,S32)</f>
        <v>42521</v>
      </c>
      <c r="U32" s="107">
        <f>_xll.qlIndexFixing(AA32,R32,,_xll.ohTrigger(Trigger,Trigger1M))</f>
        <v>3.8655177480745183E-3</v>
      </c>
      <c r="V32" s="107">
        <f>_xll.qlQuoteValue(P32,_xll.ohTrigger(Trigger,Trigger1M))</f>
        <v>3.8700000000000002E-3</v>
      </c>
      <c r="W32" s="107" t="b">
        <f t="shared" si="7"/>
        <v>1</v>
      </c>
      <c r="X32" s="107">
        <f t="shared" si="8"/>
        <v>-4.4822519254818748E-6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obj_003be#0009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5"/>
        <v>USD12X1S_Quote</v>
      </c>
      <c r="Q33" s="138"/>
      <c r="R33" s="124">
        <f t="shared" si="6"/>
        <v>42180</v>
      </c>
      <c r="S33" s="124">
        <f>_xll.qlInterestRateIndexValueDate(AA33,R33)</f>
        <v>42184</v>
      </c>
      <c r="T33" s="124">
        <f>_xll.qlInterestRateIndexMaturity(AA33,S33)</f>
        <v>42550</v>
      </c>
      <c r="U33" s="125">
        <f>_xll.qlIndexFixing(AA33,R33,,_xll.ohTrigger(Trigger,Trigger1M))</f>
        <v>4.1399999999881063E-3</v>
      </c>
      <c r="V33" s="125">
        <f>_xll.qlQuoteValue(P33,_xll.ohTrigger(Trigger,Trigger1M))</f>
        <v>4.1399999999999996E-3</v>
      </c>
      <c r="W33" s="125" t="b">
        <f t="shared" si="7"/>
        <v>1</v>
      </c>
      <c r="X33" s="125">
        <f t="shared" si="8"/>
        <v>-1.1893264151296989E-14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obj_0038b#0009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5"/>
        <v>USD15X1S_Quote</v>
      </c>
      <c r="Q34" s="138"/>
      <c r="R34" s="116">
        <f t="shared" si="6"/>
        <v>42180</v>
      </c>
      <c r="S34" s="116">
        <f>_xll.qlInterestRateIndexValueDate(AA34,R34)</f>
        <v>42184</v>
      </c>
      <c r="T34" s="116">
        <f>_xll.qlInterestRateIndexMaturity(AA34,S34)</f>
        <v>42642</v>
      </c>
      <c r="U34" s="107">
        <f>_xll.qlIndexFixing(AA34,R34,,_xll.ohTrigger(Trigger,Trigger1M))</f>
        <v>5.0653289391062095E-3</v>
      </c>
      <c r="V34" s="107">
        <f>_xll.qlQuoteValue(P34,_xll.ohTrigger(Trigger,Trigger1M))</f>
        <v>5.0400000000000002E-3</v>
      </c>
      <c r="W34" s="107" t="b">
        <f t="shared" si="7"/>
        <v>1</v>
      </c>
      <c r="X34" s="107">
        <f t="shared" si="8"/>
        <v>2.5328939106209272E-5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obj_00370#0009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5"/>
        <v>USD18X1S_Quote</v>
      </c>
      <c r="Q35" s="138"/>
      <c r="R35" s="116">
        <f t="shared" si="6"/>
        <v>42180</v>
      </c>
      <c r="S35" s="116">
        <f>_xll.qlInterestRateIndexValueDate(AA35,R35)</f>
        <v>42184</v>
      </c>
      <c r="T35" s="116">
        <f>_xll.qlInterestRateIndexMaturity(AA35,S35)</f>
        <v>42733</v>
      </c>
      <c r="U35" s="107">
        <f>_xll.qlIndexFixing(AA35,R35,,_xll.ohTrigger(Trigger,Trigger1M))</f>
        <v>6.0197901279125908E-3</v>
      </c>
      <c r="V35" s="107">
        <f>_xll.qlQuoteValue(P35,_xll.ohTrigger(Trigger,Trigger1M))</f>
        <v>5.9699999999999996E-3</v>
      </c>
      <c r="W35" s="107" t="b">
        <f t="shared" si="7"/>
        <v>1</v>
      </c>
      <c r="X35" s="107">
        <f t="shared" si="8"/>
        <v>4.9790127912591187E-5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obj_00384#0009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5"/>
        <v>USD24X1S_Quote</v>
      </c>
      <c r="Q36" s="140"/>
      <c r="R36" s="117">
        <f t="shared" si="6"/>
        <v>42180</v>
      </c>
      <c r="S36" s="117">
        <f>_xll.qlInterestRateIndexValueDate(AA36,R36)</f>
        <v>42184</v>
      </c>
      <c r="T36" s="117">
        <f>_xll.qlInterestRateIndexMaturity(AA36,S36)</f>
        <v>42915</v>
      </c>
      <c r="U36" s="108">
        <f>_xll.qlIndexFixing(AA36,R36,,_xll.ohTrigger(Trigger,Trigger1M))</f>
        <v>7.9252659748726695E-3</v>
      </c>
      <c r="V36" s="108">
        <f>_xll.qlQuoteValue(P36,_xll.ohTrigger(Trigger,Trigger1M))</f>
        <v>7.9000000000000008E-3</v>
      </c>
      <c r="W36" s="108" t="b">
        <f t="shared" si="7"/>
        <v>1</v>
      </c>
      <c r="X36" s="108">
        <f t="shared" si="8"/>
        <v>2.5265974872668712E-5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obj_0038f#0009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customWidth="1" outlineLevel="1"/>
    <col min="34" max="34" width="3" style="72" customWidth="1" outlineLevel="1"/>
    <col min="35" max="36" width="6" style="72" customWidth="1" outlineLevel="1"/>
    <col min="37" max="37" width="15.140625" style="72" customWidth="1" outlineLevel="1"/>
    <col min="38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42155</v>
      </c>
      <c r="E3" s="83">
        <f t="shared" ref="E3:E16" si="0">EDATE(SettlementDate,$B3)</f>
        <v>42550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2.820000000000576E-3</v>
      </c>
      <c r="H3" s="63">
        <f t="shared" ref="H3:H16" si="2">ROUNDDOWN(G3*10,2)/10</f>
        <v>2E-3</v>
      </c>
      <c r="I3" s="92">
        <f>MAX(_xll.ohPack(Data!$L$4:INDEX(Fwd3M,MATCH(E3+1,SettlementDates,1),1)))</f>
        <v>9.9655665639422283E-3</v>
      </c>
      <c r="J3" s="63">
        <f t="shared" ref="J3:J16" si="3">IF(I3-G3&gt;1%,(QUOTIENT(I3*10000,50)+1)*0.5%,(QUOTIENT(I3*10000,10)+1)*0.1%)</f>
        <v>0.01</v>
      </c>
      <c r="K3" s="92">
        <f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42915</v>
      </c>
      <c r="F4" s="87">
        <f t="shared" si="1"/>
        <v>3</v>
      </c>
      <c r="G4" s="93">
        <f>MIN(_xll.ohPack(Data!$L$4:INDEX(Fwd3M,MATCH(E4+1,SettlementDates,1),1)))</f>
        <v>2.820000000000576E-3</v>
      </c>
      <c r="H4" s="64">
        <f t="shared" si="2"/>
        <v>2E-3</v>
      </c>
      <c r="I4" s="93">
        <f>MAX(_xll.ohPack(Data!$L$4:INDEX(Fwd3M,MATCH(E4+1,SettlementDates,1),1)))</f>
        <v>1.8104709695624693E-2</v>
      </c>
      <c r="J4" s="64">
        <f t="shared" si="3"/>
        <v>0.02</v>
      </c>
      <c r="K4" s="93">
        <f>IF(J4-H4&lt;0.5%,0.05%,IF(J4-H4&lt;1%,0.1%,IF(J4-H4&lt;2%,0.25%,0.5%)))</f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44011</v>
      </c>
      <c r="F5" s="87">
        <f t="shared" si="1"/>
        <v>6</v>
      </c>
      <c r="G5" s="93">
        <f>MIN(_xll.ohPack(Data!$L$4:INDEX(Fwd3M,MATCH(E5+1,SettlementDates,1),1)))</f>
        <v>2.820000000000576E-3</v>
      </c>
      <c r="H5" s="64">
        <f t="shared" si="2"/>
        <v>2E-3</v>
      </c>
      <c r="I5" s="93">
        <f>MAX(_xll.ohPack(Data!$L$4:INDEX(Fwd3M,MATCH(E5+1,SettlementDates,1),1)))</f>
        <v>2.974357777370603E-2</v>
      </c>
      <c r="J5" s="64">
        <f t="shared" si="3"/>
        <v>0.03</v>
      </c>
      <c r="K5" s="93">
        <f>IF(J5-H5&lt;0.5%,0.05%,IF(J5-H5&lt;1%,0.1%,IF(J5-H5&lt;2%,0.25%,0.5%)))</f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45837</v>
      </c>
      <c r="F6" s="87">
        <f t="shared" si="1"/>
        <v>6</v>
      </c>
      <c r="G6" s="93">
        <f>MIN(_xll.ohPack(Data!$L$4:INDEX(Fwd3M,MATCH(E6+1,SettlementDates,1),1)))</f>
        <v>2.820000000000576E-3</v>
      </c>
      <c r="H6" s="64">
        <f t="shared" si="2"/>
        <v>2E-3</v>
      </c>
      <c r="I6" s="93">
        <f>MAX(_xll.ohPack(Data!$L$4:INDEX(Fwd3M,MATCH(E6+1,SettlementDates,1),1)))</f>
        <v>3.3389854436988407E-2</v>
      </c>
      <c r="J6" s="64">
        <f t="shared" si="3"/>
        <v>3.5000000000000003E-2</v>
      </c>
      <c r="K6" s="93">
        <f>IF(J6-H6&lt;0.5%,0.05%,IF(J6-H6&lt;1%,0.1%,IF(J6-H6&lt;2%,0.25%,0.5%)))</f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49489</v>
      </c>
      <c r="F7" s="87">
        <f t="shared" si="1"/>
        <v>12</v>
      </c>
      <c r="G7" s="93">
        <f>MIN(_xll.ohPack(Data!$L$4:INDEX(Fwd3M,MATCH(E7+1,SettlementDates,1),1)))</f>
        <v>2.820000000000576E-3</v>
      </c>
      <c r="H7" s="64">
        <f t="shared" si="2"/>
        <v>2E-3</v>
      </c>
      <c r="I7" s="93">
        <f>MAX(_xll.ohPack(Data!$L$4:INDEX(Fwd3M,MATCH(E7+1,SettlementDates,1),1)))</f>
        <v>3.3492619913914438E-2</v>
      </c>
      <c r="J7" s="64">
        <f t="shared" si="3"/>
        <v>3.5000000000000003E-2</v>
      </c>
      <c r="K7" s="93">
        <f>IF(J7-H7&lt;0.5%,0.05%,IF(J7-H7&lt;1%,0.1%,IF(J7-H7&lt;2%,0.25%,0.5%)))</f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53142</v>
      </c>
      <c r="F8" s="87">
        <f t="shared" si="1"/>
        <v>36</v>
      </c>
      <c r="G8" s="93">
        <f>MIN(_xll.ohPack(Data!$L$4:INDEX(Fwd3M,MATCH(E8+1,SettlementDates,1),1)))</f>
        <v>2.820000000000576E-3</v>
      </c>
      <c r="H8" s="64">
        <f t="shared" si="2"/>
        <v>2E-3</v>
      </c>
      <c r="I8" s="93">
        <f>MAX(_xll.ohPack(Data!$L$4:INDEX(Fwd3M,MATCH(E8+1,SettlementDates,1),1)))</f>
        <v>3.3492619913914438E-2</v>
      </c>
      <c r="J8" s="64">
        <f t="shared" si="3"/>
        <v>3.5000000000000003E-2</v>
      </c>
      <c r="K8" s="93">
        <f>IF(J8-H8&lt;0.5%,0.05%,IF(J8-H8&lt;1%,0.1%,IF(J8-H8&lt;2%,0.25%,0.5%)))</f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64099</v>
      </c>
      <c r="F9" s="87">
        <f t="shared" si="1"/>
        <v>60</v>
      </c>
      <c r="G9" s="94">
        <f>MIN(_xll.ohPack(Data!$L$4:INDEX(Fwd3M,MATCH(E9+1,SettlementDates,1),1)))</f>
        <v>2.820000000000576E-3</v>
      </c>
      <c r="H9" s="65">
        <f t="shared" si="2"/>
        <v>2E-3</v>
      </c>
      <c r="I9" s="94">
        <f>MAX(_xll.ohPack(Data!$L$4:INDEX(Fwd3M,MATCH(E9+1,SettlementDates,1),1)))</f>
        <v>3.3492619913914438E-2</v>
      </c>
      <c r="J9" s="65">
        <f t="shared" si="3"/>
        <v>3.5000000000000003E-2</v>
      </c>
      <c r="K9" s="94">
        <f>IF(J9-H9&lt;0.5%,0.05%,IF(J9-H9&lt;1%,0.1%,IF(J9-H9&lt;2%,0.25%,0.5%)))</f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42155</v>
      </c>
      <c r="E10" s="83">
        <f t="shared" si="0"/>
        <v>42550</v>
      </c>
      <c r="F10" s="88">
        <f t="shared" si="1"/>
        <v>1</v>
      </c>
      <c r="G10" s="93">
        <f>MIN(_xll.ohPack(Data!$M$4:INDEX(ONFwd3M,MATCH(E10+1,SettlementDates,1),1)))</f>
        <v>2.6487361201166237E-3</v>
      </c>
      <c r="H10" s="64">
        <f t="shared" si="2"/>
        <v>2E-3</v>
      </c>
      <c r="I10" s="93">
        <f>MAX(_xll.ohPack(Data!$M$4:INDEX(ONFwd3M,MATCH(E10+1,SettlementDates,1),1)))</f>
        <v>8.8918687754446779E-3</v>
      </c>
      <c r="J10" s="64">
        <f t="shared" si="3"/>
        <v>9.0000000000000011E-3</v>
      </c>
      <c r="K10" s="93">
        <f>IF(J10-H10&lt;0.5%,0.05%,IF(J10-H10&lt;1%,0.1%,IF(J10-H10&lt;2%,0.25%,0.5%)))</f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4">D4</f>
        <v>42185</v>
      </c>
      <c r="E11" s="86">
        <f t="shared" si="0"/>
        <v>42915</v>
      </c>
      <c r="F11" s="87">
        <f t="shared" si="1"/>
        <v>3</v>
      </c>
      <c r="G11" s="93">
        <f>MIN(_xll.ohPack(Data!$M$4:INDEX(ONFwd3M,MATCH(E11+1,SettlementDates,1),1)))</f>
        <v>2.6487361201166237E-3</v>
      </c>
      <c r="H11" s="64">
        <f t="shared" si="2"/>
        <v>2E-3</v>
      </c>
      <c r="I11" s="93">
        <f>MAX(_xll.ohPack(Data!$M$4:INDEX(ONFwd3M,MATCH(E11+1,SettlementDates,1),1)))</f>
        <v>1.7357360173591019E-2</v>
      </c>
      <c r="J11" s="64">
        <f t="shared" si="3"/>
        <v>0.02</v>
      </c>
      <c r="K11" s="93">
        <f>IF(J11-H11&lt;0.5%,0.05%,IF(J11-H11&lt;1%,0.1%,IF(J11-H11&lt;2%,0.25%,0.5%)))</f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4"/>
        <v>42185</v>
      </c>
      <c r="E12" s="86">
        <f t="shared" si="0"/>
        <v>44011</v>
      </c>
      <c r="F12" s="87">
        <f t="shared" si="1"/>
        <v>6</v>
      </c>
      <c r="G12" s="93">
        <f>MIN(_xll.ohPack(Data!$M$4:INDEX(ONFwd3M,MATCH(E12+1,SettlementDates,1),1)))</f>
        <v>2.6487361201166237E-3</v>
      </c>
      <c r="H12" s="64">
        <f t="shared" si="2"/>
        <v>2E-3</v>
      </c>
      <c r="I12" s="93">
        <f>MAX(_xll.ohPack(Data!$M$4:INDEX(ONFwd3M,MATCH(E12+1,SettlementDates,1),1)))</f>
        <v>2.9355879966006526E-2</v>
      </c>
      <c r="J12" s="64">
        <f t="shared" si="3"/>
        <v>0.03</v>
      </c>
      <c r="K12" s="93">
        <f>IF(J12-H12&lt;0.5%,0.05%,IF(J12-H12&lt;1%,0.1%,IF(J12-H12&lt;2%,0.25%,0.5%)))</f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4"/>
        <v>42185</v>
      </c>
      <c r="E13" s="86">
        <f t="shared" si="0"/>
        <v>45837</v>
      </c>
      <c r="F13" s="87">
        <f t="shared" si="1"/>
        <v>6</v>
      </c>
      <c r="G13" s="93">
        <f>MIN(_xll.ohPack(Data!$M$4:INDEX(ONFwd3M,MATCH(E13+1,SettlementDates,1),1)))</f>
        <v>2.6487361201166237E-3</v>
      </c>
      <c r="H13" s="64">
        <f t="shared" si="2"/>
        <v>2E-3</v>
      </c>
      <c r="I13" s="93">
        <f>MAX(_xll.ohPack(Data!$M$4:INDEX(ONFwd3M,MATCH(E13+1,SettlementDates,1),1)))</f>
        <v>3.3226552279952415E-2</v>
      </c>
      <c r="J13" s="64">
        <f t="shared" si="3"/>
        <v>3.5000000000000003E-2</v>
      </c>
      <c r="K13" s="93">
        <f>IF(J13-H13&lt;0.5%,0.05%,IF(J13-H13&lt;1%,0.1%,IF(J13-H13&lt;2%,0.25%,0.5%)))</f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4"/>
        <v>42004</v>
      </c>
      <c r="E14" s="86">
        <f t="shared" si="0"/>
        <v>49489</v>
      </c>
      <c r="F14" s="87">
        <f t="shared" si="1"/>
        <v>12</v>
      </c>
      <c r="G14" s="93">
        <f>MIN(_xll.ohPack(Data!$M$4:INDEX(ONFwd3M,MATCH(E14+1,SettlementDates,1),1)))</f>
        <v>2.6487361201166237E-3</v>
      </c>
      <c r="H14" s="64">
        <f t="shared" si="2"/>
        <v>2E-3</v>
      </c>
      <c r="I14" s="93">
        <f>MAX(_xll.ohPack(Data!$M$4:INDEX(ONFwd3M,MATCH(E14+1,SettlementDates,1),1)))</f>
        <v>3.335055385783825E-2</v>
      </c>
      <c r="J14" s="64">
        <f t="shared" si="3"/>
        <v>3.5000000000000003E-2</v>
      </c>
      <c r="K14" s="93">
        <f>IF(J14-H14&lt;0.5%,0.05%,IF(J14-H14&lt;1%,0.1%,IF(J14-H14&lt;2%,0.25%,0.5%)))</f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4"/>
        <v>42004</v>
      </c>
      <c r="E15" s="86">
        <f t="shared" si="0"/>
        <v>53142</v>
      </c>
      <c r="F15" s="87">
        <f t="shared" si="1"/>
        <v>36</v>
      </c>
      <c r="G15" s="93">
        <f>MIN(_xll.ohPack(Data!$M$4:INDEX(ONFwd3M,MATCH(E15+1,SettlementDates,1),1)))</f>
        <v>2.6487361201166237E-3</v>
      </c>
      <c r="H15" s="64">
        <f t="shared" si="2"/>
        <v>2E-3</v>
      </c>
      <c r="I15" s="93">
        <f>MAX(_xll.ohPack(Data!$M$4:INDEX(ONFwd3M,MATCH(E15+1,SettlementDates,1),1)))</f>
        <v>3.335055385783825E-2</v>
      </c>
      <c r="J15" s="64">
        <f t="shared" si="3"/>
        <v>3.5000000000000003E-2</v>
      </c>
      <c r="K15" s="93">
        <f>IF(J15-H15&lt;0.5%,0.05%,IF(J15-H15&lt;1%,0.1%,IF(J15-H15&lt;2%,0.25%,0.5%)))</f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4"/>
        <v>42004</v>
      </c>
      <c r="E16" s="90">
        <f t="shared" si="0"/>
        <v>64099</v>
      </c>
      <c r="F16" s="91">
        <f t="shared" si="1"/>
        <v>60</v>
      </c>
      <c r="G16" s="94">
        <f>MIN(_xll.ohPack(Data!$M$4:INDEX(ONFwd3M,MATCH(E16+1,SettlementDates,1),1)))</f>
        <v>2.6487361201166237E-3</v>
      </c>
      <c r="H16" s="65">
        <f t="shared" si="2"/>
        <v>2E-3</v>
      </c>
      <c r="I16" s="94">
        <f>MAX(_xll.ohPack(Data!$M$4:INDEX(ONFwd3M,MATCH(E16+1,SettlementDates,1),1)))</f>
        <v>3.335055385783825E-2</v>
      </c>
      <c r="J16" s="65">
        <f t="shared" si="3"/>
        <v>3.5000000000000003E-2</v>
      </c>
      <c r="K16" s="94">
        <f>IF(J16-H16&lt;0.5%,0.05%,IF(J16-H16&lt;1%,0.1%,IF(J16-H16&lt;2%,0.25%,0.5%)))</f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>LEFT(N23,LEN(N23)-1)+3&amp;"M"</f>
        <v>4M</v>
      </c>
      <c r="P23" s="60" t="str">
        <f>Currency&amp;LEFT(N23,LEN(N23)-1)&amp;"x"&amp;LEFT(O23,LEN(O23)-1)&amp;"F"&amp;QuoteSuffix</f>
        <v>USD1x4F_Quote</v>
      </c>
      <c r="Q23" s="138"/>
      <c r="R23" s="136">
        <f>_xll.qlInterestRateIndexFixingDate(Index3M,S23)</f>
        <v>42212</v>
      </c>
      <c r="S23" s="136">
        <f>_xll.qlCalendarAdvance(JointCalendar,SettlementDate,N23,"mf",TRUE)</f>
        <v>42214</v>
      </c>
      <c r="T23" s="136">
        <f>_xll.qlCalendarAdvance(JointCalendar,SettlementDate,O23,"mf",TRUE)</f>
        <v>42306</v>
      </c>
      <c r="U23" s="141">
        <f>_xll.qlIndexFixing(Index3M,R23,TRUE,_xll.ohTrigger(Trigger,Trigger3M))</f>
        <v>3.0790682297276032E-3</v>
      </c>
      <c r="V23" s="141">
        <f>_xll.qlQuoteValue(P23,_xll.ohTrigger(Trigger,Trigger3M))</f>
        <v>3.0900000000000007E-3</v>
      </c>
      <c r="W23" s="60" t="b">
        <f>NOT(ISERROR(V23))</f>
        <v>1</v>
      </c>
      <c r="X23" s="145">
        <f>U23-V23</f>
        <v>-1.0931770272397563E-5</v>
      </c>
      <c r="Y23" s="60" t="b">
        <f>ABS(X23)&lt;=ABS('General Settings'!$D$30)</f>
        <v>0</v>
      </c>
      <c r="AG23" s="158" t="b">
        <v>0</v>
      </c>
      <c r="AH23" s="159" t="str">
        <f>_xll.qlIMMNextCode(EvaluationDate-1,AG23)</f>
        <v>N5</v>
      </c>
      <c r="AI23" s="159" t="b">
        <f>IF(OR(LEFT(AH23,1)="H",LEFT(AH23,1)="M",LEFT(AH23,1)="U",LEFT(AH23,1)="Z"),TRUE,FALSE)</f>
        <v>0</v>
      </c>
      <c r="AJ23" s="160" t="b">
        <f>NOT(AI23)</f>
        <v>1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>LEFT(N24,LEN(N24)-1)+3&amp;"M"</f>
        <v>5M</v>
      </c>
      <c r="P24" s="60" t="str">
        <f>Currency&amp;LEFT(N24,LEN(N24)-1)&amp;"x"&amp;LEFT(O24,LEN(O24)-1)&amp;"F"&amp;QuoteSuffix</f>
        <v>USD2x5F_Quote</v>
      </c>
      <c r="Q24" s="138"/>
      <c r="R24" s="136">
        <f>_xll.qlInterestRateIndexFixingDate(Index3M,S24)</f>
        <v>42242</v>
      </c>
      <c r="S24" s="136">
        <f>_xll.qlCalendarAdvance(JointCalendar,SettlementDate,N24,"mf",TRUE)</f>
        <v>42244</v>
      </c>
      <c r="T24" s="136">
        <f>_xll.qlCalendarAdvance(JointCalendar,SettlementDate,O24,"mf",TRUE)</f>
        <v>42338</v>
      </c>
      <c r="U24" s="141">
        <f>_xll.qlIndexFixing(Index3M,R24,TRUE,_xll.ohTrigger(Trigger,Trigger3M))</f>
        <v>3.5269394154030871E-3</v>
      </c>
      <c r="V24" s="141">
        <f>_xll.qlQuoteValue(P24,_xll.ohTrigger(Trigger,Trigger3M))</f>
        <v>3.5199999999999997E-3</v>
      </c>
      <c r="W24" s="60" t="b">
        <f t="shared" ref="W24:W34" si="5">NOT(ISERROR(V24))</f>
        <v>1</v>
      </c>
      <c r="X24" s="145">
        <f t="shared" ref="X24:X34" si="6">U24-V24</f>
        <v>6.9394154030874393E-6</v>
      </c>
      <c r="Y24" s="60" t="b">
        <f>ABS(X24)&lt;=ABS('General Settings'!$D$30)</f>
        <v>0</v>
      </c>
      <c r="AG24" s="161" t="b">
        <v>0</v>
      </c>
      <c r="AH24" s="72" t="str">
        <f>_xll.qlIMMNextCode(AH23,AG24)</f>
        <v>Q5</v>
      </c>
      <c r="AI24" s="72" t="b">
        <f t="shared" ref="AI24:AI59" si="7">IF(OR(LEFT(AH24,1)="H",LEFT(AH24,1)="M",LEFT(AH24,1)="U",LEFT(AH24,1)="Z"),TRUE,FALSE)</f>
        <v>0</v>
      </c>
      <c r="AJ24" s="162" t="b">
        <f t="shared" ref="AJ24:AJ59" si="8">NOT(AI24)</f>
        <v>1</v>
      </c>
      <c r="AK24" s="72" t="e">
        <v>#N/A</v>
      </c>
    </row>
    <row r="25" spans="3:37" x14ac:dyDescent="0.2">
      <c r="K25" s="171" t="b">
        <v>1</v>
      </c>
      <c r="M25" s="60" t="s">
        <v>176</v>
      </c>
      <c r="N25" s="60" t="s">
        <v>40</v>
      </c>
      <c r="O25" s="60" t="str">
        <f>LEFT(N25,LEN(N25)-1)+3&amp;"M"</f>
        <v>6M</v>
      </c>
      <c r="P25" s="60" t="str">
        <f>Currency&amp;LEFT(N25,LEN(N25)-1)&amp;"x"&amp;LEFT(O25,LEN(O25)-1)&amp;"F"&amp;QuoteSuffix</f>
        <v>USD3x6F_Quote</v>
      </c>
      <c r="Q25" s="138"/>
      <c r="R25" s="136">
        <f>_xll.qlInterestRateIndexFixingDate(Index3M,S25)</f>
        <v>42272</v>
      </c>
      <c r="S25" s="136">
        <f>_xll.qlCalendarAdvance(JointCalendar,SettlementDate,N25,"mf",TRUE)</f>
        <v>42276</v>
      </c>
      <c r="T25" s="136">
        <f>_xll.qlCalendarAdvance(JointCalendar,SettlementDate,O25,"mf",TRUE)</f>
        <v>42367</v>
      </c>
      <c r="U25" s="141">
        <f>_xll.qlIndexFixing(Index3M,R25,TRUE,_xll.ohTrigger(Trigger,Trigger3M))</f>
        <v>4.0582469937248088E-3</v>
      </c>
      <c r="V25" s="141">
        <f>_xll.qlQuoteValue(P25,_xll.ohTrigger(Trigger,Trigger3M))</f>
        <v>4.0899999999999999E-3</v>
      </c>
      <c r="W25" s="60" t="b">
        <f t="shared" si="5"/>
        <v>1</v>
      </c>
      <c r="X25" s="145">
        <f t="shared" si="6"/>
        <v>-3.175300627519112E-5</v>
      </c>
      <c r="Y25" s="60" t="b">
        <f>ABS(X25)&lt;=ABS('General Settings'!$D$30)</f>
        <v>0</v>
      </c>
      <c r="AG25" s="161" t="b">
        <v>0</v>
      </c>
      <c r="AH25" s="72" t="str">
        <f>_xll.qlIMMNextCode(AH24,AG25)</f>
        <v>U5</v>
      </c>
      <c r="AI25" s="72" t="b">
        <f t="shared" si="7"/>
        <v>1</v>
      </c>
      <c r="AJ25" s="162" t="b">
        <f t="shared" si="8"/>
        <v>0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>LEFT(N26,LEN(N26)-1)+3&amp;"M"</f>
        <v>7M</v>
      </c>
      <c r="P26" s="60" t="str">
        <f>Currency&amp;LEFT(N26,LEN(N26)-1)&amp;"x"&amp;LEFT(O26,LEN(O26)-1)&amp;"F"&amp;QuoteSuffix</f>
        <v>USD4x7F_Quote</v>
      </c>
      <c r="Q26" s="138"/>
      <c r="R26" s="136">
        <f>_xll.qlInterestRateIndexFixingDate(Index3M,S26)</f>
        <v>42304</v>
      </c>
      <c r="S26" s="136">
        <f>_xll.qlCalendarAdvance(JointCalendar,SettlementDate,N26,"mf",TRUE)</f>
        <v>42306</v>
      </c>
      <c r="T26" s="136">
        <f>_xll.qlCalendarAdvance(JointCalendar,SettlementDate,O26,"mf",TRUE)</f>
        <v>42398</v>
      </c>
      <c r="U26" s="141">
        <f>_xll.qlIndexFixing(Index3M,R26,TRUE,_xll.ohTrigger(Trigger,Trigger3M))</f>
        <v>4.6792627657549456E-3</v>
      </c>
      <c r="V26" s="141">
        <f>_xll.qlQuoteValue(P26,_xll.ohTrigger(Trigger,Trigger3M))</f>
        <v>4.6899999999999997E-3</v>
      </c>
      <c r="W26" s="60" t="b">
        <f t="shared" si="5"/>
        <v>1</v>
      </c>
      <c r="X26" s="145">
        <f t="shared" si="6"/>
        <v>-1.0737234245054156E-5</v>
      </c>
      <c r="Y26" s="60" t="b">
        <f>ABS(X26)&lt;=ABS('General Settings'!$D$30)</f>
        <v>0</v>
      </c>
      <c r="AG26" s="161" t="b">
        <v>0</v>
      </c>
      <c r="AH26" s="72" t="str">
        <f>_xll.qlIMMNextCode(AH25,AG26)</f>
        <v>V5</v>
      </c>
      <c r="AI26" s="72" t="b">
        <f t="shared" si="7"/>
        <v>0</v>
      </c>
      <c r="AJ26" s="162" t="b">
        <f t="shared" si="8"/>
        <v>1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>LEFT(N27,LEN(N27)-1)+3&amp;"M"</f>
        <v>8M</v>
      </c>
      <c r="P27" s="60" t="str">
        <f>Currency&amp;LEFT(N27,LEN(N27)-1)&amp;"x"&amp;LEFT(O27,LEN(O27)-1)&amp;"F"&amp;QuoteSuffix</f>
        <v>USD5x8F_Quote</v>
      </c>
      <c r="Q27" s="138"/>
      <c r="R27" s="136">
        <f>_xll.qlInterestRateIndexFixingDate(Index3M,S27)</f>
        <v>42334</v>
      </c>
      <c r="S27" s="136">
        <f>_xll.qlCalendarAdvance(JointCalendar,SettlementDate,N27,"mf",TRUE)</f>
        <v>42338</v>
      </c>
      <c r="T27" s="136">
        <f>_xll.qlCalendarAdvance(JointCalendar,SettlementDate,O27,"mf",TRUE)</f>
        <v>42429</v>
      </c>
      <c r="U27" s="141">
        <f>_xll.qlIndexFixing(Index3M,R27,TRUE,_xll.ohTrigger(Trigger,Trigger3M))</f>
        <v>5.3282773464503478E-3</v>
      </c>
      <c r="V27" s="141">
        <f>_xll.qlQuoteValue(P27,_xll.ohTrigger(Trigger,Trigger3M))</f>
        <v>5.3400000000000001E-3</v>
      </c>
      <c r="W27" s="60" t="b">
        <f t="shared" si="5"/>
        <v>1</v>
      </c>
      <c r="X27" s="145">
        <f t="shared" si="6"/>
        <v>-1.1722653549652365E-5</v>
      </c>
      <c r="Y27" s="60" t="b">
        <f>ABS(X27)&lt;=ABS('General Settings'!$D$30)</f>
        <v>0</v>
      </c>
      <c r="AG27" s="161" t="b">
        <v>0</v>
      </c>
      <c r="AH27" s="72" t="str">
        <f>_xll.qlIMMNextCode(AH26,AG27)</f>
        <v>X5</v>
      </c>
      <c r="AI27" s="72" t="b">
        <f t="shared" si="7"/>
        <v>0</v>
      </c>
      <c r="AJ27" s="162" t="b">
        <f t="shared" si="8"/>
        <v>1</v>
      </c>
      <c r="AK27" s="72" t="e">
        <v>#N/A</v>
      </c>
    </row>
    <row r="28" spans="3:37" x14ac:dyDescent="0.2">
      <c r="K28" s="171" t="b">
        <v>1</v>
      </c>
      <c r="M28" s="60" t="s">
        <v>176</v>
      </c>
      <c r="N28" s="60" t="s">
        <v>41</v>
      </c>
      <c r="O28" s="60" t="str">
        <f>LEFT(N28,LEN(N28)-1)+3&amp;"M"</f>
        <v>9M</v>
      </c>
      <c r="P28" s="60" t="str">
        <f>Currency&amp;LEFT(N28,LEN(N28)-1)&amp;"x"&amp;LEFT(O28,LEN(O28)-1)&amp;"F"&amp;QuoteSuffix</f>
        <v>USD6x9F_Quote</v>
      </c>
      <c r="Q28" s="138"/>
      <c r="R28" s="136">
        <f>_xll.qlInterestRateIndexFixingDate(Index3M,S28)</f>
        <v>42361</v>
      </c>
      <c r="S28" s="136">
        <f>_xll.qlCalendarAdvance(JointCalendar,SettlementDate,N28,"mf",TRUE)</f>
        <v>42367</v>
      </c>
      <c r="T28" s="136">
        <f>_xll.qlCalendarAdvance(JointCalendar,SettlementDate,O28,"mf",TRUE)</f>
        <v>42458</v>
      </c>
      <c r="U28" s="141">
        <f>_xll.qlIndexFixing(Index3M,R28,TRUE,_xll.ohTrigger(Trigger,Trigger3M))</f>
        <v>5.9190767075828427E-3</v>
      </c>
      <c r="V28" s="141">
        <f>_xll.qlQuoteValue(P28,_xll.ohTrigger(Trigger,Trigger3M))</f>
        <v>5.9199999999999999E-3</v>
      </c>
      <c r="W28" s="60" t="b">
        <f t="shared" si="5"/>
        <v>1</v>
      </c>
      <c r="X28" s="145">
        <f t="shared" si="6"/>
        <v>-9.232924171572246E-7</v>
      </c>
      <c r="Y28" s="60" t="b">
        <f>ABS(X28)&lt;=ABS('General Settings'!$D$30)</f>
        <v>0</v>
      </c>
      <c r="AG28" s="161" t="b">
        <v>0</v>
      </c>
      <c r="AH28" s="72" t="str">
        <f>_xll.qlIMMNextCode(AH27,AG28)</f>
        <v>Z5</v>
      </c>
      <c r="AI28" s="72" t="b">
        <f t="shared" si="7"/>
        <v>1</v>
      </c>
      <c r="AJ28" s="162" t="b">
        <f t="shared" si="8"/>
        <v>0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>LEFT(N29,LEN(N29)-1)+3&amp;"M"</f>
        <v>10M</v>
      </c>
      <c r="P29" s="60" t="str">
        <f>Currency&amp;LEFT(N29,LEN(N29)-1)&amp;"x"&amp;LEFT(O29,LEN(O29)-1)&amp;"F"&amp;QuoteSuffix</f>
        <v>USD7x10F_Quote</v>
      </c>
      <c r="Q29" s="138"/>
      <c r="R29" s="136">
        <f>_xll.qlInterestRateIndexFixingDate(Index3M,S29)</f>
        <v>42396</v>
      </c>
      <c r="S29" s="136">
        <f>_xll.qlCalendarAdvance(JointCalendar,SettlementDate,N29,"mf",TRUE)</f>
        <v>42398</v>
      </c>
      <c r="T29" s="136">
        <f>_xll.qlCalendarAdvance(JointCalendar,SettlementDate,O29,"mf",TRUE)</f>
        <v>42489</v>
      </c>
      <c r="U29" s="141">
        <f>_xll.qlIndexFixing(Index3M,R29,TRUE,_xll.ohTrigger(Trigger,Trigger3M))</f>
        <v>6.546245047660256E-3</v>
      </c>
      <c r="V29" s="141">
        <f>_xll.qlQuoteValue(P29,_xll.ohTrigger(Trigger,Trigger3M))</f>
        <v>6.5300000000000002E-3</v>
      </c>
      <c r="W29" s="60" t="b">
        <f t="shared" si="5"/>
        <v>1</v>
      </c>
      <c r="X29" s="145">
        <f t="shared" si="6"/>
        <v>1.6245047660255751E-5</v>
      </c>
      <c r="Y29" s="60" t="b">
        <f>ABS(X29)&lt;=ABS('General Settings'!$D$30)</f>
        <v>0</v>
      </c>
      <c r="AG29" s="161" t="b">
        <v>1</v>
      </c>
      <c r="AH29" s="72" t="str">
        <f>_xll.qlIMMNextCode(AH28,AG29)</f>
        <v>H6</v>
      </c>
      <c r="AI29" s="72" t="b">
        <f t="shared" si="7"/>
        <v>1</v>
      </c>
      <c r="AJ29" s="162" t="b">
        <f t="shared" si="8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>LEFT(N30,LEN(N30)-1)+3&amp;"M"</f>
        <v>11M</v>
      </c>
      <c r="P30" s="60" t="str">
        <f>Currency&amp;LEFT(N30,LEN(N30)-1)&amp;"x"&amp;LEFT(O30,LEN(O30)-1)&amp;"F"&amp;QuoteSuffix</f>
        <v>USD8x11F_Quote</v>
      </c>
      <c r="Q30" s="138"/>
      <c r="R30" s="136">
        <f>_xll.qlInterestRateIndexFixingDate(Index3M,S30)</f>
        <v>42425</v>
      </c>
      <c r="S30" s="136">
        <f>_xll.qlCalendarAdvance(JointCalendar,SettlementDate,N30,"mf",TRUE)</f>
        <v>42429</v>
      </c>
      <c r="T30" s="136">
        <f>_xll.qlCalendarAdvance(JointCalendar,SettlementDate,O30,"mf",TRUE)</f>
        <v>42521</v>
      </c>
      <c r="U30" s="141">
        <f>_xll.qlIndexFixing(Index3M,R30,TRUE,_xll.ohTrigger(Trigger,Trigger3M))</f>
        <v>7.1965855257716746E-3</v>
      </c>
      <c r="V30" s="141">
        <f>_xll.qlQuoteValue(P30,_xll.ohTrigger(Trigger,Trigger3M))</f>
        <v>7.1699999999999993E-3</v>
      </c>
      <c r="W30" s="60" t="b">
        <f t="shared" si="5"/>
        <v>1</v>
      </c>
      <c r="X30" s="145">
        <f t="shared" si="6"/>
        <v>2.6585525771675306E-5</v>
      </c>
      <c r="Y30" s="60" t="b">
        <f>ABS(X30)&lt;=ABS('General Settings'!$D$30)</f>
        <v>0</v>
      </c>
      <c r="AG30" s="161" t="b">
        <v>1</v>
      </c>
      <c r="AH30" s="72" t="str">
        <f>_xll.qlIMMNextCode(AH29,AG30)</f>
        <v>M6</v>
      </c>
      <c r="AI30" s="72" t="b">
        <f t="shared" si="7"/>
        <v>1</v>
      </c>
      <c r="AJ30" s="162" t="b">
        <f t="shared" si="8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>LEFT(N31,LEN(N31)-1)+3&amp;"M"</f>
        <v>12M</v>
      </c>
      <c r="P31" s="60" t="str">
        <f>Currency&amp;LEFT(N31,LEN(N31)-1)&amp;"x"&amp;LEFT(O31,LEN(O31)-1)&amp;"F"&amp;QuoteSuffix</f>
        <v>USD9x12F_Quote</v>
      </c>
      <c r="Q31" s="138"/>
      <c r="R31" s="136">
        <f>_xll.qlInterestRateIndexFixingDate(Index3M,S31)</f>
        <v>42452</v>
      </c>
      <c r="S31" s="136">
        <f>_xll.qlCalendarAdvance(JointCalendar,SettlementDate,N31,"mf",TRUE)</f>
        <v>42458</v>
      </c>
      <c r="T31" s="136">
        <f>_xll.qlCalendarAdvance(JointCalendar,SettlementDate,O31,"mf",TRUE)</f>
        <v>42550</v>
      </c>
      <c r="U31" s="141">
        <f>_xll.qlIndexFixing(Index3M,R31,TRUE,_xll.ohTrigger(Trigger,Trigger3M))</f>
        <v>7.8220356152601481E-3</v>
      </c>
      <c r="V31" s="141">
        <f>_xll.qlQuoteValue(P31,_xll.ohTrigger(Trigger,Trigger3M))</f>
        <v>7.8099999999999992E-3</v>
      </c>
      <c r="W31" s="60" t="b">
        <f t="shared" si="5"/>
        <v>1</v>
      </c>
      <c r="X31" s="145">
        <f t="shared" si="6"/>
        <v>1.2035615260148902E-5</v>
      </c>
      <c r="Y31" s="60" t="b">
        <f>ABS(X31)&lt;=ABS('General Settings'!$D$30)</f>
        <v>0</v>
      </c>
      <c r="AG31" s="161" t="b">
        <v>1</v>
      </c>
      <c r="AH31" s="72" t="str">
        <f>_xll.qlIMMNextCode(AH30,AG31)</f>
        <v>U6</v>
      </c>
      <c r="AI31" s="72" t="b">
        <f t="shared" si="7"/>
        <v>1</v>
      </c>
      <c r="AJ31" s="162" t="b">
        <f t="shared" si="8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>LEFT(N32,LEN(N32)-1)+3&amp;"M"</f>
        <v>13M</v>
      </c>
      <c r="P32" s="60" t="str">
        <f>Currency&amp;LEFT(N32,LEN(N32)-1)&amp;"x"&amp;LEFT(O32,LEN(O32)-1)&amp;"F"&amp;QuoteSuffix</f>
        <v>USD10x13F_Quote</v>
      </c>
      <c r="Q32" s="138"/>
      <c r="R32" s="136">
        <f>_xll.qlInterestRateIndexFixingDate(Index3M,S32)</f>
        <v>42487</v>
      </c>
      <c r="S32" s="136">
        <f>_xll.qlCalendarAdvance(JointCalendar,SettlementDate,N32,"mf",TRUE)</f>
        <v>42489</v>
      </c>
      <c r="T32" s="136">
        <f>_xll.qlCalendarAdvance(JointCalendar,SettlementDate,O32,"mf",TRUE)</f>
        <v>42580</v>
      </c>
      <c r="U32" s="141">
        <f>_xll.qlIndexFixing(Index3M,R32,TRUE,_xll.ohTrigger(Trigger,Trigger3M))</f>
        <v>8.510222305763088E-3</v>
      </c>
      <c r="V32" s="141">
        <f>_xll.qlQuoteValue(P32,_xll.ohTrigger(Trigger,Trigger3M))</f>
        <v>8.5200000000000015E-3</v>
      </c>
      <c r="W32" s="60" t="b">
        <f t="shared" si="5"/>
        <v>1</v>
      </c>
      <c r="X32" s="145">
        <f t="shared" si="6"/>
        <v>-9.7776942369134923E-6</v>
      </c>
      <c r="Y32" s="60" t="b">
        <f>ABS(X32)&lt;=ABS('General Settings'!$D$30)</f>
        <v>0</v>
      </c>
      <c r="AG32" s="161" t="b">
        <v>1</v>
      </c>
      <c r="AH32" s="72" t="str">
        <f>_xll.qlIMMNextCode(AH31,AG32)</f>
        <v>Z6</v>
      </c>
      <c r="AI32" s="72" t="b">
        <f t="shared" si="7"/>
        <v>1</v>
      </c>
      <c r="AJ32" s="162" t="b">
        <f t="shared" si="8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>LEFT(N33,LEN(N33)-1)+3&amp;"M"</f>
        <v>14M</v>
      </c>
      <c r="P33" s="60" t="str">
        <f>Currency&amp;LEFT(N33,LEN(N33)-1)&amp;"x"&amp;LEFT(O33,LEN(O33)-1)&amp;"F"&amp;QuoteSuffix</f>
        <v>USD11x14F_Quote</v>
      </c>
      <c r="Q33" s="138"/>
      <c r="R33" s="136">
        <f>_xll.qlInterestRateIndexFixingDate(Index3M,S33)</f>
        <v>42516</v>
      </c>
      <c r="S33" s="136">
        <f>_xll.qlCalendarAdvance(JointCalendar,SettlementDate,N33,"mf",TRUE)</f>
        <v>42521</v>
      </c>
      <c r="T33" s="136">
        <f>_xll.qlCalendarAdvance(JointCalendar,SettlementDate,O33,"mf",TRUE)</f>
        <v>42612</v>
      </c>
      <c r="U33" s="141">
        <f>_xll.qlIndexFixing(Index3M,R33,TRUE,_xll.ohTrigger(Trigger,Trigger3M))</f>
        <v>9.2644530543713501E-3</v>
      </c>
      <c r="V33" s="141">
        <f>_xll.qlQuoteValue(P33,_xll.ohTrigger(Trigger,Trigger3M))</f>
        <v>9.2700000000000005E-3</v>
      </c>
      <c r="W33" s="60" t="b">
        <f t="shared" si="5"/>
        <v>1</v>
      </c>
      <c r="X33" s="145">
        <f t="shared" si="6"/>
        <v>-5.5469456286504071E-6</v>
      </c>
      <c r="Y33" s="60" t="b">
        <f>ABS(X33)&lt;=ABS('General Settings'!$D$30)</f>
        <v>0</v>
      </c>
      <c r="AG33" s="161" t="b">
        <v>1</v>
      </c>
      <c r="AH33" s="72" t="str">
        <f>_xll.qlIMMNextCode(AH32,AG33)</f>
        <v>H7</v>
      </c>
      <c r="AI33" s="72" t="b">
        <f t="shared" si="7"/>
        <v>1</v>
      </c>
      <c r="AJ33" s="162" t="b">
        <f t="shared" si="8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>LEFT(N34,LEN(N34)-1)+3&amp;"M"</f>
        <v>15M</v>
      </c>
      <c r="P34" s="60" t="str">
        <f>Currency&amp;LEFT(N34,LEN(N34)-1)&amp;"x"&amp;LEFT(O34,LEN(O34)-1)&amp;"F"&amp;QuoteSuffix</f>
        <v>USD12x15F_Quote</v>
      </c>
      <c r="Q34" s="138"/>
      <c r="R34" s="136">
        <f>_xll.qlInterestRateIndexFixingDate(Index3M,S34)</f>
        <v>42548</v>
      </c>
      <c r="S34" s="136">
        <f>_xll.qlCalendarAdvance(JointCalendar,SettlementDate,N34,"mf",TRUE)</f>
        <v>42550</v>
      </c>
      <c r="T34" s="136">
        <f>_xll.qlCalendarAdvance(JointCalendar,SettlementDate,O34,"mf",TRUE)</f>
        <v>42642</v>
      </c>
      <c r="U34" s="141">
        <f>_xll.qlIndexFixing(Index3M,R34,TRUE,_xll.ohTrigger(Trigger,Trigger3M))</f>
        <v>9.9421979016048444E-3</v>
      </c>
      <c r="V34" s="141">
        <f>_xll.qlQuoteValue(P34,_xll.ohTrigger(Trigger,Trigger3M))</f>
        <v>9.9399999999999992E-3</v>
      </c>
      <c r="W34" s="60" t="b">
        <f t="shared" si="5"/>
        <v>1</v>
      </c>
      <c r="X34" s="145">
        <f t="shared" si="6"/>
        <v>2.1979016048452593E-6</v>
      </c>
      <c r="Y34" s="60" t="b">
        <f>ABS(X34)&lt;=ABS('General Settings'!$D$30)</f>
        <v>0</v>
      </c>
      <c r="AG34" s="161" t="b">
        <v>1</v>
      </c>
      <c r="AH34" s="72" t="str">
        <f>_xll.qlIMMNextCode(AH33,AG34)</f>
        <v>M7</v>
      </c>
      <c r="AI34" s="72" t="b">
        <f t="shared" si="7"/>
        <v>1</v>
      </c>
      <c r="AJ34" s="162" t="b">
        <f t="shared" si="8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U5</v>
      </c>
      <c r="P35" s="132" t="str">
        <f t="shared" ref="P35:P71" si="9">Currency&amp;"FUT3M"&amp;O35&amp;QuoteSuffix</f>
        <v>USDFUT3MU5_Quote</v>
      </c>
      <c r="Q35" s="132" t="str">
        <f t="shared" ref="Q35:Q71" si="10">Currency&amp;"FUT3M"&amp;O35&amp;"ConvAdj"&amp;QuoteSuffix</f>
        <v>USDFUT3MU5ConvAdj_Quote</v>
      </c>
      <c r="R35" s="133">
        <f>_xll.qlInterestRateIndexFixingDate(Index3M,S35)</f>
        <v>42261</v>
      </c>
      <c r="S35" s="133">
        <f>_xll.qlIMMdate(O35)</f>
        <v>42263</v>
      </c>
      <c r="T35" s="133">
        <f>_xll.qlInterestRateIndexMaturity(Index3M,S35)</f>
        <v>42354</v>
      </c>
      <c r="U35" s="134">
        <f>_xll.qlIndexFixing(Index3M,R35,TRUE,_xll.ohTrigger(Trigger,Trigger3M))</f>
        <v>3.8180072716117123E-3</v>
      </c>
      <c r="V35" s="134">
        <f>(100-_xll.qlQuoteValue(P35,_xll.ohTrigger(Trigger,Trigger3M)))/100-_xll.qlQuoteValue(Q35,_xll.ohTrigger(Trigger,Trigger3M))</f>
        <v>3.818007270596896E-3</v>
      </c>
      <c r="W35" s="132" t="b">
        <f>NOT(ISERROR(V35))</f>
        <v>1</v>
      </c>
      <c r="X35" s="143">
        <f>U35-V35</f>
        <v>1.0148162692125151E-12</v>
      </c>
      <c r="Y35" s="132" t="b">
        <f>ABS(X35)&lt;=ABS('General Settings'!$D$31)</f>
        <v>1</v>
      </c>
      <c r="AG35" s="161" t="b">
        <v>1</v>
      </c>
      <c r="AH35" s="72" t="str">
        <f>_xll.qlIMMNextCode(AH34,AG35)</f>
        <v>U7</v>
      </c>
      <c r="AI35" s="72" t="b">
        <f t="shared" si="7"/>
        <v>1</v>
      </c>
      <c r="AJ35" s="162" t="b">
        <f t="shared" si="8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Z5</v>
      </c>
      <c r="P36" s="123" t="str">
        <f t="shared" si="9"/>
        <v>USDFUT3MZ5_Quote</v>
      </c>
      <c r="Q36" s="123" t="str">
        <f t="shared" si="10"/>
        <v>USDFUT3MZ5ConvAdj_Quote</v>
      </c>
      <c r="R36" s="124">
        <f>_xll.qlInterestRateIndexFixingDate(Index3M,S36)</f>
        <v>42352</v>
      </c>
      <c r="S36" s="124">
        <f>_xll.qlIMMdate(O36)</f>
        <v>42354</v>
      </c>
      <c r="T36" s="124">
        <f>_xll.qlInterestRateIndexMaturity(Index3M,S36)</f>
        <v>42445</v>
      </c>
      <c r="U36" s="125">
        <f>_xll.qlIndexFixing(Index3M,R36,TRUE,_xll.ohTrigger(Trigger,Trigger3M))</f>
        <v>5.6554328167989724E-3</v>
      </c>
      <c r="V36" s="125">
        <f>(100-_xll.qlQuoteValue(P36,_xll.ohTrigger(Trigger,Trigger3M)))/100-_xll.qlQuoteValue(Q36,_xll.ohTrigger(Trigger,Trigger3M))</f>
        <v>5.6554328150296715E-3</v>
      </c>
      <c r="W36" s="123" t="b">
        <f t="shared" ref="W36:W99" si="11">NOT(ISERROR(V36))</f>
        <v>1</v>
      </c>
      <c r="X36" s="144">
        <f t="shared" ref="X36:X99" si="12">U36-V36</f>
        <v>1.7693008516617148E-12</v>
      </c>
      <c r="Y36" s="123" t="b">
        <f>ABS(X36)&lt;=ABS('General Settings'!$D$31)</f>
        <v>1</v>
      </c>
      <c r="AG36" s="161" t="b">
        <v>1</v>
      </c>
      <c r="AH36" s="72" t="str">
        <f>_xll.qlIMMNextCode(AH35,AG36)</f>
        <v>Z7</v>
      </c>
      <c r="AI36" s="72" t="b">
        <f t="shared" si="7"/>
        <v>1</v>
      </c>
      <c r="AJ36" s="162" t="b">
        <f t="shared" si="8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H6</v>
      </c>
      <c r="P37" s="123" t="str">
        <f t="shared" si="9"/>
        <v>USDFUT3MH6_Quote</v>
      </c>
      <c r="Q37" s="123" t="str">
        <f t="shared" si="10"/>
        <v>USDFUT3MH6ConvAdj_Quote</v>
      </c>
      <c r="R37" s="124">
        <f>_xll.qlInterestRateIndexFixingDate(Index3M,S37)</f>
        <v>42443</v>
      </c>
      <c r="S37" s="124">
        <f>_xll.qlIMMdate(O37)</f>
        <v>42445</v>
      </c>
      <c r="T37" s="124">
        <f>_xll.qlInterestRateIndexMaturity(Index3M,S37)</f>
        <v>42537</v>
      </c>
      <c r="U37" s="125">
        <f>_xll.qlIndexFixing(Index3M,R37,TRUE,_xll.ohTrigger(Trigger,Trigger3M))</f>
        <v>7.5376664689773701E-3</v>
      </c>
      <c r="V37" s="125">
        <f>(100-_xll.qlQuoteValue(P37,_xll.ohTrigger(Trigger,Trigger3M)))/100-_xll.qlQuoteValue(Q37,_xll.ohTrigger(Trigger,Trigger3M))</f>
        <v>7.5376664666943769E-3</v>
      </c>
      <c r="W37" s="123" t="b">
        <f t="shared" si="11"/>
        <v>1</v>
      </c>
      <c r="X37" s="144">
        <f t="shared" si="12"/>
        <v>2.2829932389001328E-12</v>
      </c>
      <c r="Y37" s="123" t="b">
        <f>ABS(X37)&lt;=ABS('General Settings'!$D$31)</f>
        <v>1</v>
      </c>
      <c r="AG37" s="161" t="b">
        <v>1</v>
      </c>
      <c r="AH37" s="72" t="str">
        <f>_xll.qlIMMNextCode(AH36,AG37)</f>
        <v>H8</v>
      </c>
      <c r="AI37" s="72" t="b">
        <f t="shared" si="7"/>
        <v>1</v>
      </c>
      <c r="AJ37" s="162" t="b">
        <f t="shared" si="8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M6</v>
      </c>
      <c r="P38" s="123" t="str">
        <f t="shared" si="9"/>
        <v>USDFUT3MM6_Quote</v>
      </c>
      <c r="Q38" s="123" t="str">
        <f t="shared" si="10"/>
        <v>USDFUT3MM6ConvAdj_Quote</v>
      </c>
      <c r="R38" s="124">
        <f>_xll.qlInterestRateIndexFixingDate(Index3M,S38)</f>
        <v>42534</v>
      </c>
      <c r="S38" s="124">
        <f>_xll.qlIMMdate(O38)</f>
        <v>42536</v>
      </c>
      <c r="T38" s="124">
        <f>_xll.qlInterestRateIndexMaturity(Index3M,S38)</f>
        <v>42628</v>
      </c>
      <c r="U38" s="125">
        <f>_xll.qlIndexFixing(Index3M,R38,TRUE,_xll.ohTrigger(Trigger,Trigger3M))</f>
        <v>9.6150869803427515E-3</v>
      </c>
      <c r="V38" s="125">
        <f>(100-_xll.qlQuoteValue(P38,_xll.ohTrigger(Trigger,Trigger3M)))/100-_xll.qlQuoteValue(Q38,_xll.ohTrigger(Trigger,Trigger3M))</f>
        <v>9.6150869816307143E-3</v>
      </c>
      <c r="W38" s="123" t="b">
        <f t="shared" si="11"/>
        <v>1</v>
      </c>
      <c r="X38" s="144">
        <f t="shared" si="12"/>
        <v>-1.2879627919737402E-12</v>
      </c>
      <c r="Y38" s="123" t="b">
        <f>ABS(X38)&lt;=ABS('General Settings'!$D$31)</f>
        <v>1</v>
      </c>
      <c r="AG38" s="161" t="b">
        <v>1</v>
      </c>
      <c r="AH38" s="72" t="str">
        <f>_xll.qlIMMNextCode(AH37,AG38)</f>
        <v>M8</v>
      </c>
      <c r="AI38" s="72" t="b">
        <f t="shared" si="7"/>
        <v>1</v>
      </c>
      <c r="AJ38" s="162" t="b">
        <f t="shared" si="8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U6</v>
      </c>
      <c r="P39" s="123" t="str">
        <f t="shared" si="9"/>
        <v>USDFUT3MU6_Quote</v>
      </c>
      <c r="Q39" s="123" t="str">
        <f t="shared" si="10"/>
        <v>USDFUT3MU6ConvAdj_Quote</v>
      </c>
      <c r="R39" s="124">
        <f>_xll.qlInterestRateIndexFixingDate(Index3M,S39)</f>
        <v>42632</v>
      </c>
      <c r="S39" s="124">
        <f>_xll.qlIMMdate(O39)</f>
        <v>42634</v>
      </c>
      <c r="T39" s="124">
        <f>_xll.qlInterestRateIndexMaturity(Index3M,S39)</f>
        <v>42725</v>
      </c>
      <c r="U39" s="125">
        <f>_xll.qlIndexFixing(Index3M,R39,TRUE,_xll.ohTrigger(Trigger,Trigger3M))</f>
        <v>1.1935664184373421E-2</v>
      </c>
      <c r="V39" s="125">
        <f>(100-_xll.qlQuoteValue(P39,_xll.ohTrigger(Trigger,Trigger3M)))/100-_xll.qlQuoteValue(Q39,_xll.ohTrigger(Trigger,Trigger3M))</f>
        <v>1.1935664183932115E-2</v>
      </c>
      <c r="W39" s="123" t="b">
        <f t="shared" si="11"/>
        <v>1</v>
      </c>
      <c r="X39" s="144">
        <f t="shared" si="12"/>
        <v>4.4130671339459582E-13</v>
      </c>
      <c r="Y39" s="123" t="b">
        <f>ABS(X39)&lt;=ABS('General Settings'!$D$31)</f>
        <v>1</v>
      </c>
      <c r="AG39" s="161" t="b">
        <v>1</v>
      </c>
      <c r="AH39" s="72" t="str">
        <f>_xll.qlIMMNextCode(AH38,AG39)</f>
        <v>U8</v>
      </c>
      <c r="AI39" s="72" t="b">
        <f t="shared" si="7"/>
        <v>1</v>
      </c>
      <c r="AJ39" s="162" t="b">
        <f t="shared" si="8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Z6</v>
      </c>
      <c r="P40" s="123" t="str">
        <f t="shared" si="9"/>
        <v>USDFUT3MZ6_Quote</v>
      </c>
      <c r="Q40" s="123" t="str">
        <f t="shared" si="10"/>
        <v>USDFUT3MZ6ConvAdj_Quote</v>
      </c>
      <c r="R40" s="124">
        <f>_xll.qlInterestRateIndexFixingDate(Index3M,S40)</f>
        <v>42723</v>
      </c>
      <c r="S40" s="124">
        <f>_xll.qlIMMdate(O40)</f>
        <v>42725</v>
      </c>
      <c r="T40" s="124">
        <f>_xll.qlInterestRateIndexMaturity(Index3M,S40)</f>
        <v>42815</v>
      </c>
      <c r="U40" s="125">
        <f>_xll.qlIndexFixing(Index3M,R40,TRUE,_xll.ohTrigger(Trigger,Trigger3M))</f>
        <v>1.4203577856930494E-2</v>
      </c>
      <c r="V40" s="125">
        <f>(100-_xll.qlQuoteValue(P40,_xll.ohTrigger(Trigger,Trigger3M)))/100-_xll.qlQuoteValue(Q40,_xll.ohTrigger(Trigger,Trigger3M))</f>
        <v>1.4203577856929906E-2</v>
      </c>
      <c r="W40" s="123" t="b">
        <f t="shared" si="11"/>
        <v>1</v>
      </c>
      <c r="X40" s="144">
        <f t="shared" si="12"/>
        <v>5.8807125835613761E-16</v>
      </c>
      <c r="Y40" s="123" t="b">
        <f>ABS(X40)&lt;=ABS('General Settings'!$D$31)</f>
        <v>1</v>
      </c>
      <c r="AG40" s="161" t="b">
        <v>1</v>
      </c>
      <c r="AH40" s="72" t="str">
        <f>_xll.qlIMMNextCode(AH39,AG40)</f>
        <v>Z8</v>
      </c>
      <c r="AI40" s="72" t="b">
        <f t="shared" si="7"/>
        <v>1</v>
      </c>
      <c r="AJ40" s="162" t="b">
        <f t="shared" si="8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H7</v>
      </c>
      <c r="P41" s="123" t="str">
        <f t="shared" si="9"/>
        <v>USDFUT3MH7_Quote</v>
      </c>
      <c r="Q41" s="123" t="str">
        <f t="shared" si="10"/>
        <v>USDFUT3MH7ConvAdj_Quote</v>
      </c>
      <c r="R41" s="124">
        <f>_xll.qlInterestRateIndexFixingDate(Index3M,S41)</f>
        <v>42807</v>
      </c>
      <c r="S41" s="124">
        <f>_xll.qlIMMdate(O41)</f>
        <v>42809</v>
      </c>
      <c r="T41" s="124">
        <f>_xll.qlInterestRateIndexMaturity(Index3M,S41)</f>
        <v>42901</v>
      </c>
      <c r="U41" s="125">
        <f>_xll.qlIndexFixing(Index3M,R41,TRUE,_xll.ohTrigger(Trigger,Trigger3M))</f>
        <v>1.6118853373512283E-2</v>
      </c>
      <c r="V41" s="125">
        <f>(100-_xll.qlQuoteValue(P41,_xll.ohTrigger(Trigger,Trigger3M)))/100-_xll.qlQuoteValue(Q41,_xll.ohTrigger(Trigger,Trigger3M))</f>
        <v>1.6118853373641471E-2</v>
      </c>
      <c r="W41" s="123" t="b">
        <f t="shared" si="11"/>
        <v>1</v>
      </c>
      <c r="X41" s="144">
        <f t="shared" si="12"/>
        <v>-1.2918832670294478E-13</v>
      </c>
      <c r="Y41" s="123" t="b">
        <f>ABS(X41)&lt;=ABS('General Settings'!$D$31)</f>
        <v>1</v>
      </c>
      <c r="AG41" s="161" t="b">
        <v>1</v>
      </c>
      <c r="AH41" s="72" t="str">
        <f>_xll.qlIMMNextCode(AH40,AG41)</f>
        <v>H9</v>
      </c>
      <c r="AI41" s="72" t="b">
        <f t="shared" si="7"/>
        <v>1</v>
      </c>
      <c r="AJ41" s="162" t="b">
        <f t="shared" si="8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M7</v>
      </c>
      <c r="P42" s="123" t="str">
        <f t="shared" si="9"/>
        <v>USDFUT3MM7_Quote</v>
      </c>
      <c r="Q42" s="123" t="str">
        <f t="shared" si="10"/>
        <v>USDFUT3MM7ConvAdj_Quote</v>
      </c>
      <c r="R42" s="124">
        <f>_xll.qlInterestRateIndexFixingDate(Index3M,S42)</f>
        <v>42905</v>
      </c>
      <c r="S42" s="124">
        <f>_xll.qlIMMdate(O42)</f>
        <v>42907</v>
      </c>
      <c r="T42" s="124">
        <f>_xll.qlInterestRateIndexMaturity(Index3M,S42)</f>
        <v>42999</v>
      </c>
      <c r="U42" s="125">
        <f>_xll.qlIndexFixing(Index3M,R42,TRUE,_xll.ohTrigger(Trigger,Trigger3M))</f>
        <v>1.7974283478003509E-2</v>
      </c>
      <c r="V42" s="125">
        <f>(100-_xll.qlQuoteValue(P42,_xll.ohTrigger(Trigger,Trigger3M)))/100-_xll.qlQuoteValue(Q42,_xll.ohTrigger(Trigger,Trigger3M))</f>
        <v>1.7974283478003356E-2</v>
      </c>
      <c r="W42" s="123" t="b">
        <f t="shared" si="11"/>
        <v>1</v>
      </c>
      <c r="X42" s="144">
        <f t="shared" si="12"/>
        <v>1.5265566588595902E-16</v>
      </c>
      <c r="Y42" s="123" t="b">
        <f>ABS(X42)&lt;=ABS('General Settings'!$D$31)</f>
        <v>1</v>
      </c>
      <c r="AG42" s="161" t="b">
        <v>1</v>
      </c>
      <c r="AH42" s="72" t="str">
        <f>_xll.qlIMMNextCode(AH41,AG42)</f>
        <v>M9</v>
      </c>
      <c r="AI42" s="72" t="b">
        <f t="shared" si="7"/>
        <v>1</v>
      </c>
      <c r="AJ42" s="162" t="b">
        <f t="shared" si="8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U7</v>
      </c>
      <c r="P43" s="60" t="str">
        <f t="shared" si="9"/>
        <v>USDFUT3MU7_Quote</v>
      </c>
      <c r="Q43" s="60" t="str">
        <f t="shared" si="10"/>
        <v>USDFUT3MU7ConvAdj_Quote</v>
      </c>
      <c r="R43" s="136">
        <f>_xll.qlInterestRateIndexFixingDate(Index3M,S43)</f>
        <v>42996</v>
      </c>
      <c r="S43" s="136">
        <f>_xll.qlIMMdate(O43)</f>
        <v>42998</v>
      </c>
      <c r="T43" s="136">
        <f>_xll.qlInterestRateIndexMaturity(Index3M,S43)</f>
        <v>43089</v>
      </c>
      <c r="U43" s="141">
        <f>_xll.qlIndexFixing(Index3M,R43,TRUE,_xll.ohTrigger(Trigger,Trigger3M))</f>
        <v>1.9178259956506395E-2</v>
      </c>
      <c r="V43" s="141">
        <f>(100-_xll.qlQuoteValue(P43,_xll.ohTrigger(Trigger,Trigger3M)))/100-_xll.qlQuoteValue(Q43,_xll.ohTrigger(Trigger,Trigger3M))</f>
        <v>1.9578827253807742E-2</v>
      </c>
      <c r="W43" s="60" t="b">
        <f t="shared" si="11"/>
        <v>1</v>
      </c>
      <c r="X43" s="145">
        <f t="shared" si="12"/>
        <v>-4.0056729730134771E-4</v>
      </c>
      <c r="Y43" s="60" t="b">
        <f>ABS(X43)&lt;=ABS('General Settings'!$D$31)</f>
        <v>0</v>
      </c>
      <c r="AG43" s="161" t="b">
        <v>1</v>
      </c>
      <c r="AH43" s="72" t="str">
        <f>_xll.qlIMMNextCode(AH42,AG43)</f>
        <v>U9</v>
      </c>
      <c r="AI43" s="72" t="b">
        <f t="shared" si="7"/>
        <v>1</v>
      </c>
      <c r="AJ43" s="162" t="b">
        <f t="shared" si="8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Z7</v>
      </c>
      <c r="P44" s="60" t="str">
        <f t="shared" si="9"/>
        <v>USDFUT3MZ7_Quote</v>
      </c>
      <c r="Q44" s="60" t="str">
        <f t="shared" si="10"/>
        <v>USDFUT3MZ7ConvAdj_Quote</v>
      </c>
      <c r="R44" s="136">
        <f>_xll.qlInterestRateIndexFixingDate(Index3M,S44)</f>
        <v>43087</v>
      </c>
      <c r="S44" s="136">
        <f>_xll.qlIMMdate(O44)</f>
        <v>43089</v>
      </c>
      <c r="T44" s="136">
        <f>_xll.qlInterestRateIndexMaturity(Index3M,S44)</f>
        <v>43179</v>
      </c>
      <c r="U44" s="141">
        <f>_xll.qlIndexFixing(Index3M,R44,TRUE,_xll.ohTrigger(Trigger,Trigger3M))</f>
        <v>2.0355940773513659E-2</v>
      </c>
      <c r="V44" s="141">
        <f>(100-_xll.qlQuoteValue(P44,_xll.ohTrigger(Trigger,Trigger3M)))/100-_xll.qlQuoteValue(Q44,_xll.ohTrigger(Trigger,Trigger3M))</f>
        <v>2.107918659759813E-2</v>
      </c>
      <c r="W44" s="60" t="b">
        <f t="shared" si="11"/>
        <v>1</v>
      </c>
      <c r="X44" s="145">
        <f t="shared" si="12"/>
        <v>-7.2324582408447163E-4</v>
      </c>
      <c r="Y44" s="60" t="b">
        <f>ABS(X44)&lt;=ABS('General Settings'!$D$31)</f>
        <v>0</v>
      </c>
      <c r="AG44" s="161" t="b">
        <v>1</v>
      </c>
      <c r="AH44" s="72" t="str">
        <f>_xll.qlIMMNextCode(AH43,AG44)</f>
        <v>Z9</v>
      </c>
      <c r="AI44" s="72" t="b">
        <f t="shared" si="7"/>
        <v>1</v>
      </c>
      <c r="AJ44" s="162" t="b">
        <f t="shared" si="8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H8</v>
      </c>
      <c r="P45" s="60" t="str">
        <f t="shared" si="9"/>
        <v>USDFUT3MH8_Quote</v>
      </c>
      <c r="Q45" s="60" t="str">
        <f t="shared" si="10"/>
        <v>USDFUT3MH8ConvAdj_Quote</v>
      </c>
      <c r="R45" s="136">
        <f>_xll.qlInterestRateIndexFixingDate(Index3M,S45)</f>
        <v>43178</v>
      </c>
      <c r="S45" s="136">
        <f>_xll.qlIMMdate(O45)</f>
        <v>43180</v>
      </c>
      <c r="T45" s="136">
        <f>_xll.qlInterestRateIndexMaturity(Index3M,S45)</f>
        <v>43272</v>
      </c>
      <c r="U45" s="141">
        <f>_xll.qlIndexFixing(Index3M,R45,TRUE,_xll.ohTrigger(Trigger,Trigger3M))</f>
        <v>2.1670091448541602E-2</v>
      </c>
      <c r="V45" s="141">
        <f>(100-_xll.qlQuoteValue(P45,_xll.ohTrigger(Trigger,Trigger3M)))/100-_xll.qlQuoteValue(Q45,_xll.ohTrigger(Trigger,Trigger3M))</f>
        <v>2.2323683590565302E-2</v>
      </c>
      <c r="W45" s="60" t="b">
        <f t="shared" si="11"/>
        <v>1</v>
      </c>
      <c r="X45" s="145">
        <f t="shared" si="12"/>
        <v>-6.5359214202369981E-4</v>
      </c>
      <c r="Y45" s="60" t="b">
        <f>ABS(X45)&lt;=ABS('General Settings'!$D$31)</f>
        <v>0</v>
      </c>
      <c r="AG45" s="161" t="b">
        <v>1</v>
      </c>
      <c r="AH45" s="72" t="str">
        <f>_xll.qlIMMNextCode(AH44,AG45)</f>
        <v>H0</v>
      </c>
      <c r="AI45" s="72" t="b">
        <f t="shared" si="7"/>
        <v>1</v>
      </c>
      <c r="AJ45" s="162" t="b">
        <f t="shared" si="8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M8</v>
      </c>
      <c r="P46" s="60" t="str">
        <f t="shared" si="9"/>
        <v>USDFUT3MM8_Quote</v>
      </c>
      <c r="Q46" s="60" t="str">
        <f t="shared" si="10"/>
        <v>USDFUT3MM8ConvAdj_Quote</v>
      </c>
      <c r="R46" s="136">
        <f>_xll.qlInterestRateIndexFixingDate(Index3M,S46)</f>
        <v>43269</v>
      </c>
      <c r="S46" s="136">
        <f>_xll.qlIMMdate(O46)</f>
        <v>43271</v>
      </c>
      <c r="T46" s="136">
        <f>_xll.qlInterestRateIndexMaturity(Index3M,S46)</f>
        <v>43363</v>
      </c>
      <c r="U46" s="141">
        <f>_xll.qlIndexFixing(Index3M,R46,TRUE,_xll.ohTrigger(Trigger,Trigger3M))</f>
        <v>2.3047172857411962E-2</v>
      </c>
      <c r="V46" s="141">
        <f>(100-_xll.qlQuoteValue(P46,_xll.ohTrigger(Trigger,Trigger3M)))/100-_xll.qlQuoteValue(Q46,_xll.ohTrigger(Trigger,Trigger3M))</f>
        <v>2.3490182457915523E-2</v>
      </c>
      <c r="W46" s="60" t="b">
        <f t="shared" si="11"/>
        <v>1</v>
      </c>
      <c r="X46" s="145">
        <f t="shared" si="12"/>
        <v>-4.4300960050356122E-4</v>
      </c>
      <c r="Y46" s="60" t="b">
        <f>ABS(X46)&lt;=ABS('General Settings'!$D$31)</f>
        <v>0</v>
      </c>
      <c r="AG46" s="161" t="b">
        <v>1</v>
      </c>
      <c r="AH46" s="72" t="str">
        <f>_xll.qlIMMNextCode(AH45,AG46)</f>
        <v>M0</v>
      </c>
      <c r="AI46" s="72" t="b">
        <f t="shared" si="7"/>
        <v>1</v>
      </c>
      <c r="AJ46" s="162" t="b">
        <f t="shared" si="8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U8</v>
      </c>
      <c r="P47" s="60" t="str">
        <f t="shared" si="9"/>
        <v>USDFUT3MU8_Quote</v>
      </c>
      <c r="Q47" s="60" t="str">
        <f t="shared" si="10"/>
        <v>USDFUT3MU8ConvAdj_Quote</v>
      </c>
      <c r="R47" s="136">
        <f>_xll.qlInterestRateIndexFixingDate(Index3M,S47)</f>
        <v>43360</v>
      </c>
      <c r="S47" s="136">
        <f>_xll.qlIMMdate(O47)</f>
        <v>43362</v>
      </c>
      <c r="T47" s="136">
        <f>_xll.qlInterestRateIndexMaturity(Index3M,S47)</f>
        <v>43453</v>
      </c>
      <c r="U47" s="141">
        <f>_xll.qlIndexFixing(Index3M,R47,TRUE,_xll.ohTrigger(Trigger,Trigger3M))</f>
        <v>2.4308907684931411E-2</v>
      </c>
      <c r="V47" s="141">
        <f>(100-_xll.qlQuoteValue(P47,_xll.ohTrigger(Trigger,Trigger3M)))/100-_xll.qlQuoteValue(Q47,_xll.ohTrigger(Trigger,Trigger3M))</f>
        <v>2.4603388184883529E-2</v>
      </c>
      <c r="W47" s="60" t="b">
        <f t="shared" si="11"/>
        <v>1</v>
      </c>
      <c r="X47" s="145">
        <f t="shared" si="12"/>
        <v>-2.9448049995211764E-4</v>
      </c>
      <c r="Y47" s="60" t="b">
        <f>ABS(X47)&lt;=ABS('General Settings'!$D$31)</f>
        <v>0</v>
      </c>
      <c r="AG47" s="161" t="b">
        <v>1</v>
      </c>
      <c r="AH47" s="72" t="str">
        <f>_xll.qlIMMNextCode(AH46,AG47)</f>
        <v>U0</v>
      </c>
      <c r="AI47" s="72" t="b">
        <f t="shared" si="7"/>
        <v>1</v>
      </c>
      <c r="AJ47" s="162" t="b">
        <f t="shared" si="8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Z8</v>
      </c>
      <c r="P48" s="60" t="str">
        <f t="shared" si="9"/>
        <v>USDFUT3MZ8_Quote</v>
      </c>
      <c r="Q48" s="60" t="str">
        <f t="shared" si="10"/>
        <v>USDFUT3MZ8ConvAdj_Quote</v>
      </c>
      <c r="R48" s="136">
        <f>_xll.qlInterestRateIndexFixingDate(Index3M,S48)</f>
        <v>43451</v>
      </c>
      <c r="S48" s="136">
        <f>_xll.qlIMMdate(O48)</f>
        <v>43453</v>
      </c>
      <c r="T48" s="136">
        <f>_xll.qlInterestRateIndexMaturity(Index3M,S48)</f>
        <v>43543</v>
      </c>
      <c r="U48" s="141">
        <f>_xll.qlIndexFixing(Index3M,R48,TRUE,_xll.ohTrigger(Trigger,Trigger3M))</f>
        <v>2.5402188156271599E-2</v>
      </c>
      <c r="V48" s="141">
        <f>(100-_xll.qlQuoteValue(P48,_xll.ohTrigger(Trigger,Trigger3M)))/100-_xll.qlQuoteValue(Q48,_xll.ohTrigger(Trigger,Trigger3M))</f>
        <v>2.5687795148671141E-2</v>
      </c>
      <c r="W48" s="60" t="b">
        <f t="shared" si="11"/>
        <v>1</v>
      </c>
      <c r="X48" s="145">
        <f t="shared" si="12"/>
        <v>-2.8560699239954176E-4</v>
      </c>
      <c r="Y48" s="60" t="b">
        <f>ABS(X48)&lt;=ABS('General Settings'!$D$31)</f>
        <v>0</v>
      </c>
      <c r="AG48" s="161" t="b">
        <v>1</v>
      </c>
      <c r="AH48" s="72" t="str">
        <f>_xll.qlIMMNextCode(AH47,AG48)</f>
        <v>Z0</v>
      </c>
      <c r="AI48" s="72" t="b">
        <f t="shared" si="7"/>
        <v>1</v>
      </c>
      <c r="AJ48" s="162" t="b">
        <f t="shared" si="8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H9</v>
      </c>
      <c r="P49" s="60" t="str">
        <f t="shared" si="9"/>
        <v>USDFUT3MH9_Quote</v>
      </c>
      <c r="Q49" s="60" t="str">
        <f t="shared" si="10"/>
        <v>USDFUT3MH9ConvAdj_Quote</v>
      </c>
      <c r="R49" s="136">
        <f>_xll.qlInterestRateIndexFixingDate(Index3M,S49)</f>
        <v>43542</v>
      </c>
      <c r="S49" s="136">
        <f>_xll.qlIMMdate(O49)</f>
        <v>43544</v>
      </c>
      <c r="T49" s="136">
        <f>_xll.qlInterestRateIndexMaturity(Index3M,S49)</f>
        <v>43636</v>
      </c>
      <c r="U49" s="141">
        <f>_xll.qlIndexFixing(Index3M,R49,TRUE,_xll.ohTrigger(Trigger,Trigger3M))</f>
        <v>2.6343192579303884E-2</v>
      </c>
      <c r="V49" s="141">
        <f>(100-_xll.qlQuoteValue(P49,_xll.ohTrigger(Trigger,Trigger3M)))/100-_xll.qlQuoteValue(Q49,_xll.ohTrigger(Trigger,Trigger3M))</f>
        <v>2.6566116845718701E-2</v>
      </c>
      <c r="W49" s="60" t="b">
        <f t="shared" si="11"/>
        <v>1</v>
      </c>
      <c r="X49" s="145">
        <f t="shared" si="12"/>
        <v>-2.2292426641481664E-4</v>
      </c>
      <c r="Y49" s="60" t="b">
        <f>ABS(X49)&lt;=ABS('General Settings'!$D$31)</f>
        <v>0</v>
      </c>
      <c r="AG49" s="161" t="b">
        <v>1</v>
      </c>
      <c r="AH49" s="72" t="str">
        <f>_xll.qlIMMNextCode(AH48,AG49)</f>
        <v>H1</v>
      </c>
      <c r="AI49" s="72" t="b">
        <f t="shared" si="7"/>
        <v>1</v>
      </c>
      <c r="AJ49" s="162" t="b">
        <f t="shared" si="8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M9</v>
      </c>
      <c r="P50" s="60" t="str">
        <f t="shared" si="9"/>
        <v>USDFUT3MM9_Quote</v>
      </c>
      <c r="Q50" s="60" t="str">
        <f t="shared" si="10"/>
        <v>USDFUT3MM9ConvAdj_Quote</v>
      </c>
      <c r="R50" s="136">
        <f>_xll.qlInterestRateIndexFixingDate(Index3M,S50)</f>
        <v>43633</v>
      </c>
      <c r="S50" s="136">
        <f>_xll.qlIMMdate(O50)</f>
        <v>43635</v>
      </c>
      <c r="T50" s="136">
        <f>_xll.qlInterestRateIndexMaturity(Index3M,S50)</f>
        <v>43727</v>
      </c>
      <c r="U50" s="141">
        <f>_xll.qlIndexFixing(Index3M,R50,TRUE,_xll.ohTrigger(Trigger,Trigger3M))</f>
        <v>2.7117422294382246E-2</v>
      </c>
      <c r="V50" s="141">
        <f>(100-_xll.qlQuoteValue(P50,_xll.ohTrigger(Trigger,Trigger3M)))/100-_xll.qlQuoteValue(Q50,_xll.ohTrigger(Trigger,Trigger3M))</f>
        <v>2.7442225382278983E-2</v>
      </c>
      <c r="W50" s="60" t="b">
        <f t="shared" si="11"/>
        <v>1</v>
      </c>
      <c r="X50" s="145">
        <f t="shared" si="12"/>
        <v>-3.2480308789673701E-4</v>
      </c>
      <c r="Y50" s="60" t="b">
        <f>ABS(X50)&lt;=ABS('General Settings'!$D$31)</f>
        <v>0</v>
      </c>
      <c r="AG50" s="161" t="b">
        <v>1</v>
      </c>
      <c r="AH50" s="72" t="str">
        <f>_xll.qlIMMNextCode(AH49,AG50)</f>
        <v>M1</v>
      </c>
      <c r="AI50" s="72" t="b">
        <f t="shared" si="7"/>
        <v>1</v>
      </c>
      <c r="AJ50" s="162" t="b">
        <f t="shared" si="8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U9</v>
      </c>
      <c r="P51" s="60" t="str">
        <f t="shared" si="9"/>
        <v>USDFUT3MU9_Quote</v>
      </c>
      <c r="Q51" s="60" t="str">
        <f t="shared" si="10"/>
        <v>USDFUT3MU9ConvAdj_Quote</v>
      </c>
      <c r="R51" s="136">
        <f>_xll.qlInterestRateIndexFixingDate(Index3M,S51)</f>
        <v>43724</v>
      </c>
      <c r="S51" s="136">
        <f>_xll.qlIMMdate(O51)</f>
        <v>43726</v>
      </c>
      <c r="T51" s="136">
        <f>_xll.qlInterestRateIndexMaturity(Index3M,S51)</f>
        <v>43817</v>
      </c>
      <c r="U51" s="141">
        <f>_xll.qlIndexFixing(Index3M,R51,TRUE,_xll.ohTrigger(Trigger,Trigger3M))</f>
        <v>2.7818321703485648E-2</v>
      </c>
      <c r="V51" s="141">
        <f>(100-_xll.qlQuoteValue(P51,_xll.ohTrigger(Trigger,Trigger3M)))/100-_xll.qlQuoteValue(Q51,_xll.ohTrigger(Trigger,Trigger3M))</f>
        <v>2.8215628870747446E-2</v>
      </c>
      <c r="W51" s="60" t="b">
        <f t="shared" si="11"/>
        <v>1</v>
      </c>
      <c r="X51" s="145">
        <f t="shared" si="12"/>
        <v>-3.9730716726179768E-4</v>
      </c>
      <c r="Y51" s="60" t="b">
        <f>ABS(X51)&lt;=ABS('General Settings'!$D$31)</f>
        <v>0</v>
      </c>
      <c r="AG51" s="161" t="b">
        <v>1</v>
      </c>
      <c r="AH51" s="72" t="str">
        <f>_xll.qlIMMNextCode(AH50,AG51)</f>
        <v>U1</v>
      </c>
      <c r="AI51" s="72" t="b">
        <f t="shared" si="7"/>
        <v>1</v>
      </c>
      <c r="AJ51" s="162" t="b">
        <f t="shared" si="8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Z9</v>
      </c>
      <c r="P52" s="60" t="str">
        <f t="shared" si="9"/>
        <v>USDFUT3MZ9_Quote</v>
      </c>
      <c r="Q52" s="60" t="str">
        <f t="shared" si="10"/>
        <v>USDFUT3MZ9ConvAdj_Quote</v>
      </c>
      <c r="R52" s="136">
        <f>_xll.qlInterestRateIndexFixingDate(Index3M,S52)</f>
        <v>43815</v>
      </c>
      <c r="S52" s="136">
        <f>_xll.qlIMMdate(O52)</f>
        <v>43817</v>
      </c>
      <c r="T52" s="136">
        <f>_xll.qlInterestRateIndexMaturity(Index3M,S52)</f>
        <v>43908</v>
      </c>
      <c r="U52" s="141">
        <f>_xll.qlIndexFixing(Index3M,R52,TRUE,_xll.ohTrigger(Trigger,Trigger3M))</f>
        <v>2.8484115671547044E-2</v>
      </c>
      <c r="V52" s="141">
        <f>(100-_xll.qlQuoteValue(P52,_xll.ohTrigger(Trigger,Trigger3M)))/100-_xll.qlQuoteValue(Q52,_xll.ohTrigger(Trigger,Trigger3M))</f>
        <v>2.9034634847587493E-2</v>
      </c>
      <c r="W52" s="60" t="b">
        <f t="shared" si="11"/>
        <v>1</v>
      </c>
      <c r="X52" s="145">
        <f t="shared" si="12"/>
        <v>-5.5051917604044889E-4</v>
      </c>
      <c r="Y52" s="60" t="b">
        <f>ABS(X52)&lt;=ABS('General Settings'!$D$31)</f>
        <v>0</v>
      </c>
      <c r="AG52" s="161" t="b">
        <v>1</v>
      </c>
      <c r="AH52" s="72" t="str">
        <f>_xll.qlIMMNextCode(AH51,AG52)</f>
        <v>Z1</v>
      </c>
      <c r="AI52" s="72" t="b">
        <f t="shared" si="7"/>
        <v>1</v>
      </c>
      <c r="AJ52" s="162" t="b">
        <f t="shared" si="8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H0</v>
      </c>
      <c r="P53" s="60" t="str">
        <f t="shared" si="9"/>
        <v>USDFUT3MH0_Quote</v>
      </c>
      <c r="Q53" s="60" t="str">
        <f t="shared" si="10"/>
        <v>USDFUT3MH0ConvAdj_Quote</v>
      </c>
      <c r="R53" s="136">
        <f>_xll.qlInterestRateIndexFixingDate(Index3M,S53)</f>
        <v>43906</v>
      </c>
      <c r="S53" s="136">
        <f>_xll.qlIMMdate(O53)</f>
        <v>43908</v>
      </c>
      <c r="T53" s="136">
        <f>_xll.qlInterestRateIndexMaturity(Index3M,S53)</f>
        <v>44000</v>
      </c>
      <c r="U53" s="141">
        <f>_xll.qlIndexFixing(Index3M,R53,TRUE,_xll.ohTrigger(Trigger,Trigger3M))</f>
        <v>2.9114299864682301E-2</v>
      </c>
      <c r="V53" s="141">
        <f>(100-_xll.qlQuoteValue(P53,_xll.ohTrigger(Trigger,Trigger3M)))/100-_xll.qlQuoteValue(Q53,_xll.ohTrigger(Trigger,Trigger3M))</f>
        <v>2.9699223241283778E-2</v>
      </c>
      <c r="W53" s="60" t="b">
        <f t="shared" si="11"/>
        <v>1</v>
      </c>
      <c r="X53" s="145">
        <f t="shared" si="12"/>
        <v>-5.8492337660147678E-4</v>
      </c>
      <c r="Y53" s="60" t="b">
        <f>ABS(X53)&lt;=ABS('General Settings'!$D$31)</f>
        <v>0</v>
      </c>
      <c r="AG53" s="161" t="b">
        <v>1</v>
      </c>
      <c r="AH53" s="72" t="str">
        <f>_xll.qlIMMNextCode(AH52,AG53)</f>
        <v>H2</v>
      </c>
      <c r="AI53" s="72" t="b">
        <f t="shared" si="7"/>
        <v>1</v>
      </c>
      <c r="AJ53" s="162" t="b">
        <f t="shared" si="8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M0</v>
      </c>
      <c r="P54" s="60" t="str">
        <f t="shared" si="9"/>
        <v>USDFUT3MM0_Quote</v>
      </c>
      <c r="Q54" s="60" t="str">
        <f t="shared" si="10"/>
        <v>USDFUT3MM0ConvAdj_Quote</v>
      </c>
      <c r="R54" s="136">
        <f>_xll.qlInterestRateIndexFixingDate(Index3M,S54)</f>
        <v>43997</v>
      </c>
      <c r="S54" s="136">
        <f>_xll.qlIMMdate(O54)</f>
        <v>43999</v>
      </c>
      <c r="T54" s="136">
        <f>_xll.qlInterestRateIndexMaturity(Index3M,S54)</f>
        <v>44091</v>
      </c>
      <c r="U54" s="141">
        <f>_xll.qlIndexFixing(Index3M,R54,TRUE,_xll.ohTrigger(Trigger,Trigger3M))</f>
        <v>2.9695451368816062E-2</v>
      </c>
      <c r="V54" s="141">
        <f>(100-_xll.qlQuoteValue(P54,_xll.ohTrigger(Trigger,Trigger3M)))/100-_xll.qlQuoteValue(Q54,_xll.ohTrigger(Trigger,Trigger3M))</f>
        <v>3.0336409784352765E-2</v>
      </c>
      <c r="W54" s="60" t="b">
        <f t="shared" si="11"/>
        <v>1</v>
      </c>
      <c r="X54" s="145">
        <f t="shared" si="12"/>
        <v>-6.4095841553670277E-4</v>
      </c>
      <c r="Y54" s="60" t="b">
        <f>ABS(X54)&lt;=ABS('General Settings'!$D$31)</f>
        <v>0</v>
      </c>
      <c r="AG54" s="161" t="b">
        <v>1</v>
      </c>
      <c r="AH54" s="72" t="str">
        <f>_xll.qlIMMNextCode(AH53,AG54)</f>
        <v>M2</v>
      </c>
      <c r="AI54" s="72" t="b">
        <f t="shared" si="7"/>
        <v>1</v>
      </c>
      <c r="AJ54" s="162" t="b">
        <f t="shared" si="8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U0</v>
      </c>
      <c r="P55" s="60" t="str">
        <f t="shared" si="9"/>
        <v>USDFUT3MU0_Quote</v>
      </c>
      <c r="Q55" s="60" t="str">
        <f t="shared" si="10"/>
        <v>USDFUT3MU0ConvAdj_Quote</v>
      </c>
      <c r="R55" s="136">
        <f>_xll.qlInterestRateIndexFixingDate(Index3M,S55)</f>
        <v>44088</v>
      </c>
      <c r="S55" s="136">
        <f>_xll.qlIMMdate(O55)</f>
        <v>44090</v>
      </c>
      <c r="T55" s="136">
        <f>_xll.qlInterestRateIndexMaturity(Index3M,S55)</f>
        <v>44181</v>
      </c>
      <c r="U55" s="141">
        <f>_xll.qlIndexFixing(Index3M,R55,TRUE,_xll.ohTrigger(Trigger,Trigger3M))</f>
        <v>3.0203428310354049E-2</v>
      </c>
      <c r="V55" s="141">
        <f>(100-_xll.qlQuoteValue(P55,_xll.ohTrigger(Trigger,Trigger3M)))/100-_xll.qlQuoteValue(Q55,_xll.ohTrigger(Trigger,Trigger3M))</f>
        <v>3.0896440588061676E-2</v>
      </c>
      <c r="W55" s="60" t="b">
        <f t="shared" si="11"/>
        <v>1</v>
      </c>
      <c r="X55" s="145">
        <f t="shared" si="12"/>
        <v>-6.9301227770762752E-4</v>
      </c>
      <c r="Y55" s="60" t="b">
        <f>ABS(X55)&lt;=ABS('General Settings'!$D$31)</f>
        <v>0</v>
      </c>
      <c r="AG55" s="161" t="b">
        <v>1</v>
      </c>
      <c r="AH55" s="72" t="str">
        <f>_xll.qlIMMNextCode(AH54,AG55)</f>
        <v>U2</v>
      </c>
      <c r="AI55" s="72" t="b">
        <f t="shared" si="7"/>
        <v>1</v>
      </c>
      <c r="AJ55" s="162" t="b">
        <f t="shared" si="8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Z0</v>
      </c>
      <c r="P56" s="60" t="str">
        <f t="shared" si="9"/>
        <v>USDFUT3MZ0_Quote</v>
      </c>
      <c r="Q56" s="60" t="str">
        <f t="shared" si="10"/>
        <v>USDFUT3MZ0ConvAdj_Quote</v>
      </c>
      <c r="R56" s="136">
        <f>_xll.qlInterestRateIndexFixingDate(Index3M,S56)</f>
        <v>44179</v>
      </c>
      <c r="S56" s="136">
        <f>_xll.qlIMMdate(O56)</f>
        <v>44181</v>
      </c>
      <c r="T56" s="136">
        <f>_xll.qlInterestRateIndexMaturity(Index3M,S56)</f>
        <v>44271</v>
      </c>
      <c r="U56" s="141">
        <f>_xll.qlIndexFixing(Index3M,R56,TRUE,_xll.ohTrigger(Trigger,Trigger3M))</f>
        <v>3.0633651134214013E-2</v>
      </c>
      <c r="V56" s="141">
        <f>(100-_xll.qlQuoteValue(P56,_xll.ohTrigger(Trigger,Trigger3M)))/100-_xll.qlQuoteValue(Q56,_xll.ohTrigger(Trigger,Trigger3M))</f>
        <v>3.1428385458621283E-2</v>
      </c>
      <c r="W56" s="60" t="b">
        <f t="shared" si="11"/>
        <v>1</v>
      </c>
      <c r="X56" s="145">
        <f t="shared" si="12"/>
        <v>-7.9473432440727021E-4</v>
      </c>
      <c r="Y56" s="60" t="b">
        <f>ABS(X56)&lt;=ABS('General Settings'!$D$31)</f>
        <v>0</v>
      </c>
      <c r="AG56" s="161" t="b">
        <v>1</v>
      </c>
      <c r="AH56" s="72" t="str">
        <f>_xll.qlIMMNextCode(AH55,AG56)</f>
        <v>Z2</v>
      </c>
      <c r="AI56" s="72" t="b">
        <f t="shared" si="7"/>
        <v>1</v>
      </c>
      <c r="AJ56" s="162" t="b">
        <f t="shared" si="8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H1</v>
      </c>
      <c r="P57" s="60" t="str">
        <f t="shared" si="9"/>
        <v>USDFUT3MH1_Quote</v>
      </c>
      <c r="Q57" s="60" t="str">
        <f t="shared" si="10"/>
        <v>USDFUT3MH1ConvAdj_Quote</v>
      </c>
      <c r="R57" s="136">
        <f>_xll.qlInterestRateIndexFixingDate(Index3M,S57)</f>
        <v>44270</v>
      </c>
      <c r="S57" s="136">
        <f>_xll.qlIMMdate(O57)</f>
        <v>44272</v>
      </c>
      <c r="T57" s="136">
        <f>_xll.qlInterestRateIndexMaturity(Index3M,S57)</f>
        <v>44364</v>
      </c>
      <c r="U57" s="141">
        <f>_xll.qlIndexFixing(Index3M,R57,TRUE,_xll.ohTrigger(Trigger,Trigger3M))</f>
        <v>3.0995082840987637E-2</v>
      </c>
      <c r="V57" s="141">
        <f>(100-_xll.qlQuoteValue(P57,_xll.ohTrigger(Trigger,Trigger3M)))/100-_xll.qlQuoteValue(Q57,_xll.ohTrigger(Trigger,Trigger3M))</f>
        <v>3.1828772138470053E-2</v>
      </c>
      <c r="W57" s="60" t="b">
        <f t="shared" si="11"/>
        <v>1</v>
      </c>
      <c r="X57" s="145">
        <f t="shared" si="12"/>
        <v>-8.3368929748241574E-4</v>
      </c>
      <c r="Y57" s="60" t="b">
        <f>ABS(X57)&lt;=ABS('General Settings'!$D$31)</f>
        <v>0</v>
      </c>
      <c r="AG57" s="161" t="b">
        <v>1</v>
      </c>
      <c r="AH57" s="72" t="str">
        <f>_xll.qlIMMNextCode(AH56,AG57)</f>
        <v>H3</v>
      </c>
      <c r="AI57" s="72" t="b">
        <f t="shared" si="7"/>
        <v>1</v>
      </c>
      <c r="AJ57" s="162" t="b">
        <f t="shared" si="8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M1</v>
      </c>
      <c r="P58" s="60" t="str">
        <f t="shared" si="9"/>
        <v>USDFUT3MM1_Quote</v>
      </c>
      <c r="Q58" s="60" t="str">
        <f t="shared" si="10"/>
        <v>USDFUT3MM1ConvAdj_Quote</v>
      </c>
      <c r="R58" s="136">
        <f>_xll.qlInterestRateIndexFixingDate(Index3M,S58)</f>
        <v>44361</v>
      </c>
      <c r="S58" s="136">
        <f>_xll.qlIMMdate(O58)</f>
        <v>44363</v>
      </c>
      <c r="T58" s="136">
        <f>_xll.qlInterestRateIndexMaturity(Index3M,S58)</f>
        <v>44455</v>
      </c>
      <c r="U58" s="141">
        <f>_xll.qlIndexFixing(Index3M,R58,TRUE,_xll.ohTrigger(Trigger,Trigger3M))</f>
        <v>3.1276094575242892E-2</v>
      </c>
      <c r="V58" s="141">
        <f>(100-_xll.qlQuoteValue(P58,_xll.ohTrigger(Trigger,Trigger3M)))/100-_xll.qlQuoteValue(Q58,_xll.ohTrigger(Trigger,Trigger3M))</f>
        <v>3.2203439321001746E-2</v>
      </c>
      <c r="W58" s="60" t="b">
        <f t="shared" si="11"/>
        <v>1</v>
      </c>
      <c r="X58" s="145">
        <f t="shared" si="12"/>
        <v>-9.2734474575885406E-4</v>
      </c>
      <c r="Y58" s="60" t="b">
        <f>ABS(X58)&lt;=ABS('General Settings'!$D$31)</f>
        <v>0</v>
      </c>
      <c r="AG58" s="161" t="b">
        <v>1</v>
      </c>
      <c r="AH58" s="72" t="str">
        <f>_xll.qlIMMNextCode(AH57,AG58)</f>
        <v>M3</v>
      </c>
      <c r="AI58" s="72" t="b">
        <f t="shared" si="7"/>
        <v>1</v>
      </c>
      <c r="AJ58" s="162" t="b">
        <f t="shared" si="8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U1</v>
      </c>
      <c r="P59" s="60" t="str">
        <f t="shared" si="9"/>
        <v>USDFUT3MU1_Quote</v>
      </c>
      <c r="Q59" s="60" t="str">
        <f t="shared" si="10"/>
        <v>USDFUT3MU1ConvAdj_Quote</v>
      </c>
      <c r="R59" s="136">
        <f>_xll.qlInterestRateIndexFixingDate(Index3M,S59)</f>
        <v>44452</v>
      </c>
      <c r="S59" s="136">
        <f>_xll.qlIMMdate(O59)</f>
        <v>44454</v>
      </c>
      <c r="T59" s="136">
        <f>_xll.qlInterestRateIndexMaturity(Index3M,S59)</f>
        <v>44545</v>
      </c>
      <c r="U59" s="141">
        <f>_xll.qlIndexFixing(Index3M,R59,TRUE,_xll.ohTrigger(Trigger,Trigger3M))</f>
        <v>3.1510753920275088E-2</v>
      </c>
      <c r="V59" s="141">
        <f>(100-_xll.qlQuoteValue(P59,_xll.ohTrigger(Trigger,Trigger3M)))/100-_xll.qlQuoteValue(Q59,_xll.ohTrigger(Trigger,Trigger3M))</f>
        <v>3.2501480570290342E-2</v>
      </c>
      <c r="W59" s="60" t="b">
        <f t="shared" si="11"/>
        <v>1</v>
      </c>
      <c r="X59" s="145">
        <f t="shared" si="12"/>
        <v>-9.9072665001525423E-4</v>
      </c>
      <c r="Y59" s="60" t="b">
        <f>ABS(X59)&lt;=ABS('General Settings'!$D$31)</f>
        <v>0</v>
      </c>
      <c r="AG59" s="163" t="b">
        <v>1</v>
      </c>
      <c r="AH59" s="164" t="str">
        <f>_xll.qlIMMNextCode(AH58,AG59)</f>
        <v>U3</v>
      </c>
      <c r="AI59" s="164" t="b">
        <f t="shared" si="7"/>
        <v>1</v>
      </c>
      <c r="AJ59" s="165" t="b">
        <f t="shared" si="8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Z1</v>
      </c>
      <c r="P60" s="60" t="str">
        <f t="shared" si="9"/>
        <v>USDFUT3MZ1_Quote</v>
      </c>
      <c r="Q60" s="60" t="str">
        <f t="shared" si="10"/>
        <v>USDFUT3MZ1ConvAdj_Quote</v>
      </c>
      <c r="R60" s="136">
        <f>_xll.qlInterestRateIndexFixingDate(Index3M,S60)</f>
        <v>44543</v>
      </c>
      <c r="S60" s="136">
        <f>_xll.qlIMMdate(O60)</f>
        <v>44545</v>
      </c>
      <c r="T60" s="136">
        <f>_xll.qlInterestRateIndexMaturity(Index3M,S60)</f>
        <v>44635</v>
      </c>
      <c r="U60" s="141">
        <f>_xll.qlIndexFixing(Index3M,R60,TRUE,_xll.ohTrigger(Trigger,Trigger3M))</f>
        <v>3.171319754017965E-2</v>
      </c>
      <c r="V60" s="141">
        <f>(100-_xll.qlQuoteValue(P60,_xll.ohTrigger(Trigger,Trigger3M)))/100-_xll.qlQuoteValue(Q60,_xll.ohTrigger(Trigger,Trigger3M))</f>
        <v>3.2796751788595868E-2</v>
      </c>
      <c r="W60" s="60" t="b">
        <f t="shared" si="11"/>
        <v>1</v>
      </c>
      <c r="X60" s="145">
        <f t="shared" si="12"/>
        <v>-1.0835542484162186E-3</v>
      </c>
      <c r="Y60" s="60" t="b">
        <f>ABS(X60)&lt;=ABS('General Settings'!$D$31)</f>
        <v>0</v>
      </c>
      <c r="AK60" s="72" t="e">
        <v>#N/A</v>
      </c>
    </row>
    <row r="61" spans="13:37" x14ac:dyDescent="0.2">
      <c r="M61" s="60" t="s">
        <v>136</v>
      </c>
      <c r="N61" s="60"/>
      <c r="O61" s="60" t="str">
        <v>H2</v>
      </c>
      <c r="P61" s="60" t="str">
        <f t="shared" si="9"/>
        <v>USDFUT3MH2_Quote</v>
      </c>
      <c r="Q61" s="60" t="str">
        <f t="shared" si="10"/>
        <v>USDFUT3MH2ConvAdj_Quote</v>
      </c>
      <c r="R61" s="136">
        <f>_xll.qlInterestRateIndexFixingDate(Index3M,S61)</f>
        <v>44634</v>
      </c>
      <c r="S61" s="136">
        <f>_xll.qlIMMdate(O61)</f>
        <v>44636</v>
      </c>
      <c r="T61" s="136">
        <f>_xll.qlInterestRateIndexMaturity(Index3M,S61)</f>
        <v>44728</v>
      </c>
      <c r="U61" s="141">
        <f>_xll.qlIndexFixing(Index3M,R61,TRUE,_xll.ohTrigger(Trigger,Trigger3M))</f>
        <v>3.1890161090308268E-2</v>
      </c>
      <c r="V61" s="141">
        <f>(100-_xll.qlQuoteValue(P61,_xll.ohTrigger(Trigger,Trigger3M)))/100-_xll.qlQuoteValue(Q61,_xll.ohTrigger(Trigger,Trigger3M))</f>
        <v>3.2910256652100942E-2</v>
      </c>
      <c r="W61" s="60" t="b">
        <f t="shared" si="11"/>
        <v>1</v>
      </c>
      <c r="X61" s="145">
        <f t="shared" si="12"/>
        <v>-1.0200955617926735E-3</v>
      </c>
      <c r="Y61" s="60" t="b">
        <f>ABS(X61)&lt;=ABS('General Settings'!$D$31)</f>
        <v>0</v>
      </c>
      <c r="AK61" s="72" t="e">
        <v>#N/A</v>
      </c>
    </row>
    <row r="62" spans="13:37" x14ac:dyDescent="0.2">
      <c r="M62" s="60" t="s">
        <v>136</v>
      </c>
      <c r="N62" s="60"/>
      <c r="O62" s="60" t="str">
        <v>M2</v>
      </c>
      <c r="P62" s="60" t="str">
        <f t="shared" si="9"/>
        <v>USDFUT3MM2_Quote</v>
      </c>
      <c r="Q62" s="60" t="str">
        <f t="shared" si="10"/>
        <v>USDFUT3MM2ConvAdj_Quote</v>
      </c>
      <c r="R62" s="136">
        <f>_xll.qlInterestRateIndexFixingDate(Index3M,S62)</f>
        <v>44725</v>
      </c>
      <c r="S62" s="136">
        <f>_xll.qlIMMdate(O62)</f>
        <v>44727</v>
      </c>
      <c r="T62" s="136">
        <f>_xll.qlInterestRateIndexMaturity(Index3M,S62)</f>
        <v>44819</v>
      </c>
      <c r="U62" s="141">
        <f>_xll.qlIndexFixing(Index3M,R62,TRUE,_xll.ohTrigger(Trigger,Trigger3M))</f>
        <v>3.2033977173941582E-2</v>
      </c>
      <c r="V62" s="141">
        <f>(100-_xll.qlQuoteValue(P62,_xll.ohTrigger(Trigger,Trigger3M)))/100-_xll.qlQuoteValue(Q62,_xll.ohTrigger(Trigger,Trigger3M))</f>
        <v>3.3073706538636123E-2</v>
      </c>
      <c r="W62" s="60" t="b">
        <f t="shared" si="11"/>
        <v>1</v>
      </c>
      <c r="X62" s="145">
        <f t="shared" si="12"/>
        <v>-1.0397293646945416E-3</v>
      </c>
      <c r="Y62" s="60" t="b">
        <f>ABS(X62)&lt;=ABS('General Settings'!$D$31)</f>
        <v>0</v>
      </c>
      <c r="AK62" s="72" t="e">
        <v>#N/A</v>
      </c>
    </row>
    <row r="63" spans="13:37" x14ac:dyDescent="0.2">
      <c r="M63" s="60" t="s">
        <v>136</v>
      </c>
      <c r="N63" s="60"/>
      <c r="O63" s="60" t="str">
        <v>U2</v>
      </c>
      <c r="P63" s="60" t="str">
        <f t="shared" si="9"/>
        <v>USDFUT3MU2_Quote</v>
      </c>
      <c r="Q63" s="60" t="str">
        <f t="shared" si="10"/>
        <v>USDFUT3MU2ConvAdj_Quote</v>
      </c>
      <c r="R63" s="136">
        <f>_xll.qlInterestRateIndexFixingDate(Index3M,S63)</f>
        <v>44823</v>
      </c>
      <c r="S63" s="136">
        <f>_xll.qlIMMdate(O63)</f>
        <v>44825</v>
      </c>
      <c r="T63" s="136">
        <f>_xll.qlInterestRateIndexMaturity(Index3M,S63)</f>
        <v>44916</v>
      </c>
      <c r="U63" s="141">
        <f>_xll.qlIndexFixing(Index3M,R63,TRUE,_xll.ohTrigger(Trigger,Trigger3M))</f>
        <v>3.2184319028718225E-2</v>
      </c>
      <c r="V63" s="141">
        <f>(100-_xll.qlQuoteValue(P63,_xll.ohTrigger(Trigger,Trigger3M)))/100-_xll.qlQuoteValue(Q63,_xll.ohTrigger(Trigger,Trigger3M))</f>
        <v>3.3177142389901854E-2</v>
      </c>
      <c r="W63" s="60" t="b">
        <f t="shared" si="11"/>
        <v>1</v>
      </c>
      <c r="X63" s="145">
        <f t="shared" si="12"/>
        <v>-9.9282336118362846E-4</v>
      </c>
      <c r="Y63" s="60" t="b">
        <f>ABS(X63)&lt;=ABS('General Settings'!$D$31)</f>
        <v>0</v>
      </c>
      <c r="AK63" s="72" t="e">
        <v>#N/A</v>
      </c>
    </row>
    <row r="64" spans="13:37" x14ac:dyDescent="0.2">
      <c r="M64" s="60" t="s">
        <v>136</v>
      </c>
      <c r="N64" s="60"/>
      <c r="O64" s="60" t="str">
        <v>Z2</v>
      </c>
      <c r="P64" s="60" t="str">
        <f t="shared" si="9"/>
        <v>USDFUT3MZ2_Quote</v>
      </c>
      <c r="Q64" s="60" t="str">
        <f t="shared" si="10"/>
        <v>USDFUT3MZ2ConvAdj_Quote</v>
      </c>
      <c r="R64" s="136">
        <f>_xll.qlInterestRateIndexFixingDate(Index3M,S64)</f>
        <v>44914</v>
      </c>
      <c r="S64" s="136">
        <f>_xll.qlIMMdate(O64)</f>
        <v>44916</v>
      </c>
      <c r="T64" s="136">
        <f>_xll.qlInterestRateIndexMaturity(Index3M,S64)</f>
        <v>45006</v>
      </c>
      <c r="U64" s="141">
        <f>_xll.qlIndexFixing(Index3M,R64,TRUE,_xll.ohTrigger(Trigger,Trigger3M))</f>
        <v>3.2331618604354517E-2</v>
      </c>
      <c r="V64" s="141">
        <f>(100-_xll.qlQuoteValue(P64,_xll.ohTrigger(Trigger,Trigger3M)))/100-_xll.qlQuoteValue(Q64,_xll.ohTrigger(Trigger,Trigger3M))</f>
        <v>3.3361755986272841E-2</v>
      </c>
      <c r="W64" s="60" t="b">
        <f t="shared" si="11"/>
        <v>1</v>
      </c>
      <c r="X64" s="145">
        <f t="shared" si="12"/>
        <v>-1.0301373819183238E-3</v>
      </c>
      <c r="Y64" s="60" t="b">
        <f>ABS(X64)&lt;=ABS('General Settings'!$D$31)</f>
        <v>0</v>
      </c>
      <c r="AK64" s="72" t="e">
        <v>#N/A</v>
      </c>
    </row>
    <row r="65" spans="10:37" x14ac:dyDescent="0.2">
      <c r="M65" s="60" t="s">
        <v>136</v>
      </c>
      <c r="N65" s="60"/>
      <c r="O65" s="60" t="str">
        <v>H3</v>
      </c>
      <c r="P65" s="60" t="str">
        <f t="shared" si="9"/>
        <v>USDFUT3MH3_Quote</v>
      </c>
      <c r="Q65" s="60" t="str">
        <f t="shared" si="10"/>
        <v>USDFUT3MH3ConvAdj_Quote</v>
      </c>
      <c r="R65" s="136">
        <f>_xll.qlInterestRateIndexFixingDate(Index3M,S65)</f>
        <v>44998</v>
      </c>
      <c r="S65" s="136">
        <f>_xll.qlIMMdate(O65)</f>
        <v>45000</v>
      </c>
      <c r="T65" s="136">
        <f>_xll.qlInterestRateIndexMaturity(Index3M,S65)</f>
        <v>45092</v>
      </c>
      <c r="U65" s="141">
        <f>_xll.qlIndexFixing(Index3M,R65,TRUE,_xll.ohTrigger(Trigger,Trigger3M))</f>
        <v>3.2481186159471945E-2</v>
      </c>
      <c r="V65" s="141">
        <f>(100-_xll.qlQuoteValue(P65,_xll.ohTrigger(Trigger,Trigger3M)))/100-_xll.qlQuoteValue(Q65,_xll.ohTrigger(Trigger,Trigger3M))</f>
        <v>3.3398621847327385E-2</v>
      </c>
      <c r="W65" s="60" t="b">
        <f t="shared" si="11"/>
        <v>1</v>
      </c>
      <c r="X65" s="145">
        <f t="shared" si="12"/>
        <v>-9.1743568785544044E-4</v>
      </c>
      <c r="Y65" s="60" t="b">
        <f>ABS(X65)&lt;=ABS('General Settings'!$D$31)</f>
        <v>0</v>
      </c>
      <c r="AK65" s="72" t="e">
        <v>#N/A</v>
      </c>
    </row>
    <row r="66" spans="10:37" x14ac:dyDescent="0.2">
      <c r="M66" s="60" t="s">
        <v>136</v>
      </c>
      <c r="N66" s="60"/>
      <c r="O66" s="60" t="str">
        <v>M3</v>
      </c>
      <c r="P66" s="60" t="str">
        <f t="shared" si="9"/>
        <v>USDFUT3MM3_Quote</v>
      </c>
      <c r="Q66" s="60" t="str">
        <f t="shared" si="10"/>
        <v>USDFUT3MM3ConvAdj_Quote</v>
      </c>
      <c r="R66" s="136">
        <f>_xll.qlInterestRateIndexFixingDate(Index3M,S66)</f>
        <v>45096</v>
      </c>
      <c r="S66" s="136">
        <f>_xll.qlIMMdate(O66)</f>
        <v>45098</v>
      </c>
      <c r="T66" s="136">
        <f>_xll.qlInterestRateIndexMaturity(Index3M,S66)</f>
        <v>45190</v>
      </c>
      <c r="U66" s="141">
        <f>_xll.qlIndexFixing(Index3M,R66,TRUE,_xll.ohTrigger(Trigger,Trigger3M))</f>
        <v>3.265504500877698E-2</v>
      </c>
      <c r="V66" s="141">
        <f>(100-_xll.qlQuoteValue(P66,_xll.ohTrigger(Trigger,Trigger3M)))/100-_xll.qlQuoteValue(Q66,_xll.ohTrigger(Trigger,Trigger3M))</f>
        <v>3.3467565678157896E-2</v>
      </c>
      <c r="W66" s="60" t="b">
        <f t="shared" si="11"/>
        <v>1</v>
      </c>
      <c r="X66" s="145">
        <f t="shared" si="12"/>
        <v>-8.1252066938091588E-4</v>
      </c>
      <c r="Y66" s="60" t="b">
        <f>ABS(X66)&lt;=ABS('General Settings'!$D$31)</f>
        <v>0</v>
      </c>
      <c r="AK66" s="72" t="e">
        <v>#N/A</v>
      </c>
    </row>
    <row r="67" spans="10:37" x14ac:dyDescent="0.2">
      <c r="M67" s="61" t="s">
        <v>136</v>
      </c>
      <c r="N67" s="61"/>
      <c r="O67" s="61" t="str">
        <v>U3</v>
      </c>
      <c r="P67" s="61" t="str">
        <f t="shared" si="9"/>
        <v>USDFUT3MU3_Quote</v>
      </c>
      <c r="Q67" s="61" t="str">
        <f t="shared" si="10"/>
        <v>USDFUT3MU3ConvAdj_Quote</v>
      </c>
      <c r="R67" s="137">
        <f>_xll.qlInterestRateIndexFixingDate(Index3M,S67)</f>
        <v>45187</v>
      </c>
      <c r="S67" s="137">
        <f>_xll.qlIMMdate(O67)</f>
        <v>45189</v>
      </c>
      <c r="T67" s="137">
        <f>_xll.qlInterestRateIndexMaturity(Index3M,S67)</f>
        <v>45280</v>
      </c>
      <c r="U67" s="142">
        <f>_xll.qlIndexFixing(Index3M,R67,TRUE,_xll.ohTrigger(Trigger,Trigger3M))</f>
        <v>3.2800347901543722E-2</v>
      </c>
      <c r="V67" s="142">
        <f>(100-_xll.qlQuoteValue(P67,_xll.ohTrigger(Trigger,Trigger3M)))/100-_xll.qlQuoteValue(Q67,_xll.ohTrigger(Trigger,Trigger3M))</f>
        <v>3.3495106411687035E-2</v>
      </c>
      <c r="W67" s="61" t="b">
        <f t="shared" si="11"/>
        <v>1</v>
      </c>
      <c r="X67" s="146">
        <f t="shared" si="12"/>
        <v>-6.9475851014331319E-4</v>
      </c>
      <c r="Y67" s="61" t="b">
        <f>ABS(X67)&lt;=ABS('General Settings'!$D$31)</f>
        <v>0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N5</v>
      </c>
      <c r="P68" s="132" t="str">
        <f t="shared" si="9"/>
        <v>USDFUT3MN5_Quote</v>
      </c>
      <c r="Q68" s="132" t="str">
        <f t="shared" si="10"/>
        <v>USDFUT3MN5ConvAdj_Quote</v>
      </c>
      <c r="R68" s="133">
        <f>_xll.qlInterestRateIndexFixingDate(Index3M,S68)</f>
        <v>42198</v>
      </c>
      <c r="S68" s="133">
        <f>_xll.qlIMMdate(O68)</f>
        <v>42200</v>
      </c>
      <c r="T68" s="133">
        <f>_xll.qlInterestRateIndexMaturity(Index3M,S68)</f>
        <v>42292</v>
      </c>
      <c r="U68" s="134">
        <f>_xll.qlIndexFixing(Index3M,R68,TRUE,_xll.ohTrigger(Trigger,Trigger3M))</f>
        <v>2.9361974985810174E-3</v>
      </c>
      <c r="V68" s="134">
        <f>(100-_xll.qlQuoteValue(P68,_xll.ohTrigger(Trigger,Trigger3M)))/100-_xll.qlQuoteValue(Q68,_xll.ohTrigger(Trigger,Trigger3M))</f>
        <v>2.9361974995341543E-3</v>
      </c>
      <c r="W68" s="132" t="b">
        <f t="shared" si="11"/>
        <v>1</v>
      </c>
      <c r="X68" s="143">
        <f t="shared" si="12"/>
        <v>-9.5313687498155275E-13</v>
      </c>
      <c r="Y68" s="132" t="b">
        <f>ABS(X68)&lt;=ABS('General Settings'!$D$31)</f>
        <v>1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Q5</v>
      </c>
      <c r="P69" s="60" t="str">
        <f t="shared" si="9"/>
        <v>USDFUT3MQ5_Quote</v>
      </c>
      <c r="Q69" s="60" t="str">
        <f t="shared" si="10"/>
        <v>USDFUT3MQ5ConvAdj_Quote</v>
      </c>
      <c r="R69" s="136">
        <f>_xll.qlInterestRateIndexFixingDate(Index3M,S69)</f>
        <v>42233</v>
      </c>
      <c r="S69" s="136">
        <f>_xll.qlIMMdate(O69)</f>
        <v>42235</v>
      </c>
      <c r="T69" s="136">
        <f>_xll.qlInterestRateIndexMaturity(Index3M,S69)</f>
        <v>42327</v>
      </c>
      <c r="U69" s="141">
        <f>_xll.qlIndexFixing(Index3M,R69,TRUE,_xll.ohTrigger(Trigger,Trigger3M))</f>
        <v>3.3672946931665015E-3</v>
      </c>
      <c r="V69" s="141">
        <f>(100-_xll.qlQuoteValue(P69,_xll.ohTrigger(Trigger,Trigger3M)))/100-_xll.qlQuoteValue(Q69,_xll.ohTrigger(Trigger,Trigger3M))</f>
        <v>3.3708132100513113E-3</v>
      </c>
      <c r="W69" s="60" t="b">
        <f t="shared" si="11"/>
        <v>1</v>
      </c>
      <c r="X69" s="145">
        <f t="shared" si="12"/>
        <v>-3.5185168848097907E-6</v>
      </c>
      <c r="Y69" s="60" t="b">
        <f>ABS(X69)&lt;=ABS('General Settings'!$D$31)</f>
        <v>1</v>
      </c>
      <c r="AK69" s="72" t="e">
        <v>#N/A</v>
      </c>
    </row>
    <row r="70" spans="10:37" x14ac:dyDescent="0.2">
      <c r="M70" s="60" t="s">
        <v>137</v>
      </c>
      <c r="N70" s="60"/>
      <c r="O70" s="60" t="str">
        <v>V5</v>
      </c>
      <c r="P70" s="60" t="str">
        <f t="shared" si="9"/>
        <v>USDFUT3MV5_Quote</v>
      </c>
      <c r="Q70" s="60" t="str">
        <f t="shared" si="10"/>
        <v>USDFUT3MV5ConvAdj_Quote</v>
      </c>
      <c r="R70" s="136">
        <f>_xll.qlInterestRateIndexFixingDate(Index3M,S70)</f>
        <v>42296</v>
      </c>
      <c r="S70" s="136">
        <f>_xll.qlIMMdate(O70)</f>
        <v>42298</v>
      </c>
      <c r="T70" s="136">
        <f>_xll.qlInterestRateIndexMaturity(Index3M,S70)</f>
        <v>42390</v>
      </c>
      <c r="U70" s="141">
        <f>_xll.qlIndexFixing(Index3M,R70,TRUE,_xll.ohTrigger(Trigger,Trigger3M))</f>
        <v>4.5143649649175182E-3</v>
      </c>
      <c r="V70" s="141">
        <f>(100-_xll.qlQuoteValue(P70,_xll.ohTrigger(Trigger,Trigger3M)))/100-_xll.qlQuoteValue(Q70,_xll.ohTrigger(Trigger,Trigger3M))</f>
        <v>4.5136987033360786E-3</v>
      </c>
      <c r="W70" s="60" t="b">
        <f t="shared" si="11"/>
        <v>1</v>
      </c>
      <c r="X70" s="145">
        <f t="shared" si="12"/>
        <v>6.6626158143952979E-7</v>
      </c>
      <c r="Y70" s="60" t="b">
        <f>ABS(X70)&lt;=ABS('General Settings'!$D$31)</f>
        <v>1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X5</v>
      </c>
      <c r="P71" s="61" t="str">
        <f t="shared" si="9"/>
        <v>USDFUT3MX5_Quote</v>
      </c>
      <c r="Q71" s="61" t="str">
        <f t="shared" si="10"/>
        <v>USDFUT3MX5ConvAdj_Quote</v>
      </c>
      <c r="R71" s="137">
        <f>_xll.qlInterestRateIndexFixingDate(Index3M,S71)</f>
        <v>42324</v>
      </c>
      <c r="S71" s="137">
        <f>_xll.qlIMMdate(O71)</f>
        <v>42326</v>
      </c>
      <c r="T71" s="137">
        <f>_xll.qlInterestRateIndexMaturity(Index3M,S71)</f>
        <v>42418</v>
      </c>
      <c r="U71" s="142">
        <f>_xll.qlIndexFixing(Index3M,R71,TRUE,_xll.ohTrigger(Trigger,Trigger3M))</f>
        <v>5.091715746900362E-3</v>
      </c>
      <c r="V71" s="142">
        <f>(100-_xll.qlQuoteValue(P71,_xll.ohTrigger(Trigger,Trigger3M)))/100-_xll.qlQuoteValue(Q71,_xll.ohTrigger(Trigger,Trigger3M))</f>
        <v>5.0597509684736303E-3</v>
      </c>
      <c r="W71" s="61" t="b">
        <f t="shared" si="11"/>
        <v>1</v>
      </c>
      <c r="X71" s="146">
        <f t="shared" si="12"/>
        <v>3.1964778426731705E-5</v>
      </c>
      <c r="Y71" s="61" t="b">
        <f>ABS(X71)&lt;=ABS('General Settings'!$D$31)</f>
        <v>0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3">Currency&amp;"AM3L"&amp;O72&amp;QuoteSuffix</f>
        <v>USDAM3L1Y_Quote</v>
      </c>
      <c r="Q72" s="138"/>
      <c r="R72" s="151">
        <f t="shared" ref="R72:R109" si="14">EvaluationDate</f>
        <v>42180</v>
      </c>
      <c r="S72" s="151">
        <f>_xll.qlInterestRateIndexValueDate(AA72,R72)</f>
        <v>42184</v>
      </c>
      <c r="T72" s="151">
        <f>_xll.qlInterestRateIndexMaturity(AA72,S72)</f>
        <v>42550</v>
      </c>
      <c r="U72" s="150">
        <f>_xll.qlIndexFixing('3M Monitor'!AA72,R72,TRUE,_xll.ohTrigger(Trigger,Trigger3M))</f>
        <v>5.1628492697272845E-3</v>
      </c>
      <c r="V72" s="150">
        <f>_xll.qlQuoteValue(P72,_xll.ohTrigger(Trigger,Trigger3M))</f>
        <v>5.1700000000000001E-3</v>
      </c>
      <c r="W72" s="62" t="b">
        <f t="shared" si="11"/>
        <v>1</v>
      </c>
      <c r="X72" s="152">
        <f t="shared" si="12"/>
        <v>-7.1507302727156011E-6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obj_003b1#0017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3"/>
        <v>USDAM3L15M_Quote</v>
      </c>
      <c r="Q73" s="138"/>
      <c r="R73" s="136">
        <f t="shared" si="14"/>
        <v>42180</v>
      </c>
      <c r="S73" s="136">
        <f>_xll.qlInterestRateIndexValueDate(AA73,R73)</f>
        <v>42184</v>
      </c>
      <c r="T73" s="136">
        <f>_xll.qlInterestRateIndexMaturity(AA73,S73)</f>
        <v>42642</v>
      </c>
      <c r="U73" s="141">
        <f>_xll.qlIndexFixing('3M Monitor'!AA73,R73,TRUE,_xll.ohTrigger(Trigger,Trigger3M))</f>
        <v>6.1247015096147833E-3</v>
      </c>
      <c r="V73" s="141" t="e">
        <f>_xll.qlQuoteValue(P73,_xll.ohTrigger(Trigger,Trigger3M))</f>
        <v>#NUM!</v>
      </c>
      <c r="W73" s="60" t="b">
        <f t="shared" si="11"/>
        <v>0</v>
      </c>
      <c r="X73" s="145" t="e">
        <f t="shared" si="12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obj_0037d#0017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3"/>
        <v>USDAM3L18M_Quote</v>
      </c>
      <c r="Q74" s="138"/>
      <c r="R74" s="136">
        <f t="shared" si="14"/>
        <v>42180</v>
      </c>
      <c r="S74" s="136">
        <f>_xll.qlInterestRateIndexValueDate(AA74,R74)</f>
        <v>42184</v>
      </c>
      <c r="T74" s="136">
        <f>_xll.qlInterestRateIndexMaturity(AA74,S74)</f>
        <v>42733</v>
      </c>
      <c r="U74" s="141">
        <f>_xll.qlIndexFixing('3M Monitor'!AA74,R74,TRUE,_xll.ohTrigger(Trigger,Trigger3M))</f>
        <v>7.1222041230374501E-3</v>
      </c>
      <c r="V74" s="141" t="e">
        <f>_xll.qlQuoteValue(P74,_xll.ohTrigger(Trigger,Trigger3M))</f>
        <v>#NUM!</v>
      </c>
      <c r="W74" s="60" t="b">
        <f t="shared" si="11"/>
        <v>0</v>
      </c>
      <c r="X74" s="145" t="e">
        <f t="shared" si="12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obj_00360#0017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3"/>
        <v>USDAM3L21M_Quote</v>
      </c>
      <c r="Q75" s="138"/>
      <c r="R75" s="136">
        <f t="shared" si="14"/>
        <v>42180</v>
      </c>
      <c r="S75" s="136">
        <f>_xll.qlInterestRateIndexValueDate(AA75,R75)</f>
        <v>42184</v>
      </c>
      <c r="T75" s="136">
        <f>_xll.qlInterestRateIndexMaturity(AA75,S75)</f>
        <v>42823</v>
      </c>
      <c r="U75" s="141">
        <f>_xll.qlIndexFixing('3M Monitor'!AA75,R75,TRUE,_xll.ohTrigger(Trigger,Trigger3M))</f>
        <v>8.1479539102316586E-3</v>
      </c>
      <c r="V75" s="141" t="e">
        <f>_xll.qlQuoteValue(P75,_xll.ohTrigger(Trigger,Trigger3M))</f>
        <v>#NUM!</v>
      </c>
      <c r="W75" s="60" t="b">
        <f t="shared" si="11"/>
        <v>0</v>
      </c>
      <c r="X75" s="145" t="e">
        <f t="shared" si="12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obj_0037b#0017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3"/>
        <v>USDAM3L2Y_Quote</v>
      </c>
      <c r="Q76" s="138"/>
      <c r="R76" s="136">
        <f t="shared" si="14"/>
        <v>42180</v>
      </c>
      <c r="S76" s="136">
        <f>_xll.qlInterestRateIndexValueDate(AA76,R76)</f>
        <v>42184</v>
      </c>
      <c r="T76" s="136">
        <f>_xll.qlInterestRateIndexMaturity(AA76,S76)</f>
        <v>42915</v>
      </c>
      <c r="U76" s="141">
        <f>_xll.qlIndexFixing('3M Monitor'!AA76,R76,TRUE,_xll.ohTrigger(Trigger,Trigger3M))</f>
        <v>9.1901007384077495E-3</v>
      </c>
      <c r="V76" s="141">
        <f>_xll.qlQuoteValue(P76,_xll.ohTrigger(Trigger,Trigger3M))</f>
        <v>9.130000000000001E-3</v>
      </c>
      <c r="W76" s="60" t="b">
        <f t="shared" si="11"/>
        <v>1</v>
      </c>
      <c r="X76" s="145">
        <f t="shared" si="12"/>
        <v>6.0100738407748572E-5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obj_0039d#0017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3"/>
        <v>USDAM3L3Y_Quote</v>
      </c>
      <c r="Q77" s="138"/>
      <c r="R77" s="124">
        <f t="shared" si="14"/>
        <v>42180</v>
      </c>
      <c r="S77" s="124">
        <f>_xll.qlInterestRateIndexValueDate(AA77,R77)</f>
        <v>42184</v>
      </c>
      <c r="T77" s="124">
        <f>_xll.qlInterestRateIndexMaturity(AA77,S77)</f>
        <v>43280</v>
      </c>
      <c r="U77" s="125">
        <f>_xll.qlIndexFixing('3M Monitor'!AA77,R77,TRUE,_xll.ohTrigger(Trigger,Trigger3M))</f>
        <v>1.2750000000029439E-2</v>
      </c>
      <c r="V77" s="125">
        <f>_xll.qlQuoteValue(P77,_xll.ohTrigger(Trigger,Trigger3M))</f>
        <v>1.2749999999999999E-2</v>
      </c>
      <c r="W77" s="123" t="b">
        <f t="shared" si="11"/>
        <v>1</v>
      </c>
      <c r="X77" s="144">
        <f t="shared" si="12"/>
        <v>2.9439992110802393E-14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obj_00382#0017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3"/>
        <v>USDAM3L4Y_Quote</v>
      </c>
      <c r="Q78" s="138"/>
      <c r="R78" s="124">
        <f t="shared" si="14"/>
        <v>42180</v>
      </c>
      <c r="S78" s="124">
        <f>_xll.qlInterestRateIndexValueDate(AA78,R78)</f>
        <v>42184</v>
      </c>
      <c r="T78" s="124">
        <f>_xll.qlInterestRateIndexMaturity(AA78,S78)</f>
        <v>43644</v>
      </c>
      <c r="U78" s="125">
        <f>_xll.qlIndexFixing('3M Monitor'!AA78,R78,TRUE,_xll.ohTrigger(Trigger,Trigger3M))</f>
        <v>1.574000000004077E-2</v>
      </c>
      <c r="V78" s="125">
        <f>_xll.qlQuoteValue(P78,_xll.ohTrigger(Trigger,Trigger3M))</f>
        <v>1.5740000000000001E-2</v>
      </c>
      <c r="W78" s="123" t="b">
        <f t="shared" si="11"/>
        <v>1</v>
      </c>
      <c r="X78" s="144">
        <f t="shared" si="12"/>
        <v>4.076947113240692E-14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obj_003b3#0017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3"/>
        <v>USDAM3L5Y_Quote</v>
      </c>
      <c r="Q79" s="138"/>
      <c r="R79" s="124">
        <f t="shared" si="14"/>
        <v>42180</v>
      </c>
      <c r="S79" s="124">
        <f>_xll.qlInterestRateIndexValueDate(AA79,R79)</f>
        <v>42184</v>
      </c>
      <c r="T79" s="124">
        <f>_xll.qlInterestRateIndexMaturity(AA79,S79)</f>
        <v>44011</v>
      </c>
      <c r="U79" s="125">
        <f>_xll.qlIndexFixing('3M Monitor'!AA79,R79,TRUE,_xll.ohTrigger(Trigger,Trigger3M))</f>
        <v>1.8190000000152022E-2</v>
      </c>
      <c r="V79" s="125">
        <f>_xll.qlQuoteValue(P79,_xll.ohTrigger(Trigger,Trigger3M))</f>
        <v>1.8189999999999998E-2</v>
      </c>
      <c r="W79" s="123" t="b">
        <f t="shared" si="11"/>
        <v>1</v>
      </c>
      <c r="X79" s="144">
        <f t="shared" si="12"/>
        <v>1.5202422654070347E-13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obj_00356#0017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3"/>
        <v>USDAM3L6Y_Quote</v>
      </c>
      <c r="Q80" s="138"/>
      <c r="R80" s="124">
        <f t="shared" si="14"/>
        <v>42180</v>
      </c>
      <c r="S80" s="124">
        <f>_xll.qlInterestRateIndexValueDate(AA80,R80)</f>
        <v>42184</v>
      </c>
      <c r="T80" s="124">
        <f>_xll.qlInterestRateIndexMaturity(AA80,S80)</f>
        <v>44376</v>
      </c>
      <c r="U80" s="125">
        <f>_xll.qlIndexFixing('3M Monitor'!AA80,R80,TRUE,_xll.ohTrigger(Trigger,Trigger3M))</f>
        <v>2.0160000000057153E-2</v>
      </c>
      <c r="V80" s="125">
        <f>_xll.qlQuoteValue(P80,_xll.ohTrigger(Trigger,Trigger3M))</f>
        <v>2.0160000000000001E-2</v>
      </c>
      <c r="W80" s="123" t="b">
        <f t="shared" si="11"/>
        <v>1</v>
      </c>
      <c r="X80" s="144">
        <f t="shared" si="12"/>
        <v>5.7152199639531887E-14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obj_00372#0017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3"/>
        <v>USDAM3L7Y_Quote</v>
      </c>
      <c r="Q81" s="138"/>
      <c r="R81" s="124">
        <f t="shared" si="14"/>
        <v>42180</v>
      </c>
      <c r="S81" s="124">
        <f>_xll.qlInterestRateIndexValueDate(AA81,R81)</f>
        <v>42184</v>
      </c>
      <c r="T81" s="124">
        <f>_xll.qlInterestRateIndexMaturity(AA81,S81)</f>
        <v>44741</v>
      </c>
      <c r="U81" s="125">
        <f>_xll.qlIndexFixing('3M Monitor'!AA81,R81,TRUE,_xll.ohTrigger(Trigger,Trigger3M))</f>
        <v>2.1720000000150275E-2</v>
      </c>
      <c r="V81" s="125">
        <f>_xll.qlQuoteValue(P81,_xll.ohTrigger(Trigger,Trigger3M))</f>
        <v>2.1720000000000003E-2</v>
      </c>
      <c r="W81" s="123" t="b">
        <f t="shared" si="11"/>
        <v>1</v>
      </c>
      <c r="X81" s="144">
        <f t="shared" si="12"/>
        <v>1.5027215582996689E-13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obj_003bb#0017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3"/>
        <v>USDAM3L8Y_Quote</v>
      </c>
      <c r="Q82" s="138"/>
      <c r="R82" s="124">
        <f t="shared" si="14"/>
        <v>42180</v>
      </c>
      <c r="S82" s="124">
        <f>_xll.qlInterestRateIndexValueDate(AA82,R82)</f>
        <v>42184</v>
      </c>
      <c r="T82" s="124">
        <f>_xll.qlInterestRateIndexMaturity(AA82,S82)</f>
        <v>45106</v>
      </c>
      <c r="U82" s="125">
        <f>_xll.qlIndexFixing('3M Monitor'!AA82,R82,TRUE,_xll.ohTrigger(Trigger,Trigger3M))</f>
        <v>2.2960000000049104E-2</v>
      </c>
      <c r="V82" s="125">
        <f>_xll.qlQuoteValue(P82,_xll.ohTrigger(Trigger,Trigger3M))</f>
        <v>2.2959999999999998E-2</v>
      </c>
      <c r="W82" s="123" t="b">
        <f t="shared" si="11"/>
        <v>1</v>
      </c>
      <c r="X82" s="144">
        <f t="shared" si="12"/>
        <v>4.9106552157951455E-14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obj_003ac#0017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3"/>
        <v>USDAM3L9Y_Quote</v>
      </c>
      <c r="Q83" s="138"/>
      <c r="R83" s="124">
        <f t="shared" si="14"/>
        <v>42180</v>
      </c>
      <c r="S83" s="124">
        <f>_xll.qlInterestRateIndexValueDate(AA83,R83)</f>
        <v>42184</v>
      </c>
      <c r="T83" s="124">
        <f>_xll.qlInterestRateIndexMaturity(AA83,S83)</f>
        <v>45471</v>
      </c>
      <c r="U83" s="125">
        <f>_xll.qlIndexFixing('3M Monitor'!AA83,R83,TRUE,_xll.ohTrigger(Trigger,Trigger3M))</f>
        <v>2.3980000000008356E-2</v>
      </c>
      <c r="V83" s="125">
        <f>_xll.qlQuoteValue(P83,_xll.ohTrigger(Trigger,Trigger3M))</f>
        <v>2.3980000000000001E-2</v>
      </c>
      <c r="W83" s="123" t="b">
        <f t="shared" si="11"/>
        <v>1</v>
      </c>
      <c r="X83" s="144">
        <f t="shared" si="12"/>
        <v>8.354428260304303E-15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obj_003b9#0017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3"/>
        <v>USDAM3L10Y_Quote</v>
      </c>
      <c r="Q84" s="138"/>
      <c r="R84" s="124">
        <f t="shared" si="14"/>
        <v>42180</v>
      </c>
      <c r="S84" s="124">
        <f>_xll.qlInterestRateIndexValueDate(AA84,R84)</f>
        <v>42184</v>
      </c>
      <c r="T84" s="124">
        <f>_xll.qlInterestRateIndexMaturity(AA84,S84)</f>
        <v>45838</v>
      </c>
      <c r="U84" s="125">
        <f>_xll.qlIndexFixing('3M Monitor'!AA84,R84,TRUE,_xll.ohTrigger(Trigger,Trigger3M))</f>
        <v>2.4830000000007926E-2</v>
      </c>
      <c r="V84" s="125">
        <f>_xll.qlQuoteValue(P84,_xll.ohTrigger(Trigger,Trigger3M))</f>
        <v>2.4830000000000001E-2</v>
      </c>
      <c r="W84" s="123" t="b">
        <f t="shared" si="11"/>
        <v>1</v>
      </c>
      <c r="X84" s="144">
        <f t="shared" si="12"/>
        <v>7.9242168382620548E-15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obj_003b4#0017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3"/>
        <v>USDAM3L11Y_Quote</v>
      </c>
      <c r="Q85" s="138"/>
      <c r="R85" s="136">
        <f t="shared" si="14"/>
        <v>42180</v>
      </c>
      <c r="S85" s="136">
        <f>_xll.qlInterestRateIndexValueDate(AA85,R85)</f>
        <v>42184</v>
      </c>
      <c r="T85" s="136">
        <f>_xll.qlInterestRateIndexMaturity(AA85,S85)</f>
        <v>46202</v>
      </c>
      <c r="U85" s="141">
        <f>_xll.qlIndexFixing('3M Monitor'!AA85,R85,TRUE,_xll.ohTrigger(Trigger,Trigger3M))</f>
        <v>2.5532415546604834E-2</v>
      </c>
      <c r="V85" s="141" t="e">
        <f>_xll.qlQuoteValue(P85,_xll.ohTrigger(Trigger,Trigger3M))</f>
        <v>#NUM!</v>
      </c>
      <c r="W85" s="60" t="b">
        <f t="shared" si="11"/>
        <v>0</v>
      </c>
      <c r="X85" s="145" t="e">
        <f t="shared" si="12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obj_0038a#0017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3"/>
        <v>USDAM3L12Y_Quote</v>
      </c>
      <c r="Q86" s="138"/>
      <c r="R86" s="124">
        <f t="shared" si="14"/>
        <v>42180</v>
      </c>
      <c r="S86" s="124">
        <f>_xll.qlInterestRateIndexValueDate(AA86,R86)</f>
        <v>42184</v>
      </c>
      <c r="T86" s="124">
        <f>_xll.qlInterestRateIndexMaturity(AA86,S86)</f>
        <v>46567</v>
      </c>
      <c r="U86" s="125">
        <f>_xll.qlIndexFixing('3M Monitor'!AA86,R86,TRUE,_xll.ohTrigger(Trigger,Trigger3M))</f>
        <v>2.6120000000163152E-2</v>
      </c>
      <c r="V86" s="125">
        <f>_xll.qlQuoteValue(P86,_xll.ohTrigger(Trigger,Trigger3M))</f>
        <v>2.6120000000000001E-2</v>
      </c>
      <c r="W86" s="123" t="b">
        <f t="shared" si="11"/>
        <v>1</v>
      </c>
      <c r="X86" s="144">
        <f t="shared" si="12"/>
        <v>1.6315074291561871E-13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obj_0039a#0017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3"/>
        <v>USDAM3L13Y_Quote</v>
      </c>
      <c r="Q87" s="138"/>
      <c r="R87" s="136">
        <f t="shared" si="14"/>
        <v>42180</v>
      </c>
      <c r="S87" s="136">
        <f>_xll.qlInterestRateIndexValueDate(AA87,R87)</f>
        <v>42184</v>
      </c>
      <c r="T87" s="136">
        <f>_xll.qlInterestRateIndexMaturity(AA87,S87)</f>
        <v>46933</v>
      </c>
      <c r="U87" s="141">
        <f>_xll.qlIndexFixing('3M Monitor'!AA87,R87,TRUE,_xll.ohTrigger(Trigger,Trigger3M))</f>
        <v>2.6610320891083471E-2</v>
      </c>
      <c r="V87" s="141" t="e">
        <f>_xll.qlQuoteValue(P87,_xll.ohTrigger(Trigger,Trigger3M))</f>
        <v>#NUM!</v>
      </c>
      <c r="W87" s="60" t="b">
        <f t="shared" si="11"/>
        <v>0</v>
      </c>
      <c r="X87" s="145" t="e">
        <f t="shared" si="12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obj_00364#0017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3"/>
        <v>USDAM3L14Y_Quote</v>
      </c>
      <c r="Q88" s="138"/>
      <c r="R88" s="136">
        <f t="shared" si="14"/>
        <v>42180</v>
      </c>
      <c r="S88" s="136">
        <f>_xll.qlInterestRateIndexValueDate(AA88,R88)</f>
        <v>42184</v>
      </c>
      <c r="T88" s="136">
        <f>_xll.qlInterestRateIndexMaturity(AA88,S88)</f>
        <v>47298</v>
      </c>
      <c r="U88" s="141">
        <f>_xll.qlIndexFixing('3M Monitor'!AA88,R88,TRUE,_xll.ohTrigger(Trigger,Trigger3M))</f>
        <v>2.70212243693E-2</v>
      </c>
      <c r="V88" s="141" t="e">
        <f>_xll.qlQuoteValue(P88,_xll.ohTrigger(Trigger,Trigger3M))</f>
        <v>#NUM!</v>
      </c>
      <c r="W88" s="60" t="b">
        <f t="shared" si="11"/>
        <v>0</v>
      </c>
      <c r="X88" s="145" t="e">
        <f t="shared" si="12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obj_0037a#0017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3"/>
        <v>USDAM3L15Y_Quote</v>
      </c>
      <c r="Q89" s="138"/>
      <c r="R89" s="124">
        <f t="shared" si="14"/>
        <v>42180</v>
      </c>
      <c r="S89" s="124">
        <f>_xll.qlInterestRateIndexValueDate(AA89,R89)</f>
        <v>42184</v>
      </c>
      <c r="T89" s="124">
        <f>_xll.qlInterestRateIndexMaturity(AA89,S89)</f>
        <v>47662</v>
      </c>
      <c r="U89" s="125">
        <f>_xll.qlIndexFixing('3M Monitor'!AA89,R89,TRUE,_xll.ohTrigger(Trigger,Trigger3M))</f>
        <v>2.7370000000018171E-2</v>
      </c>
      <c r="V89" s="125">
        <f>_xll.qlQuoteValue(P89,_xll.ohTrigger(Trigger,Trigger3M))</f>
        <v>2.7370000000000002E-2</v>
      </c>
      <c r="W89" s="123" t="b">
        <f t="shared" si="11"/>
        <v>1</v>
      </c>
      <c r="X89" s="144">
        <f t="shared" si="12"/>
        <v>1.8169493687381078E-14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obj_003bd#0017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3"/>
        <v>USDAM3L16Y_Quote</v>
      </c>
      <c r="Q90" s="138"/>
      <c r="R90" s="136">
        <f t="shared" si="14"/>
        <v>42180</v>
      </c>
      <c r="S90" s="136">
        <f>_xll.qlInterestRateIndexValueDate(AA90,R90)</f>
        <v>42184</v>
      </c>
      <c r="T90" s="136">
        <f>_xll.qlInterestRateIndexMaturity(AA90,S90)</f>
        <v>48029</v>
      </c>
      <c r="U90" s="141">
        <f>_xll.qlIndexFixing('3M Monitor'!AA90,R90,TRUE,_xll.ohTrigger(Trigger,Trigger3M))</f>
        <v>2.7672339375169362E-2</v>
      </c>
      <c r="V90" s="141" t="e">
        <f>_xll.qlQuoteValue(P90,_xll.ohTrigger(Trigger,Trigger3M))</f>
        <v>#NUM!</v>
      </c>
      <c r="W90" s="60" t="b">
        <f t="shared" si="11"/>
        <v>0</v>
      </c>
      <c r="X90" s="145" t="e">
        <f t="shared" si="12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obj_00388#0017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3"/>
        <v>USDAM3L17Y_Quote</v>
      </c>
      <c r="Q91" s="138"/>
      <c r="R91" s="136">
        <f t="shared" si="14"/>
        <v>42180</v>
      </c>
      <c r="S91" s="136">
        <f>_xll.qlInterestRateIndexValueDate(AA91,R91)</f>
        <v>42184</v>
      </c>
      <c r="T91" s="136">
        <f>_xll.qlInterestRateIndexMaturity(AA91,S91)</f>
        <v>48394</v>
      </c>
      <c r="U91" s="141">
        <f>_xll.qlIndexFixing('3M Monitor'!AA91,R91,TRUE,_xll.ohTrigger(Trigger,Trigger3M))</f>
        <v>2.7931274438287929E-2</v>
      </c>
      <c r="V91" s="141" t="e">
        <f>_xll.qlQuoteValue(P91,_xll.ohTrigger(Trigger,Trigger3M))</f>
        <v>#NUM!</v>
      </c>
      <c r="W91" s="60" t="b">
        <f t="shared" si="11"/>
        <v>0</v>
      </c>
      <c r="X91" s="145" t="e">
        <f t="shared" si="12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obj_00386#0017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3"/>
        <v>USDAM3L18Y_Quote</v>
      </c>
      <c r="Q92" s="138"/>
      <c r="R92" s="136">
        <f t="shared" si="14"/>
        <v>42180</v>
      </c>
      <c r="S92" s="136">
        <f>_xll.qlInterestRateIndexValueDate(AA92,R92)</f>
        <v>42184</v>
      </c>
      <c r="T92" s="136">
        <f>_xll.qlInterestRateIndexMaturity(AA92,S92)</f>
        <v>48759</v>
      </c>
      <c r="U92" s="141">
        <f>_xll.qlIndexFixing('3M Monitor'!AA92,R92,TRUE,_xll.ohTrigger(Trigger,Trigger3M))</f>
        <v>2.8154338836591367E-2</v>
      </c>
      <c r="V92" s="141" t="e">
        <f>_xll.qlQuoteValue(P92,_xll.ohTrigger(Trigger,Trigger3M))</f>
        <v>#NUM!</v>
      </c>
      <c r="W92" s="60" t="b">
        <f t="shared" si="11"/>
        <v>0</v>
      </c>
      <c r="X92" s="145" t="e">
        <f t="shared" si="12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obj_0037e#0017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3"/>
        <v>USDAM3L19Y_Quote</v>
      </c>
      <c r="Q93" s="138"/>
      <c r="R93" s="136">
        <f t="shared" si="14"/>
        <v>42180</v>
      </c>
      <c r="S93" s="136">
        <f>_xll.qlInterestRateIndexValueDate(AA93,R93)</f>
        <v>42184</v>
      </c>
      <c r="T93" s="136">
        <f>_xll.qlInterestRateIndexMaturity(AA93,S93)</f>
        <v>49124</v>
      </c>
      <c r="U93" s="141">
        <f>_xll.qlIndexFixing('3M Monitor'!AA93,R93,TRUE,_xll.ohTrigger(Trigger,Trigger3M))</f>
        <v>2.8346032411123687E-2</v>
      </c>
      <c r="V93" s="141" t="e">
        <f>_xll.qlQuoteValue(P93,_xll.ohTrigger(Trigger,Trigger3M))</f>
        <v>#NUM!</v>
      </c>
      <c r="W93" s="60" t="b">
        <f t="shared" si="11"/>
        <v>0</v>
      </c>
      <c r="X93" s="145" t="e">
        <f t="shared" si="12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obj_00375#0017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3"/>
        <v>USDAM3L20Y_Quote</v>
      </c>
      <c r="Q94" s="138"/>
      <c r="R94" s="124">
        <f t="shared" si="14"/>
        <v>42180</v>
      </c>
      <c r="S94" s="124">
        <f>_xll.qlInterestRateIndexValueDate(AA94,R94)</f>
        <v>42184</v>
      </c>
      <c r="T94" s="124">
        <f>_xll.qlInterestRateIndexMaturity(AA94,S94)</f>
        <v>49489</v>
      </c>
      <c r="U94" s="125">
        <f>_xll.qlIndexFixing('3M Monitor'!AA94,R94,TRUE,_xll.ohTrigger(Trigger,Trigger3M))</f>
        <v>2.8509999999977238E-2</v>
      </c>
      <c r="V94" s="125">
        <f>_xll.qlQuoteValue(P94,_xll.ohTrigger(Trigger,Trigger3M))</f>
        <v>2.8510000000000001E-2</v>
      </c>
      <c r="W94" s="123" t="b">
        <f t="shared" si="11"/>
        <v>1</v>
      </c>
      <c r="X94" s="144">
        <f t="shared" si="12"/>
        <v>-2.2763041451767663E-14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obj_00379#0017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3"/>
        <v>USDAM3L21Y_Quote</v>
      </c>
      <c r="Q95" s="138"/>
      <c r="R95" s="136">
        <f t="shared" si="14"/>
        <v>42180</v>
      </c>
      <c r="S95" s="136">
        <f>_xll.qlInterestRateIndexValueDate(AA95,R95)</f>
        <v>42184</v>
      </c>
      <c r="T95" s="136">
        <f>_xll.qlInterestRateIndexMaturity(AA95,S95)</f>
        <v>49856</v>
      </c>
      <c r="U95" s="141">
        <f>_xll.qlIndexFixing('3M Monitor'!AA95,R95,TRUE,_xll.ohTrigger(Trigger,Trigger3M))</f>
        <v>2.8650491261285892E-2</v>
      </c>
      <c r="V95" s="141" t="e">
        <f>_xll.qlQuoteValue(P95,_xll.ohTrigger(Trigger,Trigger3M))</f>
        <v>#NUM!</v>
      </c>
      <c r="W95" s="60" t="b">
        <f t="shared" si="11"/>
        <v>0</v>
      </c>
      <c r="X95" s="145" t="e">
        <f t="shared" si="12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obj_00366#0017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3"/>
        <v>USDAM3L22Y_Quote</v>
      </c>
      <c r="Q96" s="138"/>
      <c r="R96" s="136">
        <f t="shared" si="14"/>
        <v>42180</v>
      </c>
      <c r="S96" s="136">
        <f>_xll.qlInterestRateIndexValueDate(AA96,R96)</f>
        <v>42184</v>
      </c>
      <c r="T96" s="136">
        <f>_xll.qlInterestRateIndexMaturity(AA96,S96)</f>
        <v>50220</v>
      </c>
      <c r="U96" s="141">
        <f>_xll.qlIndexFixing('3M Monitor'!AA96,R96,TRUE,_xll.ohTrigger(Trigger,Trigger3M))</f>
        <v>2.8770067675475783E-2</v>
      </c>
      <c r="V96" s="141" t="e">
        <f>_xll.qlQuoteValue(P96,_xll.ohTrigger(Trigger,Trigger3M))</f>
        <v>#NUM!</v>
      </c>
      <c r="W96" s="60" t="b">
        <f t="shared" si="11"/>
        <v>0</v>
      </c>
      <c r="X96" s="145" t="e">
        <f t="shared" si="12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obj_00399#0017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3"/>
        <v>USDAM3L23Y_Quote</v>
      </c>
      <c r="Q97" s="138"/>
      <c r="R97" s="136">
        <f t="shared" si="14"/>
        <v>42180</v>
      </c>
      <c r="S97" s="136">
        <f>_xll.qlInterestRateIndexValueDate(AA97,R97)</f>
        <v>42184</v>
      </c>
      <c r="T97" s="136">
        <f>_xll.qlInterestRateIndexMaturity(AA97,S97)</f>
        <v>50585</v>
      </c>
      <c r="U97" s="141">
        <f>_xll.qlIndexFixing('3M Monitor'!AA97,R97,TRUE,_xll.ohTrigger(Trigger,Trigger3M))</f>
        <v>2.8874508663904397E-2</v>
      </c>
      <c r="V97" s="141" t="e">
        <f>_xll.qlQuoteValue(P97,_xll.ohTrigger(Trigger,Trigger3M))</f>
        <v>#NUM!</v>
      </c>
      <c r="W97" s="60" t="b">
        <f t="shared" si="11"/>
        <v>0</v>
      </c>
      <c r="X97" s="145" t="e">
        <f t="shared" si="12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obj_003a0#0017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3"/>
        <v>USDAM3L24Y_Quote</v>
      </c>
      <c r="Q98" s="138"/>
      <c r="R98" s="136">
        <f t="shared" si="14"/>
        <v>42180</v>
      </c>
      <c r="S98" s="136">
        <f>_xll.qlInterestRateIndexValueDate(AA98,R98)</f>
        <v>42184</v>
      </c>
      <c r="T98" s="136">
        <f>_xll.qlInterestRateIndexMaturity(AA98,S98)</f>
        <v>50950</v>
      </c>
      <c r="U98" s="141">
        <f>_xll.qlIndexFixing('3M Monitor'!AA98,R98,TRUE,_xll.ohTrigger(Trigger,Trigger3M))</f>
        <v>2.8966806590366496E-2</v>
      </c>
      <c r="V98" s="141" t="e">
        <f>_xll.qlQuoteValue(P98,_xll.ohTrigger(Trigger,Trigger3M))</f>
        <v>#NUM!</v>
      </c>
      <c r="W98" s="60" t="b">
        <f t="shared" si="11"/>
        <v>0</v>
      </c>
      <c r="X98" s="145" t="e">
        <f t="shared" si="12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obj_003ba#0017</v>
      </c>
      <c r="AG98" s="158" t="b">
        <v>1</v>
      </c>
      <c r="AH98" s="160" t="str">
        <f>_xll.qlIMMNextCode(EvaluationDate-1,AG98)</f>
        <v>U5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3"/>
        <v>USDAM3L25Y_Quote</v>
      </c>
      <c r="Q99" s="138"/>
      <c r="R99" s="124">
        <f t="shared" si="14"/>
        <v>42180</v>
      </c>
      <c r="S99" s="124">
        <f>_xll.qlInterestRateIndexValueDate(AA99,R99)</f>
        <v>42184</v>
      </c>
      <c r="T99" s="124">
        <f>_xll.qlInterestRateIndexMaturity(AA99,S99)</f>
        <v>51316</v>
      </c>
      <c r="U99" s="125">
        <f>_xll.qlIndexFixing('3M Monitor'!AA99,R99,TRUE,_xll.ohTrigger(Trigger,Trigger3M))</f>
        <v>2.9050000000002043E-2</v>
      </c>
      <c r="V99" s="125">
        <f>_xll.qlQuoteValue(P99,_xll.ohTrigger(Trigger,Trigger3M))</f>
        <v>2.9049999999999999E-2</v>
      </c>
      <c r="W99" s="123" t="b">
        <f t="shared" si="11"/>
        <v>1</v>
      </c>
      <c r="X99" s="144">
        <f t="shared" si="12"/>
        <v>2.0435042547006788E-15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obj_0035d#0017</v>
      </c>
      <c r="AG99" s="161" t="b">
        <v>1</v>
      </c>
      <c r="AH99" s="162" t="str">
        <f>_xll.qlIMMNextCode(AH98,AG99)</f>
        <v>Z5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3"/>
        <v>USDAM3L26Y_Quote</v>
      </c>
      <c r="Q100" s="138"/>
      <c r="R100" s="136">
        <f t="shared" si="14"/>
        <v>42180</v>
      </c>
      <c r="S100" s="136">
        <f>_xll.qlInterestRateIndexValueDate(AA100,R100)</f>
        <v>42184</v>
      </c>
      <c r="T100" s="136">
        <f>_xll.qlInterestRateIndexMaturity(AA100,S100)</f>
        <v>51680</v>
      </c>
      <c r="U100" s="141">
        <f>_xll.qlIndexFixing('3M Monitor'!AA100,R100,TRUE,_xll.ohTrigger(Trigger,Trigger3M))</f>
        <v>2.9125327738594071E-2</v>
      </c>
      <c r="V100" s="141" t="e">
        <f>_xll.qlQuoteValue(P100,_xll.ohTrigger(Trigger,Trigger3M))</f>
        <v>#NUM!</v>
      </c>
      <c r="W100" s="60" t="b">
        <f t="shared" ref="W100:W114" si="15">NOT(ISERROR(V100))</f>
        <v>0</v>
      </c>
      <c r="X100" s="145" t="e">
        <f t="shared" ref="X100:X114" si="16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obj_00396#0017</v>
      </c>
      <c r="AG100" s="161" t="b">
        <v>1</v>
      </c>
      <c r="AH100" s="162" t="str">
        <f>_xll.qlIMMNextCode(AH99,AG100)</f>
        <v>H6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3"/>
        <v>USDAM3L27Y_Quote</v>
      </c>
      <c r="Q101" s="138"/>
      <c r="R101" s="136">
        <f t="shared" si="14"/>
        <v>42180</v>
      </c>
      <c r="S101" s="136">
        <f>_xll.qlInterestRateIndexValueDate(AA101,R101)</f>
        <v>42184</v>
      </c>
      <c r="T101" s="136">
        <f>_xll.qlInterestRateIndexMaturity(AA101,S101)</f>
        <v>52047</v>
      </c>
      <c r="U101" s="141">
        <f>_xll.qlIndexFixing('3M Monitor'!AA101,R101,TRUE,_xll.ohTrigger(Trigger,Trigger3M))</f>
        <v>2.9194402819256018E-2</v>
      </c>
      <c r="V101" s="141" t="e">
        <f>_xll.qlQuoteValue(P101,_xll.ohTrigger(Trigger,Trigger3M))</f>
        <v>#NUM!</v>
      </c>
      <c r="W101" s="60" t="b">
        <f t="shared" si="15"/>
        <v>0</v>
      </c>
      <c r="X101" s="145" t="e">
        <f t="shared" si="16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obj_0039b#0017</v>
      </c>
      <c r="AG101" s="161" t="b">
        <v>1</v>
      </c>
      <c r="AH101" s="162" t="str">
        <f>_xll.qlIMMNextCode(AH100,AG101)</f>
        <v>M6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3"/>
        <v>USDAM3L28Y_Quote</v>
      </c>
      <c r="Q102" s="138"/>
      <c r="R102" s="136">
        <f t="shared" si="14"/>
        <v>42180</v>
      </c>
      <c r="S102" s="136">
        <f>_xll.qlInterestRateIndexValueDate(AA102,R102)</f>
        <v>42184</v>
      </c>
      <c r="T102" s="136">
        <f>_xll.qlInterestRateIndexMaturity(AA102,S102)</f>
        <v>52411</v>
      </c>
      <c r="U102" s="141">
        <f>_xll.qlIndexFixing('3M Monitor'!AA102,R102,TRUE,_xll.ohTrigger(Trigger,Trigger3M))</f>
        <v>2.9256034044318837E-2</v>
      </c>
      <c r="V102" s="141" t="e">
        <f>_xll.qlQuoteValue(P102,_xll.ohTrigger(Trigger,Trigger3M))</f>
        <v>#NUM!</v>
      </c>
      <c r="W102" s="60" t="b">
        <f t="shared" si="15"/>
        <v>0</v>
      </c>
      <c r="X102" s="145" t="e">
        <f t="shared" si="16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obj_003a4#0017</v>
      </c>
      <c r="AG102" s="163" t="b">
        <v>1</v>
      </c>
      <c r="AH102" s="165" t="str">
        <f>_xll.qlIMMNextCode(AH101,AG102)</f>
        <v>U6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3"/>
        <v>USDAM3L29Y_Quote</v>
      </c>
      <c r="Q103" s="138"/>
      <c r="R103" s="136">
        <f t="shared" si="14"/>
        <v>42180</v>
      </c>
      <c r="S103" s="136">
        <f>_xll.qlInterestRateIndexValueDate(AA103,R103)</f>
        <v>42184</v>
      </c>
      <c r="T103" s="136">
        <f>_xll.qlInterestRateIndexMaturity(AA103,S103)</f>
        <v>52777</v>
      </c>
      <c r="U103" s="141">
        <f>_xll.qlIndexFixing('3M Monitor'!AA103,R103,TRUE,_xll.ohTrigger(Trigger,Trigger3M))</f>
        <v>2.9311374146827961E-2</v>
      </c>
      <c r="V103" s="141" t="e">
        <f>_xll.qlQuoteValue(P103,_xll.ohTrigger(Trigger,Trigger3M))</f>
        <v>#NUM!</v>
      </c>
      <c r="W103" s="60" t="b">
        <f t="shared" si="15"/>
        <v>0</v>
      </c>
      <c r="X103" s="145" t="e">
        <f t="shared" si="16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obj_0039e#0017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3"/>
        <v>USDAM3L30Y_Quote</v>
      </c>
      <c r="Q104" s="138"/>
      <c r="R104" s="124">
        <f t="shared" si="14"/>
        <v>42180</v>
      </c>
      <c r="S104" s="124">
        <f>_xll.qlInterestRateIndexValueDate(AA104,R104)</f>
        <v>42184</v>
      </c>
      <c r="T104" s="124">
        <f>_xll.qlInterestRateIndexMaturity(AA104,S104)</f>
        <v>53142</v>
      </c>
      <c r="U104" s="125">
        <f>_xll.qlIndexFixing('3M Monitor'!AA104,R104,TRUE,_xll.ohTrigger(Trigger,Trigger3M))</f>
        <v>2.9359999999945253E-2</v>
      </c>
      <c r="V104" s="125">
        <f>_xll.qlQuoteValue(P104,_xll.ohTrigger(Trigger,Trigger3M))</f>
        <v>2.9360000000000001E-2</v>
      </c>
      <c r="W104" s="123" t="b">
        <f t="shared" si="15"/>
        <v>1</v>
      </c>
      <c r="X104" s="144">
        <f t="shared" si="16"/>
        <v>-5.4747872901828032E-14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obj_00367#0017</v>
      </c>
      <c r="AF104" s="155"/>
      <c r="AG104" s="127"/>
      <c r="AH104" s="155"/>
      <c r="AI104" s="97"/>
      <c r="AJ104" s="155"/>
      <c r="AK104" s="156"/>
      <c r="AL104" s="153"/>
      <c r="AM104" s="153"/>
      <c r="AN104" s="157"/>
      <c r="AO104" s="153"/>
      <c r="AP104" s="153"/>
      <c r="AQ104" s="153"/>
      <c r="AR104" s="153"/>
      <c r="AS104" s="153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3"/>
        <v>USDAM3L35Y_Quote</v>
      </c>
      <c r="Q105" s="138"/>
      <c r="R105" s="136">
        <f t="shared" si="14"/>
        <v>42180</v>
      </c>
      <c r="S105" s="136">
        <f>_xll.qlInterestRateIndexValueDate(AA105,R105)</f>
        <v>42184</v>
      </c>
      <c r="T105" s="136">
        <f>_xll.qlInterestRateIndexMaturity(AA105,S105)</f>
        <v>54968</v>
      </c>
      <c r="U105" s="141">
        <f>_xll.qlIndexFixing('3M Monitor'!AA105,R105,TRUE,_xll.ohTrigger(Trigger,Trigger3M))</f>
        <v>2.9513629578373283E-2</v>
      </c>
      <c r="V105" s="141" t="e">
        <f>_xll.qlQuoteValue(P105,_xll.ohTrigger(Trigger,Trigger3M))</f>
        <v>#NUM!</v>
      </c>
      <c r="W105" s="60" t="b">
        <f t="shared" si="15"/>
        <v>0</v>
      </c>
      <c r="X105" s="145" t="e">
        <f t="shared" si="16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obj_003aa#0017</v>
      </c>
      <c r="AF105" s="155"/>
      <c r="AG105" s="127"/>
      <c r="AH105" s="155"/>
      <c r="AI105" s="97"/>
      <c r="AJ105" s="155"/>
      <c r="AK105" s="156"/>
      <c r="AL105" s="153"/>
      <c r="AM105" s="153"/>
      <c r="AN105" s="157"/>
      <c r="AO105" s="153"/>
      <c r="AP105" s="153"/>
      <c r="AQ105" s="153"/>
      <c r="AR105" s="153"/>
      <c r="AS105" s="153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3"/>
        <v>USDAM3L40Y_Quote</v>
      </c>
      <c r="Q106" s="138"/>
      <c r="R106" s="124">
        <f t="shared" si="14"/>
        <v>42180</v>
      </c>
      <c r="S106" s="124">
        <f>_xll.qlInterestRateIndexValueDate(AA106,R106)</f>
        <v>42184</v>
      </c>
      <c r="T106" s="124">
        <f>_xll.qlInterestRateIndexMaturity(AA106,S106)</f>
        <v>56794</v>
      </c>
      <c r="U106" s="125">
        <f>_xll.qlIndexFixing('3M Monitor'!AA106,R106,TRUE,_xll.ohTrigger(Trigger,Trigger3M))</f>
        <v>2.9540000000046019E-2</v>
      </c>
      <c r="V106" s="125">
        <f>_xll.qlQuoteValue(P106,_xll.ohTrigger(Trigger,Trigger3M))</f>
        <v>2.954E-2</v>
      </c>
      <c r="W106" s="123" t="b">
        <f t="shared" si="15"/>
        <v>1</v>
      </c>
      <c r="X106" s="144">
        <f t="shared" si="16"/>
        <v>4.6018744370712739E-14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obj_003b6#0017</v>
      </c>
      <c r="AF106" s="155"/>
      <c r="AG106" s="127"/>
      <c r="AH106" s="155"/>
      <c r="AI106" s="97"/>
      <c r="AJ106" s="155"/>
      <c r="AK106" s="156"/>
      <c r="AL106" s="153"/>
      <c r="AM106" s="153"/>
      <c r="AN106" s="157"/>
      <c r="AO106" s="153"/>
      <c r="AP106" s="153"/>
      <c r="AQ106" s="153"/>
      <c r="AR106" s="153"/>
      <c r="AS106" s="153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3"/>
        <v>USDAM3L45Y_Quote</v>
      </c>
      <c r="Q107" s="138"/>
      <c r="R107" s="136">
        <f t="shared" si="14"/>
        <v>42180</v>
      </c>
      <c r="S107" s="136">
        <f>_xll.qlInterestRateIndexValueDate(AA107,R107)</f>
        <v>42184</v>
      </c>
      <c r="T107" s="136">
        <f>_xll.qlInterestRateIndexMaturity(AA107,S107)</f>
        <v>58621</v>
      </c>
      <c r="U107" s="141">
        <f>_xll.qlIndexFixing('3M Monitor'!AA107,R107,TRUE,_xll.ohTrigger(Trigger,Trigger3M))</f>
        <v>2.9473818832179588E-2</v>
      </c>
      <c r="V107" s="141" t="e">
        <f>_xll.qlQuoteValue(P107,_xll.ohTrigger(Trigger,Trigger3M))</f>
        <v>#NUM!</v>
      </c>
      <c r="W107" s="60" t="b">
        <f t="shared" si="15"/>
        <v>0</v>
      </c>
      <c r="X107" s="145" t="e">
        <f t="shared" si="16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obj_0036c#0017</v>
      </c>
      <c r="AF107" s="155"/>
      <c r="AG107" s="127"/>
      <c r="AH107" s="155"/>
      <c r="AI107" s="97"/>
      <c r="AJ107" s="155"/>
      <c r="AK107" s="156"/>
      <c r="AL107" s="153"/>
      <c r="AM107" s="153"/>
      <c r="AN107" s="157"/>
      <c r="AO107" s="153"/>
      <c r="AP107" s="153"/>
      <c r="AQ107" s="153"/>
      <c r="AR107" s="153"/>
      <c r="AS107" s="153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3"/>
        <v>USDAM3L50Y_Quote</v>
      </c>
      <c r="Q108" s="138"/>
      <c r="R108" s="124">
        <f t="shared" si="14"/>
        <v>42180</v>
      </c>
      <c r="S108" s="124">
        <f>_xll.qlInterestRateIndexValueDate(AA108,R108)</f>
        <v>42184</v>
      </c>
      <c r="T108" s="124">
        <f>_xll.qlInterestRateIndexMaturity(AA108,S108)</f>
        <v>60447</v>
      </c>
      <c r="U108" s="125">
        <f>_xll.qlIndexFixing('3M Monitor'!AA108,R108,TRUE,_xll.ohTrigger(Trigger,Trigger3M))</f>
        <v>2.9379999999968157E-2</v>
      </c>
      <c r="V108" s="125">
        <f>_xll.qlQuoteValue(P108,_xll.ohTrigger(Trigger,Trigger3M))</f>
        <v>2.9380000000000003E-2</v>
      </c>
      <c r="W108" s="123" t="b">
        <f t="shared" si="15"/>
        <v>1</v>
      </c>
      <c r="X108" s="144">
        <f t="shared" si="16"/>
        <v>-3.1846053571982225E-14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obj_0035b#0017</v>
      </c>
      <c r="AF108" s="155"/>
      <c r="AG108" s="127"/>
      <c r="AH108" s="155"/>
      <c r="AI108" s="97"/>
      <c r="AJ108" s="155"/>
      <c r="AK108" s="156"/>
      <c r="AL108" s="153"/>
      <c r="AM108" s="153"/>
      <c r="AN108" s="157"/>
      <c r="AO108" s="153"/>
      <c r="AP108" s="153"/>
      <c r="AQ108" s="153"/>
      <c r="AR108" s="153"/>
      <c r="AS108" s="153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3"/>
        <v>USDAM3L60Y_Quote</v>
      </c>
      <c r="Q109" s="138"/>
      <c r="R109" s="137">
        <f t="shared" si="14"/>
        <v>42180</v>
      </c>
      <c r="S109" s="137">
        <f>_xll.qlInterestRateIndexValueDate(AA109,R109)</f>
        <v>42184</v>
      </c>
      <c r="T109" s="137">
        <f>_xll.qlInterestRateIndexMaturity(AA109,S109)</f>
        <v>64098</v>
      </c>
      <c r="U109" s="142">
        <f>_xll.qlIndexFixing('3M Monitor'!AA109,R109,TRUE,_xll.ohTrigger(Trigger,Trigger3M))</f>
        <v>2.9232657122488428E-2</v>
      </c>
      <c r="V109" s="142" t="e">
        <f>_xll.qlQuoteValue(P109,_xll.ohTrigger(Trigger,Trigger3M))</f>
        <v>#NUM!</v>
      </c>
      <c r="W109" s="61" t="b">
        <f t="shared" si="15"/>
        <v>0</v>
      </c>
      <c r="X109" s="146" t="e">
        <f t="shared" si="16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obj_00383#0017</v>
      </c>
      <c r="AC109" s="114" t="s">
        <v>164</v>
      </c>
      <c r="AF109" s="155"/>
      <c r="AG109" s="127"/>
      <c r="AH109" s="155"/>
      <c r="AI109" s="97"/>
      <c r="AJ109" s="155"/>
      <c r="AK109" s="156"/>
      <c r="AL109" s="153"/>
      <c r="AM109" s="153"/>
      <c r="AN109" s="157"/>
      <c r="AO109" s="153"/>
      <c r="AP109" s="153"/>
      <c r="AQ109" s="153"/>
      <c r="AR109" s="153"/>
      <c r="AS109" s="153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9"/>
      <c r="R110" s="151">
        <f>_xll.qlInterestRateIndexFixingDate(Index3M,S110)</f>
        <v>42261</v>
      </c>
      <c r="S110" s="151">
        <f>_xll.qlIMMdate(AH98)</f>
        <v>42263</v>
      </c>
      <c r="T110" s="151">
        <f>_xll.qlSwapMaturityDate(AA110)</f>
        <v>42634</v>
      </c>
      <c r="U110" s="150">
        <f>_xll.qlVanillaSwapFairRate(AA110,_xll.ohTrigger(Trigger,Trigger3M))</f>
        <v>6.7411803542010897E-3</v>
      </c>
      <c r="V110" s="150">
        <f>_xll.qlQuoteValue(P110,_xll.ohTrigger(Trigger,Trigger3M))</f>
        <v>5.4900000000000001E-3</v>
      </c>
      <c r="W110" s="62" t="b">
        <f t="shared" si="15"/>
        <v>1</v>
      </c>
      <c r="X110" s="152">
        <f t="shared" si="16"/>
        <v>1.2511803542010896E-3</v>
      </c>
      <c r="Y110" s="62" t="b">
        <f>ABS(X110)&lt;=ABS('General Settings'!$D$33)</f>
        <v>0</v>
      </c>
      <c r="AA110" s="62" t="str">
        <f>_xll.qlMakeIMMSwap(,"12M",Index3M,,S110,FixedLegDayCounter,,DiscountingEngine,,)</f>
        <v>obj_003c0#0016</v>
      </c>
      <c r="AC110" s="114" t="str">
        <f>_xll.qlDiscountingSwapEngine(,DiscountingCurve,,,,Permanent,Trigger,ObjectOverwrite)</f>
        <v>obj_00351#0009</v>
      </c>
      <c r="AF110" s="155"/>
      <c r="AG110" s="127"/>
      <c r="AH110" s="155"/>
      <c r="AI110" s="97"/>
      <c r="AJ110" s="155"/>
      <c r="AK110" s="156"/>
      <c r="AL110" s="153"/>
      <c r="AM110" s="153"/>
      <c r="AN110" s="157"/>
      <c r="AO110" s="153"/>
      <c r="AP110" s="153"/>
      <c r="AQ110" s="153"/>
      <c r="AR110" s="153"/>
      <c r="AS110" s="153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8"/>
      <c r="R111" s="136">
        <f>_xll.qlInterestRateIndexFixingDate(Index3M,S111)</f>
        <v>42352</v>
      </c>
      <c r="S111" s="136">
        <f>_xll.qlIMMdate(AH99)</f>
        <v>42354</v>
      </c>
      <c r="T111" s="136">
        <f>_xll.qlSwapMaturityDate(AA111)</f>
        <v>42725</v>
      </c>
      <c r="U111" s="141">
        <f>_xll.qlVanillaSwapFairRate(AA111,_xll.ohTrigger(Trigger,Trigger3M))</f>
        <v>8.7421397940308839E-3</v>
      </c>
      <c r="V111" s="141">
        <f>_xll.qlQuoteValue(P111,_xll.ohTrigger(Trigger,Trigger3M))</f>
        <v>6.9000000000000008E-3</v>
      </c>
      <c r="W111" s="60" t="b">
        <f t="shared" si="15"/>
        <v>1</v>
      </c>
      <c r="X111" s="145">
        <f t="shared" si="16"/>
        <v>1.8421397940308832E-3</v>
      </c>
      <c r="Y111" s="60" t="b">
        <f>ABS(X111)&lt;=ABS('General Settings'!$D$33)</f>
        <v>0</v>
      </c>
      <c r="AA111" s="60" t="str">
        <f>_xll.qlMakeIMMSwap(,"12M",Index3M,,S111,FixedLegDayCounter,,DiscountingEngine,,)</f>
        <v>obj_003c3#0016</v>
      </c>
      <c r="AF111" s="155"/>
      <c r="AG111" s="127"/>
      <c r="AH111" s="155"/>
      <c r="AI111" s="97"/>
      <c r="AJ111" s="155"/>
      <c r="AK111" s="156"/>
      <c r="AL111" s="153"/>
      <c r="AM111" s="153"/>
      <c r="AN111" s="157"/>
      <c r="AO111" s="153"/>
      <c r="AP111" s="153"/>
      <c r="AQ111" s="153"/>
      <c r="AR111" s="153"/>
      <c r="AS111" s="153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8"/>
      <c r="R112" s="136">
        <f>_xll.qlInterestRateIndexFixingDate(Index3M,S112)</f>
        <v>42443</v>
      </c>
      <c r="S112" s="136">
        <f>_xll.qlIMMdate(AH100)</f>
        <v>42445</v>
      </c>
      <c r="T112" s="136">
        <f>_xll.qlSwapMaturityDate(AA112)</f>
        <v>42809</v>
      </c>
      <c r="U112" s="141">
        <f>_xll.qlVanillaSwapFairRate(AA112,_xll.ohTrigger(Trigger,Trigger3M))</f>
        <v>1.0769626995315055E-2</v>
      </c>
      <c r="V112" s="141">
        <f>_xll.qlQuoteValue(P112,_xll.ohTrigger(Trigger,Trigger3M))</f>
        <v>8.3499999999999998E-3</v>
      </c>
      <c r="W112" s="60" t="b">
        <f t="shared" si="15"/>
        <v>1</v>
      </c>
      <c r="X112" s="145">
        <f t="shared" si="16"/>
        <v>2.4196269953150554E-3</v>
      </c>
      <c r="Y112" s="60" t="b">
        <f>ABS(X112)&lt;=ABS('General Settings'!$D$33)</f>
        <v>0</v>
      </c>
      <c r="AA112" s="60" t="str">
        <f>_xll.qlMakeIMMSwap(,"12M",Index3M,,S112,FixedLegDayCounter,,DiscountingEngine,,)</f>
        <v>obj_003c1#0016</v>
      </c>
      <c r="AF112" s="155"/>
      <c r="AG112" s="127"/>
      <c r="AH112" s="155"/>
      <c r="AI112" s="97"/>
      <c r="AJ112" s="155"/>
      <c r="AK112" s="156"/>
      <c r="AL112" s="153"/>
      <c r="AM112" s="153"/>
      <c r="AN112" s="157"/>
      <c r="AO112" s="153"/>
      <c r="AP112" s="153"/>
      <c r="AQ112" s="153"/>
      <c r="AR112" s="153"/>
      <c r="AS112" s="153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8"/>
      <c r="R113" s="136">
        <f>_xll.qlInterestRateIndexFixingDate(Index3M,S113)</f>
        <v>42534</v>
      </c>
      <c r="S113" s="136">
        <f>_xll.qlIMMdate(AH101)</f>
        <v>42536</v>
      </c>
      <c r="T113" s="136">
        <f>_xll.qlSwapMaturityDate(AA113)</f>
        <v>42907</v>
      </c>
      <c r="U113" s="141">
        <f>_xll.qlVanillaSwapFairRate(AA113,_xll.ohTrigger(Trigger,Trigger3M))</f>
        <v>1.3014296000794649E-2</v>
      </c>
      <c r="V113" s="141">
        <f>_xll.qlQuoteValue(P113,_xll.ohTrigger(Trigger,Trigger3M))</f>
        <v>9.9799999999999993E-3</v>
      </c>
      <c r="W113" s="60" t="b">
        <f t="shared" si="15"/>
        <v>1</v>
      </c>
      <c r="X113" s="145">
        <f t="shared" si="16"/>
        <v>3.0342960007946496E-3</v>
      </c>
      <c r="Y113" s="60" t="b">
        <f>ABS(X113)&lt;=ABS('General Settings'!$D$33)</f>
        <v>0</v>
      </c>
      <c r="AA113" s="60" t="str">
        <f>_xll.qlMakeIMMSwap(,"12M",Index3M,,S113,FixedLegDayCounter,,DiscountingEngine,,)</f>
        <v>obj_003c2#0016</v>
      </c>
      <c r="AF113" s="155"/>
      <c r="AG113" s="127"/>
      <c r="AH113" s="155"/>
      <c r="AI113" s="97"/>
      <c r="AJ113" s="155"/>
      <c r="AK113" s="156"/>
      <c r="AL113" s="153"/>
      <c r="AM113" s="153"/>
      <c r="AN113" s="157"/>
      <c r="AO113" s="153"/>
      <c r="AP113" s="153"/>
      <c r="AQ113" s="153"/>
      <c r="AR113" s="153"/>
      <c r="AS113" s="153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40"/>
      <c r="R114" s="137">
        <f>_xll.qlInterestRateIndexFixingDate(Index3M,S114)</f>
        <v>42632</v>
      </c>
      <c r="S114" s="137">
        <f>_xll.qlIMMdate(AH102)</f>
        <v>42634</v>
      </c>
      <c r="T114" s="137">
        <f>_xll.qlSwapMaturityDate(AA114)</f>
        <v>42998</v>
      </c>
      <c r="U114" s="142">
        <f>_xll.qlVanillaSwapFairRate(AA114,_xll.ohTrigger(Trigger,Trigger3M))</f>
        <v>1.5166667255202191E-2</v>
      </c>
      <c r="V114" s="142">
        <f>_xll.qlQuoteValue(P114,_xll.ohTrigger(Trigger,Trigger3M))</f>
        <v>1.1600000000000001E-2</v>
      </c>
      <c r="W114" s="61" t="b">
        <f t="shared" si="15"/>
        <v>1</v>
      </c>
      <c r="X114" s="146">
        <f t="shared" si="16"/>
        <v>3.56666725520219E-3</v>
      </c>
      <c r="Y114" s="61" t="b">
        <f>ABS(X114)&lt;=ABS('General Settings'!$D$33)</f>
        <v>0</v>
      </c>
      <c r="AA114" s="61" t="str">
        <f>_xll.qlMakeIMMSwap(,"12M",Index3M,,S114,FixedLegDayCounter,,DiscountingEngine,,)</f>
        <v>obj_003c4#0016</v>
      </c>
      <c r="AF114" s="155"/>
      <c r="AG114" s="127"/>
      <c r="AH114" s="155"/>
      <c r="AI114" s="97"/>
      <c r="AJ114" s="155"/>
      <c r="AK114" s="156"/>
      <c r="AL114" s="153"/>
      <c r="AM114" s="153"/>
      <c r="AN114" s="157"/>
      <c r="AO114" s="153"/>
      <c r="AP114" s="153"/>
      <c r="AQ114" s="153"/>
      <c r="AR114" s="153"/>
      <c r="AS114" s="153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4"/>
      <c r="AC115" s="154"/>
      <c r="AD115" s="97"/>
      <c r="AF115" s="155"/>
      <c r="AG115" s="127"/>
      <c r="AH115" s="155"/>
      <c r="AI115" s="97"/>
      <c r="AJ115" s="155"/>
      <c r="AK115" s="156"/>
      <c r="AL115" s="153"/>
      <c r="AM115" s="153"/>
      <c r="AN115" s="157"/>
      <c r="AO115" s="153"/>
      <c r="AP115" s="153"/>
      <c r="AQ115" s="153"/>
      <c r="AR115" s="153"/>
      <c r="AS115" s="153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4"/>
      <c r="AC116" s="154"/>
      <c r="AD116" s="97"/>
      <c r="AE116" s="97"/>
      <c r="AF116" s="155"/>
      <c r="AG116" s="127"/>
      <c r="AH116" s="155"/>
      <c r="AI116" s="97"/>
      <c r="AJ116" s="155"/>
      <c r="AK116" s="156"/>
      <c r="AL116" s="153"/>
      <c r="AM116" s="153"/>
      <c r="AN116" s="157"/>
      <c r="AO116" s="153"/>
      <c r="AP116" s="153"/>
      <c r="AQ116" s="153"/>
      <c r="AR116" s="153"/>
      <c r="AS116" s="153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4"/>
      <c r="AC117" s="154"/>
      <c r="AD117" s="97"/>
      <c r="AE117" s="97"/>
      <c r="AF117" s="155"/>
      <c r="AG117" s="127"/>
      <c r="AH117" s="155"/>
      <c r="AI117" s="97"/>
      <c r="AJ117" s="155"/>
      <c r="AK117" s="156"/>
      <c r="AL117" s="153"/>
      <c r="AM117" s="153"/>
      <c r="AN117" s="157"/>
      <c r="AO117" s="153"/>
      <c r="AP117" s="153"/>
      <c r="AQ117" s="153"/>
      <c r="AR117" s="153"/>
      <c r="AS117" s="153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4"/>
      <c r="AC118" s="154"/>
      <c r="AD118" s="97"/>
      <c r="AE118" s="97"/>
      <c r="AF118" s="155"/>
      <c r="AG118" s="127"/>
      <c r="AH118" s="155"/>
      <c r="AI118" s="97"/>
      <c r="AJ118" s="155"/>
      <c r="AK118" s="156"/>
      <c r="AL118" s="153"/>
      <c r="AM118" s="153"/>
      <c r="AN118" s="157"/>
      <c r="AO118" s="153"/>
      <c r="AP118" s="153"/>
      <c r="AQ118" s="153"/>
      <c r="AR118" s="153"/>
      <c r="AS118" s="153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4"/>
      <c r="AC119" s="154"/>
      <c r="AD119" s="97"/>
      <c r="AE119" s="97"/>
      <c r="AF119" s="155"/>
      <c r="AG119" s="127"/>
      <c r="AH119" s="155"/>
      <c r="AI119" s="97"/>
      <c r="AJ119" s="155"/>
      <c r="AK119" s="156"/>
      <c r="AL119" s="153"/>
      <c r="AM119" s="153"/>
      <c r="AN119" s="157"/>
      <c r="AO119" s="153"/>
      <c r="AP119" s="153"/>
      <c r="AQ119" s="153"/>
      <c r="AR119" s="153"/>
      <c r="AS119" s="153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4"/>
      <c r="AC120" s="154"/>
      <c r="AD120" s="97"/>
      <c r="AE120" s="97"/>
      <c r="AF120" s="155"/>
      <c r="AG120" s="127"/>
      <c r="AH120" s="155"/>
      <c r="AI120" s="97"/>
      <c r="AJ120" s="155"/>
      <c r="AK120" s="156"/>
      <c r="AL120" s="153"/>
      <c r="AM120" s="153"/>
      <c r="AN120" s="157"/>
      <c r="AO120" s="153"/>
      <c r="AP120" s="153"/>
      <c r="AQ120" s="153"/>
      <c r="AR120" s="153"/>
      <c r="AS120" s="153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4"/>
      <c r="AC121" s="154"/>
      <c r="AD121" s="97"/>
      <c r="AE121" s="97"/>
      <c r="AF121" s="155"/>
      <c r="AG121" s="127"/>
      <c r="AH121" s="155"/>
      <c r="AI121" s="97"/>
      <c r="AJ121" s="155"/>
      <c r="AK121" s="156"/>
      <c r="AL121" s="153"/>
      <c r="AM121" s="153"/>
      <c r="AN121" s="157"/>
      <c r="AO121" s="153"/>
      <c r="AP121" s="153"/>
      <c r="AQ121" s="153"/>
      <c r="AR121" s="153"/>
      <c r="AS121" s="153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4"/>
      <c r="AC122" s="154"/>
      <c r="AD122" s="97"/>
      <c r="AE122" s="97"/>
      <c r="AF122" s="155"/>
      <c r="AG122" s="127"/>
      <c r="AH122" s="155"/>
      <c r="AI122" s="97"/>
      <c r="AJ122" s="155"/>
      <c r="AK122" s="156"/>
      <c r="AL122" s="153"/>
      <c r="AM122" s="153"/>
      <c r="AN122" s="157"/>
      <c r="AO122" s="153"/>
      <c r="AP122" s="153"/>
      <c r="AQ122" s="153"/>
      <c r="AR122" s="153"/>
      <c r="AS122" s="153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4"/>
      <c r="AC123" s="154"/>
      <c r="AD123" s="97"/>
      <c r="AE123" s="97"/>
      <c r="AF123" s="155"/>
      <c r="AG123" s="127"/>
      <c r="AH123" s="155"/>
      <c r="AI123" s="97"/>
      <c r="AJ123" s="155"/>
      <c r="AK123" s="156"/>
      <c r="AL123" s="153"/>
      <c r="AM123" s="153"/>
      <c r="AN123" s="157"/>
      <c r="AO123" s="153"/>
      <c r="AP123" s="153"/>
      <c r="AQ123" s="153"/>
      <c r="AR123" s="153"/>
      <c r="AS123" s="153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4"/>
      <c r="AC124" s="154"/>
      <c r="AD124" s="97"/>
      <c r="AE124" s="97"/>
      <c r="AF124" s="155"/>
      <c r="AG124" s="127"/>
      <c r="AH124" s="155"/>
      <c r="AI124" s="97"/>
      <c r="AJ124" s="155"/>
      <c r="AK124" s="156"/>
      <c r="AL124" s="153"/>
      <c r="AM124" s="153"/>
      <c r="AN124" s="157"/>
      <c r="AO124" s="153"/>
      <c r="AP124" s="153"/>
      <c r="AQ124" s="153"/>
      <c r="AR124" s="153"/>
      <c r="AS124" s="153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4"/>
      <c r="AC125" s="154"/>
      <c r="AD125" s="97"/>
      <c r="AE125" s="97"/>
    </row>
    <row r="126" spans="13:77" x14ac:dyDescent="0.2">
      <c r="W126" s="72"/>
      <c r="X126" s="73"/>
      <c r="AA126" s="97"/>
      <c r="AB126" s="154"/>
      <c r="AC126" s="154"/>
      <c r="AD126" s="97"/>
      <c r="AE126" s="97"/>
    </row>
    <row r="127" spans="13:77" x14ac:dyDescent="0.2">
      <c r="W127" s="72"/>
      <c r="X127" s="73"/>
      <c r="AA127" s="97"/>
      <c r="AB127" s="154"/>
      <c r="AC127" s="154"/>
      <c r="AD127" s="97"/>
      <c r="AE127" s="97"/>
    </row>
    <row r="128" spans="13:77" x14ac:dyDescent="0.2">
      <c r="W128" s="72"/>
      <c r="X128" s="73"/>
      <c r="AA128" s="97"/>
      <c r="AB128" s="154"/>
      <c r="AC128" s="154"/>
      <c r="AD128" s="97"/>
      <c r="AE128" s="97"/>
    </row>
    <row r="129" spans="23:31" x14ac:dyDescent="0.2">
      <c r="W129" s="72"/>
      <c r="X129" s="73"/>
      <c r="AA129" s="97"/>
      <c r="AB129" s="154"/>
      <c r="AC129" s="154"/>
      <c r="AD129" s="97"/>
      <c r="AE129" s="97"/>
    </row>
    <row r="130" spans="23:31" x14ac:dyDescent="0.2">
      <c r="W130" s="72"/>
      <c r="X130" s="73"/>
      <c r="AA130" s="97"/>
      <c r="AB130" s="154"/>
      <c r="AC130" s="154"/>
      <c r="AD130" s="97"/>
      <c r="AE130" s="97"/>
    </row>
    <row r="131" spans="23:31" x14ac:dyDescent="0.2">
      <c r="W131" s="72"/>
      <c r="X131" s="73"/>
      <c r="AA131" s="97"/>
      <c r="AB131" s="154"/>
      <c r="AC131" s="154"/>
      <c r="AD131" s="97"/>
      <c r="AE131" s="97"/>
    </row>
    <row r="132" spans="23:31" x14ac:dyDescent="0.2">
      <c r="W132" s="72"/>
      <c r="X132" s="73"/>
      <c r="AA132" s="97"/>
      <c r="AB132" s="154"/>
      <c r="AC132" s="154"/>
      <c r="AD132" s="97"/>
      <c r="AE132" s="97"/>
    </row>
    <row r="133" spans="23:31" x14ac:dyDescent="0.2">
      <c r="W133" s="72"/>
      <c r="X133" s="73"/>
      <c r="AA133" s="97"/>
      <c r="AB133" s="154"/>
      <c r="AC133" s="154"/>
      <c r="AD133" s="97"/>
      <c r="AE133" s="97"/>
    </row>
    <row r="134" spans="23:31" x14ac:dyDescent="0.2">
      <c r="W134" s="72"/>
      <c r="X134" s="73"/>
      <c r="AA134" s="97"/>
      <c r="AB134" s="154"/>
      <c r="AC134" s="154"/>
      <c r="AD134" s="97"/>
      <c r="AE134" s="97"/>
    </row>
    <row r="135" spans="23:31" x14ac:dyDescent="0.2">
      <c r="W135" s="72"/>
      <c r="X135" s="73"/>
      <c r="AA135" s="97"/>
      <c r="AB135" s="154"/>
      <c r="AC135" s="154"/>
      <c r="AD135" s="97"/>
      <c r="AE135" s="97"/>
    </row>
    <row r="136" spans="23:31" x14ac:dyDescent="0.2">
      <c r="W136" s="72"/>
      <c r="X136" s="73"/>
      <c r="AA136" s="97"/>
      <c r="AB136" s="154"/>
      <c r="AC136" s="154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3" priority="2" operator="equal">
      <formula>FALSE</formula>
    </cfRule>
  </conditionalFormatting>
  <conditionalFormatting sqref="Y23:Y34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42155</v>
      </c>
      <c r="E3" s="83">
        <f t="shared" ref="E3:E16" si="0">EDATE(SettlementDate,$B3)</f>
        <v>42550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4.4709999999999177E-3</v>
      </c>
      <c r="H3" s="63">
        <f t="shared" ref="H3:H16" si="2">ROUNDDOWN(G3*10,2)/10</f>
        <v>4.0000000000000001E-3</v>
      </c>
      <c r="I3" s="92">
        <f>MAX(_xll.ohPack(Data!$N$4:INDEX(Fwd6M,MATCH(E3+1,SettlementDates,1),1)))</f>
        <v>1.1662894292383106E-2</v>
      </c>
      <c r="J3" s="63">
        <f t="shared" ref="J3:J16" si="3">IF(I3-G3&gt;1%,(QUOTIENT(I3*10000,50)+1)*0.5%,(QUOTIENT(I3*10000,10)+1)*0.1%)</f>
        <v>1.2E-2</v>
      </c>
      <c r="K3" s="92">
        <f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42915</v>
      </c>
      <c r="F4" s="87">
        <f t="shared" si="1"/>
        <v>3</v>
      </c>
      <c r="G4" s="93">
        <f>MIN(_xll.ohPack(Data!$N$4:INDEX(Fwd6M,MATCH(E4+1,SettlementDates,1),1)))</f>
        <v>4.4709999999999177E-3</v>
      </c>
      <c r="H4" s="64">
        <f t="shared" si="2"/>
        <v>4.0000000000000001E-3</v>
      </c>
      <c r="I4" s="93">
        <f>MAX(_xll.ohPack(Data!$N$4:INDEX(Fwd6M,MATCH(E4+1,SettlementDates,1),1)))</f>
        <v>1.9308484035354196E-2</v>
      </c>
      <c r="J4" s="64">
        <f t="shared" si="3"/>
        <v>0.02</v>
      </c>
      <c r="K4" s="93">
        <f>IF(J4-H4&lt;0.5%,0.05%,IF(J4-H4&lt;1%,0.1%,IF(J4-H4&lt;2%,0.25%,0.5%)))</f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44011</v>
      </c>
      <c r="F5" s="87">
        <f t="shared" si="1"/>
        <v>6</v>
      </c>
      <c r="G5" s="93">
        <f>MIN(_xll.ohPack(Data!$N$4:INDEX(Fwd6M,MATCH(E5+1,SettlementDates,1),1)))</f>
        <v>4.4709999999999177E-3</v>
      </c>
      <c r="H5" s="64">
        <f t="shared" si="2"/>
        <v>4.0000000000000001E-3</v>
      </c>
      <c r="I5" s="93">
        <f>MAX(_xll.ohPack(Data!$N$4:INDEX(Fwd6M,MATCH(E5+1,SettlementDates,1),1)))</f>
        <v>3.0830901055362445E-2</v>
      </c>
      <c r="J5" s="64">
        <f t="shared" si="3"/>
        <v>3.5000000000000003E-2</v>
      </c>
      <c r="K5" s="93">
        <f>IF(J5-H5&lt;0.5%,0.05%,IF(J5-H5&lt;1%,0.1%,IF(J5-H5&lt;2%,0.25%,0.5%)))</f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45837</v>
      </c>
      <c r="F6" s="87">
        <f t="shared" si="1"/>
        <v>6</v>
      </c>
      <c r="G6" s="93">
        <f>MIN(_xll.ohPack(Data!$N$4:INDEX(Fwd6M,MATCH(E6+1,SettlementDates,1),1)))</f>
        <v>4.4709999999999177E-3</v>
      </c>
      <c r="H6" s="64">
        <f t="shared" si="2"/>
        <v>4.0000000000000001E-3</v>
      </c>
      <c r="I6" s="93">
        <f>MAX(_xll.ohPack(Data!$N$4:INDEX(Fwd6M,MATCH(E6+1,SettlementDates,1),1)))</f>
        <v>3.4660505182671816E-2</v>
      </c>
      <c r="J6" s="64">
        <f t="shared" si="3"/>
        <v>3.5000000000000003E-2</v>
      </c>
      <c r="K6" s="93">
        <f>IF(J6-H6&lt;0.5%,0.05%,IF(J6-H6&lt;1%,0.1%,IF(J6-H6&lt;2%,0.25%,0.5%)))</f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49489</v>
      </c>
      <c r="F7" s="87">
        <f t="shared" si="1"/>
        <v>12</v>
      </c>
      <c r="G7" s="93">
        <f>MIN(_xll.ohPack(Data!$N$4:INDEX(Fwd6M,MATCH(E7+1,SettlementDates,1),1)))</f>
        <v>4.4709999999999177E-3</v>
      </c>
      <c r="H7" s="64">
        <f t="shared" si="2"/>
        <v>4.0000000000000001E-3</v>
      </c>
      <c r="I7" s="93">
        <f>MAX(_xll.ohPack(Data!$N$4:INDEX(Fwd6M,MATCH(E7+1,SettlementDates,1),1)))</f>
        <v>3.4660505182671816E-2</v>
      </c>
      <c r="J7" s="64">
        <f t="shared" si="3"/>
        <v>3.5000000000000003E-2</v>
      </c>
      <c r="K7" s="93">
        <f>IF(J7-H7&lt;0.5%,0.05%,IF(J7-H7&lt;1%,0.1%,IF(J7-H7&lt;2%,0.25%,0.5%)))</f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53142</v>
      </c>
      <c r="F8" s="87">
        <f t="shared" si="1"/>
        <v>36</v>
      </c>
      <c r="G8" s="93">
        <f>MIN(_xll.ohPack(Data!$N$4:INDEX(Fwd6M,MATCH(E8+1,SettlementDates,1),1)))</f>
        <v>4.4709999999999177E-3</v>
      </c>
      <c r="H8" s="64">
        <f t="shared" si="2"/>
        <v>4.0000000000000001E-3</v>
      </c>
      <c r="I8" s="93">
        <f>MAX(_xll.ohPack(Data!$N$4:INDEX(Fwd6M,MATCH(E8+1,SettlementDates,1),1)))</f>
        <v>3.4660505182671816E-2</v>
      </c>
      <c r="J8" s="64">
        <f t="shared" si="3"/>
        <v>3.5000000000000003E-2</v>
      </c>
      <c r="K8" s="93">
        <f>IF(J8-H8&lt;0.5%,0.05%,IF(J8-H8&lt;1%,0.1%,IF(J8-H8&lt;2%,0.25%,0.5%)))</f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64099</v>
      </c>
      <c r="F9" s="87">
        <f t="shared" si="1"/>
        <v>60</v>
      </c>
      <c r="G9" s="94">
        <f>MIN(_xll.ohPack(Data!$N$4:INDEX(Fwd6M,MATCH(E9+1,SettlementDates,1),1)))</f>
        <v>4.4709999999999177E-3</v>
      </c>
      <c r="H9" s="65">
        <f t="shared" si="2"/>
        <v>4.0000000000000001E-3</v>
      </c>
      <c r="I9" s="94">
        <f>MAX(_xll.ohPack(Data!$N$4:INDEX(Fwd6M,MATCH(E9+1,SettlementDates,1),1)))</f>
        <v>3.4660505182671816E-2</v>
      </c>
      <c r="J9" s="65">
        <f t="shared" si="3"/>
        <v>3.5000000000000003E-2</v>
      </c>
      <c r="K9" s="94">
        <f>IF(J9-H9&lt;0.5%,0.05%,IF(J9-H9&lt;1%,0.1%,IF(J9-H9&lt;2%,0.25%,0.5%)))</f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42155</v>
      </c>
      <c r="E10" s="83">
        <f t="shared" si="0"/>
        <v>42550</v>
      </c>
      <c r="F10" s="88">
        <f t="shared" si="1"/>
        <v>1</v>
      </c>
      <c r="G10" s="93">
        <f>MIN(_xll.ohPack(Data!$O$4:INDEX(ONFwd6M,MATCH(E10+1,SettlementDates,1),1)))</f>
        <v>3.9252085159002803E-3</v>
      </c>
      <c r="H10" s="63">
        <f t="shared" si="2"/>
        <v>3.0000000000000001E-3</v>
      </c>
      <c r="I10" s="92">
        <f>MAX(_xll.ohPack(Data!$O$4:INDEX(ONFwd6M,MATCH(E10+1,SettlementDates,1),1)))</f>
        <v>9.38989509067234E-3</v>
      </c>
      <c r="J10" s="63">
        <f t="shared" si="3"/>
        <v>0.01</v>
      </c>
      <c r="K10" s="93">
        <f>IF(J10-H10&lt;0.5%,0.05%,IF(J10-H10&lt;1%,0.1%,IF(J10-H10&lt;2%,0.25%,0.5%)))</f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4">D4</f>
        <v>42185</v>
      </c>
      <c r="E11" s="86">
        <f t="shared" si="0"/>
        <v>42915</v>
      </c>
      <c r="F11" s="87">
        <f t="shared" si="1"/>
        <v>3</v>
      </c>
      <c r="G11" s="93">
        <f>MIN(_xll.ohPack(Data!$O$4:INDEX(ONFwd6M,MATCH(E11+1,SettlementDates,1),1)))</f>
        <v>3.9252085159002803E-3</v>
      </c>
      <c r="H11" s="64">
        <f t="shared" si="2"/>
        <v>3.0000000000000001E-3</v>
      </c>
      <c r="I11" s="93">
        <f>MAX(_xll.ohPack(Data!$O$4:INDEX(ONFwd6M,MATCH(E11+1,SettlementDates,1),1)))</f>
        <v>1.8095640827242576E-2</v>
      </c>
      <c r="J11" s="64">
        <f t="shared" si="3"/>
        <v>0.02</v>
      </c>
      <c r="K11" s="93">
        <f>IF(J11-H11&lt;0.5%,0.05%,IF(J11-H11&lt;1%,0.1%,IF(J11-H11&lt;2%,0.25%,0.5%)))</f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4"/>
        <v>42185</v>
      </c>
      <c r="E12" s="86">
        <f t="shared" si="0"/>
        <v>44011</v>
      </c>
      <c r="F12" s="87">
        <f t="shared" si="1"/>
        <v>6</v>
      </c>
      <c r="G12" s="93">
        <f>MIN(_xll.ohPack(Data!$O$4:INDEX(ONFwd6M,MATCH(E12+1,SettlementDates,1),1)))</f>
        <v>3.9252085159002803E-3</v>
      </c>
      <c r="H12" s="64">
        <f t="shared" si="2"/>
        <v>3.0000000000000001E-3</v>
      </c>
      <c r="I12" s="93">
        <f>MAX(_xll.ohPack(Data!$O$4:INDEX(ONFwd6M,MATCH(E12+1,SettlementDates,1),1)))</f>
        <v>3.0107711970899231E-2</v>
      </c>
      <c r="J12" s="64">
        <f t="shared" si="3"/>
        <v>3.5000000000000003E-2</v>
      </c>
      <c r="K12" s="93">
        <f>IF(J12-H12&lt;0.5%,0.05%,IF(J12-H12&lt;1%,0.1%,IF(J12-H12&lt;2%,0.25%,0.5%)))</f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4"/>
        <v>42185</v>
      </c>
      <c r="E13" s="86">
        <f t="shared" si="0"/>
        <v>45837</v>
      </c>
      <c r="F13" s="87">
        <f t="shared" si="1"/>
        <v>6</v>
      </c>
      <c r="G13" s="93">
        <f>MIN(_xll.ohPack(Data!$O$4:INDEX(ONFwd6M,MATCH(E13+1,SettlementDates,1),1)))</f>
        <v>3.9252085159002803E-3</v>
      </c>
      <c r="H13" s="64">
        <f t="shared" si="2"/>
        <v>3.0000000000000001E-3</v>
      </c>
      <c r="I13" s="93">
        <f>MAX(_xll.ohPack(Data!$O$4:INDEX(ONFwd6M,MATCH(E13+1,SettlementDates,1),1)))</f>
        <v>3.4370438182271812E-2</v>
      </c>
      <c r="J13" s="64">
        <f t="shared" si="3"/>
        <v>3.5000000000000003E-2</v>
      </c>
      <c r="K13" s="93">
        <f>IF(J13-H13&lt;0.5%,0.05%,IF(J13-H13&lt;1%,0.1%,IF(J13-H13&lt;2%,0.25%,0.5%)))</f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4"/>
        <v>42004</v>
      </c>
      <c r="E14" s="86">
        <f t="shared" si="0"/>
        <v>49489</v>
      </c>
      <c r="F14" s="87">
        <f t="shared" si="1"/>
        <v>12</v>
      </c>
      <c r="G14" s="93">
        <f>MIN(_xll.ohPack(Data!$O$4:INDEX(ONFwd6M,MATCH(E14+1,SettlementDates,1),1)))</f>
        <v>3.9252085159002803E-3</v>
      </c>
      <c r="H14" s="64">
        <f t="shared" si="2"/>
        <v>3.0000000000000001E-3</v>
      </c>
      <c r="I14" s="93">
        <f>MAX(_xll.ohPack(Data!$O$4:INDEX(ONFwd6M,MATCH(E14+1,SettlementDates,1),1)))</f>
        <v>3.4370438182271812E-2</v>
      </c>
      <c r="J14" s="64">
        <f t="shared" si="3"/>
        <v>3.5000000000000003E-2</v>
      </c>
      <c r="K14" s="93">
        <f>IF(J14-H14&lt;0.5%,0.05%,IF(J14-H14&lt;1%,0.1%,IF(J14-H14&lt;2%,0.25%,0.5%)))</f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4"/>
        <v>42004</v>
      </c>
      <c r="E15" s="86">
        <f t="shared" si="0"/>
        <v>53142</v>
      </c>
      <c r="F15" s="87">
        <f t="shared" si="1"/>
        <v>36</v>
      </c>
      <c r="G15" s="93">
        <f>MIN(_xll.ohPack(Data!$O$4:INDEX(ONFwd6M,MATCH(E15+1,SettlementDates,1),1)))</f>
        <v>3.9252085159002803E-3</v>
      </c>
      <c r="H15" s="64">
        <f t="shared" si="2"/>
        <v>3.0000000000000001E-3</v>
      </c>
      <c r="I15" s="93">
        <f>MAX(_xll.ohPack(Data!$O$4:INDEX(ONFwd6M,MATCH(E15+1,SettlementDates,1),1)))</f>
        <v>3.4370438182271812E-2</v>
      </c>
      <c r="J15" s="64">
        <f t="shared" si="3"/>
        <v>3.5000000000000003E-2</v>
      </c>
      <c r="K15" s="93">
        <f>IF(J15-H15&lt;0.5%,0.05%,IF(J15-H15&lt;1%,0.1%,IF(J15-H15&lt;2%,0.25%,0.5%)))</f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4"/>
        <v>42004</v>
      </c>
      <c r="E16" s="90">
        <f t="shared" si="0"/>
        <v>64099</v>
      </c>
      <c r="F16" s="91">
        <f t="shared" si="1"/>
        <v>60</v>
      </c>
      <c r="G16" s="94">
        <f>MIN(_xll.ohPack(Data!$O$4:INDEX(ONFwd6M,MATCH(E16+1,SettlementDates,1),1)))</f>
        <v>3.9252085159002803E-3</v>
      </c>
      <c r="H16" s="65">
        <f t="shared" si="2"/>
        <v>3.0000000000000001E-3</v>
      </c>
      <c r="I16" s="94">
        <f>MAX(_xll.ohPack(Data!$O$4:INDEX(ONFwd6M,MATCH(E16+1,SettlementDates,1),1)))</f>
        <v>3.4370438182271812E-2</v>
      </c>
      <c r="J16" s="65">
        <f t="shared" si="3"/>
        <v>3.5000000000000003E-2</v>
      </c>
      <c r="K16" s="94">
        <f>IF(J16-H16&lt;0.5%,0.05%,IF(J16-H16&lt;1%,0.1%,IF(J16-H16&lt;2%,0.25%,0.5%)))</f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>LEFT(N23,LEN(N23)-1)+6&amp;"M"</f>
        <v>7M</v>
      </c>
      <c r="P23" s="123" t="str">
        <f>Currency&amp;LEFT(N23,LEN(N23)-1)&amp;"x"&amp;LEFT(O23,LEN(O23)-1)&amp;"F"&amp;QuoteSuffix</f>
        <v>USD1x7F_Quote</v>
      </c>
      <c r="Q23" s="138"/>
      <c r="R23" s="124">
        <f>_xll.qlInterestRateIndexFixingDate(Index6M,S23)</f>
        <v>42212</v>
      </c>
      <c r="S23" s="124">
        <f>_xll.qlCalendarAdvance(JointCalendar,SettlementDate,N23,"mf",TRUE)</f>
        <v>42214</v>
      </c>
      <c r="T23" s="124">
        <f>_xll.qlCalendarAdvance(JointCalendar,SettlementDate,O23,"mf",TRUE)</f>
        <v>42398</v>
      </c>
      <c r="U23" s="125">
        <f>_xll.qlIndexFixing(Index6M,R23,TRUE,_xll.ohTrigger(Trigger,Trigger6M))</f>
        <v>4.7799999999983854E-3</v>
      </c>
      <c r="V23" s="125">
        <f>_xll.qlQuoteValue(P23,_xll.ohTrigger(Trigger,Trigger6M))</f>
        <v>4.7800000000000004E-3</v>
      </c>
      <c r="W23" s="123" t="b">
        <f>NOT(ISERROR(V23))</f>
        <v>1</v>
      </c>
      <c r="X23" s="144">
        <f>U23-V23</f>
        <v>-1.6150275561344074E-15</v>
      </c>
      <c r="Y23" s="123" t="b">
        <f>ABS(X23)&lt;=ABS('General Settings'!$D$34)</f>
        <v>0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>LEFT(N24,LEN(N24)-1)+6&amp;"M"</f>
        <v>8M</v>
      </c>
      <c r="P24" s="123" t="str">
        <f>Currency&amp;LEFT(N24,LEN(N24)-1)&amp;"x"&amp;LEFT(O24,LEN(O24)-1)&amp;"F"&amp;QuoteSuffix</f>
        <v>USD2x8F_Quote</v>
      </c>
      <c r="Q24" s="138"/>
      <c r="R24" s="124">
        <f>_xll.qlInterestRateIndexFixingDate(Index6M,S24)</f>
        <v>42242</v>
      </c>
      <c r="S24" s="124">
        <f>_xll.qlCalendarAdvance(JointCalendar,SettlementDate,N24,"mf",TRUE)</f>
        <v>42244</v>
      </c>
      <c r="T24" s="124">
        <f>_xll.qlCalendarAdvance(JointCalendar,SettlementDate,O24,"mf",TRUE)</f>
        <v>42429</v>
      </c>
      <c r="U24" s="125">
        <f>_xll.qlIndexFixing(Index6M,R24,TRUE,_xll.ohTrigger(Trigger,Trigger6M))</f>
        <v>5.1999999999960429E-3</v>
      </c>
      <c r="V24" s="125">
        <f>_xll.qlQuoteValue(P24,_xll.ohTrigger(Trigger,Trigger6M))</f>
        <v>5.1999999999999998E-3</v>
      </c>
      <c r="W24" s="123" t="b">
        <f t="shared" ref="W24:W40" si="5">NOT(ISERROR(V24))</f>
        <v>1</v>
      </c>
      <c r="X24" s="144">
        <f t="shared" ref="X24:X40" si="6">U24-V24</f>
        <v>-3.956904248703097E-15</v>
      </c>
      <c r="Y24" s="123" t="b">
        <f>ABS(X24)&lt;=ABS('General Settings'!$D$34)</f>
        <v>0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>LEFT(N25,LEN(N25)-1)+6&amp;"M"</f>
        <v>9M</v>
      </c>
      <c r="P25" s="123" t="str">
        <f>Currency&amp;LEFT(N25,LEN(N25)-1)&amp;"x"&amp;LEFT(O25,LEN(O25)-1)&amp;"F"&amp;QuoteSuffix</f>
        <v>USD3x9F_Quote</v>
      </c>
      <c r="Q25" s="138"/>
      <c r="R25" s="124">
        <f>_xll.qlInterestRateIndexFixingDate(Index6M,S25)</f>
        <v>42272</v>
      </c>
      <c r="S25" s="124">
        <f>_xll.qlCalendarAdvance(JointCalendar,SettlementDate,N25,"mf",TRUE)</f>
        <v>42276</v>
      </c>
      <c r="T25" s="124">
        <f>_xll.qlCalendarAdvance(JointCalendar,SettlementDate,O25,"mf",TRUE)</f>
        <v>42458</v>
      </c>
      <c r="U25" s="125">
        <f>_xll.qlIndexFixing(Index6M,R25,TRUE,_xll.ohTrigger(Trigger,Trigger6M))</f>
        <v>5.7799999999898167E-3</v>
      </c>
      <c r="V25" s="125">
        <f>_xll.qlQuoteValue(P25,_xll.ohTrigger(Trigger,Trigger6M))</f>
        <v>5.7800000000000004E-3</v>
      </c>
      <c r="W25" s="123" t="b">
        <f t="shared" si="5"/>
        <v>1</v>
      </c>
      <c r="X25" s="144">
        <f t="shared" si="6"/>
        <v>-1.0183694165721846E-14</v>
      </c>
      <c r="Y25" s="123" t="b">
        <f>ABS(X25)&lt;=ABS('General Settings'!$D$34)</f>
        <v>0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>LEFT(N26,LEN(N26)-1)+6&amp;"M"</f>
        <v>10M</v>
      </c>
      <c r="P26" s="123" t="str">
        <f>Currency&amp;LEFT(N26,LEN(N26)-1)&amp;"x"&amp;LEFT(O26,LEN(O26)-1)&amp;"F"&amp;QuoteSuffix</f>
        <v>USD4x10F_Quote</v>
      </c>
      <c r="Q26" s="138"/>
      <c r="R26" s="124">
        <f>_xll.qlInterestRateIndexFixingDate(Index6M,S26)</f>
        <v>42304</v>
      </c>
      <c r="S26" s="124">
        <f>_xll.qlCalendarAdvance(JointCalendar,SettlementDate,N26,"mf",TRUE)</f>
        <v>42306</v>
      </c>
      <c r="T26" s="124">
        <f>_xll.qlCalendarAdvance(JointCalendar,SettlementDate,O26,"mf",TRUE)</f>
        <v>42489</v>
      </c>
      <c r="U26" s="125">
        <f>_xll.qlIndexFixing(Index6M,R26,TRUE,_xll.ohTrigger(Trigger,Trigger6M))</f>
        <v>6.3399999999872395E-3</v>
      </c>
      <c r="V26" s="125">
        <f>_xll.qlQuoteValue(P26,_xll.ohTrigger(Trigger,Trigger6M))</f>
        <v>6.3400000000000001E-3</v>
      </c>
      <c r="W26" s="123" t="b">
        <f t="shared" si="5"/>
        <v>1</v>
      </c>
      <c r="X26" s="144">
        <f t="shared" si="6"/>
        <v>-1.2760625889285393E-14</v>
      </c>
      <c r="Y26" s="123" t="b">
        <f>ABS(X26)&lt;=ABS('General Settings'!$D$34)</f>
        <v>0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>LEFT(N27,LEN(N27)-1)+6&amp;"M"</f>
        <v>11M</v>
      </c>
      <c r="P27" s="123" t="str">
        <f>Currency&amp;LEFT(N27,LEN(N27)-1)&amp;"x"&amp;LEFT(O27,LEN(O27)-1)&amp;"F"&amp;QuoteSuffix</f>
        <v>USD5x11F_Quote</v>
      </c>
      <c r="Q27" s="138"/>
      <c r="R27" s="124">
        <f>_xll.qlInterestRateIndexFixingDate(Index6M,S27)</f>
        <v>42334</v>
      </c>
      <c r="S27" s="124">
        <f>_xll.qlCalendarAdvance(JointCalendar,SettlementDate,N27,"mf",TRUE)</f>
        <v>42338</v>
      </c>
      <c r="T27" s="124">
        <f>_xll.qlCalendarAdvance(JointCalendar,SettlementDate,O27,"mf",TRUE)</f>
        <v>42521</v>
      </c>
      <c r="U27" s="125">
        <f>_xll.qlIndexFixing(Index6M,R27,TRUE,_xll.ohTrigger(Trigger,Trigger6M))</f>
        <v>6.9599999999799883E-3</v>
      </c>
      <c r="V27" s="125">
        <f>_xll.qlQuoteValue(P27,_xll.ohTrigger(Trigger,Trigger6M))</f>
        <v>6.9599999999999992E-3</v>
      </c>
      <c r="W27" s="123" t="b">
        <f t="shared" si="5"/>
        <v>1</v>
      </c>
      <c r="X27" s="144">
        <f t="shared" si="6"/>
        <v>-2.0010902657130458E-14</v>
      </c>
      <c r="Y27" s="123" t="b">
        <f>ABS(X27)&lt;=ABS('General Settings'!$D$34)</f>
        <v>0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>LEFT(N28,LEN(N28)-1)+6&amp;"M"</f>
        <v>12M</v>
      </c>
      <c r="P28" s="123" t="str">
        <f>Currency&amp;LEFT(N28,LEN(N28)-1)&amp;"x"&amp;LEFT(O28,LEN(O28)-1)&amp;"F"&amp;QuoteSuffix</f>
        <v>USD6x12F_Quote</v>
      </c>
      <c r="Q28" s="138"/>
      <c r="R28" s="124">
        <f>_xll.qlInterestRateIndexFixingDate(Index6M,S28)</f>
        <v>42361</v>
      </c>
      <c r="S28" s="124">
        <f>_xll.qlCalendarAdvance(JointCalendar,SettlementDate,N28,"mf",TRUE)</f>
        <v>42367</v>
      </c>
      <c r="T28" s="124">
        <f>_xll.qlCalendarAdvance(JointCalendar,SettlementDate,O28,"mf",TRUE)</f>
        <v>42550</v>
      </c>
      <c r="U28" s="125">
        <f>_xll.qlIndexFixing(Index6M,R28,TRUE,_xll.ohTrigger(Trigger,Trigger6M))</f>
        <v>7.5299999999862777E-3</v>
      </c>
      <c r="V28" s="125">
        <f>_xll.qlQuoteValue(P28,_xll.ohTrigger(Trigger,Trigger6M))</f>
        <v>7.5300000000000002E-3</v>
      </c>
      <c r="W28" s="123" t="b">
        <f t="shared" si="5"/>
        <v>1</v>
      </c>
      <c r="X28" s="144">
        <f t="shared" si="6"/>
        <v>-1.3722530056714533E-14</v>
      </c>
      <c r="Y28" s="123" t="b">
        <f>ABS(X28)&lt;=ABS('General Settings'!$D$34)</f>
        <v>0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>LEFT(N29,LEN(N29)-1)+6&amp;"M"</f>
        <v>13M</v>
      </c>
      <c r="P29" s="123" t="str">
        <f>Currency&amp;LEFT(N29,LEN(N29)-1)&amp;"x"&amp;LEFT(O29,LEN(O29)-1)&amp;"F"&amp;QuoteSuffix</f>
        <v>USD7x13F_Quote</v>
      </c>
      <c r="Q29" s="138"/>
      <c r="R29" s="124">
        <f>_xll.qlInterestRateIndexFixingDate(Index6M,S29)</f>
        <v>42396</v>
      </c>
      <c r="S29" s="124">
        <f>_xll.qlCalendarAdvance(JointCalendar,SettlementDate,N29,"mf",TRUE)</f>
        <v>42398</v>
      </c>
      <c r="T29" s="124">
        <f>_xll.qlCalendarAdvance(JointCalendar,SettlementDate,O29,"mf",TRUE)</f>
        <v>42580</v>
      </c>
      <c r="U29" s="125">
        <f>_xll.qlIndexFixing(Index6M,R29,TRUE,_xll.ohTrigger(Trigger,Trigger6M))</f>
        <v>8.1899999999707762E-3</v>
      </c>
      <c r="V29" s="125">
        <f>_xll.qlQuoteValue(P29,_xll.ohTrigger(Trigger,Trigger6M))</f>
        <v>8.1900000000000011E-3</v>
      </c>
      <c r="W29" s="123" t="b">
        <f t="shared" si="5"/>
        <v>1</v>
      </c>
      <c r="X29" s="144">
        <f t="shared" si="6"/>
        <v>-2.9224886399781269E-14</v>
      </c>
      <c r="Y29" s="123" t="b">
        <f>ABS(X29)&lt;=ABS('General Settings'!$D$34)</f>
        <v>0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>LEFT(N30,LEN(N30)-1)+6&amp;"M"</f>
        <v>14M</v>
      </c>
      <c r="P30" s="123" t="str">
        <f>Currency&amp;LEFT(N30,LEN(N30)-1)&amp;"x"&amp;LEFT(O30,LEN(O30)-1)&amp;"F"&amp;QuoteSuffix</f>
        <v>USD8x14F_Quote</v>
      </c>
      <c r="Q30" s="138"/>
      <c r="R30" s="124">
        <f>_xll.qlInterestRateIndexFixingDate(Index6M,S30)</f>
        <v>42425</v>
      </c>
      <c r="S30" s="124">
        <f>_xll.qlCalendarAdvance(JointCalendar,SettlementDate,N30,"mf",TRUE)</f>
        <v>42429</v>
      </c>
      <c r="T30" s="124">
        <f>_xll.qlCalendarAdvance(JointCalendar,SettlementDate,O30,"mf",TRUE)</f>
        <v>42612</v>
      </c>
      <c r="U30" s="125">
        <f>_xll.qlIndexFixing(Index6M,R30,TRUE,_xll.ohTrigger(Trigger,Trigger6M))</f>
        <v>8.8899999998851616E-3</v>
      </c>
      <c r="V30" s="125">
        <f>_xll.qlQuoteValue(P30,_xll.ohTrigger(Trigger,Trigger6M))</f>
        <v>8.8900000000000003E-3</v>
      </c>
      <c r="W30" s="123" t="b">
        <f t="shared" si="5"/>
        <v>1</v>
      </c>
      <c r="X30" s="144">
        <f t="shared" si="6"/>
        <v>-1.1483869410966463E-13</v>
      </c>
      <c r="Y30" s="123" t="b">
        <f>ABS(X30)&lt;=ABS('General Settings'!$D$34)</f>
        <v>0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>LEFT(N31,LEN(N31)-1)+6&amp;"M"</f>
        <v>15M</v>
      </c>
      <c r="P31" s="123" t="str">
        <f>Currency&amp;LEFT(N31,LEN(N31)-1)&amp;"x"&amp;LEFT(O31,LEN(O31)-1)&amp;"F"&amp;QuoteSuffix</f>
        <v>USD9x15F_Quote</v>
      </c>
      <c r="Q31" s="138"/>
      <c r="R31" s="124">
        <f>_xll.qlInterestRateIndexFixingDate(Index6M,S31)</f>
        <v>42452</v>
      </c>
      <c r="S31" s="124">
        <f>_xll.qlCalendarAdvance(JointCalendar,SettlementDate,N31,"mf",TRUE)</f>
        <v>42458</v>
      </c>
      <c r="T31" s="124">
        <f>_xll.qlCalendarAdvance(JointCalendar,SettlementDate,O31,"mf",TRUE)</f>
        <v>42642</v>
      </c>
      <c r="U31" s="125">
        <f>_xll.qlIndexFixing(Index6M,R31,TRUE,_xll.ohTrigger(Trigger,Trigger6M))</f>
        <v>9.5499999999218085E-3</v>
      </c>
      <c r="V31" s="125">
        <f>_xll.qlQuoteValue(P31,_xll.ohTrigger(Trigger,Trigger6M))</f>
        <v>9.5499999999999995E-3</v>
      </c>
      <c r="W31" s="123" t="b">
        <f t="shared" si="5"/>
        <v>1</v>
      </c>
      <c r="X31" s="144">
        <f t="shared" si="6"/>
        <v>-7.8190925956178603E-14</v>
      </c>
      <c r="Y31" s="123" t="b">
        <f>ABS(X31)&lt;=ABS('General Settings'!$D$34)</f>
        <v>0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>LEFT(N32,LEN(N32)-1)+6&amp;"M"</f>
        <v>16M</v>
      </c>
      <c r="P32" s="123" t="str">
        <f>Currency&amp;LEFT(N32,LEN(N32)-1)&amp;"x"&amp;LEFT(O32,LEN(O32)-1)&amp;"F"&amp;QuoteSuffix</f>
        <v>USD10x16F_Quote</v>
      </c>
      <c r="Q32" s="138"/>
      <c r="R32" s="124">
        <f>_xll.qlInterestRateIndexFixingDate(Index6M,S32)</f>
        <v>42487</v>
      </c>
      <c r="S32" s="124">
        <f>_xll.qlCalendarAdvance(JointCalendar,SettlementDate,N32,"mf",TRUE)</f>
        <v>42489</v>
      </c>
      <c r="T32" s="124">
        <f>_xll.qlCalendarAdvance(JointCalendar,SettlementDate,O32,"mf",TRUE)</f>
        <v>42674</v>
      </c>
      <c r="U32" s="125">
        <f>_xll.qlIndexFixing(Index6M,R32,TRUE,_xll.ohTrigger(Trigger,Trigger6M))</f>
        <v>1.025999999989719E-2</v>
      </c>
      <c r="V32" s="125">
        <f>_xll.qlQuoteValue(P32,_xll.ohTrigger(Trigger,Trigger6M))</f>
        <v>1.026E-2</v>
      </c>
      <c r="W32" s="123" t="b">
        <f t="shared" si="5"/>
        <v>1</v>
      </c>
      <c r="X32" s="144">
        <f t="shared" si="6"/>
        <v>-1.0281012152724145E-13</v>
      </c>
      <c r="Y32" s="123" t="b">
        <f>ABS(X32)&lt;=ABS('General Settings'!$D$34)</f>
        <v>0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>LEFT(N33,LEN(N33)-1)+6&amp;"M"</f>
        <v>17M</v>
      </c>
      <c r="P33" s="60" t="str">
        <f>Currency&amp;LEFT(N33,LEN(N33)-1)&amp;"x"&amp;LEFT(O33,LEN(O33)-1)&amp;"F"&amp;QuoteSuffix</f>
        <v>USD11x17F_Quote</v>
      </c>
      <c r="Q33" s="138"/>
      <c r="R33" s="136">
        <f>_xll.qlInterestRateIndexFixingDate(Index6M,S33)</f>
        <v>42516</v>
      </c>
      <c r="S33" s="136">
        <f>_xll.qlCalendarAdvance(JointCalendar,SettlementDate,N33,"mf",TRUE)</f>
        <v>42521</v>
      </c>
      <c r="T33" s="136">
        <f>_xll.qlCalendarAdvance(JointCalendar,SettlementDate,O33,"mf",TRUE)</f>
        <v>42703</v>
      </c>
      <c r="U33" s="141">
        <f>_xll.qlIndexFixing(Index6M,R33,TRUE,_xll.ohTrigger(Trigger,Trigger6M))</f>
        <v>1.0958358338207342E-2</v>
      </c>
      <c r="V33" s="141" t="e">
        <f>_xll.qlQuoteValue(P33,_xll.ohTrigger(Trigger,Trigger6M))</f>
        <v>#NUM!</v>
      </c>
      <c r="W33" s="60" t="b">
        <f t="shared" si="5"/>
        <v>0</v>
      </c>
      <c r="X33" s="145" t="e">
        <f t="shared" si="6"/>
        <v>#NUM!</v>
      </c>
      <c r="Y33" s="60" t="e">
        <f>ABS(X33)&lt;=ABS('General Settings'!$D$34)</f>
        <v>#NUM!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>LEFT(N34,LEN(N34)-1)+6&amp;"M"</f>
        <v>18M</v>
      </c>
      <c r="P34" s="123" t="str">
        <f>Currency&amp;LEFT(N34,LEN(N34)-1)&amp;"x"&amp;LEFT(O34,LEN(O34)-1)&amp;"F"&amp;QuoteSuffix</f>
        <v>USD12x18F_Quote</v>
      </c>
      <c r="Q34" s="138"/>
      <c r="R34" s="124">
        <f>_xll.qlInterestRateIndexFixingDate(Index6M,S34)</f>
        <v>42548</v>
      </c>
      <c r="S34" s="124">
        <f>_xll.qlCalendarAdvance(JointCalendar,SettlementDate,N34,"mf",TRUE)</f>
        <v>42550</v>
      </c>
      <c r="T34" s="124">
        <f>_xll.qlCalendarAdvance(JointCalendar,SettlementDate,O34,"mf",TRUE)</f>
        <v>42733</v>
      </c>
      <c r="U34" s="125">
        <f>_xll.qlIndexFixing(Index6M,R34,TRUE,_xll.ohTrigger(Trigger,Trigger6M))</f>
        <v>1.1639999999999902E-2</v>
      </c>
      <c r="V34" s="125">
        <f>_xll.qlQuoteValue(P34,_xll.ohTrigger(Trigger,Trigger6M))</f>
        <v>1.1639999999999999E-2</v>
      </c>
      <c r="W34" s="123" t="b">
        <f t="shared" si="5"/>
        <v>1</v>
      </c>
      <c r="X34" s="144">
        <f t="shared" si="6"/>
        <v>-9.7144514654701197E-17</v>
      </c>
      <c r="Y34" s="123" t="b">
        <f>ABS(X34)&lt;=ABS('General Settings'!$D$34)</f>
        <v>0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>LEFT(N35,LEN(N35)-1)+6&amp;"M"</f>
        <v>19M</v>
      </c>
      <c r="P35" s="123" t="str">
        <f>Currency&amp;LEFT(N35,LEN(N35)-1)&amp;"x"&amp;LEFT(O35,LEN(O35)-1)&amp;"F"&amp;QuoteSuffix</f>
        <v>USD13x19F_Quote</v>
      </c>
      <c r="Q35" s="138"/>
      <c r="R35" s="124">
        <f>_xll.qlInterestRateIndexFixingDate(Index6M,S35)</f>
        <v>42578</v>
      </c>
      <c r="S35" s="124">
        <f>_xll.qlCalendarAdvance(JointCalendar,SettlementDate,N35,"mf",TRUE)</f>
        <v>42580</v>
      </c>
      <c r="T35" s="124">
        <f>_xll.qlCalendarAdvance(JointCalendar,SettlementDate,O35,"mf",TRUE)</f>
        <v>42765</v>
      </c>
      <c r="U35" s="125">
        <f>_xll.qlIndexFixing(Index6M,R35,TRUE,_xll.ohTrigger(Trigger,Trigger6M))</f>
        <v>1.2359999999782973E-2</v>
      </c>
      <c r="V35" s="125">
        <f>_xll.qlQuoteValue(P35,_xll.ohTrigger(Trigger,Trigger6M))</f>
        <v>1.2359999999999999E-2</v>
      </c>
      <c r="W35" s="123" t="b">
        <f t="shared" si="5"/>
        <v>1</v>
      </c>
      <c r="X35" s="144">
        <f t="shared" si="6"/>
        <v>-2.1702604990903041E-13</v>
      </c>
      <c r="Y35" s="123" t="b">
        <f>ABS(X35)&lt;=ABS('General Settings'!$D$34)</f>
        <v>0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>LEFT(N36,LEN(N36)-1)+6&amp;"M"</f>
        <v>20M</v>
      </c>
      <c r="P36" s="60" t="str">
        <f>Currency&amp;LEFT(N36,LEN(N36)-1)&amp;"x"&amp;LEFT(O36,LEN(O36)-1)&amp;"F"&amp;QuoteSuffix</f>
        <v>USD14x20F_Quote</v>
      </c>
      <c r="Q36" s="138"/>
      <c r="R36" s="136">
        <f>_xll.qlInterestRateIndexFixingDate(Index6M,S36)</f>
        <v>42607</v>
      </c>
      <c r="S36" s="136">
        <f>_xll.qlCalendarAdvance(JointCalendar,SettlementDate,N36,"mf",TRUE)</f>
        <v>42612</v>
      </c>
      <c r="T36" s="136">
        <f>_xll.qlCalendarAdvance(JointCalendar,SettlementDate,O36,"mf",TRUE)</f>
        <v>42794</v>
      </c>
      <c r="U36" s="141">
        <f>_xll.qlIndexFixing(Index6M,R36,TRUE,_xll.ohTrigger(Trigger,Trigger6M))</f>
        <v>1.310235472740357E-2</v>
      </c>
      <c r="V36" s="141" t="e">
        <f>_xll.qlQuoteValue(P36,_xll.ohTrigger(Trigger,Trigger6M))</f>
        <v>#NUM!</v>
      </c>
      <c r="W36" s="60" t="b">
        <f t="shared" si="5"/>
        <v>0</v>
      </c>
      <c r="X36" s="145" t="e">
        <f t="shared" si="6"/>
        <v>#NUM!</v>
      </c>
      <c r="Y36" s="60" t="e">
        <f>ABS(X36)&lt;=ABS('General Settings'!$D$34)</f>
        <v>#NUM!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>LEFT(N37,LEN(N37)-1)+6&amp;"M"</f>
        <v>21M</v>
      </c>
      <c r="P37" s="60" t="str">
        <f>Currency&amp;LEFT(N37,LEN(N37)-1)&amp;"x"&amp;LEFT(O37,LEN(O37)-1)&amp;"F"&amp;QuoteSuffix</f>
        <v>USD15x21F_Quote</v>
      </c>
      <c r="Q37" s="138"/>
      <c r="R37" s="136">
        <f>_xll.qlInterestRateIndexFixingDate(Index6M,S37)</f>
        <v>42640</v>
      </c>
      <c r="S37" s="136">
        <f>_xll.qlCalendarAdvance(JointCalendar,SettlementDate,N37,"mf",TRUE)</f>
        <v>42642</v>
      </c>
      <c r="T37" s="136">
        <f>_xll.qlCalendarAdvance(JointCalendar,SettlementDate,O37,"mf",TRUE)</f>
        <v>42823</v>
      </c>
      <c r="U37" s="141">
        <f>_xll.qlIndexFixing(Index6M,R37,TRUE,_xll.ohTrigger(Trigger,Trigger6M))</f>
        <v>1.375528502055565E-2</v>
      </c>
      <c r="V37" s="141" t="e">
        <f>_xll.qlQuoteValue(P37,_xll.ohTrigger(Trigger,Trigger6M))</f>
        <v>#NUM!</v>
      </c>
      <c r="W37" s="60" t="b">
        <f t="shared" si="5"/>
        <v>0</v>
      </c>
      <c r="X37" s="145" t="e">
        <f t="shared" si="6"/>
        <v>#NUM!</v>
      </c>
      <c r="Y37" s="60" t="e">
        <f>ABS(X37)&lt;=ABS('General Settings'!$D$34)</f>
        <v>#NUM!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>LEFT(N38,LEN(N38)-1)+6&amp;"M"</f>
        <v>22M</v>
      </c>
      <c r="P38" s="60" t="str">
        <f>Currency&amp;LEFT(N38,LEN(N38)-1)&amp;"x"&amp;LEFT(O38,LEN(O38)-1)&amp;"F"&amp;QuoteSuffix</f>
        <v>USD16x22F_Quote</v>
      </c>
      <c r="Q38" s="138"/>
      <c r="R38" s="136">
        <f>_xll.qlInterestRateIndexFixingDate(Index6M,S38)</f>
        <v>42670</v>
      </c>
      <c r="S38" s="136">
        <f>_xll.qlCalendarAdvance(JointCalendar,SettlementDate,N38,"mf",TRUE)</f>
        <v>42674</v>
      </c>
      <c r="T38" s="136">
        <f>_xll.qlCalendarAdvance(JointCalendar,SettlementDate,O38,"mf",TRUE)</f>
        <v>42853</v>
      </c>
      <c r="U38" s="141">
        <f>_xll.qlIndexFixing(Index6M,R38,TRUE,_xll.ohTrigger(Trigger,Trigger6M))</f>
        <v>1.4557097250853697E-2</v>
      </c>
      <c r="V38" s="141" t="e">
        <f>_xll.qlQuoteValue(P38,_xll.ohTrigger(Trigger,Trigger6M))</f>
        <v>#NUM!</v>
      </c>
      <c r="W38" s="60" t="b">
        <f t="shared" si="5"/>
        <v>0</v>
      </c>
      <c r="X38" s="145" t="e">
        <f t="shared" si="6"/>
        <v>#NUM!</v>
      </c>
      <c r="Y38" s="60" t="e">
        <f>ABS(X38)&lt;=ABS('General Settings'!$D$34)</f>
        <v>#NUM!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>LEFT(N39,LEN(N39)-1)+6&amp;"M"</f>
        <v>23M</v>
      </c>
      <c r="P39" s="60" t="str">
        <f>Currency&amp;LEFT(N39,LEN(N39)-1)&amp;"x"&amp;LEFT(O39,LEN(O39)-1)&amp;"F"&amp;QuoteSuffix</f>
        <v>USD17x23F_Quote</v>
      </c>
      <c r="Q39" s="138"/>
      <c r="R39" s="136">
        <f>_xll.qlInterestRateIndexFixingDate(Index6M,S39)</f>
        <v>42699</v>
      </c>
      <c r="S39" s="136">
        <f>_xll.qlCalendarAdvance(JointCalendar,SettlementDate,N39,"mf",TRUE)</f>
        <v>42703</v>
      </c>
      <c r="T39" s="136">
        <f>_xll.qlCalendarAdvance(JointCalendar,SettlementDate,O39,"mf",TRUE)</f>
        <v>42885</v>
      </c>
      <c r="U39" s="141">
        <f>_xll.qlIndexFixing(Index6M,R39,TRUE,_xll.ohTrigger(Trigger,Trigger6M))</f>
        <v>1.5382126412148344E-2</v>
      </c>
      <c r="V39" s="141" t="e">
        <f>_xll.qlQuoteValue(P39,_xll.ohTrigger(Trigger,Trigger6M))</f>
        <v>#NUM!</v>
      </c>
      <c r="W39" s="60" t="b">
        <f t="shared" si="5"/>
        <v>0</v>
      </c>
      <c r="X39" s="145" t="e">
        <f t="shared" si="6"/>
        <v>#NUM!</v>
      </c>
      <c r="Y39" s="60" t="e">
        <f>ABS(X39)&lt;=ABS('General Settings'!$D$34)</f>
        <v>#NUM!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>LEFT(N40,LEN(N40)-1)+6&amp;"M"</f>
        <v>24M</v>
      </c>
      <c r="P40" s="61" t="str">
        <f>Currency&amp;LEFT(N40,LEN(N40)-1)&amp;"x"&amp;LEFT(O40,LEN(O40)-1)&amp;"F"&amp;QuoteSuffix</f>
        <v>USD18x24F_Quote</v>
      </c>
      <c r="Q40" s="140"/>
      <c r="R40" s="137">
        <f>_xll.qlInterestRateIndexFixingDate(Index6M,S40)</f>
        <v>42727</v>
      </c>
      <c r="S40" s="137">
        <f>_xll.qlCalendarAdvance(JointCalendar,SettlementDate,N40,"mf",TRUE)</f>
        <v>42733</v>
      </c>
      <c r="T40" s="137">
        <f>_xll.qlCalendarAdvance(JointCalendar,SettlementDate,O40,"mf",TRUE)</f>
        <v>42915</v>
      </c>
      <c r="U40" s="142">
        <f>_xll.qlIndexFixing(Index6M,R40,TRUE,_xll.ohTrigger(Trigger,Trigger6M))</f>
        <v>1.6162961212228058E-2</v>
      </c>
      <c r="V40" s="142">
        <f>_xll.qlQuoteValue(P40,_xll.ohTrigger(Trigger,Trigger6M))</f>
        <v>1.585E-2</v>
      </c>
      <c r="W40" s="61" t="b">
        <f t="shared" si="5"/>
        <v>1</v>
      </c>
      <c r="X40" s="146">
        <f t="shared" si="6"/>
        <v>3.1296121222805853E-4</v>
      </c>
      <c r="Y40" s="61" t="b">
        <f>ABS(X40)&lt;=ABS('General Settings'!$D$34)</f>
        <v>0</v>
      </c>
      <c r="AA40" s="72" t="e">
        <v>#N/A</v>
      </c>
    </row>
    <row r="41" spans="13:30" x14ac:dyDescent="0.2">
      <c r="W41" s="72"/>
      <c r="X41" s="73"/>
      <c r="AA41" s="97"/>
      <c r="AB41" s="154"/>
      <c r="AC41" s="154"/>
      <c r="AD41" s="97"/>
    </row>
    <row r="42" spans="13:30" x14ac:dyDescent="0.2">
      <c r="W42" s="72"/>
      <c r="X42" s="73"/>
      <c r="AA42" s="97"/>
      <c r="AB42" s="154"/>
      <c r="AC42" s="154"/>
      <c r="AD42" s="97"/>
    </row>
    <row r="43" spans="13:30" x14ac:dyDescent="0.2">
      <c r="W43" s="72"/>
      <c r="X43" s="73"/>
      <c r="AA43" s="97"/>
      <c r="AB43" s="154"/>
      <c r="AC43" s="154"/>
      <c r="AD43" s="97"/>
    </row>
    <row r="44" spans="13:30" x14ac:dyDescent="0.2">
      <c r="W44" s="72"/>
      <c r="X44" s="73"/>
      <c r="AA44" s="97"/>
      <c r="AB44" s="154"/>
      <c r="AC44" s="154"/>
      <c r="AD44" s="97"/>
    </row>
    <row r="45" spans="13:30" x14ac:dyDescent="0.2">
      <c r="W45" s="72"/>
      <c r="X45" s="73"/>
      <c r="AA45" s="97"/>
      <c r="AB45" s="154"/>
      <c r="AC45" s="154"/>
      <c r="AD45" s="97"/>
    </row>
    <row r="46" spans="13:30" x14ac:dyDescent="0.2">
      <c r="W46" s="72"/>
      <c r="X46" s="73"/>
      <c r="AA46" s="97"/>
      <c r="AB46" s="154"/>
      <c r="AC46" s="154"/>
      <c r="AD46" s="97"/>
    </row>
    <row r="47" spans="13:30" x14ac:dyDescent="0.2">
      <c r="W47" s="72"/>
      <c r="X47" s="73"/>
      <c r="AA47" s="97"/>
      <c r="AB47" s="154"/>
      <c r="AC47" s="154"/>
      <c r="AD47" s="97"/>
    </row>
    <row r="48" spans="13:30" x14ac:dyDescent="0.2">
      <c r="W48" s="72"/>
      <c r="X48" s="73"/>
      <c r="AA48" s="97"/>
      <c r="AB48" s="154"/>
      <c r="AC48" s="154"/>
      <c r="AD48" s="97"/>
    </row>
    <row r="49" spans="23:30" x14ac:dyDescent="0.2">
      <c r="W49" s="72"/>
      <c r="X49" s="73"/>
      <c r="AA49" s="97"/>
      <c r="AB49" s="154"/>
      <c r="AC49" s="154"/>
      <c r="AD49" s="97"/>
    </row>
    <row r="50" spans="23:30" x14ac:dyDescent="0.2">
      <c r="W50" s="72"/>
      <c r="X50" s="73"/>
      <c r="AA50" s="97"/>
      <c r="AB50" s="154"/>
      <c r="AC50" s="154"/>
      <c r="AD50" s="97"/>
    </row>
    <row r="51" spans="23:30" x14ac:dyDescent="0.2">
      <c r="W51" s="72"/>
      <c r="X51" s="73"/>
      <c r="AA51" s="97"/>
      <c r="AB51" s="154"/>
      <c r="AC51" s="154"/>
      <c r="AD51" s="97"/>
    </row>
    <row r="52" spans="23:30" x14ac:dyDescent="0.2">
      <c r="W52" s="72"/>
      <c r="X52" s="73"/>
      <c r="AA52" s="97"/>
      <c r="AB52" s="154"/>
      <c r="AC52" s="154"/>
      <c r="AD52" s="97"/>
    </row>
    <row r="53" spans="23:30" x14ac:dyDescent="0.2">
      <c r="W53" s="72"/>
      <c r="X53" s="73"/>
      <c r="AA53" s="97"/>
      <c r="AB53" s="154"/>
      <c r="AC53" s="154"/>
      <c r="AD53" s="97"/>
    </row>
    <row r="54" spans="23:30" x14ac:dyDescent="0.2">
      <c r="W54" s="72"/>
      <c r="X54" s="73"/>
      <c r="AA54" s="97"/>
      <c r="AB54" s="154"/>
      <c r="AC54" s="154"/>
      <c r="AD54" s="97"/>
    </row>
    <row r="55" spans="23:30" x14ac:dyDescent="0.2">
      <c r="W55" s="72"/>
      <c r="X55" s="73"/>
      <c r="AA55" s="97"/>
      <c r="AB55" s="154"/>
      <c r="AC55" s="154"/>
      <c r="AD55" s="97"/>
    </row>
    <row r="56" spans="23:30" x14ac:dyDescent="0.2">
      <c r="W56" s="72"/>
      <c r="X56" s="73"/>
      <c r="AA56" s="97"/>
      <c r="AB56" s="154"/>
      <c r="AC56" s="154"/>
      <c r="AD56" s="97"/>
    </row>
    <row r="57" spans="23:30" x14ac:dyDescent="0.2">
      <c r="W57" s="72"/>
      <c r="X57" s="73"/>
      <c r="AA57" s="97"/>
      <c r="AB57" s="154"/>
      <c r="AC57" s="154"/>
      <c r="AD57" s="97"/>
    </row>
    <row r="58" spans="23:30" x14ac:dyDescent="0.2">
      <c r="W58" s="72"/>
      <c r="X58" s="73"/>
      <c r="AA58" s="97"/>
      <c r="AB58" s="154"/>
      <c r="AC58" s="154"/>
      <c r="AD58" s="97"/>
    </row>
    <row r="59" spans="23:30" x14ac:dyDescent="0.2">
      <c r="W59" s="72"/>
      <c r="X59" s="73"/>
      <c r="AA59" s="97"/>
      <c r="AB59" s="154"/>
      <c r="AC59" s="154"/>
      <c r="AD59" s="97"/>
    </row>
    <row r="60" spans="23:30" x14ac:dyDescent="0.2">
      <c r="W60" s="72"/>
      <c r="X60" s="73"/>
      <c r="AA60" s="97"/>
      <c r="AB60" s="154"/>
      <c r="AC60" s="154"/>
      <c r="AD60" s="97"/>
    </row>
    <row r="61" spans="23:30" x14ac:dyDescent="0.2">
      <c r="W61" s="72"/>
      <c r="X61" s="73"/>
      <c r="AA61" s="97"/>
      <c r="AB61" s="154"/>
      <c r="AC61" s="154"/>
      <c r="AD61" s="97"/>
    </row>
    <row r="62" spans="23:30" x14ac:dyDescent="0.2">
      <c r="W62" s="72"/>
      <c r="X62" s="73"/>
      <c r="AA62" s="97"/>
      <c r="AB62" s="154"/>
      <c r="AC62" s="154"/>
      <c r="AD62" s="97"/>
    </row>
    <row r="63" spans="23:30" x14ac:dyDescent="0.2">
      <c r="W63" s="72"/>
      <c r="X63" s="73"/>
      <c r="AA63" s="97"/>
      <c r="AB63" s="154"/>
      <c r="AC63" s="154"/>
      <c r="AD63" s="97"/>
    </row>
    <row r="64" spans="23:30" x14ac:dyDescent="0.2">
      <c r="W64" s="72"/>
      <c r="X64" s="73"/>
      <c r="AA64" s="97"/>
      <c r="AB64" s="154"/>
      <c r="AC64" s="154"/>
      <c r="AD64" s="97"/>
    </row>
    <row r="65" spans="10:30" x14ac:dyDescent="0.2">
      <c r="W65" s="72"/>
      <c r="X65" s="73"/>
      <c r="AA65" s="97"/>
      <c r="AB65" s="154"/>
      <c r="AC65" s="154"/>
      <c r="AD65" s="97"/>
    </row>
    <row r="66" spans="10:30" x14ac:dyDescent="0.2">
      <c r="W66" s="72"/>
      <c r="X66" s="73"/>
      <c r="AA66" s="97"/>
      <c r="AB66" s="154"/>
      <c r="AC66" s="154"/>
      <c r="AD66" s="97"/>
    </row>
    <row r="67" spans="10:30" x14ac:dyDescent="0.2">
      <c r="W67" s="72"/>
      <c r="X67" s="73"/>
      <c r="AA67" s="97"/>
      <c r="AB67" s="154"/>
      <c r="AC67" s="154"/>
      <c r="AD67" s="97"/>
    </row>
    <row r="68" spans="10:30" x14ac:dyDescent="0.2">
      <c r="W68" s="72"/>
      <c r="X68" s="73"/>
      <c r="AA68" s="97"/>
      <c r="AB68" s="154"/>
      <c r="AC68" s="154"/>
      <c r="AD68" s="97"/>
    </row>
    <row r="69" spans="10:30" x14ac:dyDescent="0.2">
      <c r="W69" s="72"/>
      <c r="X69" s="73"/>
      <c r="AA69" s="97"/>
      <c r="AB69" s="154"/>
      <c r="AC69" s="154"/>
      <c r="AD69" s="97"/>
    </row>
    <row r="70" spans="10:30" x14ac:dyDescent="0.2">
      <c r="W70" s="72"/>
      <c r="X70" s="73"/>
      <c r="AA70" s="97"/>
      <c r="AB70" s="154"/>
      <c r="AC70" s="154"/>
      <c r="AD70" s="97"/>
    </row>
    <row r="71" spans="10:30" x14ac:dyDescent="0.2">
      <c r="J71" s="72"/>
      <c r="K71" s="72"/>
      <c r="L71" s="72"/>
      <c r="W71" s="72"/>
      <c r="X71" s="73"/>
      <c r="AA71" s="97"/>
      <c r="AB71" s="154"/>
      <c r="AC71" s="154"/>
      <c r="AD71" s="97"/>
    </row>
    <row r="72" spans="10:30" x14ac:dyDescent="0.2">
      <c r="W72" s="72"/>
      <c r="X72" s="73"/>
      <c r="AA72" s="97"/>
      <c r="AB72" s="154"/>
      <c r="AC72" s="154"/>
      <c r="AD72" s="97"/>
    </row>
    <row r="73" spans="10:30" x14ac:dyDescent="0.2">
      <c r="W73" s="72"/>
      <c r="X73" s="73"/>
      <c r="AA73" s="97"/>
      <c r="AB73" s="154"/>
      <c r="AC73" s="154"/>
      <c r="AD73" s="97"/>
    </row>
    <row r="74" spans="10:30" x14ac:dyDescent="0.2">
      <c r="W74" s="72"/>
      <c r="X74" s="73"/>
      <c r="AA74" s="97"/>
      <c r="AB74" s="154"/>
      <c r="AC74" s="154"/>
      <c r="AD74" s="97"/>
    </row>
    <row r="75" spans="10:30" x14ac:dyDescent="0.2">
      <c r="W75" s="72"/>
      <c r="X75" s="73"/>
      <c r="AA75" s="97"/>
      <c r="AB75" s="154"/>
      <c r="AC75" s="154"/>
      <c r="AD75" s="97"/>
    </row>
    <row r="76" spans="10:30" x14ac:dyDescent="0.2">
      <c r="W76" s="72"/>
      <c r="X76" s="73"/>
      <c r="AA76" s="97"/>
      <c r="AB76" s="154"/>
      <c r="AC76" s="154"/>
      <c r="AD76" s="97"/>
    </row>
    <row r="77" spans="10:30" x14ac:dyDescent="0.2">
      <c r="W77" s="72"/>
      <c r="X77" s="73"/>
      <c r="AA77" s="97"/>
      <c r="AB77" s="154"/>
      <c r="AC77" s="154"/>
      <c r="AD77" s="97"/>
    </row>
    <row r="78" spans="10:30" x14ac:dyDescent="0.2">
      <c r="W78" s="72"/>
      <c r="X78" s="73"/>
      <c r="AA78" s="97"/>
      <c r="AB78" s="154"/>
      <c r="AC78" s="154"/>
      <c r="AD78" s="97"/>
    </row>
    <row r="79" spans="10:30" x14ac:dyDescent="0.2">
      <c r="W79" s="72"/>
      <c r="X79" s="73"/>
      <c r="AA79" s="97"/>
      <c r="AB79" s="154"/>
      <c r="AC79" s="154"/>
      <c r="AD79" s="97"/>
    </row>
    <row r="80" spans="10:30" x14ac:dyDescent="0.2">
      <c r="W80" s="72"/>
      <c r="X80" s="73"/>
      <c r="AA80" s="97"/>
      <c r="AB80" s="154"/>
      <c r="AC80" s="154"/>
      <c r="AD80" s="97"/>
    </row>
    <row r="81" spans="23:30" x14ac:dyDescent="0.2">
      <c r="W81" s="72"/>
      <c r="X81" s="73"/>
      <c r="AA81" s="97"/>
      <c r="AB81" s="154"/>
      <c r="AC81" s="154"/>
      <c r="AD81" s="97"/>
    </row>
    <row r="82" spans="23:30" x14ac:dyDescent="0.2">
      <c r="W82" s="72"/>
      <c r="X82" s="73"/>
      <c r="AA82" s="97"/>
      <c r="AB82" s="154"/>
      <c r="AC82" s="154"/>
      <c r="AD82" s="97"/>
    </row>
    <row r="83" spans="23:30" x14ac:dyDescent="0.2">
      <c r="W83" s="72"/>
      <c r="X83" s="73"/>
      <c r="AA83" s="97"/>
      <c r="AB83" s="154"/>
      <c r="AC83" s="154"/>
      <c r="AD83" s="97"/>
    </row>
    <row r="84" spans="23:30" x14ac:dyDescent="0.2">
      <c r="W84" s="72"/>
      <c r="X84" s="73"/>
      <c r="AA84" s="97"/>
      <c r="AB84" s="154"/>
      <c r="AC84" s="154"/>
      <c r="AD84" s="97"/>
    </row>
    <row r="85" spans="23:30" x14ac:dyDescent="0.2">
      <c r="W85" s="72"/>
      <c r="X85" s="73"/>
      <c r="AA85" s="97"/>
      <c r="AB85" s="154"/>
      <c r="AC85" s="154"/>
      <c r="AD85" s="97"/>
    </row>
    <row r="86" spans="23:30" x14ac:dyDescent="0.2">
      <c r="W86" s="72"/>
      <c r="X86" s="73"/>
      <c r="AA86" s="97"/>
      <c r="AB86" s="154"/>
      <c r="AC86" s="154"/>
      <c r="AD86" s="97"/>
    </row>
    <row r="87" spans="23:30" x14ac:dyDescent="0.2">
      <c r="W87" s="72"/>
      <c r="X87" s="73"/>
      <c r="AA87" s="97"/>
      <c r="AB87" s="154"/>
      <c r="AC87" s="154"/>
      <c r="AD87" s="97"/>
    </row>
    <row r="88" spans="23:30" x14ac:dyDescent="0.2">
      <c r="W88" s="72"/>
      <c r="X88" s="73"/>
      <c r="AA88" s="97"/>
      <c r="AB88" s="154"/>
      <c r="AC88" s="154"/>
      <c r="AD88" s="97"/>
    </row>
    <row r="89" spans="23:30" x14ac:dyDescent="0.2">
      <c r="W89" s="72"/>
      <c r="X89" s="73"/>
      <c r="AA89" s="97"/>
      <c r="AB89" s="154"/>
      <c r="AC89" s="154"/>
      <c r="AD89" s="97"/>
    </row>
    <row r="90" spans="23:30" x14ac:dyDescent="0.2">
      <c r="W90" s="72"/>
      <c r="X90" s="73"/>
      <c r="AA90" s="97"/>
      <c r="AB90" s="154"/>
      <c r="AC90" s="154"/>
      <c r="AD90" s="97"/>
    </row>
    <row r="91" spans="23:30" x14ac:dyDescent="0.2">
      <c r="W91" s="72"/>
      <c r="X91" s="73"/>
      <c r="AA91" s="97"/>
      <c r="AB91" s="154"/>
      <c r="AC91" s="154"/>
      <c r="AD91" s="97"/>
    </row>
    <row r="92" spans="23:30" x14ac:dyDescent="0.2">
      <c r="W92" s="72"/>
      <c r="X92" s="73"/>
      <c r="AA92" s="97"/>
      <c r="AB92" s="154"/>
      <c r="AC92" s="154"/>
      <c r="AD92" s="97"/>
    </row>
    <row r="93" spans="23:30" x14ac:dyDescent="0.2">
      <c r="W93" s="72"/>
      <c r="X93" s="73"/>
      <c r="AA93" s="97"/>
      <c r="AB93" s="154"/>
      <c r="AC93" s="154"/>
      <c r="AD93" s="97"/>
    </row>
    <row r="94" spans="23:30" x14ac:dyDescent="0.2">
      <c r="W94" s="72"/>
      <c r="X94" s="73"/>
      <c r="AA94" s="97"/>
      <c r="AB94" s="154"/>
      <c r="AC94" s="154"/>
      <c r="AD94" s="97"/>
    </row>
    <row r="95" spans="23:30" x14ac:dyDescent="0.2">
      <c r="W95" s="72"/>
      <c r="X95" s="73"/>
      <c r="AA95" s="97"/>
      <c r="AB95" s="154"/>
      <c r="AC95" s="154"/>
      <c r="AD95" s="97"/>
    </row>
    <row r="96" spans="23:30" x14ac:dyDescent="0.2">
      <c r="W96" s="72"/>
      <c r="X96" s="73"/>
      <c r="AA96" s="97"/>
      <c r="AB96" s="154"/>
      <c r="AC96" s="154"/>
      <c r="AD96" s="97"/>
    </row>
    <row r="97" spans="23:30" x14ac:dyDescent="0.2">
      <c r="W97" s="72"/>
      <c r="X97" s="73"/>
      <c r="AA97" s="97"/>
      <c r="AB97" s="154"/>
      <c r="AC97" s="154"/>
      <c r="AD97" s="97"/>
    </row>
    <row r="98" spans="23:30" x14ac:dyDescent="0.2">
      <c r="W98" s="72"/>
      <c r="X98" s="73"/>
      <c r="AA98" s="97"/>
      <c r="AB98" s="154"/>
      <c r="AC98" s="154"/>
      <c r="AD98" s="97"/>
    </row>
    <row r="99" spans="23:30" x14ac:dyDescent="0.2">
      <c r="W99" s="72"/>
      <c r="X99" s="73"/>
      <c r="AA99" s="97"/>
      <c r="AB99" s="154"/>
      <c r="AC99" s="154"/>
      <c r="AD99" s="97"/>
    </row>
    <row r="100" spans="23:30" x14ac:dyDescent="0.2">
      <c r="W100" s="72"/>
      <c r="X100" s="73"/>
      <c r="AA100" s="97"/>
      <c r="AB100" s="154"/>
      <c r="AC100" s="154"/>
      <c r="AD100" s="97"/>
    </row>
    <row r="101" spans="23:30" x14ac:dyDescent="0.2">
      <c r="W101" s="72"/>
      <c r="X101" s="73"/>
      <c r="AA101" s="97"/>
      <c r="AB101" s="154"/>
      <c r="AC101" s="154"/>
      <c r="AD101" s="97"/>
    </row>
    <row r="102" spans="23:30" x14ac:dyDescent="0.2">
      <c r="W102" s="72"/>
      <c r="X102" s="73"/>
      <c r="AA102" s="97"/>
      <c r="AB102" s="154"/>
      <c r="AC102" s="154"/>
      <c r="AD102" s="97"/>
    </row>
    <row r="103" spans="23:30" x14ac:dyDescent="0.2">
      <c r="W103" s="72"/>
      <c r="X103" s="73"/>
      <c r="AA103" s="97"/>
      <c r="AB103" s="154"/>
      <c r="AC103" s="154"/>
      <c r="AD103" s="97"/>
    </row>
    <row r="104" spans="23:30" x14ac:dyDescent="0.2">
      <c r="W104" s="72"/>
      <c r="X104" s="73"/>
      <c r="AA104" s="97"/>
      <c r="AB104" s="154"/>
      <c r="AC104" s="154"/>
      <c r="AD104" s="97"/>
    </row>
    <row r="105" spans="23:30" x14ac:dyDescent="0.2">
      <c r="W105" s="72"/>
      <c r="X105" s="73"/>
      <c r="AA105" s="97"/>
      <c r="AB105" s="154"/>
      <c r="AC105" s="154"/>
      <c r="AD105" s="97"/>
    </row>
    <row r="106" spans="23:30" x14ac:dyDescent="0.2">
      <c r="W106" s="72"/>
      <c r="X106" s="73"/>
      <c r="AA106" s="97"/>
      <c r="AB106" s="154"/>
      <c r="AC106" s="154"/>
      <c r="AD106" s="97"/>
    </row>
    <row r="107" spans="23:30" x14ac:dyDescent="0.2">
      <c r="W107" s="72"/>
      <c r="X107" s="73"/>
      <c r="AA107" s="97"/>
      <c r="AB107" s="154"/>
      <c r="AC107" s="154"/>
      <c r="AD107" s="97"/>
    </row>
    <row r="108" spans="23:30" x14ac:dyDescent="0.2">
      <c r="W108" s="72"/>
      <c r="X108" s="73"/>
      <c r="AA108" s="97"/>
      <c r="AB108" s="154"/>
      <c r="AC108" s="154"/>
      <c r="AD108" s="97"/>
    </row>
    <row r="109" spans="23:30" x14ac:dyDescent="0.2">
      <c r="W109" s="72"/>
      <c r="X109" s="73"/>
      <c r="AA109" s="97"/>
      <c r="AB109" s="154"/>
      <c r="AC109" s="154"/>
      <c r="AD109" s="97"/>
    </row>
    <row r="110" spans="23:30" x14ac:dyDescent="0.2">
      <c r="W110" s="72"/>
      <c r="X110" s="73"/>
      <c r="AA110" s="97"/>
      <c r="AB110" s="154"/>
      <c r="AC110" s="154"/>
      <c r="AD110" s="97"/>
    </row>
    <row r="111" spans="23:30" x14ac:dyDescent="0.2">
      <c r="W111" s="72"/>
      <c r="X111" s="73"/>
      <c r="AA111" s="97"/>
      <c r="AB111" s="154"/>
      <c r="AC111" s="154"/>
      <c r="AD111" s="97"/>
    </row>
    <row r="112" spans="23:30" x14ac:dyDescent="0.2">
      <c r="W112" s="72"/>
      <c r="X112" s="73"/>
      <c r="AA112" s="97"/>
      <c r="AB112" s="154"/>
      <c r="AC112" s="154"/>
      <c r="AD112" s="97"/>
    </row>
    <row r="113" spans="23:30" x14ac:dyDescent="0.2">
      <c r="W113" s="72"/>
      <c r="X113" s="73"/>
      <c r="AA113" s="97"/>
      <c r="AB113" s="154"/>
      <c r="AC113" s="154"/>
      <c r="AD113" s="97"/>
    </row>
    <row r="114" spans="23:30" x14ac:dyDescent="0.2">
      <c r="W114" s="72"/>
      <c r="X114" s="73"/>
      <c r="AA114" s="97"/>
      <c r="AB114" s="154"/>
      <c r="AC114" s="154"/>
      <c r="AD114" s="97"/>
    </row>
    <row r="115" spans="23:30" x14ac:dyDescent="0.2">
      <c r="W115" s="72"/>
      <c r="X115" s="73"/>
      <c r="AA115" s="97"/>
      <c r="AB115" s="154"/>
      <c r="AC115" s="154"/>
      <c r="AD115" s="97"/>
    </row>
    <row r="116" spans="23:30" x14ac:dyDescent="0.2">
      <c r="W116" s="72"/>
      <c r="X116" s="73"/>
      <c r="AA116" s="97"/>
      <c r="AB116" s="154"/>
      <c r="AC116" s="154"/>
      <c r="AD116" s="97"/>
    </row>
    <row r="117" spans="23:30" x14ac:dyDescent="0.2">
      <c r="W117" s="72"/>
      <c r="X117" s="73"/>
      <c r="AA117" s="97"/>
      <c r="AB117" s="154"/>
      <c r="AC117" s="154"/>
      <c r="AD117" s="97"/>
    </row>
    <row r="118" spans="23:30" x14ac:dyDescent="0.2">
      <c r="W118" s="72"/>
      <c r="X118" s="73"/>
      <c r="AA118" s="97"/>
      <c r="AB118" s="154"/>
      <c r="AC118" s="154"/>
      <c r="AD118" s="97"/>
    </row>
    <row r="119" spans="23:30" x14ac:dyDescent="0.2">
      <c r="W119" s="72"/>
      <c r="X119" s="73"/>
      <c r="AA119" s="97"/>
      <c r="AB119" s="154"/>
      <c r="AC119" s="154"/>
      <c r="AD119" s="97"/>
    </row>
    <row r="120" spans="23:30" x14ac:dyDescent="0.2">
      <c r="W120" s="72"/>
      <c r="X120" s="73"/>
      <c r="AA120" s="97"/>
      <c r="AB120" s="154"/>
      <c r="AC120" s="154"/>
      <c r="AD120" s="97"/>
    </row>
    <row r="121" spans="23:30" x14ac:dyDescent="0.2">
      <c r="W121" s="72"/>
      <c r="X121" s="73"/>
      <c r="AA121" s="97"/>
      <c r="AB121" s="154"/>
      <c r="AC121" s="154"/>
      <c r="AD121" s="97"/>
    </row>
    <row r="122" spans="23:30" x14ac:dyDescent="0.2">
      <c r="W122" s="72"/>
      <c r="X122" s="73"/>
      <c r="AA122" s="97"/>
      <c r="AB122" s="154"/>
      <c r="AC122" s="154"/>
      <c r="AD122" s="97"/>
    </row>
    <row r="123" spans="23:30" x14ac:dyDescent="0.2">
      <c r="W123" s="72"/>
      <c r="X123" s="73"/>
      <c r="AA123" s="97"/>
      <c r="AB123" s="154"/>
      <c r="AC123" s="154"/>
      <c r="AD123" s="97"/>
    </row>
    <row r="124" spans="23:30" x14ac:dyDescent="0.2">
      <c r="W124" s="72"/>
      <c r="X124" s="73"/>
      <c r="AA124" s="97"/>
      <c r="AB124" s="154"/>
      <c r="AC124" s="154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1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42155</v>
      </c>
      <c r="E3" s="83">
        <f t="shared" ref="E3:E16" si="0">EDATE(SettlementDate,$B3)</f>
        <v>42550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7.7420000000000544E-3</v>
      </c>
      <c r="H3" s="63">
        <f t="shared" ref="H3:H16" si="2">ROUNDDOWN(G3*10,2)/10</f>
        <v>7.000000000000001E-3</v>
      </c>
      <c r="I3" s="92">
        <f>MAX(_xll.ohPack(Data!$P$4:INDEX(Fwd1Y,MATCH(E3+1,SettlementDates,1),1)))</f>
        <v>1.5222957923111003E-2</v>
      </c>
      <c r="J3" s="63">
        <f t="shared" ref="J3:J16" si="3">IF(I3-G3&gt;1%,(QUOTIENT(I3*10000,50)+1)*0.5%,(QUOTIENT(I3*10000,10)+1)*0.1%)</f>
        <v>1.6E-2</v>
      </c>
      <c r="K3" s="92">
        <f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42915</v>
      </c>
      <c r="F4" s="87">
        <f t="shared" si="1"/>
        <v>3</v>
      </c>
      <c r="G4" s="93">
        <f>MIN(_xll.ohPack(Data!$P$4:INDEX(Fwd1Y,MATCH(E4+1,SettlementDates,1),1)))</f>
        <v>7.7420000000000544E-3</v>
      </c>
      <c r="H4" s="64">
        <f t="shared" si="2"/>
        <v>7.000000000000001E-3</v>
      </c>
      <c r="I4" s="93">
        <f>MAX(_xll.ohPack(Data!$P$4:INDEX(Fwd1Y,MATCH(E4+1,SettlementDates,1),1)))</f>
        <v>2.1941219254136359E-2</v>
      </c>
      <c r="J4" s="64">
        <f t="shared" si="3"/>
        <v>2.5000000000000001E-2</v>
      </c>
      <c r="K4" s="93">
        <f>IF(J4-H4&lt;0.5%,0.05%,IF(J4-H4&lt;1%,0.1%,IF(J4-H4&lt;2%,0.25%,0.5%)))</f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44011</v>
      </c>
      <c r="F5" s="87">
        <f t="shared" si="1"/>
        <v>6</v>
      </c>
      <c r="G5" s="93">
        <f>MIN(_xll.ohPack(Data!$P$4:INDEX(Fwd1Y,MATCH(E5+1,SettlementDates,1),1)))</f>
        <v>7.7420000000000544E-3</v>
      </c>
      <c r="H5" s="64">
        <f t="shared" si="2"/>
        <v>7.000000000000001E-3</v>
      </c>
      <c r="I5" s="93">
        <f>MAX(_xll.ohPack(Data!$P$4:INDEX(Fwd1Y,MATCH(E5+1,SettlementDates,1),1)))</f>
        <v>3.2573316502475615E-2</v>
      </c>
      <c r="J5" s="64">
        <f t="shared" si="3"/>
        <v>3.5000000000000003E-2</v>
      </c>
      <c r="K5" s="93">
        <f>IF(J5-H5&lt;0.5%,0.05%,IF(J5-H5&lt;1%,0.1%,IF(J5-H5&lt;2%,0.25%,0.5%)))</f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45837</v>
      </c>
      <c r="F6" s="87">
        <f t="shared" si="1"/>
        <v>6</v>
      </c>
      <c r="G6" s="93">
        <f>MIN(_xll.ohPack(Data!$P$4:INDEX(Fwd1Y,MATCH(E6+1,SettlementDates,1),1)))</f>
        <v>7.7420000000000544E-3</v>
      </c>
      <c r="H6" s="64">
        <f t="shared" si="2"/>
        <v>7.000000000000001E-3</v>
      </c>
      <c r="I6" s="93">
        <f>MAX(_xll.ohPack(Data!$P$4:INDEX(Fwd1Y,MATCH(E6+1,SettlementDates,1),1)))</f>
        <v>3.5885845789536457E-2</v>
      </c>
      <c r="J6" s="64">
        <f t="shared" si="3"/>
        <v>0.04</v>
      </c>
      <c r="K6" s="93">
        <f>IF(J6-H6&lt;0.5%,0.05%,IF(J6-H6&lt;1%,0.1%,IF(J6-H6&lt;2%,0.25%,0.5%)))</f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49489</v>
      </c>
      <c r="F7" s="87">
        <f t="shared" si="1"/>
        <v>12</v>
      </c>
      <c r="G7" s="93">
        <f>MIN(_xll.ohPack(Data!$P$4:INDEX(Fwd1Y,MATCH(E7+1,SettlementDates,1),1)))</f>
        <v>7.7420000000000544E-3</v>
      </c>
      <c r="H7" s="64">
        <f t="shared" si="2"/>
        <v>7.000000000000001E-3</v>
      </c>
      <c r="I7" s="93">
        <f>MAX(_xll.ohPack(Data!$P$4:INDEX(Fwd1Y,MATCH(E7+1,SettlementDates,1),1)))</f>
        <v>3.6136107109250429E-2</v>
      </c>
      <c r="J7" s="64">
        <f t="shared" si="3"/>
        <v>0.04</v>
      </c>
      <c r="K7" s="93">
        <f>IF(J7-H7&lt;0.5%,0.05%,IF(J7-H7&lt;1%,0.1%,IF(J7-H7&lt;2%,0.25%,0.5%)))</f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53142</v>
      </c>
      <c r="F8" s="87">
        <f t="shared" si="1"/>
        <v>36</v>
      </c>
      <c r="G8" s="93">
        <f>MIN(_xll.ohPack(Data!$P$4:INDEX(Fwd1Y,MATCH(E8+1,SettlementDates,1),1)))</f>
        <v>7.7420000000000544E-3</v>
      </c>
      <c r="H8" s="64">
        <f t="shared" si="2"/>
        <v>7.000000000000001E-3</v>
      </c>
      <c r="I8" s="93">
        <f>MAX(_xll.ohPack(Data!$P$4:INDEX(Fwd1Y,MATCH(E8+1,SettlementDates,1),1)))</f>
        <v>3.6136107109250429E-2</v>
      </c>
      <c r="J8" s="64">
        <f t="shared" si="3"/>
        <v>0.04</v>
      </c>
      <c r="K8" s="93">
        <f>IF(J8-H8&lt;0.5%,0.05%,IF(J8-H8&lt;1%,0.1%,IF(J8-H8&lt;2%,0.25%,0.5%)))</f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64099</v>
      </c>
      <c r="F9" s="87">
        <f t="shared" si="1"/>
        <v>60</v>
      </c>
      <c r="G9" s="94">
        <f>MIN(_xll.ohPack(Data!$P$4:INDEX(Fwd1Y,MATCH(E9+1,SettlementDates,1),1)))</f>
        <v>7.7420000000000544E-3</v>
      </c>
      <c r="H9" s="65">
        <f t="shared" si="2"/>
        <v>7.000000000000001E-3</v>
      </c>
      <c r="I9" s="94">
        <f>MAX(_xll.ohPack(Data!$P$4:INDEX(Fwd1Y,MATCH(E9+1,SettlementDates,1),1)))</f>
        <v>3.6136107109250429E-2</v>
      </c>
      <c r="J9" s="65">
        <f t="shared" si="3"/>
        <v>0.04</v>
      </c>
      <c r="K9" s="94">
        <f>IF(J9-H9&lt;0.5%,0.05%,IF(J9-H9&lt;1%,0.1%,IF(J9-H9&lt;2%,0.25%,0.5%)))</f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42155</v>
      </c>
      <c r="E10" s="83">
        <f t="shared" si="0"/>
        <v>42550</v>
      </c>
      <c r="F10" s="88">
        <f t="shared" si="1"/>
        <v>1</v>
      </c>
      <c r="G10" s="93">
        <f>MIN(_xll.ohPack(Data!$Q$4:INDEX(ONFwd1Y,MATCH(E10+1,SettlementDates,1),1)))</f>
        <v>5.4607604374368179E-3</v>
      </c>
      <c r="H10" s="63">
        <f t="shared" si="2"/>
        <v>5.0000000000000001E-3</v>
      </c>
      <c r="I10" s="92">
        <f>MAX(_xll.ohPack(Data!$Q$4:INDEX(ONFwd1Y,MATCH(E10+1,SettlementDates,1),1)))</f>
        <v>1.1198886876719882E-2</v>
      </c>
      <c r="J10" s="63">
        <f t="shared" si="3"/>
        <v>1.2E-2</v>
      </c>
      <c r="K10" s="93">
        <f>IF(J10-H10&lt;0.5%,0.05%,IF(J10-H10&lt;1%,0.1%,IF(J10-H10&lt;2%,0.25%,0.5%)))</f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4">D4</f>
        <v>42185</v>
      </c>
      <c r="E11" s="86">
        <f t="shared" si="0"/>
        <v>42915</v>
      </c>
      <c r="F11" s="87">
        <f t="shared" si="1"/>
        <v>3</v>
      </c>
      <c r="G11" s="93">
        <f>MIN(_xll.ohPack(Data!$Q$4:INDEX(ONFwd1Y,MATCH(E11+1,SettlementDates,1),1)))</f>
        <v>5.4607604374368179E-3</v>
      </c>
      <c r="H11" s="64">
        <f t="shared" si="2"/>
        <v>5.0000000000000001E-3</v>
      </c>
      <c r="I11" s="93">
        <f>MAX(_xll.ohPack(Data!$Q$4:INDEX(ONFwd1Y,MATCH(E11+1,SettlementDates,1),1)))</f>
        <v>1.8075627530302896E-2</v>
      </c>
      <c r="J11" s="64">
        <f t="shared" si="3"/>
        <v>0.02</v>
      </c>
      <c r="K11" s="93">
        <f>IF(J11-H11&lt;0.5%,0.05%,IF(J11-H11&lt;1%,0.1%,IF(J11-H11&lt;2%,0.25%,0.5%)))</f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4"/>
        <v>42185</v>
      </c>
      <c r="E12" s="86">
        <f t="shared" si="0"/>
        <v>44011</v>
      </c>
      <c r="F12" s="87">
        <f t="shared" si="1"/>
        <v>6</v>
      </c>
      <c r="G12" s="93">
        <f>MIN(_xll.ohPack(Data!$Q$4:INDEX(ONFwd1Y,MATCH(E12+1,SettlementDates,1),1)))</f>
        <v>5.4607604374368179E-3</v>
      </c>
      <c r="H12" s="64">
        <f t="shared" si="2"/>
        <v>5.0000000000000001E-3</v>
      </c>
      <c r="I12" s="93">
        <f>MAX(_xll.ohPack(Data!$Q$4:INDEX(ONFwd1Y,MATCH(E12+1,SettlementDates,1),1)))</f>
        <v>3.1288378824463337E-2</v>
      </c>
      <c r="J12" s="64">
        <f t="shared" si="3"/>
        <v>3.5000000000000003E-2</v>
      </c>
      <c r="K12" s="93">
        <f>IF(J12-H12&lt;0.5%,0.05%,IF(J12-H12&lt;1%,0.1%,IF(J12-H12&lt;2%,0.25%,0.5%)))</f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4"/>
        <v>42185</v>
      </c>
      <c r="E13" s="86">
        <f t="shared" si="0"/>
        <v>45837</v>
      </c>
      <c r="F13" s="87">
        <f t="shared" si="1"/>
        <v>6</v>
      </c>
      <c r="G13" s="93">
        <f>MIN(_xll.ohPack(Data!$Q$4:INDEX(ONFwd1Y,MATCH(E13+1,SettlementDates,1),1)))</f>
        <v>5.4607604374368179E-3</v>
      </c>
      <c r="H13" s="64">
        <f t="shared" si="2"/>
        <v>5.0000000000000001E-3</v>
      </c>
      <c r="I13" s="93">
        <f>MAX(_xll.ohPack(Data!$Q$4:INDEX(ONFwd1Y,MATCH(E13+1,SettlementDates,1),1)))</f>
        <v>3.5115103333893671E-2</v>
      </c>
      <c r="J13" s="64">
        <f t="shared" si="3"/>
        <v>0.04</v>
      </c>
      <c r="K13" s="93">
        <f>IF(J13-H13&lt;0.5%,0.05%,IF(J13-H13&lt;1%,0.1%,IF(J13-H13&lt;2%,0.25%,0.5%)))</f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4"/>
        <v>42004</v>
      </c>
      <c r="E14" s="86">
        <f t="shared" si="0"/>
        <v>49489</v>
      </c>
      <c r="F14" s="87">
        <f t="shared" si="1"/>
        <v>12</v>
      </c>
      <c r="G14" s="93">
        <f>MIN(_xll.ohPack(Data!$Q$4:INDEX(ONFwd1Y,MATCH(E14+1,SettlementDates,1),1)))</f>
        <v>5.4607604374368179E-3</v>
      </c>
      <c r="H14" s="64">
        <f t="shared" si="2"/>
        <v>5.0000000000000001E-3</v>
      </c>
      <c r="I14" s="93">
        <f>MAX(_xll.ohPack(Data!$Q$4:INDEX(ONFwd1Y,MATCH(E14+1,SettlementDates,1),1)))</f>
        <v>3.5531167301924071E-2</v>
      </c>
      <c r="J14" s="64">
        <f t="shared" si="3"/>
        <v>0.04</v>
      </c>
      <c r="K14" s="93">
        <f>IF(J14-H14&lt;0.5%,0.05%,IF(J14-H14&lt;1%,0.1%,IF(J14-H14&lt;2%,0.25%,0.5%)))</f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4"/>
        <v>42004</v>
      </c>
      <c r="E15" s="86">
        <f t="shared" si="0"/>
        <v>53142</v>
      </c>
      <c r="F15" s="87">
        <f t="shared" si="1"/>
        <v>36</v>
      </c>
      <c r="G15" s="93">
        <f>MIN(_xll.ohPack(Data!$Q$4:INDEX(ONFwd1Y,MATCH(E15+1,SettlementDates,1),1)))</f>
        <v>5.4607604374368179E-3</v>
      </c>
      <c r="H15" s="64">
        <f t="shared" si="2"/>
        <v>5.0000000000000001E-3</v>
      </c>
      <c r="I15" s="93">
        <f>MAX(_xll.ohPack(Data!$Q$4:INDEX(ONFwd1Y,MATCH(E15+1,SettlementDates,1),1)))</f>
        <v>3.5531167301924071E-2</v>
      </c>
      <c r="J15" s="64">
        <f t="shared" si="3"/>
        <v>0.04</v>
      </c>
      <c r="K15" s="93">
        <f>IF(J15-H15&lt;0.5%,0.05%,IF(J15-H15&lt;1%,0.1%,IF(J15-H15&lt;2%,0.25%,0.5%)))</f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4"/>
        <v>42004</v>
      </c>
      <c r="E16" s="90">
        <f t="shared" si="0"/>
        <v>64099</v>
      </c>
      <c r="F16" s="91">
        <f t="shared" si="1"/>
        <v>60</v>
      </c>
      <c r="G16" s="94">
        <f>MIN(_xll.ohPack(Data!$Q$4:INDEX(ONFwd1Y,MATCH(E16+1,SettlementDates,1),1)))</f>
        <v>5.4607604374368179E-3</v>
      </c>
      <c r="H16" s="65">
        <f t="shared" si="2"/>
        <v>5.0000000000000001E-3</v>
      </c>
      <c r="I16" s="94">
        <f>MAX(_xll.ohPack(Data!$Q$4:INDEX(ONFwd1Y,MATCH(E16+1,SettlementDates,1),1)))</f>
        <v>3.5531167301924071E-2</v>
      </c>
      <c r="J16" s="65">
        <f t="shared" si="3"/>
        <v>0.04</v>
      </c>
      <c r="K16" s="94">
        <f>IF(J16-H16&lt;0.5%,0.05%,IF(J16-H16&lt;1%,0.1%,IF(J16-H16&lt;2%,0.25%,0.5%)))</f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0</v>
      </c>
      <c r="L22" s="72"/>
      <c r="M22" s="168" t="s">
        <v>65</v>
      </c>
      <c r="N22" s="168"/>
      <c r="O22" s="168" t="s">
        <v>21</v>
      </c>
      <c r="P22" s="169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>LEFT(N23,LEN(N23)-1)+12&amp;"M"</f>
        <v>13M</v>
      </c>
      <c r="P23" s="132" t="str">
        <f>Currency&amp;LEFT(N23,LEN(N23)-1)&amp;"x"&amp;LEFT(O23,LEN(O23)-1)&amp;"F"&amp;QuoteSuffix</f>
        <v>USD1x13F_Quote</v>
      </c>
      <c r="Q23" s="138"/>
      <c r="R23" s="133">
        <f>_xll.qlInterestRateIndexFixingDate(Index1Y,S23)</f>
        <v>42212</v>
      </c>
      <c r="S23" s="133">
        <f>_xll.qlCalendarAdvance(JointCalendar,SettlementDate,N23,"mf",TRUE)</f>
        <v>42214</v>
      </c>
      <c r="T23" s="133">
        <f>_xll.qlCalendarAdvance(JointCalendar,SettlementDate,O23,"mf",TRUE)</f>
        <v>42580</v>
      </c>
      <c r="U23" s="134">
        <f>_xll.qlIndexFixing(Index1Y,R23,TRUE,_xll.ohTrigger(Trigger,Trigger1Y))</f>
        <v>8.2299999999867132E-3</v>
      </c>
      <c r="V23" s="134">
        <f>_xll.qlQuoteValue(P23,_xll.ohTrigger(Trigger,Trigger1Y))</f>
        <v>8.2299999999999995E-3</v>
      </c>
      <c r="W23" s="132" t="b">
        <f>NOT(ISERROR(V23))</f>
        <v>1</v>
      </c>
      <c r="X23" s="143">
        <f>U23-V23</f>
        <v>-1.3286247102506366E-14</v>
      </c>
      <c r="Y23" s="132" t="b">
        <f>ABS(X23)&lt;=ABS('General Settings'!$D$36)</f>
        <v>0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>LEFT(N24,LEN(N24)-1)+12&amp;"M"</f>
        <v>14M</v>
      </c>
      <c r="P24" s="123" t="str">
        <f>Currency&amp;LEFT(N24,LEN(N24)-1)&amp;"x"&amp;LEFT(O24,LEN(O24)-1)&amp;"F"&amp;QuoteSuffix</f>
        <v>USD2x14F_Quote</v>
      </c>
      <c r="Q24" s="138"/>
      <c r="R24" s="124">
        <f>_xll.qlInterestRateIndexFixingDate(Index1Y,S24)</f>
        <v>42242</v>
      </c>
      <c r="S24" s="124">
        <f>_xll.qlCalendarAdvance(JointCalendar,SettlementDate,N24,"mf",TRUE)</f>
        <v>42244</v>
      </c>
      <c r="T24" s="124">
        <f>_xll.qlCalendarAdvance(JointCalendar,SettlementDate,O24,"mf",TRUE)</f>
        <v>42612</v>
      </c>
      <c r="U24" s="125">
        <f>_xll.qlIndexFixing(Index1Y,R24,TRUE,_xll.ohTrigger(Trigger,Trigger1Y))</f>
        <v>8.7500000000079858E-3</v>
      </c>
      <c r="V24" s="125">
        <f>_xll.qlQuoteValue(P24,_xll.ohTrigger(Trigger,Trigger1Y))</f>
        <v>8.7500000000000008E-3</v>
      </c>
      <c r="W24" s="123" t="b">
        <f t="shared" ref="W24:W46" si="5">NOT(ISERROR(V24))</f>
        <v>1</v>
      </c>
      <c r="X24" s="144">
        <f t="shared" ref="X24:X46" si="6">U24-V24</f>
        <v>7.9849321599212431E-15</v>
      </c>
      <c r="Y24" s="123" t="b">
        <f>ABS(X24)&lt;=ABS('General Settings'!$D$36)</f>
        <v>0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>LEFT(N25,LEN(N25)-1)+12&amp;"M"</f>
        <v>15M</v>
      </c>
      <c r="P25" s="123" t="str">
        <f>Currency&amp;LEFT(N25,LEN(N25)-1)&amp;"x"&amp;LEFT(O25,LEN(O25)-1)&amp;"F"&amp;QuoteSuffix</f>
        <v>USD3x15F_Quote</v>
      </c>
      <c r="Q25" s="138"/>
      <c r="R25" s="124">
        <f>_xll.qlInterestRateIndexFixingDate(Index1Y,S25)</f>
        <v>42272</v>
      </c>
      <c r="S25" s="124">
        <f>_xll.qlCalendarAdvance(JointCalendar,SettlementDate,N25,"mf",TRUE)</f>
        <v>42276</v>
      </c>
      <c r="T25" s="124">
        <f>_xll.qlCalendarAdvance(JointCalendar,SettlementDate,O25,"mf",TRUE)</f>
        <v>42642</v>
      </c>
      <c r="U25" s="125">
        <f>_xll.qlIndexFixing(Index1Y,R25,TRUE,_xll.ohTrigger(Trigger,Trigger1Y))</f>
        <v>9.3199999999765797E-3</v>
      </c>
      <c r="V25" s="125">
        <f>_xll.qlQuoteValue(P25,_xll.ohTrigger(Trigger,Trigger1Y))</f>
        <v>9.3200000000000002E-3</v>
      </c>
      <c r="W25" s="123" t="b">
        <f t="shared" si="5"/>
        <v>1</v>
      </c>
      <c r="X25" s="144">
        <f t="shared" si="6"/>
        <v>-2.3420501649162873E-14</v>
      </c>
      <c r="Y25" s="123" t="b">
        <f>ABS(X25)&lt;=ABS('General Settings'!$D$36)</f>
        <v>0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>LEFT(N26,LEN(N26)-1)+12&amp;"M"</f>
        <v>16M</v>
      </c>
      <c r="P26" s="123" t="str">
        <f>Currency&amp;LEFT(N26,LEN(N26)-1)&amp;"x"&amp;LEFT(O26,LEN(O26)-1)&amp;"F"&amp;QuoteSuffix</f>
        <v>USD4x16F_Quote</v>
      </c>
      <c r="Q26" s="138"/>
      <c r="R26" s="124">
        <f>_xll.qlInterestRateIndexFixingDate(Index1Y,S26)</f>
        <v>42304</v>
      </c>
      <c r="S26" s="124">
        <f>_xll.qlCalendarAdvance(JointCalendar,SettlementDate,N26,"mf",TRUE)</f>
        <v>42306</v>
      </c>
      <c r="T26" s="124">
        <f>_xll.qlCalendarAdvance(JointCalendar,SettlementDate,O26,"mf",TRUE)</f>
        <v>42674</v>
      </c>
      <c r="U26" s="125">
        <f>_xll.qlIndexFixing(Index1Y,R26,TRUE,_xll.ohTrigger(Trigger,Trigger1Y))</f>
        <v>9.979999999935138E-3</v>
      </c>
      <c r="V26" s="125">
        <f>_xll.qlQuoteValue(P26,_xll.ohTrigger(Trigger,Trigger1Y))</f>
        <v>9.9799999999999993E-3</v>
      </c>
      <c r="W26" s="123" t="b">
        <f t="shared" si="5"/>
        <v>1</v>
      </c>
      <c r="X26" s="144">
        <f t="shared" si="6"/>
        <v>-6.4861310766772817E-14</v>
      </c>
      <c r="Y26" s="123" t="b">
        <f>ABS(X26)&lt;=ABS('General Settings'!$D$36)</f>
        <v>0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>LEFT(N27,LEN(N27)-1)+12&amp;"M"</f>
        <v>17M</v>
      </c>
      <c r="P27" s="123" t="str">
        <f>Currency&amp;LEFT(N27,LEN(N27)-1)&amp;"x"&amp;LEFT(O27,LEN(O27)-1)&amp;"F"&amp;QuoteSuffix</f>
        <v>USD5x17F_Quote</v>
      </c>
      <c r="Q27" s="138"/>
      <c r="R27" s="124">
        <f>_xll.qlInterestRateIndexFixingDate(Index1Y,S27)</f>
        <v>42334</v>
      </c>
      <c r="S27" s="124">
        <f>_xll.qlCalendarAdvance(JointCalendar,SettlementDate,N27,"mf",TRUE)</f>
        <v>42338</v>
      </c>
      <c r="T27" s="124">
        <f>_xll.qlCalendarAdvance(JointCalendar,SettlementDate,O27,"mf",TRUE)</f>
        <v>42703</v>
      </c>
      <c r="U27" s="125">
        <f>_xll.qlIndexFixing(Index1Y,R27,TRUE,_xll.ohTrigger(Trigger,Trigger1Y))</f>
        <v>1.0650000000318205E-2</v>
      </c>
      <c r="V27" s="125">
        <f>_xll.qlQuoteValue(P27,_xll.ohTrigger(Trigger,Trigger1Y))</f>
        <v>1.065E-2</v>
      </c>
      <c r="W27" s="123" t="b">
        <f t="shared" si="5"/>
        <v>1</v>
      </c>
      <c r="X27" s="144">
        <f t="shared" si="6"/>
        <v>3.1820553136885366E-13</v>
      </c>
      <c r="Y27" s="123" t="b">
        <f>ABS(X27)&lt;=ABS('General Settings'!$D$36)</f>
        <v>0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>LEFT(N28,LEN(N28)-1)+12&amp;"M"</f>
        <v>18M</v>
      </c>
      <c r="P28" s="123" t="str">
        <f>Currency&amp;LEFT(N28,LEN(N28)-1)&amp;"x"&amp;LEFT(O28,LEN(O28)-1)&amp;"F"&amp;QuoteSuffix</f>
        <v>USD6x18F_Quote</v>
      </c>
      <c r="Q28" s="138"/>
      <c r="R28" s="124">
        <f>_xll.qlInterestRateIndexFixingDate(Index1Y,S28)</f>
        <v>42361</v>
      </c>
      <c r="S28" s="124">
        <f>_xll.qlCalendarAdvance(JointCalendar,SettlementDate,N28,"mf",TRUE)</f>
        <v>42367</v>
      </c>
      <c r="T28" s="124">
        <f>_xll.qlCalendarAdvance(JointCalendar,SettlementDate,O28,"mf",TRUE)</f>
        <v>42733</v>
      </c>
      <c r="U28" s="125">
        <f>_xll.qlIndexFixing(Index1Y,R28,TRUE,_xll.ohTrigger(Trigger,Trigger1Y))</f>
        <v>1.1309999999933682E-2</v>
      </c>
      <c r="V28" s="125">
        <f>_xll.qlQuoteValue(P28,_xll.ohTrigger(Trigger,Trigger1Y))</f>
        <v>1.1310000000000001E-2</v>
      </c>
      <c r="W28" s="123" t="b">
        <f t="shared" si="5"/>
        <v>1</v>
      </c>
      <c r="X28" s="144">
        <f t="shared" si="6"/>
        <v>-6.6318478486593335E-14</v>
      </c>
      <c r="Y28" s="123" t="b">
        <f>ABS(X28)&lt;=ABS('General Settings'!$D$36)</f>
        <v>0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>LEFT(N29,LEN(N29)-1)+12&amp;"M"</f>
        <v>19M</v>
      </c>
      <c r="P29" s="60" t="str">
        <f>Currency&amp;LEFT(N29,LEN(N29)-1)&amp;"x"&amp;LEFT(O29,LEN(O29)-1)&amp;"F"&amp;QuoteSuffix</f>
        <v>USD7x19F_Quote</v>
      </c>
      <c r="Q29" s="138"/>
      <c r="R29" s="136">
        <f>_xll.qlInterestRateIndexFixingDate(Index1Y,S29)</f>
        <v>42396</v>
      </c>
      <c r="S29" s="136">
        <f>_xll.qlCalendarAdvance(JointCalendar,SettlementDate,N29,"mf",TRUE)</f>
        <v>42398</v>
      </c>
      <c r="T29" s="136">
        <f>_xll.qlCalendarAdvance(JointCalendar,SettlementDate,O29,"mf",TRUE)</f>
        <v>42765</v>
      </c>
      <c r="U29" s="141">
        <f>_xll.qlIndexFixing(Index1Y,R29,TRUE,_xll.ohTrigger(Trigger,Trigger1Y))</f>
        <v>1.2054930734493187E-2</v>
      </c>
      <c r="V29" s="141" t="e">
        <f>_xll.qlQuoteValue(P29,_xll.ohTrigger(Trigger,Trigger1Y))</f>
        <v>#NUM!</v>
      </c>
      <c r="W29" s="60" t="b">
        <f t="shared" si="5"/>
        <v>0</v>
      </c>
      <c r="X29" s="145" t="e">
        <f t="shared" si="6"/>
        <v>#NUM!</v>
      </c>
      <c r="Y29" s="60" t="e">
        <f>ABS(X29)&lt;=ABS('General Settings'!$D$36)</f>
        <v>#NUM!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>LEFT(N30,LEN(N30)-1)+12&amp;"M"</f>
        <v>20M</v>
      </c>
      <c r="P30" s="60" t="str">
        <f>Currency&amp;LEFT(N30,LEN(N30)-1)&amp;"x"&amp;LEFT(O30,LEN(O30)-1)&amp;"F"&amp;QuoteSuffix</f>
        <v>USD8x20F_Quote</v>
      </c>
      <c r="Q30" s="138"/>
      <c r="R30" s="136">
        <f>_xll.qlInterestRateIndexFixingDate(Index1Y,S30)</f>
        <v>42425</v>
      </c>
      <c r="S30" s="136">
        <f>_xll.qlCalendarAdvance(JointCalendar,SettlementDate,N30,"mf",TRUE)</f>
        <v>42429</v>
      </c>
      <c r="T30" s="136">
        <f>_xll.qlCalendarAdvance(JointCalendar,SettlementDate,O30,"mf",TRUE)</f>
        <v>42794</v>
      </c>
      <c r="U30" s="141">
        <f>_xll.qlIndexFixing(Index1Y,R30,TRUE,_xll.ohTrigger(Trigger,Trigger1Y))</f>
        <v>1.2728820647158983E-2</v>
      </c>
      <c r="V30" s="141" t="e">
        <f>_xll.qlQuoteValue(P30,_xll.ohTrigger(Trigger,Trigger1Y))</f>
        <v>#NUM!</v>
      </c>
      <c r="W30" s="60" t="b">
        <f t="shared" si="5"/>
        <v>0</v>
      </c>
      <c r="X30" s="145" t="e">
        <f t="shared" si="6"/>
        <v>#NUM!</v>
      </c>
      <c r="Y30" s="60" t="e">
        <f>ABS(X30)&lt;=ABS('General Settings'!$D$36)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>LEFT(N31,LEN(N31)-1)+12&amp;"M"</f>
        <v>21M</v>
      </c>
      <c r="P31" s="123" t="str">
        <f>Currency&amp;LEFT(N31,LEN(N31)-1)&amp;"x"&amp;LEFT(O31,LEN(O31)-1)&amp;"F"&amp;QuoteSuffix</f>
        <v>USD9x21F_Quote</v>
      </c>
      <c r="Q31" s="138"/>
      <c r="R31" s="124">
        <f>_xll.qlInterestRateIndexFixingDate(Index1Y,S31)</f>
        <v>42452</v>
      </c>
      <c r="S31" s="124">
        <f>_xll.qlCalendarAdvance(JointCalendar,SettlementDate,N31,"mf",TRUE)</f>
        <v>42458</v>
      </c>
      <c r="T31" s="124">
        <f>_xll.qlCalendarAdvance(JointCalendar,SettlementDate,O31,"mf",TRUE)</f>
        <v>42823</v>
      </c>
      <c r="U31" s="125">
        <f>_xll.qlIndexFixing(Index1Y,R31,TRUE,_xll.ohTrigger(Trigger,Trigger1Y))</f>
        <v>1.3369999999999934E-2</v>
      </c>
      <c r="V31" s="125">
        <f>_xll.qlQuoteValue(P31,_xll.ohTrigger(Trigger,Trigger1Y))</f>
        <v>1.337E-2</v>
      </c>
      <c r="W31" s="123" t="b">
        <f t="shared" si="5"/>
        <v>1</v>
      </c>
      <c r="X31" s="144">
        <f t="shared" si="6"/>
        <v>-6.591949208711867E-17</v>
      </c>
      <c r="Y31" s="123" t="b">
        <f>ABS(X31)&lt;=ABS('General Settings'!$D$36)</f>
        <v>0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>LEFT(N32,LEN(N32)-1)+12&amp;"M"</f>
        <v>22M</v>
      </c>
      <c r="P32" s="60" t="str">
        <f>Currency&amp;LEFT(N32,LEN(N32)-1)&amp;"x"&amp;LEFT(O32,LEN(O32)-1)&amp;"F"&amp;QuoteSuffix</f>
        <v>USD10x22F_Quote</v>
      </c>
      <c r="Q32" s="138"/>
      <c r="R32" s="136">
        <f>_xll.qlInterestRateIndexFixingDate(Index1Y,S32)</f>
        <v>42487</v>
      </c>
      <c r="S32" s="136">
        <f>_xll.qlCalendarAdvance(JointCalendar,SettlementDate,N32,"mf",TRUE)</f>
        <v>42489</v>
      </c>
      <c r="T32" s="136">
        <f>_xll.qlCalendarAdvance(JointCalendar,SettlementDate,O32,"mf",TRUE)</f>
        <v>42853</v>
      </c>
      <c r="U32" s="141">
        <f>_xll.qlIndexFixing(Index1Y,R32,TRUE,_xll.ohTrigger(Trigger,Trigger1Y))</f>
        <v>1.4006373823928355E-2</v>
      </c>
      <c r="V32" s="141" t="e">
        <f>_xll.qlQuoteValue(P32,_xll.ohTrigger(Trigger,Trigger1Y))</f>
        <v>#NUM!</v>
      </c>
      <c r="W32" s="60" t="b">
        <f t="shared" si="5"/>
        <v>0</v>
      </c>
      <c r="X32" s="145" t="e">
        <f t="shared" si="6"/>
        <v>#NUM!</v>
      </c>
      <c r="Y32" s="60" t="e">
        <f>ABS(X32)&lt;=ABS('General Settings'!$D$36)</f>
        <v>#NUM!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>LEFT(N33,LEN(N33)-1)+12&amp;"M"</f>
        <v>23M</v>
      </c>
      <c r="P33" s="60" t="str">
        <f>Currency&amp;LEFT(N33,LEN(N33)-1)&amp;"x"&amp;LEFT(O33,LEN(O33)-1)&amp;"F"&amp;QuoteSuffix</f>
        <v>USD11x23F_Quote</v>
      </c>
      <c r="Q33" s="138"/>
      <c r="R33" s="136">
        <f>_xll.qlInterestRateIndexFixingDate(Index1Y,S33)</f>
        <v>42516</v>
      </c>
      <c r="S33" s="136">
        <f>_xll.qlCalendarAdvance(JointCalendar,SettlementDate,N33,"mf",TRUE)</f>
        <v>42521</v>
      </c>
      <c r="T33" s="136">
        <f>_xll.qlCalendarAdvance(JointCalendar,SettlementDate,O33,"mf",TRUE)</f>
        <v>42885</v>
      </c>
      <c r="U33" s="141">
        <f>_xll.qlIndexFixing(Index1Y,R33,TRUE,_xll.ohTrigger(Trigger,Trigger1Y))</f>
        <v>1.4647465188913269E-2</v>
      </c>
      <c r="V33" s="141" t="e">
        <f>_xll.qlQuoteValue(P33,_xll.ohTrigger(Trigger,Trigger1Y))</f>
        <v>#NUM!</v>
      </c>
      <c r="W33" s="60" t="b">
        <f t="shared" si="5"/>
        <v>0</v>
      </c>
      <c r="X33" s="145" t="e">
        <f t="shared" si="6"/>
        <v>#NUM!</v>
      </c>
      <c r="Y33" s="60" t="e">
        <f>ABS(X33)&lt;=ABS('General Settings'!$D$36)</f>
        <v>#NUM!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>LEFT(N34,LEN(N34)-1)+12&amp;"M"</f>
        <v>24M</v>
      </c>
      <c r="P34" s="60" t="str">
        <f>Currency&amp;LEFT(N34,LEN(N34)-1)&amp;"x"&amp;LEFT(O34,LEN(O34)-1)&amp;"F"&amp;QuoteSuffix</f>
        <v>USD12x24F_Quote</v>
      </c>
      <c r="Q34" s="138"/>
      <c r="R34" s="136">
        <f>_xll.qlInterestRateIndexFixingDate(Index1Y,S34)</f>
        <v>42548</v>
      </c>
      <c r="S34" s="136">
        <f>_xll.qlCalendarAdvance(JointCalendar,SettlementDate,N34,"mf",TRUE)</f>
        <v>42550</v>
      </c>
      <c r="T34" s="136">
        <f>_xll.qlCalendarAdvance(JointCalendar,SettlementDate,O34,"mf",TRUE)</f>
        <v>42915</v>
      </c>
      <c r="U34" s="141">
        <f>_xll.qlIndexFixing(Index1Y,R34,TRUE,_xll.ohTrigger(Trigger,Trigger1Y))</f>
        <v>1.520389774031192E-2</v>
      </c>
      <c r="V34" s="141">
        <f>_xll.qlQuoteValue(P34,_xll.ohTrigger(Trigger,Trigger1Y))</f>
        <v>1.5489999999999999E-2</v>
      </c>
      <c r="W34" s="60" t="b">
        <f t="shared" si="5"/>
        <v>1</v>
      </c>
      <c r="X34" s="145">
        <f t="shared" si="6"/>
        <v>-2.8610225968807822E-4</v>
      </c>
      <c r="Y34" s="60" t="b">
        <f>ABS(X34)&lt;=ABS('General Settings'!$D$36)</f>
        <v>0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>LEFT(N35,LEN(N35)-1)+12&amp;"M"</f>
        <v>25M</v>
      </c>
      <c r="P35" s="60" t="str">
        <f>Currency&amp;LEFT(N35,LEN(N35)-1)&amp;"x"&amp;LEFT(O35,LEN(O35)-1)&amp;"F"&amp;QuoteSuffix</f>
        <v>USD13x25F_Quote</v>
      </c>
      <c r="Q35" s="138"/>
      <c r="R35" s="136">
        <f>_xll.qlInterestRateIndexFixingDate(Index1Y,S35)</f>
        <v>42578</v>
      </c>
      <c r="S35" s="136">
        <f>_xll.qlCalendarAdvance(JointCalendar,SettlementDate,N35,"mf",TRUE)</f>
        <v>42580</v>
      </c>
      <c r="T35" s="136">
        <f>_xll.qlCalendarAdvance(JointCalendar,SettlementDate,O35,"mf",TRUE)</f>
        <v>42947</v>
      </c>
      <c r="U35" s="141">
        <f>_xll.qlIndexFixing(Index1Y,R35,TRUE,_xll.ohTrigger(Trigger,Trigger1Y))</f>
        <v>1.5806870102983775E-2</v>
      </c>
      <c r="V35" s="141" t="e">
        <f>_xll.qlQuoteValue(P35,_xll.ohTrigger(Trigger,Trigger1Y))</f>
        <v>#NUM!</v>
      </c>
      <c r="W35" s="60" t="b">
        <f t="shared" si="5"/>
        <v>0</v>
      </c>
      <c r="X35" s="145" t="e">
        <f t="shared" si="6"/>
        <v>#NUM!</v>
      </c>
      <c r="Y35" s="60" t="e">
        <f>ABS(X35)&lt;=ABS('General Settings'!$D$36)</f>
        <v>#NUM!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>LEFT(N36,LEN(N36)-1)+12&amp;"M"</f>
        <v>26M</v>
      </c>
      <c r="P36" s="60" t="str">
        <f>Currency&amp;LEFT(N36,LEN(N36)-1)&amp;"x"&amp;LEFT(O36,LEN(O36)-1)&amp;"F"&amp;QuoteSuffix</f>
        <v>USD14x26F_Quote</v>
      </c>
      <c r="Q36" s="138"/>
      <c r="R36" s="136">
        <f>_xll.qlInterestRateIndexFixingDate(Index1Y,S36)</f>
        <v>42607</v>
      </c>
      <c r="S36" s="136">
        <f>_xll.qlCalendarAdvance(JointCalendar,SettlementDate,N36,"mf",TRUE)</f>
        <v>42612</v>
      </c>
      <c r="T36" s="136">
        <f>_xll.qlCalendarAdvance(JointCalendar,SettlementDate,O36,"mf",TRUE)</f>
        <v>42976</v>
      </c>
      <c r="U36" s="141">
        <f>_xll.qlIndexFixing(Index1Y,R36,TRUE,_xll.ohTrigger(Trigger,Trigger1Y))</f>
        <v>1.6465127632228273E-2</v>
      </c>
      <c r="V36" s="141" t="e">
        <f>_xll.qlQuoteValue(P36,_xll.ohTrigger(Trigger,Trigger1Y))</f>
        <v>#NUM!</v>
      </c>
      <c r="W36" s="60" t="b">
        <f t="shared" si="5"/>
        <v>0</v>
      </c>
      <c r="X36" s="145" t="e">
        <f t="shared" si="6"/>
        <v>#NUM!</v>
      </c>
      <c r="Y36" s="60" t="e">
        <f>ABS(X36)&lt;=ABS('General Settings'!$D$36)</f>
        <v>#NUM!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>LEFT(N37,LEN(N37)-1)+12&amp;"M"</f>
        <v>27M</v>
      </c>
      <c r="P37" s="60" t="str">
        <f>Currency&amp;LEFT(N37,LEN(N37)-1)&amp;"x"&amp;LEFT(O37,LEN(O37)-1)&amp;"F"&amp;QuoteSuffix</f>
        <v>USD15x27F_Quote</v>
      </c>
      <c r="Q37" s="138"/>
      <c r="R37" s="136">
        <f>_xll.qlInterestRateIndexFixingDate(Index1Y,S37)</f>
        <v>42640</v>
      </c>
      <c r="S37" s="136">
        <f>_xll.qlCalendarAdvance(JointCalendar,SettlementDate,N37,"mf",TRUE)</f>
        <v>42642</v>
      </c>
      <c r="T37" s="136">
        <f>_xll.qlCalendarAdvance(JointCalendar,SettlementDate,O37,"mf",TRUE)</f>
        <v>43007</v>
      </c>
      <c r="U37" s="141">
        <f>_xll.qlIndexFixing(Index1Y,R37,TRUE,_xll.ohTrigger(Trigger,Trigger1Y))</f>
        <v>1.7060487802905977E-2</v>
      </c>
      <c r="V37" s="141">
        <f>_xll.qlQuoteValue(P37,_xll.ohTrigger(Trigger,Trigger1Y))</f>
        <v>1.7479999999999999E-2</v>
      </c>
      <c r="W37" s="60" t="b">
        <f t="shared" si="5"/>
        <v>1</v>
      </c>
      <c r="X37" s="145">
        <f t="shared" si="6"/>
        <v>-4.1951219709402202E-4</v>
      </c>
      <c r="Y37" s="60" t="b">
        <f>ABS(X37)&lt;=ABS('General Settings'!$D$36)</f>
        <v>0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>LEFT(N38,LEN(N38)-1)+12&amp;"M"</f>
        <v>28M</v>
      </c>
      <c r="P38" s="60" t="str">
        <f>Currency&amp;LEFT(N38,LEN(N38)-1)&amp;"x"&amp;LEFT(O38,LEN(O38)-1)&amp;"F"&amp;QuoteSuffix</f>
        <v>USD16x28F_Quote</v>
      </c>
      <c r="Q38" s="138"/>
      <c r="R38" s="136">
        <f>_xll.qlInterestRateIndexFixingDate(Index1Y,S38)</f>
        <v>42670</v>
      </c>
      <c r="S38" s="136">
        <f>_xll.qlCalendarAdvance(JointCalendar,SettlementDate,N38,"mf",TRUE)</f>
        <v>42674</v>
      </c>
      <c r="T38" s="136">
        <f>_xll.qlCalendarAdvance(JointCalendar,SettlementDate,O38,"mf",TRUE)</f>
        <v>43038</v>
      </c>
      <c r="U38" s="141">
        <f>_xll.qlIndexFixing(Index1Y,R38,TRUE,_xll.ohTrigger(Trigger,Trigger1Y))</f>
        <v>1.7635106667078383E-2</v>
      </c>
      <c r="V38" s="141" t="e">
        <f>_xll.qlQuoteValue(P38,_xll.ohTrigger(Trigger,Trigger1Y))</f>
        <v>#NUM!</v>
      </c>
      <c r="W38" s="60" t="b">
        <f t="shared" si="5"/>
        <v>0</v>
      </c>
      <c r="X38" s="145" t="e">
        <f t="shared" si="6"/>
        <v>#NUM!</v>
      </c>
      <c r="Y38" s="60" t="e">
        <f>ABS(X38)&lt;=ABS('General Settings'!$D$36)</f>
        <v>#NUM!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>LEFT(N39,LEN(N39)-1)+12&amp;"M"</f>
        <v>29M</v>
      </c>
      <c r="P39" s="60" t="str">
        <f>Currency&amp;LEFT(N39,LEN(N39)-1)&amp;"x"&amp;LEFT(O39,LEN(O39)-1)&amp;"F"&amp;QuoteSuffix</f>
        <v>USD17x29F_Quote</v>
      </c>
      <c r="Q39" s="138"/>
      <c r="R39" s="136">
        <f>_xll.qlInterestRateIndexFixingDate(Index1Y,S39)</f>
        <v>42699</v>
      </c>
      <c r="S39" s="136">
        <f>_xll.qlCalendarAdvance(JointCalendar,SettlementDate,N39,"mf",TRUE)</f>
        <v>42703</v>
      </c>
      <c r="T39" s="136">
        <f>_xll.qlCalendarAdvance(JointCalendar,SettlementDate,O39,"mf",TRUE)</f>
        <v>43068</v>
      </c>
      <c r="U39" s="141">
        <f>_xll.qlIndexFixing(Index1Y,R39,TRUE,_xll.ohTrigger(Trigger,Trigger1Y))</f>
        <v>1.8160419071991406E-2</v>
      </c>
      <c r="V39" s="141" t="e">
        <f>_xll.qlQuoteValue(P39,_xll.ohTrigger(Trigger,Trigger1Y))</f>
        <v>#NUM!</v>
      </c>
      <c r="W39" s="60" t="b">
        <f t="shared" si="5"/>
        <v>0</v>
      </c>
      <c r="X39" s="145" t="e">
        <f t="shared" si="6"/>
        <v>#NUM!</v>
      </c>
      <c r="Y39" s="60" t="e">
        <f>ABS(X39)&lt;=ABS('General Settings'!$D$36)</f>
        <v>#NUM!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>LEFT(N40,LEN(N40)-1)+12&amp;"M"</f>
        <v>30M</v>
      </c>
      <c r="P40" s="60" t="str">
        <f>Currency&amp;LEFT(N40,LEN(N40)-1)&amp;"x"&amp;LEFT(O40,LEN(O40)-1)&amp;"F"&amp;QuoteSuffix</f>
        <v>USD18x30F_Quote</v>
      </c>
      <c r="Q40" s="138"/>
      <c r="R40" s="136">
        <f>_xll.qlInterestRateIndexFixingDate(Index1Y,S40)</f>
        <v>42727</v>
      </c>
      <c r="S40" s="136">
        <f>_xll.qlCalendarAdvance(JointCalendar,SettlementDate,N40,"mf",TRUE)</f>
        <v>42733</v>
      </c>
      <c r="T40" s="136">
        <f>_xll.qlCalendarAdvance(JointCalendar,SettlementDate,O40,"mf",TRUE)</f>
        <v>43098</v>
      </c>
      <c r="U40" s="141">
        <f>_xll.qlIndexFixing(Index1Y,R40,TRUE,_xll.ohTrigger(Trigger,Trigger1Y))</f>
        <v>1.8675423810831419E-2</v>
      </c>
      <c r="V40" s="141">
        <f>_xll.qlQuoteValue(P40,_xll.ohTrigger(Trigger,Trigger1Y))</f>
        <v>1.9340000000000003E-2</v>
      </c>
      <c r="W40" s="60" t="b">
        <f t="shared" si="5"/>
        <v>1</v>
      </c>
      <c r="X40" s="145">
        <f t="shared" si="6"/>
        <v>-6.6457618916858363E-4</v>
      </c>
      <c r="Y40" s="60" t="b">
        <f>ABS(X40)&lt;=ABS('General Settings'!$D$36)</f>
        <v>0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>LEFT(N41,LEN(N41)-1)+12&amp;"M"</f>
        <v>31M</v>
      </c>
      <c r="P41" s="60" t="str">
        <f>Currency&amp;LEFT(N41,LEN(N41)-1)&amp;"x"&amp;LEFT(O41,LEN(O41)-1)&amp;"F"&amp;QuoteSuffix</f>
        <v>USD19x31F_Quote</v>
      </c>
      <c r="Q41" s="138"/>
      <c r="R41" s="136">
        <f>_xll.qlInterestRateIndexFixingDate(Index1Y,S41)</f>
        <v>42761</v>
      </c>
      <c r="S41" s="136">
        <f>_xll.qlCalendarAdvance(JointCalendar,SettlementDate,N41,"mf",TRUE)</f>
        <v>42765</v>
      </c>
      <c r="T41" s="136">
        <f>_xll.qlCalendarAdvance(JointCalendar,SettlementDate,O41,"mf",TRUE)</f>
        <v>43129</v>
      </c>
      <c r="U41" s="141">
        <f>_xll.qlIndexFixing(Index1Y,R41,TRUE,_xll.ohTrigger(Trigger,Trigger1Y))</f>
        <v>1.9207781323496636E-2</v>
      </c>
      <c r="V41" s="141" t="e">
        <f>_xll.qlQuoteValue(P41,_xll.ohTrigger(Trigger,Trigger1Y))</f>
        <v>#NUM!</v>
      </c>
      <c r="W41" s="60" t="b">
        <f t="shared" si="5"/>
        <v>0</v>
      </c>
      <c r="X41" s="145" t="e">
        <f t="shared" si="6"/>
        <v>#NUM!</v>
      </c>
      <c r="Y41" s="60" t="e">
        <f>ABS(X41)&lt;=ABS('General Settings'!$D$36)</f>
        <v>#NUM!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>LEFT(N42,LEN(N42)-1)+12&amp;"M"</f>
        <v>32M</v>
      </c>
      <c r="P42" s="60" t="str">
        <f>Currency&amp;LEFT(N42,LEN(N42)-1)&amp;"x"&amp;LEFT(O42,LEN(O42)-1)&amp;"F"&amp;QuoteSuffix</f>
        <v>USD20x32F_Quote</v>
      </c>
      <c r="Q42" s="138"/>
      <c r="R42" s="136">
        <f>_xll.qlInterestRateIndexFixingDate(Index1Y,S42)</f>
        <v>42790</v>
      </c>
      <c r="S42" s="136">
        <f>_xll.qlCalendarAdvance(JointCalendar,SettlementDate,N42,"mf",TRUE)</f>
        <v>42794</v>
      </c>
      <c r="T42" s="136">
        <f>_xll.qlCalendarAdvance(JointCalendar,SettlementDate,O42,"mf",TRUE)</f>
        <v>43159</v>
      </c>
      <c r="U42" s="141">
        <f>_xll.qlIndexFixing(Index1Y,R42,TRUE,_xll.ohTrigger(Trigger,Trigger1Y))</f>
        <v>1.9695195007205731E-2</v>
      </c>
      <c r="V42" s="141" t="e">
        <f>_xll.qlQuoteValue(P42,_xll.ohTrigger(Trigger,Trigger1Y))</f>
        <v>#NUM!</v>
      </c>
      <c r="W42" s="60" t="b">
        <f t="shared" si="5"/>
        <v>0</v>
      </c>
      <c r="X42" s="145" t="e">
        <f t="shared" si="6"/>
        <v>#NUM!</v>
      </c>
      <c r="Y42" s="60" t="e">
        <f>ABS(X42)&lt;=ABS('General Settings'!$D$36)</f>
        <v>#NUM!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>LEFT(N43,LEN(N43)-1)+12&amp;"M"</f>
        <v>33M</v>
      </c>
      <c r="P43" s="60" t="str">
        <f>Currency&amp;LEFT(N43,LEN(N43)-1)&amp;"x"&amp;LEFT(O43,LEN(O43)-1)&amp;"F"&amp;QuoteSuffix</f>
        <v>USD21x33F_Quote</v>
      </c>
      <c r="Q43" s="138"/>
      <c r="R43" s="136">
        <f>_xll.qlInterestRateIndexFixingDate(Index1Y,S43)</f>
        <v>42821</v>
      </c>
      <c r="S43" s="136">
        <f>_xll.qlCalendarAdvance(JointCalendar,SettlementDate,N43,"mf",TRUE)</f>
        <v>42823</v>
      </c>
      <c r="T43" s="136">
        <f>_xll.qlCalendarAdvance(JointCalendar,SettlementDate,O43,"mf",TRUE)</f>
        <v>43188</v>
      </c>
      <c r="U43" s="141">
        <f>_xll.qlIndexFixing(Index1Y,R43,TRUE,_xll.ohTrigger(Trigger,Trigger1Y))</f>
        <v>2.020322485269245E-2</v>
      </c>
      <c r="V43" s="141">
        <f>_xll.qlQuoteValue(P43,_xll.ohTrigger(Trigger,Trigger1Y))</f>
        <v>2.0950000000000003E-2</v>
      </c>
      <c r="W43" s="60" t="b">
        <f t="shared" si="5"/>
        <v>1</v>
      </c>
      <c r="X43" s="145">
        <f t="shared" si="6"/>
        <v>-7.4677514730755318E-4</v>
      </c>
      <c r="Y43" s="60" t="b">
        <f>ABS(X43)&lt;=ABS('General Settings'!$D$36)</f>
        <v>0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>LEFT(N44,LEN(N44)-1)+12&amp;"M"</f>
        <v>34M</v>
      </c>
      <c r="P44" s="60" t="str">
        <f>Currency&amp;LEFT(N44,LEN(N44)-1)&amp;"x"&amp;LEFT(O44,LEN(O44)-1)&amp;"F"&amp;QuoteSuffix</f>
        <v>USD22x34F_Quote</v>
      </c>
      <c r="Q44" s="138"/>
      <c r="R44" s="136">
        <f>_xll.qlInterestRateIndexFixingDate(Index1Y,S44)</f>
        <v>42851</v>
      </c>
      <c r="S44" s="136">
        <f>_xll.qlCalendarAdvance(JointCalendar,SettlementDate,N44,"mf",TRUE)</f>
        <v>42853</v>
      </c>
      <c r="T44" s="136">
        <f>_xll.qlCalendarAdvance(JointCalendar,SettlementDate,O44,"mf",TRUE)</f>
        <v>43220</v>
      </c>
      <c r="U44" s="141">
        <f>_xll.qlIndexFixing(Index1Y,R44,TRUE,_xll.ohTrigger(Trigger,Trigger1Y))</f>
        <v>2.0779366887105601E-2</v>
      </c>
      <c r="V44" s="141" t="e">
        <f>_xll.qlQuoteValue(P44,_xll.ohTrigger(Trigger,Trigger1Y))</f>
        <v>#NUM!</v>
      </c>
      <c r="W44" s="60" t="b">
        <f t="shared" si="5"/>
        <v>0</v>
      </c>
      <c r="X44" s="145" t="e">
        <f t="shared" si="6"/>
        <v>#NUM!</v>
      </c>
      <c r="Y44" s="60" t="e">
        <f>ABS(X44)&lt;=ABS('General Settings'!$D$36)</f>
        <v>#NUM!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>LEFT(N45,LEN(N45)-1)+12&amp;"M"</f>
        <v>35M</v>
      </c>
      <c r="P45" s="60" t="str">
        <f>Currency&amp;LEFT(N45,LEN(N45)-1)&amp;"x"&amp;LEFT(O45,LEN(O45)-1)&amp;"F"&amp;QuoteSuffix</f>
        <v>USD23x35F_Quote</v>
      </c>
      <c r="Q45" s="138"/>
      <c r="R45" s="136">
        <f>_xll.qlInterestRateIndexFixingDate(Index1Y,S45)</f>
        <v>42880</v>
      </c>
      <c r="S45" s="136">
        <f>_xll.qlCalendarAdvance(JointCalendar,SettlementDate,N45,"mf",TRUE)</f>
        <v>42885</v>
      </c>
      <c r="T45" s="136">
        <f>_xll.qlCalendarAdvance(JointCalendar,SettlementDate,O45,"mf",TRUE)</f>
        <v>43249</v>
      </c>
      <c r="U45" s="141">
        <f>_xll.qlIndexFixing(Index1Y,R45,TRUE,_xll.ohTrigger(Trigger,Trigger1Y))</f>
        <v>2.1369941292740675E-2</v>
      </c>
      <c r="V45" s="141" t="e">
        <f>_xll.qlQuoteValue(P45,_xll.ohTrigger(Trigger,Trigger1Y))</f>
        <v>#NUM!</v>
      </c>
      <c r="W45" s="60" t="b">
        <f t="shared" si="5"/>
        <v>0</v>
      </c>
      <c r="X45" s="145" t="e">
        <f t="shared" si="6"/>
        <v>#NUM!</v>
      </c>
      <c r="Y45" s="60" t="e">
        <f>ABS(X45)&lt;=ABS('General Settings'!$D$36)</f>
        <v>#NUM!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>LEFT(N46,LEN(N46)-1)+12&amp;"M"</f>
        <v>36M</v>
      </c>
      <c r="P46" s="61" t="str">
        <f>Currency&amp;LEFT(N46,LEN(N46)-1)&amp;"x"&amp;LEFT(O46,LEN(O46)-1)&amp;"F"&amp;QuoteSuffix</f>
        <v>USD24x36F_Quote</v>
      </c>
      <c r="Q46" s="140"/>
      <c r="R46" s="137">
        <f>_xll.qlInterestRateIndexFixingDate(Index1Y,S46)</f>
        <v>42913</v>
      </c>
      <c r="S46" s="137">
        <f>_xll.qlCalendarAdvance(JointCalendar,SettlementDate,N46,"mf",TRUE)</f>
        <v>42915</v>
      </c>
      <c r="T46" s="137">
        <f>_xll.qlCalendarAdvance(JointCalendar,SettlementDate,O46,"mf",TRUE)</f>
        <v>43280</v>
      </c>
      <c r="U46" s="142">
        <f>_xll.qlIndexFixing(Index1Y,R46,TRUE,_xll.ohTrigger(Trigger,Trigger1Y))</f>
        <v>2.1931586736529077E-2</v>
      </c>
      <c r="V46" s="142">
        <f>_xll.qlQuoteValue(P46,_xll.ohTrigger(Trigger,Trigger1Y))</f>
        <v>2.2419999999999999E-2</v>
      </c>
      <c r="W46" s="61" t="b">
        <f t="shared" si="5"/>
        <v>1</v>
      </c>
      <c r="X46" s="146">
        <f t="shared" si="6"/>
        <v>-4.884132634709222E-4</v>
      </c>
      <c r="Y46" s="61" t="b">
        <f>ABS(X46)&lt;=ABS('General Settings'!$D$36)</f>
        <v>0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42180</v>
      </c>
      <c r="E4" s="48">
        <f>_xll.qlInterestRateIndexValueDate(IndexON,D4)</f>
        <v>42180</v>
      </c>
      <c r="F4" s="51">
        <f>IFERROR(_xll.qlIndexFixing(IndexON,D4,TRUE,_xll.ohTrigger(RecalcTrigger,TriggerON)),NA())</f>
        <v>2.7000000000576563E-3</v>
      </c>
      <c r="H4" s="48">
        <f>EvaluationDate</f>
        <v>42180</v>
      </c>
      <c r="I4" s="48">
        <f>_xll.qlInterestRateIndexValueDate(Index1M,$H4)</f>
        <v>42184</v>
      </c>
      <c r="J4" s="51">
        <f>IFERROR(_xll.qlIndexFixing(Index1M,$H4,TRUE,_xll.ohTrigger(_xll.ohTrigger(RecalcTrigger,Trigger1M),Trigger1M)),NA())</f>
        <v>1.8600000009660889E-3</v>
      </c>
      <c r="K4" s="51">
        <f>IFERROR(_xll.qlIndexFixing(ONIndex1M,I4,TRUE,_xll.ohTrigger(RecalcTrigger,Trigger1M)),NA())</f>
        <v>1.7952474096905036E-3</v>
      </c>
      <c r="L4" s="51">
        <f>IFERROR(_xll.qlIndexFixing(Index3M,H4,TRUE,_xll.ohTrigger(RecalcTrigger,Trigger3M)),NA())</f>
        <v>2.820000000000576E-3</v>
      </c>
      <c r="M4" s="51">
        <f>IFERROR(_xll.qlIndexFixing(ONIndex3M,I4,TRUE,_xll.ohTrigger(RecalcTrigger,Trigger3M)),NA())</f>
        <v>2.6561261638935463E-3</v>
      </c>
      <c r="N4" s="51">
        <f>IFERROR(_xll.qlIndexFixing(Index6M,$H4,TRUE,_xll.ohTrigger(RecalcTrigger,Trigger6M)),NA())</f>
        <v>4.4709999999999177E-3</v>
      </c>
      <c r="O4" s="51">
        <f>IFERROR(_xll.qlIndexFixing(ONIndex6M,I4,TRUE,_xll.ohTrigger(RecalcTrigger,Trigger6M)),NA())</f>
        <v>4.0032394250744119E-3</v>
      </c>
      <c r="P4" s="51">
        <f>IFERROR(_xll.qlIndexFixing(Index1Y,$H4,TRUE,_xll.ohTrigger(RecalcTrigger,Trigger1Y)),NA())</f>
        <v>7.7420000000000544E-3</v>
      </c>
      <c r="Q4" s="51">
        <f>IFERROR(_xll.qlIndexFixing(ONIndex1Y,I4,TRUE,_xll.ohTrigger(RecalcTrigger,Trigger1Y)),NA())</f>
        <v>5.4607604374368179E-3</v>
      </c>
    </row>
    <row r="5" spans="2:17" x14ac:dyDescent="0.2">
      <c r="B5" s="46" t="s">
        <v>20</v>
      </c>
      <c r="D5" s="49">
        <f>_xll.qlCalendarAdvance(LocalCalendar,$D4,B5,"f",FALSE)</f>
        <v>42181</v>
      </c>
      <c r="E5" s="49">
        <f>_xll.qlInterestRateIndexValueDate(IndexON,D5)</f>
        <v>42181</v>
      </c>
      <c r="F5" s="52">
        <f>IFERROR(_xll.qlIndexFixing(IndexON,D5,TRUE,_xll.ohTrigger(RecalcTrigger,TriggerON)),NA())</f>
        <v>2.0970793442565139E-3</v>
      </c>
      <c r="H5" s="49">
        <f>_xll.qlCalendarAdvance(IborCalendar,$H4,B5,"f",FALSE)</f>
        <v>42181</v>
      </c>
      <c r="I5" s="49">
        <f>_xll.qlInterestRateIndexValueDate(Index1M,$H5)</f>
        <v>42185</v>
      </c>
      <c r="J5" s="52">
        <f>IFERROR(_xll.qlIndexFixing(Index1M,$H5,TRUE,_xll.ohTrigger(RecalcTrigger,Trigger1M)),NA())</f>
        <v>1.8645831845024335E-3</v>
      </c>
      <c r="K5" s="52">
        <f>IFERROR(_xll.qlIndexFixing(ONIndex1M,I5,TRUE,_xll.ohTrigger(RecalcTrigger,Trigger1M)),NA())</f>
        <v>1.7963380934737927E-3</v>
      </c>
      <c r="L5" s="52">
        <f>IFERROR(_xll.qlIndexFixing(Index3M,H5,TRUE,_xll.ohTrigger(RecalcTrigger,Trigger3M)),NA())</f>
        <v>2.8262760657276936E-3</v>
      </c>
      <c r="M5" s="52">
        <f>IFERROR(_xll.qlIndexFixing(ONIndex3M,I5,TRUE,_xll.ohTrigger(RecalcTrigger,Trigger3M)),NA())</f>
        <v>2.6561100805988502E-3</v>
      </c>
      <c r="N5" s="52">
        <f>IFERROR(_xll.qlIndexFixing(Index6M,$H5,TRUE,_xll.ohTrigger(RecalcTrigger,Trigger6M)),NA())</f>
        <v>4.4858154658913496E-3</v>
      </c>
      <c r="O5" s="52">
        <f>IFERROR(_xll.qlIndexFixing(ONIndex6M,I5,TRUE,_xll.ohTrigger(RecalcTrigger,Trigger6M)),NA())</f>
        <v>4.0031067536805409E-3</v>
      </c>
      <c r="P5" s="52">
        <f>IFERROR(_xll.qlIndexFixing(Index1Y,$H5,TRUE,_xll.ohTrigger(RecalcTrigger,Trigger1Y)),NA())</f>
        <v>7.7577322691750996E-3</v>
      </c>
      <c r="Q5" s="52">
        <f>IFERROR(_xll.qlIndexFixing(ONIndex1Y,I5,TRUE,_xll.ohTrigger(RecalcTrigger,Trigger1Y)),NA())</f>
        <v>5.4607740353596057E-3</v>
      </c>
    </row>
    <row r="6" spans="2:17" x14ac:dyDescent="0.2">
      <c r="B6" s="46" t="s">
        <v>20</v>
      </c>
      <c r="D6" s="49">
        <f>_xll.qlCalendarAdvance(LocalCalendar,$D5,B6,"f",FALSE)</f>
        <v>42184</v>
      </c>
      <c r="E6" s="49">
        <f>_xll.qlInterestRateIndexValueDate(IndexON,D6)</f>
        <v>42184</v>
      </c>
      <c r="F6" s="52">
        <f>IFERROR(_xll.qlIndexFixing(IndexON,D6,TRUE,_xll.ohTrigger(RecalcTrigger,TriggerON)),NA())</f>
        <v>1.573336939131309E-3</v>
      </c>
      <c r="H6" s="49">
        <f>_xll.qlCalendarAdvance(IborCalendar,$H5,B6,"f",FALSE)</f>
        <v>42184</v>
      </c>
      <c r="I6" s="49">
        <f>_xll.qlInterestRateIndexValueDate(Index1M,$H6)</f>
        <v>42186</v>
      </c>
      <c r="J6" s="52">
        <f>IFERROR(_xll.qlIndexFixing(Index1M,$H6,TRUE,_xll.ohTrigger(RecalcTrigger,Trigger1M)),NA())</f>
        <v>1.8696875280847665E-3</v>
      </c>
      <c r="K6" s="52">
        <f>IFERROR(_xll.qlIndexFixing(ONIndex1M,I6,TRUE,_xll.ohTrigger(RecalcTrigger,Trigger1M)),NA())</f>
        <v>1.7985194612002431E-3</v>
      </c>
      <c r="L6" s="52">
        <f>IFERROR(_xll.qlIndexFixing(Index3M,H6,TRUE,_xll.ohTrigger(RecalcTrigger,Trigger3M)),NA())</f>
        <v>2.832643814304819E-3</v>
      </c>
      <c r="M6" s="52">
        <f>IFERROR(_xll.qlIndexFixing(ONIndex3M,I6,TRUE,_xll.ohTrigger(RecalcTrigger,Trigger3M)),NA())</f>
        <v>2.65607791376965E-3</v>
      </c>
      <c r="N6" s="52">
        <f>IFERROR(_xll.qlIndexFixing(Index6M,$H6,TRUE,_xll.ohTrigger(RecalcTrigger,Trigger6M)),NA())</f>
        <v>4.5134781487795005E-3</v>
      </c>
      <c r="O6" s="52">
        <f>IFERROR(_xll.qlIndexFixing(ONIndex6M,I6,TRUE,_xll.ohTrigger(RecalcTrigger,Trigger6M)),NA())</f>
        <v>4.0028414111326072E-3</v>
      </c>
      <c r="P6" s="52">
        <f>IFERROR(_xll.qlIndexFixing(Index1Y,$H6,TRUE,_xll.ohTrigger(RecalcTrigger,Trigger1Y)),NA())</f>
        <v>7.773533585490172E-3</v>
      </c>
      <c r="Q6" s="52">
        <f>IFERROR(_xll.qlIndexFixing(ONIndex1Y,I6,TRUE,_xll.ohTrigger(RecalcTrigger,Trigger1Y)),NA())</f>
        <v>5.4608012311252452E-3</v>
      </c>
    </row>
    <row r="7" spans="2:17" x14ac:dyDescent="0.2">
      <c r="B7" s="46" t="s">
        <v>20</v>
      </c>
      <c r="D7" s="49">
        <f>_xll.qlCalendarAdvance(LocalCalendar,$D6,B7,"f",FALSE)</f>
        <v>42185</v>
      </c>
      <c r="E7" s="49">
        <f>_xll.qlInterestRateIndexValueDate(IndexON,D7)</f>
        <v>42185</v>
      </c>
      <c r="F7" s="52">
        <f>IFERROR(_xll.qlIndexFixing(IndexON,D7,TRUE,_xll.ohTrigger(RecalcTrigger,TriggerON)),NA())</f>
        <v>1.385179583195395E-3</v>
      </c>
      <c r="H7" s="49">
        <f>_xll.qlCalendarAdvance(IborCalendar,$H6,B7,"f",FALSE)</f>
        <v>42185</v>
      </c>
      <c r="I7" s="49">
        <f>_xll.qlInterestRateIndexValueDate(Index1M,$H7)</f>
        <v>42187</v>
      </c>
      <c r="J7" s="52">
        <f>IFERROR(_xll.qlIndexFixing(Index1M,$H7,TRUE,_xll.ohTrigger(RecalcTrigger,Trigger1M)),NA())</f>
        <v>1.8719021783630829E-3</v>
      </c>
      <c r="K7" s="52">
        <f>IFERROR(_xll.qlIndexFixing(ONIndex1M,I7,TRUE,_xll.ohTrigger(RecalcTrigger,Trigger1M)),NA())</f>
        <v>1.8094399416201945E-3</v>
      </c>
      <c r="L7" s="52">
        <f>IFERROR(_xll.qlIndexFixing(Index3M,H7,TRUE,_xll.ohTrigger(RecalcTrigger,Trigger3M)),NA())</f>
        <v>2.8391117785507513E-3</v>
      </c>
      <c r="M7" s="52">
        <f>IFERROR(_xll.qlIndexFixing(ONIndex3M,I7,TRUE,_xll.ohTrigger(RecalcTrigger,Trigger3M)),NA())</f>
        <v>2.6559464712327951E-3</v>
      </c>
      <c r="N7" s="52">
        <f>IFERROR(_xll.qlIndexFixing(Index6M,$H7,TRUE,_xll.ohTrigger(RecalcTrigger,Trigger6M)),NA())</f>
        <v>4.5161732922360445E-3</v>
      </c>
      <c r="O7" s="52">
        <f>IFERROR(_xll.qlIndexFixing(ONIndex6M,I7,TRUE,_xll.ohTrigger(RecalcTrigger,Trigger6M)),NA())</f>
        <v>4.0015814155847096E-3</v>
      </c>
      <c r="P7" s="52">
        <f>IFERROR(_xll.qlIndexFixing(Index1Y,$H7,TRUE,_xll.ohTrigger(RecalcTrigger,Trigger1Y)),NA())</f>
        <v>7.818393994738819E-3</v>
      </c>
      <c r="Q7" s="52">
        <f>IFERROR(_xll.qlIndexFixing(ONIndex1Y,I7,TRUE,_xll.ohTrigger(RecalcTrigger,Trigger1Y)),NA())</f>
        <v>5.4610614688566095E-3</v>
      </c>
    </row>
    <row r="8" spans="2:17" x14ac:dyDescent="0.2">
      <c r="B8" s="46" t="s">
        <v>20</v>
      </c>
      <c r="D8" s="49">
        <f>_xll.qlCalendarAdvance(LocalCalendar,$D7,B8,"f",FALSE)</f>
        <v>42186</v>
      </c>
      <c r="E8" s="49">
        <f>_xll.qlInterestRateIndexValueDate(IndexON,D8)</f>
        <v>42186</v>
      </c>
      <c r="F8" s="52">
        <f>IFERROR(_xll.qlIndexFixing(IndexON,D8,TRUE,_xll.ohTrigger(RecalcTrigger,TriggerON)),NA())</f>
        <v>1.2412467815980932E-3</v>
      </c>
      <c r="H8" s="49">
        <f>_xll.qlCalendarAdvance(IborCalendar,$H7,B8,"f",FALSE)</f>
        <v>42186</v>
      </c>
      <c r="I8" s="49">
        <f>_xll.qlInterestRateIndexValueDate(Index1M,$H8)</f>
        <v>42191</v>
      </c>
      <c r="J8" s="52">
        <f>IFERROR(_xll.qlIndexFixing(Index1M,$H8,TRUE,_xll.ohTrigger(RecalcTrigger,Trigger1M)),NA())</f>
        <v>1.8825740926772716E-3</v>
      </c>
      <c r="K8" s="52">
        <f>IFERROR(_xll.qlIndexFixing(ONIndex1M,I8,TRUE,_xll.ohTrigger(RecalcTrigger,Trigger1M)),NA())</f>
        <v>1.8255429299429693E-3</v>
      </c>
      <c r="L8" s="52">
        <f>IFERROR(_xll.qlIndexFixing(Index3M,H8,TRUE,_xll.ohTrigger(RecalcTrigger,Trigger3M)),NA())</f>
        <v>2.8661564508297953E-3</v>
      </c>
      <c r="M8" s="52">
        <f>IFERROR(_xll.qlIndexFixing(ONIndex3M,I8,TRUE,_xll.ohTrigger(RecalcTrigger,Trigger3M)),NA())</f>
        <v>2.6556758290041671E-3</v>
      </c>
      <c r="N8" s="52">
        <f>IFERROR(_xll.qlIndexFixing(Index6M,$H8,TRUE,_xll.ohTrigger(RecalcTrigger,Trigger6M)),NA())</f>
        <v>4.5401833582672923E-3</v>
      </c>
      <c r="O8" s="52">
        <f>IFERROR(_xll.qlIndexFixing(ONIndex6M,I8,TRUE,_xll.ohTrigger(RecalcTrigger,Trigger6M)),NA())</f>
        <v>3.9995246282042984E-3</v>
      </c>
      <c r="P8" s="52">
        <f>IFERROR(_xll.qlIndexFixing(Index1Y,$H8,TRUE,_xll.ohTrigger(RecalcTrigger,Trigger1Y)),NA())</f>
        <v>7.8534551974575387E-3</v>
      </c>
      <c r="Q8" s="52">
        <f>IFERROR(_xll.qlIndexFixing(ONIndex1Y,I8,TRUE,_xll.ohTrigger(RecalcTrigger,Trigger1Y)),NA())</f>
        <v>5.4611411782357067E-3</v>
      </c>
    </row>
    <row r="9" spans="2:17" x14ac:dyDescent="0.2">
      <c r="B9" s="46" t="s">
        <v>20</v>
      </c>
      <c r="D9" s="49">
        <f>_xll.qlCalendarAdvance(LocalCalendar,$D8,B9,"f",FALSE)</f>
        <v>42187</v>
      </c>
      <c r="E9" s="49">
        <f>_xll.qlInterestRateIndexValueDate(IndexON,D9)</f>
        <v>42187</v>
      </c>
      <c r="F9" s="52">
        <f>IFERROR(_xll.qlIndexFixing(IndexON,D9,TRUE,_xll.ohTrigger(RecalcTrigger,TriggerON)),NA())</f>
        <v>1.1025422345900537E-3</v>
      </c>
      <c r="H9" s="49">
        <f>_xll.qlCalendarAdvance(IborCalendar,$H8,B9,"f",FALSE)</f>
        <v>42187</v>
      </c>
      <c r="I9" s="49">
        <f>_xll.qlInterestRateIndexValueDate(Index1M,$H9)</f>
        <v>42191</v>
      </c>
      <c r="J9" s="52">
        <f>IFERROR(_xll.qlIndexFixing(Index1M,$H9,TRUE,_xll.ohTrigger(RecalcTrigger,Trigger1M)),NA())</f>
        <v>1.8825740926772716E-3</v>
      </c>
      <c r="K9" s="52">
        <f>IFERROR(_xll.qlIndexFixing(ONIndex1M,I9,TRUE,_xll.ohTrigger(RecalcTrigger,Trigger1M)),NA())</f>
        <v>1.8255429299429693E-3</v>
      </c>
      <c r="L9" s="52">
        <f>IFERROR(_xll.qlIndexFixing(Index3M,H9,TRUE,_xll.ohTrigger(RecalcTrigger,Trigger3M)),NA())</f>
        <v>2.8661564508297953E-3</v>
      </c>
      <c r="M9" s="52">
        <f>IFERROR(_xll.qlIndexFixing(ONIndex3M,I9,TRUE,_xll.ohTrigger(RecalcTrigger,Trigger3M)),NA())</f>
        <v>2.6556758290041671E-3</v>
      </c>
      <c r="N9" s="52">
        <f>IFERROR(_xll.qlIndexFixing(Index6M,$H9,TRUE,_xll.ohTrigger(RecalcTrigger,Trigger6M)),NA())</f>
        <v>4.5401833582672923E-3</v>
      </c>
      <c r="O9" s="52">
        <f>IFERROR(_xll.qlIndexFixing(ONIndex6M,I9,TRUE,_xll.ohTrigger(RecalcTrigger,Trigger6M)),NA())</f>
        <v>3.9995246282042984E-3</v>
      </c>
      <c r="P9" s="52">
        <f>IFERROR(_xll.qlIndexFixing(Index1Y,$H9,TRUE,_xll.ohTrigger(RecalcTrigger,Trigger1Y)),NA())</f>
        <v>7.8534551974575387E-3</v>
      </c>
      <c r="Q9" s="52">
        <f>IFERROR(_xll.qlIndexFixing(ONIndex1Y,I9,TRUE,_xll.ohTrigger(RecalcTrigger,Trigger1Y)),NA())</f>
        <v>5.4611411782357067E-3</v>
      </c>
    </row>
    <row r="10" spans="2:17" x14ac:dyDescent="0.2">
      <c r="B10" s="46" t="s">
        <v>20</v>
      </c>
      <c r="D10" s="49">
        <f>_xll.qlCalendarAdvance(LocalCalendar,$D9,B10,"f",FALSE)</f>
        <v>42191</v>
      </c>
      <c r="E10" s="49">
        <f>_xll.qlInterestRateIndexValueDate(IndexON,D10)</f>
        <v>42191</v>
      </c>
      <c r="F10" s="52">
        <f>IFERROR(_xll.qlIndexFixing(IndexON,D10,TRUE,_xll.ohTrigger(RecalcTrigger,TriggerON)),NA())</f>
        <v>1.1751465637388492E-3</v>
      </c>
      <c r="H10" s="49">
        <f>_xll.qlCalendarAdvance(IborCalendar,$H9,B10,"f",FALSE)</f>
        <v>42188</v>
      </c>
      <c r="I10" s="49">
        <f>_xll.qlInterestRateIndexValueDate(Index1M,$H10)</f>
        <v>42192</v>
      </c>
      <c r="J10" s="52">
        <f>IFERROR(_xll.qlIndexFixing(Index1M,$H10,TRUE,_xll.ohTrigger(RecalcTrigger,Trigger1M)),NA())</f>
        <v>1.8850074365829987E-3</v>
      </c>
      <c r="K10" s="52">
        <f>IFERROR(_xll.qlIndexFixing(ONIndex1M,I10,TRUE,_xll.ohTrigger(RecalcTrigger,Trigger1M)),NA())</f>
        <v>1.832806631183459E-3</v>
      </c>
      <c r="L10" s="52">
        <f>IFERROR(_xll.qlIndexFixing(Index3M,H10,TRUE,_xll.ohTrigger(RecalcTrigger,Trigger3M)),NA())</f>
        <v>2.8732534879825368E-3</v>
      </c>
      <c r="M10" s="52">
        <f>IFERROR(_xll.qlIndexFixing(ONIndex3M,I10,TRUE,_xll.ohTrigger(RecalcTrigger,Trigger3M)),NA())</f>
        <v>2.6555471618472382E-3</v>
      </c>
      <c r="N10" s="52">
        <f>IFERROR(_xll.qlIndexFixing(Index6M,$H10,TRUE,_xll.ohTrigger(RecalcTrigger,Trigger6M)),NA())</f>
        <v>4.5495932337847739E-3</v>
      </c>
      <c r="O10" s="52">
        <f>IFERROR(_xll.qlIndexFixing(ONIndex6M,I10,TRUE,_xll.ohTrigger(RecalcTrigger,Trigger6M)),NA())</f>
        <v>3.9984632576128831E-3</v>
      </c>
      <c r="P10" s="52">
        <f>IFERROR(_xll.qlIndexFixing(Index1Y,$H10,TRUE,_xll.ohTrigger(RecalcTrigger,Trigger1Y)),NA())</f>
        <v>7.8695983876351638E-3</v>
      </c>
      <c r="Q10" s="52">
        <f>IFERROR(_xll.qlIndexFixing(ONIndex1Y,I10,TRUE,_xll.ohTrigger(RecalcTrigger,Trigger1Y)),NA())</f>
        <v>5.4612499612982646E-3</v>
      </c>
    </row>
    <row r="11" spans="2:17" x14ac:dyDescent="0.2">
      <c r="B11" s="46" t="s">
        <v>20</v>
      </c>
      <c r="D11" s="49">
        <f>_xll.qlCalendarAdvance(LocalCalendar,$D10,B11,"f",FALSE)</f>
        <v>42192</v>
      </c>
      <c r="E11" s="49">
        <f>_xll.qlInterestRateIndexValueDate(IndexON,D11)</f>
        <v>42192</v>
      </c>
      <c r="F11" s="52">
        <f>IFERROR(_xll.qlIndexFixing(IndexON,D11,TRUE,_xll.ohTrigger(RecalcTrigger,TriggerON)),NA())</f>
        <v>1.2377410972153058E-3</v>
      </c>
      <c r="H11" s="49">
        <f>_xll.qlCalendarAdvance(IborCalendar,$H10,B11,"f",FALSE)</f>
        <v>42191</v>
      </c>
      <c r="I11" s="49">
        <f>_xll.qlInterestRateIndexValueDate(Index1M,$H11)</f>
        <v>42193</v>
      </c>
      <c r="J11" s="52">
        <f>IFERROR(_xll.qlIndexFixing(Index1M,$H11,TRUE,_xll.ohTrigger(RecalcTrigger,Trigger1M)),NA())</f>
        <v>1.8883515691562023E-3</v>
      </c>
      <c r="K11" s="52">
        <f>IFERROR(_xll.qlIndexFixing(ONIndex1M,I11,TRUE,_xll.ohTrigger(RecalcTrigger,Trigger1M)),NA())</f>
        <v>1.8396992462221817E-3</v>
      </c>
      <c r="L11" s="52">
        <f>IFERROR(_xll.qlIndexFixing(Index3M,H11,TRUE,_xll.ohTrigger(RecalcTrigger,Trigger3M)),NA())</f>
        <v>2.8805019391287957E-3</v>
      </c>
      <c r="M11" s="52">
        <f>IFERROR(_xll.qlIndexFixing(ONIndex3M,I11,TRUE,_xll.ohTrigger(RecalcTrigger,Trigger3M)),NA())</f>
        <v>2.6554024113156771E-3</v>
      </c>
      <c r="N11" s="52">
        <f>IFERROR(_xll.qlIndexFixing(Index6M,$H11,TRUE,_xll.ohTrigger(RecalcTrigger,Trigger6M)),NA())</f>
        <v>4.5591007282721188E-3</v>
      </c>
      <c r="O11" s="52">
        <f>IFERROR(_xll.qlIndexFixing(ONIndex6M,I11,TRUE,_xll.ohTrigger(RecalcTrigger,Trigger6M)),NA())</f>
        <v>3.997269215867405E-3</v>
      </c>
      <c r="P11" s="52">
        <f>IFERROR(_xll.qlIndexFixing(Index1Y,$H11,TRUE,_xll.ohTrigger(RecalcTrigger,Trigger1Y)),NA())</f>
        <v>7.8857864866422323E-3</v>
      </c>
      <c r="Q11" s="52">
        <f>IFERROR(_xll.qlIndexFixing(ONIndex1Y,I11,TRUE,_xll.ohTrigger(RecalcTrigger,Trigger1Y)),NA())</f>
        <v>5.4613723422036742E-3</v>
      </c>
    </row>
    <row r="12" spans="2:17" x14ac:dyDescent="0.2">
      <c r="B12" s="46" t="s">
        <v>20</v>
      </c>
      <c r="D12" s="49">
        <f>_xll.qlCalendarAdvance(LocalCalendar,$D11,B12,"f",FALSE)</f>
        <v>42193</v>
      </c>
      <c r="E12" s="49">
        <f>_xll.qlInterestRateIndexValueDate(IndexON,D12)</f>
        <v>42193</v>
      </c>
      <c r="F12" s="52">
        <f>IFERROR(_xll.qlIndexFixing(IndexON,D12,TRUE,_xll.ohTrigger(RecalcTrigger,TriggerON)),NA())</f>
        <v>1.2857406585808917E-3</v>
      </c>
      <c r="H12" s="49">
        <f>_xll.qlCalendarAdvance(IborCalendar,$H11,B12,"f",FALSE)</f>
        <v>42192</v>
      </c>
      <c r="I12" s="49">
        <f>_xll.qlInterestRateIndexValueDate(Index1M,$H12)</f>
        <v>42194</v>
      </c>
      <c r="J12" s="52">
        <f>IFERROR(_xll.qlIndexFixing(Index1M,$H12,TRUE,_xll.ohTrigger(RecalcTrigger,Trigger1M)),NA())</f>
        <v>1.8898622965307643E-3</v>
      </c>
      <c r="K12" s="52">
        <f>IFERROR(_xll.qlIndexFixing(ONIndex1M,I12,TRUE,_xll.ohTrigger(RecalcTrigger,Trigger1M)),NA())</f>
        <v>1.8462207750591375E-3</v>
      </c>
      <c r="L12" s="52">
        <f>IFERROR(_xll.qlIndexFixing(Index3M,H12,TRUE,_xll.ohTrigger(RecalcTrigger,Trigger3M)),NA())</f>
        <v>2.8879103375852337E-3</v>
      </c>
      <c r="M12" s="52">
        <f>IFERROR(_xll.qlIndexFixing(ONIndex3M,I12,TRUE,_xll.ohTrigger(RecalcTrigger,Trigger3M)),NA())</f>
        <v>2.655241577409484E-3</v>
      </c>
      <c r="N12" s="52">
        <f>IFERROR(_xll.qlIndexFixing(Index6M,$H12,TRUE,_xll.ohTrigger(RecalcTrigger,Trigger6M)),NA())</f>
        <v>4.5819262984521962E-3</v>
      </c>
      <c r="O12" s="52">
        <f>IFERROR(_xll.qlIndexFixing(ONIndex6M,I12,TRUE,_xll.ohTrigger(RecalcTrigger,Trigger6M)),NA())</f>
        <v>3.9959425026481199E-3</v>
      </c>
      <c r="P12" s="52">
        <f>IFERROR(_xll.qlIndexFixing(Index1Y,$H12,TRUE,_xll.ohTrigger(RecalcTrigger,Trigger1Y)),NA())</f>
        <v>7.9213851826686697E-3</v>
      </c>
      <c r="Q12" s="52">
        <f>IFERROR(_xll.qlIndexFixing(ONIndex1Y,I12,TRUE,_xll.ohTrigger(RecalcTrigger,Trigger1Y)),NA())</f>
        <v>5.4615083211118076E-3</v>
      </c>
    </row>
    <row r="13" spans="2:17" x14ac:dyDescent="0.2">
      <c r="B13" s="46" t="s">
        <v>20</v>
      </c>
      <c r="D13" s="49">
        <f>_xll.qlCalendarAdvance(LocalCalendar,$D12,B13,"f",FALSE)</f>
        <v>42194</v>
      </c>
      <c r="E13" s="49">
        <f>_xll.qlInterestRateIndexValueDate(IndexON,D13)</f>
        <v>42194</v>
      </c>
      <c r="F13" s="52">
        <f>IFERROR(_xll.qlIndexFixing(IndexON,D13,TRUE,_xll.ohTrigger(RecalcTrigger,TriggerON)),NA())</f>
        <v>1.3191452418404026E-3</v>
      </c>
      <c r="H13" s="49">
        <f>_xll.qlCalendarAdvance(IborCalendar,$H12,B13,"f",FALSE)</f>
        <v>42193</v>
      </c>
      <c r="I13" s="49">
        <f>_xll.qlInterestRateIndexValueDate(Index1M,$H13)</f>
        <v>42195</v>
      </c>
      <c r="J13" s="52">
        <f>IFERROR(_xll.qlIndexFixing(Index1M,$H13,TRUE,_xll.ohTrigger(RecalcTrigger,Trigger1M)),NA())</f>
        <v>1.8912603884218935E-3</v>
      </c>
      <c r="K13" s="52">
        <f>IFERROR(_xll.qlIndexFixing(ONIndex1M,I13,TRUE,_xll.ohTrigger(RecalcTrigger,Trigger1M)),NA())</f>
        <v>1.8580364681231032E-3</v>
      </c>
      <c r="L13" s="52">
        <f>IFERROR(_xll.qlIndexFixing(Index3M,H13,TRUE,_xll.ohTrigger(RecalcTrigger,Trigger3M)),NA())</f>
        <v>2.9110262571999841E-3</v>
      </c>
      <c r="M13" s="52">
        <f>IFERROR(_xll.qlIndexFixing(ONIndex3M,I13,TRUE,_xll.ohTrigger(RecalcTrigger,Trigger3M)),NA())</f>
        <v>2.6548858770336636E-3</v>
      </c>
      <c r="N13" s="52">
        <f>IFERROR(_xll.qlIndexFixing(Index6M,$H13,TRUE,_xll.ohTrigger(RecalcTrigger,Trigger6M)),NA())</f>
        <v>4.5850428851857347E-3</v>
      </c>
      <c r="O13" s="52">
        <f>IFERROR(_xll.qlIndexFixing(ONIndex6M,I13,TRUE,_xll.ohTrigger(RecalcTrigger,Trigger6M)),NA())</f>
        <v>3.9928911244579979E-3</v>
      </c>
      <c r="P13" s="52">
        <f>IFERROR(_xll.qlIndexFixing(Index1Y,$H13,TRUE,_xll.ohTrigger(RecalcTrigger,Trigger1Y)),NA())</f>
        <v>7.9279675703588185E-3</v>
      </c>
      <c r="Q13" s="52">
        <f>IFERROR(_xll.qlIndexFixing(ONIndex1Y,I13,TRUE,_xll.ohTrigger(RecalcTrigger,Trigger1Y)),NA())</f>
        <v>5.4619084708917853E-3</v>
      </c>
    </row>
    <row r="14" spans="2:17" x14ac:dyDescent="0.2">
      <c r="B14" s="46" t="s">
        <v>20</v>
      </c>
      <c r="D14" s="49">
        <f>_xll.qlCalendarAdvance(LocalCalendar,$D13,B14,"f",FALSE)</f>
        <v>42195</v>
      </c>
      <c r="E14" s="49">
        <f>_xll.qlInterestRateIndexValueDate(IndexON,D14)</f>
        <v>42195</v>
      </c>
      <c r="F14" s="52">
        <f>IFERROR(_xll.qlIndexFixing(IndexON,D14,TRUE,_xll.ohTrigger(RecalcTrigger,TriggerON)),NA())</f>
        <v>1.3373094324720114E-3</v>
      </c>
      <c r="H14" s="49">
        <f>_xll.qlCalendarAdvance(IborCalendar,$H13,B14,"f",FALSE)</f>
        <v>42194</v>
      </c>
      <c r="I14" s="49">
        <f>_xll.qlInterestRateIndexValueDate(Index1M,$H14)</f>
        <v>42198</v>
      </c>
      <c r="J14" s="52">
        <f>IFERROR(_xll.qlIndexFixing(Index1M,$H14,TRUE,_xll.ohTrigger(RecalcTrigger,Trigger1M)),NA())</f>
        <v>1.8963698827720937E-3</v>
      </c>
      <c r="K14" s="52">
        <f>IFERROR(_xll.qlIndexFixing(ONIndex1M,I14,TRUE,_xll.ohTrigger(RecalcTrigger,Trigger1M)),NA())</f>
        <v>1.8685960277498026E-3</v>
      </c>
      <c r="L14" s="52">
        <f>IFERROR(_xll.qlIndexFixing(Index3M,H14,TRUE,_xll.ohTrigger(RecalcTrigger,Trigger3M)),NA())</f>
        <v>2.9193140738540454E-3</v>
      </c>
      <c r="M14" s="52">
        <f>IFERROR(_xll.qlIndexFixing(ONIndex3M,I14,TRUE,_xll.ohTrigger(RecalcTrigger,Trigger3M)),NA())</f>
        <v>2.6544374078785182E-3</v>
      </c>
      <c r="N14" s="52">
        <f>IFERROR(_xll.qlIndexFixing(Index6M,$H14,TRUE,_xll.ohTrigger(RecalcTrigger,Trigger6M)),NA())</f>
        <v>4.6080766338245076E-3</v>
      </c>
      <c r="O14" s="52">
        <f>IFERROR(_xll.qlIndexFixing(ONIndex6M,I14,TRUE,_xll.ohTrigger(RecalcTrigger,Trigger6M)),NA())</f>
        <v>3.9893089370313106E-3</v>
      </c>
      <c r="P14" s="52">
        <f>IFERROR(_xll.qlIndexFixing(Index1Y,$H14,TRUE,_xll.ohTrigger(RecalcTrigger,Trigger1Y)),NA())</f>
        <v>7.96727988466173E-3</v>
      </c>
      <c r="Q14" s="52">
        <f>IFERROR(_xll.qlIndexFixing(ONIndex1Y,I14,TRUE,_xll.ohTrigger(RecalcTrigger,Trigger1Y)),NA())</f>
        <v>5.4621882153327306E-3</v>
      </c>
    </row>
    <row r="15" spans="2:17" x14ac:dyDescent="0.2">
      <c r="B15" s="46" t="s">
        <v>20</v>
      </c>
      <c r="D15" s="49">
        <f>_xll.qlCalendarAdvance(LocalCalendar,$D14,B15,"f",FALSE)</f>
        <v>42198</v>
      </c>
      <c r="E15" s="49">
        <f>_xll.qlInterestRateIndexValueDate(IndexON,D15)</f>
        <v>42198</v>
      </c>
      <c r="F15" s="52">
        <f>IFERROR(_xll.qlIndexFixing(IndexON,D15,TRUE,_xll.ohTrigger(RecalcTrigger,TriggerON)),NA())</f>
        <v>1.3103809872383465E-3</v>
      </c>
      <c r="H15" s="49">
        <f>_xll.qlCalendarAdvance(IborCalendar,$H14,B15,"f",FALSE)</f>
        <v>42195</v>
      </c>
      <c r="I15" s="49">
        <f>_xll.qlInterestRateIndexValueDate(Index1M,$H15)</f>
        <v>42199</v>
      </c>
      <c r="J15" s="52">
        <f>IFERROR(_xll.qlIndexFixing(Index1M,$H15,TRUE,_xll.ohTrigger(RecalcTrigger,Trigger1M)),NA())</f>
        <v>1.897913871015158E-3</v>
      </c>
      <c r="K15" s="52">
        <f>IFERROR(_xll.qlIndexFixing(ONIndex1M,I15,TRUE,_xll.ohTrigger(RecalcTrigger,Trigger1M)),NA())</f>
        <v>1.8732621252581794E-3</v>
      </c>
      <c r="L15" s="52">
        <f>IFERROR(_xll.qlIndexFixing(Index3M,H15,TRUE,_xll.ohTrigger(RecalcTrigger,Trigger3M)),NA())</f>
        <v>2.9276502116688629E-3</v>
      </c>
      <c r="M15" s="52">
        <f>IFERROR(_xll.qlIndexFixing(ONIndex3M,I15,TRUE,_xll.ohTrigger(RecalcTrigger,Trigger3M)),NA())</f>
        <v>2.6541961570192285E-3</v>
      </c>
      <c r="N15" s="52">
        <f>IFERROR(_xll.qlIndexFixing(Index6M,$H15,TRUE,_xll.ohTrigger(RecalcTrigger,Trigger6M)),NA())</f>
        <v>4.6181543312623606E-3</v>
      </c>
      <c r="O15" s="52">
        <f>IFERROR(_xll.qlIndexFixing(ONIndex6M,I15,TRUE,_xll.ohTrigger(RecalcTrigger,Trigger6M)),NA())</f>
        <v>3.987318867322287E-3</v>
      </c>
      <c r="P15" s="52">
        <f>IFERROR(_xll.qlIndexFixing(Index1Y,$H15,TRUE,_xll.ohTrigger(RecalcTrigger,Trigger1Y)),NA())</f>
        <v>7.9836649958552539E-3</v>
      </c>
      <c r="Q15" s="52">
        <f>IFERROR(_xll.qlIndexFixing(ONIndex1Y,I15,TRUE,_xll.ohTrigger(RecalcTrigger,Trigger1Y)),NA())</f>
        <v>5.4623921836149947E-3</v>
      </c>
    </row>
    <row r="16" spans="2:17" x14ac:dyDescent="0.2">
      <c r="B16" s="46" t="s">
        <v>20</v>
      </c>
      <c r="D16" s="49">
        <f>_xll.qlCalendarAdvance(LocalCalendar,$D15,B16,"f",FALSE)</f>
        <v>42199</v>
      </c>
      <c r="E16" s="49">
        <f>_xll.qlInterestRateIndexValueDate(IndexON,D16)</f>
        <v>42199</v>
      </c>
      <c r="F16" s="52">
        <f>IFERROR(_xll.qlIndexFixing(IndexON,D16,TRUE,_xll.ohTrigger(RecalcTrigger,TriggerON)),NA())</f>
        <v>1.2922141374538398E-3</v>
      </c>
      <c r="H16" s="49">
        <f>_xll.qlCalendarAdvance(IborCalendar,$H15,B16,"f",FALSE)</f>
        <v>42198</v>
      </c>
      <c r="I16" s="49">
        <f>_xll.qlInterestRateIndexValueDate(Index1M,$H16)</f>
        <v>42200</v>
      </c>
      <c r="J16" s="52">
        <f>IFERROR(_xll.qlIndexFixing(Index1M,$H16,TRUE,_xll.ohTrigger(RecalcTrigger,Trigger1M)),NA())</f>
        <v>1.9009881616752465E-3</v>
      </c>
      <c r="K16" s="52">
        <f>IFERROR(_xll.qlIndexFixing(ONIndex1M,I16,TRUE,_xll.ohTrigger(RecalcTrigger,Trigger1M)),NA())</f>
        <v>1.8775571364049171E-3</v>
      </c>
      <c r="L16" s="52">
        <f>IFERROR(_xll.qlIndexFixing(Index3M,H16,TRUE,_xll.ohTrigger(RecalcTrigger,Trigger3M)),NA())</f>
        <v>2.9361974985810174E-3</v>
      </c>
      <c r="M16" s="52">
        <f>IFERROR(_xll.qlIndexFixing(ONIndex3M,I16,TRUE,_xll.ohTrigger(RecalcTrigger,Trigger3M)),NA())</f>
        <v>2.6539388227853067E-3</v>
      </c>
      <c r="N16" s="52">
        <f>IFERROR(_xll.qlIndexFixing(Index6M,$H16,TRUE,_xll.ohTrigger(RecalcTrigger,Trigger6M)),NA())</f>
        <v>4.6283244773715412E-3</v>
      </c>
      <c r="O16" s="52">
        <f>IFERROR(_xll.qlIndexFixing(ONIndex6M,I16,TRUE,_xll.ohTrigger(RecalcTrigger,Trigger6M)),NA())</f>
        <v>3.9851961263792646E-3</v>
      </c>
      <c r="P16" s="52">
        <f>IFERROR(_xll.qlIndexFixing(Index1Y,$H16,TRUE,_xll.ohTrigger(RecalcTrigger,Trigger1Y)),NA())</f>
        <v>8.0000708668610063E-3</v>
      </c>
      <c r="Q16" s="52">
        <f>IFERROR(_xll.qlIndexFixing(ONIndex1Y,I16,TRUE,_xll.ohTrigger(RecalcTrigger,Trigger1Y)),NA())</f>
        <v>5.4626097497401105E-3</v>
      </c>
    </row>
    <row r="17" spans="2:17" x14ac:dyDescent="0.2">
      <c r="B17" s="46" t="s">
        <v>20</v>
      </c>
      <c r="D17" s="49">
        <f>_xll.qlCalendarAdvance(LocalCalendar,$D16,B17,"f",FALSE)</f>
        <v>42200</v>
      </c>
      <c r="E17" s="49">
        <f>_xll.qlInterestRateIndexValueDate(IndexON,D17)</f>
        <v>42200</v>
      </c>
      <c r="F17" s="52">
        <f>IFERROR(_xll.qlIndexFixing(IndexON,D17,TRUE,_xll.ohTrigger(RecalcTrigger,TriggerON)),NA())</f>
        <v>1.2808557888721595E-3</v>
      </c>
      <c r="H17" s="49">
        <f>_xll.qlCalendarAdvance(IborCalendar,$H16,B17,"f",FALSE)</f>
        <v>42199</v>
      </c>
      <c r="I17" s="49">
        <f>_xll.qlInterestRateIndexValueDate(Index1M,$H17)</f>
        <v>42201</v>
      </c>
      <c r="J17" s="52">
        <f>IFERROR(_xll.qlIndexFixing(Index1M,$H17,TRUE,_xll.ohTrigger(RecalcTrigger,Trigger1M)),NA())</f>
        <v>1.9017104629662218E-3</v>
      </c>
      <c r="K17" s="52">
        <f>IFERROR(_xll.qlIndexFixing(ONIndex1M,I17,TRUE,_xll.ohTrigger(RecalcTrigger,Trigger1M)),NA())</f>
        <v>1.8814810611100796E-3</v>
      </c>
      <c r="L17" s="52">
        <f>IFERROR(_xll.qlIndexFixing(Index3M,H17,TRUE,_xll.ohTrigger(RecalcTrigger,Trigger3M)),NA())</f>
        <v>2.9449631052111285E-3</v>
      </c>
      <c r="M17" s="52">
        <f>IFERROR(_xll.qlIndexFixing(ONIndex3M,I17,TRUE,_xll.ohTrigger(RecalcTrigger,Trigger3M)),NA())</f>
        <v>2.6536654051767528E-3</v>
      </c>
      <c r="N17" s="52">
        <f>IFERROR(_xll.qlIndexFixing(Index6M,$H17,TRUE,_xll.ohTrigger(RecalcTrigger,Trigger6M)),NA())</f>
        <v>4.6590079087972776E-3</v>
      </c>
      <c r="O17" s="52">
        <f>IFERROR(_xll.qlIndexFixing(ONIndex6M,I17,TRUE,_xll.ohTrigger(RecalcTrigger,Trigger6M)),NA())</f>
        <v>3.9829407141223072E-3</v>
      </c>
      <c r="P17" s="52">
        <f>IFERROR(_xll.qlIndexFixing(Index1Y,$H17,TRUE,_xll.ohTrigger(RecalcTrigger,Trigger1Y)),NA())</f>
        <v>8.0355651218880098E-3</v>
      </c>
      <c r="Q17" s="52">
        <f>IFERROR(_xll.qlIndexFixing(ONIndex1Y,I17,TRUE,_xll.ohTrigger(RecalcTrigger,Trigger1Y)),NA())</f>
        <v>5.4628409138679501E-3</v>
      </c>
    </row>
    <row r="18" spans="2:17" x14ac:dyDescent="0.2">
      <c r="B18" s="46" t="s">
        <v>20</v>
      </c>
      <c r="D18" s="49">
        <f>_xll.qlCalendarAdvance(LocalCalendar,$D17,B18,"f",FALSE)</f>
        <v>42201</v>
      </c>
      <c r="E18" s="49">
        <f>_xll.qlInterestRateIndexValueDate(IndexON,D18)</f>
        <v>42201</v>
      </c>
      <c r="F18" s="52">
        <f>IFERROR(_xll.qlIndexFixing(IndexON,D18,TRUE,_xll.ohTrigger(RecalcTrigger,TriggerON)),NA())</f>
        <v>1.2763059409337529E-3</v>
      </c>
      <c r="H18" s="49">
        <f>_xll.qlCalendarAdvance(IborCalendar,$H17,B18,"f",FALSE)</f>
        <v>42200</v>
      </c>
      <c r="I18" s="49">
        <f>_xll.qlInterestRateIndexValueDate(Index1M,$H18)</f>
        <v>42202</v>
      </c>
      <c r="J18" s="52">
        <f>IFERROR(_xll.qlIndexFixing(Index1M,$H18,TRUE,_xll.ohTrigger(RecalcTrigger,Trigger1M)),NA())</f>
        <v>1.9023530819804331E-3</v>
      </c>
      <c r="K18" s="52">
        <f>IFERROR(_xll.qlIndexFixing(ONIndex1M,I18,TRUE,_xll.ohTrigger(RecalcTrigger,Trigger1M)),NA())</f>
        <v>1.8881018587268983E-3</v>
      </c>
      <c r="L18" s="52">
        <f>IFERROR(_xll.qlIndexFixing(Index3M,H18,TRUE,_xll.ohTrigger(RecalcTrigger,Trigger3M)),NA())</f>
        <v>2.9658297942169063E-3</v>
      </c>
      <c r="M18" s="52">
        <f>IFERROR(_xll.qlIndexFixing(ONIndex3M,I18,TRUE,_xll.ohTrigger(RecalcTrigger,Trigger3M)),NA())</f>
        <v>2.6530845107242129E-3</v>
      </c>
      <c r="N18" s="52">
        <f>IFERROR(_xll.qlIndexFixing(Index6M,$H18,TRUE,_xll.ohTrigger(RecalcTrigger,Trigger6M)),NA())</f>
        <v>4.662591093039326E-3</v>
      </c>
      <c r="O18" s="52">
        <f>IFERROR(_xll.qlIndexFixing(ONIndex6M,I18,TRUE,_xll.ohTrigger(RecalcTrigger,Trigger6M)),NA())</f>
        <v>3.9780316087068002E-3</v>
      </c>
      <c r="P18" s="52">
        <f>IFERROR(_xll.qlIndexFixing(Index1Y,$H18,TRUE,_xll.ohTrigger(RecalcTrigger,Trigger1Y)),NA())</f>
        <v>8.0424532289201985E-3</v>
      </c>
      <c r="Q18" s="52">
        <f>IFERROR(_xll.qlIndexFixing(ONIndex1Y,I18,TRUE,_xll.ohTrigger(RecalcTrigger,Trigger1Y)),NA())</f>
        <v>5.4634314801838002E-3</v>
      </c>
    </row>
    <row r="19" spans="2:17" x14ac:dyDescent="0.2">
      <c r="B19" s="46" t="s">
        <v>20</v>
      </c>
      <c r="D19" s="49">
        <f>_xll.qlCalendarAdvance(LocalCalendar,$D18,B19,"f",FALSE)</f>
        <v>42202</v>
      </c>
      <c r="E19" s="49">
        <f>_xll.qlInterestRateIndexValueDate(IndexON,D19)</f>
        <v>42202</v>
      </c>
      <c r="F19" s="52">
        <f>IFERROR(_xll.qlIndexFixing(IndexON,D19,TRUE,_xll.ohTrigger(RecalcTrigger,TriggerON)),NA())</f>
        <v>1.2899058680382325E-3</v>
      </c>
      <c r="H19" s="49">
        <f>_xll.qlCalendarAdvance(IborCalendar,$H18,B19,"f",FALSE)</f>
        <v>42201</v>
      </c>
      <c r="I19" s="49">
        <f>_xll.qlInterestRateIndexValueDate(Index1M,$H19)</f>
        <v>42205</v>
      </c>
      <c r="J19" s="52">
        <f>IFERROR(_xll.qlIndexFixing(Index1M,$H19,TRUE,_xll.ohTrigger(RecalcTrigger,Trigger1M)),NA())</f>
        <v>1.9069303266437284E-3</v>
      </c>
      <c r="K19" s="52">
        <f>IFERROR(_xll.qlIndexFixing(ONIndex1M,I19,TRUE,_xll.ohTrigger(RecalcTrigger,Trigger1M)),NA())</f>
        <v>1.8934658967939555E-3</v>
      </c>
      <c r="L19" s="52">
        <f>IFERROR(_xll.qlIndexFixing(Index3M,H19,TRUE,_xll.ohTrigger(RecalcTrigger,Trigger3M)),NA())</f>
        <v>2.9822294410118632E-3</v>
      </c>
      <c r="M19" s="52">
        <f>IFERROR(_xll.qlIndexFixing(ONIndex3M,I19,TRUE,_xll.ohTrigger(RecalcTrigger,Trigger3M)),NA())</f>
        <v>2.6524109007564078E-3</v>
      </c>
      <c r="N19" s="52">
        <f>IFERROR(_xll.qlIndexFixing(Index6M,$H19,TRUE,_xll.ohTrigger(RecalcTrigger,Trigger6M)),NA())</f>
        <v>4.6805360861857798E-3</v>
      </c>
      <c r="O19" s="52">
        <f>IFERROR(_xll.qlIndexFixing(ONIndex6M,I19,TRUE,_xll.ohTrigger(RecalcTrigger,Trigger6M)),NA())</f>
        <v>3.9725923521150008E-3</v>
      </c>
      <c r="P19" s="52">
        <f>IFERROR(_xll.qlIndexFixing(Index1Y,$H19,TRUE,_xll.ohTrigger(RecalcTrigger,Trigger1Y)),NA())</f>
        <v>8.0822908345037688E-3</v>
      </c>
      <c r="Q19" s="52">
        <f>IFERROR(_xll.qlIndexFixing(ONIndex1Y,I19,TRUE,_xll.ohTrigger(RecalcTrigger,Trigger1Y)),NA())</f>
        <v>5.4639015488078257E-3</v>
      </c>
    </row>
    <row r="20" spans="2:17" x14ac:dyDescent="0.2">
      <c r="B20" s="46" t="s">
        <v>20</v>
      </c>
      <c r="D20" s="49">
        <f>_xll.qlCalendarAdvance(LocalCalendar,$D19,B20,"f",FALSE)</f>
        <v>42205</v>
      </c>
      <c r="E20" s="49">
        <f>_xll.qlInterestRateIndexValueDate(IndexON,D20)</f>
        <v>42205</v>
      </c>
      <c r="F20" s="52">
        <f>IFERROR(_xll.qlIndexFixing(IndexON,D20,TRUE,_xll.ohTrigger(RecalcTrigger,TriggerON)),NA())</f>
        <v>1.3244899438014102E-3</v>
      </c>
      <c r="H20" s="49">
        <f>_xll.qlCalendarAdvance(IborCalendar,$H19,B20,"f",FALSE)</f>
        <v>42202</v>
      </c>
      <c r="I20" s="49">
        <f>_xll.qlInterestRateIndexValueDate(Index1M,$H20)</f>
        <v>42206</v>
      </c>
      <c r="J20" s="52">
        <f>IFERROR(_xll.qlIndexFixing(Index1M,$H20,TRUE,_xll.ohTrigger(RecalcTrigger,Trigger1M)),NA())</f>
        <v>1.9085816745305485E-3</v>
      </c>
      <c r="K20" s="52">
        <f>IFERROR(_xll.qlIndexFixing(ONIndex1M,I20,TRUE,_xll.ohTrigger(RecalcTrigger,Trigger1M)),NA())</f>
        <v>1.8955343897708588E-3</v>
      </c>
      <c r="L20" s="52">
        <f>IFERROR(_xll.qlIndexFixing(Index3M,H20,TRUE,_xll.ohTrigger(RecalcTrigger,Trigger3M)),NA())</f>
        <v>2.9920987722719264E-3</v>
      </c>
      <c r="M20" s="52">
        <f>IFERROR(_xll.qlIndexFixing(ONIndex3M,I20,TRUE,_xll.ohTrigger(RecalcTrigger,Trigger3M)),NA())</f>
        <v>2.6520570661148213E-3</v>
      </c>
      <c r="N20" s="52">
        <f>IFERROR(_xll.qlIndexFixing(Index6M,$H20,TRUE,_xll.ohTrigger(RecalcTrigger,Trigger6M)),NA())</f>
        <v>4.6912454131987974E-3</v>
      </c>
      <c r="O20" s="52">
        <f>IFERROR(_xll.qlIndexFixing(ONIndex6M,I20,TRUE,_xll.ohTrigger(RecalcTrigger,Trigger6M)),NA())</f>
        <v>3.969673583368305E-3</v>
      </c>
      <c r="P20" s="52">
        <f>IFERROR(_xll.qlIndexFixing(Index1Y,$H20,TRUE,_xll.ohTrigger(RecalcTrigger,Trigger1Y)),NA())</f>
        <v>8.09874879044261E-3</v>
      </c>
      <c r="Q20" s="52">
        <f>IFERROR(_xll.qlIndexFixing(ONIndex1Y,I20,TRUE,_xll.ohTrigger(RecalcTrigger,Trigger1Y)),NA())</f>
        <v>5.464200702309796E-3</v>
      </c>
    </row>
    <row r="21" spans="2:17" x14ac:dyDescent="0.2">
      <c r="B21" s="46" t="s">
        <v>20</v>
      </c>
      <c r="D21" s="49">
        <f>_xll.qlCalendarAdvance(LocalCalendar,$D20,B21,"f",FALSE)</f>
        <v>42206</v>
      </c>
      <c r="E21" s="49">
        <f>_xll.qlInterestRateIndexValueDate(IndexON,D21)</f>
        <v>42206</v>
      </c>
      <c r="F21" s="52">
        <f>IFERROR(_xll.qlIndexFixing(IndexON,D21,TRUE,_xll.ohTrigger(RecalcTrigger,TriggerON)),NA())</f>
        <v>1.3437729322074432E-3</v>
      </c>
      <c r="H21" s="49">
        <f>_xll.qlCalendarAdvance(IborCalendar,$H20,B21,"f",FALSE)</f>
        <v>42205</v>
      </c>
      <c r="I21" s="49">
        <f>_xll.qlInterestRateIndexValueDate(Index1M,$H21)</f>
        <v>42207</v>
      </c>
      <c r="J21" s="52">
        <f>IFERROR(_xll.qlIndexFixing(Index1M,$H21,TRUE,_xll.ohTrigger(RecalcTrigger,Trigger1M)),NA())</f>
        <v>1.9132285367475599E-3</v>
      </c>
      <c r="K21" s="52">
        <f>IFERROR(_xll.qlIndexFixing(ONIndex1M,I21,TRUE,_xll.ohTrigger(RecalcTrigger,Trigger1M)),NA())</f>
        <v>1.8972317963061869E-3</v>
      </c>
      <c r="L21" s="52">
        <f>IFERROR(_xll.qlIndexFixing(Index3M,H21,TRUE,_xll.ohTrigger(RecalcTrigger,Trigger3M)),NA())</f>
        <v>3.002189910594272E-3</v>
      </c>
      <c r="M21" s="52">
        <f>IFERROR(_xll.qlIndexFixing(ONIndex3M,I21,TRUE,_xll.ohTrigger(RecalcTrigger,Trigger3M)),NA())</f>
        <v>2.6516871480986026E-3</v>
      </c>
      <c r="N21" s="52">
        <f>IFERROR(_xll.qlIndexFixing(Index6M,$H21,TRUE,_xll.ohTrigger(RecalcTrigger,Trigger6M)),NA())</f>
        <v>4.7020420184773004E-3</v>
      </c>
      <c r="O21" s="52">
        <f>IFERROR(_xll.qlIndexFixing(ONIndex6M,I21,TRUE,_xll.ohTrigger(RecalcTrigger,Trigger6M)),NA())</f>
        <v>3.9666221433876103E-3</v>
      </c>
      <c r="P21" s="52">
        <f>IFERROR(_xll.qlIndexFixing(Index1Y,$H21,TRUE,_xll.ohTrigger(RecalcTrigger,Trigger1Y)),NA())</f>
        <v>8.1152033460788978E-3</v>
      </c>
      <c r="Q21" s="52">
        <f>IFERROR(_xll.qlIndexFixing(ONIndex1Y,I21,TRUE,_xll.ohTrigger(RecalcTrigger,Trigger1Y)),NA())</f>
        <v>5.464513453654618E-3</v>
      </c>
    </row>
    <row r="22" spans="2:17" x14ac:dyDescent="0.2">
      <c r="B22" s="46" t="s">
        <v>20</v>
      </c>
      <c r="D22" s="49">
        <f>_xll.qlCalendarAdvance(LocalCalendar,$D21,B22,"f",FALSE)</f>
        <v>42207</v>
      </c>
      <c r="E22" s="49">
        <f>_xll.qlInterestRateIndexValueDate(IndexON,D22)</f>
        <v>42207</v>
      </c>
      <c r="F22" s="52">
        <f>IFERROR(_xll.qlIndexFixing(IndexON,D22,TRUE,_xll.ohTrigger(RecalcTrigger,TriggerON)),NA())</f>
        <v>1.3596547531058434E-3</v>
      </c>
      <c r="H22" s="49">
        <f>_xll.qlCalendarAdvance(IborCalendar,$H21,B22,"f",FALSE)</f>
        <v>42206</v>
      </c>
      <c r="I22" s="49">
        <f>_xll.qlInterestRateIndexValueDate(Index1M,$H22)</f>
        <v>42208</v>
      </c>
      <c r="J22" s="52">
        <f>IFERROR(_xll.qlIndexFixing(Index1M,$H22,TRUE,_xll.ohTrigger(RecalcTrigger,Trigger1M)),NA())</f>
        <v>1.9137183494213894E-3</v>
      </c>
      <c r="K22" s="52">
        <f>IFERROR(_xll.qlIndexFixing(ONIndex1M,I22,TRUE,_xll.ohTrigger(RecalcTrigger,Trigger1M)),NA())</f>
        <v>1.8985581164798759E-3</v>
      </c>
      <c r="L22" s="52">
        <f>IFERROR(_xll.qlIndexFixing(Index3M,H22,TRUE,_xll.ohTrigger(RecalcTrigger,Trigger3M)),NA())</f>
        <v>3.0125032101208336E-3</v>
      </c>
      <c r="M22" s="52">
        <f>IFERROR(_xll.qlIndexFixing(ONIndex3M,I22,TRUE,_xll.ohTrigger(RecalcTrigger,Trigger3M)),NA())</f>
        <v>2.6513011467876879E-3</v>
      </c>
      <c r="N22" s="52">
        <f>IFERROR(_xll.qlIndexFixing(Index6M,$H22,TRUE,_xll.ohTrigger(RecalcTrigger,Trigger6M)),NA())</f>
        <v>4.7267378079383152E-3</v>
      </c>
      <c r="O22" s="52">
        <f>IFERROR(_xll.qlIndexFixing(ONIndex6M,I22,TRUE,_xll.ohTrigger(RecalcTrigger,Trigger6M)),NA())</f>
        <v>3.9634380320929807E-3</v>
      </c>
      <c r="P22" s="52">
        <f>IFERROR(_xll.qlIndexFixing(Index1Y,$H22,TRUE,_xll.ohTrigger(RecalcTrigger,Trigger1Y)),NA())</f>
        <v>8.1500876424358739E-3</v>
      </c>
      <c r="Q22" s="52">
        <f>IFERROR(_xll.qlIndexFixing(ONIndex1Y,I22,TRUE,_xll.ohTrigger(RecalcTrigger,Trigger1Y)),NA())</f>
        <v>5.4648398029222278E-3</v>
      </c>
    </row>
    <row r="23" spans="2:17" x14ac:dyDescent="0.2">
      <c r="B23" s="46" t="s">
        <v>20</v>
      </c>
      <c r="D23" s="49">
        <f>_xll.qlCalendarAdvance(LocalCalendar,$D22,B23,"f",FALSE)</f>
        <v>42208</v>
      </c>
      <c r="E23" s="49">
        <f>_xll.qlInterestRateIndexValueDate(IndexON,D23)</f>
        <v>42208</v>
      </c>
      <c r="F23" s="52">
        <f>IFERROR(_xll.qlIndexFixing(IndexON,D23,TRUE,_xll.ohTrigger(RecalcTrigger,TriggerON)),NA())</f>
        <v>1.3721354057771862E-3</v>
      </c>
      <c r="H23" s="49">
        <f>_xll.qlCalendarAdvance(IborCalendar,$H22,B23,"f",FALSE)</f>
        <v>42207</v>
      </c>
      <c r="I23" s="49">
        <f>_xll.qlInterestRateIndexValueDate(Index1M,$H23)</f>
        <v>42209</v>
      </c>
      <c r="J23" s="52">
        <f>IFERROR(_xll.qlIndexFixing(Index1M,$H23,TRUE,_xll.ohTrigger(RecalcTrigger,Trigger1M)),NA())</f>
        <v>1.9141972941514747E-3</v>
      </c>
      <c r="K23" s="52">
        <f>IFERROR(_xll.qlIndexFixing(ONIndex1M,I23,TRUE,_xll.ohTrigger(RecalcTrigger,Trigger1M)),NA())</f>
        <v>1.8999838297073524E-3</v>
      </c>
      <c r="L23" s="52">
        <f>IFERROR(_xll.qlIndexFixing(Index3M,H23,TRUE,_xll.ohTrigger(RecalcTrigger,Trigger3M)),NA())</f>
        <v>3.0364388233944974E-3</v>
      </c>
      <c r="M23" s="52">
        <f>IFERROR(_xll.qlIndexFixing(ONIndex3M,I23,TRUE,_xll.ohTrigger(RecalcTrigger,Trigger3M)),NA())</f>
        <v>2.6504950467209909E-3</v>
      </c>
      <c r="N23" s="52">
        <f>IFERROR(_xll.qlIndexFixing(Index6M,$H23,TRUE,_xll.ohTrigger(RecalcTrigger,Trigger6M)),NA())</f>
        <v>4.7308116685647779E-3</v>
      </c>
      <c r="O23" s="52">
        <f>IFERROR(_xll.qlIndexFixing(ONIndex6M,I23,TRUE,_xll.ohTrigger(RecalcTrigger,Trigger6M)),NA())</f>
        <v>3.9566710579652664E-3</v>
      </c>
      <c r="P23" s="52">
        <f>IFERROR(_xll.qlIndexFixing(Index1Y,$H23,TRUE,_xll.ohTrigger(RecalcTrigger,Trigger1Y)),NA())</f>
        <v>8.1572805656213096E-3</v>
      </c>
      <c r="Q23" s="52">
        <f>IFERROR(_xll.qlIndexFixing(ONIndex1Y,I23,TRUE,_xll.ohTrigger(RecalcTrigger,Trigger1Y)),NA())</f>
        <v>5.4656208061309997E-3</v>
      </c>
    </row>
    <row r="24" spans="2:17" x14ac:dyDescent="0.2">
      <c r="B24" s="46" t="s">
        <v>20</v>
      </c>
      <c r="D24" s="49">
        <f>_xll.qlCalendarAdvance(LocalCalendar,$D23,B24,"f",FALSE)</f>
        <v>42209</v>
      </c>
      <c r="E24" s="49">
        <f>_xll.qlInterestRateIndexValueDate(IndexON,D24)</f>
        <v>42209</v>
      </c>
      <c r="F24" s="52">
        <f>IFERROR(_xll.qlIndexFixing(IndexON,D24,TRUE,_xll.ohTrigger(RecalcTrigger,TriggerON)),NA())</f>
        <v>1.3857648170301218E-3</v>
      </c>
      <c r="H24" s="49">
        <f>_xll.qlCalendarAdvance(IborCalendar,$H23,B24,"f",FALSE)</f>
        <v>42208</v>
      </c>
      <c r="I24" s="49">
        <f>_xll.qlInterestRateIndexValueDate(Index1M,$H24)</f>
        <v>42212</v>
      </c>
      <c r="J24" s="52">
        <f>IFERROR(_xll.qlIndexFixing(Index1M,$H24,TRUE,_xll.ohTrigger(RecalcTrigger,Trigger1M)),NA())</f>
        <v>1.9212324439973805E-3</v>
      </c>
      <c r="K24" s="52">
        <f>IFERROR(_xll.qlIndexFixing(ONIndex1M,I24,TRUE,_xll.ohTrigger(RecalcTrigger,Trigger1M)),NA())</f>
        <v>1.9001525332384972E-3</v>
      </c>
      <c r="L24" s="52">
        <f>IFERROR(_xll.qlIndexFixing(Index3M,H24,TRUE,_xll.ohTrigger(RecalcTrigger,Trigger3M)),NA())</f>
        <v>3.0559851045484864E-3</v>
      </c>
      <c r="M24" s="52">
        <f>IFERROR(_xll.qlIndexFixing(ONIndex3M,I24,TRUE,_xll.ohTrigger(RecalcTrigger,Trigger3M)),NA())</f>
        <v>2.6495963073980278E-3</v>
      </c>
      <c r="N24" s="52">
        <f>IFERROR(_xll.qlIndexFixing(Index6M,$H24,TRUE,_xll.ohTrigger(RecalcTrigger,Trigger6M)),NA())</f>
        <v>4.7573083660869325E-3</v>
      </c>
      <c r="O24" s="52">
        <f>IFERROR(_xll.qlIndexFixing(ONIndex6M,I24,TRUE,_xll.ohTrigger(RecalcTrigger,Trigger6M)),NA())</f>
        <v>3.9493748743346657E-3</v>
      </c>
      <c r="P24" s="52">
        <f>IFERROR(_xll.qlIndexFixing(Index1Y,$H24,TRUE,_xll.ohTrigger(RecalcTrigger,Trigger1Y)),NA())</f>
        <v>8.1973042791021224E-3</v>
      </c>
      <c r="Q24" s="52">
        <f>IFERROR(_xll.qlIndexFixing(ONIndex1Y,I24,TRUE,_xll.ohTrigger(RecalcTrigger,Trigger1Y)),NA())</f>
        <v>5.4662811786609922E-3</v>
      </c>
    </row>
    <row r="25" spans="2:17" x14ac:dyDescent="0.2">
      <c r="B25" s="46" t="s">
        <v>20</v>
      </c>
      <c r="D25" s="49">
        <f>_xll.qlCalendarAdvance(LocalCalendar,$D24,B25,"f",FALSE)</f>
        <v>42212</v>
      </c>
      <c r="E25" s="49">
        <f>_xll.qlInterestRateIndexValueDate(IndexON,D25)</f>
        <v>42212</v>
      </c>
      <c r="F25" s="52">
        <f>IFERROR(_xll.qlIndexFixing(IndexON,D25,TRUE,_xll.ohTrigger(RecalcTrigger,TriggerON)),NA())</f>
        <v>1.3880463304349888E-3</v>
      </c>
      <c r="H25" s="49">
        <f>_xll.qlCalendarAdvance(IborCalendar,$H24,B25,"f",FALSE)</f>
        <v>42209</v>
      </c>
      <c r="I25" s="49">
        <f>_xll.qlInterestRateIndexValueDate(Index1M,$H25)</f>
        <v>42213</v>
      </c>
      <c r="J25" s="52">
        <f>IFERROR(_xll.qlIndexFixing(Index1M,$H25,TRUE,_xll.ohTrigger(RecalcTrigger,Trigger1M)),NA())</f>
        <v>1.9239878711457645E-3</v>
      </c>
      <c r="K25" s="52">
        <f>IFERROR(_xll.qlIndexFixing(ONIndex1M,I25,TRUE,_xll.ohTrigger(RecalcTrigger,Trigger1M)),NA())</f>
        <v>1.8996234213641827E-3</v>
      </c>
      <c r="L25" s="52">
        <f>IFERROR(_xll.qlIndexFixing(Index3M,H25,TRUE,_xll.ohTrigger(RecalcTrigger,Trigger3M)),NA())</f>
        <v>3.0674145236726613E-3</v>
      </c>
      <c r="M25" s="52">
        <f>IFERROR(_xll.qlIndexFixing(ONIndex3M,I25,TRUE,_xll.ohTrigger(RecalcTrigger,Trigger3M)),NA())</f>
        <v>2.6491298890540804E-3</v>
      </c>
      <c r="N25" s="52">
        <f>IFERROR(_xll.qlIndexFixing(Index6M,$H25,TRUE,_xll.ohTrigger(RecalcTrigger,Trigger6M)),NA())</f>
        <v>4.7686131292255735E-3</v>
      </c>
      <c r="O25" s="52">
        <f>IFERROR(_xll.qlIndexFixing(ONIndex6M,I25,TRUE,_xll.ohTrigger(RecalcTrigger,Trigger6M)),NA())</f>
        <v>3.9455274067101698E-3</v>
      </c>
      <c r="P25" s="52">
        <f>IFERROR(_xll.qlIndexFixing(Index1Y,$H25,TRUE,_xll.ohTrigger(RecalcTrigger,Trigger1Y)),NA())</f>
        <v>8.2136659253537418E-3</v>
      </c>
      <c r="Q25" s="52">
        <f>IFERROR(_xll.qlIndexFixing(ONIndex1Y,I25,TRUE,_xll.ohTrigger(RecalcTrigger,Trigger1Y)),NA())</f>
        <v>5.4666755173027326E-3</v>
      </c>
    </row>
    <row r="26" spans="2:17" x14ac:dyDescent="0.2">
      <c r="B26" s="46" t="s">
        <v>20</v>
      </c>
      <c r="D26" s="49">
        <f>_xll.qlCalendarAdvance(LocalCalendar,$D25,B26,"f",FALSE)</f>
        <v>42213</v>
      </c>
      <c r="E26" s="49">
        <f>_xll.qlInterestRateIndexValueDate(IndexON,D26)</f>
        <v>42213</v>
      </c>
      <c r="F26" s="52">
        <f>IFERROR(_xll.qlIndexFixing(IndexON,D26,TRUE,_xll.ohTrigger(RecalcTrigger,TriggerON)),NA())</f>
        <v>1.3835211394130909E-3</v>
      </c>
      <c r="H26" s="49">
        <f>_xll.qlCalendarAdvance(IborCalendar,$H25,B26,"f",FALSE)</f>
        <v>42212</v>
      </c>
      <c r="I26" s="49">
        <f>_xll.qlInterestRateIndexValueDate(Index1M,$H26)</f>
        <v>42214</v>
      </c>
      <c r="J26" s="52">
        <f>IFERROR(_xll.qlIndexFixing(Index1M,$H26,TRUE,_xll.ohTrigger(RecalcTrigger,Trigger1M)),NA())</f>
        <v>1.9247898628709237E-3</v>
      </c>
      <c r="K26" s="52">
        <f>IFERROR(_xll.qlIndexFixing(ONIndex1M,I26,TRUE,_xll.ohTrigger(RecalcTrigger,Trigger1M)),NA())</f>
        <v>1.8988283025134223E-3</v>
      </c>
      <c r="L26" s="52">
        <f>IFERROR(_xll.qlIndexFixing(Index3M,H26,TRUE,_xll.ohTrigger(RecalcTrigger,Trigger3M)),NA())</f>
        <v>3.0790682297276032E-3</v>
      </c>
      <c r="M26" s="52">
        <f>IFERROR(_xll.qlIndexFixing(ONIndex3M,I26,TRUE,_xll.ohTrigger(RecalcTrigger,Trigger3M)),NA())</f>
        <v>2.6487361201166237E-3</v>
      </c>
      <c r="N26" s="52">
        <f>IFERROR(_xll.qlIndexFixing(Index6M,$H26,TRUE,_xll.ohTrigger(RecalcTrigger,Trigger6M)),NA())</f>
        <v>4.7799999999983854E-3</v>
      </c>
      <c r="O26" s="52">
        <f>IFERROR(_xll.qlIndexFixing(ONIndex6M,I26,TRUE,_xll.ohTrigger(RecalcTrigger,Trigger6M)),NA())</f>
        <v>3.9416407172598866E-3</v>
      </c>
      <c r="P26" s="52">
        <f>IFERROR(_xll.qlIndexFixing(Index1Y,$H26,TRUE,_xll.ohTrigger(RecalcTrigger,Trigger1Y)),NA())</f>
        <v>8.2299999999867132E-3</v>
      </c>
      <c r="Q26" s="52">
        <f>IFERROR(_xll.qlIndexFixing(ONIndex1Y,I26,TRUE,_xll.ohTrigger(RecalcTrigger,Trigger1Y)),NA())</f>
        <v>5.4671448020737756E-3</v>
      </c>
    </row>
    <row r="27" spans="2:17" x14ac:dyDescent="0.2">
      <c r="B27" s="46" t="s">
        <v>20</v>
      </c>
      <c r="D27" s="49">
        <f>_xll.qlCalendarAdvance(LocalCalendar,$D26,B27,"f",FALSE)</f>
        <v>42214</v>
      </c>
      <c r="E27" s="49">
        <f>_xll.qlInterestRateIndexValueDate(IndexON,D27)</f>
        <v>42214</v>
      </c>
      <c r="F27" s="52">
        <f>IFERROR(_xll.qlIndexFixing(IndexON,D27,TRUE,_xll.ohTrigger(RecalcTrigger,TriggerON)),NA())</f>
        <v>1.3762780695092403E-3</v>
      </c>
      <c r="H27" s="49">
        <f>_xll.qlCalendarAdvance(IborCalendar,$H26,B27,"f",FALSE)</f>
        <v>42213</v>
      </c>
      <c r="I27" s="49">
        <f>_xll.qlInterestRateIndexValueDate(Index1M,$H27)</f>
        <v>42215</v>
      </c>
      <c r="J27" s="52">
        <f>IFERROR(_xll.qlIndexFixing(Index1M,$H27,TRUE,_xll.ohTrigger(RecalcTrigger,Trigger1M)),NA())</f>
        <v>1.9256749320756079E-3</v>
      </c>
      <c r="K27" s="52">
        <f>IFERROR(_xll.qlIndexFixing(ONIndex1M,I27,TRUE,_xll.ohTrigger(RecalcTrigger,Trigger1M)),NA())</f>
        <v>1.8981874939871801E-3</v>
      </c>
      <c r="L27" s="52">
        <f>IFERROR(_xll.qlIndexFixing(Index3M,H27,TRUE,_xll.ohTrigger(RecalcTrigger,Trigger3M)),NA())</f>
        <v>3.0909456119071238E-3</v>
      </c>
      <c r="M27" s="52">
        <f>IFERROR(_xll.qlIndexFixing(ONIndex3M,I27,TRUE,_xll.ohTrigger(RecalcTrigger,Trigger3M)),NA())</f>
        <v>2.6487699313104685E-3</v>
      </c>
      <c r="N27" s="52">
        <f>IFERROR(_xll.qlIndexFixing(Index6M,$H27,TRUE,_xll.ohTrigger(RecalcTrigger,Trigger6M)),NA())</f>
        <v>4.7845288124492482E-3</v>
      </c>
      <c r="O27" s="52">
        <f>IFERROR(_xll.qlIndexFixing(ONIndex6M,I27,TRUE,_xll.ohTrigger(RecalcTrigger,Trigger6M)),NA())</f>
        <v>3.938088603696599E-3</v>
      </c>
      <c r="P27" s="52">
        <f>IFERROR(_xll.qlIndexFixing(Index1Y,$H27,TRUE,_xll.ohTrigger(RecalcTrigger,Trigger1Y)),NA())</f>
        <v>8.2374443682235489E-3</v>
      </c>
      <c r="Q27" s="52">
        <f>IFERROR(_xll.qlIndexFixing(ONIndex1Y,I27,TRUE,_xll.ohTrigger(RecalcTrigger,Trigger1Y)),NA())</f>
        <v>5.4679344255603723E-3</v>
      </c>
    </row>
    <row r="28" spans="2:17" x14ac:dyDescent="0.2">
      <c r="B28" s="46" t="s">
        <v>20</v>
      </c>
      <c r="D28" s="49">
        <f>_xll.qlCalendarAdvance(LocalCalendar,$D27,B28,"f",FALSE)</f>
        <v>42215</v>
      </c>
      <c r="E28" s="49">
        <f>_xll.qlInterestRateIndexValueDate(IndexON,D28)</f>
        <v>42215</v>
      </c>
      <c r="F28" s="52">
        <f>IFERROR(_xll.qlIndexFixing(IndexON,D28,TRUE,_xll.ohTrigger(RecalcTrigger,TriggerON)),NA())</f>
        <v>1.3690502801022575E-3</v>
      </c>
      <c r="H28" s="49">
        <f>_xll.qlCalendarAdvance(IborCalendar,$H27,B28,"f",FALSE)</f>
        <v>42214</v>
      </c>
      <c r="I28" s="49">
        <f>_xll.qlInterestRateIndexValueDate(Index1M,$H28)</f>
        <v>42216</v>
      </c>
      <c r="J28" s="52">
        <f>IFERROR(_xll.qlIndexFixing(Index1M,$H28,TRUE,_xll.ohTrigger(RecalcTrigger,Trigger1M)),NA())</f>
        <v>1.9266464675791817E-3</v>
      </c>
      <c r="K28" s="52">
        <f>IFERROR(_xll.qlIndexFixing(ONIndex1M,I28,TRUE,_xll.ohTrigger(RecalcTrigger,Trigger1M)),NA())</f>
        <v>1.8977805136977111E-3</v>
      </c>
      <c r="L28" s="52">
        <f>IFERROR(_xll.qlIndexFixing(Index3M,H28,TRUE,_xll.ohTrigger(RecalcTrigger,Trigger3M)),NA())</f>
        <v>3.0957819075028395E-3</v>
      </c>
      <c r="M28" s="52">
        <f>IFERROR(_xll.qlIndexFixing(ONIndex3M,I28,TRUE,_xll.ohTrigger(RecalcTrigger,Trigger3M)),NA())</f>
        <v>2.6505781123820071E-3</v>
      </c>
      <c r="N28" s="52">
        <f>IFERROR(_xll.qlIndexFixing(Index6M,$H28,TRUE,_xll.ohTrigger(RecalcTrigger,Trigger6M)),NA())</f>
        <v>4.7891271939175363E-3</v>
      </c>
      <c r="O28" s="52">
        <f>IFERROR(_xll.qlIndexFixing(ONIndex6M,I28,TRUE,_xll.ohTrigger(RecalcTrigger,Trigger6M)),NA())</f>
        <v>3.9324540827934129E-3</v>
      </c>
      <c r="P28" s="52">
        <f>IFERROR(_xll.qlIndexFixing(Index1Y,$H28,TRUE,_xll.ohTrigger(RecalcTrigger,Trigger1Y)),NA())</f>
        <v>8.2449276822333384E-3</v>
      </c>
      <c r="Q28" s="52">
        <f>IFERROR(_xll.qlIndexFixing(ONIndex1Y,I28,TRUE,_xll.ohTrigger(RecalcTrigger,Trigger1Y)),NA())</f>
        <v>5.4708691003568788E-3</v>
      </c>
    </row>
    <row r="29" spans="2:17" x14ac:dyDescent="0.2">
      <c r="B29" s="46" t="s">
        <v>20</v>
      </c>
      <c r="D29" s="49">
        <f>_xll.qlCalendarAdvance(LocalCalendar,$D28,B29,"f",FALSE)</f>
        <v>42216</v>
      </c>
      <c r="E29" s="49">
        <f>_xll.qlInterestRateIndexValueDate(IndexON,D29)</f>
        <v>42216</v>
      </c>
      <c r="F29" s="52">
        <f>IFERROR(_xll.qlIndexFixing(IndexON,D29,TRUE,_xll.ohTrigger(RecalcTrigger,TriggerON)),NA())</f>
        <v>1.3569283834424795E-3</v>
      </c>
      <c r="H29" s="49">
        <f>_xll.qlCalendarAdvance(IborCalendar,$H28,B29,"f",FALSE)</f>
        <v>42215</v>
      </c>
      <c r="I29" s="49">
        <f>_xll.qlInterestRateIndexValueDate(Index1M,$H29)</f>
        <v>42219</v>
      </c>
      <c r="J29" s="52">
        <f>IFERROR(_xll.qlIndexFixing(Index1M,$H29,TRUE,_xll.ohTrigger(RecalcTrigger,Trigger1M)),NA())</f>
        <v>1.9458295163685404E-3</v>
      </c>
      <c r="K29" s="52">
        <f>IFERROR(_xll.qlIndexFixing(ONIndex1M,I29,TRUE,_xll.ohTrigger(RecalcTrigger,Trigger1M)),NA())</f>
        <v>1.8982181572191337E-3</v>
      </c>
      <c r="L29" s="52">
        <f>IFERROR(_xll.qlIndexFixing(Index3M,H29,TRUE,_xll.ohTrigger(RecalcTrigger,Trigger3M)),NA())</f>
        <v>3.1405928140652069E-3</v>
      </c>
      <c r="M29" s="52">
        <f>IFERROR(_xll.qlIndexFixing(ONIndex3M,I29,TRUE,_xll.ohTrigger(RecalcTrigger,Trigger3M)),NA())</f>
        <v>2.6540683062492576E-3</v>
      </c>
      <c r="N29" s="52">
        <f>IFERROR(_xll.qlIndexFixing(Index6M,$H29,TRUE,_xll.ohTrigger(RecalcTrigger,Trigger6M)),NA())</f>
        <v>4.8382939093467199E-3</v>
      </c>
      <c r="O29" s="52">
        <f>IFERROR(_xll.qlIndexFixing(ONIndex6M,I29,TRUE,_xll.ohTrigger(RecalcTrigger,Trigger6M)),NA())</f>
        <v>3.9281604020757754E-3</v>
      </c>
      <c r="P29" s="52">
        <f>IFERROR(_xll.qlIndexFixing(Index1Y,$H29,TRUE,_xll.ohTrigger(RecalcTrigger,Trigger1Y)),NA())</f>
        <v>8.3112885259791092E-3</v>
      </c>
      <c r="Q29" s="52">
        <f>IFERROR(_xll.qlIndexFixing(ONIndex1Y,I29,TRUE,_xll.ohTrigger(RecalcTrigger,Trigger1Y)),NA())</f>
        <v>5.4749097892070608E-3</v>
      </c>
    </row>
    <row r="30" spans="2:17" x14ac:dyDescent="0.2">
      <c r="B30" s="46" t="s">
        <v>20</v>
      </c>
      <c r="D30" s="49">
        <f>_xll.qlCalendarAdvance(LocalCalendar,$D29,B30,"f",FALSE)</f>
        <v>42219</v>
      </c>
      <c r="E30" s="49">
        <f>_xll.qlInterestRateIndexValueDate(IndexON,D30)</f>
        <v>42219</v>
      </c>
      <c r="F30" s="52">
        <f>IFERROR(_xll.qlIndexFixing(IndexON,D30,TRUE,_xll.ohTrigger(RecalcTrigger,TriggerON)),NA())</f>
        <v>1.3471248251306633E-3</v>
      </c>
      <c r="H30" s="49">
        <f>_xll.qlCalendarAdvance(IborCalendar,$H29,B30,"f",FALSE)</f>
        <v>42216</v>
      </c>
      <c r="I30" s="49">
        <f>_xll.qlInterestRateIndexValueDate(Index1M,$H30)</f>
        <v>42220</v>
      </c>
      <c r="J30" s="52">
        <f>IFERROR(_xll.qlIndexFixing(Index1M,$H30,TRUE,_xll.ohTrigger(RecalcTrigger,Trigger1M)),NA())</f>
        <v>1.9503772412361954E-3</v>
      </c>
      <c r="K30" s="52">
        <f>IFERROR(_xll.qlIndexFixing(ONIndex1M,I30,TRUE,_xll.ohTrigger(RecalcTrigger,Trigger1M)),NA())</f>
        <v>1.8988742974013206E-3</v>
      </c>
      <c r="L30" s="52">
        <f>IFERROR(_xll.qlIndexFixing(Index3M,H30,TRUE,_xll.ohTrigger(RecalcTrigger,Trigger3M)),NA())</f>
        <v>3.1535118476333506E-3</v>
      </c>
      <c r="M30" s="52">
        <f>IFERROR(_xll.qlIndexFixing(ONIndex3M,I30,TRUE,_xll.ohTrigger(RecalcTrigger,Trigger3M)),NA())</f>
        <v>2.6566836824848394E-3</v>
      </c>
      <c r="N30" s="52">
        <f>IFERROR(_xll.qlIndexFixing(Index6M,$H30,TRUE,_xll.ohTrigger(RecalcTrigger,Trigger6M)),NA())</f>
        <v>4.8502698778019049E-3</v>
      </c>
      <c r="O30" s="52">
        <f>IFERROR(_xll.qlIndexFixing(ONIndex6M,I30,TRUE,_xll.ohTrigger(RecalcTrigger,Trigger6M)),NA())</f>
        <v>3.9267484148286513E-3</v>
      </c>
      <c r="P30" s="52">
        <f>IFERROR(_xll.qlIndexFixing(Index1Y,$H30,TRUE,_xll.ohTrigger(RecalcTrigger,Trigger1Y)),NA())</f>
        <v>8.3274957441261104E-3</v>
      </c>
      <c r="Q30" s="52">
        <f>IFERROR(_xll.qlIndexFixing(ONIndex1Y,I30,TRUE,_xll.ohTrigger(RecalcTrigger,Trigger1Y)),NA())</f>
        <v>5.4776078475438084E-3</v>
      </c>
    </row>
    <row r="31" spans="2:17" x14ac:dyDescent="0.2">
      <c r="B31" s="46" t="s">
        <v>20</v>
      </c>
      <c r="D31" s="49">
        <f>_xll.qlCalendarAdvance(LocalCalendar,$D30,B31,"f",FALSE)</f>
        <v>42220</v>
      </c>
      <c r="E31" s="49">
        <f>_xll.qlInterestRateIndexValueDate(IndexON,D31)</f>
        <v>42220</v>
      </c>
      <c r="F31" s="52">
        <f>IFERROR(_xll.qlIndexFixing(IndexON,D31,TRUE,_xll.ohTrigger(RecalcTrigger,TriggerON)),NA())</f>
        <v>1.343389887011881E-3</v>
      </c>
      <c r="H31" s="49">
        <f>_xll.qlCalendarAdvance(IborCalendar,$H30,B31,"f",FALSE)</f>
        <v>42219</v>
      </c>
      <c r="I31" s="49">
        <f>_xll.qlInterestRateIndexValueDate(Index1M,$H31)</f>
        <v>42221</v>
      </c>
      <c r="J31" s="52">
        <f>IFERROR(_xll.qlIndexFixing(Index1M,$H31,TRUE,_xll.ohTrigger(RecalcTrigger,Trigger1M)),NA())</f>
        <v>1.965005551323696E-3</v>
      </c>
      <c r="K31" s="52">
        <f>IFERROR(_xll.qlIndexFixing(ONIndex1M,I31,TRUE,_xll.ohTrigger(RecalcTrigger,Trigger1M)),NA())</f>
        <v>1.899789827293219E-3</v>
      </c>
      <c r="L31" s="52">
        <f>IFERROR(_xll.qlIndexFixing(Index3M,H31,TRUE,_xll.ohTrigger(RecalcTrigger,Trigger3M)),NA())</f>
        <v>3.1666229001465862E-3</v>
      </c>
      <c r="M31" s="52">
        <f>IFERROR(_xll.qlIndexFixing(ONIndex3M,I31,TRUE,_xll.ohTrigger(RecalcTrigger,Trigger3M)),NA())</f>
        <v>2.6598153717127815E-3</v>
      </c>
      <c r="N31" s="52">
        <f>IFERROR(_xll.qlIndexFixing(Index6M,$H31,TRUE,_xll.ohTrigger(RecalcTrigger,Trigger6M)),NA())</f>
        <v>4.8623670778748787E-3</v>
      </c>
      <c r="O31" s="52">
        <f>IFERROR(_xll.qlIndexFixing(ONIndex6M,I31,TRUE,_xll.ohTrigger(RecalcTrigger,Trigger6M)),NA())</f>
        <v>3.9257644527168623E-3</v>
      </c>
      <c r="P31" s="52">
        <f>IFERROR(_xll.qlIndexFixing(Index1Y,$H31,TRUE,_xll.ohTrigger(RecalcTrigger,Trigger1Y)),NA())</f>
        <v>8.3436951688606372E-3</v>
      </c>
      <c r="Q31" s="52">
        <f>IFERROR(_xll.qlIndexFixing(ONIndex1Y,I31,TRUE,_xll.ohTrigger(RecalcTrigger,Trigger1Y)),NA())</f>
        <v>5.4806875928825605E-3</v>
      </c>
    </row>
    <row r="32" spans="2:17" x14ac:dyDescent="0.2">
      <c r="B32" s="46" t="s">
        <v>20</v>
      </c>
      <c r="D32" s="49">
        <f>_xll.qlCalendarAdvance(LocalCalendar,$D31,B32,"f",FALSE)</f>
        <v>42221</v>
      </c>
      <c r="E32" s="49">
        <f>_xll.qlInterestRateIndexValueDate(IndexON,D32)</f>
        <v>42221</v>
      </c>
      <c r="F32" s="52">
        <f>IFERROR(_xll.qlIndexFixing(IndexON,D32,TRUE,_xll.ohTrigger(RecalcTrigger,TriggerON)),NA())</f>
        <v>1.3403535188949434E-3</v>
      </c>
      <c r="H32" s="49">
        <f>_xll.qlCalendarAdvance(IborCalendar,$H31,B32,"f",FALSE)</f>
        <v>42220</v>
      </c>
      <c r="I32" s="49">
        <f>_xll.qlInterestRateIndexValueDate(Index1M,$H32)</f>
        <v>42222</v>
      </c>
      <c r="J32" s="52">
        <f>IFERROR(_xll.qlIndexFixing(Index1M,$H32,TRUE,_xll.ohTrigger(RecalcTrigger,Trigger1M)),NA())</f>
        <v>1.9669714052981328E-3</v>
      </c>
      <c r="K32" s="52">
        <f>IFERROR(_xll.qlIndexFixing(ONIndex1M,I32,TRUE,_xll.ohTrigger(RecalcTrigger,Trigger1M)),NA())</f>
        <v>1.9009647468948287E-3</v>
      </c>
      <c r="L32" s="52">
        <f>IFERROR(_xll.qlIndexFixing(Index3M,H32,TRUE,_xll.ohTrigger(RecalcTrigger,Trigger3M)),NA())</f>
        <v>3.1799205343985767E-3</v>
      </c>
      <c r="M32" s="52">
        <f>IFERROR(_xll.qlIndexFixing(ONIndex3M,I32,TRUE,_xll.ohTrigger(RecalcTrigger,Trigger3M)),NA())</f>
        <v>2.6634633739330837E-3</v>
      </c>
      <c r="N32" s="52">
        <f>IFERROR(_xll.qlIndexFixing(Index6M,$H32,TRUE,_xll.ohTrigger(RecalcTrigger,Trigger6M)),NA())</f>
        <v>4.8890820042652777E-3</v>
      </c>
      <c r="O32" s="52">
        <f>IFERROR(_xll.qlIndexFixing(ONIndex6M,I32,TRUE,_xll.ohTrigger(RecalcTrigger,Trigger6M)),NA())</f>
        <v>3.9252085159002803E-3</v>
      </c>
      <c r="P32" s="52">
        <f>IFERROR(_xll.qlIndexFixing(Index1Y,$H32,TRUE,_xll.ohTrigger(RecalcTrigger,Trigger1Y)),NA())</f>
        <v>8.3767453876475838E-3</v>
      </c>
      <c r="Q32" s="52">
        <f>IFERROR(_xll.qlIndexFixing(ONIndex1Y,I32,TRUE,_xll.ohTrigger(RecalcTrigger,Trigger1Y)),NA())</f>
        <v>5.4841490252233172E-3</v>
      </c>
    </row>
    <row r="33" spans="2:17" x14ac:dyDescent="0.2">
      <c r="B33" s="46" t="s">
        <v>20</v>
      </c>
      <c r="D33" s="49">
        <f>_xll.qlCalendarAdvance(LocalCalendar,$D32,B33,"f",FALSE)</f>
        <v>42222</v>
      </c>
      <c r="E33" s="49">
        <f>_xll.qlInterestRateIndexValueDate(IndexON,D33)</f>
        <v>42222</v>
      </c>
      <c r="F33" s="52">
        <f>IFERROR(_xll.qlIndexFixing(IndexON,D33,TRUE,_xll.ohTrigger(RecalcTrigger,TriggerON)),NA())</f>
        <v>1.3380157209397225E-3</v>
      </c>
      <c r="H33" s="49">
        <f>_xll.qlCalendarAdvance(IborCalendar,$H32,B33,"f",FALSE)</f>
        <v>42221</v>
      </c>
      <c r="I33" s="49">
        <f>_xll.qlInterestRateIndexValueDate(Index1M,$H33)</f>
        <v>42223</v>
      </c>
      <c r="J33" s="52">
        <f>IFERROR(_xll.qlIndexFixing(Index1M,$H33,TRUE,_xll.ohTrigger(RecalcTrigger,Trigger1M)),NA())</f>
        <v>1.9690237160252533E-3</v>
      </c>
      <c r="K33" s="52">
        <f>IFERROR(_xll.qlIndexFixing(ONIndex1M,I33,TRUE,_xll.ohTrigger(RecalcTrigger,Trigger1M)),NA())</f>
        <v>1.9041892905136137E-3</v>
      </c>
      <c r="L33" s="52">
        <f>IFERROR(_xll.qlIndexFixing(Index3M,H33,TRUE,_xll.ohTrigger(RecalcTrigger,Trigger3M)),NA())</f>
        <v>3.2092040238253503E-3</v>
      </c>
      <c r="M33" s="52">
        <f>IFERROR(_xll.qlIndexFixing(ONIndex3M,I33,TRUE,_xll.ohTrigger(RecalcTrigger,Trigger3M)),NA())</f>
        <v>2.6725002612781878E-3</v>
      </c>
      <c r="N33" s="52">
        <f>IFERROR(_xll.qlIndexFixing(Index6M,$H33,TRUE,_xll.ohTrigger(RecalcTrigger,Trigger6M)),NA())</f>
        <v>4.8942387675967652E-3</v>
      </c>
      <c r="O33" s="52">
        <f>IFERROR(_xll.qlIndexFixing(ONIndex6M,I33,TRUE,_xll.ohTrigger(RecalcTrigger,Trigger6M)),NA())</f>
        <v>3.9255661979442635E-3</v>
      </c>
      <c r="P33" s="52">
        <f>IFERROR(_xll.qlIndexFixing(Index1Y,$H33,TRUE,_xll.ohTrigger(RecalcTrigger,Trigger1Y)),NA())</f>
        <v>8.3844993942603658E-3</v>
      </c>
      <c r="Q33" s="52">
        <f>IFERROR(_xll.qlIndexFixing(ONIndex1Y,I33,TRUE,_xll.ohTrigger(RecalcTrigger,Trigger1Y)),NA())</f>
        <v>5.4924279742962767E-3</v>
      </c>
    </row>
    <row r="34" spans="2:17" x14ac:dyDescent="0.2">
      <c r="B34" s="46" t="s">
        <v>20</v>
      </c>
      <c r="D34" s="49">
        <f>_xll.qlCalendarAdvance(LocalCalendar,$D33,B34,"f",FALSE)</f>
        <v>42223</v>
      </c>
      <c r="E34" s="49">
        <f>_xll.qlInterestRateIndexValueDate(IndexON,D34)</f>
        <v>42223</v>
      </c>
      <c r="F34" s="52">
        <f>IFERROR(_xll.qlIndexFixing(IndexON,D34,TRUE,_xll.ohTrigger(RecalcTrigger,TriggerON)),NA())</f>
        <v>1.3356736477643238E-3</v>
      </c>
      <c r="H34" s="49">
        <f>_xll.qlCalendarAdvance(IborCalendar,$H33,B34,"f",FALSE)</f>
        <v>42222</v>
      </c>
      <c r="I34" s="49">
        <f>_xll.qlInterestRateIndexValueDate(Index1M,$H34)</f>
        <v>42226</v>
      </c>
      <c r="J34" s="52">
        <f>IFERROR(_xll.qlIndexFixing(Index1M,$H34,TRUE,_xll.ohTrigger(RecalcTrigger,Trigger1M)),NA())</f>
        <v>1.9831117123209241E-3</v>
      </c>
      <c r="K34" s="52">
        <f>IFERROR(_xll.qlIndexFixing(ONIndex1M,I34,TRUE,_xll.ohTrigger(RecalcTrigger,Trigger1M)),NA())</f>
        <v>1.908258322718126E-3</v>
      </c>
      <c r="L34" s="52">
        <f>IFERROR(_xll.qlIndexFixing(Index3M,H34,TRUE,_xll.ohTrigger(RecalcTrigger,Trigger3M)),NA())</f>
        <v>3.2348681429634862E-3</v>
      </c>
      <c r="M34" s="52">
        <f>IFERROR(_xll.qlIndexFixing(ONIndex3M,I34,TRUE,_xll.ohTrigger(RecalcTrigger,Trigger3M)),NA())</f>
        <v>2.6832185135372555E-3</v>
      </c>
      <c r="N34" s="52">
        <f>IFERROR(_xll.qlIndexFixing(Index6M,$H34,TRUE,_xll.ohTrigger(RecalcTrigger,Trigger6M)),NA())</f>
        <v>4.9249041133627913E-3</v>
      </c>
      <c r="O34" s="52">
        <f>IFERROR(_xll.qlIndexFixing(ONIndex6M,I34,TRUE,_xll.ohTrigger(RecalcTrigger,Trigger6M)),NA())</f>
        <v>3.9272650208665993E-3</v>
      </c>
      <c r="P34" s="52">
        <f>IFERROR(_xll.qlIndexFixing(Index1Y,$H34,TRUE,_xll.ohTrigger(RecalcTrigger,Trigger1Y)),NA())</f>
        <v>8.4247109520314816E-3</v>
      </c>
      <c r="Q34" s="52">
        <f>IFERROR(_xll.qlIndexFixing(ONIndex1Y,I34,TRUE,_xll.ohTrigger(RecalcTrigger,Trigger1Y)),NA())</f>
        <v>5.5018116246863258E-3</v>
      </c>
    </row>
    <row r="35" spans="2:17" x14ac:dyDescent="0.2">
      <c r="B35" s="46" t="s">
        <v>20</v>
      </c>
      <c r="D35" s="49">
        <f>_xll.qlCalendarAdvance(LocalCalendar,$D34,B35,"f",FALSE)</f>
        <v>42226</v>
      </c>
      <c r="E35" s="49">
        <f>_xll.qlInterestRateIndexValueDate(IndexON,D35)</f>
        <v>42226</v>
      </c>
      <c r="F35" s="52">
        <f>IFERROR(_xll.qlIndexFixing(IndexON,D35,TRUE,_xll.ohTrigger(RecalcTrigger,TriggerON)),NA())</f>
        <v>1.3356502303363271E-3</v>
      </c>
      <c r="H35" s="49">
        <f>_xll.qlCalendarAdvance(IborCalendar,$H34,B35,"f",FALSE)</f>
        <v>42223</v>
      </c>
      <c r="I35" s="49">
        <f>_xll.qlInterestRateIndexValueDate(Index1M,$H35)</f>
        <v>42227</v>
      </c>
      <c r="J35" s="52">
        <f>IFERROR(_xll.qlIndexFixing(Index1M,$H35,TRUE,_xll.ohTrigger(RecalcTrigger,Trigger1M)),NA())</f>
        <v>1.9894754812314671E-3</v>
      </c>
      <c r="K35" s="52">
        <f>IFERROR(_xll.qlIndexFixing(ONIndex1M,I35,TRUE,_xll.ohTrigger(RecalcTrigger,Trigger1M)),NA())</f>
        <v>1.9107301910281649E-3</v>
      </c>
      <c r="L35" s="52">
        <f>IFERROR(_xll.qlIndexFixing(Index3M,H35,TRUE,_xll.ohTrigger(RecalcTrigger,Trigger3M)),NA())</f>
        <v>3.2571735172249833E-3</v>
      </c>
      <c r="M35" s="52">
        <f>IFERROR(_xll.qlIndexFixing(ONIndex3M,I35,TRUE,_xll.ohTrigger(RecalcTrigger,Trigger3M)),NA())</f>
        <v>2.6894480811989752E-3</v>
      </c>
      <c r="N35" s="52">
        <f>IFERROR(_xll.qlIndexFixing(Index6M,$H35,TRUE,_xll.ohTrigger(RecalcTrigger,Trigger6M)),NA())</f>
        <v>4.9378682424143687E-3</v>
      </c>
      <c r="O35" s="52">
        <f>IFERROR(_xll.qlIndexFixing(ONIndex6M,I35,TRUE,_xll.ohTrigger(RecalcTrigger,Trigger6M)),NA())</f>
        <v>3.9288492101263728E-3</v>
      </c>
      <c r="P35" s="52">
        <f>IFERROR(_xll.qlIndexFixing(Index1Y,$H35,TRUE,_xll.ohTrigger(RecalcTrigger,Trigger1Y)),NA())</f>
        <v>8.4409449562453977E-3</v>
      </c>
      <c r="Q35" s="52">
        <f>IFERROR(_xll.qlIndexFixing(ONIndex1Y,I35,TRUE,_xll.ohTrigger(RecalcTrigger,Trigger1Y)),NA())</f>
        <v>5.5071814921969775E-3</v>
      </c>
    </row>
    <row r="36" spans="2:17" x14ac:dyDescent="0.2">
      <c r="B36" s="46" t="s">
        <v>20</v>
      </c>
      <c r="D36" s="49">
        <f>_xll.qlCalendarAdvance(LocalCalendar,$D35,B36,"f",FALSE)</f>
        <v>42227</v>
      </c>
      <c r="E36" s="49">
        <f>_xll.qlInterestRateIndexValueDate(IndexON,D36)</f>
        <v>42227</v>
      </c>
      <c r="F36" s="52">
        <f>IFERROR(_xll.qlIndexFixing(IndexON,D36,TRUE,_xll.ohTrigger(RecalcTrigger,TriggerON)),NA())</f>
        <v>1.3368052830298183E-3</v>
      </c>
      <c r="H36" s="49">
        <f>_xll.qlCalendarAdvance(IborCalendar,$H35,B36,"f",FALSE)</f>
        <v>42226</v>
      </c>
      <c r="I36" s="49">
        <f>_xll.qlInterestRateIndexValueDate(Index1M,$H36)</f>
        <v>42228</v>
      </c>
      <c r="J36" s="52">
        <f>IFERROR(_xll.qlIndexFixing(Index1M,$H36,TRUE,_xll.ohTrigger(RecalcTrigger,Trigger1M)),NA())</f>
        <v>2.0043761311287641E-3</v>
      </c>
      <c r="K36" s="52">
        <f>IFERROR(_xll.qlIndexFixing(ONIndex1M,I36,TRUE,_xll.ohTrigger(RecalcTrigger,Trigger1M)),NA())</f>
        <v>1.9134614491278512E-3</v>
      </c>
      <c r="L36" s="52">
        <f>IFERROR(_xll.qlIndexFixing(Index3M,H36,TRUE,_xll.ohTrigger(RecalcTrigger,Trigger3M)),NA())</f>
        <v>3.2633200666275174E-3</v>
      </c>
      <c r="M36" s="52">
        <f>IFERROR(_xll.qlIndexFixing(ONIndex3M,I36,TRUE,_xll.ohTrigger(RecalcTrigger,Trigger3M)),NA())</f>
        <v>2.6961939620129272E-3</v>
      </c>
      <c r="N36" s="52">
        <f>IFERROR(_xll.qlIndexFixing(Index6M,$H36,TRUE,_xll.ohTrigger(RecalcTrigger,Trigger6M)),NA())</f>
        <v>4.9510001180556092E-3</v>
      </c>
      <c r="O36" s="52">
        <f>IFERROR(_xll.qlIndexFixing(ONIndex6M,I36,TRUE,_xll.ohTrigger(RecalcTrigger,Trigger6M)),NA())</f>
        <v>3.9308614246813534E-3</v>
      </c>
      <c r="P36" s="52">
        <f>IFERROR(_xll.qlIndexFixing(Index1Y,$H36,TRUE,_xll.ohTrigger(RecalcTrigger,Trigger1Y)),NA())</f>
        <v>8.4571982827287822E-3</v>
      </c>
      <c r="Q36" s="52">
        <f>IFERROR(_xll.qlIndexFixing(ONIndex1Y,I36,TRUE,_xll.ohTrigger(RecalcTrigger,Trigger1Y)),NA())</f>
        <v>5.5129330467895699E-3</v>
      </c>
    </row>
    <row r="37" spans="2:17" x14ac:dyDescent="0.2">
      <c r="B37" s="46" t="s">
        <v>20</v>
      </c>
      <c r="D37" s="49">
        <f>_xll.qlCalendarAdvance(LocalCalendar,$D36,B37,"f",FALSE)</f>
        <v>42228</v>
      </c>
      <c r="E37" s="49">
        <f>_xll.qlInterestRateIndexValueDate(IndexON,D37)</f>
        <v>42228</v>
      </c>
      <c r="F37" s="52">
        <f>IFERROR(_xll.qlIndexFixing(IndexON,D37,TRUE,_xll.ohTrigger(RecalcTrigger,TriggerON)),NA())</f>
        <v>1.3386589058050902E-3</v>
      </c>
      <c r="H37" s="49">
        <f>_xll.qlCalendarAdvance(IborCalendar,$H36,B37,"f",FALSE)</f>
        <v>42227</v>
      </c>
      <c r="I37" s="49">
        <f>_xll.qlInterestRateIndexValueDate(Index1M,$H37)</f>
        <v>42229</v>
      </c>
      <c r="J37" s="52">
        <f>IFERROR(_xll.qlIndexFixing(Index1M,$H37,TRUE,_xll.ohTrigger(RecalcTrigger,Trigger1M)),NA())</f>
        <v>2.0072065462978239E-3</v>
      </c>
      <c r="K37" s="52">
        <f>IFERROR(_xll.qlIndexFixing(ONIndex1M,I37,TRUE,_xll.ohTrigger(RecalcTrigger,Trigger1M)),NA())</f>
        <v>1.9164520969372489E-3</v>
      </c>
      <c r="L37" s="52">
        <f>IFERROR(_xll.qlIndexFixing(Index3M,H37,TRUE,_xll.ohTrigger(RecalcTrigger,Trigger3M)),NA())</f>
        <v>3.2777715270184888E-3</v>
      </c>
      <c r="M37" s="52">
        <f>IFERROR(_xll.qlIndexFixing(ONIndex3M,I37,TRUE,_xll.ohTrigger(RecalcTrigger,Trigger3M)),NA())</f>
        <v>2.7034561560590475E-3</v>
      </c>
      <c r="N37" s="52">
        <f>IFERROR(_xll.qlIndexFixing(Index6M,$H37,TRUE,_xll.ohTrigger(RecalcTrigger,Trigger6M)),NA())</f>
        <v>4.9883501127994598E-3</v>
      </c>
      <c r="O37" s="52">
        <f>IFERROR(_xll.qlIndexFixing(ONIndex6M,I37,TRUE,_xll.ohTrigger(RecalcTrigger,Trigger6M)),NA())</f>
        <v>3.933301664451605E-3</v>
      </c>
      <c r="P37" s="52">
        <f>IFERROR(_xll.qlIndexFixing(Index1Y,$H37,TRUE,_xll.ohTrigger(RecalcTrigger,Trigger1Y)),NA())</f>
        <v>8.4901564761594769E-3</v>
      </c>
      <c r="Q37" s="52">
        <f>IFERROR(_xll.qlIndexFixing(ONIndex1Y,I37,TRUE,_xll.ohTrigger(RecalcTrigger,Trigger1Y)),NA())</f>
        <v>5.5190662885440389E-3</v>
      </c>
    </row>
    <row r="38" spans="2:17" x14ac:dyDescent="0.2">
      <c r="B38" s="46" t="s">
        <v>20</v>
      </c>
      <c r="D38" s="49">
        <f>_xll.qlCalendarAdvance(LocalCalendar,$D37,B38,"f",FALSE)</f>
        <v>42229</v>
      </c>
      <c r="E38" s="49">
        <f>_xll.qlInterestRateIndexValueDate(IndexON,D38)</f>
        <v>42229</v>
      </c>
      <c r="F38" s="52">
        <f>IFERROR(_xll.qlIndexFixing(IndexON,D38,TRUE,_xll.ohTrigger(RecalcTrigger,TriggerON)),NA())</f>
        <v>1.3412110986621428E-3</v>
      </c>
      <c r="H38" s="49">
        <f>_xll.qlCalendarAdvance(IborCalendar,$H37,B38,"f",FALSE)</f>
        <v>42228</v>
      </c>
      <c r="I38" s="49">
        <f>_xll.qlInterestRateIndexValueDate(Index1M,$H38)</f>
        <v>42230</v>
      </c>
      <c r="J38" s="52">
        <f>IFERROR(_xll.qlIndexFixing(Index1M,$H38,TRUE,_xll.ohTrigger(RecalcTrigger,Trigger1M)),NA())</f>
        <v>2.0101234083337626E-3</v>
      </c>
      <c r="K38" s="52">
        <f>IFERROR(_xll.qlIndexFixing(ONIndex1M,I38,TRUE,_xll.ohTrigger(RecalcTrigger,Trigger1M)),NA())</f>
        <v>1.9233083004088769E-3</v>
      </c>
      <c r="L38" s="52">
        <f>IFERROR(_xll.qlIndexFixing(Index3M,H38,TRUE,_xll.ohTrigger(RecalcTrigger,Trigger3M)),NA())</f>
        <v>3.3091059458827915E-3</v>
      </c>
      <c r="M38" s="52">
        <f>IFERROR(_xll.qlIndexFixing(ONIndex3M,I38,TRUE,_xll.ohTrigger(RecalcTrigger,Trigger3M)),NA())</f>
        <v>2.719722134703062E-3</v>
      </c>
      <c r="N38" s="52">
        <f>IFERROR(_xll.qlIndexFixing(Index6M,$H38,TRUE,_xll.ohTrigger(RecalcTrigger,Trigger6M)),NA())</f>
        <v>4.9939678530018464E-3</v>
      </c>
      <c r="O38" s="52">
        <f>IFERROR(_xll.qlIndexFixing(ONIndex6M,I38,TRUE,_xll.ohTrigger(RecalcTrigger,Trigger6M)),NA())</f>
        <v>3.939652007662886E-3</v>
      </c>
      <c r="P38" s="52">
        <f>IFERROR(_xll.qlIndexFixing(Index1Y,$H38,TRUE,_xll.ohTrigger(RecalcTrigger,Trigger1Y)),NA())</f>
        <v>8.4981218072564691E-3</v>
      </c>
      <c r="Q38" s="52">
        <f>IFERROR(_xll.qlIndexFixing(ONIndex1Y,I38,TRUE,_xll.ohTrigger(RecalcTrigger,Trigger1Y)),NA())</f>
        <v>5.5326900896712772E-3</v>
      </c>
    </row>
    <row r="39" spans="2:17" x14ac:dyDescent="0.2">
      <c r="B39" s="46" t="s">
        <v>20</v>
      </c>
      <c r="D39" s="49">
        <f>_xll.qlCalendarAdvance(LocalCalendar,$D38,B39,"f",FALSE)</f>
        <v>42230</v>
      </c>
      <c r="E39" s="49">
        <f>_xll.qlInterestRateIndexValueDate(IndexON,D39)</f>
        <v>42230</v>
      </c>
      <c r="F39" s="52">
        <f>IFERROR(_xll.qlIndexFixing(IndexON,D39,TRUE,_xll.ohTrigger(RecalcTrigger,TriggerON)),NA())</f>
        <v>1.3486491039671478E-3</v>
      </c>
      <c r="H39" s="49">
        <f>_xll.qlCalendarAdvance(IborCalendar,$H38,B39,"f",FALSE)</f>
        <v>42229</v>
      </c>
      <c r="I39" s="49">
        <f>_xll.qlInterestRateIndexValueDate(Index1M,$H39)</f>
        <v>42233</v>
      </c>
      <c r="J39" s="52">
        <f>IFERROR(_xll.qlIndexFixing(Index1M,$H39,TRUE,_xll.ohTrigger(RecalcTrigger,Trigger1M)),NA())</f>
        <v>2.0331062758602932E-3</v>
      </c>
      <c r="K39" s="52">
        <f>IFERROR(_xll.qlIndexFixing(ONIndex1M,I39,TRUE,_xll.ohTrigger(RecalcTrigger,Trigger1M)),NA())</f>
        <v>1.9310085860713144E-3</v>
      </c>
      <c r="L39" s="52">
        <f>IFERROR(_xll.qlIndexFixing(Index3M,H39,TRUE,_xll.ohTrigger(RecalcTrigger,Trigger3M)),NA())</f>
        <v>3.3369538130850994E-3</v>
      </c>
      <c r="M39" s="52">
        <f>IFERROR(_xll.qlIndexFixing(ONIndex3M,I39,TRUE,_xll.ohTrigger(RecalcTrigger,Trigger3M)),NA())</f>
        <v>2.7376680644852769E-3</v>
      </c>
      <c r="N39" s="52">
        <f>IFERROR(_xll.qlIndexFixing(Index6M,$H39,TRUE,_xll.ohTrigger(RecalcTrigger,Trigger6M)),NA())</f>
        <v>5.0194083072723607E-3</v>
      </c>
      <c r="O39" s="52">
        <f>IFERROR(_xll.qlIndexFixing(ONIndex6M,I39,TRUE,_xll.ohTrigger(RecalcTrigger,Trigger6M)),NA())</f>
        <v>3.9473428763248108E-3</v>
      </c>
      <c r="P39" s="52">
        <f>IFERROR(_xll.qlIndexFixing(Index1Y,$H39,TRUE,_xll.ohTrigger(RecalcTrigger,Trigger1Y)),NA())</f>
        <v>8.5388903721110975E-3</v>
      </c>
      <c r="Q39" s="52">
        <f>IFERROR(_xll.qlIndexFixing(ONIndex1Y,I39,TRUE,_xll.ohTrigger(RecalcTrigger,Trigger1Y)),NA())</f>
        <v>5.5474161266211297E-3</v>
      </c>
    </row>
    <row r="40" spans="2:17" x14ac:dyDescent="0.2">
      <c r="B40" s="46" t="s">
        <v>20</v>
      </c>
      <c r="D40" s="49">
        <f>_xll.qlCalendarAdvance(LocalCalendar,$D39,B40,"f",FALSE)</f>
        <v>42233</v>
      </c>
      <c r="E40" s="49">
        <f>_xll.qlInterestRateIndexValueDate(IndexON,D40)</f>
        <v>42233</v>
      </c>
      <c r="F40" s="52">
        <f>IFERROR(_xll.qlIndexFixing(IndexON,D40,TRUE,_xll.ohTrigger(RecalcTrigger,TriggerON)),NA())</f>
        <v>1.3584055718673937E-3</v>
      </c>
      <c r="H40" s="49">
        <f>_xll.qlCalendarAdvance(IborCalendar,$H39,B40,"f",FALSE)</f>
        <v>42230</v>
      </c>
      <c r="I40" s="49">
        <f>_xll.qlInterestRateIndexValueDate(Index1M,$H40)</f>
        <v>42234</v>
      </c>
      <c r="J40" s="52">
        <f>IFERROR(_xll.qlIndexFixing(Index1M,$H40,TRUE,_xll.ohTrigger(RecalcTrigger,Trigger1M)),NA())</f>
        <v>2.0412861097105568E-3</v>
      </c>
      <c r="K40" s="52">
        <f>IFERROR(_xll.qlIndexFixing(ONIndex1M,I40,TRUE,_xll.ohTrigger(RecalcTrigger,Trigger1M)),NA())</f>
        <v>1.9352961828289494E-3</v>
      </c>
      <c r="L40" s="52">
        <f>IFERROR(_xll.qlIndexFixing(Index3M,H40,TRUE,_xll.ohTrigger(RecalcTrigger,Trigger3M)),NA())</f>
        <v>3.352066306653832E-3</v>
      </c>
      <c r="M40" s="52">
        <f>IFERROR(_xll.qlIndexFixing(ONIndex3M,I40,TRUE,_xll.ohTrigger(RecalcTrigger,Trigger3M)),NA())</f>
        <v>2.7475118249320474E-3</v>
      </c>
      <c r="N40" s="52">
        <f>IFERROR(_xll.qlIndexFixing(Index6M,$H40,TRUE,_xll.ohTrigger(RecalcTrigger,Trigger6M)),NA())</f>
        <v>5.0336862330496966E-3</v>
      </c>
      <c r="O40" s="52">
        <f>IFERROR(_xll.qlIndexFixing(ONIndex6M,I40,TRUE,_xll.ohTrigger(RecalcTrigger,Trigger6M)),NA())</f>
        <v>3.9519232425710982E-3</v>
      </c>
      <c r="P40" s="52">
        <f>IFERROR(_xll.qlIndexFixing(Index1Y,$H40,TRUE,_xll.ohTrigger(RecalcTrigger,Trigger1Y)),NA())</f>
        <v>8.5553410095690341E-3</v>
      </c>
      <c r="Q40" s="52">
        <f>IFERROR(_xll.qlIndexFixing(ONIndex1Y,I40,TRUE,_xll.ohTrigger(RecalcTrigger,Trigger1Y)),NA())</f>
        <v>5.5554578041849823E-3</v>
      </c>
    </row>
    <row r="41" spans="2:17" x14ac:dyDescent="0.2">
      <c r="B41" s="46" t="s">
        <v>20</v>
      </c>
      <c r="D41" s="49">
        <f>_xll.qlCalendarAdvance(LocalCalendar,$D40,B41,"f",FALSE)</f>
        <v>42234</v>
      </c>
      <c r="E41" s="49">
        <f>_xll.qlInterestRateIndexValueDate(IndexON,D41)</f>
        <v>42234</v>
      </c>
      <c r="F41" s="52">
        <f>IFERROR(_xll.qlIndexFixing(IndexON,D41,TRUE,_xll.ohTrigger(RecalcTrigger,TriggerON)),NA())</f>
        <v>1.3644506156929026E-3</v>
      </c>
      <c r="H41" s="49">
        <f>_xll.qlCalendarAdvance(IborCalendar,$H40,B41,"f",FALSE)</f>
        <v>42233</v>
      </c>
      <c r="I41" s="49">
        <f>_xll.qlInterestRateIndexValueDate(Index1M,$H41)</f>
        <v>42235</v>
      </c>
      <c r="J41" s="52">
        <f>IFERROR(_xll.qlIndexFixing(Index1M,$H41,TRUE,_xll.ohTrigger(RecalcTrigger,Trigger1M)),NA())</f>
        <v>2.0598195324920839E-3</v>
      </c>
      <c r="K41" s="52">
        <f>IFERROR(_xll.qlIndexFixing(ONIndex1M,I41,TRUE,_xll.ohTrigger(RecalcTrigger,Trigger1M)),NA())</f>
        <v>1.9398431693762319E-3</v>
      </c>
      <c r="L41" s="52">
        <f>IFERROR(_xll.qlIndexFixing(Index3M,H41,TRUE,_xll.ohTrigger(RecalcTrigger,Trigger3M)),NA())</f>
        <v>3.3672946931665015E-3</v>
      </c>
      <c r="M41" s="52">
        <f>IFERROR(_xll.qlIndexFixing(ONIndex3M,I41,TRUE,_xll.ohTrigger(RecalcTrigger,Trigger3M)),NA())</f>
        <v>2.7578718987708584E-3</v>
      </c>
      <c r="N41" s="52">
        <f>IFERROR(_xll.qlIndexFixing(Index6M,$H41,TRUE,_xll.ohTrigger(RecalcTrigger,Trigger6M)),NA())</f>
        <v>5.048178431201659E-3</v>
      </c>
      <c r="O41" s="52">
        <f>IFERROR(_xll.qlIndexFixing(ONIndex6M,I41,TRUE,_xll.ohTrigger(RecalcTrigger,Trigger6M)),NA())</f>
        <v>3.9569316340326566E-3</v>
      </c>
      <c r="P41" s="52">
        <f>IFERROR(_xll.qlIndexFixing(Index1Y,$H41,TRUE,_xll.ohTrigger(RecalcTrigger,Trigger1Y)),NA())</f>
        <v>8.5718380974957979E-3</v>
      </c>
      <c r="Q41" s="52">
        <f>IFERROR(_xll.qlIndexFixing(ONIndex1Y,I41,TRUE,_xll.ohTrigger(RecalcTrigger,Trigger1Y)),NA())</f>
        <v>5.5638811689107115E-3</v>
      </c>
    </row>
    <row r="42" spans="2:17" x14ac:dyDescent="0.2">
      <c r="B42" s="46" t="s">
        <v>20</v>
      </c>
      <c r="D42" s="49">
        <f>_xll.qlCalendarAdvance(LocalCalendar,$D41,B42,"f",FALSE)</f>
        <v>42235</v>
      </c>
      <c r="E42" s="49">
        <f>_xll.qlInterestRateIndexValueDate(IndexON,D42)</f>
        <v>42235</v>
      </c>
      <c r="F42" s="52">
        <f>IFERROR(_xll.qlIndexFixing(IndexON,D42,TRUE,_xll.ohTrigger(RecalcTrigger,TriggerON)),NA())</f>
        <v>1.3711942298400004E-3</v>
      </c>
      <c r="H42" s="49">
        <f>_xll.qlCalendarAdvance(IborCalendar,$H41,B42,"f",FALSE)</f>
        <v>42234</v>
      </c>
      <c r="I42" s="49">
        <f>_xll.qlInterestRateIndexValueDate(Index1M,$H42)</f>
        <v>42236</v>
      </c>
      <c r="J42" s="52">
        <f>IFERROR(_xll.qlIndexFixing(Index1M,$H42,TRUE,_xll.ohTrigger(RecalcTrigger,Trigger1M)),NA())</f>
        <v>2.0635576744540418E-3</v>
      </c>
      <c r="K42" s="52">
        <f>IFERROR(_xll.qlIndexFixing(ONIndex1M,I42,TRUE,_xll.ohTrigger(RecalcTrigger,Trigger1M)),NA())</f>
        <v>1.9446495457131618E-3</v>
      </c>
      <c r="L42" s="52">
        <f>IFERROR(_xll.qlIndexFixing(Index3M,H42,TRUE,_xll.ohTrigger(RecalcTrigger,Trigger3M)),NA())</f>
        <v>3.3826335345600654E-3</v>
      </c>
      <c r="M42" s="52">
        <f>IFERROR(_xll.qlIndexFixing(ONIndex3M,I42,TRUE,_xll.ohTrigger(RecalcTrigger,Trigger3M)),NA())</f>
        <v>2.7687482860816459E-3</v>
      </c>
      <c r="N42" s="52">
        <f>IFERROR(_xll.qlIndexFixing(Index6M,$H42,TRUE,_xll.ohTrigger(RecalcTrigger,Trigger6M)),NA())</f>
        <v>5.0809924816242981E-3</v>
      </c>
      <c r="O42" s="52">
        <f>IFERROR(_xll.qlIndexFixing(ONIndex6M,I42,TRUE,_xll.ohTrigger(RecalcTrigger,Trigger6M)),NA())</f>
        <v>3.9623680509492942E-3</v>
      </c>
      <c r="P42" s="52">
        <f>IFERROR(_xll.qlIndexFixing(Index1Y,$H42,TRUE,_xll.ohTrigger(RecalcTrigger,Trigger1Y)),NA())</f>
        <v>8.6053672820428067E-3</v>
      </c>
      <c r="Q42" s="52">
        <f>IFERROR(_xll.qlIndexFixing(ONIndex1Y,I42,TRUE,_xll.ohTrigger(RecalcTrigger,Trigger1Y)),NA())</f>
        <v>5.5726862208782535E-3</v>
      </c>
    </row>
    <row r="43" spans="2:17" x14ac:dyDescent="0.2">
      <c r="B43" s="46" t="s">
        <v>20</v>
      </c>
      <c r="D43" s="49">
        <f>_xll.qlCalendarAdvance(LocalCalendar,$D42,B43,"f",FALSE)</f>
        <v>42236</v>
      </c>
      <c r="E43" s="49">
        <f>_xll.qlInterestRateIndexValueDate(IndexON,D43)</f>
        <v>42236</v>
      </c>
      <c r="F43" s="52">
        <f>IFERROR(_xll.qlIndexFixing(IndexON,D43,TRUE,_xll.ohTrigger(RecalcTrigger,TriggerON)),NA())</f>
        <v>1.3786364142287511E-3</v>
      </c>
      <c r="H43" s="49">
        <f>_xll.qlCalendarAdvance(IborCalendar,$H42,B43,"f",FALSE)</f>
        <v>42235</v>
      </c>
      <c r="I43" s="49">
        <f>_xll.qlInterestRateIndexValueDate(Index1M,$H43)</f>
        <v>42237</v>
      </c>
      <c r="J43" s="52">
        <f>IFERROR(_xll.qlIndexFixing(Index1M,$H43,TRUE,_xll.ohTrigger(RecalcTrigger,Trigger1M)),NA())</f>
        <v>2.0673822529465769E-3</v>
      </c>
      <c r="K43" s="52">
        <f>IFERROR(_xll.qlIndexFixing(ONIndex1M,I43,TRUE,_xll.ohTrigger(RecalcTrigger,Trigger1M)),NA())</f>
        <v>1.9551375494319956E-3</v>
      </c>
      <c r="L43" s="52">
        <f>IFERROR(_xll.qlIndexFixing(Index3M,H43,TRUE,_xll.ohTrigger(RecalcTrigger,Trigger3M)),NA())</f>
        <v>3.4156262682982063E-3</v>
      </c>
      <c r="M43" s="52">
        <f>IFERROR(_xll.qlIndexFixing(ONIndex3M,I43,TRUE,_xll.ohTrigger(RecalcTrigger,Trigger3M)),NA())</f>
        <v>2.7922437625527152E-3</v>
      </c>
      <c r="N43" s="52">
        <f>IFERROR(_xll.qlIndexFixing(Index6M,$H43,TRUE,_xll.ohTrigger(RecalcTrigger,Trigger6M)),NA())</f>
        <v>5.0869831098922895E-3</v>
      </c>
      <c r="O43" s="52">
        <f>IFERROR(_xll.qlIndexFixing(ONIndex6M,I43,TRUE,_xll.ohTrigger(RecalcTrigger,Trigger6M)),NA())</f>
        <v>3.9747115193300431E-3</v>
      </c>
      <c r="P43" s="52">
        <f>IFERROR(_xll.qlIndexFixing(Index1Y,$H43,TRUE,_xll.ohTrigger(RecalcTrigger,Trigger1Y)),NA())</f>
        <v>8.6134973839596431E-3</v>
      </c>
      <c r="Q43" s="52">
        <f>IFERROR(_xll.qlIndexFixing(ONIndex1Y,I43,TRUE,_xll.ohTrigger(RecalcTrigger,Trigger1Y)),NA())</f>
        <v>5.5916554652668538E-3</v>
      </c>
    </row>
    <row r="44" spans="2:17" x14ac:dyDescent="0.2">
      <c r="B44" s="46" t="s">
        <v>20</v>
      </c>
      <c r="D44" s="49">
        <f>_xll.qlCalendarAdvance(LocalCalendar,$D43,B44,"f",FALSE)</f>
        <v>42237</v>
      </c>
      <c r="E44" s="49">
        <f>_xll.qlInterestRateIndexValueDate(IndexON,D44)</f>
        <v>42237</v>
      </c>
      <c r="F44" s="52">
        <f>IFERROR(_xll.qlIndexFixing(IndexON,D44,TRUE,_xll.ohTrigger(RecalcTrigger,TriggerON)),NA())</f>
        <v>1.3958547631620633E-3</v>
      </c>
      <c r="H44" s="49">
        <f>_xll.qlCalendarAdvance(IborCalendar,$H43,B44,"f",FALSE)</f>
        <v>42236</v>
      </c>
      <c r="I44" s="49">
        <f>_xll.qlInterestRateIndexValueDate(Index1M,$H44)</f>
        <v>42240</v>
      </c>
      <c r="J44" s="52">
        <f>IFERROR(_xll.qlIndexFixing(Index1M,$H44,TRUE,_xll.ohTrigger(RecalcTrigger,Trigger1M)),NA())</f>
        <v>2.0958133711443663E-3</v>
      </c>
      <c r="K44" s="52">
        <f>IFERROR(_xll.qlIndexFixing(ONIndex1M,I44,TRUE,_xll.ohTrigger(RecalcTrigger,Trigger1M)),NA())</f>
        <v>1.9664689497567167E-3</v>
      </c>
      <c r="L44" s="52">
        <f>IFERROR(_xll.qlIndexFixing(Index3M,H44,TRUE,_xll.ohTrigger(RecalcTrigger,Trigger3M)),NA())</f>
        <v>3.4449846849445805E-3</v>
      </c>
      <c r="M44" s="52">
        <f>IFERROR(_xll.qlIndexFixing(ONIndex3M,I44,TRUE,_xll.ohTrigger(RecalcTrigger,Trigger3M)),NA())</f>
        <v>2.8174169706041141E-3</v>
      </c>
      <c r="N44" s="52">
        <f>IFERROR(_xll.qlIndexFixing(Index6M,$H44,TRUE,_xll.ohTrigger(RecalcTrigger,Trigger6M)),NA())</f>
        <v>5.1240861814080231E-3</v>
      </c>
      <c r="O44" s="52">
        <f>IFERROR(_xll.qlIndexFixing(ONIndex6M,I44,TRUE,_xll.ohTrigger(RecalcTrigger,Trigger6M)),NA())</f>
        <v>3.9883939722873407E-3</v>
      </c>
      <c r="P44" s="52">
        <f>IFERROR(_xll.qlIndexFixing(Index1Y,$H44,TRUE,_xll.ohTrigger(RecalcTrigger,Trigger1Y)),NA())</f>
        <v>8.6551559810047612E-3</v>
      </c>
      <c r="Q44" s="52">
        <f>IFERROR(_xll.qlIndexFixing(ONIndex1Y,I44,TRUE,_xll.ohTrigger(RecalcTrigger,Trigger1Y)),NA())</f>
        <v>5.6117233021257817E-3</v>
      </c>
    </row>
    <row r="45" spans="2:17" x14ac:dyDescent="0.2">
      <c r="B45" s="46" t="s">
        <v>20</v>
      </c>
      <c r="D45" s="49">
        <f>_xll.qlCalendarAdvance(LocalCalendar,$D44,B45,"f",FALSE)</f>
        <v>42240</v>
      </c>
      <c r="E45" s="49">
        <f>_xll.qlInterestRateIndexValueDate(IndexON,D45)</f>
        <v>42240</v>
      </c>
      <c r="F45" s="52">
        <f>IFERROR(_xll.qlIndexFixing(IndexON,D45,TRUE,_xll.ohTrigger(RecalcTrigger,TriggerON)),NA())</f>
        <v>1.4153908560388118E-3</v>
      </c>
      <c r="H45" s="49">
        <f>_xll.qlCalendarAdvance(IborCalendar,$H44,B45,"f",FALSE)</f>
        <v>42237</v>
      </c>
      <c r="I45" s="49">
        <f>_xll.qlInterestRateIndexValueDate(Index1M,$H45)</f>
        <v>42241</v>
      </c>
      <c r="J45" s="52">
        <f>IFERROR(_xll.qlIndexFixing(Index1M,$H45,TRUE,_xll.ohTrigger(RecalcTrigger,Trigger1M)),NA())</f>
        <v>2.1058092967902874E-3</v>
      </c>
      <c r="K45" s="52">
        <f>IFERROR(_xll.qlIndexFixing(ONIndex1M,I45,TRUE,_xll.ohTrigger(RecalcTrigger,Trigger1M)),NA())</f>
        <v>1.9725722753616282E-3</v>
      </c>
      <c r="L45" s="52">
        <f>IFERROR(_xll.qlIndexFixing(Index3M,H45,TRUE,_xll.ohTrigger(RecalcTrigger,Trigger3M)),NA())</f>
        <v>3.4607942270591533E-3</v>
      </c>
      <c r="M45" s="52">
        <f>IFERROR(_xll.qlIndexFixing(ONIndex3M,I45,TRUE,_xll.ohTrigger(RecalcTrigger,Trigger3M)),NA())</f>
        <v>2.8308749259142729E-3</v>
      </c>
      <c r="N45" s="52">
        <f>IFERROR(_xll.qlIndexFixing(Index6M,$H45,TRUE,_xll.ohTrigger(RecalcTrigger,Trigger6M)),NA())</f>
        <v>5.1400036220905021E-3</v>
      </c>
      <c r="O45" s="52">
        <f>IFERROR(_xll.qlIndexFixing(ONIndex6M,I45,TRUE,_xll.ohTrigger(RecalcTrigger,Trigger6M)),NA())</f>
        <v>3.9959705160796943E-3</v>
      </c>
      <c r="P45" s="52">
        <f>IFERROR(_xll.qlIndexFixing(Index1Y,$H45,TRUE,_xll.ohTrigger(RecalcTrigger,Trigger1Y)),NA())</f>
        <v>8.6720131876187444E-3</v>
      </c>
      <c r="Q45" s="52">
        <f>IFERROR(_xll.qlIndexFixing(ONIndex1Y,I45,TRUE,_xll.ohTrigger(RecalcTrigger,Trigger1Y)),NA())</f>
        <v>5.6224367908619399E-3</v>
      </c>
    </row>
    <row r="46" spans="2:17" x14ac:dyDescent="0.2">
      <c r="B46" s="46" t="s">
        <v>20</v>
      </c>
      <c r="D46" s="49">
        <f>_xll.qlCalendarAdvance(LocalCalendar,$D45,B46,"f",FALSE)</f>
        <v>42241</v>
      </c>
      <c r="E46" s="49">
        <f>_xll.qlInterestRateIndexValueDate(IndexON,D46)</f>
        <v>42241</v>
      </c>
      <c r="F46" s="52">
        <f>IFERROR(_xll.qlIndexFixing(IndexON,D46,TRUE,_xll.ohTrigger(RecalcTrigger,TriggerON)),NA())</f>
        <v>1.4263258927549316E-3</v>
      </c>
      <c r="H46" s="49">
        <f>_xll.qlCalendarAdvance(IborCalendar,$H45,B46,"f",FALSE)</f>
        <v>42240</v>
      </c>
      <c r="I46" s="49">
        <f>_xll.qlInterestRateIndexValueDate(Index1M,$H46)</f>
        <v>42242</v>
      </c>
      <c r="J46" s="52">
        <f>IFERROR(_xll.qlIndexFixing(Index1M,$H46,TRUE,_xll.ohTrigger(RecalcTrigger,Trigger1M)),NA())</f>
        <v>2.1279757171420825E-3</v>
      </c>
      <c r="K46" s="52">
        <f>IFERROR(_xll.qlIndexFixing(ONIndex1M,I46,TRUE,_xll.ohTrigger(RecalcTrigger,Trigger1M)),NA())</f>
        <v>1.9789349909160592E-3</v>
      </c>
      <c r="L46" s="52">
        <f>IFERROR(_xll.qlIndexFixing(Index3M,H46,TRUE,_xll.ohTrigger(RecalcTrigger,Trigger3M)),NA())</f>
        <v>3.4857031435332796E-3</v>
      </c>
      <c r="M46" s="52">
        <f>IFERROR(_xll.qlIndexFixing(ONIndex3M,I46,TRUE,_xll.ohTrigger(RecalcTrigger,Trigger3M)),NA())</f>
        <v>2.8448491949362165E-3</v>
      </c>
      <c r="N46" s="52">
        <f>IFERROR(_xll.qlIndexFixing(Index6M,$H46,TRUE,_xll.ohTrigger(RecalcTrigger,Trigger6M)),NA())</f>
        <v>5.1561818739677958E-3</v>
      </c>
      <c r="O46" s="52">
        <f>IFERROR(_xll.qlIndexFixing(ONIndex6M,I46,TRUE,_xll.ohTrigger(RecalcTrigger,Trigger6M)),NA())</f>
        <v>4.0039750854869993E-3</v>
      </c>
      <c r="P46" s="52">
        <f>IFERROR(_xll.qlIndexFixing(Index1Y,$H46,TRUE,_xll.ohTrigger(RecalcTrigger,Trigger1Y)),NA())</f>
        <v>8.6889439858586371E-3</v>
      </c>
      <c r="Q46" s="52">
        <f>IFERROR(_xll.qlIndexFixing(ONIndex1Y,I46,TRUE,_xll.ohTrigger(RecalcTrigger,Trigger1Y)),NA())</f>
        <v>5.633531967079719E-3</v>
      </c>
    </row>
    <row r="47" spans="2:17" x14ac:dyDescent="0.2">
      <c r="B47" s="46" t="s">
        <v>20</v>
      </c>
      <c r="D47" s="49">
        <f>_xll.qlCalendarAdvance(LocalCalendar,$D46,B47,"f",FALSE)</f>
        <v>42242</v>
      </c>
      <c r="E47" s="49">
        <f>_xll.qlInterestRateIndexValueDate(IndexON,D47)</f>
        <v>42242</v>
      </c>
      <c r="F47" s="52">
        <f>IFERROR(_xll.qlIndexFixing(IndexON,D47,TRUE,_xll.ohTrigger(RecalcTrigger,TriggerON)),NA())</f>
        <v>1.4379595001123846E-3</v>
      </c>
      <c r="H47" s="49">
        <f>_xll.qlCalendarAdvance(IborCalendar,$H46,B47,"f",FALSE)</f>
        <v>42241</v>
      </c>
      <c r="I47" s="49">
        <f>_xll.qlInterestRateIndexValueDate(Index1M,$H47)</f>
        <v>42243</v>
      </c>
      <c r="J47" s="52">
        <f>IFERROR(_xll.qlIndexFixing(Index1M,$H47,TRUE,_xll.ohTrigger(RecalcTrigger,Trigger1M)),NA())</f>
        <v>2.1326215167266627E-3</v>
      </c>
      <c r="K47" s="52">
        <f>IFERROR(_xll.qlIndexFixing(ONIndex1M,I47,TRUE,_xll.ohTrigger(RecalcTrigger,Trigger1M)),NA())</f>
        <v>1.9855570964200098E-3</v>
      </c>
      <c r="L47" s="52">
        <f>IFERROR(_xll.qlIndexFixing(Index3M,H47,TRUE,_xll.ohTrigger(RecalcTrigger,Trigger3M)),NA())</f>
        <v>3.4926413472175684E-3</v>
      </c>
      <c r="M47" s="52">
        <f>IFERROR(_xll.qlIndexFixing(ONIndex3M,I47,TRUE,_xll.ohTrigger(RecalcTrigger,Trigger3M)),NA())</f>
        <v>2.8593397777498808E-3</v>
      </c>
      <c r="N47" s="52">
        <f>IFERROR(_xll.qlIndexFixing(Index6M,$H47,TRUE,_xll.ohTrigger(RecalcTrigger,Trigger6M)),NA())</f>
        <v>5.1936727404549949E-3</v>
      </c>
      <c r="O47" s="52">
        <f>IFERROR(_xll.qlIndexFixing(ONIndex6M,I47,TRUE,_xll.ohTrigger(RecalcTrigger,Trigger6M)),NA())</f>
        <v>4.0124076803493836E-3</v>
      </c>
      <c r="P47" s="52">
        <f>IFERROR(_xll.qlIndexFixing(Index1Y,$H47,TRUE,_xll.ohTrigger(RecalcTrigger,Trigger1Y)),NA())</f>
        <v>8.7326836783475081E-3</v>
      </c>
      <c r="Q47" s="52">
        <f>IFERROR(_xll.qlIndexFixing(ONIndex1Y,I47,TRUE,_xll.ohTrigger(RecalcTrigger,Trigger1Y)),NA())</f>
        <v>5.6450088307791191E-3</v>
      </c>
    </row>
    <row r="48" spans="2:17" x14ac:dyDescent="0.2">
      <c r="B48" s="46" t="s">
        <v>20</v>
      </c>
      <c r="D48" s="49">
        <f>_xll.qlCalendarAdvance(LocalCalendar,$D47,B48,"f",FALSE)</f>
        <v>42243</v>
      </c>
      <c r="E48" s="49">
        <f>_xll.qlInterestRateIndexValueDate(IndexON,D48)</f>
        <v>42243</v>
      </c>
      <c r="F48" s="52">
        <f>IFERROR(_xll.qlIndexFixing(IndexON,D48,TRUE,_xll.ohTrigger(RecalcTrigger,TriggerON)),NA())</f>
        <v>1.4502916782710429E-3</v>
      </c>
      <c r="H48" s="49">
        <f>_xll.qlCalendarAdvance(IborCalendar,$H47,B48,"f",FALSE)</f>
        <v>42242</v>
      </c>
      <c r="I48" s="49">
        <f>_xll.qlInterestRateIndexValueDate(Index1M,$H48)</f>
        <v>42244</v>
      </c>
      <c r="J48" s="52">
        <f>IFERROR(_xll.qlIndexFixing(Index1M,$H48,TRUE,_xll.ohTrigger(RecalcTrigger,Trigger1M)),NA())</f>
        <v>2.1497828956390016E-3</v>
      </c>
      <c r="K48" s="52">
        <f>IFERROR(_xll.qlIndexFixing(ONIndex1M,I48,TRUE,_xll.ohTrigger(RecalcTrigger,Trigger1M)),NA())</f>
        <v>2.0034260331502907E-3</v>
      </c>
      <c r="L48" s="52">
        <f>IFERROR(_xll.qlIndexFixing(Index3M,H48,TRUE,_xll.ohTrigger(RecalcTrigger,Trigger3M)),NA())</f>
        <v>3.5269394154030871E-3</v>
      </c>
      <c r="M48" s="52">
        <f>IFERROR(_xll.qlIndexFixing(ONIndex3M,I48,TRUE,_xll.ohTrigger(RecalcTrigger,Trigger3M)),NA())</f>
        <v>2.8961922968662179E-3</v>
      </c>
      <c r="N48" s="52">
        <f>IFERROR(_xll.qlIndexFixing(Index6M,$H48,TRUE,_xll.ohTrigger(RecalcTrigger,Trigger6M)),NA())</f>
        <v>5.1999999999960429E-3</v>
      </c>
      <c r="O48" s="52">
        <f>IFERROR(_xll.qlIndexFixing(ONIndex6M,I48,TRUE,_xll.ohTrigger(RecalcTrigger,Trigger6M)),NA())</f>
        <v>4.0349220535151886E-3</v>
      </c>
      <c r="P48" s="52">
        <f>IFERROR(_xll.qlIndexFixing(Index1Y,$H48,TRUE,_xll.ohTrigger(RecalcTrigger,Trigger1Y)),NA())</f>
        <v>8.7500000000079858E-3</v>
      </c>
      <c r="Q48" s="52">
        <f>IFERROR(_xll.qlIndexFixing(ONIndex1Y,I48,TRUE,_xll.ohTrigger(RecalcTrigger,Trigger1Y)),NA())</f>
        <v>5.6751207772953727E-3</v>
      </c>
    </row>
    <row r="49" spans="2:17" x14ac:dyDescent="0.2">
      <c r="B49" s="46" t="s">
        <v>20</v>
      </c>
      <c r="D49" s="49">
        <f>_xll.qlCalendarAdvance(LocalCalendar,$D48,B49,"f",FALSE)</f>
        <v>42244</v>
      </c>
      <c r="E49" s="49">
        <f>_xll.qlInterestRateIndexValueDate(IndexON,D49)</f>
        <v>42244</v>
      </c>
      <c r="F49" s="52">
        <f>IFERROR(_xll.qlIndexFixing(IndexON,D49,TRUE,_xll.ohTrigger(RecalcTrigger,TriggerON)),NA())</f>
        <v>1.4772906657434248E-3</v>
      </c>
      <c r="H49" s="49">
        <f>_xll.qlCalendarAdvance(IborCalendar,$H48,B49,"f",FALSE)</f>
        <v>42243</v>
      </c>
      <c r="I49" s="49">
        <f>_xll.qlInterestRateIndexValueDate(Index1M,$H49)</f>
        <v>42248</v>
      </c>
      <c r="J49" s="52">
        <f>IFERROR(_xll.qlIndexFixing(Index1M,$H49,TRUE,_xll.ohTrigger(RecalcTrigger,Trigger1M)),NA())</f>
        <v>2.1764315741101825E-3</v>
      </c>
      <c r="K49" s="52">
        <f>IFERROR(_xll.qlIndexFixing(ONIndex1M,I49,TRUE,_xll.ohTrigger(RecalcTrigger,Trigger1M)),NA())</f>
        <v>2.02255847270294E-3</v>
      </c>
      <c r="L49" s="52">
        <f>IFERROR(_xll.qlIndexFixing(Index3M,H49,TRUE,_xll.ohTrigger(RecalcTrigger,Trigger3M)),NA())</f>
        <v>3.5641280430196336E-3</v>
      </c>
      <c r="M49" s="52">
        <f>IFERROR(_xll.qlIndexFixing(ONIndex3M,I49,TRUE,_xll.ohTrigger(RecalcTrigger,Trigger3M)),NA())</f>
        <v>2.9319487860757221E-3</v>
      </c>
      <c r="N49" s="52">
        <f>IFERROR(_xll.qlIndexFixing(Index6M,$H49,TRUE,_xll.ohTrigger(RecalcTrigger,Trigger6M)),NA())</f>
        <v>5.2364794875232774E-3</v>
      </c>
      <c r="O49" s="52">
        <f>IFERROR(_xll.qlIndexFixing(ONIndex6M,I49,TRUE,_xll.ohTrigger(RecalcTrigger,Trigger6M)),NA())</f>
        <v>4.0580360620623424E-3</v>
      </c>
      <c r="P49" s="52">
        <f>IFERROR(_xll.qlIndexFixing(Index1Y,$H49,TRUE,_xll.ohTrigger(RecalcTrigger,Trigger1Y)),NA())</f>
        <v>8.7922924719044532E-3</v>
      </c>
      <c r="Q49" s="52">
        <f>IFERROR(_xll.qlIndexFixing(ONIndex1Y,I49,TRUE,_xll.ohTrigger(RecalcTrigger,Trigger1Y)),NA())</f>
        <v>5.7057438811281003E-3</v>
      </c>
    </row>
    <row r="50" spans="2:17" x14ac:dyDescent="0.2">
      <c r="B50" s="46" t="s">
        <v>20</v>
      </c>
      <c r="D50" s="49">
        <f>_xll.qlCalendarAdvance(LocalCalendar,$D49,B50,"f",FALSE)</f>
        <v>42247</v>
      </c>
      <c r="E50" s="49">
        <f>_xll.qlInterestRateIndexValueDate(IndexON,D50)</f>
        <v>42247</v>
      </c>
      <c r="F50" s="52">
        <f>IFERROR(_xll.qlIndexFixing(IndexON,D50,TRUE,_xll.ohTrigger(RecalcTrigger,TriggerON)),NA())</f>
        <v>1.5064919429530477E-3</v>
      </c>
      <c r="H50" s="49">
        <f>_xll.qlCalendarAdvance(IborCalendar,$H49,B50,"f",FALSE)</f>
        <v>42244</v>
      </c>
      <c r="I50" s="49">
        <f>_xll.qlInterestRateIndexValueDate(Index1M,$H50)</f>
        <v>42249</v>
      </c>
      <c r="J50" s="52">
        <f>IFERROR(_xll.qlIndexFixing(Index1M,$H50,TRUE,_xll.ohTrigger(RecalcTrigger,Trigger1M)),NA())</f>
        <v>2.1883513237588303E-3</v>
      </c>
      <c r="K50" s="52">
        <f>IFERROR(_xll.qlIndexFixing(ONIndex1M,I50,TRUE,_xll.ohTrigger(RecalcTrigger,Trigger1M)),NA())</f>
        <v>2.030736917904008E-3</v>
      </c>
      <c r="L50" s="52">
        <f>IFERROR(_xll.qlIndexFixing(Index3M,H50,TRUE,_xll.ohTrigger(RecalcTrigger,Trigger3M)),NA())</f>
        <v>3.5804421665855432E-3</v>
      </c>
      <c r="M50" s="52">
        <f>IFERROR(_xll.qlIndexFixing(ONIndex3M,I50,TRUE,_xll.ohTrigger(RecalcTrigger,Trigger3M)),NA())</f>
        <v>2.9458051466946245E-3</v>
      </c>
      <c r="N50" s="52">
        <f>IFERROR(_xll.qlIndexFixing(Index6M,$H50,TRUE,_xll.ohTrigger(RecalcTrigger,Trigger6M)),NA())</f>
        <v>5.2541292767455056E-3</v>
      </c>
      <c r="O50" s="52">
        <f>IFERROR(_xll.qlIndexFixing(ONIndex6M,I50,TRUE,_xll.ohTrigger(RecalcTrigger,Trigger6M)),NA())</f>
        <v>4.067583543427844E-3</v>
      </c>
      <c r="P50" s="52">
        <f>IFERROR(_xll.qlIndexFixing(Index1Y,$H50,TRUE,_xll.ohTrigger(RecalcTrigger,Trigger1Y)),NA())</f>
        <v>8.809839779162389E-3</v>
      </c>
      <c r="Q50" s="52">
        <f>IFERROR(_xll.qlIndexFixing(ONIndex1Y,I50,TRUE,_xll.ohTrigger(RecalcTrigger,Trigger1Y)),NA())</f>
        <v>5.7183430433216387E-3</v>
      </c>
    </row>
    <row r="51" spans="2:17" x14ac:dyDescent="0.2">
      <c r="B51" s="46" t="s">
        <v>20</v>
      </c>
      <c r="D51" s="49">
        <f>_xll.qlCalendarAdvance(LocalCalendar,$D50,B51,"f",FALSE)</f>
        <v>42248</v>
      </c>
      <c r="E51" s="49">
        <f>_xll.qlInterestRateIndexValueDate(IndexON,D51)</f>
        <v>42248</v>
      </c>
      <c r="F51" s="52">
        <f>IFERROR(_xll.qlIndexFixing(IndexON,D51,TRUE,_xll.ohTrigger(RecalcTrigger,TriggerON)),NA())</f>
        <v>1.5216320388500293E-3</v>
      </c>
      <c r="H51" s="49">
        <f>_xll.qlCalendarAdvance(IborCalendar,$H50,B51,"f",FALSE)</f>
        <v>42248</v>
      </c>
      <c r="I51" s="49">
        <f>_xll.qlInterestRateIndexValueDate(Index1M,$H51)</f>
        <v>42250</v>
      </c>
      <c r="J51" s="52">
        <f>IFERROR(_xll.qlIndexFixing(Index1M,$H51,TRUE,_xll.ohTrigger(RecalcTrigger,Trigger1M)),NA())</f>
        <v>2.2141643402076583E-3</v>
      </c>
      <c r="K51" s="52">
        <f>IFERROR(_xll.qlIndexFixing(ONIndex1M,I51,TRUE,_xll.ohTrigger(RecalcTrigger,Trigger1M)),NA())</f>
        <v>2.0391747531345317E-3</v>
      </c>
      <c r="L51" s="52">
        <f>IFERROR(_xll.qlIndexFixing(Index3M,H51,TRUE,_xll.ohTrigger(RecalcTrigger,Trigger3M)),NA())</f>
        <v>3.5968318487095449E-3</v>
      </c>
      <c r="M51" s="52">
        <f>IFERROR(_xll.qlIndexFixing(ONIndex3M,I51,TRUE,_xll.ohTrigger(RecalcTrigger,Trigger3M)),NA())</f>
        <v>2.9594314001002431E-3</v>
      </c>
      <c r="N51" s="52">
        <f>IFERROR(_xll.qlIndexFixing(Index6M,$H51,TRUE,_xll.ohTrigger(RecalcTrigger,Trigger6M)),NA())</f>
        <v>5.2720396924020143E-3</v>
      </c>
      <c r="O51" s="52">
        <f>IFERROR(_xll.qlIndexFixing(ONIndex6M,I51,TRUE,_xll.ohTrigger(RecalcTrigger,Trigger6M)),NA())</f>
        <v>4.0772683970669021E-3</v>
      </c>
      <c r="P51" s="52">
        <f>IFERROR(_xll.qlIndexFixing(Index1Y,$H51,TRUE,_xll.ohTrigger(RecalcTrigger,Trigger1Y)),NA())</f>
        <v>8.8558973157614497E-3</v>
      </c>
      <c r="Q51" s="52">
        <f>IFERROR(_xll.qlIndexFixing(ONIndex1Y,I51,TRUE,_xll.ohTrigger(RecalcTrigger,Trigger1Y)),NA())</f>
        <v>5.731090327829591E-3</v>
      </c>
    </row>
    <row r="52" spans="2:17" x14ac:dyDescent="0.2">
      <c r="B52" s="46" t="s">
        <v>20</v>
      </c>
      <c r="D52" s="49">
        <f>_xll.qlCalendarAdvance(LocalCalendar,$D51,B52,"f",FALSE)</f>
        <v>42249</v>
      </c>
      <c r="E52" s="49">
        <f>_xll.qlInterestRateIndexValueDate(IndexON,D52)</f>
        <v>42249</v>
      </c>
      <c r="F52" s="52">
        <f>IFERROR(_xll.qlIndexFixing(IndexON,D52,TRUE,_xll.ohTrigger(RecalcTrigger,TriggerON)),NA())</f>
        <v>1.5367857688808328E-3</v>
      </c>
      <c r="H52" s="49">
        <f>_xll.qlCalendarAdvance(IborCalendar,$H51,B52,"f",FALSE)</f>
        <v>42249</v>
      </c>
      <c r="I52" s="49">
        <f>_xll.qlInterestRateIndexValueDate(Index1M,$H52)</f>
        <v>42251</v>
      </c>
      <c r="J52" s="52">
        <f>IFERROR(_xll.qlIndexFixing(Index1M,$H52,TRUE,_xll.ohTrigger(RecalcTrigger,Trigger1M)),NA())</f>
        <v>2.2197965918383058E-3</v>
      </c>
      <c r="K52" s="52">
        <f>IFERROR(_xll.qlIndexFixing(ONIndex1M,I52,TRUE,_xll.ohTrigger(RecalcTrigger,Trigger1M)),NA())</f>
        <v>2.0615839998527896E-3</v>
      </c>
      <c r="L52" s="52">
        <f>IFERROR(_xll.qlIndexFixing(Index3M,H52,TRUE,_xll.ohTrigger(RecalcTrigger,Trigger3M)),NA())</f>
        <v>3.6132998007269699E-3</v>
      </c>
      <c r="M52" s="52">
        <f>IFERROR(_xll.qlIndexFixing(ONIndex3M,I52,TRUE,_xll.ohTrigger(RecalcTrigger,Trigger3M)),NA())</f>
        <v>2.9923838055645469E-3</v>
      </c>
      <c r="N52" s="52">
        <f>IFERROR(_xll.qlIndexFixing(Index6M,$H52,TRUE,_xll.ohTrigger(RecalcTrigger,Trigger6M)),NA())</f>
        <v>5.2901957223676337E-3</v>
      </c>
      <c r="O52" s="52">
        <f>IFERROR(_xll.qlIndexFixing(ONIndex6M,I52,TRUE,_xll.ohTrigger(RecalcTrigger,Trigger6M)),NA())</f>
        <v>4.1022375084653895E-3</v>
      </c>
      <c r="P52" s="52">
        <f>IFERROR(_xll.qlIndexFixing(Index1Y,$H52,TRUE,_xll.ohTrigger(RecalcTrigger,Trigger1Y)),NA())</f>
        <v>8.8642475229781265E-3</v>
      </c>
      <c r="Q52" s="52">
        <f>IFERROR(_xll.qlIndexFixing(ONIndex1Y,I52,TRUE,_xll.ohTrigger(RecalcTrigger,Trigger1Y)),NA())</f>
        <v>5.7638375691682064E-3</v>
      </c>
    </row>
    <row r="53" spans="2:17" x14ac:dyDescent="0.2">
      <c r="B53" s="46" t="s">
        <v>20</v>
      </c>
      <c r="D53" s="49">
        <f>_xll.qlCalendarAdvance(LocalCalendar,$D52,B53,"f",FALSE)</f>
        <v>42250</v>
      </c>
      <c r="E53" s="49">
        <f>_xll.qlInterestRateIndexValueDate(IndexON,D53)</f>
        <v>42250</v>
      </c>
      <c r="F53" s="52">
        <f>IFERROR(_xll.qlIndexFixing(IndexON,D53,TRUE,_xll.ohTrigger(RecalcTrigger,TriggerON)),NA())</f>
        <v>1.5519531331253944E-3</v>
      </c>
      <c r="H53" s="49">
        <f>_xll.qlCalendarAdvance(IborCalendar,$H52,B53,"f",FALSE)</f>
        <v>42250</v>
      </c>
      <c r="I53" s="49">
        <f>_xll.qlInterestRateIndexValueDate(Index1M,$H53)</f>
        <v>42255</v>
      </c>
      <c r="J53" s="52">
        <f>IFERROR(_xll.qlIndexFixing(Index1M,$H53,TRUE,_xll.ohTrigger(RecalcTrigger,Trigger1M)),NA())</f>
        <v>2.2646388875608991E-3</v>
      </c>
      <c r="K53" s="52">
        <f>IFERROR(_xll.qlIndexFixing(ONIndex1M,I53,TRUE,_xll.ohTrigger(RecalcTrigger,Trigger1M)),NA())</f>
        <v>2.0852547800487287E-3</v>
      </c>
      <c r="L53" s="52">
        <f>IFERROR(_xll.qlIndexFixing(Index3M,H53,TRUE,_xll.ohTrigger(RecalcTrigger,Trigger3M)),NA())</f>
        <v>3.6800085361539774E-3</v>
      </c>
      <c r="M53" s="52">
        <f>IFERROR(_xll.qlIndexFixing(ONIndex3M,I53,TRUE,_xll.ohTrigger(RecalcTrigger,Trigger3M)),NA())</f>
        <v>3.024111056451062E-3</v>
      </c>
      <c r="N53" s="52">
        <f>IFERROR(_xll.qlIndexFixing(Index6M,$H53,TRUE,_xll.ohTrigger(RecalcTrigger,Trigger6M)),NA())</f>
        <v>5.3649757265363538E-3</v>
      </c>
      <c r="O53" s="52">
        <f>IFERROR(_xll.qlIndexFixing(ONIndex6M,I53,TRUE,_xll.ohTrigger(RecalcTrigger,Trigger6M)),NA())</f>
        <v>4.1277532489658597E-3</v>
      </c>
      <c r="P53" s="52">
        <f>IFERROR(_xll.qlIndexFixing(Index1Y,$H53,TRUE,_xll.ohTrigger(RecalcTrigger,Trigger1Y)),NA())</f>
        <v>8.9171199675740706E-3</v>
      </c>
      <c r="Q53" s="52">
        <f>IFERROR(_xll.qlIndexFixing(ONIndex1Y,I53,TRUE,_xll.ohTrigger(RecalcTrigger,Trigger1Y)),NA())</f>
        <v>5.797048584446074E-3</v>
      </c>
    </row>
    <row r="54" spans="2:17" x14ac:dyDescent="0.2">
      <c r="B54" s="46" t="s">
        <v>20</v>
      </c>
      <c r="D54" s="49">
        <f>_xll.qlCalendarAdvance(LocalCalendar,$D53,B54,"f",FALSE)</f>
        <v>42251</v>
      </c>
      <c r="E54" s="49">
        <f>_xll.qlInterestRateIndexValueDate(IndexON,D54)</f>
        <v>42251</v>
      </c>
      <c r="F54" s="52">
        <f>IFERROR(_xll.qlIndexFixing(IndexON,D54,TRUE,_xll.ohTrigger(RecalcTrigger,TriggerON)),NA())</f>
        <v>1.5899502472804805E-3</v>
      </c>
      <c r="H54" s="49">
        <f>_xll.qlCalendarAdvance(IborCalendar,$H53,B54,"f",FALSE)</f>
        <v>42251</v>
      </c>
      <c r="I54" s="49">
        <f>_xll.qlInterestRateIndexValueDate(Index1M,$H54)</f>
        <v>42255</v>
      </c>
      <c r="J54" s="52">
        <f>IFERROR(_xll.qlIndexFixing(Index1M,$H54,TRUE,_xll.ohTrigger(RecalcTrigger,Trigger1M)),NA())</f>
        <v>2.2646388875608991E-3</v>
      </c>
      <c r="K54" s="52">
        <f>IFERROR(_xll.qlIndexFixing(ONIndex1M,I54,TRUE,_xll.ohTrigger(RecalcTrigger,Trigger1M)),NA())</f>
        <v>2.0852547800487287E-3</v>
      </c>
      <c r="L54" s="52">
        <f>IFERROR(_xll.qlIndexFixing(Index3M,H54,TRUE,_xll.ohTrigger(RecalcTrigger,Trigger3M)),NA())</f>
        <v>3.6800085361539774E-3</v>
      </c>
      <c r="M54" s="52">
        <f>IFERROR(_xll.qlIndexFixing(ONIndex3M,I54,TRUE,_xll.ohTrigger(RecalcTrigger,Trigger3M)),NA())</f>
        <v>3.024111056451062E-3</v>
      </c>
      <c r="N54" s="52">
        <f>IFERROR(_xll.qlIndexFixing(Index6M,$H54,TRUE,_xll.ohTrigger(RecalcTrigger,Trigger6M)),NA())</f>
        <v>5.3649757265363538E-3</v>
      </c>
      <c r="O54" s="52">
        <f>IFERROR(_xll.qlIndexFixing(ONIndex6M,I54,TRUE,_xll.ohTrigger(RecalcTrigger,Trigger6M)),NA())</f>
        <v>4.1277532489658597E-3</v>
      </c>
      <c r="P54" s="52">
        <f>IFERROR(_xll.qlIndexFixing(Index1Y,$H54,TRUE,_xll.ohTrigger(RecalcTrigger,Trigger1Y)),NA())</f>
        <v>8.9171199675740706E-3</v>
      </c>
      <c r="Q54" s="52">
        <f>IFERROR(_xll.qlIndexFixing(ONIndex1Y,I54,TRUE,_xll.ohTrigger(RecalcTrigger,Trigger1Y)),NA())</f>
        <v>5.797048584446074E-3</v>
      </c>
    </row>
    <row r="55" spans="2:17" x14ac:dyDescent="0.2">
      <c r="B55" s="46" t="s">
        <v>20</v>
      </c>
      <c r="D55" s="49">
        <f>_xll.qlCalendarAdvance(LocalCalendar,$D54,B55,"f",FALSE)</f>
        <v>42255</v>
      </c>
      <c r="E55" s="49">
        <f>_xll.qlInterestRateIndexValueDate(IndexON,D55)</f>
        <v>42255</v>
      </c>
      <c r="F55" s="52">
        <f>IFERROR(_xll.qlIndexFixing(IndexON,D55,TRUE,_xll.ohTrigger(RecalcTrigger,TriggerON)),NA())</f>
        <v>1.6279944672348279E-3</v>
      </c>
      <c r="H55" s="49">
        <f>_xll.qlCalendarAdvance(IborCalendar,$H54,B55,"f",FALSE)</f>
        <v>42254</v>
      </c>
      <c r="I55" s="49">
        <f>_xll.qlInterestRateIndexValueDate(Index1M,$H55)</f>
        <v>42256</v>
      </c>
      <c r="J55" s="52">
        <f>IFERROR(_xll.qlIndexFixing(Index1M,$H55,TRUE,_xll.ohTrigger(RecalcTrigger,Trigger1M)),NA())</f>
        <v>2.2780836310527519E-3</v>
      </c>
      <c r="K55" s="52">
        <f>IFERROR(_xll.qlIndexFixing(ONIndex1M,I55,TRUE,_xll.ohTrigger(RecalcTrigger,Trigger1M)),NA())</f>
        <v>2.0952489557757303E-3</v>
      </c>
      <c r="L55" s="52">
        <f>IFERROR(_xll.qlIndexFixing(Index3M,H55,TRUE,_xll.ohTrigger(RecalcTrigger,Trigger3M)),NA())</f>
        <v>3.6969085094016212E-3</v>
      </c>
      <c r="M55" s="52">
        <f>IFERROR(_xll.qlIndexFixing(ONIndex3M,I55,TRUE,_xll.ohTrigger(RecalcTrigger,Trigger3M)),NA())</f>
        <v>3.0363566655378094E-3</v>
      </c>
      <c r="N55" s="52">
        <f>IFERROR(_xll.qlIndexFixing(Index6M,$H55,TRUE,_xll.ohTrigger(RecalcTrigger,Trigger6M)),NA())</f>
        <v>5.3841346296500166E-3</v>
      </c>
      <c r="O55" s="52">
        <f>IFERROR(_xll.qlIndexFixing(ONIndex6M,I55,TRUE,_xll.ohTrigger(RecalcTrigger,Trigger6M)),NA())</f>
        <v>4.1382623362462567E-3</v>
      </c>
      <c r="P55" s="52">
        <f>IFERROR(_xll.qlIndexFixing(Index1Y,$H55,TRUE,_xll.ohTrigger(RecalcTrigger,Trigger1Y)),NA())</f>
        <v>8.9353343040278182E-3</v>
      </c>
      <c r="Q55" s="52">
        <f>IFERROR(_xll.qlIndexFixing(ONIndex1Y,I55,TRUE,_xll.ohTrigger(RecalcTrigger,Trigger1Y)),NA())</f>
        <v>5.8106846027605741E-3</v>
      </c>
    </row>
    <row r="56" spans="2:17" x14ac:dyDescent="0.2">
      <c r="B56" s="46" t="s">
        <v>20</v>
      </c>
      <c r="D56" s="49">
        <f>_xll.qlCalendarAdvance(LocalCalendar,$D55,B56,"f",FALSE)</f>
        <v>42256</v>
      </c>
      <c r="E56" s="49">
        <f>_xll.qlInterestRateIndexValueDate(IndexON,D56)</f>
        <v>42256</v>
      </c>
      <c r="F56" s="52">
        <f>IFERROR(_xll.qlIndexFixing(IndexON,D56,TRUE,_xll.ohTrigger(RecalcTrigger,TriggerON)),NA())</f>
        <v>1.6432436366820014E-3</v>
      </c>
      <c r="H56" s="49">
        <f>_xll.qlCalendarAdvance(IborCalendar,$H55,B56,"f",FALSE)</f>
        <v>42255</v>
      </c>
      <c r="I56" s="49">
        <f>_xll.qlInterestRateIndexValueDate(Index1M,$H56)</f>
        <v>42257</v>
      </c>
      <c r="J56" s="52">
        <f>IFERROR(_xll.qlIndexFixing(Index1M,$H56,TRUE,_xll.ohTrigger(RecalcTrigger,Trigger1M)),NA())</f>
        <v>2.3139519793069496E-3</v>
      </c>
      <c r="K56" s="52">
        <f>IFERROR(_xll.qlIndexFixing(ONIndex1M,I56,TRUE,_xll.ohTrigger(RecalcTrigger,Trigger1M)),NA())</f>
        <v>2.1055025216121237E-3</v>
      </c>
      <c r="L56" s="52">
        <f>IFERROR(_xll.qlIndexFixing(Index3M,H56,TRUE,_xll.ohTrigger(RecalcTrigger,Trigger3M)),NA())</f>
        <v>3.7139030216087826E-3</v>
      </c>
      <c r="M56" s="52">
        <f>IFERROR(_xll.qlIndexFixing(ONIndex3M,I56,TRUE,_xll.ohTrigger(RecalcTrigger,Trigger3M)),NA())</f>
        <v>3.0483721670915287E-3</v>
      </c>
      <c r="N56" s="52">
        <f>IFERROR(_xll.qlIndexFixing(Index6M,$H56,TRUE,_xll.ohTrigger(RecalcTrigger,Trigger6M)),NA())</f>
        <v>5.4034490641799958E-3</v>
      </c>
      <c r="O56" s="52">
        <f>IFERROR(_xll.qlIndexFixing(ONIndex6M,I56,TRUE,_xll.ohTrigger(RecalcTrigger,Trigger6M)),NA())</f>
        <v>4.1489087957202742E-3</v>
      </c>
      <c r="P56" s="52">
        <f>IFERROR(_xll.qlIndexFixing(Index1Y,$H56,TRUE,_xll.ohTrigger(RecalcTrigger,Trigger1Y)),NA())</f>
        <v>8.9736746147972557E-3</v>
      </c>
      <c r="Q56" s="52">
        <f>IFERROR(_xll.qlIndexFixing(ONIndex1Y,I56,TRUE,_xll.ohTrigger(RecalcTrigger,Trigger1Y)),NA())</f>
        <v>5.8244687433894882E-3</v>
      </c>
    </row>
    <row r="57" spans="2:17" x14ac:dyDescent="0.2">
      <c r="B57" s="46" t="s">
        <v>20</v>
      </c>
      <c r="D57" s="49">
        <f>_xll.qlCalendarAdvance(LocalCalendar,$D56,B57,"f",FALSE)</f>
        <v>42257</v>
      </c>
      <c r="E57" s="49">
        <f>_xll.qlInterestRateIndexValueDate(IndexON,D57)</f>
        <v>42257</v>
      </c>
      <c r="F57" s="52">
        <f>IFERROR(_xll.qlIndexFixing(IndexON,D57,TRUE,_xll.ohTrigger(RecalcTrigger,TriggerON)),NA())</f>
        <v>1.6585064403429328E-3</v>
      </c>
      <c r="H57" s="49">
        <f>_xll.qlCalendarAdvance(IborCalendar,$H56,B57,"f",FALSE)</f>
        <v>42256</v>
      </c>
      <c r="I57" s="49">
        <f>_xll.qlInterestRateIndexValueDate(Index1M,$H57)</f>
        <v>42258</v>
      </c>
      <c r="J57" s="52">
        <f>IFERROR(_xll.qlIndexFixing(Index1M,$H57,TRUE,_xll.ohTrigger(RecalcTrigger,Trigger1M)),NA())</f>
        <v>2.3204524534184423E-3</v>
      </c>
      <c r="K57" s="52">
        <f>IFERROR(_xll.qlIndexFixing(ONIndex1M,I57,TRUE,_xll.ohTrigger(RecalcTrigger,Trigger1M)),NA())</f>
        <v>2.1268868527712925E-3</v>
      </c>
      <c r="L57" s="52">
        <f>IFERROR(_xll.qlIndexFixing(Index3M,H57,TRUE,_xll.ohTrigger(RecalcTrigger,Trigger3M)),NA())</f>
        <v>3.7309947844665538E-3</v>
      </c>
      <c r="M57" s="52">
        <f>IFERROR(_xll.qlIndexFixing(ONIndex3M,I57,TRUE,_xll.ohTrigger(RecalcTrigger,Trigger3M)),NA())</f>
        <v>3.0716623533511012E-3</v>
      </c>
      <c r="N57" s="52">
        <f>IFERROR(_xll.qlIndexFixing(Index6M,$H57,TRUE,_xll.ohTrigger(RecalcTrigger,Trigger6M)),NA())</f>
        <v>5.4229040144799841E-3</v>
      </c>
      <c r="O57" s="52">
        <f>IFERROR(_xll.qlIndexFixing(ONIndex6M,I57,TRUE,_xll.ohTrigger(RecalcTrigger,Trigger6M)),NA())</f>
        <v>4.1707079404496028E-3</v>
      </c>
      <c r="P57" s="52">
        <f>IFERROR(_xll.qlIndexFixing(Index1Y,$H57,TRUE,_xll.ohTrigger(RecalcTrigger,Trigger1Y)),NA())</f>
        <v>8.9821102349474814E-3</v>
      </c>
      <c r="Q57" s="52">
        <f>IFERROR(_xll.qlIndexFixing(ONIndex1Y,I57,TRUE,_xll.ohTrigger(RecalcTrigger,Trigger1Y)),NA())</f>
        <v>5.8526259111069123E-3</v>
      </c>
    </row>
    <row r="58" spans="2:17" x14ac:dyDescent="0.2">
      <c r="B58" s="46" t="s">
        <v>20</v>
      </c>
      <c r="D58" s="49">
        <f>_xll.qlCalendarAdvance(LocalCalendar,$D57,B58,"f",FALSE)</f>
        <v>42258</v>
      </c>
      <c r="E58" s="49">
        <f>_xll.qlInterestRateIndexValueDate(IndexON,D58)</f>
        <v>42258</v>
      </c>
      <c r="F58" s="52">
        <f>IFERROR(_xll.qlIndexFixing(IndexON,D58,TRUE,_xll.ohTrigger(RecalcTrigger,TriggerON)),NA())</f>
        <v>1.6890854197182392E-3</v>
      </c>
      <c r="H58" s="49">
        <f>_xll.qlCalendarAdvance(IborCalendar,$H57,B58,"f",FALSE)</f>
        <v>42257</v>
      </c>
      <c r="I58" s="49">
        <f>_xll.qlInterestRateIndexValueDate(Index1M,$H58)</f>
        <v>42261</v>
      </c>
      <c r="J58" s="52">
        <f>IFERROR(_xll.qlIndexFixing(Index1M,$H58,TRUE,_xll.ohTrigger(RecalcTrigger,Trigger1M)),NA())</f>
        <v>2.3480206617954025E-3</v>
      </c>
      <c r="K58" s="52">
        <f>IFERROR(_xll.qlIndexFixing(ONIndex1M,I58,TRUE,_xll.ohTrigger(RecalcTrigger,Trigger1M)),NA())</f>
        <v>2.1491106870108467E-3</v>
      </c>
      <c r="L58" s="52">
        <f>IFERROR(_xll.qlIndexFixing(Index3M,H58,TRUE,_xll.ohTrigger(RecalcTrigger,Trigger3M)),NA())</f>
        <v>3.7828806946977197E-3</v>
      </c>
      <c r="M58" s="52">
        <f>IFERROR(_xll.qlIndexFixing(ONIndex3M,I58,TRUE,_xll.ohTrigger(RecalcTrigger,Trigger3M)),NA())</f>
        <v>3.0941330981359982E-3</v>
      </c>
      <c r="N58" s="52">
        <f>IFERROR(_xll.qlIndexFixing(Index6M,$H58,TRUE,_xll.ohTrigger(RecalcTrigger,Trigger6M)),NA())</f>
        <v>5.4819617951023412E-3</v>
      </c>
      <c r="O58" s="52">
        <f>IFERROR(_xll.qlIndexFixing(ONIndex6M,I58,TRUE,_xll.ohTrigger(RecalcTrigger,Trigger6M)),NA())</f>
        <v>4.1928683572312053E-3</v>
      </c>
      <c r="P58" s="52">
        <f>IFERROR(_xll.qlIndexFixing(Index1Y,$H58,TRUE,_xll.ohTrigger(RecalcTrigger,Trigger1Y)),NA())</f>
        <v>9.027848892927022E-3</v>
      </c>
      <c r="Q58" s="52">
        <f>IFERROR(_xll.qlIndexFixing(ONIndex1Y,I58,TRUE,_xll.ohTrigger(RecalcTrigger,Trigger1Y)),NA())</f>
        <v>5.8810865300085169E-3</v>
      </c>
    </row>
    <row r="59" spans="2:17" x14ac:dyDescent="0.2">
      <c r="B59" s="46" t="s">
        <v>20</v>
      </c>
      <c r="D59" s="49">
        <f>_xll.qlCalendarAdvance(LocalCalendar,$D58,B59,"f",FALSE)</f>
        <v>42261</v>
      </c>
      <c r="E59" s="49">
        <f>_xll.qlInterestRateIndexValueDate(IndexON,D59)</f>
        <v>42261</v>
      </c>
      <c r="F59" s="52">
        <f>IFERROR(_xll.qlIndexFixing(IndexON,D59,TRUE,_xll.ohTrigger(RecalcTrigger,TriggerON)),NA())</f>
        <v>1.7196939969643665E-3</v>
      </c>
      <c r="H59" s="49">
        <f>_xll.qlCalendarAdvance(IborCalendar,$H58,B59,"f",FALSE)</f>
        <v>42258</v>
      </c>
      <c r="I59" s="49">
        <f>_xll.qlInterestRateIndexValueDate(Index1M,$H59)</f>
        <v>42262</v>
      </c>
      <c r="J59" s="52">
        <f>IFERROR(_xll.qlIndexFixing(Index1M,$H59,TRUE,_xll.ohTrigger(RecalcTrigger,Trigger1M)),NA())</f>
        <v>2.3625022085411729E-3</v>
      </c>
      <c r="K59" s="52">
        <f>IFERROR(_xll.qlIndexFixing(ONIndex1M,I59,TRUE,_xll.ohTrigger(RecalcTrigger,Trigger1M)),NA())</f>
        <v>2.160661204033687E-3</v>
      </c>
      <c r="L59" s="52">
        <f>IFERROR(_xll.qlIndexFixing(Index3M,H59,TRUE,_xll.ohTrigger(RecalcTrigger,Trigger3M)),NA())</f>
        <v>3.800388578184434E-3</v>
      </c>
      <c r="M59" s="52">
        <f>IFERROR(_xll.qlIndexFixing(ONIndex3M,I59,TRUE,_xll.ohTrigger(RecalcTrigger,Trigger3M)),NA())</f>
        <v>3.1049980620245776E-3</v>
      </c>
      <c r="N59" s="52">
        <f>IFERROR(_xll.qlIndexFixing(Index6M,$H59,TRUE,_xll.ohTrigger(RecalcTrigger,Trigger6M)),NA())</f>
        <v>5.501828640714912E-3</v>
      </c>
      <c r="O59" s="52">
        <f>IFERROR(_xll.qlIndexFixing(ONIndex6M,I59,TRUE,_xll.ohTrigger(RecalcTrigger,Trigger6M)),NA())</f>
        <v>4.2042016785526215E-3</v>
      </c>
      <c r="P59" s="52">
        <f>IFERROR(_xll.qlIndexFixing(Index1Y,$H59,TRUE,_xll.ohTrigger(RecalcTrigger,Trigger1Y)),NA())</f>
        <v>9.0466415795245024E-3</v>
      </c>
      <c r="Q59" s="52">
        <f>IFERROR(_xll.qlIndexFixing(ONIndex1Y,I59,TRUE,_xll.ohTrigger(RecalcTrigger,Trigger1Y)),NA())</f>
        <v>5.8956112826891172E-3</v>
      </c>
    </row>
    <row r="60" spans="2:17" x14ac:dyDescent="0.2">
      <c r="B60" s="46" t="s">
        <v>20</v>
      </c>
      <c r="D60" s="49">
        <f>_xll.qlCalendarAdvance(LocalCalendar,$D59,B60,"f",FALSE)</f>
        <v>42262</v>
      </c>
      <c r="E60" s="49">
        <f>_xll.qlInterestRateIndexValueDate(IndexON,D60)</f>
        <v>42262</v>
      </c>
      <c r="F60" s="52">
        <f>IFERROR(_xll.qlIndexFixing(IndexON,D60,TRUE,_xll.ohTrigger(RecalcTrigger,TriggerON)),NA())</f>
        <v>1.735024971694088E-3</v>
      </c>
      <c r="H60" s="49">
        <f>_xll.qlCalendarAdvance(IborCalendar,$H59,B60,"f",FALSE)</f>
        <v>42261</v>
      </c>
      <c r="I60" s="49">
        <f>_xll.qlInterestRateIndexValueDate(Index1M,$H60)</f>
        <v>42263</v>
      </c>
      <c r="J60" s="52">
        <f>IFERROR(_xll.qlIndexFixing(Index1M,$H60,TRUE,_xll.ohTrigger(RecalcTrigger,Trigger1M)),NA())</f>
        <v>2.3771322946757323E-3</v>
      </c>
      <c r="K60" s="52">
        <f>IFERROR(_xll.qlIndexFixing(ONIndex1M,I60,TRUE,_xll.ohTrigger(RecalcTrigger,Trigger1M)),NA())</f>
        <v>2.1724711113257911E-3</v>
      </c>
      <c r="L60" s="52">
        <f>IFERROR(_xll.qlIndexFixing(Index3M,H60,TRUE,_xll.ohTrigger(RecalcTrigger,Trigger3M)),NA())</f>
        <v>3.8180072716117123E-3</v>
      </c>
      <c r="M60" s="52">
        <f>IFERROR(_xll.qlIndexFixing(ONIndex3M,I60,TRUE,_xll.ohTrigger(RecalcTrigger,Trigger3M)),NA())</f>
        <v>3.115632918300193E-3</v>
      </c>
      <c r="N60" s="52">
        <f>IFERROR(_xll.qlIndexFixing(Index6M,$H60,TRUE,_xll.ohTrigger(RecalcTrigger,Trigger6M)),NA())</f>
        <v>5.5217609153163033E-3</v>
      </c>
      <c r="O60" s="52">
        <f>IFERROR(_xll.qlIndexFixing(ONIndex6M,I60,TRUE,_xll.ohTrigger(RecalcTrigger,Trigger6M)),NA())</f>
        <v>4.2156723721475942E-3</v>
      </c>
      <c r="P60" s="52">
        <f>IFERROR(_xll.qlIndexFixing(Index1Y,$H60,TRUE,_xll.ohTrigger(RecalcTrigger,Trigger1Y)),NA())</f>
        <v>9.0655312517474163E-3</v>
      </c>
      <c r="Q60" s="52">
        <f>IFERROR(_xll.qlIndexFixing(ONIndex1Y,I60,TRUE,_xll.ohTrigger(RecalcTrigger,Trigger1Y)),NA())</f>
        <v>5.9102841579239396E-3</v>
      </c>
    </row>
    <row r="61" spans="2:17" x14ac:dyDescent="0.2">
      <c r="B61" s="46" t="s">
        <v>20</v>
      </c>
      <c r="D61" s="49">
        <f>_xll.qlCalendarAdvance(LocalCalendar,$D60,B61,"f",FALSE)</f>
        <v>42263</v>
      </c>
      <c r="E61" s="49">
        <f>_xll.qlInterestRateIndexValueDate(IndexON,D61)</f>
        <v>42263</v>
      </c>
      <c r="F61" s="52">
        <f>IFERROR(_xll.qlIndexFixing(IndexON,D61,TRUE,_xll.ohTrigger(RecalcTrigger,TriggerON)),NA())</f>
        <v>1.7503695805576314E-3</v>
      </c>
      <c r="H61" s="49">
        <f>_xll.qlCalendarAdvance(IborCalendar,$H60,B61,"f",FALSE)</f>
        <v>42262</v>
      </c>
      <c r="I61" s="49">
        <f>_xll.qlInterestRateIndexValueDate(Index1M,$H61)</f>
        <v>42264</v>
      </c>
      <c r="J61" s="52">
        <f>IFERROR(_xll.qlIndexFixing(Index1M,$H61,TRUE,_xll.ohTrigger(RecalcTrigger,Trigger1M)),NA())</f>
        <v>2.4074262883375108E-3</v>
      </c>
      <c r="K61" s="52">
        <f>IFERROR(_xll.qlIndexFixing(ONIndex1M,I61,TRUE,_xll.ohTrigger(RecalcTrigger,Trigger1M)),NA())</f>
        <v>2.184540408967095E-3</v>
      </c>
      <c r="L61" s="52">
        <f>IFERROR(_xll.qlIndexFixing(Index3M,H61,TRUE,_xll.ohTrigger(RecalcTrigger,Trigger3M)),NA())</f>
        <v>3.8357394319109331E-3</v>
      </c>
      <c r="M61" s="52">
        <f>IFERROR(_xll.qlIndexFixing(ONIndex3M,I61,TRUE,_xll.ohTrigger(RecalcTrigger,Trigger3M)),NA())</f>
        <v>3.1260376669628442E-3</v>
      </c>
      <c r="N61" s="52">
        <f>IFERROR(_xll.qlIndexFixing(Index6M,$H61,TRUE,_xll.ohTrigger(RecalcTrigger,Trigger6M)),NA())</f>
        <v>5.5417435997869406E-3</v>
      </c>
      <c r="O61" s="52">
        <f>IFERROR(_xll.qlIndexFixing(ONIndex6M,I61,TRUE,_xll.ohTrigger(RecalcTrigger,Trigger6M)),NA())</f>
        <v>4.2272804382559315E-3</v>
      </c>
      <c r="P61" s="52">
        <f>IFERROR(_xll.qlIndexFixing(Index1Y,$H61,TRUE,_xll.ohTrigger(RecalcTrigger,Trigger1Y)),NA())</f>
        <v>9.1057451789696188E-3</v>
      </c>
      <c r="Q61" s="52">
        <f>IFERROR(_xll.qlIndexFixing(ONIndex1Y,I61,TRUE,_xll.ohTrigger(RecalcTrigger,Trigger1Y)),NA())</f>
        <v>5.925105155553112E-3</v>
      </c>
    </row>
    <row r="62" spans="2:17" x14ac:dyDescent="0.2">
      <c r="B62" s="46" t="s">
        <v>20</v>
      </c>
      <c r="D62" s="49">
        <f>_xll.qlCalendarAdvance(LocalCalendar,$D61,B62,"f",FALSE)</f>
        <v>42264</v>
      </c>
      <c r="E62" s="49">
        <f>_xll.qlInterestRateIndexValueDate(IndexON,D62)</f>
        <v>42264</v>
      </c>
      <c r="F62" s="52">
        <f>IFERROR(_xll.qlIndexFixing(IndexON,D62,TRUE,_xll.ohTrigger(RecalcTrigger,TriggerON)),NA())</f>
        <v>1.7657278236349327E-3</v>
      </c>
      <c r="H62" s="49">
        <f>_xll.qlCalendarAdvance(IborCalendar,$H61,B62,"f",FALSE)</f>
        <v>42263</v>
      </c>
      <c r="I62" s="49">
        <f>_xll.qlInterestRateIndexValueDate(Index1M,$H62)</f>
        <v>42265</v>
      </c>
      <c r="J62" s="52">
        <f>IFERROR(_xll.qlIndexFixing(Index1M,$H62,TRUE,_xll.ohTrigger(RecalcTrigger,Trigger1M)),NA())</f>
        <v>2.414601503209365E-3</v>
      </c>
      <c r="K62" s="52">
        <f>IFERROR(_xll.qlIndexFixing(ONIndex1M,I62,TRUE,_xll.ohTrigger(RecalcTrigger,Trigger1M)),NA())</f>
        <v>2.2095571998992369E-3</v>
      </c>
      <c r="L62" s="52">
        <f>IFERROR(_xll.qlIndexFixing(Index3M,H62,TRUE,_xll.ohTrigger(RecalcTrigger,Trigger3M)),NA())</f>
        <v>3.8535874956886168E-3</v>
      </c>
      <c r="M62" s="52">
        <f>IFERROR(_xll.qlIndexFixing(ONIndex3M,I62,TRUE,_xll.ohTrigger(RecalcTrigger,Trigger3M)),NA())</f>
        <v>3.1461076326788628E-3</v>
      </c>
      <c r="N62" s="52">
        <f>IFERROR(_xll.qlIndexFixing(Index6M,$H62,TRUE,_xll.ohTrigger(RecalcTrigger,Trigger6M)),NA())</f>
        <v>5.5617616744072897E-3</v>
      </c>
      <c r="O62" s="52">
        <f>IFERROR(_xll.qlIndexFixing(ONIndex6M,I62,TRUE,_xll.ohTrigger(RecalcTrigger,Trigger6M)),NA())</f>
        <v>4.2510046745913854E-3</v>
      </c>
      <c r="P62" s="52">
        <f>IFERROR(_xll.qlIndexFixing(Index1Y,$H62,TRUE,_xll.ohTrigger(RecalcTrigger,Trigger1Y)),NA())</f>
        <v>9.1142617648183148E-3</v>
      </c>
      <c r="Q62" s="52">
        <f>IFERROR(_xll.qlIndexFixing(ONIndex1Y,I62,TRUE,_xll.ohTrigger(RecalcTrigger,Trigger1Y)),NA())</f>
        <v>5.955339406575888E-3</v>
      </c>
    </row>
    <row r="63" spans="2:17" x14ac:dyDescent="0.2">
      <c r="B63" s="46" t="s">
        <v>20</v>
      </c>
      <c r="D63" s="49">
        <f>_xll.qlCalendarAdvance(LocalCalendar,$D62,B63,"f",FALSE)</f>
        <v>42265</v>
      </c>
      <c r="E63" s="49">
        <f>_xll.qlInterestRateIndexValueDate(IndexON,D63)</f>
        <v>42265</v>
      </c>
      <c r="F63" s="52">
        <f>IFERROR(_xll.qlIndexFixing(IndexON,D63,TRUE,_xll.ohTrigger(RecalcTrigger,TriggerON)),NA())</f>
        <v>1.7964987220242534E-3</v>
      </c>
      <c r="H63" s="49">
        <f>_xll.qlCalendarAdvance(IborCalendar,$H62,B63,"f",FALSE)</f>
        <v>42264</v>
      </c>
      <c r="I63" s="49">
        <f>_xll.qlInterestRateIndexValueDate(Index1M,$H63)</f>
        <v>42268</v>
      </c>
      <c r="J63" s="52">
        <f>IFERROR(_xll.qlIndexFixing(Index1M,$H63,TRUE,_xll.ohTrigger(RecalcTrigger,Trigger1M)),NA())</f>
        <v>2.4522682011562935E-3</v>
      </c>
      <c r="K63" s="52">
        <f>IFERROR(_xll.qlIndexFixing(ONIndex1M,I63,TRUE,_xll.ohTrigger(RecalcTrigger,Trigger1M)),NA())</f>
        <v>2.2354115031042454E-3</v>
      </c>
      <c r="L63" s="52">
        <f>IFERROR(_xll.qlIndexFixing(Index3M,H63,TRUE,_xll.ohTrigger(RecalcTrigger,Trigger3M)),NA())</f>
        <v>3.9078509238113547E-3</v>
      </c>
      <c r="M63" s="52">
        <f>IFERROR(_xll.qlIndexFixing(ONIndex3M,I63,TRUE,_xll.ohTrigger(RecalcTrigger,Trigger3M)),NA())</f>
        <v>3.1653555849242565E-3</v>
      </c>
      <c r="N63" s="52">
        <f>IFERROR(_xll.qlIndexFixing(Index6M,$H63,TRUE,_xll.ohTrigger(RecalcTrigger,Trigger6M)),NA())</f>
        <v>5.6218780328985253E-3</v>
      </c>
      <c r="O63" s="52">
        <f>IFERROR(_xll.qlIndexFixing(ONIndex6M,I63,TRUE,_xll.ohTrigger(RecalcTrigger,Trigger6M)),NA())</f>
        <v>4.2750864267038224E-3</v>
      </c>
      <c r="P63" s="52">
        <f>IFERROR(_xll.qlIndexFixing(Index1Y,$H63,TRUE,_xll.ohTrigger(RecalcTrigger,Trigger1Y)),NA())</f>
        <v>9.1614403418270891E-3</v>
      </c>
      <c r="Q63" s="52">
        <f>IFERROR(_xll.qlIndexFixing(ONIndex1Y,I63,TRUE,_xll.ohTrigger(RecalcTrigger,Trigger1Y)),NA())</f>
        <v>5.9858703714521511E-3</v>
      </c>
    </row>
    <row r="64" spans="2:17" x14ac:dyDescent="0.2">
      <c r="B64" s="46" t="s">
        <v>20</v>
      </c>
      <c r="D64" s="49">
        <f>_xll.qlCalendarAdvance(LocalCalendar,$D63,B64,"f",FALSE)</f>
        <v>42268</v>
      </c>
      <c r="E64" s="49">
        <f>_xll.qlInterestRateIndexValueDate(IndexON,D64)</f>
        <v>42268</v>
      </c>
      <c r="F64" s="52">
        <f>IFERROR(_xll.qlIndexFixing(IndexON,D64,TRUE,_xll.ohTrigger(RecalcTrigger,TriggerON)),NA())</f>
        <v>1.8272971384014625E-3</v>
      </c>
      <c r="H64" s="49">
        <f>_xll.qlCalendarAdvance(IborCalendar,$H63,B64,"f",FALSE)</f>
        <v>42265</v>
      </c>
      <c r="I64" s="49">
        <f>_xll.qlInterestRateIndexValueDate(Index1M,$H64)</f>
        <v>42269</v>
      </c>
      <c r="J64" s="52">
        <f>IFERROR(_xll.qlIndexFixing(Index1M,$H64,TRUE,_xll.ohTrigger(RecalcTrigger,Trigger1M)),NA())</f>
        <v>2.4676439541790884E-3</v>
      </c>
      <c r="K64" s="52">
        <f>IFERROR(_xll.qlIndexFixing(ONIndex1M,I64,TRUE,_xll.ohTrigger(RecalcTrigger,Trigger1M)),NA())</f>
        <v>2.2487777527313568E-3</v>
      </c>
      <c r="L64" s="52">
        <f>IFERROR(_xll.qlIndexFixing(Index3M,H64,TRUE,_xll.ohTrigger(RecalcTrigger,Trigger3M)),NA())</f>
        <v>3.9261864176932297E-3</v>
      </c>
      <c r="M64" s="52">
        <f>IFERROR(_xll.qlIndexFixing(ONIndex3M,I64,TRUE,_xll.ohTrigger(RecalcTrigger,Trigger3M)),NA())</f>
        <v>3.1746097952023433E-3</v>
      </c>
      <c r="N64" s="52">
        <f>IFERROR(_xll.qlIndexFixing(Index6M,$H64,TRUE,_xll.ohTrigger(RecalcTrigger,Trigger6M)),NA())</f>
        <v>5.6418874588169002E-3</v>
      </c>
      <c r="O64" s="52">
        <f>IFERROR(_xll.qlIndexFixing(ONIndex6M,I64,TRUE,_xll.ohTrigger(RecalcTrigger,Trigger6M)),NA())</f>
        <v>4.2873813548993667E-3</v>
      </c>
      <c r="P64" s="52">
        <f>IFERROR(_xll.qlIndexFixing(Index1Y,$H64,TRUE,_xll.ohTrigger(RecalcTrigger,Trigger1Y)),NA())</f>
        <v>9.1809154951317615E-3</v>
      </c>
      <c r="Q64" s="52">
        <f>IFERROR(_xll.qlIndexFixing(ONIndex1Y,I64,TRUE,_xll.ohTrigger(RecalcTrigger,Trigger1Y)),NA())</f>
        <v>6.0014319818524342E-3</v>
      </c>
    </row>
    <row r="65" spans="2:17" x14ac:dyDescent="0.2">
      <c r="B65" s="46" t="s">
        <v>20</v>
      </c>
      <c r="D65" s="49">
        <f>_xll.qlCalendarAdvance(LocalCalendar,$D64,B65,"f",FALSE)</f>
        <v>42269</v>
      </c>
      <c r="E65" s="49">
        <f>_xll.qlInterestRateIndexValueDate(IndexON,D65)</f>
        <v>42269</v>
      </c>
      <c r="F65" s="52">
        <f>IFERROR(_xll.qlIndexFixing(IndexON,D65,TRUE,_xll.ohTrigger(RecalcTrigger,TriggerON)),NA())</f>
        <v>1.8427235526274899E-3</v>
      </c>
      <c r="H65" s="49">
        <f>_xll.qlCalendarAdvance(IborCalendar,$H64,B65,"f",FALSE)</f>
        <v>42268</v>
      </c>
      <c r="I65" s="49">
        <f>_xll.qlInterestRateIndexValueDate(Index1M,$H65)</f>
        <v>42270</v>
      </c>
      <c r="J65" s="52">
        <f>IFERROR(_xll.qlIndexFixing(Index1M,$H65,TRUE,_xll.ohTrigger(RecalcTrigger,Trigger1M)),NA())</f>
        <v>2.4831197231520719E-3</v>
      </c>
      <c r="K65" s="52">
        <f>IFERROR(_xll.qlIndexFixing(ONIndex1M,I65,TRUE,_xll.ohTrigger(RecalcTrigger,Trigger1M)),NA())</f>
        <v>2.2624033927876042E-3</v>
      </c>
      <c r="L65" s="52">
        <f>IFERROR(_xll.qlIndexFixing(Index3M,H65,TRUE,_xll.ohTrigger(RecalcTrigger,Trigger3M)),NA())</f>
        <v>3.9446497234223643E-3</v>
      </c>
      <c r="M65" s="52">
        <f>IFERROR(_xll.qlIndexFixing(ONIndex3M,I65,TRUE,_xll.ohTrigger(RecalcTrigger,Trigger3M)),NA())</f>
        <v>3.1836338976276579E-3</v>
      </c>
      <c r="N65" s="52">
        <f>IFERROR(_xll.qlIndexFixing(Index6M,$H65,TRUE,_xll.ohTrigger(RecalcTrigger,Trigger6M)),NA())</f>
        <v>5.6618571672040329E-3</v>
      </c>
      <c r="O65" s="52">
        <f>IFERROR(_xll.qlIndexFixing(ONIndex6M,I65,TRUE,_xll.ohTrigger(RecalcTrigger,Trigger6M)),NA())</f>
        <v>4.2998136556082756E-3</v>
      </c>
      <c r="P65" s="52">
        <f>IFERROR(_xll.qlIndexFixing(Index1Y,$H65,TRUE,_xll.ohTrigger(RecalcTrigger,Trigger1Y)),NA())</f>
        <v>9.2004888235586724E-3</v>
      </c>
      <c r="Q65" s="52">
        <f>IFERROR(_xll.qlIndexFixing(ONIndex1Y,I65,TRUE,_xll.ohTrigger(RecalcTrigger,Trigger1Y)),NA())</f>
        <v>6.0171417148868755E-3</v>
      </c>
    </row>
    <row r="66" spans="2:17" x14ac:dyDescent="0.2">
      <c r="B66" s="46" t="s">
        <v>20</v>
      </c>
      <c r="D66" s="49">
        <f>_xll.qlCalendarAdvance(LocalCalendar,$D65,B66,"f",FALSE)</f>
        <v>42270</v>
      </c>
      <c r="E66" s="49">
        <f>_xll.qlInterestRateIndexValueDate(IndexON,D66)</f>
        <v>42270</v>
      </c>
      <c r="F66" s="52">
        <f>IFERROR(_xll.qlIndexFixing(IndexON,D66,TRUE,_xll.ohTrigger(RecalcTrigger,TriggerON)),NA())</f>
        <v>1.8581636010672753E-3</v>
      </c>
      <c r="H66" s="49">
        <f>_xll.qlCalendarAdvance(IborCalendar,$H65,B66,"f",FALSE)</f>
        <v>42269</v>
      </c>
      <c r="I66" s="49">
        <f>_xll.qlInterestRateIndexValueDate(Index1M,$H66)</f>
        <v>42271</v>
      </c>
      <c r="J66" s="52">
        <f>IFERROR(_xll.qlIndexFixing(Index1M,$H66,TRUE,_xll.ohTrigger(RecalcTrigger,Trigger1M)),NA())</f>
        <v>2.5146885235638461E-3</v>
      </c>
      <c r="K66" s="52">
        <f>IFERROR(_xll.qlIndexFixing(ONIndex1M,I66,TRUE,_xll.ohTrigger(RecalcTrigger,Trigger1M)),NA())</f>
        <v>2.2762884234328595E-3</v>
      </c>
      <c r="L66" s="52">
        <f>IFERROR(_xll.qlIndexFixing(Index3M,H66,TRUE,_xll.ohTrigger(RecalcTrigger,Trigger3M)),NA())</f>
        <v>3.963243222839417E-3</v>
      </c>
      <c r="M66" s="52">
        <f>IFERROR(_xll.qlIndexFixing(ONIndex3M,I66,TRUE,_xll.ohTrigger(RecalcTrigger,Trigger3M)),NA())</f>
        <v>3.1924278923600724E-3</v>
      </c>
      <c r="N66" s="52">
        <f>IFERROR(_xll.qlIndexFixing(Index6M,$H66,TRUE,_xll.ohTrigger(RecalcTrigger,Trigger6M)),NA())</f>
        <v>5.6817721347068133E-3</v>
      </c>
      <c r="O66" s="52">
        <f>IFERROR(_xll.qlIndexFixing(ONIndex6M,I66,TRUE,_xll.ohTrigger(RecalcTrigger,Trigger6M)),NA())</f>
        <v>4.3123833288305491E-3</v>
      </c>
      <c r="P66" s="52">
        <f>IFERROR(_xll.qlIndexFixing(Index1Y,$H66,TRUE,_xll.ohTrigger(RecalcTrigger,Trigger1Y)),NA())</f>
        <v>9.2426154571612559E-3</v>
      </c>
      <c r="Q66" s="52">
        <f>IFERROR(_xll.qlIndexFixing(ONIndex1Y,I66,TRUE,_xll.ohTrigger(RecalcTrigger,Trigger1Y)),NA())</f>
        <v>6.032999570395603E-3</v>
      </c>
    </row>
    <row r="67" spans="2:17" x14ac:dyDescent="0.2">
      <c r="B67" s="46" t="s">
        <v>20</v>
      </c>
      <c r="D67" s="49">
        <f>_xll.qlCalendarAdvance(LocalCalendar,$D66,B67,"f",FALSE)</f>
        <v>42271</v>
      </c>
      <c r="E67" s="49">
        <f>_xll.qlInterestRateIndexValueDate(IndexON,D67)</f>
        <v>42271</v>
      </c>
      <c r="F67" s="52">
        <f>IFERROR(_xll.qlIndexFixing(IndexON,D67,TRUE,_xll.ohTrigger(RecalcTrigger,TriggerON)),NA())</f>
        <v>1.8736172837208187E-3</v>
      </c>
      <c r="H67" s="49">
        <f>_xll.qlCalendarAdvance(IborCalendar,$H66,B67,"f",FALSE)</f>
        <v>42270</v>
      </c>
      <c r="I67" s="49">
        <f>_xll.qlInterestRateIndexValueDate(Index1M,$H67)</f>
        <v>42272</v>
      </c>
      <c r="J67" s="52">
        <f>IFERROR(_xll.qlIndexFixing(Index1M,$H67,TRUE,_xll.ohTrigger(RecalcTrigger,Trigger1M)),NA())</f>
        <v>2.52236290041624E-3</v>
      </c>
      <c r="K67" s="52">
        <f>IFERROR(_xll.qlIndexFixing(ONIndex1M,I67,TRUE,_xll.ohTrigger(RecalcTrigger,Trigger1M)),NA())</f>
        <v>2.304937877148916E-3</v>
      </c>
      <c r="L67" s="52">
        <f>IFERROR(_xll.qlIndexFixing(Index3M,H67,TRUE,_xll.ohTrigger(RecalcTrigger,Trigger3M)),NA())</f>
        <v>4.0228092963700991E-3</v>
      </c>
      <c r="M67" s="52">
        <f>IFERROR(_xll.qlIndexFixing(ONIndex3M,I67,TRUE,_xll.ohTrigger(RecalcTrigger,Trigger3M)),NA())</f>
        <v>3.2092774650838152E-3</v>
      </c>
      <c r="N67" s="52">
        <f>IFERROR(_xll.qlIndexFixing(Index6M,$H67,TRUE,_xll.ohTrigger(RecalcTrigger,Trigger6M)),NA())</f>
        <v>5.749403620295304E-3</v>
      </c>
      <c r="O67" s="52">
        <f>IFERROR(_xll.qlIndexFixing(ONIndex6M,I67,TRUE,_xll.ohTrigger(RecalcTrigger,Trigger6M)),NA())</f>
        <v>4.3380328561326564E-3</v>
      </c>
      <c r="P67" s="52">
        <f>IFERROR(_xll.qlIndexFixing(Index1Y,$H67,TRUE,_xll.ohTrigger(RecalcTrigger,Trigger1Y)),NA())</f>
        <v>9.2512059697542441E-3</v>
      </c>
      <c r="Q67" s="52">
        <f>IFERROR(_xll.qlIndexFixing(ONIndex1Y,I67,TRUE,_xll.ohTrigger(RecalcTrigger,Trigger1Y)),NA())</f>
        <v>6.0653112095465644E-3</v>
      </c>
    </row>
    <row r="68" spans="2:17" x14ac:dyDescent="0.2">
      <c r="B68" s="46" t="s">
        <v>20</v>
      </c>
      <c r="D68" s="49">
        <f>_xll.qlCalendarAdvance(LocalCalendar,$D67,B68,"f",FALSE)</f>
        <v>42272</v>
      </c>
      <c r="E68" s="49">
        <f>_xll.qlInterestRateIndexValueDate(IndexON,D68)</f>
        <v>42272</v>
      </c>
      <c r="F68" s="52">
        <f>IFERROR(_xll.qlIndexFixing(IndexON,D68,TRUE,_xll.ohTrigger(RecalcTrigger,TriggerON)),NA())</f>
        <v>1.9045801724271172E-3</v>
      </c>
      <c r="H68" s="49">
        <f>_xll.qlCalendarAdvance(IborCalendar,$H67,B68,"f",FALSE)</f>
        <v>42271</v>
      </c>
      <c r="I68" s="49">
        <f>_xll.qlInterestRateIndexValueDate(Index1M,$H68)</f>
        <v>42275</v>
      </c>
      <c r="J68" s="52">
        <f>IFERROR(_xll.qlIndexFixing(Index1M,$H68,TRUE,_xll.ohTrigger(RecalcTrigger,Trigger1M)),NA())</f>
        <v>2.5617561844173409E-3</v>
      </c>
      <c r="K68" s="52">
        <f>IFERROR(_xll.qlIndexFixing(ONIndex1M,I68,TRUE,_xll.ohTrigger(RecalcTrigger,Trigger1M)),NA())</f>
        <v>2.3344224516641532E-3</v>
      </c>
      <c r="L68" s="52">
        <f>IFERROR(_xll.qlIndexFixing(Index3M,H68,TRUE,_xll.ohTrigger(RecalcTrigger,Trigger3M)),NA())</f>
        <v>4.0492292157588167E-3</v>
      </c>
      <c r="M68" s="52">
        <f>IFERROR(_xll.qlIndexFixing(ONIndex3M,I68,TRUE,_xll.ohTrigger(RecalcTrigger,Trigger3M)),NA())</f>
        <v>3.2253027935613687E-3</v>
      </c>
      <c r="N68" s="52">
        <f>IFERROR(_xll.qlIndexFixing(Index6M,$H68,TRUE,_xll.ohTrigger(RecalcTrigger,Trigger6M)),NA())</f>
        <v>5.7723321745485135E-3</v>
      </c>
      <c r="O68" s="52">
        <f>IFERROR(_xll.qlIndexFixing(ONIndex6M,I68,TRUE,_xll.ohTrigger(RecalcTrigger,Trigger6M)),NA())</f>
        <v>4.3640357469332258E-3</v>
      </c>
      <c r="P68" s="52">
        <f>IFERROR(_xll.qlIndexFixing(Index1Y,$H68,TRUE,_xll.ohTrigger(RecalcTrigger,Trigger1Y)),NA())</f>
        <v>9.2998340473365772E-3</v>
      </c>
      <c r="Q68" s="52">
        <f>IFERROR(_xll.qlIndexFixing(ONIndex1Y,I68,TRUE,_xll.ohTrigger(RecalcTrigger,Trigger1Y)),NA())</f>
        <v>6.0979122194115831E-3</v>
      </c>
    </row>
    <row r="69" spans="2:17" x14ac:dyDescent="0.2">
      <c r="B69" s="46" t="s">
        <v>20</v>
      </c>
      <c r="D69" s="49">
        <f>_xll.qlCalendarAdvance(LocalCalendar,$D68,B69,"f",FALSE)</f>
        <v>42275</v>
      </c>
      <c r="E69" s="49">
        <f>_xll.qlInterestRateIndexValueDate(IndexON,D69)</f>
        <v>42275</v>
      </c>
      <c r="F69" s="52">
        <f>IFERROR(_xll.qlIndexFixing(IndexON,D69,TRUE,_xll.ohTrigger(RecalcTrigger,TriggerON)),NA())</f>
        <v>1.9355683567923165E-3</v>
      </c>
      <c r="H69" s="49">
        <f>_xll.qlCalendarAdvance(IborCalendar,$H68,B69,"f",FALSE)</f>
        <v>42272</v>
      </c>
      <c r="I69" s="49">
        <f>_xll.qlInterestRateIndexValueDate(Index1M,$H69)</f>
        <v>42276</v>
      </c>
      <c r="J69" s="52">
        <f>IFERROR(_xll.qlIndexFixing(Index1M,$H69,TRUE,_xll.ohTrigger(RecalcTrigger,Trigger1M)),NA())</f>
        <v>2.5776864748987549E-3</v>
      </c>
      <c r="K69" s="52">
        <f>IFERROR(_xll.qlIndexFixing(ONIndex1M,I69,TRUE,_xll.ohTrigger(RecalcTrigger,Trigger1M)),NA())</f>
        <v>2.3495697801756421E-3</v>
      </c>
      <c r="L69" s="52">
        <f>IFERROR(_xll.qlIndexFixing(Index3M,H69,TRUE,_xll.ohTrigger(RecalcTrigger,Trigger3M)),NA())</f>
        <v>4.0582469937248088E-3</v>
      </c>
      <c r="M69" s="52">
        <f>IFERROR(_xll.qlIndexFixing(ONIndex3M,I69,TRUE,_xll.ohTrigger(RecalcTrigger,Trigger3M)),NA())</f>
        <v>3.2331126559981271E-3</v>
      </c>
      <c r="N69" s="52">
        <f>IFERROR(_xll.qlIndexFixing(Index6M,$H69,TRUE,_xll.ohTrigger(RecalcTrigger,Trigger6M)),NA())</f>
        <v>5.7799999999898167E-3</v>
      </c>
      <c r="O69" s="52">
        <f>IFERROR(_xll.qlIndexFixing(ONIndex6M,I69,TRUE,_xll.ohTrigger(RecalcTrigger,Trigger6M)),NA())</f>
        <v>4.3772385576179573E-3</v>
      </c>
      <c r="P69" s="52">
        <f>IFERROR(_xll.qlIndexFixing(Index1Y,$H69,TRUE,_xll.ohTrigger(RecalcTrigger,Trigger1Y)),NA())</f>
        <v>9.3199999999765797E-3</v>
      </c>
      <c r="Q69" s="52">
        <f>IFERROR(_xll.qlIndexFixing(ONIndex1Y,I69,TRUE,_xll.ohTrigger(RecalcTrigger,Trigger1Y)),NA())</f>
        <v>6.1144489602682484E-3</v>
      </c>
    </row>
    <row r="70" spans="2:17" x14ac:dyDescent="0.2">
      <c r="B70" s="46" t="s">
        <v>20</v>
      </c>
      <c r="D70" s="49">
        <f>_xll.qlCalendarAdvance(LocalCalendar,$D69,B70,"f",FALSE)</f>
        <v>42276</v>
      </c>
      <c r="E70" s="49">
        <f>_xll.qlInterestRateIndexValueDate(IndexON,D70)</f>
        <v>42276</v>
      </c>
      <c r="F70" s="52">
        <f>IFERROR(_xll.qlIndexFixing(IndexON,D70,TRUE,_xll.ohTrigger(RecalcTrigger,TriggerON)),NA())</f>
        <v>1.9510592604721211E-3</v>
      </c>
      <c r="H70" s="49">
        <f>_xll.qlCalendarAdvance(IborCalendar,$H69,B70,"f",FALSE)</f>
        <v>42275</v>
      </c>
      <c r="I70" s="49">
        <f>_xll.qlInterestRateIndexValueDate(Index1M,$H70)</f>
        <v>42277</v>
      </c>
      <c r="J70" s="52">
        <f>IFERROR(_xll.qlIndexFixing(Index1M,$H70,TRUE,_xll.ohTrigger(RecalcTrigger,Trigger1M)),NA())</f>
        <v>2.5936694116888148E-3</v>
      </c>
      <c r="K70" s="52">
        <f>IFERROR(_xll.qlIndexFixing(ONIndex1M,I70,TRUE,_xll.ohTrigger(RecalcTrigger,Trigger1M)),NA())</f>
        <v>2.3648032234824257E-3</v>
      </c>
      <c r="L70" s="52">
        <f>IFERROR(_xll.qlIndexFixing(Index3M,H70,TRUE,_xll.ohTrigger(RecalcTrigger,Trigger3M)),NA())</f>
        <v>4.0879639441383847E-3</v>
      </c>
      <c r="M70" s="52">
        <f>IFERROR(_xll.qlIndexFixing(ONIndex3M,I70,TRUE,_xll.ohTrigger(RecalcTrigger,Trigger3M)),NA())</f>
        <v>3.2415244444639058E-3</v>
      </c>
      <c r="N70" s="52">
        <f>IFERROR(_xll.qlIndexFixing(Index6M,$H70,TRUE,_xll.ohTrigger(RecalcTrigger,Trigger6M)),NA())</f>
        <v>5.8106792834920519E-3</v>
      </c>
      <c r="O70" s="52">
        <f>IFERROR(_xll.qlIndexFixing(ONIndex6M,I70,TRUE,_xll.ohTrigger(RecalcTrigger,Trigger6M)),NA())</f>
        <v>4.3903101146547385E-3</v>
      </c>
      <c r="P70" s="52">
        <f>IFERROR(_xll.qlIndexFixing(Index1Y,$H70,TRUE,_xll.ohTrigger(RecalcTrigger,Trigger1Y)),NA())</f>
        <v>9.3402647054105E-3</v>
      </c>
      <c r="Q70" s="52">
        <f>IFERROR(_xll.qlIndexFixing(ONIndex1Y,I70,TRUE,_xll.ohTrigger(RecalcTrigger,Trigger1Y)),NA())</f>
        <v>6.1308251839253813E-3</v>
      </c>
    </row>
    <row r="71" spans="2:17" x14ac:dyDescent="0.2">
      <c r="B71" s="46" t="s">
        <v>20</v>
      </c>
      <c r="D71" s="49">
        <f>_xll.qlCalendarAdvance(LocalCalendar,$D70,B71,"f",FALSE)</f>
        <v>42277</v>
      </c>
      <c r="E71" s="49">
        <f>_xll.qlInterestRateIndexValueDate(IndexON,D71)</f>
        <v>42277</v>
      </c>
      <c r="F71" s="52">
        <f>IFERROR(_xll.qlIndexFixing(IndexON,D71,TRUE,_xll.ohTrigger(RecalcTrigger,TriggerON)),NA())</f>
        <v>1.9664090470339346E-3</v>
      </c>
      <c r="H71" s="49">
        <f>_xll.qlCalendarAdvance(IborCalendar,$H70,B71,"f",FALSE)</f>
        <v>42276</v>
      </c>
      <c r="I71" s="49">
        <f>_xll.qlInterestRateIndexValueDate(Index1M,$H71)</f>
        <v>42278</v>
      </c>
      <c r="J71" s="52">
        <f>IFERROR(_xll.qlIndexFixing(Index1M,$H71,TRUE,_xll.ohTrigger(RecalcTrigger,Trigger1M)),NA())</f>
        <v>2.626074841258208E-3</v>
      </c>
      <c r="K71" s="52">
        <f>IFERROR(_xll.qlIndexFixing(ONIndex1M,I71,TRUE,_xll.ohTrigger(RecalcTrigger,Trigger1M)),NA())</f>
        <v>2.3800881263458251E-3</v>
      </c>
      <c r="L71" s="52">
        <f>IFERROR(_xll.qlIndexFixing(Index3M,H71,TRUE,_xll.ohTrigger(RecalcTrigger,Trigger3M)),NA())</f>
        <v>4.1384709227492737E-3</v>
      </c>
      <c r="M71" s="52">
        <f>IFERROR(_xll.qlIndexFixing(ONIndex3M,I71,TRUE,_xll.ohTrigger(RecalcTrigger,Trigger3M)),NA())</f>
        <v>3.2507045656871014E-3</v>
      </c>
      <c r="N71" s="52">
        <f>IFERROR(_xll.qlIndexFixing(Index6M,$H71,TRUE,_xll.ohTrigger(RecalcTrigger,Trigger6M)),NA())</f>
        <v>5.8296547790127225E-3</v>
      </c>
      <c r="O71" s="52">
        <f>IFERROR(_xll.qlIndexFixing(ONIndex6M,I71,TRUE,_xll.ohTrigger(RecalcTrigger,Trigger6M)),NA())</f>
        <v>4.4031966929392041E-3</v>
      </c>
      <c r="P71" s="52">
        <f>IFERROR(_xll.qlIndexFixing(Index1Y,$H71,TRUE,_xll.ohTrigger(RecalcTrigger,Trigger1Y)),NA())</f>
        <v>9.3842949400706147E-3</v>
      </c>
      <c r="Q71" s="52">
        <f>IFERROR(_xll.qlIndexFixing(ONIndex1Y,I71,TRUE,_xll.ohTrigger(RecalcTrigger,Trigger1Y)),NA())</f>
        <v>6.1469791620005765E-3</v>
      </c>
    </row>
    <row r="72" spans="2:17" x14ac:dyDescent="0.2">
      <c r="B72" s="46" t="s">
        <v>20</v>
      </c>
      <c r="D72" s="49">
        <f>_xll.qlCalendarAdvance(LocalCalendar,$D71,B72,"f",FALSE)</f>
        <v>42278</v>
      </c>
      <c r="E72" s="49">
        <f>_xll.qlInterestRateIndexValueDate(IndexON,D72)</f>
        <v>42278</v>
      </c>
      <c r="F72" s="52">
        <f>IFERROR(_xll.qlIndexFixing(IndexON,D72,TRUE,_xll.ohTrigger(RecalcTrigger,TriggerON)),NA())</f>
        <v>1.9815867663552922E-3</v>
      </c>
      <c r="H72" s="49">
        <f>_xll.qlCalendarAdvance(IborCalendar,$H71,B72,"f",FALSE)</f>
        <v>42277</v>
      </c>
      <c r="I72" s="49">
        <f>_xll.qlInterestRateIndexValueDate(Index1M,$H72)</f>
        <v>42279</v>
      </c>
      <c r="J72" s="52">
        <f>IFERROR(_xll.qlIndexFixing(Index1M,$H72,TRUE,_xll.ohTrigger(RecalcTrigger,Trigger1M)),NA())</f>
        <v>2.6339924823169615E-3</v>
      </c>
      <c r="K72" s="52">
        <f>IFERROR(_xll.qlIndexFixing(ONIndex1M,I72,TRUE,_xll.ohTrigger(RecalcTrigger,Trigger1M)),NA())</f>
        <v>2.4108456087201802E-3</v>
      </c>
      <c r="L72" s="52">
        <f>IFERROR(_xll.qlIndexFixing(Index3M,H72,TRUE,_xll.ohTrigger(RecalcTrigger,Trigger3M)),NA())</f>
        <v>4.1478777914595848E-3</v>
      </c>
      <c r="M72" s="52">
        <f>IFERROR(_xll.qlIndexFixing(ONIndex3M,I72,TRUE,_xll.ohTrigger(RecalcTrigger,Trigger3M)),NA())</f>
        <v>3.271655649648153E-3</v>
      </c>
      <c r="N72" s="52">
        <f>IFERROR(_xll.qlIndexFixing(Index6M,$H72,TRUE,_xll.ohTrigger(RecalcTrigger,Trigger6M)),NA())</f>
        <v>5.8702011667041603E-3</v>
      </c>
      <c r="O72" s="52">
        <f>IFERROR(_xll.qlIndexFixing(ONIndex6M,I72,TRUE,_xll.ohTrigger(RecalcTrigger,Trigger6M)),NA())</f>
        <v>4.4284077263867516E-3</v>
      </c>
      <c r="P72" s="52">
        <f>IFERROR(_xll.qlIndexFixing(Index1Y,$H72,TRUE,_xll.ohTrigger(RecalcTrigger,Trigger1Y)),NA())</f>
        <v>9.3929555798161982E-3</v>
      </c>
      <c r="Q72" s="52">
        <f>IFERROR(_xll.qlIndexFixing(ONIndex1Y,I72,TRUE,_xll.ohTrigger(RecalcTrigger,Trigger1Y)),NA())</f>
        <v>6.1786523405338301E-3</v>
      </c>
    </row>
    <row r="73" spans="2:17" x14ac:dyDescent="0.2">
      <c r="B73" s="46" t="s">
        <v>20</v>
      </c>
      <c r="D73" s="49">
        <f>_xll.qlCalendarAdvance(LocalCalendar,$D72,B73,"f",FALSE)</f>
        <v>42279</v>
      </c>
      <c r="E73" s="49">
        <f>_xll.qlInterestRateIndexValueDate(IndexON,D73)</f>
        <v>42279</v>
      </c>
      <c r="F73" s="52">
        <f>IFERROR(_xll.qlIndexFixing(IndexON,D73,TRUE,_xll.ohTrigger(RecalcTrigger,TriggerON)),NA())</f>
        <v>2.011379884967468E-3</v>
      </c>
      <c r="H73" s="49">
        <f>_xll.qlCalendarAdvance(IborCalendar,$H72,B73,"f",FALSE)</f>
        <v>42278</v>
      </c>
      <c r="I73" s="49">
        <f>_xll.qlInterestRateIndexValueDate(Index1M,$H73)</f>
        <v>42282</v>
      </c>
      <c r="J73" s="52">
        <f>IFERROR(_xll.qlIndexFixing(Index1M,$H73,TRUE,_xll.ohTrigger(RecalcTrigger,Trigger1M)),NA())</f>
        <v>2.6826367873500345E-3</v>
      </c>
      <c r="K73" s="52">
        <f>IFERROR(_xll.qlIndexFixing(ONIndex1M,I73,TRUE,_xll.ohTrigger(RecalcTrigger,Trigger1M)),NA())</f>
        <v>2.4417423341649425E-3</v>
      </c>
      <c r="L73" s="52">
        <f>IFERROR(_xll.qlIndexFixing(Index3M,H73,TRUE,_xll.ohTrigger(RecalcTrigger,Trigger3M)),NA())</f>
        <v>4.1869969489499006E-3</v>
      </c>
      <c r="M73" s="52">
        <f>IFERROR(_xll.qlIndexFixing(ONIndex3M,I73,TRUE,_xll.ohTrigger(RecalcTrigger,Trigger3M)),NA())</f>
        <v>3.2951083794330316E-3</v>
      </c>
      <c r="N73" s="52">
        <f>IFERROR(_xll.qlIndexFixing(Index6M,$H73,TRUE,_xll.ohTrigger(RecalcTrigger,Trigger6M)),NA())</f>
        <v>5.9044170970535808E-3</v>
      </c>
      <c r="O73" s="52">
        <f>IFERROR(_xll.qlIndexFixing(ONIndex6M,I73,TRUE,_xll.ohTrigger(RecalcTrigger,Trigger6M)),NA())</f>
        <v>4.4528932171949975E-3</v>
      </c>
      <c r="P73" s="52">
        <f>IFERROR(_xll.qlIndexFixing(Index1Y,$H73,TRUE,_xll.ohTrigger(RecalcTrigger,Trigger1Y)),NA())</f>
        <v>9.4429557682259267E-3</v>
      </c>
      <c r="Q73" s="52">
        <f>IFERROR(_xll.qlIndexFixing(ONIndex1Y,I73,TRUE,_xll.ohTrigger(RecalcTrigger,Trigger1Y)),NA())</f>
        <v>6.2093726196810195E-3</v>
      </c>
    </row>
    <row r="74" spans="2:17" x14ac:dyDescent="0.2">
      <c r="B74" s="46" t="s">
        <v>20</v>
      </c>
      <c r="D74" s="49">
        <f>_xll.qlCalendarAdvance(LocalCalendar,$D73,B74,"f",FALSE)</f>
        <v>42282</v>
      </c>
      <c r="E74" s="49">
        <f>_xll.qlInterestRateIndexValueDate(IndexON,D74)</f>
        <v>42282</v>
      </c>
      <c r="F74" s="52">
        <f>IFERROR(_xll.qlIndexFixing(IndexON,D74,TRUE,_xll.ohTrigger(RecalcTrigger,TriggerON)),NA())</f>
        <v>2.0405769705167387E-3</v>
      </c>
      <c r="H74" s="49">
        <f>_xll.qlCalendarAdvance(IborCalendar,$H73,B74,"f",FALSE)</f>
        <v>42279</v>
      </c>
      <c r="I74" s="49">
        <f>_xll.qlInterestRateIndexValueDate(Index1M,$H74)</f>
        <v>42283</v>
      </c>
      <c r="J74" s="52">
        <f>IFERROR(_xll.qlIndexFixing(Index1M,$H74,TRUE,_xll.ohTrigger(RecalcTrigger,Trigger1M)),NA())</f>
        <v>2.6989545421412897E-3</v>
      </c>
      <c r="K74" s="52">
        <f>IFERROR(_xll.qlIndexFixing(ONIndex1M,I74,TRUE,_xll.ohTrigger(RecalcTrigger,Trigger1M)),NA())</f>
        <v>2.4572845352111017E-3</v>
      </c>
      <c r="L74" s="52">
        <f>IFERROR(_xll.qlIndexFixing(Index3M,H74,TRUE,_xll.ohTrigger(RecalcTrigger,Trigger3M)),NA())</f>
        <v>4.2071127511503822E-3</v>
      </c>
      <c r="M74" s="52">
        <f>IFERROR(_xll.qlIndexFixing(ONIndex3M,I74,TRUE,_xll.ohTrigger(RecalcTrigger,Trigger3M)),NA())</f>
        <v>3.3081301654824813E-3</v>
      </c>
      <c r="N74" s="52">
        <f>IFERROR(_xll.qlIndexFixing(Index6M,$H74,TRUE,_xll.ohTrigger(RecalcTrigger,Trigger6M)),NA())</f>
        <v>5.9228617016705547E-3</v>
      </c>
      <c r="O74" s="52">
        <f>IFERROR(_xll.qlIndexFixing(ONIndex6M,I74,TRUE,_xll.ohTrigger(RecalcTrigger,Trigger6M)),NA())</f>
        <v>4.4648549010783967E-3</v>
      </c>
      <c r="P74" s="52">
        <f>IFERROR(_xll.qlIndexFixing(Index1Y,$H74,TRUE,_xll.ohTrigger(RecalcTrigger,Trigger1Y)),NA())</f>
        <v>9.4637428913680686E-3</v>
      </c>
      <c r="Q74" s="52">
        <f>IFERROR(_xll.qlIndexFixing(ONIndex1Y,I74,TRUE,_xll.ohTrigger(RecalcTrigger,Trigger1Y)),NA())</f>
        <v>6.2244153702462057E-3</v>
      </c>
    </row>
    <row r="75" spans="2:17" x14ac:dyDescent="0.2">
      <c r="B75" s="46" t="s">
        <v>20</v>
      </c>
      <c r="D75" s="49">
        <f>_xll.qlCalendarAdvance(LocalCalendar,$D74,B75,"f",FALSE)</f>
        <v>42283</v>
      </c>
      <c r="E75" s="49">
        <f>_xll.qlInterestRateIndexValueDate(IndexON,D75)</f>
        <v>42283</v>
      </c>
      <c r="F75" s="52">
        <f>IFERROR(_xll.qlIndexFixing(IndexON,D75,TRUE,_xll.ohTrigger(RecalcTrigger,TriggerON)),NA())</f>
        <v>2.0548943531562003E-3</v>
      </c>
      <c r="H75" s="49">
        <f>_xll.qlCalendarAdvance(IborCalendar,$H74,B75,"f",FALSE)</f>
        <v>42282</v>
      </c>
      <c r="I75" s="49">
        <f>_xll.qlInterestRateIndexValueDate(Index1M,$H75)</f>
        <v>42284</v>
      </c>
      <c r="J75" s="52">
        <f>IFERROR(_xll.qlIndexFixing(Index1M,$H75,TRUE,_xll.ohTrigger(RecalcTrigger,Trigger1M)),NA())</f>
        <v>2.7320397748812042E-3</v>
      </c>
      <c r="K75" s="52">
        <f>IFERROR(_xll.qlIndexFixing(ONIndex1M,I75,TRUE,_xll.ohTrigger(RecalcTrigger,Trigger1M)),NA())</f>
        <v>2.4728781958138768E-3</v>
      </c>
      <c r="L75" s="52">
        <f>IFERROR(_xll.qlIndexFixing(Index3M,H75,TRUE,_xll.ohTrigger(RecalcTrigger,Trigger3M)),NA())</f>
        <v>4.2273117677436318E-3</v>
      </c>
      <c r="M75" s="52">
        <f>IFERROR(_xll.qlIndexFixing(ONIndex3M,I75,TRUE,_xll.ohTrigger(RecalcTrigger,Trigger3M)),NA())</f>
        <v>3.3219202846890283E-3</v>
      </c>
      <c r="N75" s="52">
        <f>IFERROR(_xll.qlIndexFixing(Index6M,$H75,TRUE,_xll.ohTrigger(RecalcTrigger,Trigger6M)),NA())</f>
        <v>5.941223493858702E-3</v>
      </c>
      <c r="O75" s="52">
        <f>IFERROR(_xll.qlIndexFixing(ONIndex6M,I75,TRUE,_xll.ohTrigger(RecalcTrigger,Trigger6M)),NA())</f>
        <v>4.4766316058097999E-3</v>
      </c>
      <c r="P75" s="52">
        <f>IFERROR(_xll.qlIndexFixing(Index1Y,$H75,TRUE,_xll.ohTrigger(RecalcTrigger,Trigger1Y)),NA())</f>
        <v>9.4846047845890801E-3</v>
      </c>
      <c r="Q75" s="52">
        <f>IFERROR(_xll.qlIndexFixing(ONIndex1Y,I75,TRUE,_xll.ohTrigger(RecalcTrigger,Trigger1Y)),NA())</f>
        <v>6.2392358752294541E-3</v>
      </c>
    </row>
    <row r="76" spans="2:17" x14ac:dyDescent="0.2">
      <c r="B76" s="46" t="s">
        <v>20</v>
      </c>
      <c r="D76" s="49">
        <f>_xll.qlCalendarAdvance(LocalCalendar,$D75,B76,"f",FALSE)</f>
        <v>42284</v>
      </c>
      <c r="E76" s="49">
        <f>_xll.qlInterestRateIndexValueDate(IndexON,D76)</f>
        <v>42284</v>
      </c>
      <c r="F76" s="52">
        <f>IFERROR(_xll.qlIndexFixing(IndexON,D76,TRUE,_xll.ohTrigger(RecalcTrigger,TriggerON)),NA())</f>
        <v>2.0690396683953338E-3</v>
      </c>
      <c r="H76" s="49">
        <f>_xll.qlCalendarAdvance(IborCalendar,$H75,B76,"f",FALSE)</f>
        <v>42283</v>
      </c>
      <c r="I76" s="49">
        <f>_xll.qlInterestRateIndexValueDate(Index1M,$H76)</f>
        <v>42285</v>
      </c>
      <c r="J76" s="52">
        <f>IFERROR(_xll.qlIndexFixing(Index1M,$H76,TRUE,_xll.ohTrigger(RecalcTrigger,Trigger1M)),NA())</f>
        <v>2.7401197520532383E-3</v>
      </c>
      <c r="K76" s="52">
        <f>IFERROR(_xll.qlIndexFixing(ONIndex1M,I76,TRUE,_xll.ohTrigger(RecalcTrigger,Trigger1M)),NA())</f>
        <v>2.488523316293012E-3</v>
      </c>
      <c r="L76" s="52">
        <f>IFERROR(_xll.qlIndexFixing(Index3M,H76,TRUE,_xll.ohTrigger(RecalcTrigger,Trigger3M)),NA())</f>
        <v>4.2475854900975892E-3</v>
      </c>
      <c r="M76" s="52">
        <f>IFERROR(_xll.qlIndexFixing(ONIndex3M,I76,TRUE,_xll.ohTrigger(RecalcTrigger,Trigger3M)),NA())</f>
        <v>3.3364787372125448E-3</v>
      </c>
      <c r="N76" s="52">
        <f>IFERROR(_xll.qlIndexFixing(Index6M,$H76,TRUE,_xll.ohTrigger(RecalcTrigger,Trigger6M)),NA())</f>
        <v>5.9595102629142246E-3</v>
      </c>
      <c r="O76" s="52">
        <f>IFERROR(_xll.qlIndexFixing(ONIndex6M,I76,TRUE,_xll.ohTrigger(RecalcTrigger,Trigger6M)),NA())</f>
        <v>4.4882233317888875E-3</v>
      </c>
      <c r="P76" s="52">
        <f>IFERROR(_xll.qlIndexFixing(Index1Y,$H76,TRUE,_xll.ohTrigger(RecalcTrigger,Trigger1Y)),NA())</f>
        <v>9.5423923111289492E-3</v>
      </c>
      <c r="Q76" s="52">
        <f>IFERROR(_xll.qlIndexFixing(ONIndex1Y,I76,TRUE,_xll.ohTrigger(RecalcTrigger,Trigger1Y)),NA())</f>
        <v>6.2538341345508286E-3</v>
      </c>
    </row>
    <row r="77" spans="2:17" x14ac:dyDescent="0.2">
      <c r="B77" s="46" t="s">
        <v>20</v>
      </c>
      <c r="D77" s="49">
        <f>_xll.qlCalendarAdvance(LocalCalendar,$D76,B77,"f",FALSE)</f>
        <v>42285</v>
      </c>
      <c r="E77" s="49">
        <f>_xll.qlInterestRateIndexValueDate(IndexON,D77)</f>
        <v>42285</v>
      </c>
      <c r="F77" s="52">
        <f>IFERROR(_xll.qlIndexFixing(IndexON,D77,TRUE,_xll.ohTrigger(RecalcTrigger,TriggerON)),NA())</f>
        <v>2.0830129161542033E-3</v>
      </c>
      <c r="H77" s="49">
        <f>_xll.qlCalendarAdvance(IborCalendar,$H76,B77,"f",FALSE)</f>
        <v>42284</v>
      </c>
      <c r="I77" s="49">
        <f>_xll.qlInterestRateIndexValueDate(Index1M,$H77)</f>
        <v>42286</v>
      </c>
      <c r="J77" s="52">
        <f>IFERROR(_xll.qlIndexFixing(Index1M,$H77,TRUE,_xll.ohTrigger(RecalcTrigger,Trigger1M)),NA())</f>
        <v>2.7482167688830023E-3</v>
      </c>
      <c r="K77" s="52">
        <f>IFERROR(_xll.qlIndexFixing(ONIndex1M,I77,TRUE,_xll.ohTrigger(RecalcTrigger,Trigger1M)),NA())</f>
        <v>2.5279200412153813E-3</v>
      </c>
      <c r="L77" s="52">
        <f>IFERROR(_xll.qlIndexFixing(Index3M,H77,TRUE,_xll.ohTrigger(RecalcTrigger,Trigger3M)),NA())</f>
        <v>4.2886591349811098E-3</v>
      </c>
      <c r="M77" s="52">
        <f>IFERROR(_xll.qlIndexFixing(ONIndex3M,I77,TRUE,_xll.ohTrigger(RecalcTrigger,Trigger3M)),NA())</f>
        <v>3.3767640446624725E-3</v>
      </c>
      <c r="N77" s="52">
        <f>IFERROR(_xll.qlIndexFixing(Index6M,$H77,TRUE,_xll.ohTrigger(RecalcTrigger,Trigger6M)),NA())</f>
        <v>5.9978366417035925E-3</v>
      </c>
      <c r="O77" s="52">
        <f>IFERROR(_xll.qlIndexFixing(ONIndex6M,I77,TRUE,_xll.ohTrigger(RecalcTrigger,Trigger6M)),NA())</f>
        <v>4.5163627384536831E-3</v>
      </c>
      <c r="P77" s="52">
        <f>IFERROR(_xll.qlIndexFixing(Index1Y,$H77,TRUE,_xll.ohTrigger(RecalcTrigger,Trigger1Y)),NA())</f>
        <v>9.551162690001674E-3</v>
      </c>
      <c r="Q77" s="52">
        <f>IFERROR(_xll.qlIndexFixing(ONIndex1Y,I77,TRUE,_xll.ohTrigger(RecalcTrigger,Trigger1Y)),NA())</f>
        <v>6.2893833654897868E-3</v>
      </c>
    </row>
    <row r="78" spans="2:17" x14ac:dyDescent="0.2">
      <c r="B78" s="46" t="s">
        <v>20</v>
      </c>
      <c r="D78" s="49">
        <f>_xll.qlCalendarAdvance(LocalCalendar,$D77,B78,"f",FALSE)</f>
        <v>42286</v>
      </c>
      <c r="E78" s="49">
        <f>_xll.qlInterestRateIndexValueDate(IndexON,D78)</f>
        <v>42286</v>
      </c>
      <c r="F78" s="52">
        <f>IFERROR(_xll.qlIndexFixing(IndexON,D78,TRUE,_xll.ohTrigger(RecalcTrigger,TriggerON)),NA())</f>
        <v>2.1171043734113937E-3</v>
      </c>
      <c r="H78" s="49">
        <f>_xll.qlCalendarAdvance(IborCalendar,$H77,B78,"f",FALSE)</f>
        <v>42285</v>
      </c>
      <c r="I78" s="49">
        <f>_xll.qlInterestRateIndexValueDate(Index1M,$H78)</f>
        <v>42290</v>
      </c>
      <c r="J78" s="52">
        <f>IFERROR(_xll.qlIndexFixing(Index1M,$H78,TRUE,_xll.ohTrigger(RecalcTrigger,Trigger1M)),NA())</f>
        <v>2.8146206582482522E-3</v>
      </c>
      <c r="K78" s="52">
        <f>IFERROR(_xll.qlIndexFixing(ONIndex1M,I78,TRUE,_xll.ohTrigger(RecalcTrigger,Trigger1M)),NA())</f>
        <v>2.5675208132369676E-3</v>
      </c>
      <c r="L78" s="52">
        <f>IFERROR(_xll.qlIndexFixing(Index3M,H78,TRUE,_xll.ohTrigger(RecalcTrigger,Trigger3M)),NA())</f>
        <v>4.3497768741107556E-3</v>
      </c>
      <c r="M78" s="52">
        <f>IFERROR(_xll.qlIndexFixing(ONIndex3M,I78,TRUE,_xll.ohTrigger(RecalcTrigger,Trigger3M)),NA())</f>
        <v>3.4207960023024953E-3</v>
      </c>
      <c r="N78" s="52">
        <f>IFERROR(_xll.qlIndexFixing(Index6M,$H78,TRUE,_xll.ohTrigger(RecalcTrigger,Trigger6M)),NA())</f>
        <v>6.0500914072402412E-3</v>
      </c>
      <c r="O78" s="52">
        <f>IFERROR(_xll.qlIndexFixing(ONIndex6M,I78,TRUE,_xll.ohTrigger(RecalcTrigger,Trigger6M)),NA())</f>
        <v>4.5434072760031086E-3</v>
      </c>
      <c r="P78" s="52">
        <f>IFERROR(_xll.qlIndexFixing(Index1Y,$H78,TRUE,_xll.ohTrigger(RecalcTrigger,Trigger1Y)),NA())</f>
        <v>9.6111494621021927E-3</v>
      </c>
      <c r="Q78" s="52">
        <f>IFERROR(_xll.qlIndexFixing(ONIndex1Y,I78,TRUE,_xll.ohTrigger(RecalcTrigger,Trigger1Y)),NA())</f>
        <v>6.3234917457499762E-3</v>
      </c>
    </row>
    <row r="79" spans="2:17" x14ac:dyDescent="0.2">
      <c r="B79" s="46" t="s">
        <v>20</v>
      </c>
      <c r="D79" s="49">
        <f>_xll.qlCalendarAdvance(LocalCalendar,$D78,B79,"f",FALSE)</f>
        <v>42290</v>
      </c>
      <c r="E79" s="49">
        <f>_xll.qlInterestRateIndexValueDate(IndexON,D79)</f>
        <v>42290</v>
      </c>
      <c r="F79" s="52">
        <f>IFERROR(_xll.qlIndexFixing(IndexON,D79,TRUE,_xll.ohTrigger(RecalcTrigger,TriggerON)),NA())</f>
        <v>2.1502981432242052E-3</v>
      </c>
      <c r="H79" s="49">
        <f>_xll.qlCalendarAdvance(IborCalendar,$H78,B79,"f",FALSE)</f>
        <v>42286</v>
      </c>
      <c r="I79" s="49">
        <f>_xll.qlInterestRateIndexValueDate(Index1M,$H79)</f>
        <v>42290</v>
      </c>
      <c r="J79" s="52">
        <f>IFERROR(_xll.qlIndexFixing(Index1M,$H79,TRUE,_xll.ohTrigger(RecalcTrigger,Trigger1M)),NA())</f>
        <v>2.8146206582482522E-3</v>
      </c>
      <c r="K79" s="52">
        <f>IFERROR(_xll.qlIndexFixing(ONIndex1M,I79,TRUE,_xll.ohTrigger(RecalcTrigger,Trigger1M)),NA())</f>
        <v>2.5675208132369676E-3</v>
      </c>
      <c r="L79" s="52">
        <f>IFERROR(_xll.qlIndexFixing(Index3M,H79,TRUE,_xll.ohTrigger(RecalcTrigger,Trigger3M)),NA())</f>
        <v>4.3497768741107556E-3</v>
      </c>
      <c r="M79" s="52">
        <f>IFERROR(_xll.qlIndexFixing(ONIndex3M,I79,TRUE,_xll.ohTrigger(RecalcTrigger,Trigger3M)),NA())</f>
        <v>3.4207960023024953E-3</v>
      </c>
      <c r="N79" s="52">
        <f>IFERROR(_xll.qlIndexFixing(Index6M,$H79,TRUE,_xll.ohTrigger(RecalcTrigger,Trigger6M)),NA())</f>
        <v>6.0500914072402412E-3</v>
      </c>
      <c r="O79" s="52">
        <f>IFERROR(_xll.qlIndexFixing(ONIndex6M,I79,TRUE,_xll.ohTrigger(RecalcTrigger,Trigger6M)),NA())</f>
        <v>4.5434072760031086E-3</v>
      </c>
      <c r="P79" s="52">
        <f>IFERROR(_xll.qlIndexFixing(Index1Y,$H79,TRUE,_xll.ohTrigger(RecalcTrigger,Trigger1Y)),NA())</f>
        <v>9.6111494621021927E-3</v>
      </c>
      <c r="Q79" s="52">
        <f>IFERROR(_xll.qlIndexFixing(ONIndex1Y,I79,TRUE,_xll.ohTrigger(RecalcTrigger,Trigger1Y)),NA())</f>
        <v>6.3234917457499762E-3</v>
      </c>
    </row>
    <row r="80" spans="2:17" x14ac:dyDescent="0.2">
      <c r="B80" s="46" t="s">
        <v>20</v>
      </c>
      <c r="D80" s="49">
        <f>_xll.qlCalendarAdvance(LocalCalendar,$D79,B80,"f",FALSE)</f>
        <v>42291</v>
      </c>
      <c r="E80" s="49">
        <f>_xll.qlInterestRateIndexValueDate(IndexON,D80)</f>
        <v>42291</v>
      </c>
      <c r="F80" s="52">
        <f>IFERROR(_xll.qlIndexFixing(IndexON,D80,TRUE,_xll.ohTrigger(RecalcTrigger,TriggerON)),NA())</f>
        <v>2.16323898610149E-3</v>
      </c>
      <c r="H80" s="49">
        <f>_xll.qlCalendarAdvance(IborCalendar,$H79,B80,"f",FALSE)</f>
        <v>42289</v>
      </c>
      <c r="I80" s="49">
        <f>_xll.qlInterestRateIndexValueDate(Index1M,$H80)</f>
        <v>42291</v>
      </c>
      <c r="J80" s="52">
        <f>IFERROR(_xll.qlIndexFixing(Index1M,$H80,TRUE,_xll.ohTrigger(RecalcTrigger,Trigger1M)),NA())</f>
        <v>2.8484286216500336E-3</v>
      </c>
      <c r="K80" s="52">
        <f>IFERROR(_xll.qlIndexFixing(ONIndex1M,I80,TRUE,_xll.ohTrigger(RecalcTrigger,Trigger1M)),NA())</f>
        <v>2.5834746916153506E-3</v>
      </c>
      <c r="L80" s="52">
        <f>IFERROR(_xll.qlIndexFixing(Index3M,H80,TRUE,_xll.ohTrigger(RecalcTrigger,Trigger3M)),NA())</f>
        <v>4.3703201400773608E-3</v>
      </c>
      <c r="M80" s="52">
        <f>IFERROR(_xll.qlIndexFixing(ONIndex3M,I80,TRUE,_xll.ohTrigger(RecalcTrigger,Trigger3M)),NA())</f>
        <v>3.4399644565663579E-3</v>
      </c>
      <c r="N80" s="52">
        <f>IFERROR(_xll.qlIndexFixing(Index6M,$H80,TRUE,_xll.ohTrigger(RecalcTrigger,Trigger6M)),NA())</f>
        <v>6.0680916292067564E-3</v>
      </c>
      <c r="O80" s="52">
        <f>IFERROR(_xll.qlIndexFixing(ONIndex6M,I80,TRUE,_xll.ohTrigger(RecalcTrigger,Trigger6M)),NA())</f>
        <v>4.5538891277097093E-3</v>
      </c>
      <c r="P80" s="52">
        <f>IFERROR(_xll.qlIndexFixing(Index1Y,$H80,TRUE,_xll.ohTrigger(RecalcTrigger,Trigger1Y)),NA())</f>
        <v>9.6324363131449226E-3</v>
      </c>
      <c r="Q80" s="52">
        <f>IFERROR(_xll.qlIndexFixing(ONIndex1Y,I80,TRUE,_xll.ohTrigger(RecalcTrigger,Trigger1Y)),NA())</f>
        <v>6.3367565307803631E-3</v>
      </c>
    </row>
    <row r="81" spans="2:17" x14ac:dyDescent="0.2">
      <c r="B81" s="46" t="s">
        <v>20</v>
      </c>
      <c r="D81" s="49">
        <f>_xll.qlCalendarAdvance(LocalCalendar,$D80,B81,"f",FALSE)</f>
        <v>42292</v>
      </c>
      <c r="E81" s="49">
        <f>_xll.qlInterestRateIndexValueDate(IndexON,D81)</f>
        <v>42292</v>
      </c>
      <c r="F81" s="52">
        <f>IFERROR(_xll.qlIndexFixing(IndexON,D81,TRUE,_xll.ohTrigger(RecalcTrigger,TriggerON)),NA())</f>
        <v>2.1760077614185747E-3</v>
      </c>
      <c r="H81" s="49">
        <f>_xll.qlCalendarAdvance(IborCalendar,$H80,B81,"f",FALSE)</f>
        <v>42290</v>
      </c>
      <c r="I81" s="49">
        <f>_xll.qlInterestRateIndexValueDate(Index1M,$H81)</f>
        <v>42292</v>
      </c>
      <c r="J81" s="52">
        <f>IFERROR(_xll.qlIndexFixing(Index1M,$H81,TRUE,_xll.ohTrigger(RecalcTrigger,Trigger1M)),NA())</f>
        <v>2.8566879314598226E-3</v>
      </c>
      <c r="K81" s="52">
        <f>IFERROR(_xll.qlIndexFixing(ONIndex1M,I81,TRUE,_xll.ohTrigger(RecalcTrigger,Trigger1M)),NA())</f>
        <v>2.5994800297901577E-3</v>
      </c>
      <c r="L81" s="52">
        <f>IFERROR(_xll.qlIndexFixing(Index3M,H81,TRUE,_xll.ohTrigger(RecalcTrigger,Trigger3M)),NA())</f>
        <v>4.3908785465119754E-3</v>
      </c>
      <c r="M81" s="52">
        <f>IFERROR(_xll.qlIndexFixing(ONIndex3M,I81,TRUE,_xll.ohTrigger(RecalcTrigger,Trigger3M)),NA())</f>
        <v>3.4597759086452129E-3</v>
      </c>
      <c r="N81" s="52">
        <f>IFERROR(_xll.qlIndexFixing(Index6M,$H81,TRUE,_xll.ohTrigger(RecalcTrigger,Trigger6M)),NA())</f>
        <v>6.0860713613151559E-3</v>
      </c>
      <c r="O81" s="52">
        <f>IFERROR(_xll.qlIndexFixing(ONIndex6M,I81,TRUE,_xll.ohTrigger(RecalcTrigger,Trigger6M)),NA())</f>
        <v>4.5641860003442503E-3</v>
      </c>
      <c r="P81" s="52">
        <f>IFERROR(_xll.qlIndexFixing(Index1Y,$H81,TRUE,_xll.ohTrigger(RecalcTrigger,Trigger1Y)),NA())</f>
        <v>9.6787494150820629E-3</v>
      </c>
      <c r="Q81" s="52">
        <f>IFERROR(_xll.qlIndexFixing(ONIndex1Y,I81,TRUE,_xll.ohTrigger(RecalcTrigger,Trigger1Y)),NA())</f>
        <v>6.3497990699090678E-3</v>
      </c>
    </row>
    <row r="82" spans="2:17" x14ac:dyDescent="0.2">
      <c r="B82" s="46" t="s">
        <v>20</v>
      </c>
      <c r="D82" s="49">
        <f>_xll.qlCalendarAdvance(LocalCalendar,$D81,B82,"f",FALSE)</f>
        <v>42293</v>
      </c>
      <c r="E82" s="49">
        <f>_xll.qlInterestRateIndexValueDate(IndexON,D82)</f>
        <v>42293</v>
      </c>
      <c r="F82" s="52">
        <f>IFERROR(_xll.qlIndexFixing(IndexON,D82,TRUE,_xll.ohTrigger(RecalcTrigger,TriggerON)),NA())</f>
        <v>2.2009852096083193E-3</v>
      </c>
      <c r="H82" s="49">
        <f>_xll.qlCalendarAdvance(IborCalendar,$H81,B82,"f",FALSE)</f>
        <v>42291</v>
      </c>
      <c r="I82" s="49">
        <f>_xll.qlInterestRateIndexValueDate(Index1M,$H82)</f>
        <v>42293</v>
      </c>
      <c r="J82" s="52">
        <f>IFERROR(_xll.qlIndexFixing(Index1M,$H82,TRUE,_xll.ohTrigger(RecalcTrigger,Trigger1M)),NA())</f>
        <v>2.8649642732772687E-3</v>
      </c>
      <c r="K82" s="52">
        <f>IFERROR(_xll.qlIndexFixing(ONIndex1M,I82,TRUE,_xll.ohTrigger(RecalcTrigger,Trigger1M)),NA())</f>
        <v>2.6316814762328278E-3</v>
      </c>
      <c r="L82" s="52">
        <f>IFERROR(_xll.qlIndexFixing(Index3M,H82,TRUE,_xll.ohTrigger(RecalcTrigger,Trigger3M)),NA())</f>
        <v>4.4425667031662754E-3</v>
      </c>
      <c r="M82" s="52">
        <f>IFERROR(_xll.qlIndexFixing(ONIndex3M,I82,TRUE,_xll.ohTrigger(RecalcTrigger,Trigger3M)),NA())</f>
        <v>3.4997378947387858E-3</v>
      </c>
      <c r="N82" s="52">
        <f>IFERROR(_xll.qlIndexFixing(Index6M,$H82,TRUE,_xll.ohTrigger(RecalcTrigger,Trigger6M)),NA())</f>
        <v>6.123247888398786E-3</v>
      </c>
      <c r="O82" s="52">
        <f>IFERROR(_xll.qlIndexFixing(ONIndex6M,I82,TRUE,_xll.ohTrigger(RecalcTrigger,Trigger6M)),NA())</f>
        <v>4.5842215224922711E-3</v>
      </c>
      <c r="P82" s="52">
        <f>IFERROR(_xll.qlIndexFixing(Index1Y,$H82,TRUE,_xll.ohTrigger(RecalcTrigger,Trigger1Y)),NA())</f>
        <v>9.6876492505077166E-3</v>
      </c>
      <c r="Q82" s="52">
        <f>IFERROR(_xll.qlIndexFixing(ONIndex1Y,I82,TRUE,_xll.ohTrigger(RecalcTrigger,Trigger1Y)),NA())</f>
        <v>6.375256225013004E-3</v>
      </c>
    </row>
    <row r="83" spans="2:17" x14ac:dyDescent="0.2">
      <c r="B83" s="46" t="s">
        <v>20</v>
      </c>
      <c r="D83" s="49">
        <f>_xll.qlCalendarAdvance(LocalCalendar,$D82,B83,"f",FALSE)</f>
        <v>42296</v>
      </c>
      <c r="E83" s="49">
        <f>_xll.qlInterestRateIndexValueDate(IndexON,D83)</f>
        <v>42296</v>
      </c>
      <c r="F83" s="52">
        <f>IFERROR(_xll.qlIndexFixing(IndexON,D83,TRUE,_xll.ohTrigger(RecalcTrigger,TriggerON)),NA())</f>
        <v>2.2253621866852313E-3</v>
      </c>
      <c r="H83" s="49">
        <f>_xll.qlCalendarAdvance(IborCalendar,$H82,B83,"f",FALSE)</f>
        <v>42292</v>
      </c>
      <c r="I83" s="49">
        <f>_xll.qlInterestRateIndexValueDate(Index1M,$H83)</f>
        <v>42296</v>
      </c>
      <c r="J83" s="52">
        <f>IFERROR(_xll.qlIndexFixing(Index1M,$H83,TRUE,_xll.ohTrigger(RecalcTrigger,Trigger1M)),NA())</f>
        <v>2.9157713504291576E-3</v>
      </c>
      <c r="K83" s="52">
        <f>IFERROR(_xll.qlIndexFixing(ONIndex1M,I83,TRUE,_xll.ohTrigger(RecalcTrigger,Trigger1M)),NA())</f>
        <v>2.6640159796542662E-3</v>
      </c>
      <c r="L83" s="52">
        <f>IFERROR(_xll.qlIndexFixing(Index3M,H83,TRUE,_xll.ohTrigger(RecalcTrigger,Trigger3M)),NA())</f>
        <v>4.4731806628340726E-3</v>
      </c>
      <c r="M83" s="52">
        <f>IFERROR(_xll.qlIndexFixing(ONIndex3M,I83,TRUE,_xll.ohTrigger(RecalcTrigger,Trigger3M)),NA())</f>
        <v>3.5396862250891559E-3</v>
      </c>
      <c r="N83" s="52">
        <f>IFERROR(_xll.qlIndexFixing(Index6M,$H83,TRUE,_xll.ohTrigger(RecalcTrigger,Trigger6M)),NA())</f>
        <v>6.1579412277938152E-3</v>
      </c>
      <c r="O83" s="52">
        <f>IFERROR(_xll.qlIndexFixing(ONIndex6M,I83,TRUE,_xll.ohTrigger(RecalcTrigger,Trigger6M)),NA())</f>
        <v>4.6035236996821993E-3</v>
      </c>
      <c r="P83" s="52">
        <f>IFERROR(_xll.qlIndexFixing(Index1Y,$H83,TRUE,_xll.ohTrigger(RecalcTrigger,Trigger1Y)),NA())</f>
        <v>9.7394998648128693E-3</v>
      </c>
      <c r="Q83" s="52">
        <f>IFERROR(_xll.qlIndexFixing(ONIndex1Y,I83,TRUE,_xll.ohTrigger(RecalcTrigger,Trigger1Y)),NA())</f>
        <v>6.3997467680465547E-3</v>
      </c>
    </row>
    <row r="84" spans="2:17" x14ac:dyDescent="0.2">
      <c r="B84" s="46" t="s">
        <v>20</v>
      </c>
      <c r="D84" s="49">
        <f>_xll.qlCalendarAdvance(LocalCalendar,$D83,B84,"f",FALSE)</f>
        <v>42297</v>
      </c>
      <c r="E84" s="49">
        <f>_xll.qlInterestRateIndexValueDate(IndexON,D84)</f>
        <v>42297</v>
      </c>
      <c r="F84" s="52">
        <f>IFERROR(_xll.qlIndexFixing(IndexON,D84,TRUE,_xll.ohTrigger(RecalcTrigger,TriggerON)),NA())</f>
        <v>2.237270623961507E-3</v>
      </c>
      <c r="H84" s="49">
        <f>_xll.qlCalendarAdvance(IborCalendar,$H83,B84,"f",FALSE)</f>
        <v>42293</v>
      </c>
      <c r="I84" s="49">
        <f>_xll.qlInterestRateIndexValueDate(Index1M,$H84)</f>
        <v>42297</v>
      </c>
      <c r="J84" s="52">
        <f>IFERROR(_xll.qlIndexFixing(Index1M,$H84,TRUE,_xll.ohTrigger(RecalcTrigger,Trigger1M)),NA())</f>
        <v>2.9328100354417399E-3</v>
      </c>
      <c r="K84" s="52">
        <f>IFERROR(_xll.qlIndexFixing(ONIndex1M,I84,TRUE,_xll.ohTrigger(RecalcTrigger,Trigger1M)),NA())</f>
        <v>2.6802786164914494E-3</v>
      </c>
      <c r="L84" s="52">
        <f>IFERROR(_xll.qlIndexFixing(Index3M,H84,TRUE,_xll.ohTrigger(RecalcTrigger,Trigger3M)),NA())</f>
        <v>4.4937703160077957E-3</v>
      </c>
      <c r="M84" s="52">
        <f>IFERROR(_xll.qlIndexFixing(ONIndex3M,I84,TRUE,_xll.ohTrigger(RecalcTrigger,Trigger3M)),NA())</f>
        <v>3.5597045950108708E-3</v>
      </c>
      <c r="N84" s="52">
        <f>IFERROR(_xll.qlIndexFixing(Index6M,$H84,TRUE,_xll.ohTrigger(RecalcTrigger,Trigger6M)),NA())</f>
        <v>6.1759353905643435E-3</v>
      </c>
      <c r="O84" s="52">
        <f>IFERROR(_xll.qlIndexFixing(ONIndex6M,I84,TRUE,_xll.ohTrigger(RecalcTrigger,Trigger6M)),NA())</f>
        <v>4.6128956766366969E-3</v>
      </c>
      <c r="P84" s="52">
        <f>IFERROR(_xll.qlIndexFixing(Index1Y,$H84,TRUE,_xll.ohTrigger(RecalcTrigger,Trigger1Y)),NA())</f>
        <v>9.7610138098881399E-3</v>
      </c>
      <c r="Q84" s="52">
        <f>IFERROR(_xll.qlIndexFixing(ONIndex1Y,I84,TRUE,_xll.ohTrigger(RecalcTrigger,Trigger1Y)),NA())</f>
        <v>6.4116780778267213E-3</v>
      </c>
    </row>
    <row r="85" spans="2:17" x14ac:dyDescent="0.2">
      <c r="B85" s="46" t="s">
        <v>20</v>
      </c>
      <c r="D85" s="49">
        <f>_xll.qlCalendarAdvance(LocalCalendar,$D84,B85,"f",FALSE)</f>
        <v>42298</v>
      </c>
      <c r="E85" s="49">
        <f>_xll.qlInterestRateIndexValueDate(IndexON,D85)</f>
        <v>42298</v>
      </c>
      <c r="F85" s="52">
        <f>IFERROR(_xll.qlIndexFixing(IndexON,D85,TRUE,_xll.ohTrigger(RecalcTrigger,TriggerON)),NA())</f>
        <v>2.2490069935177104E-3</v>
      </c>
      <c r="H85" s="49">
        <f>_xll.qlCalendarAdvance(IborCalendar,$H84,B85,"f",FALSE)</f>
        <v>42296</v>
      </c>
      <c r="I85" s="49">
        <f>_xll.qlInterestRateIndexValueDate(Index1M,$H85)</f>
        <v>42298</v>
      </c>
      <c r="J85" s="52">
        <f>IFERROR(_xll.qlIndexFixing(Index1M,$H85,TRUE,_xll.ohTrigger(RecalcTrigger,Trigger1M)),NA())</f>
        <v>2.9673408682134358E-3</v>
      </c>
      <c r="K85" s="52">
        <f>IFERROR(_xll.qlIndexFixing(ONIndex1M,I85,TRUE,_xll.ohTrigger(RecalcTrigger,Trigger1M)),NA())</f>
        <v>2.6965927130451206E-3</v>
      </c>
      <c r="L85" s="52">
        <f>IFERROR(_xll.qlIndexFixing(Index3M,H85,TRUE,_xll.ohTrigger(RecalcTrigger,Trigger3M)),NA())</f>
        <v>4.5143649649175182E-3</v>
      </c>
      <c r="M85" s="52">
        <f>IFERROR(_xll.qlIndexFixing(ONIndex3M,I85,TRUE,_xll.ohTrigger(RecalcTrigger,Trigger3M)),NA())</f>
        <v>3.5797392811609541E-3</v>
      </c>
      <c r="N85" s="52">
        <f>IFERROR(_xll.qlIndexFixing(Index6M,$H85,TRUE,_xll.ohTrigger(RecalcTrigger,Trigger6M)),NA())</f>
        <v>6.1939558174448853E-3</v>
      </c>
      <c r="O85" s="52">
        <f>IFERROR(_xll.qlIndexFixing(ONIndex6M,I85,TRUE,_xll.ohTrigger(RecalcTrigger,Trigger6M)),NA())</f>
        <v>4.6220826744391985E-3</v>
      </c>
      <c r="P85" s="52">
        <f>IFERROR(_xll.qlIndexFixing(Index1Y,$H85,TRUE,_xll.ohTrigger(RecalcTrigger,Trigger1Y)),NA())</f>
        <v>9.7825532902928915E-3</v>
      </c>
      <c r="Q85" s="52">
        <f>IFERROR(_xll.qlIndexFixing(ONIndex1Y,I85,TRUE,_xll.ohTrigger(RecalcTrigger,Trigger1Y)),NA())</f>
        <v>6.4233871417052057E-3</v>
      </c>
    </row>
    <row r="86" spans="2:17" x14ac:dyDescent="0.2">
      <c r="B86" s="46" t="s">
        <v>20</v>
      </c>
      <c r="D86" s="49">
        <f>_xll.qlCalendarAdvance(LocalCalendar,$D85,B86,"f",FALSE)</f>
        <v>42299</v>
      </c>
      <c r="E86" s="49">
        <f>_xll.qlInterestRateIndexValueDate(IndexON,D86)</f>
        <v>42299</v>
      </c>
      <c r="F86" s="52">
        <f>IFERROR(_xll.qlIndexFixing(IndexON,D86,TRUE,_xll.ohTrigger(RecalcTrigger,TriggerON)),NA())</f>
        <v>2.2605712954337775E-3</v>
      </c>
      <c r="H86" s="49">
        <f>_xll.qlCalendarAdvance(IborCalendar,$H85,B86,"f",FALSE)</f>
        <v>42297</v>
      </c>
      <c r="I86" s="49">
        <f>_xll.qlInterestRateIndexValueDate(Index1M,$H86)</f>
        <v>42299</v>
      </c>
      <c r="J86" s="52">
        <f>IFERROR(_xll.qlIndexFixing(Index1M,$H86,TRUE,_xll.ohTrigger(RecalcTrigger,Trigger1M)),NA())</f>
        <v>2.9757794578802454E-3</v>
      </c>
      <c r="K86" s="52">
        <f>IFERROR(_xll.qlIndexFixing(ONIndex1M,I86,TRUE,_xll.ohTrigger(RecalcTrigger,Trigger1M)),NA())</f>
        <v>2.7129582693152798E-3</v>
      </c>
      <c r="L86" s="52">
        <f>IFERROR(_xll.qlIndexFixing(Index3M,H86,TRUE,_xll.ohTrigger(RecalcTrigger,Trigger3M)),NA())</f>
        <v>4.5349642826021724E-3</v>
      </c>
      <c r="M86" s="52">
        <f>IFERROR(_xll.qlIndexFixing(ONIndex3M,I86,TRUE,_xll.ohTrigger(RecalcTrigger,Trigger3M)),NA())</f>
        <v>3.5997902836992779E-3</v>
      </c>
      <c r="N86" s="52">
        <f>IFERROR(_xll.qlIndexFixing(Index6M,$H86,TRUE,_xll.ohTrigger(RecalcTrigger,Trigger6M)),NA())</f>
        <v>6.2120103017598944E-3</v>
      </c>
      <c r="O86" s="52">
        <f>IFERROR(_xll.qlIndexFixing(ONIndex6M,I86,TRUE,_xll.ohTrigger(RecalcTrigger,Trigger6M)),NA())</f>
        <v>4.6310846930097682E-3</v>
      </c>
      <c r="P86" s="52">
        <f>IFERROR(_xll.qlIndexFixing(Index1Y,$H86,TRUE,_xll.ohTrigger(RecalcTrigger,Trigger1Y)),NA())</f>
        <v>9.8291253674053624E-3</v>
      </c>
      <c r="Q86" s="52">
        <f>IFERROR(_xll.qlIndexFixing(ONIndex1Y,I86,TRUE,_xll.ohTrigger(RecalcTrigger,Trigger1Y)),NA())</f>
        <v>6.4348739594422E-3</v>
      </c>
    </row>
    <row r="87" spans="2:17" x14ac:dyDescent="0.2">
      <c r="B87" s="46" t="s">
        <v>20</v>
      </c>
      <c r="D87" s="49">
        <f>_xll.qlCalendarAdvance(LocalCalendar,$D86,B87,"f",FALSE)</f>
        <v>42300</v>
      </c>
      <c r="E87" s="49">
        <f>_xll.qlInterestRateIndexValueDate(IndexON,D87)</f>
        <v>42300</v>
      </c>
      <c r="F87" s="52">
        <f>IFERROR(_xll.qlIndexFixing(IndexON,D87,TRUE,_xll.ohTrigger(RecalcTrigger,TriggerON)),NA())</f>
        <v>2.2831408197632186E-3</v>
      </c>
      <c r="H87" s="49">
        <f>_xll.qlCalendarAdvance(IborCalendar,$H86,B87,"f",FALSE)</f>
        <v>42298</v>
      </c>
      <c r="I87" s="49">
        <f>_xll.qlInterestRateIndexValueDate(Index1M,$H87)</f>
        <v>42300</v>
      </c>
      <c r="J87" s="52">
        <f>IFERROR(_xll.qlIndexFixing(Index1M,$H87,TRUE,_xll.ohTrigger(RecalcTrigger,Trigger1M)),NA())</f>
        <v>2.9842350715576292E-3</v>
      </c>
      <c r="K87" s="52">
        <f>IFERROR(_xll.qlIndexFixing(ONIndex1M,I87,TRUE,_xll.ohTrigger(RecalcTrigger,Trigger1M)),NA())</f>
        <v>2.7458818580505806E-3</v>
      </c>
      <c r="L87" s="52">
        <f>IFERROR(_xll.qlIndexFixing(Index3M,H87,TRUE,_xll.ohTrigger(RecalcTrigger,Trigger3M)),NA())</f>
        <v>4.5763060196558217E-3</v>
      </c>
      <c r="M87" s="52">
        <f>IFERROR(_xll.qlIndexFixing(ONIndex3M,I87,TRUE,_xll.ohTrigger(RecalcTrigger,Trigger3M)),NA())</f>
        <v>3.6399834797240516E-3</v>
      </c>
      <c r="N87" s="52">
        <f>IFERROR(_xll.qlIndexFixing(Index6M,$H87,TRUE,_xll.ohTrigger(RecalcTrigger,Trigger6M)),NA())</f>
        <v>6.2490785849046472E-3</v>
      </c>
      <c r="O87" s="52">
        <f>IFERROR(_xll.qlIndexFixing(ONIndex6M,I87,TRUE,_xll.ohTrigger(RecalcTrigger,Trigger6M)),NA())</f>
        <v>4.6485321560840731E-3</v>
      </c>
      <c r="P87" s="52">
        <f>IFERROR(_xll.qlIndexFixing(Index1Y,$H87,TRUE,_xll.ohTrigger(RecalcTrigger,Trigger1Y)),NA())</f>
        <v>9.8381981544964116E-3</v>
      </c>
      <c r="Q87" s="52">
        <f>IFERROR(_xll.qlIndexFixing(ONIndex1Y,I87,TRUE,_xll.ohTrigger(RecalcTrigger,Trigger1Y)),NA())</f>
        <v>6.4572225930525917E-3</v>
      </c>
    </row>
    <row r="88" spans="2:17" x14ac:dyDescent="0.2">
      <c r="B88" s="46" t="s">
        <v>20</v>
      </c>
      <c r="D88" s="49">
        <f>_xll.qlCalendarAdvance(LocalCalendar,$D87,B88,"f",FALSE)</f>
        <v>42303</v>
      </c>
      <c r="E88" s="49">
        <f>_xll.qlInterestRateIndexValueDate(IndexON,D88)</f>
        <v>42303</v>
      </c>
      <c r="F88" s="52">
        <f>IFERROR(_xll.qlIndexFixing(IndexON,D88,TRUE,_xll.ohTrigger(RecalcTrigger,TriggerON)),NA())</f>
        <v>2.3051078258973234E-3</v>
      </c>
      <c r="H88" s="49">
        <f>_xll.qlCalendarAdvance(IborCalendar,$H87,B88,"f",FALSE)</f>
        <v>42299</v>
      </c>
      <c r="I88" s="49">
        <f>_xll.qlInterestRateIndexValueDate(Index1M,$H88)</f>
        <v>42303</v>
      </c>
      <c r="J88" s="52">
        <f>IFERROR(_xll.qlIndexFixing(Index1M,$H88,TRUE,_xll.ohTrigger(RecalcTrigger,Trigger1M)),NA())</f>
        <v>3.0449647207539399E-3</v>
      </c>
      <c r="K88" s="52">
        <f>IFERROR(_xll.qlIndexFixing(ONIndex1M,I88,TRUE,_xll.ohTrigger(RecalcTrigger,Trigger1M)),NA())</f>
        <v>2.7789350922802214E-3</v>
      </c>
      <c r="L88" s="52">
        <f>IFERROR(_xll.qlIndexFixing(Index3M,H88,TRUE,_xll.ohTrigger(RecalcTrigger,Trigger3M)),NA())</f>
        <v>4.6174017015829117E-3</v>
      </c>
      <c r="M88" s="52">
        <f>IFERROR(_xll.qlIndexFixing(ONIndex3M,I88,TRUE,_xll.ohTrigger(RecalcTrigger,Trigger3M)),NA())</f>
        <v>3.6801574572553619E-3</v>
      </c>
      <c r="N88" s="52">
        <f>IFERROR(_xll.qlIndexFixing(Index6M,$H88,TRUE,_xll.ohTrigger(RecalcTrigger,Trigger6M)),NA())</f>
        <v>6.2847246899103834E-3</v>
      </c>
      <c r="O88" s="52">
        <f>IFERROR(_xll.qlIndexFixing(ONIndex6M,I88,TRUE,_xll.ohTrigger(RecalcTrigger,Trigger6M)),NA())</f>
        <v>4.6652429752125357E-3</v>
      </c>
      <c r="P88" s="52">
        <f>IFERROR(_xll.qlIndexFixing(Index1Y,$H88,TRUE,_xll.ohTrigger(RecalcTrigger,Trigger1Y)),NA())</f>
        <v>9.8905105466680163E-3</v>
      </c>
      <c r="Q88" s="52">
        <f>IFERROR(_xll.qlIndexFixing(ONIndex1Y,I88,TRUE,_xll.ohTrigger(RecalcTrigger,Trigger1Y)),NA())</f>
        <v>6.4785987707338677E-3</v>
      </c>
    </row>
    <row r="89" spans="2:17" x14ac:dyDescent="0.2">
      <c r="B89" s="46" t="s">
        <v>20</v>
      </c>
      <c r="D89" s="49">
        <f>_xll.qlCalendarAdvance(LocalCalendar,$D88,B89,"f",FALSE)</f>
        <v>42304</v>
      </c>
      <c r="E89" s="49">
        <f>_xll.qlInterestRateIndexValueDate(IndexON,D89)</f>
        <v>42304</v>
      </c>
      <c r="F89" s="52">
        <f>IFERROR(_xll.qlIndexFixing(IndexON,D89,TRUE,_xll.ohTrigger(RecalcTrigger,TriggerON)),NA())</f>
        <v>2.3158117892130292E-3</v>
      </c>
      <c r="H89" s="49">
        <f>_xll.qlCalendarAdvance(IborCalendar,$H88,B89,"f",FALSE)</f>
        <v>42300</v>
      </c>
      <c r="I89" s="49">
        <f>_xll.qlInterestRateIndexValueDate(Index1M,$H89)</f>
        <v>42304</v>
      </c>
      <c r="J89" s="52">
        <f>IFERROR(_xll.qlIndexFixing(Index1M,$H89,TRUE,_xll.ohTrigger(RecalcTrigger,Trigger1M)),NA())</f>
        <v>3.0535227507233836E-3</v>
      </c>
      <c r="K89" s="52">
        <f>IFERROR(_xll.qlIndexFixing(ONIndex1M,I89,TRUE,_xll.ohTrigger(RecalcTrigger,Trigger1M)),NA())</f>
        <v>2.7955579474525649E-3</v>
      </c>
      <c r="L89" s="52">
        <f>IFERROR(_xll.qlIndexFixing(Index3M,H89,TRUE,_xll.ohTrigger(RecalcTrigger,Trigger3M)),NA())</f>
        <v>4.6380194584568725E-3</v>
      </c>
      <c r="M89" s="52">
        <f>IFERROR(_xll.qlIndexFixing(ONIndex3M,I89,TRUE,_xll.ohTrigger(RecalcTrigger,Trigger3M)),NA())</f>
        <v>3.7002900414950801E-3</v>
      </c>
      <c r="N89" s="52">
        <f>IFERROR(_xll.qlIndexFixing(Index6M,$H89,TRUE,_xll.ohTrigger(RecalcTrigger,Trigger6M)),NA())</f>
        <v>6.3030663713500544E-3</v>
      </c>
      <c r="O89" s="52">
        <f>IFERROR(_xll.qlIndexFixing(ONIndex6M,I89,TRUE,_xll.ohTrigger(RecalcTrigger,Trigger6M)),NA())</f>
        <v>4.6733200977033817E-3</v>
      </c>
      <c r="P89" s="52">
        <f>IFERROR(_xll.qlIndexFixing(Index1Y,$H89,TRUE,_xll.ohTrigger(RecalcTrigger,Trigger1Y)),NA())</f>
        <v>9.9121293294258655E-3</v>
      </c>
      <c r="Q89" s="52">
        <f>IFERROR(_xll.qlIndexFixing(ONIndex1Y,I89,TRUE,_xll.ohTrigger(RecalcTrigger,Trigger1Y)),NA())</f>
        <v>6.4889743584028992E-3</v>
      </c>
    </row>
    <row r="90" spans="2:17" x14ac:dyDescent="0.2">
      <c r="B90" s="46" t="s">
        <v>20</v>
      </c>
      <c r="D90" s="49">
        <f>_xll.qlCalendarAdvance(LocalCalendar,$D89,B90,"f",FALSE)</f>
        <v>42305</v>
      </c>
      <c r="E90" s="49">
        <f>_xll.qlInterestRateIndexValueDate(IndexON,D90)</f>
        <v>42305</v>
      </c>
      <c r="F90" s="52">
        <f>IFERROR(_xll.qlIndexFixing(IndexON,D90,TRUE,_xll.ohTrigger(RecalcTrigger,TriggerON)),NA())</f>
        <v>2.3263436846487906E-3</v>
      </c>
      <c r="H90" s="49">
        <f>_xll.qlCalendarAdvance(IborCalendar,$H89,B90,"f",FALSE)</f>
        <v>42303</v>
      </c>
      <c r="I90" s="49">
        <f>_xll.qlInterestRateIndexValueDate(Index1M,$H90)</f>
        <v>42305</v>
      </c>
      <c r="J90" s="52">
        <f>IFERROR(_xll.qlIndexFixing(Index1M,$H90,TRUE,_xll.ohTrigger(RecalcTrigger,Trigger1M)),NA())</f>
        <v>3.0887765970315103E-3</v>
      </c>
      <c r="K90" s="52">
        <f>IFERROR(_xll.qlIndexFixing(ONIndex1M,I90,TRUE,_xll.ohTrigger(RecalcTrigger,Trigger1M)),NA())</f>
        <v>2.8122322624213325E-3</v>
      </c>
      <c r="L90" s="52">
        <f>IFERROR(_xll.qlIndexFixing(Index3M,H90,TRUE,_xll.ohTrigger(RecalcTrigger,Trigger3M)),NA())</f>
        <v>4.6586399221847036E-3</v>
      </c>
      <c r="M90" s="52">
        <f>IFERROR(_xll.qlIndexFixing(ONIndex3M,I90,TRUE,_xll.ohTrigger(RecalcTrigger,Trigger3M)),NA())</f>
        <v>3.7204389420431028E-3</v>
      </c>
      <c r="N90" s="52">
        <f>IFERROR(_xll.qlIndexFixing(Index6M,$H90,TRUE,_xll.ohTrigger(RecalcTrigger,Trigger6M)),NA())</f>
        <v>6.3214888762508723E-3</v>
      </c>
      <c r="O90" s="52">
        <f>IFERROR(_xll.qlIndexFixing(ONIndex6M,I90,TRUE,_xll.ohTrigger(RecalcTrigger,Trigger6M)),NA())</f>
        <v>4.6812122408823598E-3</v>
      </c>
      <c r="P90" s="52">
        <f>IFERROR(_xll.qlIndexFixing(Index1Y,$H90,TRUE,_xll.ohTrigger(RecalcTrigger,Trigger1Y)),NA())</f>
        <v>9.9337490081210303E-3</v>
      </c>
      <c r="Q90" s="52">
        <f>IFERROR(_xll.qlIndexFixing(ONIndex1Y,I90,TRUE,_xll.ohTrigger(RecalcTrigger,Trigger1Y)),NA())</f>
        <v>6.4991277000103764E-3</v>
      </c>
    </row>
    <row r="91" spans="2:17" x14ac:dyDescent="0.2">
      <c r="B91" s="46" t="s">
        <v>20</v>
      </c>
      <c r="D91" s="49">
        <f>_xll.qlCalendarAdvance(LocalCalendar,$D90,B91,"f",FALSE)</f>
        <v>42306</v>
      </c>
      <c r="E91" s="49">
        <f>_xll.qlInterestRateIndexValueDate(IndexON,D91)</f>
        <v>42306</v>
      </c>
      <c r="F91" s="52">
        <f>IFERROR(_xll.qlIndexFixing(IndexON,D91,TRUE,_xll.ohTrigger(RecalcTrigger,TriggerON)),NA())</f>
        <v>2.3367765090132053E-3</v>
      </c>
      <c r="H91" s="49">
        <f>_xll.qlCalendarAdvance(IborCalendar,$H90,B91,"f",FALSE)</f>
        <v>42304</v>
      </c>
      <c r="I91" s="49">
        <f>_xll.qlInterestRateIndexValueDate(Index1M,$H91)</f>
        <v>42306</v>
      </c>
      <c r="J91" s="52">
        <f>IFERROR(_xll.qlIndexFixing(Index1M,$H91,TRUE,_xll.ohTrigger(RecalcTrigger,Trigger1M)),NA())</f>
        <v>3.0973944113979468E-3</v>
      </c>
      <c r="K91" s="52">
        <f>IFERROR(_xll.qlIndexFixing(ONIndex1M,I91,TRUE,_xll.ohTrigger(RecalcTrigger,Trigger1M)),NA())</f>
        <v>2.8289580372664602E-3</v>
      </c>
      <c r="L91" s="52">
        <f>IFERROR(_xll.qlIndexFixing(Index3M,H91,TRUE,_xll.ohTrigger(RecalcTrigger,Trigger3M)),NA())</f>
        <v>4.6792627657549456E-3</v>
      </c>
      <c r="M91" s="52">
        <f>IFERROR(_xll.qlIndexFixing(ONIndex3M,I91,TRUE,_xll.ohTrigger(RecalcTrigger,Trigger3M)),NA())</f>
        <v>3.7406041588994299E-3</v>
      </c>
      <c r="N91" s="52">
        <f>IFERROR(_xll.qlIndexFixing(Index6M,$H91,TRUE,_xll.ohTrigger(RecalcTrigger,Trigger6M)),NA())</f>
        <v>6.3399999999872395E-3</v>
      </c>
      <c r="O91" s="52">
        <f>IFERROR(_xll.qlIndexFixing(ONIndex6M,I91,TRUE,_xll.ohTrigger(RecalcTrigger,Trigger6M)),NA())</f>
        <v>4.6889929314541945E-3</v>
      </c>
      <c r="P91" s="52">
        <f>IFERROR(_xll.qlIndexFixing(Index1Y,$H91,TRUE,_xll.ohTrigger(RecalcTrigger,Trigger1Y)),NA())</f>
        <v>9.979999999935138E-3</v>
      </c>
      <c r="Q91" s="52">
        <f>IFERROR(_xll.qlIndexFixing(ONIndex1Y,I91,TRUE,_xll.ohTrigger(RecalcTrigger,Trigger1Y)),NA())</f>
        <v>6.5091472370504277E-3</v>
      </c>
    </row>
    <row r="92" spans="2:17" x14ac:dyDescent="0.2">
      <c r="B92" s="46" t="s">
        <v>20</v>
      </c>
      <c r="D92" s="49">
        <f>_xll.qlCalendarAdvance(LocalCalendar,$D91,B92,"f",FALSE)</f>
        <v>42307</v>
      </c>
      <c r="E92" s="49">
        <f>_xll.qlInterestRateIndexValueDate(IndexON,D92)</f>
        <v>42307</v>
      </c>
      <c r="F92" s="52">
        <f>IFERROR(_xll.qlIndexFixing(IndexON,D92,TRUE,_xll.ohTrigger(RecalcTrigger,TriggerON)),NA())</f>
        <v>2.3583979888730511E-3</v>
      </c>
      <c r="H92" s="49">
        <f>_xll.qlCalendarAdvance(IborCalendar,$H91,B92,"f",FALSE)</f>
        <v>42305</v>
      </c>
      <c r="I92" s="49">
        <f>_xll.qlInterestRateIndexValueDate(Index1M,$H92)</f>
        <v>42307</v>
      </c>
      <c r="J92" s="52">
        <f>IFERROR(_xll.qlIndexFixing(Index1M,$H92,TRUE,_xll.ohTrigger(RecalcTrigger,Trigger1M)),NA())</f>
        <v>3.1060292414219321E-3</v>
      </c>
      <c r="K92" s="52">
        <f>IFERROR(_xll.qlIndexFixing(ONIndex1M,I92,TRUE,_xll.ohTrigger(RecalcTrigger,Trigger1M)),NA())</f>
        <v>2.8626038814572041E-3</v>
      </c>
      <c r="L92" s="52">
        <f>IFERROR(_xll.qlIndexFixing(Index3M,H92,TRUE,_xll.ohTrigger(RecalcTrigger,Trigger3M)),NA())</f>
        <v>4.6895289686354306E-3</v>
      </c>
      <c r="M92" s="52">
        <f>IFERROR(_xll.qlIndexFixing(ONIndex3M,I92,TRUE,_xll.ohTrigger(RecalcTrigger,Trigger3M)),NA())</f>
        <v>3.7810286910744395E-3</v>
      </c>
      <c r="N92" s="52">
        <f>IFERROR(_xll.qlIndexFixing(Index6M,$H92,TRUE,_xll.ohTrigger(RecalcTrigger,Trigger6M)),NA())</f>
        <v>6.3489887719423216E-3</v>
      </c>
      <c r="O92" s="52">
        <f>IFERROR(_xll.qlIndexFixing(ONIndex6M,I92,TRUE,_xll.ohTrigger(RecalcTrigger,Trigger6M)),NA())</f>
        <v>4.7053226944093751E-3</v>
      </c>
      <c r="P92" s="52">
        <f>IFERROR(_xll.qlIndexFixing(Index1Y,$H92,TRUE,_xll.ohTrigger(RecalcTrigger,Trigger1Y)),NA())</f>
        <v>9.9892767486530198E-3</v>
      </c>
      <c r="Q92" s="52">
        <f>IFERROR(_xll.qlIndexFixing(ONIndex1Y,I92,TRUE,_xll.ohTrigger(RecalcTrigger,Trigger1Y)),NA())</f>
        <v>6.5301558871233567E-3</v>
      </c>
    </row>
    <row r="93" spans="2:17" x14ac:dyDescent="0.2">
      <c r="B93" s="46" t="s">
        <v>20</v>
      </c>
      <c r="D93" s="49">
        <f>_xll.qlCalendarAdvance(LocalCalendar,$D92,B93,"f",FALSE)</f>
        <v>42310</v>
      </c>
      <c r="E93" s="49">
        <f>_xll.qlInterestRateIndexValueDate(IndexON,D93)</f>
        <v>42310</v>
      </c>
      <c r="F93" s="52">
        <f>IFERROR(_xll.qlIndexFixing(IndexON,D93,TRUE,_xll.ohTrigger(RecalcTrigger,TriggerON)),NA())</f>
        <v>2.3808749436771137E-3</v>
      </c>
      <c r="H93" s="49">
        <f>_xll.qlCalendarAdvance(IborCalendar,$H92,B93,"f",FALSE)</f>
        <v>42306</v>
      </c>
      <c r="I93" s="49">
        <f>_xll.qlInterestRateIndexValueDate(Index1M,$H93)</f>
        <v>42310</v>
      </c>
      <c r="J93" s="52">
        <f>IFERROR(_xll.qlIndexFixing(Index1M,$H93,TRUE,_xll.ohTrigger(RecalcTrigger,Trigger1M)),NA())</f>
        <v>3.1499940994805797E-3</v>
      </c>
      <c r="K93" s="52">
        <f>IFERROR(_xll.qlIndexFixing(ONIndex1M,I93,TRUE,_xll.ohTrigger(RecalcTrigger,Trigger1M)),NA())</f>
        <v>2.8963757346112118E-3</v>
      </c>
      <c r="L93" s="52">
        <f>IFERROR(_xll.qlIndexFixing(Index3M,H93,TRUE,_xll.ohTrigger(RecalcTrigger,Trigger3M)),NA())</f>
        <v>4.7617713980196508E-3</v>
      </c>
      <c r="M93" s="52">
        <f>IFERROR(_xll.qlIndexFixing(ONIndex3M,I93,TRUE,_xll.ohTrigger(RecalcTrigger,Trigger3M)),NA())</f>
        <v>3.8214281900472713E-3</v>
      </c>
      <c r="N93" s="52">
        <f>IFERROR(_xll.qlIndexFixing(Index6M,$H93,TRUE,_xll.ohTrigger(RecalcTrigger,Trigger6M)),NA())</f>
        <v>6.4149581003976495E-3</v>
      </c>
      <c r="O93" s="52">
        <f>IFERROR(_xll.qlIndexFixing(ONIndex6M,I93,TRUE,_xll.ohTrigger(RecalcTrigger,Trigger6M)),NA())</f>
        <v>4.7223833963272455E-3</v>
      </c>
      <c r="P93" s="52">
        <f>IFERROR(_xll.qlIndexFixing(Index1Y,$H93,TRUE,_xll.ohTrigger(RecalcTrigger,Trigger1Y)),NA())</f>
        <v>1.0041731847379288E-2</v>
      </c>
      <c r="Q93" s="52">
        <f>IFERROR(_xll.qlIndexFixing(ONIndex1Y,I93,TRUE,_xll.ohTrigger(RecalcTrigger,Trigger1Y)),NA())</f>
        <v>6.5519556497051212E-3</v>
      </c>
    </row>
    <row r="94" spans="2:17" x14ac:dyDescent="0.2">
      <c r="B94" s="46" t="s">
        <v>20</v>
      </c>
      <c r="D94" s="49">
        <f>_xll.qlCalendarAdvance(LocalCalendar,$D93,B94,"f",FALSE)</f>
        <v>42311</v>
      </c>
      <c r="E94" s="49">
        <f>_xll.qlInterestRateIndexValueDate(IndexON,D94)</f>
        <v>42311</v>
      </c>
      <c r="F94" s="52">
        <f>IFERROR(_xll.qlIndexFixing(IndexON,D94,TRUE,_xll.ohTrigger(RecalcTrigger,TriggerON)),NA())</f>
        <v>2.3925643334532509E-3</v>
      </c>
      <c r="H94" s="49">
        <f>_xll.qlCalendarAdvance(IborCalendar,$H93,B94,"f",FALSE)</f>
        <v>42307</v>
      </c>
      <c r="I94" s="49">
        <f>_xll.qlInterestRateIndexValueDate(Index1M,$H94)</f>
        <v>42311</v>
      </c>
      <c r="J94" s="52">
        <f>IFERROR(_xll.qlIndexFixing(Index1M,$H94,TRUE,_xll.ohTrigger(RecalcTrigger,Trigger1M)),NA())</f>
        <v>3.167727853457869E-3</v>
      </c>
      <c r="K94" s="52">
        <f>IFERROR(_xll.qlIndexFixing(ONIndex1M,I94,TRUE,_xll.ohTrigger(RecalcTrigger,Trigger1M)),NA())</f>
        <v>2.9133588085183959E-3</v>
      </c>
      <c r="L94" s="52">
        <f>IFERROR(_xll.qlIndexFixing(Index3M,H94,TRUE,_xll.ohTrigger(RecalcTrigger,Trigger3M)),NA())</f>
        <v>4.7824012354075914E-3</v>
      </c>
      <c r="M94" s="52">
        <f>IFERROR(_xll.qlIndexFixing(ONIndex3M,I94,TRUE,_xll.ohTrigger(RecalcTrigger,Trigger3M)),NA())</f>
        <v>3.8416749886049928E-3</v>
      </c>
      <c r="N94" s="52">
        <f>IFERROR(_xll.qlIndexFixing(Index6M,$H94,TRUE,_xll.ohTrigger(RecalcTrigger,Trigger6M)),NA())</f>
        <v>6.4241736908224722E-3</v>
      </c>
      <c r="O94" s="52">
        <f>IFERROR(_xll.qlIndexFixing(ONIndex6M,I94,TRUE,_xll.ohTrigger(RecalcTrigger,Trigger6M)),NA())</f>
        <v>4.731371465016565E-3</v>
      </c>
      <c r="P94" s="52">
        <f>IFERROR(_xll.qlIndexFixing(Index1Y,$H94,TRUE,_xll.ohTrigger(RecalcTrigger,Trigger1Y)),NA())</f>
        <v>1.006329152175032E-2</v>
      </c>
      <c r="Q94" s="52">
        <f>IFERROR(_xll.qlIndexFixing(ONIndex1Y,I94,TRUE,_xll.ohTrigger(RecalcTrigger,Trigger1Y)),NA())</f>
        <v>6.5634287607263531E-3</v>
      </c>
    </row>
    <row r="95" spans="2:17" x14ac:dyDescent="0.2">
      <c r="B95" s="46" t="s">
        <v>20</v>
      </c>
      <c r="D95" s="49">
        <f>_xll.qlCalendarAdvance(LocalCalendar,$D94,B95,"f",FALSE)</f>
        <v>42312</v>
      </c>
      <c r="E95" s="49">
        <f>_xll.qlInterestRateIndexValueDate(IndexON,D95)</f>
        <v>42312</v>
      </c>
      <c r="F95" s="52">
        <f>IFERROR(_xll.qlIndexFixing(IndexON,D95,TRUE,_xll.ohTrigger(RecalcTrigger,TriggerON)),NA())</f>
        <v>2.4045196357214138E-3</v>
      </c>
      <c r="H95" s="49">
        <f>_xll.qlCalendarAdvance(IborCalendar,$H94,B95,"f",FALSE)</f>
        <v>42310</v>
      </c>
      <c r="I95" s="49">
        <f>_xll.qlInterestRateIndexValueDate(Index1M,$H95)</f>
        <v>42312</v>
      </c>
      <c r="J95" s="52">
        <f>IFERROR(_xll.qlIndexFixing(Index1M,$H95,TRUE,_xll.ohTrigger(RecalcTrigger,Trigger1M)),NA())</f>
        <v>3.1855131059206343E-3</v>
      </c>
      <c r="K95" s="52">
        <f>IFERROR(_xll.qlIndexFixing(ONIndex1M,I95,TRUE,_xll.ohTrigger(RecalcTrigger,Trigger1M)),NA())</f>
        <v>2.9303933423019402E-3</v>
      </c>
      <c r="L95" s="52">
        <f>IFERROR(_xll.qlIndexFixing(Index3M,H95,TRUE,_xll.ohTrigger(RecalcTrigger,Trigger3M)),NA())</f>
        <v>4.8030314904292859E-3</v>
      </c>
      <c r="M95" s="52">
        <f>IFERROR(_xll.qlIndexFixing(ONIndex3M,I95,TRUE,_xll.ohTrigger(RecalcTrigger,Trigger3M)),NA())</f>
        <v>3.8619381037108269E-3</v>
      </c>
      <c r="N95" s="52">
        <f>IFERROR(_xll.qlIndexFixing(Index6M,$H95,TRUE,_xll.ohTrigger(RecalcTrigger,Trigger6M)),NA())</f>
        <v>6.4431766885973858E-3</v>
      </c>
      <c r="O95" s="52">
        <f>IFERROR(_xll.qlIndexFixing(ONIndex6M,I95,TRUE,_xll.ohTrigger(RecalcTrigger,Trigger6M)),NA())</f>
        <v>4.7406157146223649E-3</v>
      </c>
      <c r="P95" s="52">
        <f>IFERROR(_xll.qlIndexFixing(Index1Y,$H95,TRUE,_xll.ohTrigger(RecalcTrigger,Trigger1Y)),NA())</f>
        <v>1.0084842345560631E-2</v>
      </c>
      <c r="Q95" s="52">
        <f>IFERROR(_xll.qlIndexFixing(ONIndex1Y,I95,TRUE,_xll.ohTrigger(RecalcTrigger,Trigger1Y)),NA())</f>
        <v>6.5752102748906083E-3</v>
      </c>
    </row>
    <row r="96" spans="2:17" x14ac:dyDescent="0.2">
      <c r="B96" s="46" t="s">
        <v>20</v>
      </c>
      <c r="D96" s="49">
        <f>_xll.qlCalendarAdvance(LocalCalendar,$D95,B96,"f",FALSE)</f>
        <v>42313</v>
      </c>
      <c r="E96" s="49">
        <f>_xll.qlInterestRateIndexValueDate(IndexON,D96)</f>
        <v>42313</v>
      </c>
      <c r="F96" s="52">
        <f>IFERROR(_xll.qlIndexFixing(IndexON,D96,TRUE,_xll.ohTrigger(RecalcTrigger,TriggerON)),NA())</f>
        <v>2.4167408504816024E-3</v>
      </c>
      <c r="H96" s="49">
        <f>_xll.qlCalendarAdvance(IborCalendar,$H95,B96,"f",FALSE)</f>
        <v>42311</v>
      </c>
      <c r="I96" s="49">
        <f>_xll.qlInterestRateIndexValueDate(Index1M,$H96)</f>
        <v>42313</v>
      </c>
      <c r="J96" s="52">
        <f>IFERROR(_xll.qlIndexFixing(Index1M,$H96,TRUE,_xll.ohTrigger(RecalcTrigger,Trigger1M)),NA())</f>
        <v>3.2215328738000037E-3</v>
      </c>
      <c r="K96" s="52">
        <f>IFERROR(_xll.qlIndexFixing(ONIndex1M,I96,TRUE,_xll.ohTrigger(RecalcTrigger,Trigger1M)),NA())</f>
        <v>2.9474793359618445E-3</v>
      </c>
      <c r="L96" s="52">
        <f>IFERROR(_xll.qlIndexFixing(Index3M,H96,TRUE,_xll.ohTrigger(RecalcTrigger,Trigger3M)),NA())</f>
        <v>4.8236618360280913E-3</v>
      </c>
      <c r="M96" s="52">
        <f>IFERROR(_xll.qlIndexFixing(ONIndex3M,I96,TRUE,_xll.ohTrigger(RecalcTrigger,Trigger3M)),NA())</f>
        <v>3.8822175350450294E-3</v>
      </c>
      <c r="N96" s="52">
        <f>IFERROR(_xll.qlIndexFixing(Index6M,$H96,TRUE,_xll.ohTrigger(RecalcTrigger,Trigger6M)),NA())</f>
        <v>6.4622538444014666E-3</v>
      </c>
      <c r="O96" s="52">
        <f>IFERROR(_xll.qlIndexFixing(ONIndex6M,I96,TRUE,_xll.ohTrigger(RecalcTrigger,Trigger6M)),NA())</f>
        <v>4.7501161453045171E-3</v>
      </c>
      <c r="P96" s="52">
        <f>IFERROR(_xll.qlIndexFixing(Index1Y,$H96,TRUE,_xll.ohTrigger(RecalcTrigger,Trigger1Y)),NA())</f>
        <v>1.0130510135404988E-2</v>
      </c>
      <c r="Q96" s="52">
        <f>IFERROR(_xll.qlIndexFixing(ONIndex1Y,I96,TRUE,_xll.ohTrigger(RecalcTrigger,Trigger1Y)),NA())</f>
        <v>6.5873001922778229E-3</v>
      </c>
    </row>
    <row r="97" spans="2:17" x14ac:dyDescent="0.2">
      <c r="B97" s="46" t="s">
        <v>20</v>
      </c>
      <c r="D97" s="49">
        <f>_xll.qlCalendarAdvance(LocalCalendar,$D96,B97,"f",FALSE)</f>
        <v>42314</v>
      </c>
      <c r="E97" s="49">
        <f>_xll.qlInterestRateIndexValueDate(IndexON,D97)</f>
        <v>42314</v>
      </c>
      <c r="F97" s="52">
        <f>IFERROR(_xll.qlIndexFixing(IndexON,D97,TRUE,_xll.ohTrigger(RecalcTrigger,TriggerON)),NA())</f>
        <v>2.4420862208707206E-3</v>
      </c>
      <c r="H97" s="49">
        <f>_xll.qlCalendarAdvance(IborCalendar,$H96,B97,"f",FALSE)</f>
        <v>42312</v>
      </c>
      <c r="I97" s="49">
        <f>_xll.qlInterestRateIndexValueDate(Index1M,$H97)</f>
        <v>42314</v>
      </c>
      <c r="J97" s="52">
        <f>IFERROR(_xll.qlIndexFixing(Index1M,$H97,TRUE,_xll.ohTrigger(RecalcTrigger,Trigger1M)),NA())</f>
        <v>3.2303468622260543E-3</v>
      </c>
      <c r="K97" s="52">
        <f>IFERROR(_xll.qlIndexFixing(ONIndex1M,I97,TRUE,_xll.ohTrigger(RecalcTrigger,Trigger1M)),NA())</f>
        <v>2.981847553833461E-3</v>
      </c>
      <c r="L97" s="52">
        <f>IFERROR(_xll.qlIndexFixing(Index3M,H97,TRUE,_xll.ohTrigger(RecalcTrigger,Trigger3M)),NA())</f>
        <v>4.8649549443346984E-3</v>
      </c>
      <c r="M97" s="52">
        <f>IFERROR(_xll.qlIndexFixing(ONIndex3M,I97,TRUE,_xll.ohTrigger(RecalcTrigger,Trigger3M)),NA())</f>
        <v>3.922873531614357E-3</v>
      </c>
      <c r="N97" s="52">
        <f>IFERROR(_xll.qlIndexFixing(Index6M,$H97,TRUE,_xll.ohTrigger(RecalcTrigger,Trigger6M)),NA())</f>
        <v>6.4814008833663445E-3</v>
      </c>
      <c r="O97" s="52">
        <f>IFERROR(_xll.qlIndexFixing(ONIndex6M,I97,TRUE,_xll.ohTrigger(RecalcTrigger,Trigger6M)),NA())</f>
        <v>4.7700341454604001E-3</v>
      </c>
      <c r="P97" s="52">
        <f>IFERROR(_xll.qlIndexFixing(Index1Y,$H97,TRUE,_xll.ohTrigger(RecalcTrigger,Trigger1Y)),NA())</f>
        <v>1.013997911650415E-2</v>
      </c>
      <c r="Q97" s="52">
        <f>IFERROR(_xll.qlIndexFixing(ONIndex1Y,I97,TRUE,_xll.ohTrigger(RecalcTrigger,Trigger1Y)),NA())</f>
        <v>6.612629497650957E-3</v>
      </c>
    </row>
    <row r="98" spans="2:17" x14ac:dyDescent="0.2">
      <c r="B98" s="46" t="s">
        <v>20</v>
      </c>
      <c r="D98" s="49">
        <f>_xll.qlCalendarAdvance(LocalCalendar,$D97,B98,"f",FALSE)</f>
        <v>42317</v>
      </c>
      <c r="E98" s="49">
        <f>_xll.qlInterestRateIndexValueDate(IndexON,D98)</f>
        <v>42317</v>
      </c>
      <c r="F98" s="52">
        <f>IFERROR(_xll.qlIndexFixing(IndexON,D98,TRUE,_xll.ohTrigger(RecalcTrigger,TriggerON)),NA())</f>
        <v>2.4682848351620379E-3</v>
      </c>
      <c r="H98" s="49">
        <f>_xll.qlCalendarAdvance(IborCalendar,$H97,B98,"f",FALSE)</f>
        <v>42313</v>
      </c>
      <c r="I98" s="49">
        <f>_xll.qlInterestRateIndexValueDate(Index1M,$H98)</f>
        <v>42317</v>
      </c>
      <c r="J98" s="52">
        <f>IFERROR(_xll.qlIndexFixing(Index1M,$H98,TRUE,_xll.ohTrigger(RecalcTrigger,Trigger1M)),NA())</f>
        <v>3.2752118536061303E-3</v>
      </c>
      <c r="K98" s="52">
        <f>IFERROR(_xll.qlIndexFixing(ONIndex1M,I98,TRUE,_xll.ohTrigger(RecalcTrigger,Trigger1M)),NA())</f>
        <v>3.0163379091252551E-3</v>
      </c>
      <c r="L98" s="52">
        <f>IFERROR(_xll.qlIndexFixing(Index3M,H98,TRUE,_xll.ohTrigger(RecalcTrigger,Trigger3M)),NA())</f>
        <v>4.9061775827618096E-3</v>
      </c>
      <c r="M98" s="52">
        <f>IFERROR(_xll.qlIndexFixing(ONIndex3M,I98,TRUE,_xll.ohTrigger(RecalcTrigger,Trigger3M)),NA())</f>
        <v>3.9634984242642446E-3</v>
      </c>
      <c r="N98" s="52">
        <f>IFERROR(_xll.qlIndexFixing(Index6M,$H98,TRUE,_xll.ohTrigger(RecalcTrigger,Trigger6M)),NA())</f>
        <v>6.5392185481826133E-3</v>
      </c>
      <c r="O98" s="52">
        <f>IFERROR(_xll.qlIndexFixing(ONIndex6M,I98,TRUE,_xll.ohTrigger(RecalcTrigger,Trigger6M)),NA())</f>
        <v>4.7906796787167139E-3</v>
      </c>
      <c r="P98" s="52">
        <f>IFERROR(_xll.qlIndexFixing(Index1Y,$H98,TRUE,_xll.ohTrigger(RecalcTrigger,Trigger1Y)),NA())</f>
        <v>1.0192548534684612E-2</v>
      </c>
      <c r="Q98" s="52">
        <f>IFERROR(_xll.qlIndexFixing(ONIndex1Y,I98,TRUE,_xll.ohTrigger(RecalcTrigger,Trigger1Y)),NA())</f>
        <v>6.6387438946957644E-3</v>
      </c>
    </row>
    <row r="99" spans="2:17" x14ac:dyDescent="0.2">
      <c r="B99" s="46" t="s">
        <v>20</v>
      </c>
      <c r="D99" s="49">
        <f>_xll.qlCalendarAdvance(LocalCalendar,$D98,B99,"f",FALSE)</f>
        <v>42318</v>
      </c>
      <c r="E99" s="49">
        <f>_xll.qlInterestRateIndexValueDate(IndexON,D99)</f>
        <v>42318</v>
      </c>
      <c r="F99" s="52">
        <f>IFERROR(_xll.qlIndexFixing(IndexON,D99,TRUE,_xll.ohTrigger(RecalcTrigger,TriggerON)),NA())</f>
        <v>2.4887525605965521E-3</v>
      </c>
      <c r="H99" s="49">
        <f>_xll.qlCalendarAdvance(IborCalendar,$H98,B99,"f",FALSE)</f>
        <v>42314</v>
      </c>
      <c r="I99" s="49">
        <f>_xll.qlInterestRateIndexValueDate(Index1M,$H99)</f>
        <v>42318</v>
      </c>
      <c r="J99" s="52">
        <f>IFERROR(_xll.qlIndexFixing(Index1M,$H99,TRUE,_xll.ohTrigger(RecalcTrigger,Trigger1M)),NA())</f>
        <v>3.2933061018338705E-3</v>
      </c>
      <c r="K99" s="52">
        <f>IFERROR(_xll.qlIndexFixing(ONIndex1M,I99,TRUE,_xll.ohTrigger(RecalcTrigger,Trigger1M)),NA())</f>
        <v>3.0423914341826119E-3</v>
      </c>
      <c r="L99" s="52">
        <f>IFERROR(_xll.qlIndexFixing(Index3M,H99,TRUE,_xll.ohTrigger(RecalcTrigger,Trigger3M)),NA())</f>
        <v>4.9268034751158854E-3</v>
      </c>
      <c r="M99" s="52">
        <f>IFERROR(_xll.qlIndexFixing(ONIndex3M,I99,TRUE,_xll.ohTrigger(RecalcTrigger,Trigger3M)),NA())</f>
        <v>3.9940702583285415E-3</v>
      </c>
      <c r="N99" s="52">
        <f>IFERROR(_xll.qlIndexFixing(Index6M,$H99,TRUE,_xll.ohTrigger(RecalcTrigger,Trigger6M)),NA())</f>
        <v>6.5586023679477324E-3</v>
      </c>
      <c r="O99" s="52">
        <f>IFERROR(_xll.qlIndexFixing(ONIndex6M,I99,TRUE,_xll.ohTrigger(RecalcTrigger,Trigger6M)),NA())</f>
        <v>4.8070118665588524E-3</v>
      </c>
      <c r="P99" s="52">
        <f>IFERROR(_xll.qlIndexFixing(Index1Y,$H99,TRUE,_xll.ohTrigger(RecalcTrigger,Trigger1Y)),NA())</f>
        <v>1.0214097155163852E-2</v>
      </c>
      <c r="Q99" s="52">
        <f>IFERROR(_xll.qlIndexFixing(ONIndex1Y,I99,TRUE,_xll.ohTrigger(RecalcTrigger,Trigger1Y)),NA())</f>
        <v>6.6594075902504102E-3</v>
      </c>
    </row>
    <row r="100" spans="2:17" x14ac:dyDescent="0.2">
      <c r="B100" s="46" t="s">
        <v>20</v>
      </c>
      <c r="D100" s="49">
        <f>_xll.qlCalendarAdvance(LocalCalendar,$D99,B100,"f",FALSE)</f>
        <v>42320</v>
      </c>
      <c r="E100" s="49">
        <f>_xll.qlInterestRateIndexValueDate(IndexON,D100)</f>
        <v>42320</v>
      </c>
      <c r="F100" s="52">
        <f>IFERROR(_xll.qlIndexFixing(IndexON,D100,TRUE,_xll.ohTrigger(RecalcTrigger,TriggerON)),NA())</f>
        <v>2.5097349064573393E-3</v>
      </c>
      <c r="H100" s="49">
        <f>_xll.qlCalendarAdvance(IborCalendar,$H99,B100,"f",FALSE)</f>
        <v>42317</v>
      </c>
      <c r="I100" s="49">
        <f>_xll.qlInterestRateIndexValueDate(Index1M,$H100)</f>
        <v>42320</v>
      </c>
      <c r="J100" s="52">
        <f>IFERROR(_xll.qlIndexFixing(Index1M,$H100,TRUE,_xll.ohTrigger(RecalcTrigger,Trigger1M)),NA())</f>
        <v>3.3481949285721346E-3</v>
      </c>
      <c r="K100" s="52">
        <f>IFERROR(_xll.qlIndexFixing(ONIndex1M,I100,TRUE,_xll.ohTrigger(RecalcTrigger,Trigger1M)),NA())</f>
        <v>3.0685221679593866E-3</v>
      </c>
      <c r="L100" s="52">
        <f>IFERROR(_xll.qlIndexFixing(Index3M,H100,TRUE,_xll.ohTrigger(RecalcTrigger,Trigger3M)),NA())</f>
        <v>4.9680493169517561E-3</v>
      </c>
      <c r="M100" s="52">
        <f>IFERROR(_xll.qlIndexFixing(ONIndex3M,I100,TRUE,_xll.ohTrigger(RecalcTrigger,Trigger3M)),NA())</f>
        <v>4.0246304131752453E-3</v>
      </c>
      <c r="N100" s="52">
        <f>IFERROR(_xll.qlIndexFixing(Index6M,$H100,TRUE,_xll.ohTrigger(RecalcTrigger,Trigger6M)),NA())</f>
        <v>6.5975112509507128E-3</v>
      </c>
      <c r="O100" s="52">
        <f>IFERROR(_xll.qlIndexFixing(ONIndex6M,I100,TRUE,_xll.ohTrigger(RecalcTrigger,Trigger6M)),NA())</f>
        <v>4.8237922306171299E-3</v>
      </c>
      <c r="P100" s="52">
        <f>IFERROR(_xll.qlIndexFixing(Index1Y,$H100,TRUE,_xll.ohTrigger(RecalcTrigger,Trigger1Y)),NA())</f>
        <v>1.0281144594066796E-2</v>
      </c>
      <c r="Q100" s="52">
        <f>IFERROR(_xll.qlIndexFixing(ONIndex1Y,I100,TRUE,_xll.ohTrigger(RecalcTrigger,Trigger1Y)),NA())</f>
        <v>6.6805649069490158E-3</v>
      </c>
    </row>
    <row r="101" spans="2:17" x14ac:dyDescent="0.2">
      <c r="B101" s="46" t="s">
        <v>20</v>
      </c>
      <c r="D101" s="49">
        <f>_xll.qlCalendarAdvance(LocalCalendar,$D100,B101,"f",FALSE)</f>
        <v>42321</v>
      </c>
      <c r="E101" s="49">
        <f>_xll.qlInterestRateIndexValueDate(IndexON,D101)</f>
        <v>42321</v>
      </c>
      <c r="F101" s="52">
        <f>IFERROR(_xll.qlIndexFixing(IndexON,D101,TRUE,_xll.ohTrigger(RecalcTrigger,TriggerON)),NA())</f>
        <v>2.5388043924490233E-3</v>
      </c>
      <c r="H101" s="49">
        <f>_xll.qlCalendarAdvance(IborCalendar,$H100,B101,"f",FALSE)</f>
        <v>42318</v>
      </c>
      <c r="I101" s="49">
        <f>_xll.qlInterestRateIndexValueDate(Index1M,$H101)</f>
        <v>42320</v>
      </c>
      <c r="J101" s="52">
        <f>IFERROR(_xll.qlIndexFixing(Index1M,$H101,TRUE,_xll.ohTrigger(RecalcTrigger,Trigger1M)),NA())</f>
        <v>3.3481949285721346E-3</v>
      </c>
      <c r="K101" s="52">
        <f>IFERROR(_xll.qlIndexFixing(ONIndex1M,I101,TRUE,_xll.ohTrigger(RecalcTrigger,Trigger1M)),NA())</f>
        <v>3.0685221679593866E-3</v>
      </c>
      <c r="L101" s="52">
        <f>IFERROR(_xll.qlIndexFixing(Index3M,H101,TRUE,_xll.ohTrigger(RecalcTrigger,Trigger3M)),NA())</f>
        <v>4.9680493169517561E-3</v>
      </c>
      <c r="M101" s="52">
        <f>IFERROR(_xll.qlIndexFixing(ONIndex3M,I101,TRUE,_xll.ohTrigger(RecalcTrigger,Trigger3M)),NA())</f>
        <v>4.0246304131752453E-3</v>
      </c>
      <c r="N101" s="52">
        <f>IFERROR(_xll.qlIndexFixing(Index6M,$H101,TRUE,_xll.ohTrigger(RecalcTrigger,Trigger6M)),NA())</f>
        <v>6.5975112509507128E-3</v>
      </c>
      <c r="O101" s="52">
        <f>IFERROR(_xll.qlIndexFixing(ONIndex6M,I101,TRUE,_xll.ohTrigger(RecalcTrigger,Trigger6M)),NA())</f>
        <v>4.8237922306171299E-3</v>
      </c>
      <c r="P101" s="52">
        <f>IFERROR(_xll.qlIndexFixing(Index1Y,$H101,TRUE,_xll.ohTrigger(RecalcTrigger,Trigger1Y)),NA())</f>
        <v>1.0281144594066796E-2</v>
      </c>
      <c r="Q101" s="52">
        <f>IFERROR(_xll.qlIndexFixing(ONIndex1Y,I101,TRUE,_xll.ohTrigger(RecalcTrigger,Trigger1Y)),NA())</f>
        <v>6.6805649069490158E-3</v>
      </c>
    </row>
    <row r="102" spans="2:17" x14ac:dyDescent="0.2">
      <c r="B102" s="46" t="s">
        <v>20</v>
      </c>
      <c r="D102" s="49">
        <f>_xll.qlCalendarAdvance(LocalCalendar,$D101,B102,"f",FALSE)</f>
        <v>42324</v>
      </c>
      <c r="E102" s="49">
        <f>_xll.qlInterestRateIndexValueDate(IndexON,D102)</f>
        <v>42324</v>
      </c>
      <c r="F102" s="52">
        <f>IFERROR(_xll.qlIndexFixing(IndexON,D102,TRUE,_xll.ohTrigger(RecalcTrigger,TriggerON)),NA())</f>
        <v>2.5687244468297621E-3</v>
      </c>
      <c r="H102" s="49">
        <f>_xll.qlCalendarAdvance(IborCalendar,$H101,B102,"f",FALSE)</f>
        <v>42319</v>
      </c>
      <c r="I102" s="49">
        <f>_xll.qlInterestRateIndexValueDate(Index1M,$H102)</f>
        <v>42321</v>
      </c>
      <c r="J102" s="52">
        <f>IFERROR(_xll.qlIndexFixing(Index1M,$H102,TRUE,_xll.ohTrigger(RecalcTrigger,Trigger1M)),NA())</f>
        <v>3.3571880149581156E-3</v>
      </c>
      <c r="K102" s="52">
        <f>IFERROR(_xll.qlIndexFixing(ONIndex1M,I102,TRUE,_xll.ohTrigger(RecalcTrigger,Trigger1M)),NA())</f>
        <v>3.10361288264005E-3</v>
      </c>
      <c r="L102" s="52">
        <f>IFERROR(_xll.qlIndexFixing(Index3M,H102,TRUE,_xll.ohTrigger(RecalcTrigger,Trigger3M)),NA())</f>
        <v>5.0195688248089411E-3</v>
      </c>
      <c r="M102" s="52">
        <f>IFERROR(_xll.qlIndexFixing(ONIndex3M,I102,TRUE,_xll.ohTrigger(RecalcTrigger,Trigger3M)),NA())</f>
        <v>4.0655180041948569E-3</v>
      </c>
      <c r="N102" s="52">
        <f>IFERROR(_xll.qlIndexFixing(Index6M,$H102,TRUE,_xll.ohTrigger(RecalcTrigger,Trigger6M)),NA())</f>
        <v>6.6170277623603183E-3</v>
      </c>
      <c r="O102" s="52">
        <f>IFERROR(_xll.qlIndexFixing(ONIndex6M,I102,TRUE,_xll.ohTrigger(RecalcTrigger,Trigger6M)),NA())</f>
        <v>4.8472988308034815E-3</v>
      </c>
      <c r="P102" s="52">
        <f>IFERROR(_xll.qlIndexFixing(Index1Y,$H102,TRUE,_xll.ohTrigger(RecalcTrigger,Trigger1Y)),NA())</f>
        <v>1.0290764470900871E-2</v>
      </c>
      <c r="Q102" s="52">
        <f>IFERROR(_xll.qlIndexFixing(ONIndex1Y,I102,TRUE,_xll.ohTrigger(RecalcTrigger,Trigger1Y)),NA())</f>
        <v>6.7102154712461726E-3</v>
      </c>
    </row>
    <row r="103" spans="2:17" x14ac:dyDescent="0.2">
      <c r="B103" s="46" t="s">
        <v>20</v>
      </c>
      <c r="D103" s="49">
        <f>_xll.qlCalendarAdvance(LocalCalendar,$D102,B103,"f",FALSE)</f>
        <v>42325</v>
      </c>
      <c r="E103" s="49">
        <f>_xll.qlInterestRateIndexValueDate(IndexON,D103)</f>
        <v>42325</v>
      </c>
      <c r="F103" s="52">
        <f>IFERROR(_xll.qlIndexFixing(IndexON,D103,TRUE,_xll.ohTrigger(RecalcTrigger,TriggerON)),NA())</f>
        <v>2.5841366140522126E-3</v>
      </c>
      <c r="H103" s="49">
        <f>_xll.qlCalendarAdvance(IborCalendar,$H102,B103,"f",FALSE)</f>
        <v>42320</v>
      </c>
      <c r="I103" s="49">
        <f>_xll.qlInterestRateIndexValueDate(Index1M,$H103)</f>
        <v>42324</v>
      </c>
      <c r="J103" s="52">
        <f>IFERROR(_xll.qlIndexFixing(Index1M,$H103,TRUE,_xll.ohTrigger(RecalcTrigger,Trigger1M)),NA())</f>
        <v>3.4029531015749015E-3</v>
      </c>
      <c r="K103" s="52">
        <f>IFERROR(_xll.qlIndexFixing(ONIndex1M,I103,TRUE,_xll.ohTrigger(RecalcTrigger,Trigger1M)),NA())</f>
        <v>3.1388216184602413E-3</v>
      </c>
      <c r="L103" s="52">
        <f>IFERROR(_xll.qlIndexFixing(Index3M,H103,TRUE,_xll.ohTrigger(RecalcTrigger,Trigger3M)),NA())</f>
        <v>5.0505080698931802E-3</v>
      </c>
      <c r="M103" s="52">
        <f>IFERROR(_xll.qlIndexFixing(ONIndex3M,I103,TRUE,_xll.ohTrigger(RecalcTrigger,Trigger3M)),NA())</f>
        <v>4.1063681610253866E-3</v>
      </c>
      <c r="N103" s="52">
        <f>IFERROR(_xll.qlIndexFixing(Index6M,$H103,TRUE,_xll.ohTrigger(RecalcTrigger,Trigger6M)),NA())</f>
        <v>6.6757742617717577E-3</v>
      </c>
      <c r="O103" s="52">
        <f>IFERROR(_xll.qlIndexFixing(ONIndex6M,I103,TRUE,_xll.ohTrigger(RecalcTrigger,Trigger6M)),NA())</f>
        <v>4.8715288367251475E-3</v>
      </c>
      <c r="P103" s="52">
        <f>IFERROR(_xll.qlIndexFixing(Index1Y,$H103,TRUE,_xll.ohTrigger(RecalcTrigger,Trigger1Y)),NA())</f>
        <v>1.0343644237724823E-2</v>
      </c>
      <c r="Q103" s="52">
        <f>IFERROR(_xll.qlIndexFixing(ONIndex1Y,I103,TRUE,_xll.ohTrigger(RecalcTrigger,Trigger1Y)),NA())</f>
        <v>6.7406439056849621E-3</v>
      </c>
    </row>
    <row r="104" spans="2:17" x14ac:dyDescent="0.2">
      <c r="B104" s="46" t="s">
        <v>20</v>
      </c>
      <c r="D104" s="49">
        <f>_xll.qlCalendarAdvance(LocalCalendar,$D103,B104,"f",FALSE)</f>
        <v>42326</v>
      </c>
      <c r="E104" s="49">
        <f>_xll.qlInterestRateIndexValueDate(IndexON,D104)</f>
        <v>42326</v>
      </c>
      <c r="F104" s="52">
        <f>IFERROR(_xll.qlIndexFixing(IndexON,D104,TRUE,_xll.ohTrigger(RecalcTrigger,TriggerON)),NA())</f>
        <v>2.5998146941663691E-3</v>
      </c>
      <c r="H104" s="49">
        <f>_xll.qlCalendarAdvance(IborCalendar,$H103,B104,"f",FALSE)</f>
        <v>42321</v>
      </c>
      <c r="I104" s="49">
        <f>_xll.qlInterestRateIndexValueDate(Index1M,$H104)</f>
        <v>42325</v>
      </c>
      <c r="J104" s="52">
        <f>IFERROR(_xll.qlIndexFixing(Index1M,$H104,TRUE,_xll.ohTrigger(RecalcTrigger,Trigger1M)),NA())</f>
        <v>3.4214078554573035E-3</v>
      </c>
      <c r="K104" s="52">
        <f>IFERROR(_xll.qlIndexFixing(ONIndex1M,I104,TRUE,_xll.ohTrigger(RecalcTrigger,Trigger1M)),NA())</f>
        <v>3.1565251308762754E-3</v>
      </c>
      <c r="L104" s="52">
        <f>IFERROR(_xll.qlIndexFixing(Index3M,H104,TRUE,_xll.ohTrigger(RecalcTrigger,Trigger3M)),NA())</f>
        <v>5.0711139893048259E-3</v>
      </c>
      <c r="M104" s="52">
        <f>IFERROR(_xll.qlIndexFixing(ONIndex3M,I104,TRUE,_xll.ohTrigger(RecalcTrigger,Trigger3M)),NA())</f>
        <v>4.1268433890184752E-3</v>
      </c>
      <c r="N104" s="52">
        <f>IFERROR(_xll.qlIndexFixing(Index6M,$H104,TRUE,_xll.ohTrigger(RecalcTrigger,Trigger6M)),NA())</f>
        <v>6.695407828316618E-3</v>
      </c>
      <c r="O104" s="52">
        <f>IFERROR(_xll.qlIndexFixing(ONIndex6M,I104,TRUE,_xll.ohTrigger(RecalcTrigger,Trigger6M)),NA())</f>
        <v>4.8841034414426332E-3</v>
      </c>
      <c r="P104" s="52">
        <f>IFERROR(_xll.qlIndexFixing(Index1Y,$H104,TRUE,_xll.ohTrigger(RecalcTrigger,Trigger1Y)),NA())</f>
        <v>1.0365300615730245E-2</v>
      </c>
      <c r="Q104" s="52">
        <f>IFERROR(_xll.qlIndexFixing(ONIndex1Y,I104,TRUE,_xll.ohTrigger(RecalcTrigger,Trigger1Y)),NA())</f>
        <v>6.7564346643855799E-3</v>
      </c>
    </row>
    <row r="105" spans="2:17" x14ac:dyDescent="0.2">
      <c r="B105" s="46" t="s">
        <v>20</v>
      </c>
      <c r="D105" s="49">
        <f>_xll.qlCalendarAdvance(LocalCalendar,$D104,B105,"f",FALSE)</f>
        <v>42327</v>
      </c>
      <c r="E105" s="49">
        <f>_xll.qlInterestRateIndexValueDate(IndexON,D105)</f>
        <v>42327</v>
      </c>
      <c r="F105" s="52">
        <f>IFERROR(_xll.qlIndexFixing(IndexON,D105,TRUE,_xll.ohTrigger(RecalcTrigger,TriggerON)),NA())</f>
        <v>2.6157586871722316E-3</v>
      </c>
      <c r="H105" s="49">
        <f>_xll.qlCalendarAdvance(IborCalendar,$H104,B105,"f",FALSE)</f>
        <v>42324</v>
      </c>
      <c r="I105" s="49">
        <f>_xll.qlInterestRateIndexValueDate(Index1M,$H105)</f>
        <v>42326</v>
      </c>
      <c r="J105" s="52">
        <f>IFERROR(_xll.qlIndexFixing(Index1M,$H105,TRUE,_xll.ohTrigger(RecalcTrigger,Trigger1M)),NA())</f>
        <v>3.4399141110919018E-3</v>
      </c>
      <c r="K105" s="52">
        <f>IFERROR(_xll.qlIndexFixing(ONIndex1M,I105,TRUE,_xll.ohTrigger(RecalcTrigger,Trigger1M)),NA())</f>
        <v>3.1742801033285417E-3</v>
      </c>
      <c r="L105" s="52">
        <f>IFERROR(_xll.qlIndexFixing(Index3M,H105,TRUE,_xll.ohTrigger(RecalcTrigger,Trigger3M)),NA())</f>
        <v>5.091715746900362E-3</v>
      </c>
      <c r="M105" s="52">
        <f>IFERROR(_xll.qlIndexFixing(ONIndex3M,I105,TRUE,_xll.ohTrigger(RecalcTrigger,Trigger3M)),NA())</f>
        <v>4.1473349333198684E-3</v>
      </c>
      <c r="N105" s="52">
        <f>IFERROR(_xll.qlIndexFixing(Index6M,$H105,TRUE,_xll.ohTrigger(RecalcTrigger,Trigger6M)),NA())</f>
        <v>6.7150599669850968E-3</v>
      </c>
      <c r="O105" s="52">
        <f>IFERROR(_xll.qlIndexFixing(ONIndex6M,I105,TRUE,_xll.ohTrigger(RecalcTrigger,Trigger6M)),NA())</f>
        <v>4.8969342274762795E-3</v>
      </c>
      <c r="P105" s="52">
        <f>IFERROR(_xll.qlIndexFixing(Index1Y,$H105,TRUE,_xll.ohTrigger(RecalcTrigger,Trigger1Y)),NA())</f>
        <v>1.0386982090780983E-2</v>
      </c>
      <c r="Q105" s="52">
        <f>IFERROR(_xll.qlIndexFixing(ONIndex1Y,I105,TRUE,_xll.ohTrigger(RecalcTrigger,Trigger1Y)),NA())</f>
        <v>6.7725338267088375E-3</v>
      </c>
    </row>
    <row r="106" spans="2:17" x14ac:dyDescent="0.2">
      <c r="B106" s="46" t="s">
        <v>20</v>
      </c>
      <c r="D106" s="49">
        <f>_xll.qlCalendarAdvance(LocalCalendar,$D105,B106,"f",FALSE)</f>
        <v>42328</v>
      </c>
      <c r="E106" s="49">
        <f>_xll.qlInterestRateIndexValueDate(IndexON,D106)</f>
        <v>42328</v>
      </c>
      <c r="F106" s="52">
        <f>IFERROR(_xll.qlIndexFixing(IndexON,D106,TRUE,_xll.ohTrigger(RecalcTrigger,TriggerON)),NA())</f>
        <v>2.6485525351027661E-3</v>
      </c>
      <c r="H106" s="49">
        <f>_xll.qlCalendarAdvance(IborCalendar,$H105,B106,"f",FALSE)</f>
        <v>42325</v>
      </c>
      <c r="I106" s="49">
        <f>_xll.qlInterestRateIndexValueDate(Index1M,$H106)</f>
        <v>42327</v>
      </c>
      <c r="J106" s="52">
        <f>IFERROR(_xll.qlIndexFixing(Index1M,$H106,TRUE,_xll.ohTrigger(RecalcTrigger,Trigger1M)),NA())</f>
        <v>3.477380660898699E-3</v>
      </c>
      <c r="K106" s="52">
        <f>IFERROR(_xll.qlIndexFixing(ONIndex1M,I106,TRUE,_xll.ohTrigger(RecalcTrigger,Trigger1M)),NA())</f>
        <v>3.1920865357371042E-3</v>
      </c>
      <c r="L106" s="52">
        <f>IFERROR(_xll.qlIndexFixing(Index3M,H106,TRUE,_xll.ohTrigger(RecalcTrigger,Trigger3M)),NA())</f>
        <v>5.1123130155249644E-3</v>
      </c>
      <c r="M106" s="52">
        <f>IFERROR(_xll.qlIndexFixing(ONIndex3M,I106,TRUE,_xll.ohTrigger(RecalcTrigger,Trigger3M)),NA())</f>
        <v>4.167842794089438E-3</v>
      </c>
      <c r="N106" s="52">
        <f>IFERROR(_xll.qlIndexFixing(Index6M,$H106,TRUE,_xll.ohTrigger(RecalcTrigger,Trigger6M)),NA())</f>
        <v>6.7347264007764631E-3</v>
      </c>
      <c r="O106" s="52">
        <f>IFERROR(_xll.qlIndexFixing(ONIndex6M,I106,TRUE,_xll.ohTrigger(RecalcTrigger,Trigger6M)),NA())</f>
        <v>4.9100211949859585E-3</v>
      </c>
      <c r="P106" s="52">
        <f>IFERROR(_xll.qlIndexFixing(Index1Y,$H106,TRUE,_xll.ohTrigger(RecalcTrigger,Trigger1Y)),NA())</f>
        <v>1.0432730677138097E-2</v>
      </c>
      <c r="Q106" s="52">
        <f>IFERROR(_xll.qlIndexFixing(ONIndex1Y,I106,TRUE,_xll.ohTrigger(RecalcTrigger,Trigger1Y)),NA())</f>
        <v>6.788941392814607E-3</v>
      </c>
    </row>
    <row r="107" spans="2:17" x14ac:dyDescent="0.2">
      <c r="B107" s="46" t="s">
        <v>20</v>
      </c>
      <c r="D107" s="49">
        <f>_xll.qlCalendarAdvance(LocalCalendar,$D106,B107,"f",FALSE)</f>
        <v>42331</v>
      </c>
      <c r="E107" s="49">
        <f>_xll.qlInterestRateIndexValueDate(IndexON,D107)</f>
        <v>42331</v>
      </c>
      <c r="F107" s="52">
        <f>IFERROR(_xll.qlIndexFixing(IndexON,D107,TRUE,_xll.ohTrigger(RecalcTrigger,TriggerON)),NA())</f>
        <v>2.6821937895515902E-3</v>
      </c>
      <c r="H107" s="49">
        <f>_xll.qlCalendarAdvance(IborCalendar,$H106,B107,"f",FALSE)</f>
        <v>42326</v>
      </c>
      <c r="I107" s="49">
        <f>_xll.qlInterestRateIndexValueDate(Index1M,$H107)</f>
        <v>42328</v>
      </c>
      <c r="J107" s="52">
        <f>IFERROR(_xll.qlIndexFixing(Index1M,$H107,TRUE,_xll.ohTrigger(RecalcTrigger,Trigger1M)),NA())</f>
        <v>3.4865527822539491E-3</v>
      </c>
      <c r="K107" s="52">
        <f>IFERROR(_xll.qlIndexFixing(ONIndex1M,I107,TRUE,_xll.ohTrigger(RecalcTrigger,Trigger1M)),NA())</f>
        <v>3.2278998756307686E-3</v>
      </c>
      <c r="L107" s="52">
        <f>IFERROR(_xll.qlIndexFixing(Index3M,H107,TRUE,_xll.ohTrigger(RecalcTrigger,Trigger3M)),NA())</f>
        <v>5.1534392717322375E-3</v>
      </c>
      <c r="M107" s="52">
        <f>IFERROR(_xll.qlIndexFixing(ONIndex3M,I107,TRUE,_xll.ohTrigger(RecalcTrigger,Trigger3M)),NA())</f>
        <v>4.2089621116403464E-3</v>
      </c>
      <c r="N107" s="52">
        <f>IFERROR(_xll.qlIndexFixing(Index6M,$H107,TRUE,_xll.ohTrigger(RecalcTrigger,Trigger6M)),NA())</f>
        <v>6.7544028525204514E-3</v>
      </c>
      <c r="O107" s="52">
        <f>IFERROR(_xll.qlIndexFixing(ONIndex6M,I107,TRUE,_xll.ohTrigger(RecalcTrigger,Trigger6M)),NA())</f>
        <v>4.9371167747391809E-3</v>
      </c>
      <c r="P107" s="52">
        <f>IFERROR(_xll.qlIndexFixing(Index1Y,$H107,TRUE,_xll.ohTrigger(RecalcTrigger,Trigger1Y)),NA())</f>
        <v>1.0442462332558845E-2</v>
      </c>
      <c r="Q107" s="52">
        <f>IFERROR(_xll.qlIndexFixing(ONIndex1Y,I107,TRUE,_xll.ohTrigger(RecalcTrigger,Trigger1Y)),NA())</f>
        <v>6.8229138448128168E-3</v>
      </c>
    </row>
    <row r="108" spans="2:17" x14ac:dyDescent="0.2">
      <c r="B108" s="46" t="s">
        <v>20</v>
      </c>
      <c r="D108" s="49">
        <f>_xll.qlCalendarAdvance(LocalCalendar,$D107,B108,"f",FALSE)</f>
        <v>42332</v>
      </c>
      <c r="E108" s="49">
        <f>_xll.qlInterestRateIndexValueDate(IndexON,D108)</f>
        <v>42332</v>
      </c>
      <c r="F108" s="52">
        <f>IFERROR(_xll.qlIndexFixing(IndexON,D108,TRUE,_xll.ohTrigger(RecalcTrigger,TriggerON)),NA())</f>
        <v>2.6994673478952791E-3</v>
      </c>
      <c r="H108" s="49">
        <f>_xll.qlCalendarAdvance(IborCalendar,$H107,B108,"f",FALSE)</f>
        <v>42327</v>
      </c>
      <c r="I108" s="49">
        <f>_xll.qlInterestRateIndexValueDate(Index1M,$H108)</f>
        <v>42331</v>
      </c>
      <c r="J108" s="52">
        <f>IFERROR(_xll.qlIndexFixing(Index1M,$H108,TRUE,_xll.ohTrigger(RecalcTrigger,Trigger1M)),NA())</f>
        <v>3.5332179239198069E-3</v>
      </c>
      <c r="K108" s="52">
        <f>IFERROR(_xll.qlIndexFixing(ONIndex1M,I108,TRUE,_xll.ohTrigger(RecalcTrigger,Trigger1M)),NA())</f>
        <v>3.2638268650142521E-3</v>
      </c>
      <c r="L108" s="52">
        <f>IFERROR(_xll.qlIndexFixing(Index3M,H108,TRUE,_xll.ohTrigger(RecalcTrigger,Trigger3M)),NA())</f>
        <v>5.1946506569690359E-3</v>
      </c>
      <c r="M108" s="52">
        <f>IFERROR(_xll.qlIndexFixing(ONIndex3M,I108,TRUE,_xll.ohTrigger(RecalcTrigger,Trigger3M)),NA())</f>
        <v>4.250037401209994E-3</v>
      </c>
      <c r="N108" s="52">
        <f>IFERROR(_xll.qlIndexFixing(Index6M,$H108,TRUE,_xll.ohTrigger(RecalcTrigger,Trigger6M)),NA())</f>
        <v>6.8134495412268516E-3</v>
      </c>
      <c r="O108" s="52">
        <f>IFERROR(_xll.qlIndexFixing(ONIndex6M,I108,TRUE,_xll.ohTrigger(RecalcTrigger,Trigger6M)),NA())</f>
        <v>4.9649308787458324E-3</v>
      </c>
      <c r="P108" s="52">
        <f>IFERROR(_xll.qlIndexFixing(Index1Y,$H108,TRUE,_xll.ohTrigger(RecalcTrigger,Trigger1Y)),NA())</f>
        <v>1.0495850853774051E-2</v>
      </c>
      <c r="Q108" s="52">
        <f>IFERROR(_xll.qlIndexFixing(ONIndex1Y,I108,TRUE,_xll.ohTrigger(RecalcTrigger,Trigger1Y)),NA())</f>
        <v>6.8576556953026113E-3</v>
      </c>
    </row>
    <row r="109" spans="2:17" x14ac:dyDescent="0.2">
      <c r="B109" s="46" t="s">
        <v>20</v>
      </c>
      <c r="D109" s="49">
        <f>_xll.qlCalendarAdvance(LocalCalendar,$D108,B109,"f",FALSE)</f>
        <v>42333</v>
      </c>
      <c r="E109" s="49">
        <f>_xll.qlInterestRateIndexValueDate(IndexON,D109)</f>
        <v>42333</v>
      </c>
      <c r="F109" s="52">
        <f>IFERROR(_xll.qlIndexFixing(IndexON,D109,TRUE,_xll.ohTrigger(RecalcTrigger,TriggerON)),NA())</f>
        <v>2.7259198319384836E-3</v>
      </c>
      <c r="H109" s="49">
        <f>_xll.qlCalendarAdvance(IborCalendar,$H108,B109,"f",FALSE)</f>
        <v>42328</v>
      </c>
      <c r="I109" s="49">
        <f>_xll.qlInterestRateIndexValueDate(Index1M,$H109)</f>
        <v>42332</v>
      </c>
      <c r="J109" s="52">
        <f>IFERROR(_xll.qlIndexFixing(Index1M,$H109,TRUE,_xll.ohTrigger(RecalcTrigger,Trigger1M)),NA())</f>
        <v>3.5520331950982253E-3</v>
      </c>
      <c r="K109" s="52">
        <f>IFERROR(_xll.qlIndexFixing(ONIndex1M,I109,TRUE,_xll.ohTrigger(RecalcTrigger,Trigger1M)),NA())</f>
        <v>3.2818905973641677E-3</v>
      </c>
      <c r="L109" s="52">
        <f>IFERROR(_xll.qlIndexFixing(Index3M,H109,TRUE,_xll.ohTrigger(RecalcTrigger,Trigger3M)),NA())</f>
        <v>5.2152205731707032E-3</v>
      </c>
      <c r="M109" s="52">
        <f>IFERROR(_xll.qlIndexFixing(ONIndex3M,I109,TRUE,_xll.ohTrigger(RecalcTrigger,Trigger3M)),NA())</f>
        <v>4.2706268440007022E-3</v>
      </c>
      <c r="N109" s="52">
        <f>IFERROR(_xll.qlIndexFixing(Index6M,$H109,TRUE,_xll.ohTrigger(RecalcTrigger,Trigger6M)),NA())</f>
        <v>6.8331232896914808E-3</v>
      </c>
      <c r="O109" s="52">
        <f>IFERROR(_xll.qlIndexFixing(ONIndex6M,I109,TRUE,_xll.ohTrigger(RecalcTrigger,Trigger6M)),NA())</f>
        <v>4.9792987534758026E-3</v>
      </c>
      <c r="P109" s="52">
        <f>IFERROR(_xll.qlIndexFixing(Index1Y,$H109,TRUE,_xll.ohTrigger(RecalcTrigger,Trigger1Y)),NA())</f>
        <v>1.0529875929288708E-2</v>
      </c>
      <c r="Q109" s="52">
        <f>IFERROR(_xll.qlIndexFixing(ONIndex1Y,I109,TRUE,_xll.ohTrigger(RecalcTrigger,Trigger1Y)),NA())</f>
        <v>6.8756052807206203E-3</v>
      </c>
    </row>
    <row r="110" spans="2:17" x14ac:dyDescent="0.2">
      <c r="B110" s="46" t="s">
        <v>20</v>
      </c>
      <c r="D110" s="49">
        <f>_xll.qlCalendarAdvance(LocalCalendar,$D109,B110,"f",FALSE)</f>
        <v>42335</v>
      </c>
      <c r="E110" s="49">
        <f>_xll.qlInterestRateIndexValueDate(IndexON,D110)</f>
        <v>42335</v>
      </c>
      <c r="F110" s="52">
        <f>IFERROR(_xll.qlIndexFixing(IndexON,D110,TRUE,_xll.ohTrigger(RecalcTrigger,TriggerON)),NA())</f>
        <v>2.7713306846166574E-3</v>
      </c>
      <c r="H110" s="49">
        <f>_xll.qlCalendarAdvance(IborCalendar,$H109,B110,"f",FALSE)</f>
        <v>42331</v>
      </c>
      <c r="I110" s="49">
        <f>_xll.qlInterestRateIndexValueDate(Index1M,$H110)</f>
        <v>42333</v>
      </c>
      <c r="J110" s="52">
        <f>IFERROR(_xll.qlIndexFixing(Index1M,$H110,TRUE,_xll.ohTrigger(RecalcTrigger,Trigger1M)),NA())</f>
        <v>3.6094094549940668E-3</v>
      </c>
      <c r="K110" s="52">
        <f>IFERROR(_xll.qlIndexFixing(ONIndex1M,I110,TRUE,_xll.ohTrigger(RecalcTrigger,Trigger1M)),NA())</f>
        <v>3.309104324156209E-3</v>
      </c>
      <c r="L110" s="52">
        <f>IFERROR(_xll.qlIndexFixing(Index3M,H110,TRUE,_xll.ohTrigger(RecalcTrigger,Trigger3M)),NA())</f>
        <v>5.2357840373256472E-3</v>
      </c>
      <c r="M110" s="52">
        <f>IFERROR(_xll.qlIndexFixing(ONIndex3M,I110,TRUE,_xll.ohTrigger(RecalcTrigger,Trigger3M)),NA())</f>
        <v>4.3015693399262034E-3</v>
      </c>
      <c r="N110" s="52">
        <f>IFERROR(_xll.qlIndexFixing(Index6M,$H110,TRUE,_xll.ohTrigger(RecalcTrigger,Trigger6M)),NA())</f>
        <v>6.8527856677152573E-3</v>
      </c>
      <c r="O110" s="52">
        <f>IFERROR(_xll.qlIndexFixing(ONIndex6M,I110,TRUE,_xll.ohTrigger(RecalcTrigger,Trigger6M)),NA())</f>
        <v>5.0013976696128282E-3</v>
      </c>
      <c r="P110" s="52">
        <f>IFERROR(_xll.qlIndexFixing(Index1Y,$H110,TRUE,_xll.ohTrigger(RecalcTrigger,Trigger1Y)),NA())</f>
        <v>1.0539658979392741E-2</v>
      </c>
      <c r="Q110" s="52">
        <f>IFERROR(_xll.qlIndexFixing(ONIndex1Y,I110,TRUE,_xll.ohTrigger(RecalcTrigger,Trigger1Y)),NA())</f>
        <v>6.9032126519497083E-3</v>
      </c>
    </row>
    <row r="111" spans="2:17" x14ac:dyDescent="0.2">
      <c r="B111" s="46" t="s">
        <v>20</v>
      </c>
      <c r="D111" s="49">
        <f>_xll.qlCalendarAdvance(LocalCalendar,$D110,B111,"f",FALSE)</f>
        <v>42338</v>
      </c>
      <c r="E111" s="49">
        <f>_xll.qlInterestRateIndexValueDate(IndexON,D111)</f>
        <v>42338</v>
      </c>
      <c r="F111" s="52">
        <f>IFERROR(_xll.qlIndexFixing(IndexON,D111,TRUE,_xll.ohTrigger(RecalcTrigger,TriggerON)),NA())</f>
        <v>2.8086562709184193E-3</v>
      </c>
      <c r="H111" s="49">
        <f>_xll.qlCalendarAdvance(IborCalendar,$H110,B111,"f",FALSE)</f>
        <v>42332</v>
      </c>
      <c r="I111" s="49">
        <f>_xll.qlInterestRateIndexValueDate(Index1M,$H111)</f>
        <v>42335</v>
      </c>
      <c r="J111" s="52">
        <f>IFERROR(_xll.qlIndexFixing(Index1M,$H111,TRUE,_xll.ohTrigger(RecalcTrigger,Trigger1M)),NA())</f>
        <v>3.6281118267800228E-3</v>
      </c>
      <c r="K111" s="52">
        <f>IFERROR(_xll.qlIndexFixing(ONIndex1M,I111,TRUE,_xll.ohTrigger(RecalcTrigger,Trigger1M)),NA())</f>
        <v>3.3547085405594146E-3</v>
      </c>
      <c r="L111" s="52">
        <f>IFERROR(_xll.qlIndexFixing(Index3M,H111,TRUE,_xll.ohTrigger(RecalcTrigger,Trigger3M)),NA())</f>
        <v>5.2973451670846475E-3</v>
      </c>
      <c r="M111" s="52">
        <f>IFERROR(_xll.qlIndexFixing(ONIndex3M,I111,TRUE,_xll.ohTrigger(RecalcTrigger,Trigger3M)),NA())</f>
        <v>4.3532058568285237E-3</v>
      </c>
      <c r="N111" s="52">
        <f>IFERROR(_xll.qlIndexFixing(Index6M,$H111,TRUE,_xll.ohTrigger(RecalcTrigger,Trigger6M)),NA())</f>
        <v>6.8920591995216985E-3</v>
      </c>
      <c r="O111" s="52">
        <f>IFERROR(_xll.qlIndexFixing(ONIndex6M,I111,TRUE,_xll.ohTrigger(RecalcTrigger,Trigger6M)),NA())</f>
        <v>5.0394880054049906E-3</v>
      </c>
      <c r="P111" s="52">
        <f>IFERROR(_xll.qlIndexFixing(Index1Y,$H111,TRUE,_xll.ohTrigger(RecalcTrigger,Trigger1Y)),NA())</f>
        <v>1.0595902731591375E-2</v>
      </c>
      <c r="Q111" s="52">
        <f>IFERROR(_xll.qlIndexFixing(ONIndex1Y,I111,TRUE,_xll.ohTrigger(RecalcTrigger,Trigger1Y)),NA())</f>
        <v>6.9507246608768725E-3</v>
      </c>
    </row>
    <row r="112" spans="2:17" x14ac:dyDescent="0.2">
      <c r="B112" s="46" t="s">
        <v>20</v>
      </c>
      <c r="D112" s="49">
        <f>_xll.qlCalendarAdvance(LocalCalendar,$D111,B112,"f",FALSE)</f>
        <v>42339</v>
      </c>
      <c r="E112" s="49">
        <f>_xll.qlInterestRateIndexValueDate(IndexON,D112)</f>
        <v>42339</v>
      </c>
      <c r="F112" s="52">
        <f>IFERROR(_xll.qlIndexFixing(IndexON,D112,TRUE,_xll.ohTrigger(RecalcTrigger,TriggerON)),NA())</f>
        <v>2.8275715925474287E-3</v>
      </c>
      <c r="H112" s="49">
        <f>_xll.qlCalendarAdvance(IborCalendar,$H111,B112,"f",FALSE)</f>
        <v>42333</v>
      </c>
      <c r="I112" s="49">
        <f>_xll.qlInterestRateIndexValueDate(Index1M,$H112)</f>
        <v>42335</v>
      </c>
      <c r="J112" s="52">
        <f>IFERROR(_xll.qlIndexFixing(Index1M,$H112,TRUE,_xll.ohTrigger(RecalcTrigger,Trigger1M)),NA())</f>
        <v>3.6281118267800228E-3</v>
      </c>
      <c r="K112" s="52">
        <f>IFERROR(_xll.qlIndexFixing(ONIndex1M,I112,TRUE,_xll.ohTrigger(RecalcTrigger,Trigger1M)),NA())</f>
        <v>3.3547085405594146E-3</v>
      </c>
      <c r="L112" s="52">
        <f>IFERROR(_xll.qlIndexFixing(Index3M,H112,TRUE,_xll.ohTrigger(RecalcTrigger,Trigger3M)),NA())</f>
        <v>5.2973451670846475E-3</v>
      </c>
      <c r="M112" s="52">
        <f>IFERROR(_xll.qlIndexFixing(ONIndex3M,I112,TRUE,_xll.ohTrigger(RecalcTrigger,Trigger3M)),NA())</f>
        <v>4.3532058568285237E-3</v>
      </c>
      <c r="N112" s="52">
        <f>IFERROR(_xll.qlIndexFixing(Index6M,$H112,TRUE,_xll.ohTrigger(RecalcTrigger,Trigger6M)),NA())</f>
        <v>6.8920591995216985E-3</v>
      </c>
      <c r="O112" s="52">
        <f>IFERROR(_xll.qlIndexFixing(ONIndex6M,I112,TRUE,_xll.ohTrigger(RecalcTrigger,Trigger6M)),NA())</f>
        <v>5.0394880054049906E-3</v>
      </c>
      <c r="P112" s="52">
        <f>IFERROR(_xll.qlIndexFixing(Index1Y,$H112,TRUE,_xll.ohTrigger(RecalcTrigger,Trigger1Y)),NA())</f>
        <v>1.0595902731591375E-2</v>
      </c>
      <c r="Q112" s="52">
        <f>IFERROR(_xll.qlIndexFixing(ONIndex1Y,I112,TRUE,_xll.ohTrigger(RecalcTrigger,Trigger1Y)),NA())</f>
        <v>6.9507246608768725E-3</v>
      </c>
    </row>
    <row r="113" spans="2:17" x14ac:dyDescent="0.2">
      <c r="B113" s="46" t="s">
        <v>20</v>
      </c>
      <c r="D113" s="49">
        <f>_xll.qlCalendarAdvance(LocalCalendar,$D112,B113,"f",FALSE)</f>
        <v>42340</v>
      </c>
      <c r="E113" s="49">
        <f>_xll.qlInterestRateIndexValueDate(IndexON,D113)</f>
        <v>42340</v>
      </c>
      <c r="F113" s="52">
        <f>IFERROR(_xll.qlIndexFixing(IndexON,D113,TRUE,_xll.ohTrigger(RecalcTrigger,TriggerON)),NA())</f>
        <v>2.8465331978733133E-3</v>
      </c>
      <c r="H113" s="49">
        <f>_xll.qlCalendarAdvance(IborCalendar,$H112,B113,"f",FALSE)</f>
        <v>42334</v>
      </c>
      <c r="I113" s="49">
        <f>_xll.qlInterestRateIndexValueDate(Index1M,$H113)</f>
        <v>42338</v>
      </c>
      <c r="J113" s="52">
        <f>IFERROR(_xll.qlIndexFixing(Index1M,$H113,TRUE,_xll.ohTrigger(RecalcTrigger,Trigger1M)),NA())</f>
        <v>3.67573461686466E-3</v>
      </c>
      <c r="K113" s="52">
        <f>IFERROR(_xll.qlIndexFixing(ONIndex1M,I113,TRUE,_xll.ohTrigger(RecalcTrigger,Trigger1M)),NA())</f>
        <v>3.3913536515850495E-3</v>
      </c>
      <c r="L113" s="52">
        <f>IFERROR(_xll.qlIndexFixing(Index3M,H113,TRUE,_xll.ohTrigger(RecalcTrigger,Trigger3M)),NA())</f>
        <v>5.3282773464503478E-3</v>
      </c>
      <c r="M113" s="52">
        <f>IFERROR(_xll.qlIndexFixing(ONIndex3M,I113,TRUE,_xll.ohTrigger(RecalcTrigger,Trigger3M)),NA())</f>
        <v>4.3945061457772994E-3</v>
      </c>
      <c r="N113" s="52">
        <f>IFERROR(_xll.qlIndexFixing(Index6M,$H113,TRUE,_xll.ohTrigger(RecalcTrigger,Trigger6M)),NA())</f>
        <v>6.9599999999799883E-3</v>
      </c>
      <c r="O113" s="52">
        <f>IFERROR(_xll.qlIndexFixing(ONIndex6M,I113,TRUE,_xll.ohTrigger(RecalcTrigger,Trigger6M)),NA())</f>
        <v>5.0708624423467796E-3</v>
      </c>
      <c r="P113" s="52">
        <f>IFERROR(_xll.qlIndexFixing(Index1Y,$H113,TRUE,_xll.ohTrigger(RecalcTrigger,Trigger1Y)),NA())</f>
        <v>1.0650000000318205E-2</v>
      </c>
      <c r="Q113" s="52">
        <f>IFERROR(_xll.qlIndexFixing(ONIndex1Y,I113,TRUE,_xll.ohTrigger(RecalcTrigger,Trigger1Y)),NA())</f>
        <v>6.9897215797709578E-3</v>
      </c>
    </row>
    <row r="114" spans="2:17" x14ac:dyDescent="0.2">
      <c r="B114" s="46" t="s">
        <v>20</v>
      </c>
      <c r="D114" s="49">
        <f>_xll.qlCalendarAdvance(LocalCalendar,$D113,B114,"f",FALSE)</f>
        <v>42341</v>
      </c>
      <c r="E114" s="49">
        <f>_xll.qlInterestRateIndexValueDate(IndexON,D114)</f>
        <v>42341</v>
      </c>
      <c r="F114" s="52">
        <f>IFERROR(_xll.qlIndexFixing(IndexON,D114,TRUE,_xll.ohTrigger(RecalcTrigger,TriggerON)),NA())</f>
        <v>2.865541087055945E-3</v>
      </c>
      <c r="H114" s="49">
        <f>_xll.qlCalendarAdvance(IborCalendar,$H113,B114,"f",FALSE)</f>
        <v>42335</v>
      </c>
      <c r="I114" s="49">
        <f>_xll.qlInterestRateIndexValueDate(Index1M,$H114)</f>
        <v>42339</v>
      </c>
      <c r="J114" s="52">
        <f>IFERROR(_xll.qlIndexFixing(Index1M,$H114,TRUE,_xll.ohTrigger(RecalcTrigger,Trigger1M)),NA())</f>
        <v>3.7242444646742377E-3</v>
      </c>
      <c r="K114" s="52">
        <f>IFERROR(_xll.qlIndexFixing(ONIndex1M,I114,TRUE,_xll.ohTrigger(RecalcTrigger,Trigger1M)),NA())</f>
        <v>3.4097776041086547E-3</v>
      </c>
      <c r="L114" s="52">
        <f>IFERROR(_xll.qlIndexFixing(Index3M,H114,TRUE,_xll.ohTrigger(RecalcTrigger,Trigger3M)),NA())</f>
        <v>5.3488013157348786E-3</v>
      </c>
      <c r="M114" s="52">
        <f>IFERROR(_xll.qlIndexFixing(ONIndex3M,I114,TRUE,_xll.ohTrigger(RecalcTrigger,Trigger3M)),NA())</f>
        <v>4.4152098036054355E-3</v>
      </c>
      <c r="N114" s="52">
        <f>IFERROR(_xll.qlIndexFixing(Index6M,$H114,TRUE,_xll.ohTrigger(RecalcTrigger,Trigger6M)),NA())</f>
        <v>6.9794471463348945E-3</v>
      </c>
      <c r="O114" s="52">
        <f>IFERROR(_xll.qlIndexFixing(ONIndex6M,I114,TRUE,_xll.ohTrigger(RecalcTrigger,Trigger6M)),NA())</f>
        <v>5.0868833542239145E-3</v>
      </c>
      <c r="P114" s="52">
        <f>IFERROR(_xll.qlIndexFixing(Index1Y,$H114,TRUE,_xll.ohTrigger(RecalcTrigger,Trigger1Y)),NA())</f>
        <v>1.0672223236385319E-2</v>
      </c>
      <c r="Q114" s="52">
        <f>IFERROR(_xll.qlIndexFixing(ONIndex1Y,I114,TRUE,_xll.ohTrigger(RecalcTrigger,Trigger1Y)),NA())</f>
        <v>7.0094838020295924E-3</v>
      </c>
    </row>
    <row r="115" spans="2:17" x14ac:dyDescent="0.2">
      <c r="B115" s="46" t="s">
        <v>20</v>
      </c>
      <c r="D115" s="49">
        <f>_xll.qlCalendarAdvance(LocalCalendar,$D114,B115,"f",FALSE)</f>
        <v>42342</v>
      </c>
      <c r="E115" s="49">
        <f>_xll.qlInterestRateIndexValueDate(IndexON,D115)</f>
        <v>42342</v>
      </c>
      <c r="F115" s="52">
        <f>IFERROR(_xll.qlIndexFixing(IndexON,D115,TRUE,_xll.ohTrigger(RecalcTrigger,TriggerON)),NA())</f>
        <v>2.9037345651694579E-3</v>
      </c>
      <c r="H115" s="49">
        <f>_xll.qlCalendarAdvance(IborCalendar,$H114,B115,"f",FALSE)</f>
        <v>42338</v>
      </c>
      <c r="I115" s="49">
        <f>_xll.qlInterestRateIndexValueDate(Index1M,$H115)</f>
        <v>42340</v>
      </c>
      <c r="J115" s="52">
        <f>IFERROR(_xll.qlIndexFixing(Index1M,$H115,TRUE,_xll.ohTrigger(RecalcTrigger,Trigger1M)),NA())</f>
        <v>3.7337383989873149E-3</v>
      </c>
      <c r="K115" s="52">
        <f>IFERROR(_xll.qlIndexFixing(ONIndex1M,I115,TRUE,_xll.ohTrigger(RecalcTrigger,Trigger1M)),NA())</f>
        <v>3.4282530166684921E-3</v>
      </c>
      <c r="L115" s="52">
        <f>IFERROR(_xll.qlIndexFixing(Index3M,H115,TRUE,_xll.ohTrigger(RecalcTrigger,Trigger3M)),NA())</f>
        <v>5.3693165953769975E-3</v>
      </c>
      <c r="M115" s="52">
        <f>IFERROR(_xll.qlIndexFixing(ONIndex3M,I115,TRUE,_xll.ohTrigger(RecalcTrigger,Trigger3M)),NA())</f>
        <v>4.4359297778218121E-3</v>
      </c>
      <c r="N115" s="52">
        <f>IFERROR(_xll.qlIndexFixing(Index6M,$H115,TRUE,_xll.ohTrigger(RecalcTrigger,Trigger6M)),NA())</f>
        <v>6.9988600566109112E-3</v>
      </c>
      <c r="O115" s="52">
        <f>IFERROR(_xll.qlIndexFixing(ONIndex6M,I115,TRUE,_xll.ohTrigger(RecalcTrigger,Trigger6M)),NA())</f>
        <v>5.1030202136725933E-3</v>
      </c>
      <c r="P115" s="52">
        <f>IFERROR(_xll.qlIndexFixing(Index1Y,$H115,TRUE,_xll.ohTrigger(RecalcTrigger,Trigger1Y)),NA())</f>
        <v>1.0694497013430612E-2</v>
      </c>
      <c r="Q115" s="52">
        <f>IFERROR(_xll.qlIndexFixing(ONIndex1Y,I115,TRUE,_xll.ohTrigger(RecalcTrigger,Trigger1Y)),NA())</f>
        <v>7.0292082365952524E-3</v>
      </c>
    </row>
    <row r="116" spans="2:17" x14ac:dyDescent="0.2">
      <c r="B116" s="46" t="s">
        <v>20</v>
      </c>
      <c r="D116" s="49">
        <f>_xll.qlCalendarAdvance(LocalCalendar,$D115,B116,"f",FALSE)</f>
        <v>42345</v>
      </c>
      <c r="E116" s="49">
        <f>_xll.qlInterestRateIndexValueDate(IndexON,D116)</f>
        <v>42345</v>
      </c>
      <c r="F116" s="52">
        <f>IFERROR(_xll.qlIndexFixing(IndexON,D116,TRUE,_xll.ohTrigger(RecalcTrigger,TriggerON)),NA())</f>
        <v>2.9420354811549032E-3</v>
      </c>
      <c r="H116" s="49">
        <f>_xll.qlCalendarAdvance(IborCalendar,$H115,B116,"f",FALSE)</f>
        <v>42339</v>
      </c>
      <c r="I116" s="49">
        <f>_xll.qlInterestRateIndexValueDate(Index1M,$H116)</f>
        <v>42341</v>
      </c>
      <c r="J116" s="52">
        <f>IFERROR(_xll.qlIndexFixing(Index1M,$H116,TRUE,_xll.ohTrigger(RecalcTrigger,Trigger1M)),NA())</f>
        <v>3.7432491705041704E-3</v>
      </c>
      <c r="K116" s="52">
        <f>IFERROR(_xll.qlIndexFixing(ONIndex1M,I116,TRUE,_xll.ohTrigger(RecalcTrigger,Trigger1M)),NA())</f>
        <v>3.4467798892645618E-3</v>
      </c>
      <c r="L116" s="52">
        <f>IFERROR(_xll.qlIndexFixing(Index3M,H116,TRUE,_xll.ohTrigger(RecalcTrigger,Trigger3M)),NA())</f>
        <v>5.3898228545406863E-3</v>
      </c>
      <c r="M116" s="52">
        <f>IFERROR(_xll.qlIndexFixing(ONIndex3M,I116,TRUE,_xll.ohTrigger(RecalcTrigger,Trigger3M)),NA())</f>
        <v>4.4566660684264292E-3</v>
      </c>
      <c r="N116" s="52">
        <f>IFERROR(_xll.qlIndexFixing(Index6M,$H116,TRUE,_xll.ohTrigger(RecalcTrigger,Trigger6M)),NA())</f>
        <v>7.0182441844189349E-3</v>
      </c>
      <c r="O116" s="52">
        <f>IFERROR(_xll.qlIndexFixing(ONIndex6M,I116,TRUE,_xll.ohTrigger(RecalcTrigger,Trigger6M)),NA())</f>
        <v>5.1192730206928161E-3</v>
      </c>
      <c r="P116" s="52">
        <f>IFERROR(_xll.qlIndexFixing(Index1Y,$H116,TRUE,_xll.ohTrigger(RecalcTrigger,Trigger1Y)),NA())</f>
        <v>1.0741903641338502E-2</v>
      </c>
      <c r="Q116" s="52">
        <f>IFERROR(_xll.qlIndexFixing(ONIndex1Y,I116,TRUE,_xll.ohTrigger(RecalcTrigger,Trigger1Y)),NA())</f>
        <v>7.0488948833880016E-3</v>
      </c>
    </row>
    <row r="117" spans="2:17" x14ac:dyDescent="0.2">
      <c r="B117" s="46" t="s">
        <v>20</v>
      </c>
      <c r="D117" s="49">
        <f>_xll.qlCalendarAdvance(LocalCalendar,$D116,B117,"f",FALSE)</f>
        <v>42346</v>
      </c>
      <c r="E117" s="49">
        <f>_xll.qlInterestRateIndexValueDate(IndexON,D117)</f>
        <v>42346</v>
      </c>
      <c r="F117" s="52">
        <f>IFERROR(_xll.qlIndexFixing(IndexON,D117,TRUE,_xll.ohTrigger(RecalcTrigger,TriggerON)),NA())</f>
        <v>2.9612747891416547E-3</v>
      </c>
      <c r="H117" s="49">
        <f>_xll.qlCalendarAdvance(IborCalendar,$H116,B117,"f",FALSE)</f>
        <v>42340</v>
      </c>
      <c r="I117" s="49">
        <f>_xll.qlInterestRateIndexValueDate(Index1M,$H117)</f>
        <v>42342</v>
      </c>
      <c r="J117" s="52">
        <f>IFERROR(_xll.qlIndexFixing(Index1M,$H117,TRUE,_xll.ohTrigger(RecalcTrigger,Trigger1M)),NA())</f>
        <v>3.7527767651617467E-3</v>
      </c>
      <c r="K117" s="52">
        <f>IFERROR(_xll.qlIndexFixing(ONIndex1M,I117,TRUE,_xll.ohTrigger(RecalcTrigger,Trigger1M)),NA())</f>
        <v>3.484038885446239E-3</v>
      </c>
      <c r="L117" s="52">
        <f>IFERROR(_xll.qlIndexFixing(Index3M,H117,TRUE,_xll.ohTrigger(RecalcTrigger,Trigger3M)),NA())</f>
        <v>5.4103197623820215E-3</v>
      </c>
      <c r="M117" s="52">
        <f>IFERROR(_xll.qlIndexFixing(ONIndex3M,I117,TRUE,_xll.ohTrigger(RecalcTrigger,Trigger3M)),NA())</f>
        <v>4.4982492426370868E-3</v>
      </c>
      <c r="N117" s="52">
        <f>IFERROR(_xll.qlIndexFixing(Index6M,$H117,TRUE,_xll.ohTrigger(RecalcTrigger,Trigger6M)),NA())</f>
        <v>7.0555880956582658E-3</v>
      </c>
      <c r="O117" s="52">
        <f>IFERROR(_xll.qlIndexFixing(ONIndex6M,I117,TRUE,_xll.ohTrigger(RecalcTrigger,Trigger6M)),NA())</f>
        <v>5.1522388624292148E-3</v>
      </c>
      <c r="P117" s="52">
        <f>IFERROR(_xll.qlIndexFixing(Index1Y,$H117,TRUE,_xll.ohTrigger(RecalcTrigger,Trigger1Y)),NA())</f>
        <v>1.0751755813289222E-2</v>
      </c>
      <c r="Q117" s="52">
        <f>IFERROR(_xll.qlIndexFixing(ONIndex1Y,I117,TRUE,_xll.ohTrigger(RecalcTrigger,Trigger1Y)),NA())</f>
        <v>7.0882817789197361E-3</v>
      </c>
    </row>
    <row r="118" spans="2:17" x14ac:dyDescent="0.2">
      <c r="B118" s="46" t="s">
        <v>20</v>
      </c>
      <c r="D118" s="49">
        <f>_xll.qlCalendarAdvance(LocalCalendar,$D117,B118,"f",FALSE)</f>
        <v>42347</v>
      </c>
      <c r="E118" s="49">
        <f>_xll.qlInterestRateIndexValueDate(IndexON,D118)</f>
        <v>42347</v>
      </c>
      <c r="F118" s="52">
        <f>IFERROR(_xll.qlIndexFixing(IndexON,D118,TRUE,_xll.ohTrigger(RecalcTrigger,TriggerON)),NA())</f>
        <v>2.9805603809052172E-3</v>
      </c>
      <c r="H118" s="49">
        <f>_xll.qlCalendarAdvance(IborCalendar,$H117,B118,"f",FALSE)</f>
        <v>42341</v>
      </c>
      <c r="I118" s="49">
        <f>_xll.qlInterestRateIndexValueDate(Index1M,$H118)</f>
        <v>42345</v>
      </c>
      <c r="J118" s="52">
        <f>IFERROR(_xll.qlIndexFixing(Index1M,$H118,TRUE,_xll.ohTrigger(RecalcTrigger,Trigger1M)),NA())</f>
        <v>3.8109723794505844E-3</v>
      </c>
      <c r="K118" s="52">
        <f>IFERROR(_xll.qlIndexFixing(ONIndex1M,I118,TRUE,_xll.ohTrigger(RecalcTrigger,Trigger1M)),NA())</f>
        <v>3.5214019807305874E-3</v>
      </c>
      <c r="L118" s="52">
        <f>IFERROR(_xll.qlIndexFixing(Index3M,H118,TRUE,_xll.ohTrigger(RecalcTrigger,Trigger3M)),NA())</f>
        <v>5.4717510694263782E-3</v>
      </c>
      <c r="M118" s="52">
        <f>IFERROR(_xll.qlIndexFixing(ONIndex3M,I118,TRUE,_xll.ohTrigger(RecalcTrigger,Trigger3M)),NA())</f>
        <v>4.5397743956865355E-3</v>
      </c>
      <c r="N118" s="52">
        <f>IFERROR(_xll.qlIndexFixing(Index6M,$H118,TRUE,_xll.ohTrigger(RecalcTrigger,Trigger6M)),NA())</f>
        <v>7.095601950732707E-3</v>
      </c>
      <c r="O118" s="52">
        <f>IFERROR(_xll.qlIndexFixing(ONIndex6M,I118,TRUE,_xll.ohTrigger(RecalcTrigger,Trigger6M)),NA())</f>
        <v>5.1854437248888274E-3</v>
      </c>
      <c r="P118" s="52">
        <f>IFERROR(_xll.qlIndexFixing(Index1Y,$H118,TRUE,_xll.ohTrigger(RecalcTrigger,Trigger1Y)),NA())</f>
        <v>1.0806576205924503E-2</v>
      </c>
      <c r="Q118" s="52">
        <f>IFERROR(_xll.qlIndexFixing(ONIndex1Y,I118,TRUE,_xll.ohTrigger(RecalcTrigger,Trigger1Y)),NA())</f>
        <v>7.1272635931496353E-3</v>
      </c>
    </row>
    <row r="119" spans="2:17" x14ac:dyDescent="0.2">
      <c r="B119" s="46" t="s">
        <v>20</v>
      </c>
      <c r="D119" s="49">
        <f>_xll.qlCalendarAdvance(LocalCalendar,$D118,B119,"f",FALSE)</f>
        <v>42348</v>
      </c>
      <c r="E119" s="49">
        <f>_xll.qlInterestRateIndexValueDate(IndexON,D119)</f>
        <v>42348</v>
      </c>
      <c r="F119" s="52">
        <f>IFERROR(_xll.qlIndexFixing(IndexON,D119,TRUE,_xll.ohTrigger(RecalcTrigger,TriggerON)),NA())</f>
        <v>2.9998922563656549E-3</v>
      </c>
      <c r="H119" s="49">
        <f>_xll.qlCalendarAdvance(IborCalendar,$H118,B119,"f",FALSE)</f>
        <v>42342</v>
      </c>
      <c r="I119" s="49">
        <f>_xll.qlInterestRateIndexValueDate(Index1M,$H119)</f>
        <v>42346</v>
      </c>
      <c r="J119" s="52">
        <f>IFERROR(_xll.qlIndexFixing(Index1M,$H119,TRUE,_xll.ohTrigger(RecalcTrigger,Trigger1M)),NA())</f>
        <v>3.8304384082291534E-3</v>
      </c>
      <c r="K119" s="52">
        <f>IFERROR(_xll.qlIndexFixing(ONIndex1M,I119,TRUE,_xll.ohTrigger(RecalcTrigger,Trigger1M)),NA())</f>
        <v>3.5401861538275625E-3</v>
      </c>
      <c r="L119" s="52">
        <f>IFERROR(_xll.qlIndexFixing(Index3M,H119,TRUE,_xll.ohTrigger(RecalcTrigger,Trigger3M)),NA())</f>
        <v>5.4922072633985138E-3</v>
      </c>
      <c r="M119" s="52">
        <f>IFERROR(_xll.qlIndexFixing(ONIndex3M,I119,TRUE,_xll.ohTrigger(RecalcTrigger,Trigger3M)),NA())</f>
        <v>4.5605922685520994E-3</v>
      </c>
      <c r="N119" s="52">
        <f>IFERROR(_xll.qlIndexFixing(Index6M,$H119,TRUE,_xll.ohTrigger(RecalcTrigger,Trigger6M)),NA())</f>
        <v>7.1149239778969765E-3</v>
      </c>
      <c r="O119" s="52">
        <f>IFERROR(_xll.qlIndexFixing(ONIndex6M,I119,TRUE,_xll.ohTrigger(RecalcTrigger,Trigger6M)),NA())</f>
        <v>5.2022762700865144E-3</v>
      </c>
      <c r="P119" s="52">
        <f>IFERROR(_xll.qlIndexFixing(Index1Y,$H119,TRUE,_xll.ohTrigger(RecalcTrigger,Trigger1Y)),NA())</f>
        <v>1.0829124542764367E-2</v>
      </c>
      <c r="Q119" s="52">
        <f>IFERROR(_xll.qlIndexFixing(ONIndex1Y,I119,TRUE,_xll.ohTrigger(RecalcTrigger,Trigger1Y)),NA())</f>
        <v>7.1467613011577669E-3</v>
      </c>
    </row>
    <row r="120" spans="2:17" x14ac:dyDescent="0.2">
      <c r="B120" s="46" t="s">
        <v>20</v>
      </c>
      <c r="D120" s="49">
        <f>_xll.qlCalendarAdvance(LocalCalendar,$D119,B120,"f",FALSE)</f>
        <v>42349</v>
      </c>
      <c r="E120" s="49">
        <f>_xll.qlInterestRateIndexValueDate(IndexON,D120)</f>
        <v>42349</v>
      </c>
      <c r="F120" s="52">
        <f>IFERROR(_xll.qlIndexFixing(IndexON,D120,TRUE,_xll.ohTrigger(RecalcTrigger,TriggerON)),NA())</f>
        <v>3.038735935918524E-3</v>
      </c>
      <c r="H120" s="49">
        <f>_xll.qlCalendarAdvance(IborCalendar,$H119,B120,"f",FALSE)</f>
        <v>42345</v>
      </c>
      <c r="I120" s="49">
        <f>_xll.qlInterestRateIndexValueDate(Index1M,$H120)</f>
        <v>42347</v>
      </c>
      <c r="J120" s="52">
        <f>IFERROR(_xll.qlIndexFixing(Index1M,$H120,TRUE,_xll.ohTrigger(RecalcTrigger,Trigger1M)),NA())</f>
        <v>3.8696557294032826E-3</v>
      </c>
      <c r="K120" s="52">
        <f>IFERROR(_xll.qlIndexFixing(ONIndex1M,I120,TRUE,_xll.ohTrigger(RecalcTrigger,Trigger1M)),NA())</f>
        <v>3.5590217870407059E-3</v>
      </c>
      <c r="L120" s="52">
        <f>IFERROR(_xll.qlIndexFixing(Index3M,H120,TRUE,_xll.ohTrigger(RecalcTrigger,Trigger3M)),NA())</f>
        <v>5.5126524517267808E-3</v>
      </c>
      <c r="M120" s="52">
        <f>IFERROR(_xll.qlIndexFixing(ONIndex3M,I120,TRUE,_xll.ohTrigger(RecalcTrigger,Trigger3M)),NA())</f>
        <v>4.581426457965776E-3</v>
      </c>
      <c r="N120" s="52">
        <f>IFERROR(_xll.qlIndexFixing(Index6M,$H120,TRUE,_xll.ohTrigger(RecalcTrigger,Trigger6M)),NA())</f>
        <v>7.1342499487695573E-3</v>
      </c>
      <c r="O120" s="52">
        <f>IFERROR(_xll.qlIndexFixing(ONIndex6M,I120,TRUE,_xll.ohTrigger(RecalcTrigger,Trigger6M)),NA())</f>
        <v>5.2192247628557453E-3</v>
      </c>
      <c r="P120" s="52">
        <f>IFERROR(_xll.qlIndexFixing(Index1Y,$H120,TRUE,_xll.ohTrigger(RecalcTrigger,Trigger1Y)),NA())</f>
        <v>1.0851713857464244E-2</v>
      </c>
      <c r="Q120" s="52">
        <f>IFERROR(_xll.qlIndexFixing(ONIndex1Y,I120,TRUE,_xll.ohTrigger(RecalcTrigger,Trigger1Y)),NA())</f>
        <v>7.1662212213130516E-3</v>
      </c>
    </row>
    <row r="121" spans="2:17" x14ac:dyDescent="0.2">
      <c r="B121" s="46" t="s">
        <v>20</v>
      </c>
      <c r="D121" s="49">
        <f>_xll.qlCalendarAdvance(LocalCalendar,$D120,B121,"f",FALSE)</f>
        <v>42352</v>
      </c>
      <c r="E121" s="49">
        <f>_xll.qlInterestRateIndexValueDate(IndexON,D121)</f>
        <v>42352</v>
      </c>
      <c r="F121" s="52">
        <f>IFERROR(_xll.qlIndexFixing(IndexON,D121,TRUE,_xll.ohTrigger(RecalcTrigger,TriggerON)),NA())</f>
        <v>3.0776825966949417E-3</v>
      </c>
      <c r="H121" s="49">
        <f>_xll.qlCalendarAdvance(IborCalendar,$H120,B121,"f",FALSE)</f>
        <v>42346</v>
      </c>
      <c r="I121" s="49">
        <f>_xll.qlInterestRateIndexValueDate(Index1M,$H121)</f>
        <v>42348</v>
      </c>
      <c r="J121" s="52">
        <f>IFERROR(_xll.qlIndexFixing(Index1M,$H121,TRUE,_xll.ohTrigger(RecalcTrigger,Trigger1M)),NA())</f>
        <v>3.8793246884302746E-3</v>
      </c>
      <c r="K121" s="52">
        <f>IFERROR(_xll.qlIndexFixing(ONIndex1M,I121,TRUE,_xll.ohTrigger(RecalcTrigger,Trigger1M)),NA())</f>
        <v>3.5779088804499537E-3</v>
      </c>
      <c r="L121" s="52">
        <f>IFERROR(_xll.qlIndexFixing(Index3M,H121,TRUE,_xll.ohTrigger(RecalcTrigger,Trigger3M)),NA())</f>
        <v>5.5330863035250918E-3</v>
      </c>
      <c r="M121" s="52">
        <f>IFERROR(_xll.qlIndexFixing(ONIndex3M,I121,TRUE,_xll.ohTrigger(RecalcTrigger,Trigger3M)),NA())</f>
        <v>4.602276963767693E-3</v>
      </c>
      <c r="N121" s="52">
        <f>IFERROR(_xll.qlIndexFixing(Index6M,$H121,TRUE,_xll.ohTrigger(RecalcTrigger,Trigger6M)),NA())</f>
        <v>7.1535853184622215E-3</v>
      </c>
      <c r="O121" s="52">
        <f>IFERROR(_xll.qlIndexFixing(ONIndex6M,I121,TRUE,_xll.ohTrigger(RecalcTrigger,Trigger6M)),NA())</f>
        <v>5.2362892033563924E-3</v>
      </c>
      <c r="P121" s="52">
        <f>IFERROR(_xll.qlIndexFixing(Index1Y,$H121,TRUE,_xll.ohTrigger(RecalcTrigger,Trigger1Y)),NA())</f>
        <v>1.0899907342849732E-2</v>
      </c>
      <c r="Q121" s="52">
        <f>IFERROR(_xll.qlIndexFixing(ONIndex1Y,I121,TRUE,_xll.ohTrigger(RecalcTrigger,Trigger1Y)),NA())</f>
        <v>7.1856433537753617E-3</v>
      </c>
    </row>
    <row r="122" spans="2:17" x14ac:dyDescent="0.2">
      <c r="B122" s="46" t="s">
        <v>20</v>
      </c>
      <c r="D122" s="49">
        <f>_xll.qlCalendarAdvance(LocalCalendar,$D121,B122,"f",FALSE)</f>
        <v>42353</v>
      </c>
      <c r="E122" s="49">
        <f>_xll.qlInterestRateIndexValueDate(IndexON,D122)</f>
        <v>42353</v>
      </c>
      <c r="F122" s="52">
        <f>IFERROR(_xll.qlIndexFixing(IndexON,D122,TRUE,_xll.ohTrigger(RecalcTrigger,TriggerON)),NA())</f>
        <v>3.0972458912792433E-3</v>
      </c>
      <c r="H122" s="49">
        <f>_xll.qlCalendarAdvance(IborCalendar,$H121,B122,"f",FALSE)</f>
        <v>42347</v>
      </c>
      <c r="I122" s="49">
        <f>_xll.qlInterestRateIndexValueDate(Index1M,$H122)</f>
        <v>42349</v>
      </c>
      <c r="J122" s="52">
        <f>IFERROR(_xll.qlIndexFixing(Index1M,$H122,TRUE,_xll.ohTrigger(RecalcTrigger,Trigger1M)),NA())</f>
        <v>3.8890091275669489E-3</v>
      </c>
      <c r="K122" s="52">
        <f>IFERROR(_xll.qlIndexFixing(ONIndex1M,I122,TRUE,_xll.ohTrigger(RecalcTrigger,Trigger1M)),NA())</f>
        <v>3.615890918471365E-3</v>
      </c>
      <c r="L122" s="52">
        <f>IFERROR(_xll.qlIndexFixing(Index3M,H122,TRUE,_xll.ohTrigger(RecalcTrigger,Trigger3M)),NA())</f>
        <v>5.5535084879029658E-3</v>
      </c>
      <c r="M122" s="52">
        <f>IFERROR(_xll.qlIndexFixing(ONIndex3M,I122,TRUE,_xll.ohTrigger(RecalcTrigger,Trigger3M)),NA())</f>
        <v>4.6440922719970246E-3</v>
      </c>
      <c r="N122" s="52">
        <f>IFERROR(_xll.qlIndexFixing(Index6M,$H122,TRUE,_xll.ohTrigger(RecalcTrigger,Trigger6M)),NA())</f>
        <v>7.1908347492384951E-3</v>
      </c>
      <c r="O122" s="52">
        <f>IFERROR(_xll.qlIndexFixing(ONIndex6M,I122,TRUE,_xll.ohTrigger(RecalcTrigger,Trigger6M)),NA())</f>
        <v>5.2708817473057223E-3</v>
      </c>
      <c r="P122" s="52">
        <f>IFERROR(_xll.qlIndexFixing(Index1Y,$H122,TRUE,_xll.ohTrigger(RecalcTrigger,Trigger1Y)),NA())</f>
        <v>1.0909810192048867E-2</v>
      </c>
      <c r="Q122" s="52">
        <f>IFERROR(_xll.qlIndexFixing(ONIndex1Y,I122,TRUE,_xll.ohTrigger(RecalcTrigger,Trigger1Y)),NA())</f>
        <v>7.2245066360743238E-3</v>
      </c>
    </row>
    <row r="123" spans="2:17" x14ac:dyDescent="0.2">
      <c r="B123" s="46" t="s">
        <v>20</v>
      </c>
      <c r="D123" s="49">
        <f>_xll.qlCalendarAdvance(LocalCalendar,$D122,B123,"f",FALSE)</f>
        <v>42354</v>
      </c>
      <c r="E123" s="49">
        <f>_xll.qlInterestRateIndexValueDate(IndexON,D123)</f>
        <v>42354</v>
      </c>
      <c r="F123" s="52">
        <f>IFERROR(_xll.qlIndexFixing(IndexON,D123,TRUE,_xll.ohTrigger(RecalcTrigger,TriggerON)),NA())</f>
        <v>3.1168554698002282E-3</v>
      </c>
      <c r="H123" s="49">
        <f>_xll.qlCalendarAdvance(IborCalendar,$H122,B123,"f",FALSE)</f>
        <v>42348</v>
      </c>
      <c r="I123" s="49">
        <f>_xll.qlInterestRateIndexValueDate(Index1M,$H123)</f>
        <v>42352</v>
      </c>
      <c r="J123" s="52">
        <f>IFERROR(_xll.qlIndexFixing(Index1M,$H123,TRUE,_xll.ohTrigger(RecalcTrigger,Trigger1M)),NA())</f>
        <v>3.9477940371135389E-3</v>
      </c>
      <c r="K123" s="52">
        <f>IFERROR(_xll.qlIndexFixing(ONIndex1M,I123,TRUE,_xll.ohTrigger(RecalcTrigger,Trigger1M)),NA())</f>
        <v>3.6539718551686917E-3</v>
      </c>
      <c r="L123" s="52">
        <f>IFERROR(_xll.qlIndexFixing(Index3M,H123,TRUE,_xll.ohTrigger(RecalcTrigger,Trigger3M)),NA())</f>
        <v>5.6147017274914635E-3</v>
      </c>
      <c r="M123" s="52">
        <f>IFERROR(_xll.qlIndexFixing(ONIndex3M,I123,TRUE,_xll.ohTrigger(RecalcTrigger,Trigger3M)),NA())</f>
        <v>4.685842151816999E-3</v>
      </c>
      <c r="N123" s="52">
        <f>IFERROR(_xll.qlIndexFixing(Index6M,$H123,TRUE,_xll.ohTrigger(RecalcTrigger,Trigger6M)),NA())</f>
        <v>7.231129895142077E-3</v>
      </c>
      <c r="O123" s="52">
        <f>IFERROR(_xll.qlIndexFixing(ONIndex6M,I123,TRUE,_xll.ohTrigger(RecalcTrigger,Trigger6M)),NA())</f>
        <v>5.3057064425132694E-3</v>
      </c>
      <c r="P123" s="52">
        <f>IFERROR(_xll.qlIndexFixing(Index1Y,$H123,TRUE,_xll.ohTrigger(RecalcTrigger,Trigger1Y)),NA())</f>
        <v>1.0965227262544425E-2</v>
      </c>
      <c r="Q123" s="52">
        <f>IFERROR(_xll.qlIndexFixing(ONIndex1Y,I123,TRUE,_xll.ohTrigger(RecalcTrigger,Trigger1Y)),NA())</f>
        <v>7.2629540054958142E-3</v>
      </c>
    </row>
    <row r="124" spans="2:17" x14ac:dyDescent="0.2">
      <c r="B124" s="46" t="s">
        <v>20</v>
      </c>
      <c r="D124" s="49">
        <f>_xll.qlCalendarAdvance(LocalCalendar,$D123,B124,"f",FALSE)</f>
        <v>42355</v>
      </c>
      <c r="E124" s="49">
        <f>_xll.qlInterestRateIndexValueDate(IndexON,D124)</f>
        <v>42355</v>
      </c>
      <c r="F124" s="52">
        <f>IFERROR(_xll.qlIndexFixing(IndexON,D124,TRUE,_xll.ohTrigger(RecalcTrigger,TriggerON)),NA())</f>
        <v>3.1365113320980242E-3</v>
      </c>
      <c r="H124" s="49">
        <f>_xll.qlCalendarAdvance(IborCalendar,$H123,B124,"f",FALSE)</f>
        <v>42349</v>
      </c>
      <c r="I124" s="49">
        <f>_xll.qlInterestRateIndexValueDate(Index1M,$H124)</f>
        <v>42353</v>
      </c>
      <c r="J124" s="52">
        <f>IFERROR(_xll.qlIndexFixing(Index1M,$H124,TRUE,_xll.ohTrigger(RecalcTrigger,Trigger1M)),NA())</f>
        <v>3.9674266581443598E-3</v>
      </c>
      <c r="K124" s="52">
        <f>IFERROR(_xll.qlIndexFixing(ONIndex1M,I124,TRUE,_xll.ohTrigger(RecalcTrigger,Trigger1M)),NA())</f>
        <v>3.6731162493186531E-3</v>
      </c>
      <c r="L124" s="52">
        <f>IFERROR(_xll.qlIndexFixing(Index3M,H124,TRUE,_xll.ohTrigger(RecalcTrigger,Trigger3M)),NA())</f>
        <v>5.6350739331343406E-3</v>
      </c>
      <c r="M124" s="52">
        <f>IFERROR(_xll.qlIndexFixing(ONIndex3M,I124,TRUE,_xll.ohTrigger(RecalcTrigger,Trigger3M)),NA())</f>
        <v>4.706774240039735E-3</v>
      </c>
      <c r="N124" s="52">
        <f>IFERROR(_xll.qlIndexFixing(Index6M,$H124,TRUE,_xll.ohTrigger(RecalcTrigger,Trigger6M)),NA())</f>
        <v>7.2505940930968965E-3</v>
      </c>
      <c r="O124" s="52">
        <f>IFERROR(_xll.qlIndexFixing(ONIndex6M,I124,TRUE,_xll.ohTrigger(RecalcTrigger,Trigger6M)),NA())</f>
        <v>5.323350621750933E-3</v>
      </c>
      <c r="P124" s="52">
        <f>IFERROR(_xll.qlIndexFixing(Index1Y,$H124,TRUE,_xll.ohTrigger(RecalcTrigger,Trigger1Y)),NA())</f>
        <v>1.098803374092369E-2</v>
      </c>
      <c r="Q124" s="52">
        <f>IFERROR(_xll.qlIndexFixing(ONIndex1Y,I124,TRUE,_xll.ohTrigger(RecalcTrigger,Trigger1Y)),NA())</f>
        <v>7.2821871989336984E-3</v>
      </c>
    </row>
    <row r="125" spans="2:17" x14ac:dyDescent="0.2">
      <c r="B125" s="46" t="s">
        <v>20</v>
      </c>
      <c r="D125" s="49">
        <f>_xll.qlCalendarAdvance(LocalCalendar,$D124,B125,"f",FALSE)</f>
        <v>42356</v>
      </c>
      <c r="E125" s="49">
        <f>_xll.qlInterestRateIndexValueDate(IndexON,D125)</f>
        <v>42356</v>
      </c>
      <c r="F125" s="52">
        <f>IFERROR(_xll.qlIndexFixing(IndexON,D125,TRUE,_xll.ohTrigger(RecalcTrigger,TriggerON)),NA())</f>
        <v>3.1760053549501066E-3</v>
      </c>
      <c r="H125" s="49">
        <f>_xll.qlCalendarAdvance(IborCalendar,$H124,B125,"f",FALSE)</f>
        <v>42352</v>
      </c>
      <c r="I125" s="49">
        <f>_xll.qlInterestRateIndexValueDate(Index1M,$H125)</f>
        <v>42354</v>
      </c>
      <c r="J125" s="52">
        <f>IFERROR(_xll.qlIndexFixing(Index1M,$H125,TRUE,_xll.ohTrigger(RecalcTrigger,Trigger1M)),NA())</f>
        <v>4.0166902756677558E-3</v>
      </c>
      <c r="K125" s="52">
        <f>IFERROR(_xll.qlIndexFixing(ONIndex1M,I125,TRUE,_xll.ohTrigger(RecalcTrigger,Trigger1M)),NA())</f>
        <v>3.6923121035847828E-3</v>
      </c>
      <c r="L125" s="52">
        <f>IFERROR(_xll.qlIndexFixing(Index3M,H125,TRUE,_xll.ohTrigger(RecalcTrigger,Trigger3M)),NA())</f>
        <v>5.6554328167989724E-3</v>
      </c>
      <c r="M125" s="52">
        <f>IFERROR(_xll.qlIndexFixing(ONIndex3M,I125,TRUE,_xll.ohTrigger(RecalcTrigger,Trigger3M)),NA())</f>
        <v>4.7277176358573314E-3</v>
      </c>
      <c r="N125" s="52">
        <f>IFERROR(_xll.qlIndexFixing(Index6M,$H125,TRUE,_xll.ohTrigger(RecalcTrigger,Trigger6M)),NA())</f>
        <v>7.2701004250441863E-3</v>
      </c>
      <c r="O125" s="52">
        <f>IFERROR(_xll.qlIndexFixing(ONIndex6M,I125,TRUE,_xll.ohTrigger(RecalcTrigger,Trigger6M)),NA())</f>
        <v>5.3411107487200127E-3</v>
      </c>
      <c r="P125" s="52">
        <f>IFERROR(_xll.qlIndexFixing(Index1Y,$H125,TRUE,_xll.ohTrigger(RecalcTrigger,Trigger1Y)),NA())</f>
        <v>1.1010871628205755E-2</v>
      </c>
      <c r="Q125" s="52">
        <f>IFERROR(_xll.qlIndexFixing(ONIndex1Y,I125,TRUE,_xll.ohTrigger(RecalcTrigger,Trigger1Y)),NA())</f>
        <v>7.3013826044387997E-3</v>
      </c>
    </row>
    <row r="126" spans="2:17" x14ac:dyDescent="0.2">
      <c r="B126" s="46" t="s">
        <v>20</v>
      </c>
      <c r="D126" s="49">
        <f>_xll.qlCalendarAdvance(LocalCalendar,$D125,B126,"f",FALSE)</f>
        <v>42359</v>
      </c>
      <c r="E126" s="49">
        <f>_xll.qlInterestRateIndexValueDate(IndexON,D126)</f>
        <v>42359</v>
      </c>
      <c r="F126" s="52">
        <f>IFERROR(_xll.qlIndexFixing(IndexON,D126,TRUE,_xll.ohTrigger(RecalcTrigger,TriggerON)),NA())</f>
        <v>3.2155976199366165E-3</v>
      </c>
      <c r="H126" s="49">
        <f>_xll.qlCalendarAdvance(IborCalendar,$H125,B126,"f",FALSE)</f>
        <v>42353</v>
      </c>
      <c r="I126" s="49">
        <f>_xll.qlInterestRateIndexValueDate(Index1M,$H126)</f>
        <v>42355</v>
      </c>
      <c r="J126" s="52">
        <f>IFERROR(_xll.qlIndexFixing(Index1M,$H126,TRUE,_xll.ohTrigger(RecalcTrigger,Trigger1M)),NA())</f>
        <v>4.0264786199798149E-3</v>
      </c>
      <c r="K126" s="52">
        <f>IFERROR(_xll.qlIndexFixing(ONIndex1M,I126,TRUE,_xll.ohTrigger(RecalcTrigger,Trigger1M)),NA())</f>
        <v>3.7115594180470168E-3</v>
      </c>
      <c r="L126" s="52">
        <f>IFERROR(_xll.qlIndexFixing(Index3M,H126,TRUE,_xll.ohTrigger(RecalcTrigger,Trigger3M)),NA())</f>
        <v>5.675778202884286E-3</v>
      </c>
      <c r="M126" s="52">
        <f>IFERROR(_xll.qlIndexFixing(ONIndex3M,I126,TRUE,_xll.ohTrigger(RecalcTrigger,Trigger3M)),NA())</f>
        <v>4.7486523036965878E-3</v>
      </c>
      <c r="N126" s="52">
        <f>IFERROR(_xll.qlIndexFixing(Index6M,$H126,TRUE,_xll.ohTrigger(RecalcTrigger,Trigger6M)),NA())</f>
        <v>7.2896543476035835E-3</v>
      </c>
      <c r="O126" s="52">
        <f>IFERROR(_xll.qlIndexFixing(ONIndex6M,I126,TRUE,_xll.ohTrigger(RecalcTrigger,Trigger6M)),NA())</f>
        <v>5.3589868235004445E-3</v>
      </c>
      <c r="P126" s="52">
        <f>IFERROR(_xll.qlIndexFixing(Index1Y,$H126,TRUE,_xll.ohTrigger(RecalcTrigger,Trigger1Y)),NA())</f>
        <v>1.10596317169091E-2</v>
      </c>
      <c r="Q126" s="52">
        <f>IFERROR(_xll.qlIndexFixing(ONIndex1Y,I126,TRUE,_xll.ohTrigger(RecalcTrigger,Trigger1Y)),NA())</f>
        <v>7.3205402222509264E-3</v>
      </c>
    </row>
    <row r="127" spans="2:17" x14ac:dyDescent="0.2">
      <c r="B127" s="46" t="s">
        <v>20</v>
      </c>
      <c r="D127" s="49">
        <f>_xll.qlCalendarAdvance(LocalCalendar,$D126,B127,"f",FALSE)</f>
        <v>42360</v>
      </c>
      <c r="E127" s="49">
        <f>_xll.qlInterestRateIndexValueDate(IndexON,D127)</f>
        <v>42360</v>
      </c>
      <c r="F127" s="52">
        <f>IFERROR(_xll.qlIndexFixing(IndexON,D127,TRUE,_xll.ohTrigger(RecalcTrigger,TriggerON)),NA())</f>
        <v>3.2354849016780207E-3</v>
      </c>
      <c r="H127" s="49">
        <f>_xll.qlCalendarAdvance(IborCalendar,$H126,B127,"f",FALSE)</f>
        <v>42354</v>
      </c>
      <c r="I127" s="49">
        <f>_xll.qlInterestRateIndexValueDate(Index1M,$H127)</f>
        <v>42356</v>
      </c>
      <c r="J127" s="52">
        <f>IFERROR(_xll.qlIndexFixing(Index1M,$H127,TRUE,_xll.ohTrigger(RecalcTrigger,Trigger1M)),NA())</f>
        <v>4.0362782314676271E-3</v>
      </c>
      <c r="K127" s="52">
        <f>IFERROR(_xll.qlIndexFixing(ONIndex1M,I127,TRUE,_xll.ohTrigger(RecalcTrigger,Trigger1M)),NA())</f>
        <v>3.7502646479214974E-3</v>
      </c>
      <c r="L127" s="52">
        <f>IFERROR(_xll.qlIndexFixing(Index3M,H127,TRUE,_xll.ohTrigger(RecalcTrigger,Trigger3M)),NA())</f>
        <v>5.6961105371225243E-3</v>
      </c>
      <c r="M127" s="52">
        <f>IFERROR(_xll.qlIndexFixing(ONIndex3M,I127,TRUE,_xll.ohTrigger(RecalcTrigger,Trigger3M)),NA())</f>
        <v>4.7905395963177E-3</v>
      </c>
      <c r="N127" s="52">
        <f>IFERROR(_xll.qlIndexFixing(Index6M,$H127,TRUE,_xll.ohTrigger(RecalcTrigger,Trigger6M)),NA())</f>
        <v>7.3276566276976925E-3</v>
      </c>
      <c r="O127" s="52">
        <f>IFERROR(_xll.qlIndexFixing(ONIndex6M,I127,TRUE,_xll.ohTrigger(RecalcTrigger,Trigger6M)),NA())</f>
        <v>5.3952063197559852E-3</v>
      </c>
      <c r="P127" s="52">
        <f>IFERROR(_xll.qlIndexFixing(Index1Y,$H127,TRUE,_xll.ohTrigger(RecalcTrigger,Trigger1Y)),NA())</f>
        <v>1.1069594878738801E-2</v>
      </c>
      <c r="Q127" s="52">
        <f>IFERROR(_xll.qlIndexFixing(ONIndex1Y,I127,TRUE,_xll.ohTrigger(RecalcTrigger,Trigger1Y)),NA())</f>
        <v>7.3588799181223408E-3</v>
      </c>
    </row>
    <row r="128" spans="2:17" x14ac:dyDescent="0.2">
      <c r="B128" s="46" t="s">
        <v>20</v>
      </c>
      <c r="D128" s="49">
        <f>_xll.qlCalendarAdvance(LocalCalendar,$D127,B128,"f",FALSE)</f>
        <v>42361</v>
      </c>
      <c r="E128" s="49">
        <f>_xll.qlInterestRateIndexValueDate(IndexON,D128)</f>
        <v>42361</v>
      </c>
      <c r="F128" s="52">
        <f>IFERROR(_xll.qlIndexFixing(IndexON,D128,TRUE,_xll.ohTrigger(RecalcTrigger,TriggerON)),NA())</f>
        <v>3.2554184671962361E-3</v>
      </c>
      <c r="H128" s="49">
        <f>_xll.qlCalendarAdvance(IborCalendar,$H127,B128,"f",FALSE)</f>
        <v>42355</v>
      </c>
      <c r="I128" s="49">
        <f>_xll.qlInterestRateIndexValueDate(Index1M,$H128)</f>
        <v>42359</v>
      </c>
      <c r="J128" s="52">
        <f>IFERROR(_xll.qlIndexFixing(Index1M,$H128,TRUE,_xll.ohTrigger(RecalcTrigger,Trigger1M)),NA())</f>
        <v>4.0854685188330296E-3</v>
      </c>
      <c r="K128" s="52">
        <f>IFERROR(_xll.qlIndexFixing(ONIndex1M,I128,TRUE,_xll.ohTrigger(RecalcTrigger,Trigger1M)),NA())</f>
        <v>3.7890632778569966E-3</v>
      </c>
      <c r="L128" s="52">
        <f>IFERROR(_xll.qlIndexFixing(Index3M,H128,TRUE,_xll.ohTrigger(RecalcTrigger,Trigger3M)),NA())</f>
        <v>5.7570352395404992E-3</v>
      </c>
      <c r="M128" s="52">
        <f>IFERROR(_xll.qlIndexFixing(ONIndex3M,I128,TRUE,_xll.ohTrigger(RecalcTrigger,Trigger3M)),NA())</f>
        <v>4.8322536072564759E-3</v>
      </c>
      <c r="N128" s="52">
        <f>IFERROR(_xll.qlIndexFixing(Index6M,$H128,TRUE,_xll.ohTrigger(RecalcTrigger,Trigger6M)),NA())</f>
        <v>7.3684550840690281E-3</v>
      </c>
      <c r="O128" s="52">
        <f>IFERROR(_xll.qlIndexFixing(ONIndex6M,I128,TRUE,_xll.ohTrigger(RecalcTrigger,Trigger6M)),NA())</f>
        <v>5.4316506009755017E-3</v>
      </c>
      <c r="P128" s="52">
        <f>IFERROR(_xll.qlIndexFixing(Index1Y,$H128,TRUE,_xll.ohTrigger(RecalcTrigger,Trigger1Y)),NA())</f>
        <v>1.1125484332004656E-2</v>
      </c>
      <c r="Q128" s="52">
        <f>IFERROR(_xll.qlIndexFixing(ONIndex1Y,I128,TRUE,_xll.ohTrigger(RecalcTrigger,Trigger1Y)),NA())</f>
        <v>7.3967928148110929E-3</v>
      </c>
    </row>
    <row r="129" spans="2:17" x14ac:dyDescent="0.2">
      <c r="B129" s="46" t="s">
        <v>20</v>
      </c>
      <c r="D129" s="49">
        <f>_xll.qlCalendarAdvance(LocalCalendar,$D128,B129,"f",FALSE)</f>
        <v>42362</v>
      </c>
      <c r="E129" s="49">
        <f>_xll.qlInterestRateIndexValueDate(IndexON,D129)</f>
        <v>42362</v>
      </c>
      <c r="F129" s="52">
        <f>IFERROR(_xll.qlIndexFixing(IndexON,D129,TRUE,_xll.ohTrigger(RecalcTrigger,TriggerON)),NA())</f>
        <v>3.3055293261385899E-3</v>
      </c>
      <c r="H129" s="49">
        <f>_xll.qlCalendarAdvance(IborCalendar,$H128,B129,"f",FALSE)</f>
        <v>42356</v>
      </c>
      <c r="I129" s="49">
        <f>_xll.qlInterestRateIndexValueDate(Index1M,$H129)</f>
        <v>42360</v>
      </c>
      <c r="J129" s="52">
        <f>IFERROR(_xll.qlIndexFixing(Index1M,$H129,TRUE,_xll.ohTrigger(RecalcTrigger,Trigger1M)),NA())</f>
        <v>4.1051632906103346E-3</v>
      </c>
      <c r="K129" s="52">
        <f>IFERROR(_xll.qlIndexFixing(ONIndex1M,I129,TRUE,_xll.ohTrigger(RecalcTrigger,Trigger1M)),NA())</f>
        <v>3.8085678933796885E-3</v>
      </c>
      <c r="L129" s="52">
        <f>IFERROR(_xll.qlIndexFixing(Index3M,H129,TRUE,_xll.ohTrigger(RecalcTrigger,Trigger3M)),NA())</f>
        <v>5.7773213772420312E-3</v>
      </c>
      <c r="M129" s="52">
        <f>IFERROR(_xll.qlIndexFixing(ONIndex3M,I129,TRUE,_xll.ohTrigger(RecalcTrigger,Trigger3M)),NA())</f>
        <v>4.8531195912371317E-3</v>
      </c>
      <c r="N129" s="52">
        <f>IFERROR(_xll.qlIndexFixing(Index6M,$H129,TRUE,_xll.ohTrigger(RecalcTrigger,Trigger6M)),NA())</f>
        <v>7.388328816715908E-3</v>
      </c>
      <c r="O129" s="52">
        <f>IFERROR(_xll.qlIndexFixing(ONIndex6M,I129,TRUE,_xll.ohTrigger(RecalcTrigger,Trigger6M)),NA())</f>
        <v>5.4501064150525025E-3</v>
      </c>
      <c r="P129" s="52">
        <f>IFERROR(_xll.qlIndexFixing(Index1Y,$H129,TRUE,_xll.ohTrigger(RecalcTrigger,Trigger1Y)),NA())</f>
        <v>1.1148481951278072E-2</v>
      </c>
      <c r="Q129" s="52">
        <f>IFERROR(_xll.qlIndexFixing(ONIndex1Y,I129,TRUE,_xll.ohTrigger(RecalcTrigger,Trigger1Y)),NA())</f>
        <v>7.4157614932790494E-3</v>
      </c>
    </row>
    <row r="130" spans="2:17" x14ac:dyDescent="0.2">
      <c r="B130" s="46" t="s">
        <v>20</v>
      </c>
      <c r="D130" s="49">
        <f>_xll.qlCalendarAdvance(LocalCalendar,$D129,B130,"f",FALSE)</f>
        <v>42366</v>
      </c>
      <c r="E130" s="49">
        <f>_xll.qlInterestRateIndexValueDate(IndexON,D130)</f>
        <v>42366</v>
      </c>
      <c r="F130" s="52">
        <f>IFERROR(_xll.qlIndexFixing(IndexON,D130,TRUE,_xll.ohTrigger(RecalcTrigger,TriggerON)),NA())</f>
        <v>3.3557805536776897E-3</v>
      </c>
      <c r="H130" s="49">
        <f>_xll.qlCalendarAdvance(IborCalendar,$H129,B130,"f",FALSE)</f>
        <v>42359</v>
      </c>
      <c r="I130" s="49">
        <f>_xll.qlInterestRateIndexValueDate(Index1M,$H130)</f>
        <v>42361</v>
      </c>
      <c r="J130" s="52">
        <f>IFERROR(_xll.qlIndexFixing(Index1M,$H130,TRUE,_xll.ohTrigger(RecalcTrigger,Trigger1M)),NA())</f>
        <v>4.144549270090084E-3</v>
      </c>
      <c r="K130" s="52">
        <f>IFERROR(_xll.qlIndexFixing(ONIndex1M,I130,TRUE,_xll.ohTrigger(RecalcTrigger,Trigger1M)),NA())</f>
        <v>3.8281239690984847E-3</v>
      </c>
      <c r="L130" s="52">
        <f>IFERROR(_xll.qlIndexFixing(Index3M,H130,TRUE,_xll.ohTrigger(RecalcTrigger,Trigger3M)),NA())</f>
        <v>5.7975974685850933E-3</v>
      </c>
      <c r="M130" s="52">
        <f>IFERROR(_xll.qlIndexFixing(ONIndex3M,I130,TRUE,_xll.ohTrigger(RecalcTrigger,Trigger3M)),NA())</f>
        <v>4.8739718383661312E-3</v>
      </c>
      <c r="N130" s="52">
        <f>IFERROR(_xll.qlIndexFixing(Index6M,$H130,TRUE,_xll.ohTrigger(RecalcTrigger,Trigger6M)),NA())</f>
        <v>7.4082828843534702E-3</v>
      </c>
      <c r="O130" s="52">
        <f>IFERROR(_xll.qlIndexFixing(ONIndex6M,I130,TRUE,_xll.ohTrigger(RecalcTrigger,Trigger6M)),NA())</f>
        <v>5.4686781771007276E-3</v>
      </c>
      <c r="P130" s="52">
        <f>IFERROR(_xll.qlIndexFixing(Index1Y,$H130,TRUE,_xll.ohTrigger(RecalcTrigger,Trigger1Y)),NA())</f>
        <v>1.1171501404487022E-2</v>
      </c>
      <c r="Q130" s="52">
        <f>IFERROR(_xll.qlIndexFixing(ONIndex1Y,I130,TRUE,_xll.ohTrigger(RecalcTrigger,Trigger1Y)),NA())</f>
        <v>7.4346923839740953E-3</v>
      </c>
    </row>
    <row r="131" spans="2:17" x14ac:dyDescent="0.2">
      <c r="B131" s="46" t="s">
        <v>20</v>
      </c>
      <c r="D131" s="49">
        <f>_xll.qlCalendarAdvance(LocalCalendar,$D130,B131,"f",FALSE)</f>
        <v>42367</v>
      </c>
      <c r="E131" s="49">
        <f>_xll.qlInterestRateIndexValueDate(IndexON,D131)</f>
        <v>42367</v>
      </c>
      <c r="F131" s="52">
        <f>IFERROR(_xll.qlIndexFixing(IndexON,D131,TRUE,_xll.ohTrigger(RecalcTrigger,TriggerON)),NA())</f>
        <v>3.3759771238539571E-3</v>
      </c>
      <c r="H131" s="49">
        <f>_xll.qlCalendarAdvance(IborCalendar,$H130,B131,"f",FALSE)</f>
        <v>42360</v>
      </c>
      <c r="I131" s="49">
        <f>_xll.qlInterestRateIndexValueDate(Index1M,$H131)</f>
        <v>42362</v>
      </c>
      <c r="J131" s="52">
        <f>IFERROR(_xll.qlIndexFixing(Index1M,$H131,TRUE,_xll.ohTrigger(RecalcTrigger,Trigger1M)),NA())</f>
        <v>4.1543933842660974E-3</v>
      </c>
      <c r="K131" s="52">
        <f>IFERROR(_xll.qlIndexFixing(ONIndex1M,I131,TRUE,_xll.ohTrigger(RecalcTrigger,Trigger1M)),NA())</f>
        <v>3.887236361999058E-3</v>
      </c>
      <c r="L131" s="52">
        <f>IFERROR(_xll.qlIndexFixing(Index3M,H131,TRUE,_xll.ohTrigger(RecalcTrigger,Trigger3M)),NA())</f>
        <v>5.8178641147072861E-3</v>
      </c>
      <c r="M131" s="52">
        <f>IFERROR(_xll.qlIndexFixing(ONIndex3M,I131,TRUE,_xll.ohTrigger(RecalcTrigger,Trigger3M)),NA())</f>
        <v>4.9365678025061754E-3</v>
      </c>
      <c r="N131" s="52">
        <f>IFERROR(_xll.qlIndexFixing(Index6M,$H131,TRUE,_xll.ohTrigger(RecalcTrigger,Trigger6M)),NA())</f>
        <v>7.4283227451712418E-3</v>
      </c>
      <c r="O131" s="52">
        <f>IFERROR(_xll.qlIndexFixing(ONIndex6M,I131,TRUE,_xll.ohTrigger(RecalcTrigger,Trigger6M)),NA())</f>
        <v>5.5253746996495323E-3</v>
      </c>
      <c r="P131" s="52">
        <f>IFERROR(_xll.qlIndexFixing(Index1Y,$H131,TRUE,_xll.ohTrigger(RecalcTrigger,Trigger1Y)),NA())</f>
        <v>1.1246673334366582E-2</v>
      </c>
      <c r="Q131" s="52">
        <f>IFERROR(_xll.qlIndexFixing(ONIndex1Y,I131,TRUE,_xll.ohTrigger(RecalcTrigger,Trigger1Y)),NA())</f>
        <v>7.4915323149760127E-3</v>
      </c>
    </row>
    <row r="132" spans="2:17" x14ac:dyDescent="0.2">
      <c r="B132" s="46" t="s">
        <v>20</v>
      </c>
      <c r="D132" s="49">
        <f>_xll.qlCalendarAdvance(LocalCalendar,$D131,B132,"f",FALSE)</f>
        <v>42368</v>
      </c>
      <c r="E132" s="49">
        <f>_xll.qlInterestRateIndexValueDate(IndexON,D132)</f>
        <v>42368</v>
      </c>
      <c r="F132" s="52">
        <f>IFERROR(_xll.qlIndexFixing(IndexON,D132,TRUE,_xll.ohTrigger(RecalcTrigger,TriggerON)),NA())</f>
        <v>3.3961464837162225E-3</v>
      </c>
      <c r="H132" s="49">
        <f>_xll.qlCalendarAdvance(IborCalendar,$H131,B132,"f",FALSE)</f>
        <v>42361</v>
      </c>
      <c r="I132" s="49">
        <f>_xll.qlInterestRateIndexValueDate(Index1M,$H132)</f>
        <v>42367</v>
      </c>
      <c r="J132" s="52">
        <f>IFERROR(_xll.qlIndexFixing(Index1M,$H132,TRUE,_xll.ohTrigger(RecalcTrigger,Trigger1M)),NA())</f>
        <v>4.2429171953554008E-3</v>
      </c>
      <c r="K132" s="52">
        <f>IFERROR(_xll.qlIndexFixing(ONIndex1M,I132,TRUE,_xll.ohTrigger(RecalcTrigger,Trigger1M)),NA())</f>
        <v>3.9465300793750657E-3</v>
      </c>
      <c r="L132" s="52">
        <f>IFERROR(_xll.qlIndexFixing(Index3M,H132,TRUE,_xll.ohTrigger(RecalcTrigger,Trigger3M)),NA())</f>
        <v>5.9190767075828427E-3</v>
      </c>
      <c r="M132" s="52">
        <f>IFERROR(_xll.qlIndexFixing(ONIndex3M,I132,TRUE,_xll.ohTrigger(RecalcTrigger,Trigger3M)),NA())</f>
        <v>4.9987968480547096E-3</v>
      </c>
      <c r="N132" s="52">
        <f>IFERROR(_xll.qlIndexFixing(Index6M,$H132,TRUE,_xll.ohTrigger(RecalcTrigger,Trigger6M)),NA())</f>
        <v>7.5299999999862777E-3</v>
      </c>
      <c r="O132" s="52">
        <f>IFERROR(_xll.qlIndexFixing(ONIndex6M,I132,TRUE,_xll.ohTrigger(RecalcTrigger,Trigger6M)),NA())</f>
        <v>5.5824795778036673E-3</v>
      </c>
      <c r="P132" s="52">
        <f>IFERROR(_xll.qlIndexFixing(Index1Y,$H132,TRUE,_xll.ohTrigger(RecalcTrigger,Trigger1Y)),NA())</f>
        <v>1.1309999999933682E-2</v>
      </c>
      <c r="Q132" s="52">
        <f>IFERROR(_xll.qlIndexFixing(ONIndex1Y,I132,TRUE,_xll.ohTrigger(RecalcTrigger,Trigger1Y)),NA())</f>
        <v>7.547487547743259E-3</v>
      </c>
    </row>
    <row r="133" spans="2:17" x14ac:dyDescent="0.2">
      <c r="B133" s="46" t="s">
        <v>20</v>
      </c>
      <c r="D133" s="49">
        <f>_xll.qlCalendarAdvance(LocalCalendar,$D132,B133,"f",FALSE)</f>
        <v>42369</v>
      </c>
      <c r="E133" s="49">
        <f>_xll.qlInterestRateIndexValueDate(IndexON,D133)</f>
        <v>42369</v>
      </c>
      <c r="F133" s="52">
        <f>IFERROR(_xll.qlIndexFixing(IndexON,D133,TRUE,_xll.ohTrigger(RecalcTrigger,TriggerON)),NA())</f>
        <v>3.4464098255249098E-3</v>
      </c>
      <c r="H133" s="49">
        <f>_xll.qlCalendarAdvance(IborCalendar,$H132,B133,"f",FALSE)</f>
        <v>42362</v>
      </c>
      <c r="I133" s="49">
        <f>_xll.qlInterestRateIndexValueDate(Index1M,$H133)</f>
        <v>42368</v>
      </c>
      <c r="J133" s="52">
        <f>IFERROR(_xll.qlIndexFixing(Index1M,$H133,TRUE,_xll.ohTrigger(RecalcTrigger,Trigger1M)),NA())</f>
        <v>4.2527501447571225E-3</v>
      </c>
      <c r="K133" s="52">
        <f>IFERROR(_xll.qlIndexFixing(ONIndex1M,I133,TRUE,_xll.ohTrigger(RecalcTrigger,Trigger1M)),NA())</f>
        <v>3.9663803209855075E-3</v>
      </c>
      <c r="L133" s="52">
        <f>IFERROR(_xll.qlIndexFixing(Index3M,H133,TRUE,_xll.ohTrigger(RecalcTrigger,Trigger3M)),NA())</f>
        <v>5.9392993069054215E-3</v>
      </c>
      <c r="M133" s="52">
        <f>IFERROR(_xll.qlIndexFixing(ONIndex3M,I133,TRUE,_xll.ohTrigger(RecalcTrigger,Trigger3M)),NA())</f>
        <v>5.0195529374619241E-3</v>
      </c>
      <c r="N133" s="52">
        <f>IFERROR(_xll.qlIndexFixing(Index6M,$H133,TRUE,_xll.ohTrigger(RecalcTrigger,Trigger6M)),NA())</f>
        <v>7.5506674840592749E-3</v>
      </c>
      <c r="O133" s="52">
        <f>IFERROR(_xll.qlIndexFixing(ONIndex6M,I133,TRUE,_xll.ohTrigger(RecalcTrigger,Trigger6M)),NA())</f>
        <v>5.6014785061542227E-3</v>
      </c>
      <c r="P133" s="52">
        <f>IFERROR(_xll.qlIndexFixing(Index1Y,$H133,TRUE,_xll.ohTrigger(RecalcTrigger,Trigger1Y)),NA())</f>
        <v>1.1333134085331183E-2</v>
      </c>
      <c r="Q133" s="52">
        <f>IFERROR(_xll.qlIndexFixing(ONIndex1Y,I133,TRUE,_xll.ohTrigger(RecalcTrigger,Trigger1Y)),NA())</f>
        <v>7.5661741163557394E-3</v>
      </c>
    </row>
    <row r="134" spans="2:17" x14ac:dyDescent="0.2">
      <c r="B134" s="46" t="s">
        <v>20</v>
      </c>
      <c r="D134" s="49">
        <f>_xll.qlCalendarAdvance(LocalCalendar,$D133,B134,"f",FALSE)</f>
        <v>42373</v>
      </c>
      <c r="E134" s="49">
        <f>_xll.qlInterestRateIndexValueDate(IndexON,D134)</f>
        <v>42373</v>
      </c>
      <c r="F134" s="52">
        <f>IFERROR(_xll.qlIndexFixing(IndexON,D134,TRUE,_xll.ohTrigger(RecalcTrigger,TriggerON)),NA())</f>
        <v>3.4963646433272544E-3</v>
      </c>
      <c r="H134" s="49">
        <f>_xll.qlCalendarAdvance(IborCalendar,$H133,B134,"f",FALSE)</f>
        <v>42367</v>
      </c>
      <c r="I134" s="49">
        <f>_xll.qlInterestRateIndexValueDate(Index1M,$H134)</f>
        <v>42369</v>
      </c>
      <c r="J134" s="52">
        <f>IFERROR(_xll.qlIndexFixing(Index1M,$H134,TRUE,_xll.ohTrigger(RecalcTrigger,Trigger1M)),NA())</f>
        <v>4.2625780023633772E-3</v>
      </c>
      <c r="K134" s="52">
        <f>IFERROR(_xll.qlIndexFixing(ONIndex1M,I134,TRUE,_xll.ohTrigger(RecalcTrigger,Trigger1M)),NA())</f>
        <v>4.0160001449152105E-3</v>
      </c>
      <c r="L134" s="52">
        <f>IFERROR(_xll.qlIndexFixing(Index3M,H134,TRUE,_xll.ohTrigger(RecalcTrigger,Trigger3M)),NA())</f>
        <v>5.9595166692979892E-3</v>
      </c>
      <c r="M134" s="52">
        <f>IFERROR(_xll.qlIndexFixing(ONIndex3M,I134,TRUE,_xll.ohTrigger(RecalcTrigger,Trigger3M)),NA())</f>
        <v>5.0714816391006501E-3</v>
      </c>
      <c r="N134" s="52">
        <f>IFERROR(_xll.qlIndexFixing(Index6M,$H134,TRUE,_xll.ohTrigger(RecalcTrigger,Trigger6M)),NA())</f>
        <v>7.5612596629598587E-3</v>
      </c>
      <c r="O134" s="52">
        <f>IFERROR(_xll.qlIndexFixing(ONIndex6M,I134,TRUE,_xll.ohTrigger(RecalcTrigger,Trigger6M)),NA())</f>
        <v>5.647766118477282E-3</v>
      </c>
      <c r="P134" s="52">
        <f>IFERROR(_xll.qlIndexFixing(Index1Y,$H134,TRUE,_xll.ohTrigger(RecalcTrigger,Trigger1Y)),NA())</f>
        <v>1.1343216121523995E-2</v>
      </c>
      <c r="Q134" s="52">
        <f>IFERROR(_xll.qlIndexFixing(ONIndex1Y,I134,TRUE,_xll.ohTrigger(RecalcTrigger,Trigger1Y)),NA())</f>
        <v>7.6130440452737425E-3</v>
      </c>
    </row>
    <row r="135" spans="2:17" x14ac:dyDescent="0.2">
      <c r="B135" s="46" t="s">
        <v>20</v>
      </c>
      <c r="D135" s="49">
        <f>_xll.qlCalendarAdvance(LocalCalendar,$D134,B135,"f",FALSE)</f>
        <v>42374</v>
      </c>
      <c r="E135" s="49">
        <f>_xll.qlInterestRateIndexValueDate(IndexON,D135)</f>
        <v>42374</v>
      </c>
      <c r="F135" s="52">
        <f>IFERROR(_xll.qlIndexFixing(IndexON,D135,TRUE,_xll.ohTrigger(RecalcTrigger,TriggerON)),NA())</f>
        <v>3.5162825473733506E-3</v>
      </c>
      <c r="H135" s="49">
        <f>_xll.qlCalendarAdvance(IborCalendar,$H134,B135,"f",FALSE)</f>
        <v>42368</v>
      </c>
      <c r="I135" s="49">
        <f>_xll.qlInterestRateIndexValueDate(Index1M,$H135)</f>
        <v>42373</v>
      </c>
      <c r="J135" s="52">
        <f>IFERROR(_xll.qlIndexFixing(Index1M,$H135,TRUE,_xll.ohTrigger(RecalcTrigger,Trigger1M)),NA())</f>
        <v>4.3605282366561641E-3</v>
      </c>
      <c r="K135" s="52">
        <f>IFERROR(_xll.qlIndexFixing(ONIndex1M,I135,TRUE,_xll.ohTrigger(RecalcTrigger,Trigger1M)),NA())</f>
        <v>4.0654125928885065E-3</v>
      </c>
      <c r="L135" s="52">
        <f>IFERROR(_xll.qlIndexFixing(Index3M,H135,TRUE,_xll.ohTrigger(RecalcTrigger,Trigger3M)),NA())</f>
        <v>6.0403457744441945E-3</v>
      </c>
      <c r="M135" s="52">
        <f>IFERROR(_xll.qlIndexFixing(ONIndex3M,I135,TRUE,_xll.ohTrigger(RecalcTrigger,Trigger3M)),NA())</f>
        <v>5.1231273323626425E-3</v>
      </c>
      <c r="N135" s="52">
        <f>IFERROR(_xll.qlIndexFixing(Index6M,$H135,TRUE,_xll.ohTrigger(RecalcTrigger,Trigger6M)),NA())</f>
        <v>7.6556022907484592E-3</v>
      </c>
      <c r="O135" s="52">
        <f>IFERROR(_xll.qlIndexFixing(ONIndex6M,I135,TRUE,_xll.ohTrigger(RecalcTrigger,Trigger6M)),NA())</f>
        <v>5.692445322713624E-3</v>
      </c>
      <c r="P135" s="52">
        <f>IFERROR(_xll.qlIndexFixing(Index1Y,$H135,TRUE,_xll.ohTrigger(RecalcTrigger,Trigger1Y)),NA())</f>
        <v>1.144896463824082E-2</v>
      </c>
      <c r="Q135" s="52">
        <f>IFERROR(_xll.qlIndexFixing(ONIndex1Y,I135,TRUE,_xll.ohTrigger(RecalcTrigger,Trigger1Y)),NA())</f>
        <v>7.6593430387728034E-3</v>
      </c>
    </row>
    <row r="136" spans="2:17" x14ac:dyDescent="0.2">
      <c r="B136" s="46" t="s">
        <v>20</v>
      </c>
      <c r="D136" s="49">
        <f>_xll.qlCalendarAdvance(LocalCalendar,$D135,B136,"f",FALSE)</f>
        <v>42375</v>
      </c>
      <c r="E136" s="49">
        <f>_xll.qlInterestRateIndexValueDate(IndexON,D136)</f>
        <v>42375</v>
      </c>
      <c r="F136" s="52">
        <f>IFERROR(_xll.qlIndexFixing(IndexON,D136,TRUE,_xll.ohTrigger(RecalcTrigger,TriggerON)),NA())</f>
        <v>3.5361585420634611E-3</v>
      </c>
      <c r="H136" s="49">
        <f>_xll.qlCalendarAdvance(IborCalendar,$H135,B136,"f",FALSE)</f>
        <v>42369</v>
      </c>
      <c r="I136" s="49">
        <f>_xll.qlInterestRateIndexValueDate(Index1M,$H136)</f>
        <v>42374</v>
      </c>
      <c r="J136" s="52">
        <f>IFERROR(_xll.qlIndexFixing(Index1M,$H136,TRUE,_xll.ohTrigger(RecalcTrigger,Trigger1M)),NA())</f>
        <v>4.3800790850570268E-3</v>
      </c>
      <c r="K136" s="52">
        <f>IFERROR(_xll.qlIndexFixing(ONIndex1M,I136,TRUE,_xll.ohTrigger(RecalcTrigger,Trigger1M)),NA())</f>
        <v>4.0851752600712388E-3</v>
      </c>
      <c r="L136" s="52">
        <f>IFERROR(_xll.qlIndexFixing(Index3M,H136,TRUE,_xll.ohTrigger(RecalcTrigger,Trigger3M)),NA())</f>
        <v>6.0605459709487108E-3</v>
      </c>
      <c r="M136" s="52">
        <f>IFERROR(_xll.qlIndexFixing(ONIndex3M,I136,TRUE,_xll.ohTrigger(RecalcTrigger,Trigger3M)),NA())</f>
        <v>5.1438010008197921E-3</v>
      </c>
      <c r="N136" s="52">
        <f>IFERROR(_xll.qlIndexFixing(Index6M,$H136,TRUE,_xll.ohTrigger(RecalcTrigger,Trigger6M)),NA())</f>
        <v>7.6662676458029997E-3</v>
      </c>
      <c r="O136" s="52">
        <f>IFERROR(_xll.qlIndexFixing(ONIndex6M,I136,TRUE,_xll.ohTrigger(RecalcTrigger,Trigger6M)),NA())</f>
        <v>5.7098331207949826E-3</v>
      </c>
      <c r="P136" s="52">
        <f>IFERROR(_xll.qlIndexFixing(Index1Y,$H136,TRUE,_xll.ohTrigger(RecalcTrigger,Trigger1Y)),NA())</f>
        <v>1.1472158039799047E-2</v>
      </c>
      <c r="Q136" s="52">
        <f>IFERROR(_xll.qlIndexFixing(ONIndex1Y,I136,TRUE,_xll.ohTrigger(RecalcTrigger,Trigger1Y)),NA())</f>
        <v>7.6779240391111614E-3</v>
      </c>
    </row>
    <row r="137" spans="2:17" x14ac:dyDescent="0.2">
      <c r="B137" s="46" t="s">
        <v>20</v>
      </c>
      <c r="D137" s="49">
        <f>_xll.qlCalendarAdvance(LocalCalendar,$D136,B137,"f",FALSE)</f>
        <v>42376</v>
      </c>
      <c r="E137" s="49">
        <f>_xll.qlInterestRateIndexValueDate(IndexON,D137)</f>
        <v>42376</v>
      </c>
      <c r="F137" s="52">
        <f>IFERROR(_xll.qlIndexFixing(IndexON,D137,TRUE,_xll.ohTrigger(RecalcTrigger,TriggerON)),NA())</f>
        <v>3.5559926273975861E-3</v>
      </c>
      <c r="H137" s="49">
        <f>_xll.qlCalendarAdvance(IborCalendar,$H136,B137,"f",FALSE)</f>
        <v>42373</v>
      </c>
      <c r="I137" s="49">
        <f>_xll.qlInterestRateIndexValueDate(Index1M,$H137)</f>
        <v>42375</v>
      </c>
      <c r="J137" s="52">
        <f>IFERROR(_xll.qlIndexFixing(Index1M,$H137,TRUE,_xll.ohTrigger(RecalcTrigger,Trigger1M)),NA())</f>
        <v>4.419113433688858E-3</v>
      </c>
      <c r="K137" s="52">
        <f>IFERROR(_xll.qlIndexFixing(ONIndex1M,I137,TRUE,_xll.ohTrigger(RecalcTrigger,Trigger1M)),NA())</f>
        <v>4.104923331489374E-3</v>
      </c>
      <c r="L137" s="52">
        <f>IFERROR(_xll.qlIndexFixing(Index3M,H137,TRUE,_xll.ohTrigger(RecalcTrigger,Trigger3M)),NA())</f>
        <v>6.0807445381112907E-3</v>
      </c>
      <c r="M137" s="52">
        <f>IFERROR(_xll.qlIndexFixing(ONIndex3M,I137,TRUE,_xll.ohTrigger(RecalcTrigger,Trigger3M)),NA())</f>
        <v>5.1644609325052215E-3</v>
      </c>
      <c r="N137" s="52">
        <f>IFERROR(_xll.qlIndexFixing(Index6M,$H137,TRUE,_xll.ohTrigger(RecalcTrigger,Trigger6M)),NA())</f>
        <v>7.6875585414091013E-3</v>
      </c>
      <c r="O137" s="52">
        <f>IFERROR(_xll.qlIndexFixing(ONIndex6M,I137,TRUE,_xll.ohTrigger(RecalcTrigger,Trigger6M)),NA())</f>
        <v>5.7269523970315817E-3</v>
      </c>
      <c r="P137" s="52">
        <f>IFERROR(_xll.qlIndexFixing(Index1Y,$H137,TRUE,_xll.ohTrigger(RecalcTrigger,Trigger1Y)),NA())</f>
        <v>1.1495358959986927E-2</v>
      </c>
      <c r="Q137" s="52">
        <f>IFERROR(_xll.qlIndexFixing(ONIndex1Y,I137,TRUE,_xll.ohTrigger(RecalcTrigger,Trigger1Y)),NA())</f>
        <v>7.6964874447238429E-3</v>
      </c>
    </row>
    <row r="138" spans="2:17" x14ac:dyDescent="0.2">
      <c r="B138" s="46" t="s">
        <v>20</v>
      </c>
      <c r="D138" s="49">
        <f>_xll.qlCalendarAdvance(LocalCalendar,$D137,B138,"f",FALSE)</f>
        <v>42377</v>
      </c>
      <c r="E138" s="49">
        <f>_xll.qlInterestRateIndexValueDate(IndexON,D138)</f>
        <v>42377</v>
      </c>
      <c r="F138" s="52">
        <f>IFERROR(_xll.qlIndexFixing(IndexON,D138,TRUE,_xll.ohTrigger(RecalcTrigger,TriggerON)),NA())</f>
        <v>3.5955570105539181E-3</v>
      </c>
      <c r="H138" s="49">
        <f>_xll.qlCalendarAdvance(IborCalendar,$H137,B138,"f",FALSE)</f>
        <v>42374</v>
      </c>
      <c r="I138" s="49">
        <f>_xll.qlInterestRateIndexValueDate(Index1M,$H138)</f>
        <v>42376</v>
      </c>
      <c r="J138" s="52">
        <f>IFERROR(_xll.qlIndexFixing(Index1M,$H138,TRUE,_xll.ohTrigger(RecalcTrigger,Trigger1M)),NA())</f>
        <v>4.4288813737738963E-3</v>
      </c>
      <c r="K138" s="52">
        <f>IFERROR(_xll.qlIndexFixing(ONIndex1M,I138,TRUE,_xll.ohTrigger(RecalcTrigger,Trigger1M)),NA())</f>
        <v>4.1246568072228484E-3</v>
      </c>
      <c r="L138" s="52">
        <f>IFERROR(_xll.qlIndexFixing(Index3M,H138,TRUE,_xll.ohTrigger(RecalcTrigger,Trigger3M)),NA())</f>
        <v>6.1009420772417059E-3</v>
      </c>
      <c r="M138" s="52">
        <f>IFERROR(_xll.qlIndexFixing(ONIndex3M,I138,TRUE,_xll.ohTrigger(RecalcTrigger,Trigger3M)),NA())</f>
        <v>5.1851071273389948E-3</v>
      </c>
      <c r="N138" s="52">
        <f>IFERROR(_xll.qlIndexFixing(Index6M,$H138,TRUE,_xll.ohTrigger(RecalcTrigger,Trigger6M)),NA())</f>
        <v>7.7089337473207524E-3</v>
      </c>
      <c r="O138" s="52">
        <f>IFERROR(_xll.qlIndexFixing(ONIndex6M,I138,TRUE,_xll.ohTrigger(RecalcTrigger,Trigger6M)),NA())</f>
        <v>5.7438031514234211E-3</v>
      </c>
      <c r="P138" s="52">
        <f>IFERROR(_xll.qlIndexFixing(Index1Y,$H138,TRUE,_xll.ohTrigger(RecalcTrigger,Trigger1Y)),NA())</f>
        <v>1.1544620726654183E-2</v>
      </c>
      <c r="Q138" s="52">
        <f>IFERROR(_xll.qlIndexFixing(ONIndex1Y,I138,TRUE,_xll.ohTrigger(RecalcTrigger,Trigger1Y)),NA())</f>
        <v>7.7150332556108481E-3</v>
      </c>
    </row>
    <row r="139" spans="2:17" x14ac:dyDescent="0.2">
      <c r="B139" s="46" t="s">
        <v>20</v>
      </c>
      <c r="D139" s="49">
        <f>_xll.qlCalendarAdvance(LocalCalendar,$D138,B139,"f",FALSE)</f>
        <v>42380</v>
      </c>
      <c r="E139" s="49">
        <f>_xll.qlInterestRateIndexValueDate(IndexON,D139)</f>
        <v>42380</v>
      </c>
      <c r="F139" s="52">
        <f>IFERROR(_xll.qlIndexFixing(IndexON,D139,TRUE,_xll.ohTrigger(RecalcTrigger,TriggerON)),NA())</f>
        <v>3.6349098754140385E-3</v>
      </c>
      <c r="H139" s="49">
        <f>_xll.qlCalendarAdvance(IborCalendar,$H138,B139,"f",FALSE)</f>
        <v>42375</v>
      </c>
      <c r="I139" s="49">
        <f>_xll.qlInterestRateIndexValueDate(Index1M,$H139)</f>
        <v>42377</v>
      </c>
      <c r="J139" s="52">
        <f>IFERROR(_xll.qlIndexFixing(Index1M,$H139,TRUE,_xll.ohTrigger(RecalcTrigger,Trigger1M)),NA())</f>
        <v>4.4386442142368083E-3</v>
      </c>
      <c r="K139" s="52">
        <f>IFERROR(_xll.qlIndexFixing(ONIndex1M,I139,TRUE,_xll.ohTrigger(RecalcTrigger,Trigger1M)),NA())</f>
        <v>4.1641232712397169E-3</v>
      </c>
      <c r="L139" s="52">
        <f>IFERROR(_xll.qlIndexFixing(Index3M,H139,TRUE,_xll.ohTrigger(RecalcTrigger,Trigger3M)),NA())</f>
        <v>6.1211391896585114E-3</v>
      </c>
      <c r="M139" s="52">
        <f>IFERROR(_xll.qlIndexFixing(ONIndex3M,I139,TRUE,_xll.ohTrigger(RecalcTrigger,Trigger3M)),NA())</f>
        <v>5.2264296018478262E-3</v>
      </c>
      <c r="N139" s="52">
        <f>IFERROR(_xll.qlIndexFixing(Index6M,$H139,TRUE,_xll.ohTrigger(RecalcTrigger,Trigger6M)),NA())</f>
        <v>7.7303880676704816E-3</v>
      </c>
      <c r="O139" s="52">
        <f>IFERROR(_xll.qlIndexFixing(ONIndex6M,I139,TRUE,_xll.ohTrigger(RecalcTrigger,Trigger6M)),NA())</f>
        <v>5.7767022795118805E-3</v>
      </c>
      <c r="P139" s="52">
        <f>IFERROR(_xll.qlIndexFixing(Index1Y,$H139,TRUE,_xll.ohTrigger(RecalcTrigger,Trigger1Y)),NA())</f>
        <v>1.1554807942878737E-2</v>
      </c>
      <c r="Q139" s="52">
        <f>IFERROR(_xll.qlIndexFixing(ONIndex1Y,I139,TRUE,_xll.ohTrigger(RecalcTrigger,Trigger1Y)),NA())</f>
        <v>7.7522331584223281E-3</v>
      </c>
    </row>
    <row r="140" spans="2:17" x14ac:dyDescent="0.2">
      <c r="B140" s="46" t="s">
        <v>20</v>
      </c>
      <c r="D140" s="49">
        <f>_xll.qlCalendarAdvance(LocalCalendar,$D139,B140,"f",FALSE)</f>
        <v>42381</v>
      </c>
      <c r="E140" s="49">
        <f>_xll.qlInterestRateIndexValueDate(IndexON,D140)</f>
        <v>42381</v>
      </c>
      <c r="F140" s="52">
        <f>IFERROR(_xll.qlIndexFixing(IndexON,D140,TRUE,_xll.ohTrigger(RecalcTrigger,TriggerON)),NA())</f>
        <v>3.6545344139682356E-3</v>
      </c>
      <c r="H140" s="49">
        <f>_xll.qlCalendarAdvance(IborCalendar,$H139,B140,"f",FALSE)</f>
        <v>42376</v>
      </c>
      <c r="I140" s="49">
        <f>_xll.qlInterestRateIndexValueDate(Index1M,$H140)</f>
        <v>42380</v>
      </c>
      <c r="J140" s="52">
        <f>IFERROR(_xll.qlIndexFixing(Index1M,$H140,TRUE,_xll.ohTrigger(RecalcTrigger,Trigger1M)),NA())</f>
        <v>4.4970782178468324E-3</v>
      </c>
      <c r="K140" s="52">
        <f>IFERROR(_xll.qlIndexFixing(ONIndex1M,I140,TRUE,_xll.ohTrigger(RecalcTrigger,Trigger1M)),NA())</f>
        <v>4.2034447524308405E-3</v>
      </c>
      <c r="L140" s="52">
        <f>IFERROR(_xll.qlIndexFixing(Index3M,H140,TRUE,_xll.ohTrigger(RecalcTrigger,Trigger3M)),NA())</f>
        <v>6.1817339800122259E-3</v>
      </c>
      <c r="M140" s="52">
        <f>IFERROR(_xll.qlIndexFixing(ONIndex3M,I140,TRUE,_xll.ohTrigger(RecalcTrigger,Trigger3M)),NA())</f>
        <v>5.2675545381575262E-3</v>
      </c>
      <c r="N140" s="52">
        <f>IFERROR(_xll.qlIndexFixing(Index6M,$H140,TRUE,_xll.ohTrigger(RecalcTrigger,Trigger6M)),NA())</f>
        <v>7.7951737534403915E-3</v>
      </c>
      <c r="O140" s="52">
        <f>IFERROR(_xll.qlIndexFixing(ONIndex6M,I140,TRUE,_xll.ohTrigger(RecalcTrigger,Trigger6M)),NA())</f>
        <v>5.8085209493441425E-3</v>
      </c>
      <c r="P140" s="52">
        <f>IFERROR(_xll.qlIndexFixing(Index1Y,$H140,TRUE,_xll.ohTrigger(RecalcTrigger,Trigger1Y)),NA())</f>
        <v>1.1611452658321798E-2</v>
      </c>
      <c r="Q140" s="52">
        <f>IFERROR(_xll.qlIndexFixing(ONIndex1Y,I140,TRUE,_xll.ohTrigger(RecalcTrigger,Trigger1Y)),NA())</f>
        <v>7.7890405519021044E-3</v>
      </c>
    </row>
    <row r="141" spans="2:17" x14ac:dyDescent="0.2">
      <c r="B141" s="46" t="s">
        <v>20</v>
      </c>
      <c r="D141" s="49">
        <f>_xll.qlCalendarAdvance(LocalCalendar,$D140,B141,"f",FALSE)</f>
        <v>42382</v>
      </c>
      <c r="E141" s="49">
        <f>_xll.qlInterestRateIndexValueDate(IndexON,D141)</f>
        <v>42382</v>
      </c>
      <c r="F141" s="52">
        <f>IFERROR(_xll.qlIndexFixing(IndexON,D141,TRUE,_xll.ohTrigger(RecalcTrigger,TriggerON)),NA())</f>
        <v>3.6741170432463832E-3</v>
      </c>
      <c r="H141" s="49">
        <f>_xll.qlCalendarAdvance(IborCalendar,$H140,B141,"f",FALSE)</f>
        <v>42377</v>
      </c>
      <c r="I141" s="49">
        <f>_xll.qlInterestRateIndexValueDate(Index1M,$H141)</f>
        <v>42381</v>
      </c>
      <c r="J141" s="52">
        <f>IFERROR(_xll.qlIndexFixing(Index1M,$H141,TRUE,_xll.ohTrigger(RecalcTrigger,Trigger1M)),NA())</f>
        <v>4.5165270796942991E-3</v>
      </c>
      <c r="K141" s="52">
        <f>IFERROR(_xll.qlIndexFixing(ONIndex1M,I141,TRUE,_xll.ohTrigger(RecalcTrigger,Trigger1M)),NA())</f>
        <v>4.2231052494212662E-3</v>
      </c>
      <c r="L141" s="52">
        <f>IFERROR(_xll.qlIndexFixing(Index3M,H141,TRUE,_xll.ohTrigger(RecalcTrigger,Trigger3M)),NA())</f>
        <v>6.201935399021038E-3</v>
      </c>
      <c r="M141" s="52">
        <f>IFERROR(_xll.qlIndexFixing(ONIndex3M,I141,TRUE,_xll.ohTrigger(RecalcTrigger,Trigger3M)),NA())</f>
        <v>5.2881320487330186E-3</v>
      </c>
      <c r="N141" s="52">
        <f>IFERROR(_xll.qlIndexFixing(Index6M,$H141,TRUE,_xll.ohTrigger(RecalcTrigger,Trigger6M)),NA())</f>
        <v>7.8168925685436919E-3</v>
      </c>
      <c r="O141" s="52">
        <f>IFERROR(_xll.qlIndexFixing(ONIndex6M,I141,TRUE,_xll.ohTrigger(RecalcTrigger,Trigger6M)),NA())</f>
        <v>5.8240290937128236E-3</v>
      </c>
      <c r="P141" s="52">
        <f>IFERROR(_xll.qlIndexFixing(Index1Y,$H141,TRUE,_xll.ohTrigger(RecalcTrigger,Trigger1Y)),NA())</f>
        <v>1.1634684480175383E-2</v>
      </c>
      <c r="Q141" s="52">
        <f>IFERROR(_xll.qlIndexFixing(ONIndex1Y,I141,TRUE,_xll.ohTrigger(RecalcTrigger,Trigger1Y)),NA())</f>
        <v>7.8074983890807914E-3</v>
      </c>
    </row>
    <row r="142" spans="2:17" x14ac:dyDescent="0.2">
      <c r="B142" s="46" t="s">
        <v>20</v>
      </c>
      <c r="D142" s="49">
        <f>_xll.qlCalendarAdvance(LocalCalendar,$D141,B142,"f",FALSE)</f>
        <v>42383</v>
      </c>
      <c r="E142" s="49">
        <f>_xll.qlInterestRateIndexValueDate(IndexON,D142)</f>
        <v>42383</v>
      </c>
      <c r="F142" s="52">
        <f>IFERROR(_xll.qlIndexFixing(IndexON,D142,TRUE,_xll.ohTrigger(RecalcTrigger,TriggerON)),NA())</f>
        <v>3.6936577630886092E-3</v>
      </c>
      <c r="H142" s="49">
        <f>_xll.qlCalendarAdvance(IborCalendar,$H141,B142,"f",FALSE)</f>
        <v>42380</v>
      </c>
      <c r="I142" s="49">
        <f>_xll.qlInterestRateIndexValueDate(Index1M,$H142)</f>
        <v>42382</v>
      </c>
      <c r="J142" s="52">
        <f>IFERROR(_xll.qlIndexFixing(Index1M,$H142,TRUE,_xll.ohTrigger(RecalcTrigger,Trigger1M)),NA())</f>
        <v>4.5650536653546788E-3</v>
      </c>
      <c r="K142" s="52">
        <f>IFERROR(_xll.qlIndexFixing(ONIndex1M,I142,TRUE,_xll.ohTrigger(RecalcTrigger,Trigger1M)),NA())</f>
        <v>4.2427511505671589E-3</v>
      </c>
      <c r="L142" s="52">
        <f>IFERROR(_xll.qlIndexFixing(Index3M,H142,TRUE,_xll.ohTrigger(RecalcTrigger,Trigger3M)),NA())</f>
        <v>6.2221393980996338E-3</v>
      </c>
      <c r="M142" s="52">
        <f>IFERROR(_xll.qlIndexFixing(ONIndex3M,I142,TRUE,_xll.ohTrigger(RecalcTrigger,Trigger3M)),NA())</f>
        <v>5.3086958225367908E-3</v>
      </c>
      <c r="N142" s="52">
        <f>IFERROR(_xll.qlIndexFixing(Index6M,$H142,TRUE,_xll.ohTrigger(RecalcTrigger,Trigger6M)),NA())</f>
        <v>7.8386645154883382E-3</v>
      </c>
      <c r="O142" s="52">
        <f>IFERROR(_xll.qlIndexFixing(ONIndex6M,I142,TRUE,_xll.ohTrigger(RecalcTrigger,Trigger6M)),NA())</f>
        <v>5.839268716076873E-3</v>
      </c>
      <c r="P142" s="52">
        <f>IFERROR(_xll.qlIndexFixing(Index1Y,$H142,TRUE,_xll.ohTrigger(RecalcTrigger,Trigger1Y)),NA())</f>
        <v>1.1657919083365442E-2</v>
      </c>
      <c r="Q142" s="52">
        <f>IFERROR(_xll.qlIndexFixing(ONIndex1Y,I142,TRUE,_xll.ohTrigger(RecalcTrigger,Trigger1Y)),NA())</f>
        <v>7.825938631613738E-3</v>
      </c>
    </row>
    <row r="143" spans="2:17" x14ac:dyDescent="0.2">
      <c r="B143" s="46" t="s">
        <v>20</v>
      </c>
      <c r="D143" s="49">
        <f>_xll.qlCalendarAdvance(LocalCalendar,$D142,B143,"f",FALSE)</f>
        <v>42384</v>
      </c>
      <c r="E143" s="49">
        <f>_xll.qlInterestRateIndexValueDate(IndexON,D143)</f>
        <v>42384</v>
      </c>
      <c r="F143" s="52">
        <f>IFERROR(_xll.qlIndexFixing(IndexON,D143,TRUE,_xll.ohTrigger(RecalcTrigger,TriggerON)),NA())</f>
        <v>3.7423583689166762E-3</v>
      </c>
      <c r="H143" s="49">
        <f>_xll.qlCalendarAdvance(IborCalendar,$H142,B143,"f",FALSE)</f>
        <v>42381</v>
      </c>
      <c r="I143" s="49">
        <f>_xll.qlInterestRateIndexValueDate(Index1M,$H143)</f>
        <v>42383</v>
      </c>
      <c r="J143" s="52">
        <f>IFERROR(_xll.qlIndexFixing(Index1M,$H143,TRUE,_xll.ohTrigger(RecalcTrigger,Trigger1M)),NA())</f>
        <v>4.5747664926834826E-3</v>
      </c>
      <c r="K143" s="52">
        <f>IFERROR(_xll.qlIndexFixing(ONIndex1M,I143,TRUE,_xll.ohTrigger(RecalcTrigger,Trigger1M)),NA())</f>
        <v>4.2623824559484547E-3</v>
      </c>
      <c r="L143" s="52">
        <f>IFERROR(_xll.qlIndexFixing(Index3M,H143,TRUE,_xll.ohTrigger(RecalcTrigger,Trigger3M)),NA())</f>
        <v>6.2423465786421127E-3</v>
      </c>
      <c r="M143" s="52">
        <f>IFERROR(_xll.qlIndexFixing(ONIndex3M,I143,TRUE,_xll.ohTrigger(RecalcTrigger,Trigger3M)),NA())</f>
        <v>5.3292458594089709E-3</v>
      </c>
      <c r="N143" s="52">
        <f>IFERROR(_xll.qlIndexFixing(Index6M,$H143,TRUE,_xll.ohTrigger(RecalcTrigger,Trigger6M)),NA())</f>
        <v>7.8604843970909843E-3</v>
      </c>
      <c r="O143" s="52">
        <f>IFERROR(_xll.qlIndexFixing(ONIndex6M,I143,TRUE,_xll.ohTrigger(RecalcTrigger,Trigger6M)),NA())</f>
        <v>5.8542398162764187E-3</v>
      </c>
      <c r="P143" s="52">
        <f>IFERROR(_xll.qlIndexFixing(Index1Y,$H143,TRUE,_xll.ohTrigger(RecalcTrigger,Trigger1Y)),NA())</f>
        <v>1.1720026212897271E-2</v>
      </c>
      <c r="Q143" s="52">
        <f>IFERROR(_xll.qlIndexFixing(ONIndex1Y,I143,TRUE,_xll.ohTrigger(RecalcTrigger,Trigger1Y)),NA())</f>
        <v>7.8443612793410722E-3</v>
      </c>
    </row>
    <row r="144" spans="2:17" x14ac:dyDescent="0.2">
      <c r="B144" s="46" t="s">
        <v>20</v>
      </c>
      <c r="D144" s="49">
        <f>_xll.qlCalendarAdvance(LocalCalendar,$D143,B144,"f",FALSE)</f>
        <v>42388</v>
      </c>
      <c r="E144" s="49">
        <f>_xll.qlInterestRateIndexValueDate(IndexON,D144)</f>
        <v>42388</v>
      </c>
      <c r="F144" s="52">
        <f>IFERROR(_xll.qlIndexFixing(IndexON,D144,TRUE,_xll.ohTrigger(RecalcTrigger,TriggerON)),NA())</f>
        <v>3.7907327214803388E-3</v>
      </c>
      <c r="H144" s="49">
        <f>_xll.qlCalendarAdvance(IborCalendar,$H143,B144,"f",FALSE)</f>
        <v>42382</v>
      </c>
      <c r="I144" s="49">
        <f>_xll.qlInterestRateIndexValueDate(Index1M,$H144)</f>
        <v>42384</v>
      </c>
      <c r="J144" s="52">
        <f>IFERROR(_xll.qlIndexFixing(Index1M,$H144,TRUE,_xll.ohTrigger(RecalcTrigger,Trigger1M)),NA())</f>
        <v>4.584474213880918E-3</v>
      </c>
      <c r="K144" s="52">
        <f>IFERROR(_xll.qlIndexFixing(ONIndex1M,I144,TRUE,_xll.ohTrigger(RecalcTrigger,Trigger1M)),NA())</f>
        <v>4.3114651909248458E-3</v>
      </c>
      <c r="L144" s="52">
        <f>IFERROR(_xll.qlIndexFixing(Index3M,H144,TRUE,_xll.ohTrigger(RecalcTrigger,Trigger3M)),NA())</f>
        <v>6.2625575420548734E-3</v>
      </c>
      <c r="M144" s="52">
        <f>IFERROR(_xll.qlIndexFixing(ONIndex3M,I144,TRUE,_xll.ohTrigger(RecalcTrigger,Trigger3M)),NA())</f>
        <v>5.3806728942595861E-3</v>
      </c>
      <c r="N144" s="52">
        <f>IFERROR(_xll.qlIndexFixing(Index6M,$H144,TRUE,_xll.ohTrigger(RecalcTrigger,Trigger6M)),NA())</f>
        <v>7.882347015942974E-3</v>
      </c>
      <c r="O144" s="52">
        <f>IFERROR(_xll.qlIndexFixing(ONIndex6M,I144,TRUE,_xll.ohTrigger(RecalcTrigger,Trigger6M)),NA())</f>
        <v>5.8904695234307525E-3</v>
      </c>
      <c r="P144" s="52">
        <f>IFERROR(_xll.qlIndexFixing(Index1Y,$H144,TRUE,_xll.ohTrigger(RecalcTrigger,Trigger1Y)),NA())</f>
        <v>1.1730302309060432E-2</v>
      </c>
      <c r="Q144" s="52">
        <f>IFERROR(_xll.qlIndexFixing(ONIndex1Y,I144,TRUE,_xll.ohTrigger(RecalcTrigger,Trigger1Y)),NA())</f>
        <v>7.8905893336655986E-3</v>
      </c>
    </row>
    <row r="145" spans="2:17" x14ac:dyDescent="0.2">
      <c r="B145" s="46" t="s">
        <v>20</v>
      </c>
      <c r="D145" s="49">
        <f>_xll.qlCalendarAdvance(LocalCalendar,$D144,B145,"f",FALSE)</f>
        <v>42389</v>
      </c>
      <c r="E145" s="49">
        <f>_xll.qlInterestRateIndexValueDate(IndexON,D145)</f>
        <v>42389</v>
      </c>
      <c r="F145" s="52">
        <f>IFERROR(_xll.qlIndexFixing(IndexON,D145,TRUE,_xll.ohTrigger(RecalcTrigger,TriggerON)),NA())</f>
        <v>3.8100219849468431E-3</v>
      </c>
      <c r="H145" s="49">
        <f>_xll.qlCalendarAdvance(IborCalendar,$H144,B145,"f",FALSE)</f>
        <v>42383</v>
      </c>
      <c r="I145" s="49">
        <f>_xll.qlInterestRateIndexValueDate(Index1M,$H145)</f>
        <v>42388</v>
      </c>
      <c r="J145" s="52">
        <f>IFERROR(_xll.qlIndexFixing(Index1M,$H145,TRUE,_xll.ohTrigger(RecalcTrigger,Trigger1M)),NA())</f>
        <v>4.6522611540770449E-3</v>
      </c>
      <c r="K145" s="52">
        <f>IFERROR(_xll.qlIndexFixing(ONIndex1M,I145,TRUE,_xll.ohTrigger(RecalcTrigger,Trigger1M)),NA())</f>
        <v>4.3603200465458514E-3</v>
      </c>
      <c r="L145" s="52">
        <f>IFERROR(_xll.qlIndexFixing(Index3M,H145,TRUE,_xll.ohTrigger(RecalcTrigger,Trigger3M)),NA())</f>
        <v>6.3434512529468873E-3</v>
      </c>
      <c r="M145" s="52">
        <f>IFERROR(_xll.qlIndexFixing(ONIndex3M,I145,TRUE,_xll.ohTrigger(RecalcTrigger,Trigger3M)),NA())</f>
        <v>5.4317899909950285E-3</v>
      </c>
      <c r="N145" s="52">
        <f>IFERROR(_xll.qlIndexFixing(Index6M,$H145,TRUE,_xll.ohTrigger(RecalcTrigger,Trigger6M)),NA())</f>
        <v>7.9701209077579944E-3</v>
      </c>
      <c r="O145" s="52">
        <f>IFERROR(_xll.qlIndexFixing(ONIndex6M,I145,TRUE,_xll.ohTrigger(RecalcTrigger,Trigger6M)),NA())</f>
        <v>5.9250674841671014E-3</v>
      </c>
      <c r="P145" s="52">
        <f>IFERROR(_xll.qlIndexFixing(Index1Y,$H145,TRUE,_xll.ohTrigger(RecalcTrigger,Trigger1Y)),NA())</f>
        <v>1.1797347193658179E-2</v>
      </c>
      <c r="Q145" s="52">
        <f>IFERROR(_xll.qlIndexFixing(ONIndex1Y,I145,TRUE,_xll.ohTrigger(RecalcTrigger,Trigger1Y)),NA())</f>
        <v>7.9362105969327246E-3</v>
      </c>
    </row>
    <row r="146" spans="2:17" x14ac:dyDescent="0.2">
      <c r="B146" s="46" t="s">
        <v>20</v>
      </c>
      <c r="D146" s="49">
        <f>_xll.qlCalendarAdvance(LocalCalendar,$D145,B146,"f",FALSE)</f>
        <v>42390</v>
      </c>
      <c r="E146" s="49">
        <f>_xll.qlInterestRateIndexValueDate(IndexON,D146)</f>
        <v>42390</v>
      </c>
      <c r="F146" s="52">
        <f>IFERROR(_xll.qlIndexFixing(IndexON,D146,TRUE,_xll.ohTrigger(RecalcTrigger,TriggerON)),NA())</f>
        <v>3.8292693389774257E-3</v>
      </c>
      <c r="H146" s="49">
        <f>_xll.qlCalendarAdvance(IborCalendar,$H145,B146,"f",FALSE)</f>
        <v>42384</v>
      </c>
      <c r="I146" s="49">
        <f>_xll.qlInterestRateIndexValueDate(Index1M,$H146)</f>
        <v>42388</v>
      </c>
      <c r="J146" s="52">
        <f>IFERROR(_xll.qlIndexFixing(Index1M,$H146,TRUE,_xll.ohTrigger(RecalcTrigger,Trigger1M)),NA())</f>
        <v>4.6522611540770449E-3</v>
      </c>
      <c r="K146" s="52">
        <f>IFERROR(_xll.qlIndexFixing(ONIndex1M,I146,TRUE,_xll.ohTrigger(RecalcTrigger,Trigger1M)),NA())</f>
        <v>4.3603200465458514E-3</v>
      </c>
      <c r="L146" s="52">
        <f>IFERROR(_xll.qlIndexFixing(Index3M,H146,TRUE,_xll.ohTrigger(RecalcTrigger,Trigger3M)),NA())</f>
        <v>6.3434512529468873E-3</v>
      </c>
      <c r="M146" s="52">
        <f>IFERROR(_xll.qlIndexFixing(ONIndex3M,I146,TRUE,_xll.ohTrigger(RecalcTrigger,Trigger3M)),NA())</f>
        <v>5.4317899909950285E-3</v>
      </c>
      <c r="N146" s="52">
        <f>IFERROR(_xll.qlIndexFixing(Index6M,$H146,TRUE,_xll.ohTrigger(RecalcTrigger,Trigger6M)),NA())</f>
        <v>7.9701209077579944E-3</v>
      </c>
      <c r="O146" s="52">
        <f>IFERROR(_xll.qlIndexFixing(ONIndex6M,I146,TRUE,_xll.ohTrigger(RecalcTrigger,Trigger6M)),NA())</f>
        <v>5.9250674841671014E-3</v>
      </c>
      <c r="P146" s="52">
        <f>IFERROR(_xll.qlIndexFixing(Index1Y,$H146,TRUE,_xll.ohTrigger(RecalcTrigger,Trigger1Y)),NA())</f>
        <v>1.1797347193658179E-2</v>
      </c>
      <c r="Q146" s="52">
        <f>IFERROR(_xll.qlIndexFixing(ONIndex1Y,I146,TRUE,_xll.ohTrigger(RecalcTrigger,Trigger1Y)),NA())</f>
        <v>7.9362105969327246E-3</v>
      </c>
    </row>
    <row r="147" spans="2:17" x14ac:dyDescent="0.2">
      <c r="B147" s="46" t="s">
        <v>20</v>
      </c>
      <c r="D147" s="49">
        <f>_xll.qlCalendarAdvance(LocalCalendar,$D146,B147,"f",FALSE)</f>
        <v>42391</v>
      </c>
      <c r="E147" s="49">
        <f>_xll.qlInterestRateIndexValueDate(IndexON,D147)</f>
        <v>42391</v>
      </c>
      <c r="F147" s="52">
        <f>IFERROR(_xll.qlIndexFixing(IndexON,D147,TRUE,_xll.ohTrigger(RecalcTrigger,TriggerON)),NA())</f>
        <v>3.8676659001346536E-3</v>
      </c>
      <c r="H147" s="49">
        <f>_xll.qlCalendarAdvance(IborCalendar,$H146,B147,"f",FALSE)</f>
        <v>42387</v>
      </c>
      <c r="I147" s="49">
        <f>_xll.qlInterestRateIndexValueDate(Index1M,$H147)</f>
        <v>42389</v>
      </c>
      <c r="J147" s="52">
        <f>IFERROR(_xll.qlIndexFixing(Index1M,$H147,TRUE,_xll.ohTrigger(RecalcTrigger,Trigger1M)),NA())</f>
        <v>4.6908944204665012E-3</v>
      </c>
      <c r="K147" s="52">
        <f>IFERROR(_xll.qlIndexFixing(ONIndex1M,I147,TRUE,_xll.ohTrigger(RecalcTrigger,Trigger1M)),NA())</f>
        <v>4.3798637774195015E-3</v>
      </c>
      <c r="L147" s="52">
        <f>IFERROR(_xll.qlIndexFixing(Index3M,H147,TRUE,_xll.ohTrigger(RecalcTrigger,Trigger3M)),NA())</f>
        <v>6.3636901522251361E-3</v>
      </c>
      <c r="M147" s="52">
        <f>IFERROR(_xll.qlIndexFixing(ONIndex3M,I147,TRUE,_xll.ohTrigger(RecalcTrigger,Trigger3M)),NA())</f>
        <v>5.4522576067572714E-3</v>
      </c>
      <c r="N147" s="52">
        <f>IFERROR(_xll.qlIndexFixing(Index6M,$H147,TRUE,_xll.ohTrigger(RecalcTrigger,Trigger6M)),NA())</f>
        <v>7.992119243795167E-3</v>
      </c>
      <c r="O147" s="52">
        <f>IFERROR(_xll.qlIndexFixing(ONIndex6M,I147,TRUE,_xll.ohTrigger(RecalcTrigger,Trigger6M)),NA())</f>
        <v>5.9384274509000079E-3</v>
      </c>
      <c r="P147" s="52">
        <f>IFERROR(_xll.qlIndexFixing(Index1Y,$H147,TRUE,_xll.ohTrigger(RecalcTrigger,Trigger1Y)),NA())</f>
        <v>1.182058230641855E-2</v>
      </c>
      <c r="Q147" s="52">
        <f>IFERROR(_xll.qlIndexFixing(ONIndex1Y,I147,TRUE,_xll.ohTrigger(RecalcTrigger,Trigger1Y)),NA())</f>
        <v>7.9545276761461281E-3</v>
      </c>
    </row>
    <row r="148" spans="2:17" x14ac:dyDescent="0.2">
      <c r="B148" s="46" t="s">
        <v>20</v>
      </c>
      <c r="D148" s="49">
        <f>_xll.qlCalendarAdvance(LocalCalendar,$D147,B148,"f",FALSE)</f>
        <v>42394</v>
      </c>
      <c r="E148" s="49">
        <f>_xll.qlInterestRateIndexValueDate(IndexON,D148)</f>
        <v>42394</v>
      </c>
      <c r="F148" s="52">
        <f>IFERROR(_xll.qlIndexFixing(IndexON,D148,TRUE,_xll.ohTrigger(RecalcTrigger,TriggerON)),NA())</f>
        <v>3.9058396605806678E-3</v>
      </c>
      <c r="H148" s="49">
        <f>_xll.qlCalendarAdvance(IborCalendar,$H147,B148,"f",FALSE)</f>
        <v>42388</v>
      </c>
      <c r="I148" s="49">
        <f>_xll.qlInterestRateIndexValueDate(Index1M,$H148)</f>
        <v>42390</v>
      </c>
      <c r="J148" s="52">
        <f>IFERROR(_xll.qlIndexFixing(Index1M,$H148,TRUE,_xll.ohTrigger(RecalcTrigger,Trigger1M)),NA())</f>
        <v>4.7005569397326474E-3</v>
      </c>
      <c r="K148" s="52">
        <f>IFERROR(_xll.qlIndexFixing(ONIndex1M,I148,TRUE,_xll.ohTrigger(RecalcTrigger,Trigger1M)),NA())</f>
        <v>4.3993929124486186E-3</v>
      </c>
      <c r="L148" s="52">
        <f>IFERROR(_xll.qlIndexFixing(Index3M,H148,TRUE,_xll.ohTrigger(RecalcTrigger,Trigger3M)),NA())</f>
        <v>6.3839364430650341E-3</v>
      </c>
      <c r="M148" s="52">
        <f>IFERROR(_xll.qlIndexFixing(ONIndex3M,I148,TRUE,_xll.ohTrigger(RecalcTrigger,Trigger3M)),NA())</f>
        <v>5.4727114855879222E-3</v>
      </c>
      <c r="N148" s="52">
        <f>IFERROR(_xll.qlIndexFixing(Index6M,$H148,TRUE,_xll.ohTrigger(RecalcTrigger,Trigger6M)),NA())</f>
        <v>8.0141291278559759E-3</v>
      </c>
      <c r="O148" s="52">
        <f>IFERROR(_xll.qlIndexFixing(ONIndex6M,I148,TRUE,_xll.ohTrigger(RecalcTrigger,Trigger6M)),NA())</f>
        <v>5.9515188953884746E-3</v>
      </c>
      <c r="P148" s="52">
        <f>IFERROR(_xll.qlIndexFixing(Index1Y,$H148,TRUE,_xll.ohTrigger(RecalcTrigger,Trigger1Y)),NA())</f>
        <v>1.1869553235622898E-2</v>
      </c>
      <c r="Q148" s="52">
        <f>IFERROR(_xll.qlIndexFixing(ONIndex1Y,I148,TRUE,_xll.ohTrigger(RecalcTrigger,Trigger1Y)),NA())</f>
        <v>7.9728271606338552E-3</v>
      </c>
    </row>
    <row r="149" spans="2:17" x14ac:dyDescent="0.2">
      <c r="B149" s="46" t="s">
        <v>20</v>
      </c>
      <c r="D149" s="49">
        <f>_xll.qlCalendarAdvance(LocalCalendar,$D148,B149,"f",FALSE)</f>
        <v>42395</v>
      </c>
      <c r="E149" s="49">
        <f>_xll.qlInterestRateIndexValueDate(IndexON,D149)</f>
        <v>42395</v>
      </c>
      <c r="F149" s="52">
        <f>IFERROR(_xll.qlIndexFixing(IndexON,D149,TRUE,_xll.ohTrigger(RecalcTrigger,TriggerON)),NA())</f>
        <v>3.9248774675115783E-3</v>
      </c>
      <c r="H149" s="49">
        <f>_xll.qlCalendarAdvance(IborCalendar,$H148,B149,"f",FALSE)</f>
        <v>42389</v>
      </c>
      <c r="I149" s="49">
        <f>_xll.qlInterestRateIndexValueDate(Index1M,$H149)</f>
        <v>42391</v>
      </c>
      <c r="J149" s="52">
        <f>IFERROR(_xll.qlIndexFixing(Index1M,$H149,TRUE,_xll.ohTrigger(RecalcTrigger,Trigger1M)),NA())</f>
        <v>4.7102143470132132E-3</v>
      </c>
      <c r="K149" s="52">
        <f>IFERROR(_xll.qlIndexFixing(ONIndex1M,I149,TRUE,_xll.ohTrigger(RecalcTrigger,Trigger1M)),NA())</f>
        <v>4.4384572503197717E-3</v>
      </c>
      <c r="L149" s="52">
        <f>IFERROR(_xll.qlIndexFixing(Index3M,H149,TRUE,_xll.ohTrigger(RecalcTrigger,Trigger3M)),NA())</f>
        <v>6.4041907269590621E-3</v>
      </c>
      <c r="M149" s="52">
        <f>IFERROR(_xll.qlIndexFixing(ONIndex3M,I149,TRUE,_xll.ohTrigger(RecalcTrigger,Trigger3M)),NA())</f>
        <v>5.5136578968095762E-3</v>
      </c>
      <c r="N149" s="52">
        <f>IFERROR(_xll.qlIndexFixing(Index6M,$H149,TRUE,_xll.ohTrigger(RecalcTrigger,Trigger6M)),NA())</f>
        <v>8.0361453609339197E-3</v>
      </c>
      <c r="O149" s="52">
        <f>IFERROR(_xll.qlIndexFixing(ONIndex6M,I149,TRUE,_xll.ohTrigger(RecalcTrigger,Trigger6M)),NA())</f>
        <v>5.9769059382830392E-3</v>
      </c>
      <c r="P149" s="52">
        <f>IFERROR(_xll.qlIndexFixing(Index1Y,$H149,TRUE,_xll.ohTrigger(RecalcTrigger,Trigger1Y)),NA())</f>
        <v>1.1879907916586611E-2</v>
      </c>
      <c r="Q149" s="52">
        <f>IFERROR(_xll.qlIndexFixing(ONIndex1Y,I149,TRUE,_xll.ohTrigger(RecalcTrigger,Trigger1Y)),NA())</f>
        <v>8.0095456757423023E-3</v>
      </c>
    </row>
    <row r="150" spans="2:17" x14ac:dyDescent="0.2">
      <c r="B150" s="46" t="s">
        <v>20</v>
      </c>
      <c r="D150" s="49">
        <f>_xll.qlCalendarAdvance(LocalCalendar,$D149,B150,"f",FALSE)</f>
        <v>42396</v>
      </c>
      <c r="E150" s="49">
        <f>_xll.qlInterestRateIndexValueDate(IndexON,D150)</f>
        <v>42396</v>
      </c>
      <c r="F150" s="52">
        <f>IFERROR(_xll.qlIndexFixing(IndexON,D150,TRUE,_xll.ohTrigger(RecalcTrigger,TriggerON)),NA())</f>
        <v>3.943873364766759E-3</v>
      </c>
      <c r="H150" s="49">
        <f>_xll.qlCalendarAdvance(IborCalendar,$H149,B150,"f",FALSE)</f>
        <v>42390</v>
      </c>
      <c r="I150" s="49">
        <f>_xll.qlInterestRateIndexValueDate(Index1M,$H150)</f>
        <v>42394</v>
      </c>
      <c r="J150" s="52">
        <f>IFERROR(_xll.qlIndexFixing(Index1M,$H150,TRUE,_xll.ohTrigger(RecalcTrigger,Trigger1M)),NA())</f>
        <v>4.7680364051663491E-3</v>
      </c>
      <c r="K150" s="52">
        <f>IFERROR(_xll.qlIndexFixing(ONIndex1M,I150,TRUE,_xll.ohTrigger(RecalcTrigger,Trigger1M)),NA())</f>
        <v>4.4773634947592456E-3</v>
      </c>
      <c r="L150" s="52">
        <f>IFERROR(_xll.qlIndexFixing(Index3M,H150,TRUE,_xll.ohTrigger(RecalcTrigger,Trigger3M)),NA())</f>
        <v>6.4650075520734642E-3</v>
      </c>
      <c r="M150" s="52">
        <f>IFERROR(_xll.qlIndexFixing(ONIndex3M,I150,TRUE,_xll.ohTrigger(RecalcTrigger,Trigger3M)),NA())</f>
        <v>5.5543896323140274E-3</v>
      </c>
      <c r="N150" s="52">
        <f>IFERROR(_xll.qlIndexFixing(Index6M,$H150,TRUE,_xll.ohTrigger(RecalcTrigger,Trigger6M)),NA())</f>
        <v>8.10218016074153E-3</v>
      </c>
      <c r="O150" s="52">
        <f>IFERROR(_xll.qlIndexFixing(ONIndex6M,I150,TRUE,_xll.ohTrigger(RecalcTrigger,Trigger6M)),NA())</f>
        <v>6.0011994488995413E-3</v>
      </c>
      <c r="P150" s="52">
        <f>IFERROR(_xll.qlIndexFixing(Index1Y,$H150,TRUE,_xll.ohTrigger(RecalcTrigger,Trigger1Y)),NA())</f>
        <v>1.1936704771418971E-2</v>
      </c>
      <c r="Q150" s="52">
        <f>IFERROR(_xll.qlIndexFixing(ONIndex1Y,I150,TRUE,_xll.ohTrigger(RecalcTrigger,Trigger1Y)),NA())</f>
        <v>8.0458491509283192E-3</v>
      </c>
    </row>
    <row r="151" spans="2:17" x14ac:dyDescent="0.2">
      <c r="B151" s="46" t="s">
        <v>20</v>
      </c>
      <c r="D151" s="49">
        <f>_xll.qlCalendarAdvance(LocalCalendar,$D150,B151,"f",FALSE)</f>
        <v>42397</v>
      </c>
      <c r="E151" s="49">
        <f>_xll.qlInterestRateIndexValueDate(IndexON,D151)</f>
        <v>42397</v>
      </c>
      <c r="F151" s="52">
        <f>IFERROR(_xll.qlIndexFixing(IndexON,D151,TRUE,_xll.ohTrigger(RecalcTrigger,TriggerON)),NA())</f>
        <v>3.962827352586018E-3</v>
      </c>
      <c r="H151" s="49">
        <f>_xll.qlCalendarAdvance(IborCalendar,$H150,B151,"f",FALSE)</f>
        <v>42391</v>
      </c>
      <c r="I151" s="49">
        <f>_xll.qlInterestRateIndexValueDate(Index1M,$H151)</f>
        <v>42395</v>
      </c>
      <c r="J151" s="52">
        <f>IFERROR(_xll.qlIndexFixing(Index1M,$H151,TRUE,_xll.ohTrigger(RecalcTrigger,Trigger1M)),NA())</f>
        <v>4.7872812831491777E-3</v>
      </c>
      <c r="K151" s="52">
        <f>IFERROR(_xll.qlIndexFixing(ONIndex1M,I151,TRUE,_xll.ohTrigger(RecalcTrigger,Trigger1M)),NA())</f>
        <v>4.4968196508055058E-3</v>
      </c>
      <c r="L151" s="52">
        <f>IFERROR(_xll.qlIndexFixing(Index3M,H151,TRUE,_xll.ohTrigger(RecalcTrigger,Trigger3M)),NA())</f>
        <v>6.4852998233521589E-3</v>
      </c>
      <c r="M151" s="52">
        <f>IFERROR(_xll.qlIndexFixing(ONIndex3M,I151,TRUE,_xll.ohTrigger(RecalcTrigger,Trigger3M)),NA())</f>
        <v>5.5747748268064612E-3</v>
      </c>
      <c r="N151" s="52">
        <f>IFERROR(_xll.qlIndexFixing(Index6M,$H151,TRUE,_xll.ohTrigger(RecalcTrigger,Trigger6M)),NA())</f>
        <v>8.1241697952069303E-3</v>
      </c>
      <c r="O151" s="52">
        <f>IFERROR(_xll.qlIndexFixing(ONIndex6M,I151,TRUE,_xll.ohTrigger(RecalcTrigger,Trigger6M)),NA())</f>
        <v>6.0129482810467039E-3</v>
      </c>
      <c r="P151" s="52">
        <f>IFERROR(_xll.qlIndexFixing(Index1Y,$H151,TRUE,_xll.ohTrigger(RecalcTrigger,Trigger1Y)),NA())</f>
        <v>1.1959913901172337E-2</v>
      </c>
      <c r="Q151" s="52">
        <f>IFERROR(_xll.qlIndexFixing(ONIndex1Y,I151,TRUE,_xll.ohTrigger(RecalcTrigger,Trigger1Y)),NA())</f>
        <v>8.0640606615478561E-3</v>
      </c>
    </row>
    <row r="152" spans="2:17" x14ac:dyDescent="0.2">
      <c r="B152" s="46" t="s">
        <v>20</v>
      </c>
      <c r="D152" s="49">
        <f>_xll.qlCalendarAdvance(LocalCalendar,$D151,B152,"f",FALSE)</f>
        <v>42398</v>
      </c>
      <c r="E152" s="49">
        <f>_xll.qlInterestRateIndexValueDate(IndexON,D152)</f>
        <v>42398</v>
      </c>
      <c r="F152" s="52">
        <f>IFERROR(_xll.qlIndexFixing(IndexON,D152,TRUE,_xll.ohTrigger(RecalcTrigger,TriggerON)),NA())</f>
        <v>4.0003653341091905E-3</v>
      </c>
      <c r="H152" s="49">
        <f>_xll.qlCalendarAdvance(IborCalendar,$H151,B152,"f",FALSE)</f>
        <v>42394</v>
      </c>
      <c r="I152" s="49">
        <f>_xll.qlInterestRateIndexValueDate(Index1M,$H152)</f>
        <v>42396</v>
      </c>
      <c r="J152" s="52">
        <f>IFERROR(_xll.qlIndexFixing(Index1M,$H152,TRUE,_xll.ohTrigger(RecalcTrigger,Trigger1M)),NA())</f>
        <v>4.8257141228091882E-3</v>
      </c>
      <c r="K152" s="52">
        <f>IFERROR(_xll.qlIndexFixing(ONIndex1M,I152,TRUE,_xll.ohTrigger(RecalcTrigger,Trigger1M)),NA())</f>
        <v>4.5162612111671052E-3</v>
      </c>
      <c r="L152" s="52">
        <f>IFERROR(_xll.qlIndexFixing(Index3M,H152,TRUE,_xll.ohTrigger(RecalcTrigger,Trigger3M)),NA())</f>
        <v>6.5056030953292276E-3</v>
      </c>
      <c r="M152" s="52">
        <f>IFERROR(_xll.qlIndexFixing(ONIndex3M,I152,TRUE,_xll.ohTrigger(RecalcTrigger,Trigger3M)),NA())</f>
        <v>5.5951462843673028E-3</v>
      </c>
      <c r="N152" s="52">
        <f>IFERROR(_xll.qlIndexFixing(Index6M,$H152,TRUE,_xll.ohTrigger(RecalcTrigger,Trigger6M)),NA())</f>
        <v>8.1461397801977573E-3</v>
      </c>
      <c r="O152" s="52">
        <f>IFERROR(_xll.qlIndexFixing(ONIndex6M,I152,TRUE,_xll.ohTrigger(RecalcTrigger,Trigger6M)),NA())</f>
        <v>6.0244285907895545E-3</v>
      </c>
      <c r="P152" s="52">
        <f>IFERROR(_xll.qlIndexFixing(Index1Y,$H152,TRUE,_xll.ohTrigger(RecalcTrigger,Trigger1Y)),NA())</f>
        <v>1.1983116328386632E-2</v>
      </c>
      <c r="Q152" s="52">
        <f>IFERROR(_xll.qlIndexFixing(ONIndex1Y,I152,TRUE,_xll.ohTrigger(RecalcTrigger,Trigger1Y)),NA())</f>
        <v>8.0822545773617804E-3</v>
      </c>
    </row>
    <row r="153" spans="2:17" x14ac:dyDescent="0.2">
      <c r="B153" s="46" t="s">
        <v>20</v>
      </c>
      <c r="D153" s="49">
        <f>_xll.qlCalendarAdvance(LocalCalendar,$D152,B153,"f",FALSE)</f>
        <v>42401</v>
      </c>
      <c r="E153" s="49">
        <f>_xll.qlInterestRateIndexValueDate(IndexON,D153)</f>
        <v>42401</v>
      </c>
      <c r="F153" s="52">
        <f>IFERROR(_xll.qlIndexFixing(IndexON,D153,TRUE,_xll.ohTrigger(RecalcTrigger,TriggerON)),NA())</f>
        <v>4.0370946921441941E-3</v>
      </c>
      <c r="H153" s="49">
        <f>_xll.qlCalendarAdvance(IborCalendar,$H152,B153,"f",FALSE)</f>
        <v>42395</v>
      </c>
      <c r="I153" s="49">
        <f>_xll.qlInterestRateIndexValueDate(Index1M,$H153)</f>
        <v>42397</v>
      </c>
      <c r="J153" s="52">
        <f>IFERROR(_xll.qlIndexFixing(Index1M,$H153,TRUE,_xll.ohTrigger(RecalcTrigger,Trigger1M)),NA())</f>
        <v>4.8353238663384479E-3</v>
      </c>
      <c r="K153" s="52">
        <f>IFERROR(_xll.qlIndexFixing(ONIndex1M,I153,TRUE,_xll.ohTrigger(RecalcTrigger,Trigger1M)),NA())</f>
        <v>4.5356881756841716E-3</v>
      </c>
      <c r="L153" s="52">
        <f>IFERROR(_xll.qlIndexFixing(Index3M,H153,TRUE,_xll.ohTrigger(RecalcTrigger,Trigger3M)),NA())</f>
        <v>6.5259179695726973E-3</v>
      </c>
      <c r="M153" s="52">
        <f>IFERROR(_xll.qlIndexFixing(ONIndex3M,I153,TRUE,_xll.ohTrigger(RecalcTrigger,Trigger3M)),NA())</f>
        <v>5.6155040050764882E-3</v>
      </c>
      <c r="N153" s="52">
        <f>IFERROR(_xll.qlIndexFixing(Index6M,$H153,TRUE,_xll.ohTrigger(RecalcTrigger,Trigger6M)),NA())</f>
        <v>8.1680849153244403E-3</v>
      </c>
      <c r="O153" s="52">
        <f>IFERROR(_xll.qlIndexFixing(ONIndex6M,I153,TRUE,_xll.ohTrigger(RecalcTrigger,Trigger6M)),NA())</f>
        <v>6.035640377888285E-3</v>
      </c>
      <c r="P153" s="52">
        <f>IFERROR(_xll.qlIndexFixing(Index1Y,$H153,TRUE,_xll.ohTrigger(RecalcTrigger,Trigger1Y)),NA())</f>
        <v>1.2031786922236533E-2</v>
      </c>
      <c r="Q153" s="52">
        <f>IFERROR(_xll.qlIndexFixing(ONIndex1Y,I153,TRUE,_xll.ohTrigger(RecalcTrigger,Trigger1Y)),NA())</f>
        <v>8.1004308984500284E-3</v>
      </c>
    </row>
    <row r="154" spans="2:17" x14ac:dyDescent="0.2">
      <c r="B154" s="46" t="s">
        <v>20</v>
      </c>
      <c r="D154" s="49">
        <f>_xll.qlCalendarAdvance(LocalCalendar,$D153,B154,"f",FALSE)</f>
        <v>42402</v>
      </c>
      <c r="E154" s="49">
        <f>_xll.qlInterestRateIndexValueDate(IndexON,D154)</f>
        <v>42402</v>
      </c>
      <c r="F154" s="52">
        <f>IFERROR(_xll.qlIndexFixing(IndexON,D154,TRUE,_xll.ohTrigger(RecalcTrigger,TriggerON)),NA())</f>
        <v>4.0551064727711861E-3</v>
      </c>
      <c r="H154" s="49">
        <f>_xll.qlCalendarAdvance(IborCalendar,$H153,B154,"f",FALSE)</f>
        <v>42396</v>
      </c>
      <c r="I154" s="49">
        <f>_xll.qlInterestRateIndexValueDate(Index1M,$H154)</f>
        <v>42398</v>
      </c>
      <c r="J154" s="52">
        <f>IFERROR(_xll.qlIndexFixing(Index1M,$H154,TRUE,_xll.ohTrigger(RecalcTrigger,Trigger1M)),NA())</f>
        <v>4.8449284918796309E-3</v>
      </c>
      <c r="K154" s="52">
        <f>IFERROR(_xll.qlIndexFixing(ONIndex1M,I154,TRUE,_xll.ohTrigger(RecalcTrigger,Trigger1M)),NA())</f>
        <v>4.574551579672459E-3</v>
      </c>
      <c r="L154" s="52">
        <f>IFERROR(_xll.qlIndexFixing(Index3M,H154,TRUE,_xll.ohTrigger(RecalcTrigger,Trigger3M)),NA())</f>
        <v>6.546245047660256E-3</v>
      </c>
      <c r="M154" s="52">
        <f>IFERROR(_xll.qlIndexFixing(ONIndex3M,I154,TRUE,_xll.ohTrigger(RecalcTrigger,Trigger3M)),NA())</f>
        <v>5.6562625244360731E-3</v>
      </c>
      <c r="N154" s="52">
        <f>IFERROR(_xll.qlIndexFixing(Index6M,$H154,TRUE,_xll.ohTrigger(RecalcTrigger,Trigger6M)),NA())</f>
        <v>8.1899999999707762E-3</v>
      </c>
      <c r="O154" s="52">
        <f>IFERROR(_xll.qlIndexFixing(ONIndex6M,I154,TRUE,_xll.ohTrigger(RecalcTrigger,Trigger6M)),NA())</f>
        <v>6.0601444260388604E-3</v>
      </c>
      <c r="P154" s="52">
        <f>IFERROR(_xll.qlIndexFixing(Index1Y,$H154,TRUE,_xll.ohTrigger(RecalcTrigger,Trigger1Y)),NA())</f>
        <v>1.2054930734493187E-2</v>
      </c>
      <c r="Q154" s="52">
        <f>IFERROR(_xll.qlIndexFixing(ONIndex1Y,I154,TRUE,_xll.ohTrigger(RecalcTrigger,Trigger1Y)),NA())</f>
        <v>8.1369087988036881E-3</v>
      </c>
    </row>
    <row r="155" spans="2:17" x14ac:dyDescent="0.2">
      <c r="B155" s="46" t="s">
        <v>20</v>
      </c>
      <c r="D155" s="49">
        <f>_xll.qlCalendarAdvance(LocalCalendar,$D154,B155,"f",FALSE)</f>
        <v>42403</v>
      </c>
      <c r="E155" s="49">
        <f>_xll.qlInterestRateIndexValueDate(IndexON,D155)</f>
        <v>42403</v>
      </c>
      <c r="F155" s="52">
        <f>IFERROR(_xll.qlIndexFixing(IndexON,D155,TRUE,_xll.ohTrigger(RecalcTrigger,TriggerON)),NA())</f>
        <v>4.0728931788791556E-3</v>
      </c>
      <c r="H155" s="49">
        <f>_xll.qlCalendarAdvance(IborCalendar,$H154,B155,"f",FALSE)</f>
        <v>42397</v>
      </c>
      <c r="I155" s="49">
        <f>_xll.qlInterestRateIndexValueDate(Index1M,$H155)</f>
        <v>42401</v>
      </c>
      <c r="J155" s="52">
        <f>IFERROR(_xll.qlIndexFixing(Index1M,$H155,TRUE,_xll.ohTrigger(RecalcTrigger,Trigger1M)),NA())</f>
        <v>4.8832938909249765E-3</v>
      </c>
      <c r="K155" s="52">
        <f>IFERROR(_xll.qlIndexFixing(ONIndex1M,I155,TRUE,_xll.ohTrigger(RecalcTrigger,Trigger1M)),NA())</f>
        <v>4.6132500757867234E-3</v>
      </c>
      <c r="L155" s="52">
        <f>IFERROR(_xll.qlIndexFixing(Index3M,H155,TRUE,_xll.ohTrigger(RecalcTrigger,Trigger3M)),NA())</f>
        <v>6.6176728012856687E-3</v>
      </c>
      <c r="M155" s="52">
        <f>IFERROR(_xll.qlIndexFixing(ONIndex3M,I155,TRUE,_xll.ohTrigger(RecalcTrigger,Trigger3M)),NA())</f>
        <v>5.6967975189969877E-3</v>
      </c>
      <c r="N155" s="52">
        <f>IFERROR(_xll.qlIndexFixing(Index6M,$H155,TRUE,_xll.ohTrigger(RecalcTrigger,Trigger6M)),NA())</f>
        <v>8.2555471487063339E-3</v>
      </c>
      <c r="O155" s="52">
        <f>IFERROR(_xll.qlIndexFixing(ONIndex6M,I155,TRUE,_xll.ohTrigger(RecalcTrigger,Trigger6M)),NA())</f>
        <v>6.0896157320744493E-3</v>
      </c>
      <c r="P155" s="52">
        <f>IFERROR(_xll.qlIndexFixing(Index1Y,$H155,TRUE,_xll.ohTrigger(RecalcTrigger,Trigger1Y)),NA())</f>
        <v>1.2099004197904781E-2</v>
      </c>
      <c r="Q155" s="52">
        <f>IFERROR(_xll.qlIndexFixing(ONIndex1Y,I155,TRUE,_xll.ohTrigger(RecalcTrigger,Trigger1Y)),NA())</f>
        <v>8.1729602349067676E-3</v>
      </c>
    </row>
    <row r="156" spans="2:17" x14ac:dyDescent="0.2">
      <c r="B156" s="46" t="s">
        <v>20</v>
      </c>
      <c r="D156" s="49">
        <f>_xll.qlCalendarAdvance(LocalCalendar,$D155,B156,"f",FALSE)</f>
        <v>42404</v>
      </c>
      <c r="E156" s="49">
        <f>_xll.qlInterestRateIndexValueDate(IndexON,D156)</f>
        <v>42404</v>
      </c>
      <c r="F156" s="52">
        <f>IFERROR(_xll.qlIndexFixing(IndexON,D156,TRUE,_xll.ohTrigger(RecalcTrigger,TriggerON)),NA())</f>
        <v>4.0904548103881666E-3</v>
      </c>
      <c r="H156" s="49">
        <f>_xll.qlCalendarAdvance(IborCalendar,$H155,B156,"f",FALSE)</f>
        <v>42398</v>
      </c>
      <c r="I156" s="49">
        <f>_xll.qlInterestRateIndexValueDate(Index1M,$H156)</f>
        <v>42402</v>
      </c>
      <c r="J156" s="52">
        <f>IFERROR(_xll.qlIndexFixing(Index1M,$H156,TRUE,_xll.ohTrigger(RecalcTrigger,Trigger1M)),NA())</f>
        <v>4.9024508223702778E-3</v>
      </c>
      <c r="K156" s="52">
        <f>IFERROR(_xll.qlIndexFixing(ONIndex1M,I156,TRUE,_xll.ohTrigger(RecalcTrigger,Trigger1M)),NA())</f>
        <v>4.6326040612409969E-3</v>
      </c>
      <c r="L156" s="52">
        <f>IFERROR(_xll.qlIndexFixing(Index3M,H156,TRUE,_xll.ohTrigger(RecalcTrigger,Trigger3M)),NA())</f>
        <v>6.6276874304566635E-3</v>
      </c>
      <c r="M156" s="52">
        <f>IFERROR(_xll.qlIndexFixing(ONIndex3M,I156,TRUE,_xll.ohTrigger(RecalcTrigger,Trigger3M)),NA())</f>
        <v>5.7170865552080841E-3</v>
      </c>
      <c r="N156" s="52">
        <f>IFERROR(_xll.qlIndexFixing(Index6M,$H156,TRUE,_xll.ohTrigger(RecalcTrigger,Trigger6M)),NA())</f>
        <v>8.2773368982279744E-3</v>
      </c>
      <c r="O156" s="52">
        <f>IFERROR(_xll.qlIndexFixing(ONIndex6M,I156,TRUE,_xll.ohTrigger(RecalcTrigger,Trigger6M)),NA())</f>
        <v>6.1071476731733298E-3</v>
      </c>
      <c r="P156" s="52">
        <f>IFERROR(_xll.qlIndexFixing(Index1Y,$H156,TRUE,_xll.ohTrigger(RecalcTrigger,Trigger1Y)),NA())</f>
        <v>1.2122152171923681E-2</v>
      </c>
      <c r="Q156" s="52">
        <f>IFERROR(_xll.qlIndexFixing(ONIndex1Y,I156,TRUE,_xll.ohTrigger(RecalcTrigger,Trigger1Y)),NA())</f>
        <v>8.1910485821268253E-3</v>
      </c>
    </row>
    <row r="157" spans="2:17" x14ac:dyDescent="0.2">
      <c r="B157" s="46" t="s">
        <v>20</v>
      </c>
      <c r="D157" s="49">
        <f>_xll.qlCalendarAdvance(LocalCalendar,$D156,B157,"f",FALSE)</f>
        <v>42405</v>
      </c>
      <c r="E157" s="49">
        <f>_xll.qlInterestRateIndexValueDate(IndexON,D157)</f>
        <v>42405</v>
      </c>
      <c r="F157" s="52">
        <f>IFERROR(_xll.qlIndexFixing(IndexON,D157,TRUE,_xll.ohTrigger(RecalcTrigger,TriggerON)),NA())</f>
        <v>4.1248750864042449E-3</v>
      </c>
      <c r="H157" s="49">
        <f>_xll.qlCalendarAdvance(IborCalendar,$H156,B157,"f",FALSE)</f>
        <v>42401</v>
      </c>
      <c r="I157" s="49">
        <f>_xll.qlInterestRateIndexValueDate(Index1M,$H157)</f>
        <v>42403</v>
      </c>
      <c r="J157" s="52">
        <f>IFERROR(_xll.qlIndexFixing(Index1M,$H157,TRUE,_xll.ohTrigger(RecalcTrigger,Trigger1M)),NA())</f>
        <v>4.9215931809237197E-3</v>
      </c>
      <c r="K157" s="52">
        <f>IFERROR(_xll.qlIndexFixing(ONIndex1M,I157,TRUE,_xll.ohTrigger(RecalcTrigger,Trigger1M)),NA())</f>
        <v>4.6519434510106095E-3</v>
      </c>
      <c r="L157" s="52">
        <f>IFERROR(_xll.qlIndexFixing(Index3M,H157,TRUE,_xll.ohTrigger(RecalcTrigger,Trigger3M)),NA())</f>
        <v>6.637699806002928E-3</v>
      </c>
      <c r="M157" s="52">
        <f>IFERROR(_xll.qlIndexFixing(ONIndex3M,I157,TRUE,_xll.ohTrigger(RecalcTrigger,Trigger3M)),NA())</f>
        <v>5.7373618545675242E-3</v>
      </c>
      <c r="N157" s="52">
        <f>IFERROR(_xll.qlIndexFixing(Index6M,$H157,TRUE,_xll.ohTrigger(RecalcTrigger,Trigger6M)),NA())</f>
        <v>8.2991009989342342E-3</v>
      </c>
      <c r="O157" s="52">
        <f>IFERROR(_xll.qlIndexFixing(ONIndex6M,I157,TRUE,_xll.ohTrigger(RecalcTrigger,Trigger6M)),NA())</f>
        <v>6.1263267839528623E-3</v>
      </c>
      <c r="P157" s="52">
        <f>IFERROR(_xll.qlIndexFixing(Index1Y,$H157,TRUE,_xll.ohTrigger(RecalcTrigger,Trigger1Y)),NA())</f>
        <v>1.2145288696830103E-2</v>
      </c>
      <c r="Q157" s="52">
        <f>IFERROR(_xll.qlIndexFixing(ONIndex1Y,I157,TRUE,_xll.ohTrigger(RecalcTrigger,Trigger1Y)),NA())</f>
        <v>8.2091193343813984E-3</v>
      </c>
    </row>
    <row r="158" spans="2:17" x14ac:dyDescent="0.2">
      <c r="B158" s="46" t="s">
        <v>20</v>
      </c>
      <c r="D158" s="49">
        <f>_xll.qlCalendarAdvance(LocalCalendar,$D157,B158,"f",FALSE)</f>
        <v>42408</v>
      </c>
      <c r="E158" s="49">
        <f>_xll.qlInterestRateIndexValueDate(IndexON,D158)</f>
        <v>42408</v>
      </c>
      <c r="F158" s="52">
        <f>IFERROR(_xll.qlIndexFixing(IndexON,D158,TRUE,_xll.ohTrigger(RecalcTrigger,TriggerON)),NA())</f>
        <v>4.1584505902747537E-3</v>
      </c>
      <c r="H158" s="49">
        <f>_xll.qlCalendarAdvance(IborCalendar,$H157,B158,"f",FALSE)</f>
        <v>42402</v>
      </c>
      <c r="I158" s="49">
        <f>_xll.qlInterestRateIndexValueDate(Index1M,$H158)</f>
        <v>42404</v>
      </c>
      <c r="J158" s="52">
        <f>IFERROR(_xll.qlIndexFixing(Index1M,$H158,TRUE,_xll.ohTrigger(RecalcTrigger,Trigger1M)),NA())</f>
        <v>4.9407209665136374E-3</v>
      </c>
      <c r="K158" s="52">
        <f>IFERROR(_xll.qlIndexFixing(ONIndex1M,I158,TRUE,_xll.ohTrigger(RecalcTrigger,Trigger1M)),NA())</f>
        <v>4.671268244855753E-3</v>
      </c>
      <c r="L158" s="52">
        <f>IFERROR(_xll.qlIndexFixing(Index3M,H158,TRUE,_xll.ohTrigger(RecalcTrigger,Trigger3M)),NA())</f>
        <v>6.6580975820853538E-3</v>
      </c>
      <c r="M158" s="52">
        <f>IFERROR(_xll.qlIndexFixing(ONIndex3M,I158,TRUE,_xll.ohTrigger(RecalcTrigger,Trigger3M)),NA())</f>
        <v>5.7576234170753082E-3</v>
      </c>
      <c r="N158" s="52">
        <f>IFERROR(_xll.qlIndexFixing(Index6M,$H158,TRUE,_xll.ohTrigger(RecalcTrigger,Trigger6M)),NA())</f>
        <v>8.3208418517120783E-3</v>
      </c>
      <c r="O158" s="52">
        <f>IFERROR(_xll.qlIndexFixing(ONIndex6M,I158,TRUE,_xll.ohTrigger(RecalcTrigger,Trigger6M)),NA())</f>
        <v>6.1471530646528549E-3</v>
      </c>
      <c r="P158" s="52">
        <f>IFERROR(_xll.qlIndexFixing(Index1Y,$H158,TRUE,_xll.ohTrigger(RecalcTrigger,Trigger1Y)),NA())</f>
        <v>1.2193557258025286E-2</v>
      </c>
      <c r="Q158" s="52">
        <f>IFERROR(_xll.qlIndexFixing(ONIndex1Y,I158,TRUE,_xll.ohTrigger(RecalcTrigger,Trigger1Y)),NA())</f>
        <v>8.2271724919902312E-3</v>
      </c>
    </row>
    <row r="159" spans="2:17" x14ac:dyDescent="0.2">
      <c r="B159" s="46" t="s">
        <v>20</v>
      </c>
      <c r="D159" s="49">
        <f>_xll.qlCalendarAdvance(LocalCalendar,$D158,B159,"f",FALSE)</f>
        <v>42409</v>
      </c>
      <c r="E159" s="49">
        <f>_xll.qlInterestRateIndexValueDate(IndexON,D159)</f>
        <v>42409</v>
      </c>
      <c r="F159" s="52">
        <f>IFERROR(_xll.qlIndexFixing(IndexON,D159,TRUE,_xll.ohTrigger(RecalcTrigger,TriggerON)),NA())</f>
        <v>4.1748868485491641E-3</v>
      </c>
      <c r="H159" s="49">
        <f>_xll.qlCalendarAdvance(IborCalendar,$H158,B159,"f",FALSE)</f>
        <v>42403</v>
      </c>
      <c r="I159" s="49">
        <f>_xll.qlInterestRateIndexValueDate(Index1M,$H159)</f>
        <v>42405</v>
      </c>
      <c r="J159" s="52">
        <f>IFERROR(_xll.qlIndexFixing(Index1M,$H159,TRUE,_xll.ohTrigger(RecalcTrigger,Trigger1M)),NA())</f>
        <v>4.9789286558561555E-3</v>
      </c>
      <c r="K159" s="52">
        <f>IFERROR(_xll.qlIndexFixing(ONIndex1M,I159,TRUE,_xll.ohTrigger(RecalcTrigger,Trigger1M)),NA())</f>
        <v>4.7099307989739714E-3</v>
      </c>
      <c r="L159" s="52">
        <f>IFERROR(_xll.qlIndexFixing(Index3M,H159,TRUE,_xll.ohTrigger(RecalcTrigger,Trigger3M)),NA())</f>
        <v>6.6785114977827575E-3</v>
      </c>
      <c r="M159" s="52">
        <f>IFERROR(_xll.qlIndexFixing(ONIndex3M,I159,TRUE,_xll.ohTrigger(RecalcTrigger,Trigger3M)),NA())</f>
        <v>5.798194135619994E-3</v>
      </c>
      <c r="N159" s="52">
        <f>IFERROR(_xll.qlIndexFixing(Index6M,$H159,TRUE,_xll.ohTrigger(RecalcTrigger,Trigger6M)),NA())</f>
        <v>8.3425618575560714E-3</v>
      </c>
      <c r="O159" s="52">
        <f>IFERROR(_xll.qlIndexFixing(ONIndex6M,I159,TRUE,_xll.ohTrigger(RecalcTrigger,Trigger6M)),NA())</f>
        <v>6.1944027755966857E-3</v>
      </c>
      <c r="P159" s="52">
        <f>IFERROR(_xll.qlIndexFixing(Index1Y,$H159,TRUE,_xll.ohTrigger(RecalcTrigger,Trigger1Y)),NA())</f>
        <v>1.2204085942832241E-2</v>
      </c>
      <c r="Q159" s="52">
        <f>IFERROR(_xll.qlIndexFixing(ONIndex1Y,I159,TRUE,_xll.ohTrigger(RecalcTrigger,Trigger1Y)),NA())</f>
        <v>8.2634098277889478E-3</v>
      </c>
    </row>
    <row r="160" spans="2:17" x14ac:dyDescent="0.2">
      <c r="B160" s="46" t="s">
        <v>20</v>
      </c>
      <c r="D160" s="49">
        <f>_xll.qlCalendarAdvance(LocalCalendar,$D159,B160,"f",FALSE)</f>
        <v>42410</v>
      </c>
      <c r="E160" s="49">
        <f>_xll.qlInterestRateIndexValueDate(IndexON,D160)</f>
        <v>42410</v>
      </c>
      <c r="F160" s="52">
        <f>IFERROR(_xll.qlIndexFixing(IndexON,D160,TRUE,_xll.ohTrigger(RecalcTrigger,TriggerON)),NA())</f>
        <v>4.191098032064744E-3</v>
      </c>
      <c r="H160" s="49">
        <f>_xll.qlCalendarAdvance(IborCalendar,$H159,B160,"f",FALSE)</f>
        <v>42404</v>
      </c>
      <c r="I160" s="49">
        <f>_xll.qlInterestRateIndexValueDate(Index1M,$H160)</f>
        <v>42408</v>
      </c>
      <c r="J160" s="52">
        <f>IFERROR(_xll.qlIndexFixing(Index1M,$H160,TRUE,_xll.ohTrigger(RecalcTrigger,Trigger1M)),NA())</f>
        <v>5.0170863779011874E-3</v>
      </c>
      <c r="K160" s="52">
        <f>IFERROR(_xll.qlIndexFixing(ONIndex1M,I160,TRUE,_xll.ohTrigger(RecalcTrigger,Trigger1M)),NA())</f>
        <v>4.7484214623505494E-3</v>
      </c>
      <c r="L160" s="52">
        <f>IFERROR(_xll.qlIndexFixing(Index3M,H160,TRUE,_xll.ohTrigger(RecalcTrigger,Trigger3M)),NA())</f>
        <v>6.75031939617113E-3</v>
      </c>
      <c r="M160" s="52">
        <f>IFERROR(_xll.qlIndexFixing(ONIndex3M,I160,TRUE,_xll.ohTrigger(RecalcTrigger,Trigger3M)),NA())</f>
        <v>5.8385322977105858E-3</v>
      </c>
      <c r="N160" s="52">
        <f>IFERROR(_xll.qlIndexFixing(Index6M,$H160,TRUE,_xll.ohTrigger(RecalcTrigger,Trigger6M)),NA())</f>
        <v>8.4076208049999289E-3</v>
      </c>
      <c r="O160" s="52">
        <f>IFERROR(_xll.qlIndexFixing(ONIndex6M,I160,TRUE,_xll.ohTrigger(RecalcTrigger,Trigger6M)),NA())</f>
        <v>6.246929893132247E-3</v>
      </c>
      <c r="P160" s="52">
        <f>IFERROR(_xll.qlIndexFixing(Index1Y,$H160,TRUE,_xll.ohTrigger(RecalcTrigger,Trigger1Y)),NA())</f>
        <v>1.2260775840838645E-2</v>
      </c>
      <c r="Q160" s="52">
        <f>IFERROR(_xll.qlIndexFixing(ONIndex1Y,I160,TRUE,_xll.ohTrigger(RecalcTrigger,Trigger1Y)),NA())</f>
        <v>8.2992091740496932E-3</v>
      </c>
    </row>
    <row r="161" spans="2:17" x14ac:dyDescent="0.2">
      <c r="B161" s="46" t="s">
        <v>20</v>
      </c>
      <c r="D161" s="49">
        <f>_xll.qlCalendarAdvance(LocalCalendar,$D160,B161,"f",FALSE)</f>
        <v>42411</v>
      </c>
      <c r="E161" s="49">
        <f>_xll.qlInterestRateIndexValueDate(IndexON,D161)</f>
        <v>42411</v>
      </c>
      <c r="F161" s="52">
        <f>IFERROR(_xll.qlIndexFixing(IndexON,D161,TRUE,_xll.ohTrigger(RecalcTrigger,TriggerON)),NA())</f>
        <v>4.2070841407415571E-3</v>
      </c>
      <c r="H161" s="49">
        <f>_xll.qlCalendarAdvance(IborCalendar,$H160,B161,"f",FALSE)</f>
        <v>42405</v>
      </c>
      <c r="I161" s="49">
        <f>_xll.qlInterestRateIndexValueDate(Index1M,$H161)</f>
        <v>42409</v>
      </c>
      <c r="J161" s="52">
        <f>IFERROR(_xll.qlIndexFixing(Index1M,$H161,TRUE,_xll.ohTrigger(RecalcTrigger,Trigger1M)),NA())</f>
        <v>5.0361412976673847E-3</v>
      </c>
      <c r="K161" s="52">
        <f>IFERROR(_xll.qlIndexFixing(ONIndex1M,I161,TRUE,_xll.ohTrigger(RecalcTrigger,Trigger1M)),NA())</f>
        <v>4.7676732771329E-3</v>
      </c>
      <c r="L161" s="52">
        <f>IFERROR(_xll.qlIndexFixing(Index3M,H161,TRUE,_xll.ohTrigger(RecalcTrigger,Trigger3M)),NA())</f>
        <v>6.760340723744207E-3</v>
      </c>
      <c r="M161" s="52">
        <f>IFERROR(_xll.qlIndexFixing(ONIndex3M,I161,TRUE,_xll.ohTrigger(RecalcTrigger,Trigger3M)),NA())</f>
        <v>5.8587251756403447E-3</v>
      </c>
      <c r="N161" s="52">
        <f>IFERROR(_xll.qlIndexFixing(Index6M,$H161,TRUE,_xll.ohTrigger(RecalcTrigger,Trigger6M)),NA())</f>
        <v>8.4292814351523068E-3</v>
      </c>
      <c r="O161" s="52">
        <f>IFERROR(_xll.qlIndexFixing(ONIndex6M,I161,TRUE,_xll.ohTrigger(RecalcTrigger,Trigger6M)),NA())</f>
        <v>6.2759920283106396E-3</v>
      </c>
      <c r="P161" s="52">
        <f>IFERROR(_xll.qlIndexFixing(Index1Y,$H161,TRUE,_xll.ohTrigger(RecalcTrigger,Trigger1Y)),NA())</f>
        <v>1.2283829423895831E-2</v>
      </c>
      <c r="Q161" s="52">
        <f>IFERROR(_xll.qlIndexFixing(ONIndex1Y,I161,TRUE,_xll.ohTrigger(RecalcTrigger,Trigger1Y)),NA())</f>
        <v>8.3171743576304635E-3</v>
      </c>
    </row>
    <row r="162" spans="2:17" x14ac:dyDescent="0.2">
      <c r="B162" s="46" t="s">
        <v>20</v>
      </c>
      <c r="D162" s="49">
        <f>_xll.qlCalendarAdvance(LocalCalendar,$D161,B162,"f",FALSE)</f>
        <v>42412</v>
      </c>
      <c r="E162" s="49">
        <f>_xll.qlInterestRateIndexValueDate(IndexON,D162)</f>
        <v>42412</v>
      </c>
      <c r="F162" s="52">
        <f>IFERROR(_xll.qlIndexFixing(IndexON,D162,TRUE,_xll.ohTrigger(RecalcTrigger,TriggerON)),NA())</f>
        <v>4.2459991547727505E-3</v>
      </c>
      <c r="H162" s="49">
        <f>_xll.qlCalendarAdvance(IborCalendar,$H161,B162,"f",FALSE)</f>
        <v>42408</v>
      </c>
      <c r="I162" s="49">
        <f>_xll.qlInterestRateIndexValueDate(Index1M,$H162)</f>
        <v>42410</v>
      </c>
      <c r="J162" s="52">
        <f>IFERROR(_xll.qlIndexFixing(Index1M,$H162,TRUE,_xll.ohTrigger(RecalcTrigger,Trigger1M)),NA())</f>
        <v>5.0551816440676193E-3</v>
      </c>
      <c r="K162" s="52">
        <f>IFERROR(_xll.qlIndexFixing(ONIndex1M,I162,TRUE,_xll.ohTrigger(RecalcTrigger,Trigger1M)),NA())</f>
        <v>4.7869104961506537E-3</v>
      </c>
      <c r="L162" s="52">
        <f>IFERROR(_xll.qlIndexFixing(Index3M,H162,TRUE,_xll.ohTrigger(RecalcTrigger,Trigger3M)),NA())</f>
        <v>6.7808444628907338E-3</v>
      </c>
      <c r="M162" s="52">
        <f>IFERROR(_xll.qlIndexFixing(ONIndex3M,I162,TRUE,_xll.ohTrigger(RecalcTrigger,Trigger3M)),NA())</f>
        <v>5.8789043166385113E-3</v>
      </c>
      <c r="N162" s="52">
        <f>IFERROR(_xll.qlIndexFixing(Index6M,$H162,TRUE,_xll.ohTrigger(RecalcTrigger,Trigger6M)),NA())</f>
        <v>8.4509332249195577E-3</v>
      </c>
      <c r="O162" s="52">
        <f>IFERROR(_xll.qlIndexFixing(ONIndex6M,I162,TRUE,_xll.ohTrigger(RecalcTrigger,Trigger6M)),NA())</f>
        <v>6.3067013354878299E-3</v>
      </c>
      <c r="P162" s="52">
        <f>IFERROR(_xll.qlIndexFixing(Index1Y,$H162,TRUE,_xll.ohTrigger(RecalcTrigger,Trigger1Y)),NA())</f>
        <v>1.2306866808200733E-2</v>
      </c>
      <c r="Q162" s="52">
        <f>IFERROR(_xll.qlIndexFixing(ONIndex1Y,I162,TRUE,_xll.ohTrigger(RecalcTrigger,Trigger1Y)),NA())</f>
        <v>8.3351219463256854E-3</v>
      </c>
    </row>
    <row r="163" spans="2:17" x14ac:dyDescent="0.2">
      <c r="B163" s="46" t="s">
        <v>20</v>
      </c>
      <c r="D163" s="49">
        <f>_xll.qlCalendarAdvance(LocalCalendar,$D162,B163,"f",FALSE)</f>
        <v>42416</v>
      </c>
      <c r="E163" s="49">
        <f>_xll.qlInterestRateIndexValueDate(IndexON,D163)</f>
        <v>42416</v>
      </c>
      <c r="F163" s="52">
        <f>IFERROR(_xll.qlIndexFixing(IndexON,D163,TRUE,_xll.ohTrigger(RecalcTrigger,TriggerON)),NA())</f>
        <v>4.2836385617039952E-3</v>
      </c>
      <c r="H163" s="49">
        <f>_xll.qlCalendarAdvance(IborCalendar,$H162,B163,"f",FALSE)</f>
        <v>42409</v>
      </c>
      <c r="I163" s="49">
        <f>_xll.qlInterestRateIndexValueDate(Index1M,$H163)</f>
        <v>42411</v>
      </c>
      <c r="J163" s="52">
        <f>IFERROR(_xll.qlIndexFixing(Index1M,$H163,TRUE,_xll.ohTrigger(RecalcTrigger,Trigger1M)),NA())</f>
        <v>5.0742074170329818E-3</v>
      </c>
      <c r="K163" s="52">
        <f>IFERROR(_xll.qlIndexFixing(ONIndex1M,I163,TRUE,_xll.ohTrigger(RecalcTrigger,Trigger1M)),NA())</f>
        <v>4.8061331193238743E-3</v>
      </c>
      <c r="L163" s="52">
        <f>IFERROR(_xll.qlIndexFixing(Index3M,H163,TRUE,_xll.ohTrigger(RecalcTrigger,Trigger3M)),NA())</f>
        <v>6.8013679918896841E-3</v>
      </c>
      <c r="M163" s="52">
        <f>IFERROR(_xll.qlIndexFixing(ONIndex3M,I163,TRUE,_xll.ohTrigger(RecalcTrigger,Trigger3M)),NA())</f>
        <v>5.8990697207050857E-3</v>
      </c>
      <c r="N163" s="52">
        <f>IFERROR(_xll.qlIndexFixing(Index6M,$H163,TRUE,_xll.ohTrigger(RecalcTrigger,Trigger6M)),NA())</f>
        <v>8.4725785759265128E-3</v>
      </c>
      <c r="O163" s="52">
        <f>IFERROR(_xll.qlIndexFixing(ONIndex6M,I163,TRUE,_xll.ohTrigger(RecalcTrigger,Trigger6M)),NA())</f>
        <v>6.339057815063498E-3</v>
      </c>
      <c r="P163" s="52">
        <f>IFERROR(_xll.qlIndexFixing(Index1Y,$H163,TRUE,_xll.ohTrigger(RecalcTrigger,Trigger1Y)),NA())</f>
        <v>1.2354632825447505E-2</v>
      </c>
      <c r="Q163" s="52">
        <f>IFERROR(_xll.qlIndexFixing(ONIndex1Y,I163,TRUE,_xll.ohTrigger(RecalcTrigger,Trigger1Y)),NA())</f>
        <v>8.3530519402152947E-3</v>
      </c>
    </row>
    <row r="164" spans="2:17" x14ac:dyDescent="0.2">
      <c r="B164" s="46" t="s">
        <v>20</v>
      </c>
      <c r="D164" s="49">
        <f>_xll.qlCalendarAdvance(LocalCalendar,$D163,B164,"f",FALSE)</f>
        <v>42417</v>
      </c>
      <c r="E164" s="49">
        <f>_xll.qlInterestRateIndexValueDate(IndexON,D164)</f>
        <v>42417</v>
      </c>
      <c r="F164" s="52">
        <f>IFERROR(_xll.qlIndexFixing(IndexON,D164,TRUE,_xll.ohTrigger(RecalcTrigger,TriggerON)),NA())</f>
        <v>4.2982742211084002E-3</v>
      </c>
      <c r="H164" s="49">
        <f>_xll.qlCalendarAdvance(IborCalendar,$H163,B164,"f",FALSE)</f>
        <v>42410</v>
      </c>
      <c r="I164" s="49">
        <f>_xll.qlInterestRateIndexValueDate(Index1M,$H164)</f>
        <v>42412</v>
      </c>
      <c r="J164" s="52">
        <f>IFERROR(_xll.qlIndexFixing(Index1M,$H164,TRUE,_xll.ohTrigger(RecalcTrigger,Trigger1M)),NA())</f>
        <v>5.1122148142064431E-3</v>
      </c>
      <c r="K164" s="52">
        <f>IFERROR(_xll.qlIndexFixing(ONIndex1M,I164,TRUE,_xll.ohTrigger(RecalcTrigger,Trigger1M)),NA())</f>
        <v>4.8542148752006575E-3</v>
      </c>
      <c r="L164" s="52">
        <f>IFERROR(_xll.qlIndexFixing(Index3M,H164,TRUE,_xll.ohTrigger(RecalcTrigger,Trigger3M)),NA())</f>
        <v>6.8219119191574862E-3</v>
      </c>
      <c r="M164" s="52">
        <f>IFERROR(_xll.qlIndexFixing(ONIndex3M,I164,TRUE,_xll.ohTrigger(RecalcTrigger,Trigger3M)),NA())</f>
        <v>5.949562028519928E-3</v>
      </c>
      <c r="N164" s="52">
        <f>IFERROR(_xll.qlIndexFixing(Index6M,$H164,TRUE,_xll.ohTrigger(RecalcTrigger,Trigger6M)),NA())</f>
        <v>8.494219889903858E-3</v>
      </c>
      <c r="O164" s="52">
        <f>IFERROR(_xll.qlIndexFixing(ONIndex6M,I164,TRUE,_xll.ohTrigger(RecalcTrigger,Trigger6M)),NA())</f>
        <v>6.428357052967737E-3</v>
      </c>
      <c r="P164" s="52">
        <f>IFERROR(_xll.qlIndexFixing(Index1Y,$H164,TRUE,_xll.ohTrigger(RecalcTrigger,Trigger1Y)),NA())</f>
        <v>1.2365249405680052E-2</v>
      </c>
      <c r="Q164" s="52">
        <f>IFERROR(_xll.qlIndexFixing(ONIndex1Y,I164,TRUE,_xll.ohTrigger(RecalcTrigger,Trigger1Y)),NA())</f>
        <v>8.3980828000562724E-3</v>
      </c>
    </row>
    <row r="165" spans="2:17" x14ac:dyDescent="0.2">
      <c r="B165" s="46" t="s">
        <v>20</v>
      </c>
      <c r="D165" s="49">
        <f>_xll.qlCalendarAdvance(LocalCalendar,$D164,B165,"f",FALSE)</f>
        <v>42418</v>
      </c>
      <c r="E165" s="49">
        <f>_xll.qlInterestRateIndexValueDate(IndexON,D165)</f>
        <v>42418</v>
      </c>
      <c r="F165" s="52">
        <f>IFERROR(_xll.qlIndexFixing(IndexON,D165,TRUE,_xll.ohTrigger(RecalcTrigger,TriggerON)),NA())</f>
        <v>4.3126848055941025E-3</v>
      </c>
      <c r="H165" s="49">
        <f>_xll.qlCalendarAdvance(IborCalendar,$H164,B165,"f",FALSE)</f>
        <v>42411</v>
      </c>
      <c r="I165" s="49">
        <f>_xll.qlInterestRateIndexValueDate(Index1M,$H165)</f>
        <v>42416</v>
      </c>
      <c r="J165" s="52">
        <f>IFERROR(_xll.qlIndexFixing(Index1M,$H165,TRUE,_xll.ohTrigger(RecalcTrigger,Trigger1M)),NA())</f>
        <v>5.169117678013045E-3</v>
      </c>
      <c r="K165" s="52">
        <f>IFERROR(_xll.qlIndexFixing(ONIndex1M,I165,TRUE,_xll.ohTrigger(RecalcTrigger,Trigger1M)),NA())</f>
        <v>4.9020272976818546E-3</v>
      </c>
      <c r="L165" s="52">
        <f>IFERROR(_xll.qlIndexFixing(Index3M,H165,TRUE,_xll.ohTrigger(RecalcTrigger,Trigger3M)),NA())</f>
        <v>6.9043037797245077E-3</v>
      </c>
      <c r="M165" s="52">
        <f>IFERROR(_xll.qlIndexFixing(ONIndex3M,I165,TRUE,_xll.ohTrigger(RecalcTrigger,Trigger3M)),NA())</f>
        <v>5.9996906871440103E-3</v>
      </c>
      <c r="N165" s="52">
        <f>IFERROR(_xll.qlIndexFixing(Index6M,$H165,TRUE,_xll.ohTrigger(RecalcTrigger,Trigger6M)),NA())</f>
        <v>8.5807928137704922E-3</v>
      </c>
      <c r="O165" s="52">
        <f>IFERROR(_xll.qlIndexFixing(ONIndex6M,I165,TRUE,_xll.ohTrigger(RecalcTrigger,Trigger6M)),NA())</f>
        <v>6.525547815625643E-3</v>
      </c>
      <c r="P165" s="52">
        <f>IFERROR(_xll.qlIndexFixing(Index1Y,$H165,TRUE,_xll.ohTrigger(RecalcTrigger,Trigger1Y)),NA())</f>
        <v>1.2444712924887849E-2</v>
      </c>
      <c r="Q165" s="52">
        <f>IFERROR(_xll.qlIndexFixing(ONIndex1Y,I165,TRUE,_xll.ohTrigger(RecalcTrigger,Trigger1Y)),NA())</f>
        <v>8.4424379872594102E-3</v>
      </c>
    </row>
    <row r="166" spans="2:17" x14ac:dyDescent="0.2">
      <c r="B166" s="46" t="s">
        <v>20</v>
      </c>
      <c r="D166" s="49">
        <f>_xll.qlCalendarAdvance(LocalCalendar,$D165,B166,"f",FALSE)</f>
        <v>42419</v>
      </c>
      <c r="E166" s="49">
        <f>_xll.qlInterestRateIndexValueDate(IndexON,D166)</f>
        <v>42419</v>
      </c>
      <c r="F166" s="52">
        <f>IFERROR(_xll.qlIndexFixing(IndexON,D166,TRUE,_xll.ohTrigger(RecalcTrigger,TriggerON)),NA())</f>
        <v>4.3408080637696855E-3</v>
      </c>
      <c r="H166" s="49">
        <f>_xll.qlCalendarAdvance(IborCalendar,$H165,B166,"f",FALSE)</f>
        <v>42412</v>
      </c>
      <c r="I166" s="49">
        <f>_xll.qlInterestRateIndexValueDate(Index1M,$H166)</f>
        <v>42416</v>
      </c>
      <c r="J166" s="52">
        <f>IFERROR(_xll.qlIndexFixing(Index1M,$H166,TRUE,_xll.ohTrigger(RecalcTrigger,Trigger1M)),NA())</f>
        <v>5.169117678013045E-3</v>
      </c>
      <c r="K166" s="52">
        <f>IFERROR(_xll.qlIndexFixing(ONIndex1M,I166,TRUE,_xll.ohTrigger(RecalcTrigger,Trigger1M)),NA())</f>
        <v>4.9020272976818546E-3</v>
      </c>
      <c r="L166" s="52">
        <f>IFERROR(_xll.qlIndexFixing(Index3M,H166,TRUE,_xll.ohTrigger(RecalcTrigger,Trigger3M)),NA())</f>
        <v>6.9043037797245077E-3</v>
      </c>
      <c r="M166" s="52">
        <f>IFERROR(_xll.qlIndexFixing(ONIndex3M,I166,TRUE,_xll.ohTrigger(RecalcTrigger,Trigger3M)),NA())</f>
        <v>5.9996906871440103E-3</v>
      </c>
      <c r="N166" s="52">
        <f>IFERROR(_xll.qlIndexFixing(Index6M,$H166,TRUE,_xll.ohTrigger(RecalcTrigger,Trigger6M)),NA())</f>
        <v>8.5807928137704922E-3</v>
      </c>
      <c r="O166" s="52">
        <f>IFERROR(_xll.qlIndexFixing(ONIndex6M,I166,TRUE,_xll.ohTrigger(RecalcTrigger,Trigger6M)),NA())</f>
        <v>6.525547815625643E-3</v>
      </c>
      <c r="P166" s="52">
        <f>IFERROR(_xll.qlIndexFixing(Index1Y,$H166,TRUE,_xll.ohTrigger(RecalcTrigger,Trigger1Y)),NA())</f>
        <v>1.2444712924887849E-2</v>
      </c>
      <c r="Q166" s="52">
        <f>IFERROR(_xll.qlIndexFixing(ONIndex1Y,I166,TRUE,_xll.ohTrigger(RecalcTrigger,Trigger1Y)),NA())</f>
        <v>8.4424379872594102E-3</v>
      </c>
    </row>
    <row r="167" spans="2:17" x14ac:dyDescent="0.2">
      <c r="B167" s="46" t="s">
        <v>20</v>
      </c>
      <c r="D167" s="49">
        <f>_xll.qlCalendarAdvance(LocalCalendar,$D166,B167,"f",FALSE)</f>
        <v>42422</v>
      </c>
      <c r="E167" s="49">
        <f>_xll.qlInterestRateIndexValueDate(IndexON,D167)</f>
        <v>42422</v>
      </c>
      <c r="F167" s="52">
        <f>IFERROR(_xll.qlIndexFixing(IndexON,D167,TRUE,_xll.ohTrigger(RecalcTrigger,TriggerON)),NA())</f>
        <v>4.3680763929909716E-3</v>
      </c>
      <c r="H167" s="49">
        <f>_xll.qlCalendarAdvance(IborCalendar,$H166,B167,"f",FALSE)</f>
        <v>42415</v>
      </c>
      <c r="I167" s="49">
        <f>_xll.qlInterestRateIndexValueDate(Index1M,$H167)</f>
        <v>42417</v>
      </c>
      <c r="J167" s="52">
        <f>IFERROR(_xll.qlIndexFixing(Index1M,$H167,TRUE,_xll.ohTrigger(RecalcTrigger,Trigger1M)),NA())</f>
        <v>5.1880560089689115E-3</v>
      </c>
      <c r="K167" s="52">
        <f>IFERROR(_xll.qlIndexFixing(ONIndex1M,I167,TRUE,_xll.ohTrigger(RecalcTrigger,Trigger1M)),NA())</f>
        <v>4.9211623458678133E-3</v>
      </c>
      <c r="L167" s="52">
        <f>IFERROR(_xll.qlIndexFixing(Index3M,H167,TRUE,_xll.ohTrigger(RecalcTrigger,Trigger3M)),NA())</f>
        <v>6.9249588250492877E-3</v>
      </c>
      <c r="M167" s="52">
        <f>IFERROR(_xll.qlIndexFixing(ONIndex3M,I167,TRUE,_xll.ohTrigger(RecalcTrigger,Trigger3M)),NA())</f>
        <v>6.0197736696210313E-3</v>
      </c>
      <c r="N167" s="52">
        <f>IFERROR(_xll.qlIndexFixing(Index6M,$H167,TRUE,_xll.ohTrigger(RecalcTrigger,Trigger6M)),NA())</f>
        <v>8.6024499722076476E-3</v>
      </c>
      <c r="O167" s="52">
        <f>IFERROR(_xll.qlIndexFixing(ONIndex6M,I167,TRUE,_xll.ohTrigger(RecalcTrigger,Trigger6M)),NA())</f>
        <v>6.5677873398239939E-3</v>
      </c>
      <c r="P167" s="52">
        <f>IFERROR(_xll.qlIndexFixing(Index1Y,$H167,TRUE,_xll.ohTrigger(RecalcTrigger,Trigger1Y)),NA())</f>
        <v>1.2467617908959895E-2</v>
      </c>
      <c r="Q167" s="52">
        <f>IFERROR(_xll.qlIndexFixing(ONIndex1Y,I167,TRUE,_xll.ohTrigger(RecalcTrigger,Trigger1Y)),NA())</f>
        <v>8.4602624122354086E-3</v>
      </c>
    </row>
    <row r="168" spans="2:17" x14ac:dyDescent="0.2">
      <c r="B168" s="46" t="s">
        <v>20</v>
      </c>
      <c r="D168" s="49">
        <f>_xll.qlCalendarAdvance(LocalCalendar,$D167,B168,"f",FALSE)</f>
        <v>42423</v>
      </c>
      <c r="E168" s="49">
        <f>_xll.qlInterestRateIndexValueDate(IndexON,D168)</f>
        <v>42423</v>
      </c>
      <c r="F168" s="52">
        <f>IFERROR(_xll.qlIndexFixing(IndexON,D168,TRUE,_xll.ohTrigger(RecalcTrigger,TriggerON)),NA())</f>
        <v>4.3813616021637358E-3</v>
      </c>
      <c r="H168" s="49">
        <f>_xll.qlCalendarAdvance(IborCalendar,$H167,B168,"f",FALSE)</f>
        <v>42416</v>
      </c>
      <c r="I168" s="49">
        <f>_xll.qlInterestRateIndexValueDate(Index1M,$H168)</f>
        <v>42418</v>
      </c>
      <c r="J168" s="52">
        <f>IFERROR(_xll.qlIndexFixing(Index1M,$H168,TRUE,_xll.ohTrigger(RecalcTrigger,Trigger1M)),NA())</f>
        <v>5.2069797660240719E-3</v>
      </c>
      <c r="K168" s="52">
        <f>IFERROR(_xll.qlIndexFixing(ONIndex1M,I168,TRUE,_xll.ohTrigger(RecalcTrigger,Trigger1M)),NA())</f>
        <v>4.9402827981293029E-3</v>
      </c>
      <c r="L168" s="52">
        <f>IFERROR(_xll.qlIndexFixing(Index3M,H168,TRUE,_xll.ohTrigger(RecalcTrigger,Trigger3M)),NA())</f>
        <v>6.945637919416825E-3</v>
      </c>
      <c r="M168" s="52">
        <f>IFERROR(_xll.qlIndexFixing(ONIndex3M,I168,TRUE,_xll.ohTrigger(RecalcTrigger,Trigger3M)),NA())</f>
        <v>6.0398429151664601E-3</v>
      </c>
      <c r="N168" s="52">
        <f>IFERROR(_xll.qlIndexFixing(Index6M,$H168,TRUE,_xll.ohTrigger(RecalcTrigger,Trigger6M)),NA())</f>
        <v>8.6241175061926943E-3</v>
      </c>
      <c r="O168" s="52">
        <f>IFERROR(_xll.qlIndexFixing(ONIndex6M,I168,TRUE,_xll.ohTrigger(RecalcTrigger,Trigger6M)),NA())</f>
        <v>6.6116740400179452E-3</v>
      </c>
      <c r="P168" s="52">
        <f>IFERROR(_xll.qlIndexFixing(Index1Y,$H168,TRUE,_xll.ohTrigger(RecalcTrigger,Trigger1Y)),NA())</f>
        <v>1.2526864492378192E-2</v>
      </c>
      <c r="Q168" s="52">
        <f>IFERROR(_xll.qlIndexFixing(ONIndex1Y,I168,TRUE,_xll.ohTrigger(RecalcTrigger,Trigger1Y)),NA())</f>
        <v>8.4780692422459225E-3</v>
      </c>
    </row>
    <row r="169" spans="2:17" x14ac:dyDescent="0.2">
      <c r="B169" s="46" t="s">
        <v>20</v>
      </c>
      <c r="D169" s="49">
        <f>_xll.qlCalendarAdvance(LocalCalendar,$D168,B169,"f",FALSE)</f>
        <v>42424</v>
      </c>
      <c r="E169" s="49">
        <f>_xll.qlInterestRateIndexValueDate(IndexON,D169)</f>
        <v>42424</v>
      </c>
      <c r="F169" s="52">
        <f>IFERROR(_xll.qlIndexFixing(IndexON,D169,TRUE,_xll.ohTrigger(RecalcTrigger,TriggerON)),NA())</f>
        <v>4.3944217361779891E-3</v>
      </c>
      <c r="H169" s="49">
        <f>_xll.qlCalendarAdvance(IborCalendar,$H168,B169,"f",FALSE)</f>
        <v>42417</v>
      </c>
      <c r="I169" s="49">
        <f>_xll.qlInterestRateIndexValueDate(Index1M,$H169)</f>
        <v>42419</v>
      </c>
      <c r="J169" s="52">
        <f>IFERROR(_xll.qlIndexFixing(Index1M,$H169,TRUE,_xll.ohTrigger(RecalcTrigger,Trigger1M)),NA())</f>
        <v>5.2447869423153451E-3</v>
      </c>
      <c r="K169" s="52">
        <f>IFERROR(_xll.qlIndexFixing(ONIndex1M,I169,TRUE,_xll.ohTrigger(RecalcTrigger,Trigger1M)),NA())</f>
        <v>4.978543897777854E-3</v>
      </c>
      <c r="L169" s="52">
        <f>IFERROR(_xll.qlIndexFixing(Index3M,H169,TRUE,_xll.ohTrigger(RecalcTrigger,Trigger3M)),NA())</f>
        <v>6.9663416713359183E-3</v>
      </c>
      <c r="M169" s="52">
        <f>IFERROR(_xll.qlIndexFixing(ONIndex3M,I169,TRUE,_xll.ohTrigger(RecalcTrigger,Trigger3M)),NA())</f>
        <v>6.0800382990144897E-3</v>
      </c>
      <c r="N169" s="52">
        <f>IFERROR(_xll.qlIndexFixing(Index6M,$H169,TRUE,_xll.ohTrigger(RecalcTrigger,Trigger6M)),NA())</f>
        <v>8.6457978181880418E-3</v>
      </c>
      <c r="O169" s="52">
        <f>IFERROR(_xll.qlIndexFixing(ONIndex6M,I169,TRUE,_xll.ohTrigger(RecalcTrigger,Trigger6M)),NA())</f>
        <v>6.7050629071108148E-3</v>
      </c>
      <c r="P169" s="52">
        <f>IFERROR(_xll.qlIndexFixing(Index1Y,$H169,TRUE,_xll.ohTrigger(RecalcTrigger,Trigger1Y)),NA())</f>
        <v>1.2537571391166269E-2</v>
      </c>
      <c r="Q169" s="52">
        <f>IFERROR(_xll.qlIndexFixing(ONIndex1Y,I169,TRUE,_xll.ohTrigger(RecalcTrigger,Trigger1Y)),NA())</f>
        <v>8.5138255926064943E-3</v>
      </c>
    </row>
    <row r="170" spans="2:17" x14ac:dyDescent="0.2">
      <c r="B170" s="46" t="s">
        <v>20</v>
      </c>
      <c r="D170" s="49">
        <f>_xll.qlCalendarAdvance(LocalCalendar,$D169,B170,"f",FALSE)</f>
        <v>42425</v>
      </c>
      <c r="E170" s="49">
        <f>_xll.qlInterestRateIndexValueDate(IndexON,D170)</f>
        <v>42425</v>
      </c>
      <c r="F170" s="52">
        <f>IFERROR(_xll.qlIndexFixing(IndexON,D170,TRUE,_xll.ohTrigger(RecalcTrigger,TriggerON)),NA())</f>
        <v>4.4072567950337316E-3</v>
      </c>
      <c r="H170" s="49">
        <f>_xll.qlCalendarAdvance(IborCalendar,$H169,B170,"f",FALSE)</f>
        <v>42418</v>
      </c>
      <c r="I170" s="49">
        <f>_xll.qlInterestRateIndexValueDate(Index1M,$H170)</f>
        <v>42422</v>
      </c>
      <c r="J170" s="52">
        <f>IFERROR(_xll.qlIndexFixing(Index1M,$H170,TRUE,_xll.ohTrigger(RecalcTrigger,Trigger1M)),NA())</f>
        <v>5.2825290538897557E-3</v>
      </c>
      <c r="K170" s="52">
        <f>IFERROR(_xll.qlIndexFixing(ONIndex1M,I170,TRUE,_xll.ohTrigger(RecalcTrigger,Trigger1M)),NA())</f>
        <v>5.0166186489697395E-3</v>
      </c>
      <c r="L170" s="52">
        <f>IFERROR(_xll.qlIndexFixing(Index3M,H170,TRUE,_xll.ohTrigger(RecalcTrigger,Trigger3M)),NA())</f>
        <v>7.0393203995975885E-3</v>
      </c>
      <c r="M170" s="52">
        <f>IFERROR(_xll.qlIndexFixing(ONIndex3M,I170,TRUE,_xll.ohTrigger(RecalcTrigger,Trigger3M)),NA())</f>
        <v>6.1199825281121889E-3</v>
      </c>
      <c r="N170" s="52">
        <f>IFERROR(_xll.qlIndexFixing(Index6M,$H170,TRUE,_xll.ohTrigger(RecalcTrigger,Trigger6M)),NA())</f>
        <v>8.7109394484441438E-3</v>
      </c>
      <c r="O170" s="52">
        <f>IFERROR(_xll.qlIndexFixing(ONIndex6M,I170,TRUE,_xll.ohTrigger(RecalcTrigger,Trigger6M)),NA())</f>
        <v>6.8036926132197806E-3</v>
      </c>
      <c r="P170" s="52">
        <f>IFERROR(_xll.qlIndexFixing(Index1Y,$H170,TRUE,_xll.ohTrigger(RecalcTrigger,Trigger1Y)),NA())</f>
        <v>1.258180478386927E-2</v>
      </c>
      <c r="Q170" s="52">
        <f>IFERROR(_xll.qlIndexFixing(ONIndex1Y,I170,TRUE,_xll.ohTrigger(RecalcTrigger,Trigger1Y)),NA())</f>
        <v>8.5491206142318532E-3</v>
      </c>
    </row>
    <row r="171" spans="2:17" x14ac:dyDescent="0.2">
      <c r="B171" s="46" t="s">
        <v>20</v>
      </c>
      <c r="D171" s="49">
        <f>_xll.qlCalendarAdvance(LocalCalendar,$D170,B171,"f",FALSE)</f>
        <v>42426</v>
      </c>
      <c r="E171" s="49">
        <f>_xll.qlInterestRateIndexValueDate(IndexON,D171)</f>
        <v>42426</v>
      </c>
      <c r="F171" s="52">
        <f>IFERROR(_xll.qlIndexFixing(IndexON,D171,TRUE,_xll.ohTrigger(RecalcTrigger,TriggerON)),NA())</f>
        <v>4.4322312293409993E-3</v>
      </c>
      <c r="H171" s="49">
        <f>_xll.qlCalendarAdvance(IborCalendar,$H170,B171,"f",FALSE)</f>
        <v>42419</v>
      </c>
      <c r="I171" s="49">
        <f>_xll.qlInterestRateIndexValueDate(Index1M,$H171)</f>
        <v>42423</v>
      </c>
      <c r="J171" s="52">
        <f>IFERROR(_xll.qlIndexFixing(Index1M,$H171,TRUE,_xll.ohTrigger(RecalcTrigger,Trigger1M)),NA())</f>
        <v>5.3013799404352897E-3</v>
      </c>
      <c r="K171" s="52">
        <f>IFERROR(_xll.qlIndexFixing(ONIndex1M,I171,TRUE,_xll.ohTrigger(RecalcTrigger,Trigger1M)),NA())</f>
        <v>5.0356661220085641E-3</v>
      </c>
      <c r="L171" s="52">
        <f>IFERROR(_xll.qlIndexFixing(Index3M,H171,TRUE,_xll.ohTrigger(RecalcTrigger,Trigger3M)),NA())</f>
        <v>7.0494154251159458E-3</v>
      </c>
      <c r="M171" s="52">
        <f>IFERROR(_xll.qlIndexFixing(ONIndex3M,I171,TRUE,_xll.ohTrigger(RecalcTrigger,Trigger3M)),NA())</f>
        <v>6.1399830889996565E-3</v>
      </c>
      <c r="N171" s="52">
        <f>IFERROR(_xll.qlIndexFixing(Index6M,$H171,TRUE,_xll.ohTrigger(RecalcTrigger,Trigger6M)),NA())</f>
        <v>8.732694899215571E-3</v>
      </c>
      <c r="O171" s="52">
        <f>IFERROR(_xll.qlIndexFixing(ONIndex6M,I171,TRUE,_xll.ohTrigger(RecalcTrigger,Trigger6M)),NA())</f>
        <v>6.8558152029041253E-3</v>
      </c>
      <c r="P171" s="52">
        <f>IFERROR(_xll.qlIndexFixing(Index1Y,$H171,TRUE,_xll.ohTrigger(RecalcTrigger,Trigger1Y)),NA())</f>
        <v>1.2604569794096564E-2</v>
      </c>
      <c r="Q171" s="52">
        <f>IFERROR(_xll.qlIndexFixing(ONIndex1Y,I171,TRUE,_xll.ohTrigger(RecalcTrigger,Trigger1Y)),NA())</f>
        <v>8.5668394701343686E-3</v>
      </c>
    </row>
    <row r="172" spans="2:17" x14ac:dyDescent="0.2">
      <c r="B172" s="46" t="s">
        <v>20</v>
      </c>
      <c r="D172" s="49">
        <f>_xll.qlCalendarAdvance(LocalCalendar,$D171,B172,"f",FALSE)</f>
        <v>42429</v>
      </c>
      <c r="E172" s="49">
        <f>_xll.qlInterestRateIndexValueDate(IndexON,D172)</f>
        <v>42429</v>
      </c>
      <c r="F172" s="52">
        <f>IFERROR(_xll.qlIndexFixing(IndexON,D172,TRUE,_xll.ohTrigger(RecalcTrigger,TriggerON)),NA())</f>
        <v>4.4564441919092701E-3</v>
      </c>
      <c r="H172" s="49">
        <f>_xll.qlCalendarAdvance(IborCalendar,$H171,B172,"f",FALSE)</f>
        <v>42422</v>
      </c>
      <c r="I172" s="49">
        <f>_xll.qlInterestRateIndexValueDate(Index1M,$H172)</f>
        <v>42424</v>
      </c>
      <c r="J172" s="52">
        <f>IFERROR(_xll.qlIndexFixing(Index1M,$H172,TRUE,_xll.ohTrigger(RecalcTrigger,Trigger1M)),NA())</f>
        <v>5.3202162526804356E-3</v>
      </c>
      <c r="K172" s="52">
        <f>IFERROR(_xll.qlIndexFixing(ONIndex1M,I172,TRUE,_xll.ohTrigger(RecalcTrigger,Trigger1M)),NA())</f>
        <v>5.0546989992028557E-3</v>
      </c>
      <c r="L172" s="52">
        <f>IFERROR(_xll.qlIndexFixing(Index3M,H172,TRUE,_xll.ohTrigger(RecalcTrigger,Trigger3M)),NA())</f>
        <v>7.0702515928537935E-3</v>
      </c>
      <c r="M172" s="52">
        <f>IFERROR(_xll.qlIndexFixing(ONIndex3M,I172,TRUE,_xll.ohTrigger(RecalcTrigger,Trigger3M)),NA())</f>
        <v>6.1599699128755958E-3</v>
      </c>
      <c r="N172" s="52">
        <f>IFERROR(_xll.qlIndexFixing(Index6M,$H172,TRUE,_xll.ohTrigger(RecalcTrigger,Trigger6M)),NA())</f>
        <v>8.7544751418931078E-3</v>
      </c>
      <c r="O172" s="52">
        <f>IFERROR(_xll.qlIndexFixing(ONIndex6M,I172,TRUE,_xll.ohTrigger(RecalcTrigger,Trigger6M)),NA())</f>
        <v>6.9095849725009373E-3</v>
      </c>
      <c r="P172" s="52">
        <f>IFERROR(_xll.qlIndexFixing(Index1Y,$H172,TRUE,_xll.ohTrigger(RecalcTrigger,Trigger1Y)),NA())</f>
        <v>1.2627309097235813E-2</v>
      </c>
      <c r="Q172" s="52">
        <f>IFERROR(_xll.qlIndexFixing(ONIndex1Y,I172,TRUE,_xll.ohTrigger(RecalcTrigger,Trigger1Y)),NA())</f>
        <v>8.5845407310713995E-3</v>
      </c>
    </row>
    <row r="173" spans="2:17" x14ac:dyDescent="0.2">
      <c r="B173" s="46" t="s">
        <v>20</v>
      </c>
      <c r="D173" s="49">
        <f>_xll.qlCalendarAdvance(LocalCalendar,$D172,B173,"f",FALSE)</f>
        <v>42430</v>
      </c>
      <c r="E173" s="49">
        <f>_xll.qlInterestRateIndexValueDate(IndexON,D173)</f>
        <v>42430</v>
      </c>
      <c r="F173" s="52">
        <f>IFERROR(_xll.qlIndexFixing(IndexON,D173,TRUE,_xll.ohTrigger(RecalcTrigger,TriggerON)),NA())</f>
        <v>4.4687413559163502E-3</v>
      </c>
      <c r="H173" s="49">
        <f>_xll.qlCalendarAdvance(IborCalendar,$H172,B173,"f",FALSE)</f>
        <v>42423</v>
      </c>
      <c r="I173" s="49">
        <f>_xll.qlInterestRateIndexValueDate(Index1M,$H173)</f>
        <v>42425</v>
      </c>
      <c r="J173" s="52">
        <f>IFERROR(_xll.qlIndexFixing(Index1M,$H173,TRUE,_xll.ohTrigger(RecalcTrigger,Trigger1M)),NA())</f>
        <v>5.3766474177601772E-3</v>
      </c>
      <c r="K173" s="52">
        <f>IFERROR(_xll.qlIndexFixing(ONIndex1M,I173,TRUE,_xll.ohTrigger(RecalcTrigger,Trigger1M)),NA())</f>
        <v>5.0737172806325503E-3</v>
      </c>
      <c r="L173" s="52">
        <f>IFERROR(_xll.qlIndexFixing(Index3M,H173,TRUE,_xll.ohTrigger(RecalcTrigger,Trigger3M)),NA())</f>
        <v>7.091116069461556E-3</v>
      </c>
      <c r="M173" s="52">
        <f>IFERROR(_xll.qlIndexFixing(ONIndex3M,I173,TRUE,_xll.ohTrigger(RecalcTrigger,Trigger3M)),NA())</f>
        <v>6.1799429998199429E-3</v>
      </c>
      <c r="N173" s="52">
        <f>IFERROR(_xll.qlIndexFixing(Index6M,$H173,TRUE,_xll.ohTrigger(RecalcTrigger,Trigger6M)),NA())</f>
        <v>8.7762825795724992E-3</v>
      </c>
      <c r="O173" s="52">
        <f>IFERROR(_xll.qlIndexFixing(ONIndex6M,I173,TRUE,_xll.ohTrigger(RecalcTrigger,Trigger6M)),NA())</f>
        <v>6.9650019228095772E-3</v>
      </c>
      <c r="P173" s="52">
        <f>IFERROR(_xll.qlIndexFixing(Index1Y,$H173,TRUE,_xll.ohTrigger(RecalcTrigger,Trigger1Y)),NA())</f>
        <v>1.2673773241063451E-2</v>
      </c>
      <c r="Q173" s="52">
        <f>IFERROR(_xll.qlIndexFixing(ONIndex1Y,I173,TRUE,_xll.ohTrigger(RecalcTrigger,Trigger1Y)),NA())</f>
        <v>8.6022243972827539E-3</v>
      </c>
    </row>
    <row r="174" spans="2:17" x14ac:dyDescent="0.2">
      <c r="B174" s="46" t="s">
        <v>20</v>
      </c>
      <c r="D174" s="49">
        <f>_xll.qlCalendarAdvance(LocalCalendar,$D173,B174,"f",FALSE)</f>
        <v>42431</v>
      </c>
      <c r="E174" s="49">
        <f>_xll.qlInterestRateIndexValueDate(IndexON,D174)</f>
        <v>42431</v>
      </c>
      <c r="F174" s="52">
        <f>IFERROR(_xll.qlIndexFixing(IndexON,D174,TRUE,_xll.ohTrigger(RecalcTrigger,TriggerON)),NA())</f>
        <v>4.4814009261084919E-3</v>
      </c>
      <c r="H174" s="49">
        <f>_xll.qlCalendarAdvance(IborCalendar,$H173,B174,"f",FALSE)</f>
        <v>42424</v>
      </c>
      <c r="I174" s="49">
        <f>_xll.qlInterestRateIndexValueDate(Index1M,$H174)</f>
        <v>42426</v>
      </c>
      <c r="J174" s="52">
        <f>IFERROR(_xll.qlIndexFixing(Index1M,$H174,TRUE,_xll.ohTrigger(RecalcTrigger,Trigger1M)),NA())</f>
        <v>5.3860380755638149E-3</v>
      </c>
      <c r="K174" s="52">
        <f>IFERROR(_xll.qlIndexFixing(ONIndex1M,I174,TRUE,_xll.ohTrigger(RecalcTrigger,Trigger1M)),NA())</f>
        <v>5.11177777243077E-3</v>
      </c>
      <c r="L174" s="52">
        <f>IFERROR(_xll.qlIndexFixing(Index3M,H174,TRUE,_xll.ohTrigger(RecalcTrigger,Trigger3M)),NA())</f>
        <v>7.1120094635377384E-3</v>
      </c>
      <c r="M174" s="52">
        <f>IFERROR(_xll.qlIndexFixing(ONIndex3M,I174,TRUE,_xll.ohTrigger(RecalcTrigger,Trigger3M)),NA())</f>
        <v>6.2199508465621278E-3</v>
      </c>
      <c r="N174" s="52">
        <f>IFERROR(_xll.qlIndexFixing(Index6M,$H174,TRUE,_xll.ohTrigger(RecalcTrigger,Trigger6M)),NA())</f>
        <v>8.7981196154575357E-3</v>
      </c>
      <c r="O174" s="52">
        <f>IFERROR(_xll.qlIndexFixing(ONIndex6M,I174,TRUE,_xll.ohTrigger(RecalcTrigger,Trigger6M)),NA())</f>
        <v>7.0814657194961939E-3</v>
      </c>
      <c r="P174" s="52">
        <f>IFERROR(_xll.qlIndexFixing(Index1Y,$H174,TRUE,_xll.ohTrigger(RecalcTrigger,Trigger1Y)),NA())</f>
        <v>1.2684564281079081E-2</v>
      </c>
      <c r="Q174" s="52">
        <f>IFERROR(_xll.qlIndexFixing(ONIndex1Y,I174,TRUE,_xll.ohTrigger(RecalcTrigger,Trigger1Y)),NA())</f>
        <v>8.6377403230830652E-3</v>
      </c>
    </row>
    <row r="175" spans="2:17" x14ac:dyDescent="0.2">
      <c r="B175" s="46" t="s">
        <v>20</v>
      </c>
      <c r="D175" s="49">
        <f>_xll.qlCalendarAdvance(LocalCalendar,$D174,B175,"f",FALSE)</f>
        <v>42432</v>
      </c>
      <c r="E175" s="49">
        <f>_xll.qlInterestRateIndexValueDate(IndexON,D175)</f>
        <v>42432</v>
      </c>
      <c r="F175" s="52">
        <f>IFERROR(_xll.qlIndexFixing(IndexON,D175,TRUE,_xll.ohTrigger(RecalcTrigger,TriggerON)),NA())</f>
        <v>4.4944229023258231E-3</v>
      </c>
      <c r="H175" s="49">
        <f>_xll.qlCalendarAdvance(IborCalendar,$H174,B175,"f",FALSE)</f>
        <v>42425</v>
      </c>
      <c r="I175" s="49">
        <f>_xll.qlInterestRateIndexValueDate(Index1M,$H175)</f>
        <v>42429</v>
      </c>
      <c r="J175" s="52">
        <f>IFERROR(_xll.qlIndexFixing(Index1M,$H175,TRUE,_xll.ohTrigger(RecalcTrigger,Trigger1M)),NA())</f>
        <v>5.4329402510061393E-3</v>
      </c>
      <c r="K175" s="52">
        <f>IFERROR(_xll.qlIndexFixing(ONIndex1M,I175,TRUE,_xll.ohTrigger(RecalcTrigger,Trigger1M)),NA())</f>
        <v>5.1496444473464464E-3</v>
      </c>
      <c r="L175" s="52">
        <f>IFERROR(_xll.qlIndexFixing(Index3M,H175,TRUE,_xll.ohTrigger(RecalcTrigger,Trigger3M)),NA())</f>
        <v>7.1965855257716746E-3</v>
      </c>
      <c r="M175" s="52">
        <f>IFERROR(_xll.qlIndexFixing(ONIndex3M,I175,TRUE,_xll.ohTrigger(RecalcTrigger,Trigger3M)),NA())</f>
        <v>6.2596979782014728E-3</v>
      </c>
      <c r="N175" s="52">
        <f>IFERROR(_xll.qlIndexFixing(Index6M,$H175,TRUE,_xll.ohTrigger(RecalcTrigger,Trigger6M)),NA())</f>
        <v>8.8899999998851616E-3</v>
      </c>
      <c r="O175" s="52">
        <f>IFERROR(_xll.qlIndexFixing(ONIndex6M,I175,TRUE,_xll.ohTrigger(RecalcTrigger,Trigger6M)),NA())</f>
        <v>7.2024355374988858E-3</v>
      </c>
      <c r="P175" s="52">
        <f>IFERROR(_xll.qlIndexFixing(Index1Y,$H175,TRUE,_xll.ohTrigger(RecalcTrigger,Trigger1Y)),NA())</f>
        <v>1.2728820647158983E-2</v>
      </c>
      <c r="Q175" s="52">
        <f>IFERROR(_xll.qlIndexFixing(ONIndex1Y,I175,TRUE,_xll.ohTrigger(RecalcTrigger,Trigger1Y)),NA())</f>
        <v>8.6727831133526223E-3</v>
      </c>
    </row>
    <row r="176" spans="2:17" x14ac:dyDescent="0.2">
      <c r="B176" s="46" t="s">
        <v>20</v>
      </c>
      <c r="D176" s="49">
        <f>_xll.qlCalendarAdvance(LocalCalendar,$D175,B176,"f",FALSE)</f>
        <v>42433</v>
      </c>
      <c r="E176" s="49">
        <f>_xll.qlInterestRateIndexValueDate(IndexON,D176)</f>
        <v>42433</v>
      </c>
      <c r="F176" s="52">
        <f>IFERROR(_xll.qlIndexFixing(IndexON,D176,TRUE,_xll.ohTrigger(RecalcTrigger,TriggerON)),NA())</f>
        <v>4.5217316688805909E-3</v>
      </c>
      <c r="H176" s="49">
        <f>_xll.qlCalendarAdvance(IborCalendar,$H175,B176,"f",FALSE)</f>
        <v>42426</v>
      </c>
      <c r="I176" s="49">
        <f>_xll.qlInterestRateIndexValueDate(Index1M,$H176)</f>
        <v>42430</v>
      </c>
      <c r="J176" s="52">
        <f>IFERROR(_xll.qlIndexFixing(Index1M,$H176,TRUE,_xll.ohTrigger(RecalcTrigger,Trigger1M)),NA())</f>
        <v>5.4516827707513796E-3</v>
      </c>
      <c r="K176" s="52">
        <f>IFERROR(_xll.qlIndexFixing(ONIndex1M,I176,TRUE,_xll.ohTrigger(RecalcTrigger,Trigger1M)),NA())</f>
        <v>5.1685897493136679E-3</v>
      </c>
      <c r="L176" s="52">
        <f>IFERROR(_xll.qlIndexFixing(Index3M,H176,TRUE,_xll.ohTrigger(RecalcTrigger,Trigger3M)),NA())</f>
        <v>7.2176410157050001E-3</v>
      </c>
      <c r="M176" s="52">
        <f>IFERROR(_xll.qlIndexFixing(ONIndex3M,I176,TRUE,_xll.ohTrigger(RecalcTrigger,Trigger3M)),NA())</f>
        <v>6.2796023803279866E-3</v>
      </c>
      <c r="N176" s="52">
        <f>IFERROR(_xll.qlIndexFixing(Index6M,$H176,TRUE,_xll.ohTrigger(RecalcTrigger,Trigger6M)),NA())</f>
        <v>8.912502365823147E-3</v>
      </c>
      <c r="O176" s="52">
        <f>IFERROR(_xll.qlIndexFixing(ONIndex6M,I176,TRUE,_xll.ohTrigger(RecalcTrigger,Trigger6M)),NA())</f>
        <v>7.2618523470513452E-3</v>
      </c>
      <c r="P176" s="52">
        <f>IFERROR(_xll.qlIndexFixing(Index1Y,$H176,TRUE,_xll.ohTrigger(RecalcTrigger,Trigger1Y)),NA())</f>
        <v>1.2751433715597893E-2</v>
      </c>
      <c r="Q176" s="52">
        <f>IFERROR(_xll.qlIndexFixing(ONIndex1Y,I176,TRUE,_xll.ohTrigger(RecalcTrigger,Trigger1Y)),NA())</f>
        <v>8.6903788052161701E-3</v>
      </c>
    </row>
    <row r="177" spans="2:17" x14ac:dyDescent="0.2">
      <c r="B177" s="46" t="s">
        <v>20</v>
      </c>
      <c r="D177" s="49">
        <f>_xll.qlCalendarAdvance(LocalCalendar,$D176,B177,"f",FALSE)</f>
        <v>42436</v>
      </c>
      <c r="E177" s="49">
        <f>_xll.qlInterestRateIndexValueDate(IndexON,D177)</f>
        <v>42436</v>
      </c>
      <c r="F177" s="52">
        <f>IFERROR(_xll.qlIndexFixing(IndexON,D177,TRUE,_xll.ohTrigger(RecalcTrigger,TriggerON)),NA())</f>
        <v>4.5501348697651878E-3</v>
      </c>
      <c r="H177" s="49">
        <f>_xll.qlCalendarAdvance(IborCalendar,$H176,B177,"f",FALSE)</f>
        <v>42429</v>
      </c>
      <c r="I177" s="49">
        <f>_xll.qlInterestRateIndexValueDate(Index1M,$H177)</f>
        <v>42431</v>
      </c>
      <c r="J177" s="52">
        <f>IFERROR(_xll.qlIndexFixing(Index1M,$H177,TRUE,_xll.ohTrigger(RecalcTrigger,Trigger1M)),NA())</f>
        <v>5.4891855104449213E-3</v>
      </c>
      <c r="K177" s="52">
        <f>IFERROR(_xll.qlIndexFixing(ONIndex1M,I177,TRUE,_xll.ohTrigger(RecalcTrigger,Trigger1M)),NA())</f>
        <v>5.1875204555162924E-3</v>
      </c>
      <c r="L177" s="52">
        <f>IFERROR(_xll.qlIndexFixing(Index3M,H177,TRUE,_xll.ohTrigger(RecalcTrigger,Trigger3M)),NA())</f>
        <v>7.2387286689607651E-3</v>
      </c>
      <c r="M177" s="52">
        <f>IFERROR(_xll.qlIndexFixing(ONIndex3M,I177,TRUE,_xll.ohTrigger(RecalcTrigger,Trigger3M)),NA())</f>
        <v>6.2994930456028442E-3</v>
      </c>
      <c r="N177" s="52">
        <f>IFERROR(_xll.qlIndexFixing(Index6M,$H177,TRUE,_xll.ohTrigger(RecalcTrigger,Trigger6M)),NA())</f>
        <v>8.9350375475929222E-3</v>
      </c>
      <c r="O177" s="52">
        <f>IFERROR(_xll.qlIndexFixing(ONIndex6M,I177,TRUE,_xll.ohTrigger(RecalcTrigger,Trigger6M)),NA())</f>
        <v>7.3186802842073462E-3</v>
      </c>
      <c r="P177" s="52">
        <f>IFERROR(_xll.qlIndexFixing(Index1Y,$H177,TRUE,_xll.ohTrigger(RecalcTrigger,Trigger1Y)),NA())</f>
        <v>1.2774016964058645E-2</v>
      </c>
      <c r="Q177" s="52">
        <f>IFERROR(_xll.qlIndexFixing(ONIndex1Y,I177,TRUE,_xll.ohTrigger(RecalcTrigger,Trigger1Y)),NA())</f>
        <v>8.7079569021941694E-3</v>
      </c>
    </row>
    <row r="178" spans="2:17" x14ac:dyDescent="0.2">
      <c r="B178" s="46" t="s">
        <v>20</v>
      </c>
      <c r="D178" s="49">
        <f>_xll.qlCalendarAdvance(LocalCalendar,$D177,B178,"f",FALSE)</f>
        <v>42437</v>
      </c>
      <c r="E178" s="49">
        <f>_xll.qlInterestRateIndexValueDate(IndexON,D178)</f>
        <v>42437</v>
      </c>
      <c r="F178" s="52">
        <f>IFERROR(_xll.qlIndexFixing(IndexON,D178,TRUE,_xll.ohTrigger(RecalcTrigger,TriggerON)),NA())</f>
        <v>4.5649688773874431E-3</v>
      </c>
      <c r="H178" s="49">
        <f>_xll.qlCalendarAdvance(IborCalendar,$H177,B178,"f",FALSE)</f>
        <v>42430</v>
      </c>
      <c r="I178" s="49">
        <f>_xll.qlInterestRateIndexValueDate(Index1M,$H178)</f>
        <v>42432</v>
      </c>
      <c r="J178" s="52">
        <f>IFERROR(_xll.qlIndexFixing(Index1M,$H178,TRUE,_xll.ohTrigger(RecalcTrigger,Trigger1M)),NA())</f>
        <v>5.4985333107610002E-3</v>
      </c>
      <c r="K178" s="52">
        <f>IFERROR(_xll.qlIndexFixing(ONIndex1M,I178,TRUE,_xll.ohTrigger(RecalcTrigger,Trigger1M)),NA())</f>
        <v>5.2064365657944478E-3</v>
      </c>
      <c r="L178" s="52">
        <f>IFERROR(_xll.qlIndexFixing(Index3M,H178,TRUE,_xll.ohTrigger(RecalcTrigger,Trigger3M)),NA())</f>
        <v>7.259849081038273E-3</v>
      </c>
      <c r="M178" s="52">
        <f>IFERROR(_xll.qlIndexFixing(ONIndex3M,I178,TRUE,_xll.ohTrigger(RecalcTrigger,Trigger3M)),NA())</f>
        <v>6.3193699737862374E-3</v>
      </c>
      <c r="N178" s="52">
        <f>IFERROR(_xll.qlIndexFixing(Index6M,$H178,TRUE,_xll.ohTrigger(RecalcTrigger,Trigger6M)),NA())</f>
        <v>9.0003292497239252E-3</v>
      </c>
      <c r="O178" s="52">
        <f>IFERROR(_xll.qlIndexFixing(ONIndex6M,I178,TRUE,_xll.ohTrigger(RecalcTrigger,Trigger6M)),NA())</f>
        <v>7.3729193476079757E-3</v>
      </c>
      <c r="P178" s="52">
        <f>IFERROR(_xll.qlIndexFixing(Index1Y,$H178,TRUE,_xll.ohTrigger(RecalcTrigger,Trigger1Y)),NA())</f>
        <v>1.2796569710725868E-2</v>
      </c>
      <c r="Q178" s="52">
        <f>IFERROR(_xll.qlIndexFixing(ONIndex1Y,I178,TRUE,_xll.ohTrigger(RecalcTrigger,Trigger1Y)),NA())</f>
        <v>8.7255174043665562E-3</v>
      </c>
    </row>
    <row r="179" spans="2:17" x14ac:dyDescent="0.2">
      <c r="B179" s="46" t="s">
        <v>20</v>
      </c>
      <c r="D179" s="49">
        <f>_xll.qlCalendarAdvance(LocalCalendar,$D178,B179,"f",FALSE)</f>
        <v>42438</v>
      </c>
      <c r="E179" s="49">
        <f>_xll.qlInterestRateIndexValueDate(IndexON,D179)</f>
        <v>42438</v>
      </c>
      <c r="F179" s="52">
        <f>IFERROR(_xll.qlIndexFixing(IndexON,D179,TRUE,_xll.ohTrigger(RecalcTrigger,TriggerON)),NA())</f>
        <v>4.5801652914345681E-3</v>
      </c>
      <c r="H179" s="49">
        <f>_xll.qlCalendarAdvance(IborCalendar,$H178,B179,"f",FALSE)</f>
        <v>42431</v>
      </c>
      <c r="I179" s="49">
        <f>_xll.qlInterestRateIndexValueDate(Index1M,$H179)</f>
        <v>42433</v>
      </c>
      <c r="J179" s="52">
        <f>IFERROR(_xll.qlIndexFixing(Index1M,$H179,TRUE,_xll.ohTrigger(RecalcTrigger,Trigger1M)),NA())</f>
        <v>5.5078761297160956E-3</v>
      </c>
      <c r="K179" s="52">
        <f>IFERROR(_xll.qlIndexFixing(ONIndex1M,I179,TRUE,_xll.ohTrigger(RecalcTrigger,Trigger1M)),NA())</f>
        <v>5.2442965274668296E-3</v>
      </c>
      <c r="L179" s="52">
        <f>IFERROR(_xll.qlIndexFixing(Index3M,H179,TRUE,_xll.ohTrigger(RecalcTrigger,Trigger3M)),NA())</f>
        <v>7.3029380138417768E-3</v>
      </c>
      <c r="M179" s="52">
        <f>IFERROR(_xll.qlIndexFixing(ONIndex3M,I179,TRUE,_xll.ohTrigger(RecalcTrigger,Trigger3M)),NA())</f>
        <v>6.3591903681281536E-3</v>
      </c>
      <c r="N179" s="52">
        <f>IFERROR(_xll.qlIndexFixing(Index6M,$H179,TRUE,_xll.ohTrigger(RecalcTrigger,Trigger6M)),NA())</f>
        <v>9.0088942601860705E-3</v>
      </c>
      <c r="O179" s="52">
        <f>IFERROR(_xll.qlIndexFixing(ONIndex6M,I179,TRUE,_xll.ohTrigger(RecalcTrigger,Trigger6M)),NA())</f>
        <v>7.4729230059755736E-3</v>
      </c>
      <c r="P179" s="52">
        <f>IFERROR(_xll.qlIndexFixing(Index1Y,$H179,TRUE,_xll.ohTrigger(RecalcTrigger,Trigger1Y)),NA())</f>
        <v>1.2842250873314004E-2</v>
      </c>
      <c r="Q179" s="52">
        <f>IFERROR(_xll.qlIndexFixing(ONIndex1Y,I179,TRUE,_xll.ohTrigger(RecalcTrigger,Trigger1Y)),NA())</f>
        <v>8.7607929486388514E-3</v>
      </c>
    </row>
    <row r="180" spans="2:17" x14ac:dyDescent="0.2">
      <c r="B180" s="46" t="s">
        <v>20</v>
      </c>
      <c r="D180" s="49">
        <f>_xll.qlCalendarAdvance(LocalCalendar,$D179,B180,"f",FALSE)</f>
        <v>42439</v>
      </c>
      <c r="E180" s="49">
        <f>_xll.qlInterestRateIndexValueDate(IndexON,D180)</f>
        <v>42439</v>
      </c>
      <c r="F180" s="52">
        <f>IFERROR(_xll.qlIndexFixing(IndexON,D180,TRUE,_xll.ohTrigger(RecalcTrigger,TriggerON)),NA())</f>
        <v>4.5957241119065628E-3</v>
      </c>
      <c r="H180" s="49">
        <f>_xll.qlCalendarAdvance(IborCalendar,$H179,B180,"f",FALSE)</f>
        <v>42432</v>
      </c>
      <c r="I180" s="49">
        <f>_xll.qlInterestRateIndexValueDate(Index1M,$H180)</f>
        <v>42436</v>
      </c>
      <c r="J180" s="52">
        <f>IFERROR(_xll.qlIndexFixing(Index1M,$H180,TRUE,_xll.ohTrigger(RecalcTrigger,Trigger1M)),NA())</f>
        <v>5.5640690077468098E-3</v>
      </c>
      <c r="K180" s="52">
        <f>IFERROR(_xll.qlIndexFixing(ONIndex1M,I180,TRUE,_xll.ohTrigger(RecalcTrigger,Trigger1M)),NA())</f>
        <v>5.2819550480620592E-3</v>
      </c>
      <c r="L180" s="52">
        <f>IFERROR(_xll.qlIndexFixing(Index3M,H180,TRUE,_xll.ohTrigger(RecalcTrigger,Trigger3M)),NA())</f>
        <v>7.344670228076563E-3</v>
      </c>
      <c r="M180" s="52">
        <f>IFERROR(_xll.qlIndexFixing(ONIndex3M,I180,TRUE,_xll.ohTrigger(RecalcTrigger,Trigger3M)),NA())</f>
        <v>6.398740317044016E-3</v>
      </c>
      <c r="N180" s="52">
        <f>IFERROR(_xll.qlIndexFixing(Index6M,$H180,TRUE,_xll.ohTrigger(RecalcTrigger,Trigger6M)),NA())</f>
        <v>9.0481492728569299E-3</v>
      </c>
      <c r="O180" s="52">
        <f>IFERROR(_xll.qlIndexFixing(ONIndex6M,I180,TRUE,_xll.ohTrigger(RecalcTrigger,Trigger6M)),NA())</f>
        <v>7.5639868415144917E-3</v>
      </c>
      <c r="P180" s="52">
        <f>IFERROR(_xll.qlIndexFixing(Index1Y,$H180,TRUE,_xll.ohTrigger(RecalcTrigger,Trigger1Y)),NA())</f>
        <v>1.2886462041087718E-2</v>
      </c>
      <c r="Q180" s="52">
        <f>IFERROR(_xll.qlIndexFixing(ONIndex1Y,I180,TRUE,_xll.ohTrigger(RecalcTrigger,Trigger1Y)),NA())</f>
        <v>8.795583464040746E-3</v>
      </c>
    </row>
    <row r="181" spans="2:17" x14ac:dyDescent="0.2">
      <c r="B181" s="46" t="s">
        <v>20</v>
      </c>
      <c r="D181" s="49">
        <f>_xll.qlCalendarAdvance(LocalCalendar,$D180,B181,"f",FALSE)</f>
        <v>42440</v>
      </c>
      <c r="E181" s="49">
        <f>_xll.qlInterestRateIndexValueDate(IndexON,D181)</f>
        <v>42440</v>
      </c>
      <c r="F181" s="52">
        <f>IFERROR(_xll.qlIndexFixing(IndexON,D181,TRUE,_xll.ohTrigger(RecalcTrigger,TriggerON)),NA())</f>
        <v>4.628109271340719E-3</v>
      </c>
      <c r="H181" s="49">
        <f>_xll.qlCalendarAdvance(IborCalendar,$H180,B181,"f",FALSE)</f>
        <v>42433</v>
      </c>
      <c r="I181" s="49">
        <f>_xll.qlInterestRateIndexValueDate(Index1M,$H181)</f>
        <v>42437</v>
      </c>
      <c r="J181" s="52">
        <f>IFERROR(_xll.qlIndexFixing(Index1M,$H181,TRUE,_xll.ohTrigger(RecalcTrigger,Trigger1M)),NA())</f>
        <v>5.5828111535795354E-3</v>
      </c>
      <c r="K181" s="52">
        <f>IFERROR(_xll.qlIndexFixing(ONIndex1M,I181,TRUE,_xll.ohTrigger(RecalcTrigger,Trigger1M)),NA())</f>
        <v>5.3007981789576775E-3</v>
      </c>
      <c r="L181" s="52">
        <f>IFERROR(_xll.qlIndexFixing(Index3M,H181,TRUE,_xll.ohTrigger(RecalcTrigger,Trigger3M)),NA())</f>
        <v>7.3659633672649456E-3</v>
      </c>
      <c r="M181" s="52">
        <f>IFERROR(_xll.qlIndexFixing(ONIndex3M,I181,TRUE,_xll.ohTrigger(RecalcTrigger,Trigger3M)),NA())</f>
        <v>6.4185485604895121E-3</v>
      </c>
      <c r="N181" s="52">
        <f>IFERROR(_xll.qlIndexFixing(Index6M,$H181,TRUE,_xll.ohTrigger(RecalcTrigger,Trigger6M)),NA())</f>
        <v>9.0708474959584444E-3</v>
      </c>
      <c r="O181" s="52">
        <f>IFERROR(_xll.qlIndexFixing(ONIndex6M,I181,TRUE,_xll.ohTrigger(RecalcTrigger,Trigger6M)),NA())</f>
        <v>7.6052815199911805E-3</v>
      </c>
      <c r="P181" s="52">
        <f>IFERROR(_xll.qlIndexFixing(Index1Y,$H181,TRUE,_xll.ohTrigger(RecalcTrigger,Trigger1Y)),NA())</f>
        <v>1.2908852049500945E-2</v>
      </c>
      <c r="Q181" s="52">
        <f>IFERROR(_xll.qlIndexFixing(ONIndex1Y,I181,TRUE,_xll.ohTrigger(RecalcTrigger,Trigger1Y)),NA())</f>
        <v>8.8130559917853901E-3</v>
      </c>
    </row>
    <row r="182" spans="2:17" x14ac:dyDescent="0.2">
      <c r="B182" s="46" t="s">
        <v>20</v>
      </c>
      <c r="D182" s="49">
        <f>_xll.qlCalendarAdvance(LocalCalendar,$D181,B182,"f",FALSE)</f>
        <v>42443</v>
      </c>
      <c r="E182" s="49">
        <f>_xll.qlInterestRateIndexValueDate(IndexON,D182)</f>
        <v>42443</v>
      </c>
      <c r="F182" s="52">
        <f>IFERROR(_xll.qlIndexFixing(IndexON,D182,TRUE,_xll.ohTrigger(RecalcTrigger,TriggerON)),NA())</f>
        <v>4.661583459162344E-3</v>
      </c>
      <c r="H182" s="49">
        <f>_xll.qlCalendarAdvance(IborCalendar,$H181,B182,"f",FALSE)</f>
        <v>42436</v>
      </c>
      <c r="I182" s="49">
        <f>_xll.qlInterestRateIndexValueDate(Index1M,$H182)</f>
        <v>42438</v>
      </c>
      <c r="J182" s="52">
        <f>IFERROR(_xll.qlIndexFixing(Index1M,$H182,TRUE,_xll.ohTrigger(RecalcTrigger,Trigger1M)),NA())</f>
        <v>5.6204720516130702E-3</v>
      </c>
      <c r="K182" s="52">
        <f>IFERROR(_xll.qlIndexFixing(ONIndex1M,I182,TRUE,_xll.ohTrigger(RecalcTrigger,Trigger1M)),NA())</f>
        <v>5.3196267139288267E-3</v>
      </c>
      <c r="L182" s="52">
        <f>IFERROR(_xll.qlIndexFixing(Index3M,H182,TRUE,_xll.ohTrigger(RecalcTrigger,Trigger3M)),NA())</f>
        <v>7.3872928385689055E-3</v>
      </c>
      <c r="M182" s="52">
        <f>IFERROR(_xll.qlIndexFixing(ONIndex3M,I182,TRUE,_xll.ohTrigger(RecalcTrigger,Trigger3M)),NA())</f>
        <v>6.4383430669234798E-3</v>
      </c>
      <c r="N182" s="52">
        <f>IFERROR(_xll.qlIndexFixing(Index6M,$H182,TRUE,_xll.ohTrigger(RecalcTrigger,Trigger6M)),NA())</f>
        <v>9.0935672496559612E-3</v>
      </c>
      <c r="O182" s="52">
        <f>IFERROR(_xll.qlIndexFixing(ONIndex6M,I182,TRUE,_xll.ohTrigger(RecalcTrigger,Trigger6M)),NA())</f>
        <v>7.6439873184774854E-3</v>
      </c>
      <c r="P182" s="52">
        <f>IFERROR(_xll.qlIndexFixing(Index1Y,$H182,TRUE,_xll.ohTrigger(RecalcTrigger,Trigger1Y)),NA())</f>
        <v>1.2931207464000904E-2</v>
      </c>
      <c r="Q182" s="52">
        <f>IFERROR(_xll.qlIndexFixing(ONIndex1Y,I182,TRUE,_xll.ohTrigger(RecalcTrigger,Trigger1Y)),NA())</f>
        <v>8.8305109245645497E-3</v>
      </c>
    </row>
    <row r="183" spans="2:17" x14ac:dyDescent="0.2">
      <c r="B183" s="46" t="s">
        <v>20</v>
      </c>
      <c r="D183" s="49">
        <f>_xll.qlCalendarAdvance(LocalCalendar,$D182,B183,"f",FALSE)</f>
        <v>42444</v>
      </c>
      <c r="E183" s="49">
        <f>_xll.qlInterestRateIndexValueDate(IndexON,D183)</f>
        <v>42444</v>
      </c>
      <c r="F183" s="52">
        <f>IFERROR(_xll.qlIndexFixing(IndexON,D183,TRUE,_xll.ohTrigger(RecalcTrigger,TriggerON)),NA())</f>
        <v>4.6789543125580479E-3</v>
      </c>
      <c r="H183" s="49">
        <f>_xll.qlCalendarAdvance(IborCalendar,$H182,B183,"f",FALSE)</f>
        <v>42437</v>
      </c>
      <c r="I183" s="49">
        <f>_xll.qlInterestRateIndexValueDate(Index1M,$H183)</f>
        <v>42439</v>
      </c>
      <c r="J183" s="52">
        <f>IFERROR(_xll.qlIndexFixing(Index1M,$H183,TRUE,_xll.ohTrigger(RecalcTrigger,Trigger1M)),NA())</f>
        <v>5.6297902784632758E-3</v>
      </c>
      <c r="K183" s="52">
        <f>IFERROR(_xll.qlIndexFixing(ONIndex1M,I183,TRUE,_xll.ohTrigger(RecalcTrigger,Trigger1M)),NA())</f>
        <v>5.3384406529755069E-3</v>
      </c>
      <c r="L183" s="52">
        <f>IFERROR(_xll.qlIndexFixing(Index3M,H183,TRUE,_xll.ohTrigger(RecalcTrigger,Trigger3M)),NA())</f>
        <v>7.4086592375902701E-3</v>
      </c>
      <c r="M183" s="52">
        <f>IFERROR(_xll.qlIndexFixing(ONIndex3M,I183,TRUE,_xll.ohTrigger(RecalcTrigger,Trigger3M)),NA())</f>
        <v>6.4581238363459192E-3</v>
      </c>
      <c r="N183" s="52">
        <f>IFERROR(_xll.qlIndexFixing(Index6M,$H183,TRUE,_xll.ohTrigger(RecalcTrigger,Trigger6M)),NA())</f>
        <v>9.1464756296152101E-3</v>
      </c>
      <c r="O183" s="52">
        <f>IFERROR(_xll.qlIndexFixing(ONIndex6M,I183,TRUE,_xll.ohTrigger(RecalcTrigger,Trigger6M)),NA())</f>
        <v>7.6801042362539818E-3</v>
      </c>
      <c r="P183" s="52">
        <f>IFERROR(_xll.qlIndexFixing(Index1Y,$H183,TRUE,_xll.ohTrigger(RecalcTrigger,Trigger1Y)),NA())</f>
        <v>1.2953527602365752E-2</v>
      </c>
      <c r="Q183" s="52">
        <f>IFERROR(_xll.qlIndexFixing(ONIndex1Y,I183,TRUE,_xll.ohTrigger(RecalcTrigger,Trigger1Y)),NA())</f>
        <v>8.8479482625380967E-3</v>
      </c>
    </row>
    <row r="184" spans="2:17" x14ac:dyDescent="0.2">
      <c r="B184" s="46" t="s">
        <v>20</v>
      </c>
      <c r="D184" s="49">
        <f>_xll.qlCalendarAdvance(LocalCalendar,$D183,B184,"f",FALSE)</f>
        <v>42445</v>
      </c>
      <c r="E184" s="49">
        <f>_xll.qlInterestRateIndexValueDate(IndexON,D184)</f>
        <v>42445</v>
      </c>
      <c r="F184" s="52">
        <f>IFERROR(_xll.qlIndexFixing(IndexON,D184,TRUE,_xll.ohTrigger(RecalcTrigger,TriggerON)),NA())</f>
        <v>4.696687572778302E-3</v>
      </c>
      <c r="H184" s="49">
        <f>_xll.qlCalendarAdvance(IborCalendar,$H183,B184,"f",FALSE)</f>
        <v>42438</v>
      </c>
      <c r="I184" s="49">
        <f>_xll.qlInterestRateIndexValueDate(Index1M,$H184)</f>
        <v>42440</v>
      </c>
      <c r="J184" s="52">
        <f>IFERROR(_xll.qlIndexFixing(Index1M,$H184,TRUE,_xll.ohTrigger(RecalcTrigger,Trigger1M)),NA())</f>
        <v>5.6391050311802478E-3</v>
      </c>
      <c r="K184" s="52">
        <f>IFERROR(_xll.qlIndexFixing(ONIndex1M,I184,TRUE,_xll.ohTrigger(RecalcTrigger,Trigger1M)),NA())</f>
        <v>5.3761001604613057E-3</v>
      </c>
      <c r="L184" s="52">
        <f>IFERROR(_xll.qlIndexFixing(Index3M,H184,TRUE,_xll.ohTrigger(RecalcTrigger,Trigger3M)),NA())</f>
        <v>7.4522887279730096E-3</v>
      </c>
      <c r="M184" s="52">
        <f>IFERROR(_xll.qlIndexFixing(ONIndex3M,I184,TRUE,_xll.ohTrigger(RecalcTrigger,Trigger3M)),NA())</f>
        <v>6.4977568614210668E-3</v>
      </c>
      <c r="N184" s="52">
        <f>IFERROR(_xll.qlIndexFixing(Index6M,$H184,TRUE,_xll.ohTrigger(RecalcTrigger,Trigger6M)),NA())</f>
        <v>9.1542066690783672E-3</v>
      </c>
      <c r="O184" s="52">
        <f>IFERROR(_xll.qlIndexFixing(ONIndex6M,I184,TRUE,_xll.ohTrigger(RecalcTrigger,Trigger6M)),NA())</f>
        <v>7.7438750355618424E-3</v>
      </c>
      <c r="P184" s="52">
        <f>IFERROR(_xll.qlIndexFixing(Index1Y,$H184,TRUE,_xll.ohTrigger(RecalcTrigger,Trigger1Y)),NA())</f>
        <v>1.2998313449792392E-2</v>
      </c>
      <c r="Q184" s="52">
        <f>IFERROR(_xll.qlIndexFixing(ONIndex1Y,I184,TRUE,_xll.ohTrigger(RecalcTrigger,Trigger1Y)),NA())</f>
        <v>8.8829834667158991E-3</v>
      </c>
    </row>
    <row r="185" spans="2:17" x14ac:dyDescent="0.2">
      <c r="B185" s="46" t="s">
        <v>20</v>
      </c>
      <c r="D185" s="49">
        <f>_xll.qlCalendarAdvance(LocalCalendar,$D184,B185,"f",FALSE)</f>
        <v>42446</v>
      </c>
      <c r="E185" s="49">
        <f>_xll.qlInterestRateIndexValueDate(IndexON,D185)</f>
        <v>42446</v>
      </c>
      <c r="F185" s="52">
        <f>IFERROR(_xll.qlIndexFixing(IndexON,D185,TRUE,_xll.ohTrigger(RecalcTrigger,TriggerON)),NA())</f>
        <v>4.7147832396632339E-3</v>
      </c>
      <c r="H185" s="49">
        <f>_xll.qlCalendarAdvance(IborCalendar,$H184,B185,"f",FALSE)</f>
        <v>42439</v>
      </c>
      <c r="I185" s="49">
        <f>_xll.qlInterestRateIndexValueDate(Index1M,$H185)</f>
        <v>42443</v>
      </c>
      <c r="J185" s="52">
        <f>IFERROR(_xll.qlIndexFixing(Index1M,$H185,TRUE,_xll.ohTrigger(RecalcTrigger,Trigger1M)),NA())</f>
        <v>5.6955508907176721E-3</v>
      </c>
      <c r="K185" s="52">
        <f>IFERROR(_xll.qlIndexFixing(ONIndex1M,I185,TRUE,_xll.ohTrigger(RecalcTrigger,Trigger1M)),NA())</f>
        <v>5.4135504503172172E-3</v>
      </c>
      <c r="L185" s="52">
        <f>IFERROR(_xll.qlIndexFixing(Index3M,H185,TRUE,_xll.ohTrigger(RecalcTrigger,Trigger3M)),NA())</f>
        <v>7.4945060232704027E-3</v>
      </c>
      <c r="M185" s="52">
        <f>IFERROR(_xll.qlIndexFixing(ONIndex3M,I185,TRUE,_xll.ohTrigger(RecalcTrigger,Trigger3M)),NA())</f>
        <v>6.5371095441602023E-3</v>
      </c>
      <c r="N185" s="52">
        <f>IFERROR(_xll.qlIndexFixing(Index6M,$H185,TRUE,_xll.ohTrigger(RecalcTrigger,Trigger6M)),NA())</f>
        <v>9.2074325380284028E-3</v>
      </c>
      <c r="O185" s="52">
        <f>IFERROR(_xll.qlIndexFixing(ONIndex6M,I185,TRUE,_xll.ohTrigger(RecalcTrigger,Trigger6M)),NA())</f>
        <v>7.7986830854737121E-3</v>
      </c>
      <c r="P185" s="52">
        <f>IFERROR(_xll.qlIndexFixing(Index1Y,$H185,TRUE,_xll.ohTrigger(RecalcTrigger,Trigger1Y)),NA())</f>
        <v>1.3042441748045199E-2</v>
      </c>
      <c r="Q185" s="52">
        <f>IFERROR(_xll.qlIndexFixing(ONIndex1Y,I185,TRUE,_xll.ohTrigger(RecalcTrigger,Trigger1Y)),NA())</f>
        <v>8.9175216654169276E-3</v>
      </c>
    </row>
    <row r="186" spans="2:17" x14ac:dyDescent="0.2">
      <c r="B186" s="46" t="s">
        <v>20</v>
      </c>
      <c r="D186" s="49">
        <f>_xll.qlCalendarAdvance(LocalCalendar,$D185,B186,"f",FALSE)</f>
        <v>42447</v>
      </c>
      <c r="E186" s="49">
        <f>_xll.qlInterestRateIndexValueDate(IndexON,D186)</f>
        <v>42447</v>
      </c>
      <c r="F186" s="52">
        <f>IFERROR(_xll.qlIndexFixing(IndexON,D186,TRUE,_xll.ohTrigger(RecalcTrigger,TriggerON)),NA())</f>
        <v>4.752245327654947E-3</v>
      </c>
      <c r="H186" s="49">
        <f>_xll.qlCalendarAdvance(IborCalendar,$H185,B186,"f",FALSE)</f>
        <v>42440</v>
      </c>
      <c r="I186" s="49">
        <f>_xll.qlInterestRateIndexValueDate(Index1M,$H186)</f>
        <v>42444</v>
      </c>
      <c r="J186" s="52">
        <f>IFERROR(_xll.qlIndexFixing(Index1M,$H186,TRUE,_xll.ohTrigger(RecalcTrigger,Trigger1M)),NA())</f>
        <v>5.7144112448683712E-3</v>
      </c>
      <c r="K186" s="52">
        <f>IFERROR(_xll.qlIndexFixing(ONIndex1M,I186,TRUE,_xll.ohTrigger(RecalcTrigger,Trigger1M)),NA())</f>
        <v>5.4322914099813602E-3</v>
      </c>
      <c r="L186" s="52">
        <f>IFERROR(_xll.qlIndexFixing(Index3M,H186,TRUE,_xll.ohTrigger(RecalcTrigger,Trigger3M)),NA())</f>
        <v>7.5160659953250226E-3</v>
      </c>
      <c r="M186" s="52">
        <f>IFERROR(_xll.qlIndexFixing(ONIndex3M,I186,TRUE,_xll.ohTrigger(RecalcTrigger,Trigger3M)),NA())</f>
        <v>6.5568216286049363E-3</v>
      </c>
      <c r="N186" s="52">
        <f>IFERROR(_xll.qlIndexFixing(Index6M,$H186,TRUE,_xll.ohTrigger(RecalcTrigger,Trigger6M)),NA())</f>
        <v>9.2302476108293997E-3</v>
      </c>
      <c r="O186" s="52">
        <f>IFERROR(_xll.qlIndexFixing(ONIndex6M,I186,TRUE,_xll.ohTrigger(RecalcTrigger,Trigger6M)),NA())</f>
        <v>7.8218555889897345E-3</v>
      </c>
      <c r="P186" s="52">
        <f>IFERROR(_xll.qlIndexFixing(Index1Y,$H186,TRUE,_xll.ohTrigger(RecalcTrigger,Trigger1Y)),NA())</f>
        <v>1.3064575270418785E-2</v>
      </c>
      <c r="Q186" s="52">
        <f>IFERROR(_xll.qlIndexFixing(ONIndex1Y,I186,TRUE,_xll.ohTrigger(RecalcTrigger,Trigger1Y)),NA())</f>
        <v>8.9348710288028599E-3</v>
      </c>
    </row>
    <row r="187" spans="2:17" x14ac:dyDescent="0.2">
      <c r="B187" s="46" t="s">
        <v>20</v>
      </c>
      <c r="D187" s="49">
        <f>_xll.qlCalendarAdvance(LocalCalendar,$D186,B187,"f",FALSE)</f>
        <v>42450</v>
      </c>
      <c r="E187" s="49">
        <f>_xll.qlInterestRateIndexValueDate(IndexON,D187)</f>
        <v>42450</v>
      </c>
      <c r="F187" s="52">
        <f>IFERROR(_xll.qlIndexFixing(IndexON,D187,TRUE,_xll.ohTrigger(RecalcTrigger,TriggerON)),NA())</f>
        <v>4.7907899765675666E-3</v>
      </c>
      <c r="H187" s="49">
        <f>_xll.qlCalendarAdvance(IborCalendar,$H186,B187,"f",FALSE)</f>
        <v>42443</v>
      </c>
      <c r="I187" s="49">
        <f>_xll.qlInterestRateIndexValueDate(Index1M,$H187)</f>
        <v>42445</v>
      </c>
      <c r="J187" s="52">
        <f>IFERROR(_xll.qlIndexFixing(Index1M,$H187,TRUE,_xll.ohTrigger(RecalcTrigger,Trigger1M)),NA())</f>
        <v>5.7524927433058341E-3</v>
      </c>
      <c r="K187" s="52">
        <f>IFERROR(_xll.qlIndexFixing(ONIndex1M,I187,TRUE,_xll.ohTrigger(RecalcTrigger,Trigger1M)),NA())</f>
        <v>5.4510177736410981E-3</v>
      </c>
      <c r="L187" s="52">
        <f>IFERROR(_xll.qlIndexFixing(Index3M,H187,TRUE,_xll.ohTrigger(RecalcTrigger,Trigger3M)),NA())</f>
        <v>7.5376664689773701E-3</v>
      </c>
      <c r="M187" s="52">
        <f>IFERROR(_xll.qlIndexFixing(ONIndex3M,I187,TRUE,_xll.ohTrigger(RecalcTrigger,Trigger3M)),NA())</f>
        <v>6.5765290824337796E-3</v>
      </c>
      <c r="N187" s="52">
        <f>IFERROR(_xll.qlIndexFixing(Index6M,$H187,TRUE,_xll.ohTrigger(RecalcTrigger,Trigger6M)),NA())</f>
        <v>9.2530729253748056E-3</v>
      </c>
      <c r="O187" s="52">
        <f>IFERROR(_xll.qlIndexFixing(ONIndex6M,I187,TRUE,_xll.ohTrigger(RecalcTrigger,Trigger6M)),NA())</f>
        <v>7.8424392080389538E-3</v>
      </c>
      <c r="P187" s="52">
        <f>IFERROR(_xll.qlIndexFixing(Index1Y,$H187,TRUE,_xll.ohTrigger(RecalcTrigger,Trigger1Y)),NA())</f>
        <v>1.3086669422136814E-2</v>
      </c>
      <c r="Q187" s="52">
        <f>IFERROR(_xll.qlIndexFixing(ONIndex1Y,I187,TRUE,_xll.ohTrigger(RecalcTrigger,Trigger1Y)),NA())</f>
        <v>8.9522027973831797E-3</v>
      </c>
    </row>
    <row r="188" spans="2:17" x14ac:dyDescent="0.2">
      <c r="B188" s="46" t="s">
        <v>20</v>
      </c>
      <c r="D188" s="49">
        <f>_xll.qlCalendarAdvance(LocalCalendar,$D187,B188,"f",FALSE)</f>
        <v>42451</v>
      </c>
      <c r="E188" s="49">
        <f>_xll.qlInterestRateIndexValueDate(IndexON,D188)</f>
        <v>42451</v>
      </c>
      <c r="F188" s="52">
        <f>IFERROR(_xll.qlIndexFixing(IndexON,D188,TRUE,_xll.ohTrigger(RecalcTrigger,TriggerON)),NA())</f>
        <v>4.8106976782946731E-3</v>
      </c>
      <c r="H188" s="49">
        <f>_xll.qlCalendarAdvance(IborCalendar,$H187,B188,"f",FALSE)</f>
        <v>42444</v>
      </c>
      <c r="I188" s="49">
        <f>_xll.qlInterestRateIndexValueDate(Index1M,$H188)</f>
        <v>42446</v>
      </c>
      <c r="J188" s="52">
        <f>IFERROR(_xll.qlIndexFixing(Index1M,$H188,TRUE,_xll.ohTrigger(RecalcTrigger,Trigger1M)),NA())</f>
        <v>5.7618265921657863E-3</v>
      </c>
      <c r="K188" s="52">
        <f>IFERROR(_xll.qlIndexFixing(ONIndex1M,I188,TRUE,_xll.ohTrigger(RecalcTrigger,Trigger1M)),NA())</f>
        <v>5.4697295413763669E-3</v>
      </c>
      <c r="L188" s="52">
        <f>IFERROR(_xll.qlIndexFixing(Index3M,H188,TRUE,_xll.ohTrigger(RecalcTrigger,Trigger3M)),NA())</f>
        <v>7.5593078607281931E-3</v>
      </c>
      <c r="M188" s="52">
        <f>IFERROR(_xll.qlIndexFixing(ONIndex3M,I188,TRUE,_xll.ohTrigger(RecalcTrigger,Trigger3M)),NA())</f>
        <v>6.5962683309894743E-3</v>
      </c>
      <c r="N188" s="52">
        <f>IFERROR(_xll.qlIndexFixing(Index6M,$H188,TRUE,_xll.ohTrigger(RecalcTrigger,Trigger6M)),NA())</f>
        <v>9.3063696277670676E-3</v>
      </c>
      <c r="O188" s="52">
        <f>IFERROR(_xll.qlIndexFixing(ONIndex6M,I188,TRUE,_xll.ohTrigger(RecalcTrigger,Trigger6M)),NA())</f>
        <v>7.8604339420618174E-3</v>
      </c>
      <c r="P188" s="52">
        <f>IFERROR(_xll.qlIndexFixing(Index1Y,$H188,TRUE,_xll.ohTrigger(RecalcTrigger,Trigger1Y)),NA())</f>
        <v>1.3108723520583459E-2</v>
      </c>
      <c r="Q188" s="52">
        <f>IFERROR(_xll.qlIndexFixing(ONIndex1Y,I188,TRUE,_xll.ohTrigger(RecalcTrigger,Trigger1Y)),NA())</f>
        <v>8.969516971077951E-3</v>
      </c>
    </row>
    <row r="189" spans="2:17" x14ac:dyDescent="0.2">
      <c r="B189" s="46" t="s">
        <v>20</v>
      </c>
      <c r="D189" s="49">
        <f>_xll.qlCalendarAdvance(LocalCalendar,$D188,B189,"f",FALSE)</f>
        <v>42452</v>
      </c>
      <c r="E189" s="49">
        <f>_xll.qlInterestRateIndexValueDate(IndexON,D189)</f>
        <v>42452</v>
      </c>
      <c r="F189" s="52">
        <f>IFERROR(_xll.qlIndexFixing(IndexON,D189,TRUE,_xll.ohTrigger(RecalcTrigger,TriggerON)),NA())</f>
        <v>4.8309677871660739E-3</v>
      </c>
      <c r="H189" s="49">
        <f>_xll.qlCalendarAdvance(IborCalendar,$H188,B189,"f",FALSE)</f>
        <v>42445</v>
      </c>
      <c r="I189" s="49">
        <f>_xll.qlInterestRateIndexValueDate(Index1M,$H189)</f>
        <v>42447</v>
      </c>
      <c r="J189" s="52">
        <f>IFERROR(_xll.qlIndexFixing(Index1M,$H189,TRUE,_xll.ohTrigger(RecalcTrigger,Trigger1M)),NA())</f>
        <v>5.7711613924173576E-3</v>
      </c>
      <c r="K189" s="52">
        <f>IFERROR(_xll.qlIndexFixing(ONIndex1M,I189,TRUE,_xll.ohTrigger(RecalcTrigger,Trigger1M)),NA())</f>
        <v>5.5071886690694072E-3</v>
      </c>
      <c r="L189" s="52">
        <f>IFERROR(_xll.qlIndexFixing(Index3M,H189,TRUE,_xll.ohTrigger(RecalcTrigger,Trigger3M)),NA())</f>
        <v>7.603504820833171E-3</v>
      </c>
      <c r="M189" s="52">
        <f>IFERROR(_xll.qlIndexFixing(ONIndex3M,I189,TRUE,_xll.ohTrigger(RecalcTrigger,Trigger3M)),NA())</f>
        <v>6.636005484930152E-3</v>
      </c>
      <c r="N189" s="52">
        <f>IFERROR(_xll.qlIndexFixing(Index6M,$H189,TRUE,_xll.ohTrigger(RecalcTrigger,Trigger6M)),NA())</f>
        <v>9.3139821298351359E-3</v>
      </c>
      <c r="O189" s="52">
        <f>IFERROR(_xll.qlIndexFixing(ONIndex6M,I189,TRUE,_xll.ohTrigger(RecalcTrigger,Trigger6M)),NA())</f>
        <v>7.8879666184938912E-3</v>
      </c>
      <c r="P189" s="52">
        <f>IFERROR(_xll.qlIndexFixing(Index1Y,$H189,TRUE,_xll.ohTrigger(RecalcTrigger,Trigger1Y)),NA())</f>
        <v>1.3152519247516923E-2</v>
      </c>
      <c r="Q189" s="52">
        <f>IFERROR(_xll.qlIndexFixing(ONIndex1Y,I189,TRUE,_xll.ohTrigger(RecalcTrigger,Trigger1Y)),NA())</f>
        <v>9.0043118746230277E-3</v>
      </c>
    </row>
    <row r="190" spans="2:17" x14ac:dyDescent="0.2">
      <c r="B190" s="46" t="s">
        <v>20</v>
      </c>
      <c r="D190" s="49">
        <f>_xll.qlCalendarAdvance(LocalCalendar,$D189,B190,"f",FALSE)</f>
        <v>42453</v>
      </c>
      <c r="E190" s="49">
        <f>_xll.qlInterestRateIndexValueDate(IndexON,D190)</f>
        <v>42453</v>
      </c>
      <c r="F190" s="52">
        <f>IFERROR(_xll.qlIndexFixing(IndexON,D190,TRUE,_xll.ohTrigger(RecalcTrigger,TriggerON)),NA())</f>
        <v>4.8516003033416411E-3</v>
      </c>
      <c r="H190" s="49">
        <f>_xll.qlCalendarAdvance(IborCalendar,$H189,B190,"f",FALSE)</f>
        <v>42446</v>
      </c>
      <c r="I190" s="49">
        <f>_xll.qlInterestRateIndexValueDate(Index1M,$H190)</f>
        <v>42450</v>
      </c>
      <c r="J190" s="52">
        <f>IFERROR(_xll.qlIndexFixing(Index1M,$H190,TRUE,_xll.ohTrigger(RecalcTrigger,Trigger1M)),NA())</f>
        <v>5.8282159917204751E-3</v>
      </c>
      <c r="K190" s="52">
        <f>IFERROR(_xll.qlIndexFixing(ONIndex1M,I190,TRUE,_xll.ohTrigger(RecalcTrigger,Trigger1M)),NA())</f>
        <v>5.5444306534724319E-3</v>
      </c>
      <c r="L190" s="52">
        <f>IFERROR(_xll.qlIndexFixing(Index3M,H190,TRUE,_xll.ohTrigger(RecalcTrigger,Trigger3M)),NA())</f>
        <v>7.6462748111866515E-3</v>
      </c>
      <c r="M190" s="52">
        <f>IFERROR(_xll.qlIndexFixing(ONIndex3M,I190,TRUE,_xll.ohTrigger(RecalcTrigger,Trigger3M)),NA())</f>
        <v>6.6756343365170778E-3</v>
      </c>
      <c r="N190" s="52">
        <f>IFERROR(_xll.qlIndexFixing(Index6M,$H190,TRUE,_xll.ohTrigger(RecalcTrigger,Trigger6M)),NA())</f>
        <v>9.3672966669543656E-3</v>
      </c>
      <c r="O190" s="52">
        <f>IFERROR(_xll.qlIndexFixing(ONIndex6M,I190,TRUE,_xll.ohTrigger(RecalcTrigger,Trigger6M)),NA())</f>
        <v>7.9065240210951515E-3</v>
      </c>
      <c r="P190" s="52">
        <f>IFERROR(_xll.qlIndexFixing(Index1Y,$H190,TRUE,_xll.ohTrigger(RecalcTrigger,Trigger1Y)),NA())</f>
        <v>1.3196525727409583E-2</v>
      </c>
      <c r="Q190" s="52">
        <f>IFERROR(_xll.qlIndexFixing(ONIndex1Y,I190,TRUE,_xll.ohTrigger(RecalcTrigger,Trigger1Y)),NA())</f>
        <v>9.0385977164419984E-3</v>
      </c>
    </row>
    <row r="191" spans="2:17" x14ac:dyDescent="0.2">
      <c r="B191" s="46" t="s">
        <v>20</v>
      </c>
      <c r="D191" s="49">
        <f>_xll.qlCalendarAdvance(LocalCalendar,$D190,B191,"f",FALSE)</f>
        <v>42454</v>
      </c>
      <c r="E191" s="49">
        <f>_xll.qlInterestRateIndexValueDate(IndexON,D191)</f>
        <v>42454</v>
      </c>
      <c r="F191" s="52">
        <f>IFERROR(_xll.qlIndexFixing(IndexON,D191,TRUE,_xll.ohTrigger(RecalcTrigger,TriggerON)),NA())</f>
        <v>4.8941398929258639E-3</v>
      </c>
      <c r="H191" s="49">
        <f>_xll.qlCalendarAdvance(IborCalendar,$H190,B191,"f",FALSE)</f>
        <v>42447</v>
      </c>
      <c r="I191" s="49">
        <f>_xll.qlInterestRateIndexValueDate(Index1M,$H191)</f>
        <v>42451</v>
      </c>
      <c r="J191" s="52">
        <f>IFERROR(_xll.qlIndexFixing(Index1M,$H191,TRUE,_xll.ohTrigger(RecalcTrigger,Trigger1M)),NA())</f>
        <v>5.8473131418294993E-3</v>
      </c>
      <c r="K191" s="52">
        <f>IFERROR(_xll.qlIndexFixing(ONIndex1M,I191,TRUE,_xll.ohTrigger(RecalcTrigger,Trigger1M)),NA())</f>
        <v>5.5630694416652915E-3</v>
      </c>
      <c r="L191" s="52">
        <f>IFERROR(_xll.qlIndexFixing(Index3M,H191,TRUE,_xll.ohTrigger(RecalcTrigger,Trigger3M)),NA())</f>
        <v>7.6681144972141242E-3</v>
      </c>
      <c r="M191" s="52">
        <f>IFERROR(_xll.qlIndexFixing(ONIndex3M,I191,TRUE,_xll.ohTrigger(RecalcTrigger,Trigger3M)),NA())</f>
        <v>6.6955780906852169E-3</v>
      </c>
      <c r="N191" s="52">
        <f>IFERROR(_xll.qlIndexFixing(Index6M,$H191,TRUE,_xll.ohTrigger(RecalcTrigger,Trigger6M)),NA())</f>
        <v>9.3901495565289882E-3</v>
      </c>
      <c r="O191" s="52">
        <f>IFERROR(_xll.qlIndexFixing(ONIndex6M,I191,TRUE,_xll.ohTrigger(RecalcTrigger,Trigger6M)),NA())</f>
        <v>7.911574325349946E-3</v>
      </c>
      <c r="P191" s="52">
        <f>IFERROR(_xll.qlIndexFixing(Index1Y,$H191,TRUE,_xll.ohTrigger(RecalcTrigger,Trigger1Y)),NA())</f>
        <v>1.321836931833621E-2</v>
      </c>
      <c r="Q191" s="52">
        <f>IFERROR(_xll.qlIndexFixing(ONIndex1Y,I191,TRUE,_xll.ohTrigger(RecalcTrigger,Trigger1Y)),NA())</f>
        <v>9.0558239155491549E-3</v>
      </c>
    </row>
    <row r="192" spans="2:17" x14ac:dyDescent="0.2">
      <c r="B192" s="46" t="s">
        <v>20</v>
      </c>
      <c r="D192" s="49">
        <f>_xll.qlCalendarAdvance(LocalCalendar,$D191,B192,"f",FALSE)</f>
        <v>42457</v>
      </c>
      <c r="E192" s="49">
        <f>_xll.qlInterestRateIndexValueDate(IndexON,D192)</f>
        <v>42457</v>
      </c>
      <c r="F192" s="52">
        <f>IFERROR(_xll.qlIndexFixing(IndexON,D192,TRUE,_xll.ohTrigger(RecalcTrigger,TriggerON)),NA())</f>
        <v>4.9377544410056373E-3</v>
      </c>
      <c r="H192" s="49">
        <f>_xll.qlCalendarAdvance(IborCalendar,$H191,B192,"f",FALSE)</f>
        <v>42450</v>
      </c>
      <c r="I192" s="49">
        <f>_xll.qlInterestRateIndexValueDate(Index1M,$H192)</f>
        <v>42452</v>
      </c>
      <c r="J192" s="52">
        <f>IFERROR(_xll.qlIndexFixing(Index1M,$H192,TRUE,_xll.ohTrigger(RecalcTrigger,Trigger1M)),NA())</f>
        <v>5.8860274134708845E-3</v>
      </c>
      <c r="K192" s="52">
        <f>IFERROR(_xll.qlIndexFixing(ONIndex1M,I192,TRUE,_xll.ohTrigger(RecalcTrigger,Trigger1M)),NA())</f>
        <v>5.581693633933682E-3</v>
      </c>
      <c r="L192" s="52">
        <f>IFERROR(_xll.qlIndexFixing(Index3M,H192,TRUE,_xll.ohTrigger(RecalcTrigger,Trigger3M)),NA())</f>
        <v>7.6899924035928298E-3</v>
      </c>
      <c r="M192" s="52">
        <f>IFERROR(_xll.qlIndexFixing(ONIndex3M,I192,TRUE,_xll.ohTrigger(RecalcTrigger,Trigger3M)),NA())</f>
        <v>6.715562746135717E-3</v>
      </c>
      <c r="N192" s="52">
        <f>IFERROR(_xll.qlIndexFixing(Index6M,$H192,TRUE,_xll.ohTrigger(RecalcTrigger,Trigger6M)),NA())</f>
        <v>9.4130013953363113E-3</v>
      </c>
      <c r="O192" s="52">
        <f>IFERROR(_xll.qlIndexFixing(ONIndex6M,I192,TRUE,_xll.ohTrigger(RecalcTrigger,Trigger6M)),NA())</f>
        <v>7.9140357430595998E-3</v>
      </c>
      <c r="P192" s="52">
        <f>IFERROR(_xll.qlIndexFixing(Index1Y,$H192,TRUE,_xll.ohTrigger(RecalcTrigger,Trigger1Y)),NA())</f>
        <v>1.3240168759145193E-2</v>
      </c>
      <c r="Q192" s="52">
        <f>IFERROR(_xll.qlIndexFixing(ONIndex1Y,I192,TRUE,_xll.ohTrigger(RecalcTrigger,Trigger1Y)),NA())</f>
        <v>9.0730325197707629E-3</v>
      </c>
    </row>
    <row r="193" spans="2:17" x14ac:dyDescent="0.2">
      <c r="B193" s="46" t="s">
        <v>20</v>
      </c>
      <c r="D193" s="49">
        <f>_xll.qlCalendarAdvance(LocalCalendar,$D192,B193,"f",FALSE)</f>
        <v>42458</v>
      </c>
      <c r="E193" s="49">
        <f>_xll.qlInterestRateIndexValueDate(IndexON,D193)</f>
        <v>42458</v>
      </c>
      <c r="F193" s="52">
        <f>IFERROR(_xll.qlIndexFixing(IndexON,D193,TRUE,_xll.ohTrigger(RecalcTrigger,TriggerON)),NA())</f>
        <v>4.9601272167176802E-3</v>
      </c>
      <c r="H193" s="49">
        <f>_xll.qlCalendarAdvance(IborCalendar,$H192,B193,"f",FALSE)</f>
        <v>42451</v>
      </c>
      <c r="I193" s="49">
        <f>_xll.qlInterestRateIndexValueDate(Index1M,$H193)</f>
        <v>42453</v>
      </c>
      <c r="J193" s="52">
        <f>IFERROR(_xll.qlIndexFixing(Index1M,$H193,TRUE,_xll.ohTrigger(RecalcTrigger,Trigger1M)),NA())</f>
        <v>5.8954464369270765E-3</v>
      </c>
      <c r="K193" s="52">
        <f>IFERROR(_xll.qlIndexFixing(ONIndex1M,I193,TRUE,_xll.ohTrigger(RecalcTrigger,Trigger1M)),NA())</f>
        <v>5.6376406022398129E-3</v>
      </c>
      <c r="L193" s="52">
        <f>IFERROR(_xll.qlIndexFixing(Index3M,H193,TRUE,_xll.ohTrigger(RecalcTrigger,Trigger3M)),NA())</f>
        <v>7.711908050799389E-3</v>
      </c>
      <c r="M193" s="52">
        <f>IFERROR(_xll.qlIndexFixing(ONIndex3M,I193,TRUE,_xll.ohTrigger(RecalcTrigger,Trigger3M)),NA())</f>
        <v>6.7760580877997967E-3</v>
      </c>
      <c r="N193" s="52">
        <f>IFERROR(_xll.qlIndexFixing(Index6M,$H193,TRUE,_xll.ohTrigger(RecalcTrigger,Trigger6M)),NA())</f>
        <v>9.4650769248554867E-3</v>
      </c>
      <c r="O193" s="52">
        <f>IFERROR(_xll.qlIndexFixing(ONIndex6M,I193,TRUE,_xll.ohTrigger(RecalcTrigger,Trigger6M)),NA())</f>
        <v>7.9036448099536472E-3</v>
      </c>
      <c r="P193" s="52">
        <f>IFERROR(_xll.qlIndexFixing(Index1Y,$H193,TRUE,_xll.ohTrigger(RecalcTrigger,Trigger1Y)),NA())</f>
        <v>1.3261923366839857E-2</v>
      </c>
      <c r="Q193" s="52">
        <f>IFERROR(_xll.qlIndexFixing(ONIndex1Y,I193,TRUE,_xll.ohTrigger(RecalcTrigger,Trigger1Y)),NA())</f>
        <v>9.124997718267025E-3</v>
      </c>
    </row>
    <row r="194" spans="2:17" x14ac:dyDescent="0.2">
      <c r="B194" s="46" t="s">
        <v>20</v>
      </c>
      <c r="D194" s="49">
        <f>_xll.qlCalendarAdvance(LocalCalendar,$D193,B194,"f",FALSE)</f>
        <v>42459</v>
      </c>
      <c r="E194" s="49">
        <f>_xll.qlInterestRateIndexValueDate(IndexON,D194)</f>
        <v>42459</v>
      </c>
      <c r="F194" s="52">
        <f>IFERROR(_xll.qlIndexFixing(IndexON,D194,TRUE,_xll.ohTrigger(RecalcTrigger,TriggerON)),NA())</f>
        <v>4.9825035128137074E-3</v>
      </c>
      <c r="H194" s="49">
        <f>_xll.qlCalendarAdvance(IborCalendar,$H193,B194,"f",FALSE)</f>
        <v>42452</v>
      </c>
      <c r="I194" s="49">
        <f>_xll.qlInterestRateIndexValueDate(Index1M,$H194)</f>
        <v>42458</v>
      </c>
      <c r="J194" s="52">
        <f>IFERROR(_xll.qlIndexFixing(Index1M,$H194,TRUE,_xll.ohTrigger(RecalcTrigger,Trigger1M)),NA())</f>
        <v>5.982346979961326E-3</v>
      </c>
      <c r="K194" s="52">
        <f>IFERROR(_xll.qlIndexFixing(ONIndex1M,I194,TRUE,_xll.ohTrigger(RecalcTrigger,Trigger1M)),NA())</f>
        <v>5.6931447707331273E-3</v>
      </c>
      <c r="L194" s="52">
        <f>IFERROR(_xll.qlIndexFixing(Index3M,H194,TRUE,_xll.ohTrigger(RecalcTrigger,Trigger3M)),NA())</f>
        <v>7.8220356152601481E-3</v>
      </c>
      <c r="M194" s="52">
        <f>IFERROR(_xll.qlIndexFixing(ONIndex3M,I194,TRUE,_xll.ohTrigger(RecalcTrigger,Trigger3M)),NA())</f>
        <v>6.8363296025708564E-3</v>
      </c>
      <c r="N194" s="52">
        <f>IFERROR(_xll.qlIndexFixing(Index6M,$H194,TRUE,_xll.ohTrigger(RecalcTrigger,Trigger6M)),NA())</f>
        <v>9.5499999999218085E-3</v>
      </c>
      <c r="O194" s="52">
        <f>IFERROR(_xll.qlIndexFixing(ONIndex6M,I194,TRUE,_xll.ohTrigger(RecalcTrigger,Trigger6M)),NA())</f>
        <v>7.8750752164147286E-3</v>
      </c>
      <c r="P194" s="52">
        <f>IFERROR(_xll.qlIndexFixing(Index1Y,$H194,TRUE,_xll.ohTrigger(RecalcTrigger,Trigger1Y)),NA())</f>
        <v>1.3369999999999934E-2</v>
      </c>
      <c r="Q194" s="52">
        <f>IFERROR(_xll.qlIndexFixing(ONIndex1Y,I194,TRUE,_xll.ohTrigger(RecalcTrigger,Trigger1Y)),NA())</f>
        <v>9.1759341294039842E-3</v>
      </c>
    </row>
    <row r="195" spans="2:17" x14ac:dyDescent="0.2">
      <c r="B195" s="46" t="s">
        <v>20</v>
      </c>
      <c r="D195" s="49">
        <f>_xll.qlCalendarAdvance(LocalCalendar,$D194,B195,"f",FALSE)</f>
        <v>42460</v>
      </c>
      <c r="E195" s="49">
        <f>_xll.qlInterestRateIndexValueDate(IndexON,D195)</f>
        <v>42460</v>
      </c>
      <c r="F195" s="52">
        <f>IFERROR(_xll.qlIndexFixing(IndexON,D195,TRUE,_xll.ohTrigger(RecalcTrigger,TriggerON)),NA())</f>
        <v>5.0048115519896186E-3</v>
      </c>
      <c r="H195" s="49">
        <f>_xll.qlCalendarAdvance(IborCalendar,$H194,B195,"f",FALSE)</f>
        <v>42453</v>
      </c>
      <c r="I195" s="49">
        <f>_xll.qlInterestRateIndexValueDate(Index1M,$H195)</f>
        <v>42459</v>
      </c>
      <c r="J195" s="52">
        <f>IFERROR(_xll.qlIndexFixing(Index1M,$H195,TRUE,_xll.ohTrigger(RecalcTrigger,Trigger1M)),NA())</f>
        <v>5.991892296072443E-3</v>
      </c>
      <c r="K195" s="52">
        <f>IFERROR(_xll.qlIndexFixing(ONIndex1M,I195,TRUE,_xll.ohTrigger(RecalcTrigger,Trigger1M)),NA())</f>
        <v>5.7117417769081413E-3</v>
      </c>
      <c r="L195" s="52">
        <f>IFERROR(_xll.qlIndexFixing(Index3M,H195,TRUE,_xll.ohTrigger(RecalcTrigger,Trigger3M)),NA())</f>
        <v>7.8441676369007292E-3</v>
      </c>
      <c r="M195" s="52">
        <f>IFERROR(_xll.qlIndexFixing(ONIndex3M,I195,TRUE,_xll.ohTrigger(RecalcTrigger,Trigger3M)),NA())</f>
        <v>6.8566005660386509E-3</v>
      </c>
      <c r="N195" s="52">
        <f>IFERROR(_xll.qlIndexFixing(Index6M,$H195,TRUE,_xll.ohTrigger(RecalcTrigger,Trigger6M)),NA())</f>
        <v>9.5727995129015475E-3</v>
      </c>
      <c r="O195" s="52">
        <f>IFERROR(_xll.qlIndexFixing(ONIndex6M,I195,TRUE,_xll.ohTrigger(RecalcTrigger,Trigger6M)),NA())</f>
        <v>7.8632399246281182E-3</v>
      </c>
      <c r="P195" s="52">
        <f>IFERROR(_xll.qlIndexFixing(Index1Y,$H195,TRUE,_xll.ohTrigger(RecalcTrigger,Trigger1Y)),NA())</f>
        <v>1.3391471458204116E-2</v>
      </c>
      <c r="Q195" s="52">
        <f>IFERROR(_xll.qlIndexFixing(ONIndex1Y,I195,TRUE,_xll.ohTrigger(RecalcTrigger,Trigger1Y)),NA())</f>
        <v>9.1931364388209147E-3</v>
      </c>
    </row>
    <row r="196" spans="2:17" x14ac:dyDescent="0.2">
      <c r="B196" s="46" t="s">
        <v>20</v>
      </c>
      <c r="D196" s="49">
        <f>_xll.qlCalendarAdvance(LocalCalendar,$D195,B196,"f",FALSE)</f>
        <v>42461</v>
      </c>
      <c r="E196" s="49">
        <f>_xll.qlInterestRateIndexValueDate(IndexON,D196)</f>
        <v>42461</v>
      </c>
      <c r="F196" s="52">
        <f>IFERROR(_xll.qlIndexFixing(IndexON,D196,TRUE,_xll.ohTrigger(RecalcTrigger,TriggerON)),NA())</f>
        <v>5.0492709249461143E-3</v>
      </c>
      <c r="H196" s="49">
        <f>_xll.qlCalendarAdvance(IborCalendar,$H195,B196,"f",FALSE)</f>
        <v>42458</v>
      </c>
      <c r="I196" s="49">
        <f>_xll.qlInterestRateIndexValueDate(Index1M,$H196)</f>
        <v>42460</v>
      </c>
      <c r="J196" s="52">
        <f>IFERROR(_xll.qlIndexFixing(Index1M,$H196,TRUE,_xll.ohTrigger(RecalcTrigger,Trigger1M)),NA())</f>
        <v>6.0014574399818313E-3</v>
      </c>
      <c r="K196" s="52">
        <f>IFERROR(_xll.qlIndexFixing(ONIndex1M,I196,TRUE,_xll.ohTrigger(RecalcTrigger,Trigger1M)),NA())</f>
        <v>5.7303991724566572E-3</v>
      </c>
      <c r="L196" s="52">
        <f>IFERROR(_xll.qlIndexFixing(Index3M,H196,TRUE,_xll.ohTrigger(RecalcTrigger,Trigger3M)),NA())</f>
        <v>7.8548704175477654E-3</v>
      </c>
      <c r="M196" s="52">
        <f>IFERROR(_xll.qlIndexFixing(ONIndex3M,I196,TRUE,_xll.ohTrigger(RecalcTrigger,Trigger3M)),NA())</f>
        <v>6.8769124307888063E-3</v>
      </c>
      <c r="N196" s="52">
        <f>IFERROR(_xll.qlIndexFixing(Index6M,$H196,TRUE,_xll.ohTrigger(RecalcTrigger,Trigger6M)),NA())</f>
        <v>9.5819320768227197E-3</v>
      </c>
      <c r="O196" s="52">
        <f>IFERROR(_xll.qlIndexFixing(ONIndex6M,I196,TRUE,_xll.ohTrigger(RecalcTrigger,Trigger6M)),NA())</f>
        <v>7.8526412413371105E-3</v>
      </c>
      <c r="P196" s="52">
        <f>IFERROR(_xll.qlIndexFixing(Index1Y,$H196,TRUE,_xll.ohTrigger(RecalcTrigger,Trigger1Y)),NA())</f>
        <v>1.341289447140533E-2</v>
      </c>
      <c r="Q196" s="52">
        <f>IFERROR(_xll.qlIndexFixing(ONIndex1Y,I196,TRUE,_xll.ohTrigger(RecalcTrigger,Trigger1Y)),NA())</f>
        <v>9.2104380230662031E-3</v>
      </c>
    </row>
    <row r="197" spans="2:17" x14ac:dyDescent="0.2">
      <c r="B197" s="46" t="s">
        <v>20</v>
      </c>
      <c r="D197" s="49">
        <f>_xll.qlCalendarAdvance(LocalCalendar,$D196,B197,"f",FALSE)</f>
        <v>42464</v>
      </c>
      <c r="E197" s="49">
        <f>_xll.qlInterestRateIndexValueDate(IndexON,D197)</f>
        <v>42464</v>
      </c>
      <c r="F197" s="52">
        <f>IFERROR(_xll.qlIndexFixing(IndexON,D197,TRUE,_xll.ohTrigger(RecalcTrigger,TriggerON)),NA())</f>
        <v>5.0933611391723588E-3</v>
      </c>
      <c r="H197" s="49">
        <f>_xll.qlCalendarAdvance(IborCalendar,$H196,B197,"f",FALSE)</f>
        <v>42459</v>
      </c>
      <c r="I197" s="49">
        <f>_xll.qlInterestRateIndexValueDate(Index1M,$H197)</f>
        <v>42461</v>
      </c>
      <c r="J197" s="52">
        <f>IFERROR(_xll.qlIndexFixing(Index1M,$H197,TRUE,_xll.ohTrigger(RecalcTrigger,Trigger1M)),NA())</f>
        <v>6.0511149573486134E-3</v>
      </c>
      <c r="K197" s="52">
        <f>IFERROR(_xll.qlIndexFixing(ONIndex1M,I197,TRUE,_xll.ohTrigger(RecalcTrigger,Trigger1M)),NA())</f>
        <v>5.7680076753285903E-3</v>
      </c>
      <c r="L197" s="52">
        <f>IFERROR(_xll.qlIndexFixing(Index3M,H197,TRUE,_xll.ohTrigger(RecalcTrigger,Trigger3M)),NA())</f>
        <v>7.8770563356561334E-3</v>
      </c>
      <c r="M197" s="52">
        <f>IFERROR(_xll.qlIndexFixing(ONIndex3M,I197,TRUE,_xll.ohTrigger(RecalcTrigger,Trigger3M)),NA())</f>
        <v>6.9178054264451561E-3</v>
      </c>
      <c r="N197" s="52">
        <f>IFERROR(_xll.qlIndexFixing(Index6M,$H197,TRUE,_xll.ohTrigger(RecalcTrigger,Trigger6M)),NA())</f>
        <v>9.6316114141369417E-3</v>
      </c>
      <c r="O197" s="52">
        <f>IFERROR(_xll.qlIndexFixing(ONIndex6M,I197,TRUE,_xll.ohTrigger(RecalcTrigger,Trigger6M)),NA())</f>
        <v>7.83573644854485E-3</v>
      </c>
      <c r="P197" s="52">
        <f>IFERROR(_xll.qlIndexFixing(Index1Y,$H197,TRUE,_xll.ohTrigger(RecalcTrigger,Trigger1Y)),NA())</f>
        <v>1.3454458316468004E-2</v>
      </c>
      <c r="Q197" s="52">
        <f>IFERROR(_xll.qlIndexFixing(ONIndex1Y,I197,TRUE,_xll.ohTrigger(RecalcTrigger,Trigger1Y)),NA())</f>
        <v>9.2456095455339948E-3</v>
      </c>
    </row>
    <row r="198" spans="2:17" x14ac:dyDescent="0.2">
      <c r="B198" s="46" t="s">
        <v>20</v>
      </c>
      <c r="D198" s="49">
        <f>_xll.qlCalendarAdvance(LocalCalendar,$D197,B198,"f",FALSE)</f>
        <v>42465</v>
      </c>
      <c r="E198" s="49">
        <f>_xll.qlInterestRateIndexValueDate(IndexON,D198)</f>
        <v>42465</v>
      </c>
      <c r="F198" s="52">
        <f>IFERROR(_xll.qlIndexFixing(IndexON,D198,TRUE,_xll.ohTrigger(RecalcTrigger,TriggerON)),NA())</f>
        <v>5.1153278935078816E-3</v>
      </c>
      <c r="H198" s="49">
        <f>_xll.qlCalendarAdvance(IborCalendar,$H197,B198,"f",FALSE)</f>
        <v>42460</v>
      </c>
      <c r="I198" s="49">
        <f>_xll.qlInterestRateIndexValueDate(Index1M,$H198)</f>
        <v>42464</v>
      </c>
      <c r="J198" s="52">
        <f>IFERROR(_xll.qlIndexFixing(Index1M,$H198,TRUE,_xll.ohTrigger(RecalcTrigger,Trigger1M)),NA())</f>
        <v>6.090209230407595E-3</v>
      </c>
      <c r="K198" s="52">
        <f>IFERROR(_xll.qlIndexFixing(ONIndex1M,I198,TRUE,_xll.ohTrigger(RecalcTrigger,Trigger1M)),NA())</f>
        <v>5.8056326491850996E-3</v>
      </c>
      <c r="L198" s="52">
        <f>IFERROR(_xll.qlIndexFixing(Index3M,H198,TRUE,_xll.ohTrigger(RecalcTrigger,Trigger3M)),NA())</f>
        <v>7.9553339112995499E-3</v>
      </c>
      <c r="M198" s="52">
        <f>IFERROR(_xll.qlIndexFixing(ONIndex3M,I198,TRUE,_xll.ohTrigger(RecalcTrigger,Trigger3M)),NA())</f>
        <v>6.9585689018936137E-3</v>
      </c>
      <c r="N198" s="52">
        <f>IFERROR(_xll.qlIndexFixing(Index6M,$H198,TRUE,_xll.ohTrigger(RecalcTrigger,Trigger6M)),NA())</f>
        <v>9.6736875355518306E-3</v>
      </c>
      <c r="O198" s="52">
        <f>IFERROR(_xll.qlIndexFixing(ONIndex6M,I198,TRUE,_xll.ohTrigger(RecalcTrigger,Trigger6M)),NA())</f>
        <v>7.8226125914504507E-3</v>
      </c>
      <c r="P198" s="52">
        <f>IFERROR(_xll.qlIndexFixing(Index1Y,$H198,TRUE,_xll.ohTrigger(RecalcTrigger,Trigger1Y)),NA())</f>
        <v>1.3498111819700179E-2</v>
      </c>
      <c r="Q198" s="52">
        <f>IFERROR(_xll.qlIndexFixing(ONIndex1Y,I198,TRUE,_xll.ohTrigger(RecalcTrigger,Trigger1Y)),NA())</f>
        <v>9.2806371091302964E-3</v>
      </c>
    </row>
    <row r="199" spans="2:17" x14ac:dyDescent="0.2">
      <c r="B199" s="46" t="s">
        <v>20</v>
      </c>
      <c r="D199" s="49">
        <f>_xll.qlCalendarAdvance(LocalCalendar,$D198,B199,"f",FALSE)</f>
        <v>42466</v>
      </c>
      <c r="E199" s="49">
        <f>_xll.qlInterestRateIndexValueDate(IndexON,D199)</f>
        <v>42466</v>
      </c>
      <c r="F199" s="52">
        <f>IFERROR(_xll.qlIndexFixing(IndexON,D199,TRUE,_xll.ohTrigger(RecalcTrigger,TriggerON)),NA())</f>
        <v>5.1372263907634164E-3</v>
      </c>
      <c r="H199" s="49">
        <f>_xll.qlCalendarAdvance(IborCalendar,$H198,B199,"f",FALSE)</f>
        <v>42461</v>
      </c>
      <c r="I199" s="49">
        <f>_xll.qlInterestRateIndexValueDate(Index1M,$H199)</f>
        <v>42465</v>
      </c>
      <c r="J199" s="52">
        <f>IFERROR(_xll.qlIndexFixing(Index1M,$H199,TRUE,_xll.ohTrigger(RecalcTrigger,Trigger1M)),NA())</f>
        <v>6.1100539686416155E-3</v>
      </c>
      <c r="K199" s="52">
        <f>IFERROR(_xll.qlIndexFixing(ONIndex1M,I199,TRUE,_xll.ohTrigger(RecalcTrigger,Trigger1M)),NA())</f>
        <v>5.8245919920008049E-3</v>
      </c>
      <c r="L199" s="52">
        <f>IFERROR(_xll.qlIndexFixing(Index3M,H199,TRUE,_xll.ohTrigger(RecalcTrigger,Trigger3M)),NA())</f>
        <v>7.9661333926965543E-3</v>
      </c>
      <c r="M199" s="52">
        <f>IFERROR(_xll.qlIndexFixing(ONIndex3M,I199,TRUE,_xll.ohTrigger(RecalcTrigger,Trigger3M)),NA())</f>
        <v>6.9790852727358299E-3</v>
      </c>
      <c r="N199" s="52">
        <f>IFERROR(_xll.qlIndexFixing(Index6M,$H199,TRUE,_xll.ohTrigger(RecalcTrigger,Trigger6M)),NA())</f>
        <v>9.6965749634461661E-3</v>
      </c>
      <c r="O199" s="52">
        <f>IFERROR(_xll.qlIndexFixing(ONIndex6M,I199,TRUE,_xll.ohTrigger(RecalcTrigger,Trigger6M)),NA())</f>
        <v>7.8181969493584802E-3</v>
      </c>
      <c r="P199" s="52">
        <f>IFERROR(_xll.qlIndexFixing(Index1Y,$H199,TRUE,_xll.ohTrigger(RecalcTrigger,Trigger1Y)),NA())</f>
        <v>1.3519299917452765E-2</v>
      </c>
      <c r="Q199" s="52">
        <f>IFERROR(_xll.qlIndexFixing(ONIndex1Y,I199,TRUE,_xll.ohTrigger(RecalcTrigger,Trigger1Y)),NA())</f>
        <v>9.2984350679170547E-3</v>
      </c>
    </row>
    <row r="200" spans="2:17" x14ac:dyDescent="0.2">
      <c r="B200" s="46" t="s">
        <v>20</v>
      </c>
      <c r="D200" s="49">
        <f>_xll.qlCalendarAdvance(LocalCalendar,$D199,B200,"f",FALSE)</f>
        <v>42467</v>
      </c>
      <c r="E200" s="49">
        <f>_xll.qlInterestRateIndexValueDate(IndexON,D200)</f>
        <v>42467</v>
      </c>
      <c r="F200" s="52">
        <f>IFERROR(_xll.qlIndexFixing(IndexON,D200,TRUE,_xll.ohTrigger(RecalcTrigger,TriggerON)),NA())</f>
        <v>5.159056631018899E-3</v>
      </c>
      <c r="H200" s="49">
        <f>_xll.qlCalendarAdvance(IborCalendar,$H199,B200,"f",FALSE)</f>
        <v>42464</v>
      </c>
      <c r="I200" s="49">
        <f>_xll.qlInterestRateIndexValueDate(Index1M,$H200)</f>
        <v>42466</v>
      </c>
      <c r="J200" s="52">
        <f>IFERROR(_xll.qlIndexFixing(Index1M,$H200,TRUE,_xll.ohTrigger(RecalcTrigger,Trigger1M)),NA())</f>
        <v>6.129959158031717E-3</v>
      </c>
      <c r="K200" s="52">
        <f>IFERROR(_xll.qlIndexFixing(ONIndex1M,I200,TRUE,_xll.ohTrigger(RecalcTrigger,Trigger1M)),NA())</f>
        <v>5.8436117242699481E-3</v>
      </c>
      <c r="L200" s="52">
        <f>IFERROR(_xll.qlIndexFixing(Index3M,H200,TRUE,_xll.ohTrigger(RecalcTrigger,Trigger3M)),NA())</f>
        <v>7.9884835786007708E-3</v>
      </c>
      <c r="M200" s="52">
        <f>IFERROR(_xll.qlIndexFixing(ONIndex3M,I200,TRUE,_xll.ohTrigger(RecalcTrigger,Trigger3M)),NA())</f>
        <v>6.9996425447804711E-3</v>
      </c>
      <c r="N200" s="52">
        <f>IFERROR(_xll.qlIndexFixing(Index6M,$H200,TRUE,_xll.ohTrigger(RecalcTrigger,Trigger6M)),NA())</f>
        <v>9.7194411305196373E-3</v>
      </c>
      <c r="O200" s="52">
        <f>IFERROR(_xll.qlIndexFixing(ONIndex6M,I200,TRUE,_xll.ohTrigger(RecalcTrigger,Trigger6M)),NA())</f>
        <v>7.8150179153624322E-3</v>
      </c>
      <c r="P200" s="52">
        <f>IFERROR(_xll.qlIndexFixing(Index1Y,$H200,TRUE,_xll.ohTrigger(RecalcTrigger,Trigger1Y)),NA())</f>
        <v>1.3540442494368497E-2</v>
      </c>
      <c r="Q200" s="52">
        <f>IFERROR(_xll.qlIndexFixing(ONIndex1Y,I200,TRUE,_xll.ohTrigger(RecalcTrigger,Trigger1Y)),NA())</f>
        <v>9.316332301692043E-3</v>
      </c>
    </row>
    <row r="201" spans="2:17" x14ac:dyDescent="0.2">
      <c r="B201" s="46" t="s">
        <v>20</v>
      </c>
      <c r="D201" s="49">
        <f>_xll.qlCalendarAdvance(LocalCalendar,$D200,B201,"f",FALSE)</f>
        <v>42468</v>
      </c>
      <c r="E201" s="49">
        <f>_xll.qlInterestRateIndexValueDate(IndexON,D201)</f>
        <v>42468</v>
      </c>
      <c r="F201" s="52">
        <f>IFERROR(_xll.qlIndexFixing(IndexON,D201,TRUE,_xll.ohTrigger(RecalcTrigger,TriggerON)),NA())</f>
        <v>5.202564771096263E-3</v>
      </c>
      <c r="H201" s="49">
        <f>_xll.qlCalendarAdvance(IborCalendar,$H200,B201,"f",FALSE)</f>
        <v>42465</v>
      </c>
      <c r="I201" s="49">
        <f>_xll.qlInterestRateIndexValueDate(Index1M,$H201)</f>
        <v>42467</v>
      </c>
      <c r="J201" s="52">
        <f>IFERROR(_xll.qlIndexFixing(Index1M,$H201,TRUE,_xll.ohTrigger(RecalcTrigger,Trigger1M)),NA())</f>
        <v>6.1703687930500517E-3</v>
      </c>
      <c r="K201" s="52">
        <f>IFERROR(_xll.qlIndexFixing(ONIndex1M,I201,TRUE,_xll.ohTrigger(RecalcTrigger,Trigger1M)),NA())</f>
        <v>5.8626918461524014E-3</v>
      </c>
      <c r="L201" s="52">
        <f>IFERROR(_xll.qlIndexFixing(Index3M,H201,TRUE,_xll.ohTrigger(RecalcTrigger,Trigger3M)),NA())</f>
        <v>8.0108651633234787E-3</v>
      </c>
      <c r="M201" s="52">
        <f>IFERROR(_xll.qlIndexFixing(ONIndex3M,I201,TRUE,_xll.ohTrigger(RecalcTrigger,Trigger3M)),NA())</f>
        <v>7.0202407181074733E-3</v>
      </c>
      <c r="N201" s="52">
        <f>IFERROR(_xll.qlIndexFixing(Index6M,$H201,TRUE,_xll.ohTrigger(RecalcTrigger,Trigger6M)),NA())</f>
        <v>9.7422856936941107E-3</v>
      </c>
      <c r="O201" s="52">
        <f>IFERROR(_xll.qlIndexFixing(ONIndex6M,I201,TRUE,_xll.ohTrigger(RecalcTrigger,Trigger6M)),NA())</f>
        <v>7.8130754893823706E-3</v>
      </c>
      <c r="P201" s="52">
        <f>IFERROR(_xll.qlIndexFixing(Index1Y,$H201,TRUE,_xll.ohTrigger(RecalcTrigger,Trigger1Y)),NA())</f>
        <v>1.3561540037976735E-2</v>
      </c>
      <c r="Q201" s="52">
        <f>IFERROR(_xll.qlIndexFixing(ONIndex1Y,I201,TRUE,_xll.ohTrigger(RecalcTrigger,Trigger1Y)),NA())</f>
        <v>9.3343288104552613E-3</v>
      </c>
    </row>
    <row r="202" spans="2:17" x14ac:dyDescent="0.2">
      <c r="B202" s="46" t="s">
        <v>20</v>
      </c>
      <c r="D202" s="49">
        <f>_xll.qlCalendarAdvance(LocalCalendar,$D201,B202,"f",FALSE)</f>
        <v>42471</v>
      </c>
      <c r="E202" s="49">
        <f>_xll.qlInterestRateIndexValueDate(IndexON,D202)</f>
        <v>42471</v>
      </c>
      <c r="F202" s="52">
        <f>IFERROR(_xll.qlIndexFixing(IndexON,D202,TRUE,_xll.ohTrigger(RecalcTrigger,TriggerON)),NA())</f>
        <v>5.2456950216406284E-3</v>
      </c>
      <c r="H202" s="49">
        <f>_xll.qlCalendarAdvance(IborCalendar,$H201,B202,"f",FALSE)</f>
        <v>42466</v>
      </c>
      <c r="I202" s="49">
        <f>_xll.qlInterestRateIndexValueDate(Index1M,$H202)</f>
        <v>42468</v>
      </c>
      <c r="J202" s="52">
        <f>IFERROR(_xll.qlIndexFixing(Index1M,$H202,TRUE,_xll.ohTrigger(RecalcTrigger,Trigger1M)),NA())</f>
        <v>6.1801932098300731E-3</v>
      </c>
      <c r="K202" s="52">
        <f>IFERROR(_xll.qlIndexFixing(ONIndex1M,I202,TRUE,_xll.ohTrigger(RecalcTrigger,Trigger1M)),NA())</f>
        <v>5.9011501172534508E-3</v>
      </c>
      <c r="L202" s="52">
        <f>IFERROR(_xll.qlIndexFixing(Index3M,H202,TRUE,_xll.ohTrigger(RecalcTrigger,Trigger3M)),NA())</f>
        <v>8.0332776619295061E-3</v>
      </c>
      <c r="M202" s="52">
        <f>IFERROR(_xll.qlIndexFixing(ONIndex3M,I202,TRUE,_xll.ohTrigger(RecalcTrigger,Trigger3M)),NA())</f>
        <v>7.0617119189808619E-3</v>
      </c>
      <c r="N202" s="52">
        <f>IFERROR(_xll.qlIndexFixing(Index6M,$H202,TRUE,_xll.ohTrigger(RecalcTrigger,Trigger6M)),NA())</f>
        <v>9.8014910160041623E-3</v>
      </c>
      <c r="O202" s="52">
        <f>IFERROR(_xll.qlIndexFixing(ONIndex6M,I202,TRUE,_xll.ohTrigger(RecalcTrigger,Trigger6M)),NA())</f>
        <v>7.8134822426267903E-3</v>
      </c>
      <c r="P202" s="52">
        <f>IFERROR(_xll.qlIndexFixing(Index1Y,$H202,TRUE,_xll.ohTrigger(RecalcTrigger,Trigger1Y)),NA())</f>
        <v>1.3602040894552227E-2</v>
      </c>
      <c r="Q202" s="52">
        <f>IFERROR(_xll.qlIndexFixing(ONIndex1Y,I202,TRUE,_xll.ohTrigger(RecalcTrigger,Trigger1Y)),NA())</f>
        <v>9.3708966606165234E-3</v>
      </c>
    </row>
    <row r="203" spans="2:17" x14ac:dyDescent="0.2">
      <c r="B203" s="46" t="s">
        <v>20</v>
      </c>
      <c r="D203" s="49">
        <f>_xll.qlCalendarAdvance(LocalCalendar,$D202,B203,"f",FALSE)</f>
        <v>42472</v>
      </c>
      <c r="E203" s="49">
        <f>_xll.qlInterestRateIndexValueDate(IndexON,D203)</f>
        <v>42472</v>
      </c>
      <c r="F203" s="52">
        <f>IFERROR(_xll.qlIndexFixing(IndexON,D203,TRUE,_xll.ohTrigger(RecalcTrigger,TriggerON)),NA())</f>
        <v>5.2671839765761064E-3</v>
      </c>
      <c r="H203" s="49">
        <f>_xll.qlCalendarAdvance(IborCalendar,$H202,B203,"f",FALSE)</f>
        <v>42467</v>
      </c>
      <c r="I203" s="49">
        <f>_xll.qlInterestRateIndexValueDate(Index1M,$H203)</f>
        <v>42471</v>
      </c>
      <c r="J203" s="52">
        <f>IFERROR(_xll.qlIndexFixing(Index1M,$H203,TRUE,_xll.ohTrigger(RecalcTrigger,Trigger1M)),NA())</f>
        <v>6.230391882824371E-3</v>
      </c>
      <c r="K203" s="52">
        <f>IFERROR(_xll.qlIndexFixing(ONIndex1M,I203,TRUE,_xll.ohTrigger(RecalcTrigger,Trigger1M)),NA())</f>
        <v>5.9396162284564014E-3</v>
      </c>
      <c r="L203" s="52">
        <f>IFERROR(_xll.qlIndexFixing(Index3M,H203,TRUE,_xll.ohTrigger(RecalcTrigger,Trigger3M)),NA())</f>
        <v>8.1006957915201443E-3</v>
      </c>
      <c r="M203" s="52">
        <f>IFERROR(_xll.qlIndexFixing(ONIndex3M,I203,TRUE,_xll.ohTrigger(RecalcTrigger,Trigger3M)),NA())</f>
        <v>7.10304242407922E-3</v>
      </c>
      <c r="N203" s="52">
        <f>IFERROR(_xll.qlIndexFixing(Index6M,$H203,TRUE,_xll.ohTrigger(RecalcTrigger,Trigger6M)),NA())</f>
        <v>9.8334410452894008E-3</v>
      </c>
      <c r="O203" s="52">
        <f>IFERROR(_xll.qlIndexFixing(ONIndex6M,I203,TRUE,_xll.ohTrigger(RecalcTrigger,Trigger6M)),NA())</f>
        <v>7.8176718653821808E-3</v>
      </c>
      <c r="P203" s="52">
        <f>IFERROR(_xll.qlIndexFixing(Index1Y,$H203,TRUE,_xll.ohTrigger(RecalcTrigger,Trigger1Y)),NA())</f>
        <v>1.3645489631581537E-2</v>
      </c>
      <c r="Q203" s="52">
        <f>IFERROR(_xll.qlIndexFixing(ONIndex1Y,I203,TRUE,_xll.ohTrigger(RecalcTrigger,Trigger1Y)),NA())</f>
        <v>9.407307595310499E-3</v>
      </c>
    </row>
    <row r="204" spans="2:17" x14ac:dyDescent="0.2">
      <c r="B204" s="46" t="s">
        <v>20</v>
      </c>
      <c r="D204" s="49">
        <f>_xll.qlCalendarAdvance(LocalCalendar,$D203,B204,"f",FALSE)</f>
        <v>42473</v>
      </c>
      <c r="E204" s="49">
        <f>_xll.qlInterestRateIndexValueDate(IndexON,D204)</f>
        <v>42473</v>
      </c>
      <c r="F204" s="52">
        <f>IFERROR(_xll.qlIndexFixing(IndexON,D204,TRUE,_xll.ohTrigger(RecalcTrigger,TriggerON)),NA())</f>
        <v>5.2886046744315962E-3</v>
      </c>
      <c r="H204" s="49">
        <f>_xll.qlCalendarAdvance(IborCalendar,$H203,B204,"f",FALSE)</f>
        <v>42468</v>
      </c>
      <c r="I204" s="49">
        <f>_xll.qlInterestRateIndexValueDate(Index1M,$H204)</f>
        <v>42472</v>
      </c>
      <c r="J204" s="52">
        <f>IFERROR(_xll.qlIndexFixing(Index1M,$H204,TRUE,_xll.ohTrigger(RecalcTrigger,Trigger1M)),NA())</f>
        <v>6.2506597854765644E-3</v>
      </c>
      <c r="K204" s="52">
        <f>IFERROR(_xll.qlIndexFixing(ONIndex1M,I204,TRUE,_xll.ohTrigger(RecalcTrigger,Trigger1M)),NA())</f>
        <v>5.9589982979257883E-3</v>
      </c>
      <c r="L204" s="52">
        <f>IFERROR(_xll.qlIndexFixing(Index3M,H204,TRUE,_xll.ohTrigger(RecalcTrigger,Trigger3M)),NA())</f>
        <v>8.1232270960811363E-3</v>
      </c>
      <c r="M204" s="52">
        <f>IFERROR(_xll.qlIndexFixing(ONIndex3M,I204,TRUE,_xll.ohTrigger(RecalcTrigger,Trigger3M)),NA())</f>
        <v>7.1238451037380912E-3</v>
      </c>
      <c r="N204" s="52">
        <f>IFERROR(_xll.qlIndexFixing(Index6M,$H204,TRUE,_xll.ohTrigger(RecalcTrigger,Trigger6M)),NA())</f>
        <v>9.8561724422534819E-3</v>
      </c>
      <c r="O204" s="52">
        <f>IFERROR(_xll.qlIndexFixing(ONIndex6M,I204,TRUE,_xll.ohTrigger(RecalcTrigger,Trigger6M)),NA())</f>
        <v>7.8219124794820516E-3</v>
      </c>
      <c r="P204" s="52">
        <f>IFERROR(_xll.qlIndexFixing(Index1Y,$H204,TRUE,_xll.ohTrigger(RecalcTrigger,Trigger1Y)),NA())</f>
        <v>1.3666369323249453E-2</v>
      </c>
      <c r="Q204" s="52">
        <f>IFERROR(_xll.qlIndexFixing(ONIndex1Y,I204,TRUE,_xll.ohTrigger(RecalcTrigger,Trigger1Y)),NA())</f>
        <v>9.4258004791747396E-3</v>
      </c>
    </row>
    <row r="205" spans="2:17" x14ac:dyDescent="0.2">
      <c r="B205" s="46" t="s">
        <v>20</v>
      </c>
      <c r="D205" s="49">
        <f>_xll.qlCalendarAdvance(LocalCalendar,$D204,B205,"f",FALSE)</f>
        <v>42474</v>
      </c>
      <c r="E205" s="49">
        <f>_xll.qlInterestRateIndexValueDate(IndexON,D205)</f>
        <v>42474</v>
      </c>
      <c r="F205" s="52">
        <f>IFERROR(_xll.qlIndexFixing(IndexON,D205,TRUE,_xll.ohTrigger(RecalcTrigger,TriggerON)),NA())</f>
        <v>5.3099571151271618E-3</v>
      </c>
      <c r="H205" s="49">
        <f>_xll.qlCalendarAdvance(IborCalendar,$H204,B205,"f",FALSE)</f>
        <v>42471</v>
      </c>
      <c r="I205" s="49">
        <f>_xll.qlInterestRateIndexValueDate(Index1M,$H205)</f>
        <v>42473</v>
      </c>
      <c r="J205" s="52">
        <f>IFERROR(_xll.qlIndexFixing(Index1M,$H205,TRUE,_xll.ohTrigger(RecalcTrigger,Trigger1M)),NA())</f>
        <v>6.2709881414058088E-3</v>
      </c>
      <c r="K205" s="52">
        <f>IFERROR(_xll.qlIndexFixing(ONIndex1M,I205,TRUE,_xll.ohTrigger(RecalcTrigger,Trigger1M)),NA())</f>
        <v>5.9784407568486131E-3</v>
      </c>
      <c r="L205" s="52">
        <f>IFERROR(_xll.qlIndexFixing(Index3M,H205,TRUE,_xll.ohTrigger(RecalcTrigger,Trigger3M)),NA())</f>
        <v>8.1457868896853414E-3</v>
      </c>
      <c r="M205" s="52">
        <f>IFERROR(_xll.qlIndexFixing(ONIndex3M,I205,TRUE,_xll.ohTrigger(RecalcTrigger,Trigger3M)),NA())</f>
        <v>7.1446886846793234E-3</v>
      </c>
      <c r="N205" s="52">
        <f>IFERROR(_xll.qlIndexFixing(Index6M,$H205,TRUE,_xll.ohTrigger(RecalcTrigger,Trigger6M)),NA())</f>
        <v>9.878880176528269E-3</v>
      </c>
      <c r="O205" s="52">
        <f>IFERROR(_xll.qlIndexFixing(ONIndex6M,I205,TRUE,_xll.ohTrigger(RecalcTrigger,Trigger6M)),NA())</f>
        <v>7.8273897016778449E-3</v>
      </c>
      <c r="P205" s="52">
        <f>IFERROR(_xll.qlIndexFixing(Index1Y,$H205,TRUE,_xll.ohTrigger(RecalcTrigger,Trigger1Y)),NA())</f>
        <v>1.3687206907776799E-2</v>
      </c>
      <c r="Q205" s="52">
        <f>IFERROR(_xll.qlIndexFixing(ONIndex1Y,I205,TRUE,_xll.ohTrigger(RecalcTrigger,Trigger1Y)),NA())</f>
        <v>9.4443926379472742E-3</v>
      </c>
    </row>
    <row r="206" spans="2:17" x14ac:dyDescent="0.2">
      <c r="B206" s="46" t="s">
        <v>20</v>
      </c>
      <c r="D206" s="49">
        <f>_xll.qlCalendarAdvance(LocalCalendar,$D205,B206,"f",FALSE)</f>
        <v>42475</v>
      </c>
      <c r="E206" s="49">
        <f>_xll.qlInterestRateIndexValueDate(IndexON,D206)</f>
        <v>42475</v>
      </c>
      <c r="F206" s="52">
        <f>IFERROR(_xll.qlIndexFixing(IndexON,D206,TRUE,_xll.ohTrigger(RecalcTrigger,TriggerON)),NA())</f>
        <v>5.3525140521948344E-3</v>
      </c>
      <c r="H206" s="49">
        <f>_xll.qlCalendarAdvance(IborCalendar,$H205,B206,"f",FALSE)</f>
        <v>42472</v>
      </c>
      <c r="I206" s="49">
        <f>_xll.qlInterestRateIndexValueDate(Index1M,$H206)</f>
        <v>42474</v>
      </c>
      <c r="J206" s="52">
        <f>IFERROR(_xll.qlIndexFixing(Index1M,$H206,TRUE,_xll.ohTrigger(RecalcTrigger,Trigger1M)),NA())</f>
        <v>6.3122490376829599E-3</v>
      </c>
      <c r="K206" s="52">
        <f>IFERROR(_xll.qlIndexFixing(ONIndex1M,I206,TRUE,_xll.ohTrigger(RecalcTrigger,Trigger1M)),NA())</f>
        <v>5.9979436053847479E-3</v>
      </c>
      <c r="L206" s="52">
        <f>IFERROR(_xll.qlIndexFixing(Index3M,H206,TRUE,_xll.ohTrigger(RecalcTrigger,Trigger3M)),NA())</f>
        <v>8.168374687334343E-3</v>
      </c>
      <c r="M206" s="52">
        <f>IFERROR(_xll.qlIndexFixing(ONIndex3M,I206,TRUE,_xll.ohTrigger(RecalcTrigger,Trigger3M)),NA())</f>
        <v>7.1655731669029166E-3</v>
      </c>
      <c r="N206" s="52">
        <f>IFERROR(_xll.qlIndexFixing(Index6M,$H206,TRUE,_xll.ohTrigger(RecalcTrigger,Trigger6M)),NA())</f>
        <v>9.9015639049286099E-3</v>
      </c>
      <c r="O206" s="52">
        <f>IFERROR(_xll.qlIndexFixing(ONIndex6M,I206,TRUE,_xll.ohTrigger(RecalcTrigger,Trigger6M)),NA())</f>
        <v>7.8341035319695607E-3</v>
      </c>
      <c r="P206" s="52">
        <f>IFERROR(_xll.qlIndexFixing(Index1Y,$H206,TRUE,_xll.ohTrigger(RecalcTrigger,Trigger1Y)),NA())</f>
        <v>1.374561695118225E-2</v>
      </c>
      <c r="Q206" s="52">
        <f>IFERROR(_xll.qlIndexFixing(ONIndex1Y,I206,TRUE,_xll.ohTrigger(RecalcTrigger,Trigger1Y)),NA())</f>
        <v>9.4630840719478471E-3</v>
      </c>
    </row>
    <row r="207" spans="2:17" x14ac:dyDescent="0.2">
      <c r="B207" s="46" t="s">
        <v>20</v>
      </c>
      <c r="D207" s="49">
        <f>_xll.qlCalendarAdvance(LocalCalendar,$D206,B207,"f",FALSE)</f>
        <v>42478</v>
      </c>
      <c r="E207" s="49">
        <f>_xll.qlInterestRateIndexValueDate(IndexON,D207)</f>
        <v>42478</v>
      </c>
      <c r="F207" s="52">
        <f>IFERROR(_xll.qlIndexFixing(IndexON,D207,TRUE,_xll.ohTrigger(RecalcTrigger,TriggerON)),NA())</f>
        <v>5.3946843067897987E-3</v>
      </c>
      <c r="H207" s="49">
        <f>_xll.qlCalendarAdvance(IborCalendar,$H206,B207,"f",FALSE)</f>
        <v>42473</v>
      </c>
      <c r="I207" s="49">
        <f>_xll.qlInterestRateIndexValueDate(Index1M,$H207)</f>
        <v>42475</v>
      </c>
      <c r="J207" s="52">
        <f>IFERROR(_xll.qlIndexFixing(Index1M,$H207,TRUE,_xll.ohTrigger(RecalcTrigger,Trigger1M)),NA())</f>
        <v>6.3222825873352918E-3</v>
      </c>
      <c r="K207" s="52">
        <f>IFERROR(_xll.qlIndexFixing(ONIndex1M,I207,TRUE,_xll.ohTrigger(RecalcTrigger,Trigger1M)),NA())</f>
        <v>6.0372518434093081E-3</v>
      </c>
      <c r="L207" s="52">
        <f>IFERROR(_xll.qlIndexFixing(Index3M,H207,TRUE,_xll.ohTrigger(RecalcTrigger,Trigger3M)),NA())</f>
        <v>8.1909900040174292E-3</v>
      </c>
      <c r="M207" s="52">
        <f>IFERROR(_xll.qlIndexFixing(ONIndex3M,I207,TRUE,_xll.ohTrigger(RecalcTrigger,Trigger3M)),NA())</f>
        <v>7.2076227689965577E-3</v>
      </c>
      <c r="N207" s="52">
        <f>IFERROR(_xll.qlIndexFixing(Index6M,$H207,TRUE,_xll.ohTrigger(RecalcTrigger,Trigger6M)),NA())</f>
        <v>9.9469490407483232E-3</v>
      </c>
      <c r="O207" s="52">
        <f>IFERROR(_xll.qlIndexFixing(ONIndex6M,I207,TRUE,_xll.ohTrigger(RecalcTrigger,Trigger6M)),NA())</f>
        <v>7.8518244670355841E-3</v>
      </c>
      <c r="P207" s="52">
        <f>IFERROR(_xll.qlIndexFixing(Index1Y,$H207,TRUE,_xll.ohTrigger(RecalcTrigger,Trigger1Y)),NA())</f>
        <v>1.3756892650367353E-2</v>
      </c>
      <c r="Q207" s="52">
        <f>IFERROR(_xll.qlIndexFixing(ONIndex1Y,I207,TRUE,_xll.ohTrigger(RecalcTrigger,Trigger1Y)),NA())</f>
        <v>9.5010485951796397E-3</v>
      </c>
    </row>
    <row r="208" spans="2:17" x14ac:dyDescent="0.2">
      <c r="B208" s="46" t="s">
        <v>20</v>
      </c>
      <c r="D208" s="49">
        <f>_xll.qlCalendarAdvance(LocalCalendar,$D207,B208,"f",FALSE)</f>
        <v>42479</v>
      </c>
      <c r="E208" s="49">
        <f>_xll.qlInterestRateIndexValueDate(IndexON,D208)</f>
        <v>42479</v>
      </c>
      <c r="F208" s="52">
        <f>IFERROR(_xll.qlIndexFixing(IndexON,D208,TRUE,_xll.ohTrigger(RecalcTrigger,TriggerON)),NA())</f>
        <v>5.4156954617656794E-3</v>
      </c>
      <c r="H208" s="49">
        <f>_xll.qlCalendarAdvance(IborCalendar,$H207,B208,"f",FALSE)</f>
        <v>42474</v>
      </c>
      <c r="I208" s="49">
        <f>_xll.qlInterestRateIndexValueDate(Index1M,$H208)</f>
        <v>42478</v>
      </c>
      <c r="J208" s="52">
        <f>IFERROR(_xll.qlIndexFixing(Index1M,$H208,TRUE,_xll.ohTrigger(RecalcTrigger,Trigger1M)),NA())</f>
        <v>6.3735367309671886E-3</v>
      </c>
      <c r="K208" s="52">
        <f>IFERROR(_xll.qlIndexFixing(ONIndex1M,I208,TRUE,_xll.ohTrigger(RecalcTrigger,Trigger1M)),NA())</f>
        <v>6.076558895342643E-3</v>
      </c>
      <c r="L208" s="52">
        <f>IFERROR(_xll.qlIndexFixing(Index3M,H208,TRUE,_xll.ohTrigger(RecalcTrigger,Trigger3M)),NA())</f>
        <v>8.2589962180243982E-3</v>
      </c>
      <c r="M208" s="52">
        <f>IFERROR(_xll.qlIndexFixing(ONIndex3M,I208,TRUE,_xll.ohTrigger(RecalcTrigger,Trigger3M)),NA())</f>
        <v>7.2495201090205796E-3</v>
      </c>
      <c r="N208" s="52">
        <f>IFERROR(_xll.qlIndexFixing(Index6M,$H208,TRUE,_xll.ohTrigger(RecalcTrigger,Trigger6M)),NA())</f>
        <v>9.9920518955910458E-3</v>
      </c>
      <c r="O208" s="52">
        <f>IFERROR(_xll.qlIndexFixing(ONIndex6M,I208,TRUE,_xll.ohTrigger(RecalcTrigger,Trigger6M)),NA())</f>
        <v>7.8733249363338587E-3</v>
      </c>
      <c r="P208" s="52">
        <f>IFERROR(_xll.qlIndexFixing(Index1Y,$H208,TRUE,_xll.ohTrigger(RecalcTrigger,Trigger1Y)),NA())</f>
        <v>1.3790780299932014E-2</v>
      </c>
      <c r="Q208" s="52">
        <f>IFERROR(_xll.qlIndexFixing(ONIndex1Y,I208,TRUE,_xll.ohTrigger(RecalcTrigger,Trigger1Y)),NA())</f>
        <v>9.5388425586317993E-3</v>
      </c>
    </row>
    <row r="209" spans="2:17" x14ac:dyDescent="0.2">
      <c r="B209" s="46" t="s">
        <v>20</v>
      </c>
      <c r="D209" s="49">
        <f>_xll.qlCalendarAdvance(LocalCalendar,$D208,B209,"f",FALSE)</f>
        <v>42480</v>
      </c>
      <c r="E209" s="49">
        <f>_xll.qlInterestRateIndexValueDate(IndexON,D209)</f>
        <v>42480</v>
      </c>
      <c r="F209" s="52">
        <f>IFERROR(_xll.qlIndexFixing(IndexON,D209,TRUE,_xll.ohTrigger(RecalcTrigger,TriggerON)),NA())</f>
        <v>5.4366383595816359E-3</v>
      </c>
      <c r="H209" s="49">
        <f>_xll.qlCalendarAdvance(IborCalendar,$H208,B209,"f",FALSE)</f>
        <v>42475</v>
      </c>
      <c r="I209" s="49">
        <f>_xll.qlInterestRateIndexValueDate(Index1M,$H209)</f>
        <v>42479</v>
      </c>
      <c r="J209" s="52">
        <f>IFERROR(_xll.qlIndexFixing(Index1M,$H209,TRUE,_xll.ohTrigger(RecalcTrigger,Trigger1M)),NA())</f>
        <v>6.3942278130308949E-3</v>
      </c>
      <c r="K209" s="52">
        <f>IFERROR(_xll.qlIndexFixing(ONIndex1M,I209,TRUE,_xll.ohTrigger(RecalcTrigger,Trigger1M)),NA())</f>
        <v>6.0963636917854558E-3</v>
      </c>
      <c r="L209" s="52">
        <f>IFERROR(_xll.qlIndexFixing(Index3M,H209,TRUE,_xll.ohTrigger(RecalcTrigger,Trigger3M)),NA())</f>
        <v>8.2817167605425627E-3</v>
      </c>
      <c r="M209" s="52">
        <f>IFERROR(_xll.qlIndexFixing(ONIndex3M,I209,TRUE,_xll.ohTrigger(RecalcTrigger,Trigger3M)),NA())</f>
        <v>7.270609097895786E-3</v>
      </c>
      <c r="N209" s="52">
        <f>IFERROR(_xll.qlIndexFixing(Index6M,$H209,TRUE,_xll.ohTrigger(RecalcTrigger,Trigger6M)),NA())</f>
        <v>1.0014610446342593E-2</v>
      </c>
      <c r="O209" s="52">
        <f>IFERROR(_xll.qlIndexFixing(ONIndex6M,I209,TRUE,_xll.ohTrigger(RecalcTrigger,Trigger6M)),NA())</f>
        <v>7.8862218087039082E-3</v>
      </c>
      <c r="P209" s="52">
        <f>IFERROR(_xll.qlIndexFixing(Index1Y,$H209,TRUE,_xll.ohTrigger(RecalcTrigger,Trigger1Y)),NA())</f>
        <v>1.3811375488231119E-2</v>
      </c>
      <c r="Q209" s="52">
        <f>IFERROR(_xll.qlIndexFixing(ONIndex1Y,I209,TRUE,_xll.ohTrigger(RecalcTrigger,Trigger1Y)),NA())</f>
        <v>9.5580303681330747E-3</v>
      </c>
    </row>
    <row r="210" spans="2:17" x14ac:dyDescent="0.2">
      <c r="B210" s="46" t="s">
        <v>20</v>
      </c>
      <c r="D210" s="49">
        <f>_xll.qlCalendarAdvance(LocalCalendar,$D209,B210,"f",FALSE)</f>
        <v>42481</v>
      </c>
      <c r="E210" s="49">
        <f>_xll.qlInterestRateIndexValueDate(IndexON,D210)</f>
        <v>42481</v>
      </c>
      <c r="F210" s="52">
        <f>IFERROR(_xll.qlIndexFixing(IndexON,D210,TRUE,_xll.ohTrigger(RecalcTrigger,TriggerON)),NA())</f>
        <v>5.4575130001577321E-3</v>
      </c>
      <c r="H210" s="49">
        <f>_xll.qlCalendarAdvance(IborCalendar,$H209,B210,"f",FALSE)</f>
        <v>42478</v>
      </c>
      <c r="I210" s="49">
        <f>_xll.qlInterestRateIndexValueDate(Index1M,$H210)</f>
        <v>42480</v>
      </c>
      <c r="J210" s="52">
        <f>IFERROR(_xll.qlIndexFixing(Index1M,$H210,TRUE,_xll.ohTrigger(RecalcTrigger,Trigger1M)),NA())</f>
        <v>6.4149793505379193E-3</v>
      </c>
      <c r="K210" s="52">
        <f>IFERROR(_xll.qlIndexFixing(ONIndex1M,I210,TRUE,_xll.ohTrigger(RecalcTrigger,Trigger1M)),NA())</f>
        <v>6.1162288779215146E-3</v>
      </c>
      <c r="L210" s="52">
        <f>IFERROR(_xll.qlIndexFixing(Index3M,H210,TRUE,_xll.ohTrigger(RecalcTrigger,Trigger3M)),NA())</f>
        <v>8.3044623968901582E-3</v>
      </c>
      <c r="M210" s="52">
        <f>IFERROR(_xll.qlIndexFixing(ONIndex3M,I210,TRUE,_xll.ohTrigger(RecalcTrigger,Trigger3M)),NA())</f>
        <v>7.2917389880533534E-3</v>
      </c>
      <c r="N210" s="52">
        <f>IFERROR(_xll.qlIndexFixing(Index6M,$H210,TRUE,_xll.ohTrigger(RecalcTrigger,Trigger6M)),NA())</f>
        <v>1.0037142931805635E-2</v>
      </c>
      <c r="O210" s="52">
        <f>IFERROR(_xll.qlIndexFixing(ONIndex6M,I210,TRUE,_xll.ohTrigger(RecalcTrigger,Trigger6M)),NA())</f>
        <v>7.9003552898093687E-3</v>
      </c>
      <c r="P210" s="52">
        <f>IFERROR(_xll.qlIndexFixing(Index1Y,$H210,TRUE,_xll.ohTrigger(RecalcTrigger,Trigger1Y)),NA())</f>
        <v>1.383193198535306E-2</v>
      </c>
      <c r="Q210" s="52">
        <f>IFERROR(_xll.qlIndexFixing(ONIndex1Y,I210,TRUE,_xll.ohTrigger(RecalcTrigger,Trigger1Y)),NA())</f>
        <v>9.5773174528623883E-3</v>
      </c>
    </row>
    <row r="211" spans="2:17" x14ac:dyDescent="0.2">
      <c r="B211" s="46" t="s">
        <v>20</v>
      </c>
      <c r="D211" s="49">
        <f>_xll.qlCalendarAdvance(LocalCalendar,$D210,B211,"f",FALSE)</f>
        <v>42482</v>
      </c>
      <c r="E211" s="49">
        <f>_xll.qlInterestRateIndexValueDate(IndexON,D211)</f>
        <v>42482</v>
      </c>
      <c r="F211" s="52">
        <f>IFERROR(_xll.qlIndexFixing(IndexON,D211,TRUE,_xll.ohTrigger(RecalcTrigger,TriggerON)),NA())</f>
        <v>5.4991187556918675E-3</v>
      </c>
      <c r="H211" s="49">
        <f>_xll.qlCalendarAdvance(IborCalendar,$H210,B211,"f",FALSE)</f>
        <v>42479</v>
      </c>
      <c r="I211" s="49">
        <f>_xll.qlInterestRateIndexValueDate(Index1M,$H211)</f>
        <v>42481</v>
      </c>
      <c r="J211" s="52">
        <f>IFERROR(_xll.qlIndexFixing(Index1M,$H211,TRUE,_xll.ohTrigger(RecalcTrigger,Trigger1M)),NA())</f>
        <v>6.4570917563519514E-3</v>
      </c>
      <c r="K211" s="52">
        <f>IFERROR(_xll.qlIndexFixing(ONIndex1M,I211,TRUE,_xll.ohTrigger(RecalcTrigger,Trigger1M)),NA())</f>
        <v>6.1361544536708834E-3</v>
      </c>
      <c r="L211" s="52">
        <f>IFERROR(_xll.qlIndexFixing(Index3M,H211,TRUE,_xll.ohTrigger(RecalcTrigger,Trigger3M)),NA())</f>
        <v>8.3272326419932281E-3</v>
      </c>
      <c r="M211" s="52">
        <f>IFERROR(_xll.qlIndexFixing(ONIndex3M,I211,TRUE,_xll.ohTrigger(RecalcTrigger,Trigger3M)),NA())</f>
        <v>7.3129097795732179E-3</v>
      </c>
      <c r="N211" s="52">
        <f>IFERROR(_xll.qlIndexFixing(Index6M,$H211,TRUE,_xll.ohTrigger(RecalcTrigger,Trigger6M)),NA())</f>
        <v>1.0059649008692367E-2</v>
      </c>
      <c r="O211" s="52">
        <f>IFERROR(_xll.qlIndexFixing(ONIndex6M,I211,TRUE,_xll.ohTrigger(RecalcTrigger,Trigger6M)),NA())</f>
        <v>7.9157253798101124E-3</v>
      </c>
      <c r="P211" s="52">
        <f>IFERROR(_xll.qlIndexFixing(Index1Y,$H211,TRUE,_xll.ohTrigger(RecalcTrigger,Trigger1Y)),NA())</f>
        <v>1.3852450279473471E-2</v>
      </c>
      <c r="Q211" s="52">
        <f>IFERROR(_xll.qlIndexFixing(ONIndex1Y,I211,TRUE,_xll.ohTrigger(RecalcTrigger,Trigger1Y)),NA())</f>
        <v>9.5967038127398041E-3</v>
      </c>
    </row>
    <row r="212" spans="2:17" x14ac:dyDescent="0.2">
      <c r="B212" s="46" t="s">
        <v>20</v>
      </c>
      <c r="D212" s="49">
        <f>_xll.qlCalendarAdvance(LocalCalendar,$D211,B212,"f",FALSE)</f>
        <v>42485</v>
      </c>
      <c r="E212" s="49">
        <f>_xll.qlInterestRateIndexValueDate(IndexON,D212)</f>
        <v>42485</v>
      </c>
      <c r="F212" s="52">
        <f>IFERROR(_xll.qlIndexFixing(IndexON,D212,TRUE,_xll.ohTrigger(RecalcTrigger,TriggerON)),NA())</f>
        <v>5.5403289903832587E-3</v>
      </c>
      <c r="H212" s="49">
        <f>_xll.qlCalendarAdvance(IborCalendar,$H211,B212,"f",FALSE)</f>
        <v>42480</v>
      </c>
      <c r="I212" s="49">
        <f>_xll.qlInterestRateIndexValueDate(Index1M,$H212)</f>
        <v>42482</v>
      </c>
      <c r="J212" s="52">
        <f>IFERROR(_xll.qlIndexFixing(Index1M,$H212,TRUE,_xll.ohTrigger(RecalcTrigger,Trigger1M)),NA())</f>
        <v>6.4673343376727092E-3</v>
      </c>
      <c r="K212" s="52">
        <f>IFERROR(_xll.qlIndexFixing(ONIndex1M,I212,TRUE,_xll.ohTrigger(RecalcTrigger,Trigger1M)),NA())</f>
        <v>6.176312863921396E-3</v>
      </c>
      <c r="L212" s="52">
        <f>IFERROR(_xll.qlIndexFixing(Index3M,H212,TRUE,_xll.ohTrigger(RecalcTrigger,Trigger3M)),NA())</f>
        <v>8.3500270107699053E-3</v>
      </c>
      <c r="M212" s="52">
        <f>IFERROR(_xll.qlIndexFixing(ONIndex3M,I212,TRUE,_xll.ohTrigger(RecalcTrigger,Trigger3M)),NA())</f>
        <v>7.3555379837131341E-3</v>
      </c>
      <c r="N212" s="52">
        <f>IFERROR(_xll.qlIndexFixing(Index6M,$H212,TRUE,_xll.ohTrigger(RecalcTrigger,Trigger6M)),NA())</f>
        <v>1.0103818513217899E-2</v>
      </c>
      <c r="O212" s="52">
        <f>IFERROR(_xll.qlIndexFixing(ONIndex6M,I212,TRUE,_xll.ohTrigger(RecalcTrigger,Trigger6M)),NA())</f>
        <v>7.9507631797781642E-3</v>
      </c>
      <c r="P212" s="52">
        <f>IFERROR(_xll.qlIndexFixing(Index1Y,$H212,TRUE,_xll.ohTrigger(RecalcTrigger,Trigger1Y)),NA())</f>
        <v>1.3891154807612769E-2</v>
      </c>
      <c r="Q212" s="52">
        <f>IFERROR(_xll.qlIndexFixing(ONIndex1Y,I212,TRUE,_xll.ohTrigger(RecalcTrigger,Trigger1Y)),NA())</f>
        <v>9.6360653650773287E-3</v>
      </c>
    </row>
    <row r="213" spans="2:17" x14ac:dyDescent="0.2">
      <c r="B213" s="46" t="s">
        <v>20</v>
      </c>
      <c r="D213" s="49">
        <f>_xll.qlCalendarAdvance(LocalCalendar,$D212,B213,"f",FALSE)</f>
        <v>42486</v>
      </c>
      <c r="E213" s="49">
        <f>_xll.qlInterestRateIndexValueDate(IndexON,D213)</f>
        <v>42486</v>
      </c>
      <c r="F213" s="52">
        <f>IFERROR(_xll.qlIndexFixing(IndexON,D213,TRUE,_xll.ohTrigger(RecalcTrigger,TriggerON)),NA())</f>
        <v>5.5608623449199257E-3</v>
      </c>
      <c r="H213" s="49">
        <f>_xll.qlCalendarAdvance(IborCalendar,$H212,B213,"f",FALSE)</f>
        <v>42481</v>
      </c>
      <c r="I213" s="49">
        <f>_xll.qlInterestRateIndexValueDate(Index1M,$H213)</f>
        <v>42485</v>
      </c>
      <c r="J213" s="52">
        <f>IFERROR(_xll.qlIndexFixing(Index1M,$H213,TRUE,_xll.ohTrigger(RecalcTrigger,Trigger1M)),NA())</f>
        <v>6.5196438807406665E-3</v>
      </c>
      <c r="K213" s="52">
        <f>IFERROR(_xll.qlIndexFixing(ONIndex1M,I213,TRUE,_xll.ohTrigger(RecalcTrigger,Trigger1M)),NA())</f>
        <v>6.2164606530412669E-3</v>
      </c>
      <c r="L213" s="52">
        <f>IFERROR(_xll.qlIndexFixing(Index3M,H213,TRUE,_xll.ohTrigger(RecalcTrigger,Trigger3M)),NA())</f>
        <v>8.4185500081402284E-3</v>
      </c>
      <c r="M213" s="52">
        <f>IFERROR(_xll.qlIndexFixing(ONIndex3M,I213,TRUE,_xll.ohTrigger(RecalcTrigger,Trigger3M)),NA())</f>
        <v>7.3980019593555824E-3</v>
      </c>
      <c r="N213" s="52">
        <f>IFERROR(_xll.qlIndexFixing(Index6M,$H213,TRUE,_xll.ohTrigger(RecalcTrigger,Trigger6M)),NA())</f>
        <v>1.0149402364232231E-2</v>
      </c>
      <c r="O213" s="52">
        <f>IFERROR(_xll.qlIndexFixing(ONIndex6M,I213,TRUE,_xll.ohTrigger(RecalcTrigger,Trigger6M)),NA())</f>
        <v>7.9895718322831044E-3</v>
      </c>
      <c r="P213" s="52">
        <f>IFERROR(_xll.qlIndexFixing(Index1Y,$H213,TRUE,_xll.ohTrigger(RecalcTrigger,Trigger1Y)),NA())</f>
        <v>1.3934151191012076E-2</v>
      </c>
      <c r="Q213" s="52">
        <f>IFERROR(_xll.qlIndexFixing(ONIndex1Y,I213,TRUE,_xll.ohTrigger(RecalcTrigger,Trigger1Y)),NA())</f>
        <v>9.6752420043699772E-3</v>
      </c>
    </row>
    <row r="214" spans="2:17" x14ac:dyDescent="0.2">
      <c r="B214" s="46" t="s">
        <v>20</v>
      </c>
      <c r="D214" s="49">
        <f>_xll.qlCalendarAdvance(LocalCalendar,$D213,B214,"f",FALSE)</f>
        <v>42487</v>
      </c>
      <c r="E214" s="49">
        <f>_xll.qlInterestRateIndexValueDate(IndexON,D214)</f>
        <v>42487</v>
      </c>
      <c r="F214" s="52">
        <f>IFERROR(_xll.qlIndexFixing(IndexON,D214,TRUE,_xll.ohTrigger(RecalcTrigger,TriggerON)),NA())</f>
        <v>5.5813274421367964E-3</v>
      </c>
      <c r="H214" s="49">
        <f>_xll.qlCalendarAdvance(IborCalendar,$H213,B214,"f",FALSE)</f>
        <v>42482</v>
      </c>
      <c r="I214" s="49">
        <f>_xll.qlInterestRateIndexValueDate(Index1M,$H214)</f>
        <v>42486</v>
      </c>
      <c r="J214" s="52">
        <f>IFERROR(_xll.qlIndexFixing(Index1M,$H214,TRUE,_xll.ohTrigger(RecalcTrigger,Trigger1M)),NA())</f>
        <v>6.5407581575263052E-3</v>
      </c>
      <c r="K214" s="52">
        <f>IFERROR(_xll.qlIndexFixing(ONIndex1M,I214,TRUE,_xll.ohTrigger(RecalcTrigger,Trigger1M)),NA())</f>
        <v>6.236688177096994E-3</v>
      </c>
      <c r="L214" s="52">
        <f>IFERROR(_xll.qlIndexFixing(Index3M,H214,TRUE,_xll.ohTrigger(RecalcTrigger,Trigger3M)),NA())</f>
        <v>8.4414360205563969E-3</v>
      </c>
      <c r="M214" s="52">
        <f>IFERROR(_xll.qlIndexFixing(ONIndex3M,I214,TRUE,_xll.ohTrigger(RecalcTrigger,Trigger3M)),NA())</f>
        <v>7.4193772576869321E-3</v>
      </c>
      <c r="N214" s="52">
        <f>IFERROR(_xll.qlIndexFixing(Index6M,$H214,TRUE,_xll.ohTrigger(RecalcTrigger,Trigger6M)),NA())</f>
        <v>1.0171771248426347E-2</v>
      </c>
      <c r="O214" s="52">
        <f>IFERROR(_xll.qlIndexFixing(ONIndex6M,I214,TRUE,_xll.ohTrigger(RecalcTrigger,Trigger6M)),NA())</f>
        <v>8.0111249694780895E-3</v>
      </c>
      <c r="P214" s="52">
        <f>IFERROR(_xll.qlIndexFixing(Index1Y,$H214,TRUE,_xll.ohTrigger(RecalcTrigger,Trigger1Y)),NA())</f>
        <v>1.3954485794317162E-2</v>
      </c>
      <c r="Q214" s="52">
        <f>IFERROR(_xll.qlIndexFixing(ONIndex1Y,I214,TRUE,_xll.ohTrigger(RecalcTrigger,Trigger1Y)),NA())</f>
        <v>9.695124740387584E-3</v>
      </c>
    </row>
    <row r="215" spans="2:17" x14ac:dyDescent="0.2">
      <c r="B215" s="46" t="s">
        <v>20</v>
      </c>
      <c r="D215" s="49">
        <f>_xll.qlCalendarAdvance(LocalCalendar,$D214,B215,"f",FALSE)</f>
        <v>42488</v>
      </c>
      <c r="E215" s="49">
        <f>_xll.qlInterestRateIndexValueDate(IndexON,D215)</f>
        <v>42488</v>
      </c>
      <c r="F215" s="52">
        <f>IFERROR(_xll.qlIndexFixing(IndexON,D215,TRUE,_xll.ohTrigger(RecalcTrigger,TriggerON)),NA())</f>
        <v>5.6017242819539348E-3</v>
      </c>
      <c r="H215" s="49">
        <f>_xll.qlCalendarAdvance(IborCalendar,$H214,B215,"f",FALSE)</f>
        <v>42485</v>
      </c>
      <c r="I215" s="49">
        <f>_xll.qlInterestRateIndexValueDate(Index1M,$H215)</f>
        <v>42487</v>
      </c>
      <c r="J215" s="52">
        <f>IFERROR(_xll.qlIndexFixing(Index1M,$H215,TRUE,_xll.ohTrigger(RecalcTrigger,Trigger1M)),NA())</f>
        <v>6.5619328919694908E-3</v>
      </c>
      <c r="K215" s="52">
        <f>IFERROR(_xll.qlIndexFixing(ONIndex1M,I215,TRUE,_xll.ohTrigger(RecalcTrigger,Trigger1M)),NA())</f>
        <v>6.256976090766031E-3</v>
      </c>
      <c r="L215" s="52">
        <f>IFERROR(_xll.qlIndexFixing(Index3M,H215,TRUE,_xll.ohTrigger(RecalcTrigger,Trigger3M)),NA())</f>
        <v>8.4643437310673152E-3</v>
      </c>
      <c r="M215" s="52">
        <f>IFERROR(_xll.qlIndexFixing(ONIndex3M,I215,TRUE,_xll.ohTrigger(RecalcTrigger,Trigger3M)),NA())</f>
        <v>7.440793457460515E-3</v>
      </c>
      <c r="N215" s="52">
        <f>IFERROR(_xll.qlIndexFixing(Index6M,$H215,TRUE,_xll.ohTrigger(RecalcTrigger,Trigger6M)),NA())</f>
        <v>1.0194111664018124E-2</v>
      </c>
      <c r="O215" s="52">
        <f>IFERROR(_xll.qlIndexFixing(ONIndex6M,I215,TRUE,_xll.ohTrigger(RecalcTrigger,Trigger6M)),NA())</f>
        <v>8.0339147166075264E-3</v>
      </c>
      <c r="P215" s="52">
        <f>IFERROR(_xll.qlIndexFixing(Index1Y,$H215,TRUE,_xll.ohTrigger(RecalcTrigger,Trigger1Y)),NA())</f>
        <v>1.3974785124606615E-2</v>
      </c>
      <c r="Q215" s="52">
        <f>IFERROR(_xll.qlIndexFixing(ONIndex1Y,I215,TRUE,_xll.ohTrigger(RecalcTrigger,Trigger1Y)),NA())</f>
        <v>9.7151067517131651E-3</v>
      </c>
    </row>
    <row r="216" spans="2:17" x14ac:dyDescent="0.2">
      <c r="B216" s="46" t="s">
        <v>20</v>
      </c>
      <c r="D216" s="49">
        <f>_xll.qlCalendarAdvance(LocalCalendar,$D215,B216,"f",FALSE)</f>
        <v>42489</v>
      </c>
      <c r="E216" s="49">
        <f>_xll.qlInterestRateIndexValueDate(IndexON,D216)</f>
        <v>42489</v>
      </c>
      <c r="F216" s="52">
        <f>IFERROR(_xll.qlIndexFixing(IndexON,D216,TRUE,_xll.ohTrigger(RecalcTrigger,TriggerON)),NA())</f>
        <v>5.6424372764496411E-3</v>
      </c>
      <c r="H216" s="49">
        <f>_xll.qlCalendarAdvance(IborCalendar,$H215,B216,"f",FALSE)</f>
        <v>42486</v>
      </c>
      <c r="I216" s="49">
        <f>_xll.qlInterestRateIndexValueDate(Index1M,$H216)</f>
        <v>42488</v>
      </c>
      <c r="J216" s="52">
        <f>IFERROR(_xll.qlIndexFixing(Index1M,$H216,TRUE,_xll.ohTrigger(RecalcTrigger,Trigger1M)),NA())</f>
        <v>6.6157923755983854E-3</v>
      </c>
      <c r="K216" s="52">
        <f>IFERROR(_xll.qlIndexFixing(ONIndex1M,I216,TRUE,_xll.ohTrigger(RecalcTrigger,Trigger1M)),NA())</f>
        <v>6.2773243942082502E-3</v>
      </c>
      <c r="L216" s="52">
        <f>IFERROR(_xll.qlIndexFixing(Index3M,H216,TRUE,_xll.ohTrigger(RecalcTrigger,Trigger3M)),NA())</f>
        <v>8.4872726545225999E-3</v>
      </c>
      <c r="M216" s="52">
        <f>IFERROR(_xll.qlIndexFixing(ONIndex3M,I216,TRUE,_xll.ohTrigger(RecalcTrigger,Trigger3M)),NA())</f>
        <v>7.462250558676331E-3</v>
      </c>
      <c r="N216" s="52">
        <f>IFERROR(_xll.qlIndexFixing(Index6M,$H216,TRUE,_xll.ohTrigger(RecalcTrigger,Trigger6M)),NA())</f>
        <v>1.0216423267619729E-2</v>
      </c>
      <c r="O216" s="52">
        <f>IFERROR(_xll.qlIndexFixing(ONIndex6M,I216,TRUE,_xll.ohTrigger(RecalcTrigger,Trigger6M)),NA())</f>
        <v>8.0579410740710955E-3</v>
      </c>
      <c r="P216" s="52">
        <f>IFERROR(_xll.qlIndexFixing(Index1Y,$H216,TRUE,_xll.ohTrigger(RecalcTrigger,Trigger1Y)),NA())</f>
        <v>1.3995049670364867E-2</v>
      </c>
      <c r="Q216" s="52">
        <f>IFERROR(_xll.qlIndexFixing(ONIndex1Y,I216,TRUE,_xll.ohTrigger(RecalcTrigger,Trigger1Y)),NA())</f>
        <v>9.7351880382667844E-3</v>
      </c>
    </row>
    <row r="217" spans="2:17" x14ac:dyDescent="0.2">
      <c r="B217" s="46" t="s">
        <v>20</v>
      </c>
      <c r="D217" s="49">
        <f>_xll.qlCalendarAdvance(LocalCalendar,$D216,B217,"f",FALSE)</f>
        <v>42492</v>
      </c>
      <c r="E217" s="49">
        <f>_xll.qlInterestRateIndexValueDate(IndexON,D217)</f>
        <v>42492</v>
      </c>
      <c r="F217" s="52">
        <f>IFERROR(_xll.qlIndexFixing(IndexON,D217,TRUE,_xll.ohTrigger(RecalcTrigger,TriggerON)),NA())</f>
        <v>5.6828691793153752E-3</v>
      </c>
      <c r="H217" s="49">
        <f>_xll.qlCalendarAdvance(IborCalendar,$H216,B217,"f",FALSE)</f>
        <v>42487</v>
      </c>
      <c r="I217" s="49">
        <f>_xll.qlInterestRateIndexValueDate(Index1M,$H217)</f>
        <v>42489</v>
      </c>
      <c r="J217" s="52">
        <f>IFERROR(_xll.qlIndexFixing(Index1M,$H217,TRUE,_xll.ohTrigger(RecalcTrigger,Trigger1M)),NA())</f>
        <v>6.6262539579459157E-3</v>
      </c>
      <c r="K217" s="52">
        <f>IFERROR(_xll.qlIndexFixing(ONIndex1M,I217,TRUE,_xll.ohTrigger(RecalcTrigger,Trigger1M)),NA())</f>
        <v>6.3286639770732123E-3</v>
      </c>
      <c r="L217" s="52">
        <f>IFERROR(_xll.qlIndexFixing(Index3M,H217,TRUE,_xll.ohTrigger(RecalcTrigger,Trigger3M)),NA())</f>
        <v>8.510222305763088E-3</v>
      </c>
      <c r="M217" s="52">
        <f>IFERROR(_xll.qlIndexFixing(ONIndex3M,I217,TRUE,_xll.ohTrigger(RecalcTrigger,Trigger3M)),NA())</f>
        <v>7.5163332032590624E-3</v>
      </c>
      <c r="N217" s="52">
        <f>IFERROR(_xll.qlIndexFixing(Index6M,$H217,TRUE,_xll.ohTrigger(RecalcTrigger,Trigger6M)),NA())</f>
        <v>1.025999999989719E-2</v>
      </c>
      <c r="O217" s="52">
        <f>IFERROR(_xll.qlIndexFixing(ONIndex6M,I217,TRUE,_xll.ohTrigger(RecalcTrigger,Trigger6M)),NA())</f>
        <v>8.1197812093236621E-3</v>
      </c>
      <c r="P217" s="52">
        <f>IFERROR(_xll.qlIndexFixing(Index1Y,$H217,TRUE,_xll.ohTrigger(RecalcTrigger,Trigger1Y)),NA())</f>
        <v>1.4006373823928355E-2</v>
      </c>
      <c r="Q217" s="52">
        <f>IFERROR(_xll.qlIndexFixing(ONIndex1Y,I217,TRUE,_xll.ohTrigger(RecalcTrigger,Trigger1Y)),NA())</f>
        <v>9.786286652906373E-3</v>
      </c>
    </row>
    <row r="218" spans="2:17" x14ac:dyDescent="0.2">
      <c r="B218" s="46" t="s">
        <v>20</v>
      </c>
      <c r="D218" s="49">
        <f>_xll.qlCalendarAdvance(LocalCalendar,$D217,B218,"f",FALSE)</f>
        <v>42493</v>
      </c>
      <c r="E218" s="49">
        <f>_xll.qlInterestRateIndexValueDate(IndexON,D218)</f>
        <v>42493</v>
      </c>
      <c r="F218" s="52">
        <f>IFERROR(_xll.qlIndexFixing(IndexON,D218,TRUE,_xll.ohTrigger(RecalcTrigger,TriggerON)),NA())</f>
        <v>5.703080480188305E-3</v>
      </c>
      <c r="H218" s="49">
        <f>_xll.qlCalendarAdvance(IborCalendar,$H217,B218,"f",FALSE)</f>
        <v>42488</v>
      </c>
      <c r="I218" s="49">
        <f>_xll.qlInterestRateIndexValueDate(Index1M,$H218)</f>
        <v>42493</v>
      </c>
      <c r="J218" s="52">
        <f>IFERROR(_xll.qlIndexFixing(Index1M,$H218,TRUE,_xll.ohTrigger(RecalcTrigger,Trigger1M)),NA())</f>
        <v>6.701258272274818E-3</v>
      </c>
      <c r="K218" s="52">
        <f>IFERROR(_xll.qlIndexFixing(ONIndex1M,I218,TRUE,_xll.ohTrigger(RecalcTrigger,Trigger1M)),NA())</f>
        <v>6.3799717572177173E-3</v>
      </c>
      <c r="L218" s="52">
        <f>IFERROR(_xll.qlIndexFixing(Index3M,H218,TRUE,_xll.ohTrigger(RecalcTrigger,Trigger3M)),NA())</f>
        <v>8.6139752593452842E-3</v>
      </c>
      <c r="M218" s="52">
        <f>IFERROR(_xll.qlIndexFixing(ONIndex3M,I218,TRUE,_xll.ohTrigger(RecalcTrigger,Trigger3M)),NA())</f>
        <v>7.5701495856694834E-3</v>
      </c>
      <c r="N218" s="52">
        <f>IFERROR(_xll.qlIndexFixing(Index6M,$H218,TRUE,_xll.ohTrigger(RecalcTrigger,Trigger6M)),NA())</f>
        <v>1.033827550431311E-2</v>
      </c>
      <c r="O218" s="52">
        <f>IFERROR(_xll.qlIndexFixing(ONIndex6M,I218,TRUE,_xll.ohTrigger(RecalcTrigger,Trigger6M)),NA())</f>
        <v>8.178766146578198E-3</v>
      </c>
      <c r="P218" s="52">
        <f>IFERROR(_xll.qlIndexFixing(Index1Y,$H218,TRUE,_xll.ohTrigger(RecalcTrigger,Trigger1Y)),NA())</f>
        <v>1.4095867731182527E-2</v>
      </c>
      <c r="Q218" s="52">
        <f>IFERROR(_xll.qlIndexFixing(ONIndex1Y,I218,TRUE,_xll.ohTrigger(RecalcTrigger,Trigger1Y)),NA())</f>
        <v>9.8370836012939833E-3</v>
      </c>
    </row>
    <row r="219" spans="2:17" x14ac:dyDescent="0.2">
      <c r="B219" s="46" t="s">
        <v>20</v>
      </c>
      <c r="D219" s="49">
        <f>_xll.qlCalendarAdvance(LocalCalendar,$D218,B219,"f",FALSE)</f>
        <v>42494</v>
      </c>
      <c r="E219" s="49">
        <f>_xll.qlInterestRateIndexValueDate(IndexON,D219)</f>
        <v>42494</v>
      </c>
      <c r="F219" s="52">
        <f>IFERROR(_xll.qlIndexFixing(IndexON,D219,TRUE,_xll.ohTrigger(RecalcTrigger,TriggerON)),NA())</f>
        <v>5.7232624605951798E-3</v>
      </c>
      <c r="H219" s="49">
        <f>_xll.qlCalendarAdvance(IborCalendar,$H218,B219,"f",FALSE)</f>
        <v>42489</v>
      </c>
      <c r="I219" s="49">
        <f>_xll.qlInterestRateIndexValueDate(Index1M,$H219)</f>
        <v>42494</v>
      </c>
      <c r="J219" s="52">
        <f>IFERROR(_xll.qlIndexFixing(Index1M,$H219,TRUE,_xll.ohTrigger(RecalcTrigger,Trigger1M)),NA())</f>
        <v>6.7450244983008846E-3</v>
      </c>
      <c r="K219" s="52">
        <f>IFERROR(_xll.qlIndexFixing(ONIndex1M,I219,TRUE,_xll.ohTrigger(RecalcTrigger,Trigger1M)),NA())</f>
        <v>6.4006823989792849E-3</v>
      </c>
      <c r="L219" s="52">
        <f>IFERROR(_xll.qlIndexFixing(Index3M,H219,TRUE,_xll.ohTrigger(RecalcTrigger,Trigger3M)),NA())</f>
        <v>8.6370252868085279E-3</v>
      </c>
      <c r="M219" s="52">
        <f>IFERROR(_xll.qlIndexFixing(ONIndex3M,I219,TRUE,_xll.ohTrigger(RecalcTrigger,Trigger3M)),NA())</f>
        <v>7.591852095378826E-3</v>
      </c>
      <c r="N219" s="52">
        <f>IFERROR(_xll.qlIndexFixing(Index6M,$H219,TRUE,_xll.ohTrigger(RecalcTrigger,Trigger6M)),NA())</f>
        <v>1.03604865319033E-2</v>
      </c>
      <c r="O219" s="52">
        <f>IFERROR(_xll.qlIndexFixing(ONIndex6M,I219,TRUE,_xll.ohTrigger(RecalcTrigger,Trigger6M)),NA())</f>
        <v>8.2014305899402729E-3</v>
      </c>
      <c r="P219" s="52">
        <f>IFERROR(_xll.qlIndexFixing(Index1Y,$H219,TRUE,_xll.ohTrigger(RecalcTrigger,Trigger1Y)),NA())</f>
        <v>1.4115933830351207E-2</v>
      </c>
      <c r="Q219" s="52">
        <f>IFERROR(_xll.qlIndexFixing(ONIndex1Y,I219,TRUE,_xll.ohTrigger(RecalcTrigger,Trigger1Y)),NA())</f>
        <v>9.8577605400951285E-3</v>
      </c>
    </row>
    <row r="220" spans="2:17" x14ac:dyDescent="0.2">
      <c r="B220" s="46" t="s">
        <v>20</v>
      </c>
      <c r="D220" s="49">
        <f>_xll.qlCalendarAdvance(LocalCalendar,$D219,B220,"f",FALSE)</f>
        <v>42495</v>
      </c>
      <c r="E220" s="49">
        <f>_xll.qlInterestRateIndexValueDate(IndexON,D220)</f>
        <v>42495</v>
      </c>
      <c r="F220" s="52">
        <f>IFERROR(_xll.qlIndexFixing(IndexON,D220,TRUE,_xll.ohTrigger(RecalcTrigger,TriggerON)),NA())</f>
        <v>5.7434151205359996E-3</v>
      </c>
      <c r="H220" s="49">
        <f>_xll.qlCalendarAdvance(IborCalendar,$H219,B220,"f",FALSE)</f>
        <v>42493</v>
      </c>
      <c r="I220" s="49">
        <f>_xll.qlInterestRateIndexValueDate(Index1M,$H220)</f>
        <v>42495</v>
      </c>
      <c r="J220" s="52">
        <f>IFERROR(_xll.qlIndexFixing(Index1M,$H220,TRUE,_xll.ohTrigger(RecalcTrigger,Trigger1M)),NA())</f>
        <v>6.7556650753855529E-3</v>
      </c>
      <c r="K220" s="52">
        <f>IFERROR(_xll.qlIndexFixing(ONIndex1M,I220,TRUE,_xll.ohTrigger(RecalcTrigger,Trigger1M)),NA())</f>
        <v>6.4214534306739068E-3</v>
      </c>
      <c r="L220" s="52">
        <f>IFERROR(_xll.qlIndexFixing(Index3M,H220,TRUE,_xll.ohTrigger(RecalcTrigger,Trigger3M)),NA())</f>
        <v>8.6600929059207788E-3</v>
      </c>
      <c r="M220" s="52">
        <f>IFERROR(_xll.qlIndexFixing(ONIndex3M,I220,TRUE,_xll.ohTrigger(RecalcTrigger,Trigger3M)),NA())</f>
        <v>7.6135955065304017E-3</v>
      </c>
      <c r="N220" s="52">
        <f>IFERROR(_xll.qlIndexFixing(Index6M,$H220,TRUE,_xll.ohTrigger(RecalcTrigger,Trigger6M)),NA())</f>
        <v>1.0404014677476712E-2</v>
      </c>
      <c r="O220" s="52">
        <f>IFERROR(_xll.qlIndexFixing(ONIndex6M,I220,TRUE,_xll.ohTrigger(RecalcTrigger,Trigger6M)),NA())</f>
        <v>8.2235753279835677E-3</v>
      </c>
      <c r="P220" s="52">
        <f>IFERROR(_xll.qlIndexFixing(Index1Y,$H220,TRUE,_xll.ohTrigger(RecalcTrigger,Trigger1Y)),NA())</f>
        <v>1.4135968565587506E-2</v>
      </c>
      <c r="Q220" s="52">
        <f>IFERROR(_xll.qlIndexFixing(ONIndex1Y,I220,TRUE,_xll.ohTrigger(RecalcTrigger,Trigger1Y)),NA())</f>
        <v>9.8785367542042479E-3</v>
      </c>
    </row>
    <row r="221" spans="2:17" x14ac:dyDescent="0.2">
      <c r="B221" s="46" t="s">
        <v>20</v>
      </c>
      <c r="D221" s="49">
        <f>_xll.qlCalendarAdvance(LocalCalendar,$D220,B221,"f",FALSE)</f>
        <v>42496</v>
      </c>
      <c r="E221" s="49">
        <f>_xll.qlInterestRateIndexValueDate(IndexON,D221)</f>
        <v>42496</v>
      </c>
      <c r="F221" s="52">
        <f>IFERROR(_xll.qlIndexFixing(IndexON,D221,TRUE,_xll.ohTrigger(RecalcTrigger,TriggerON)),NA())</f>
        <v>5.7837156232309894E-3</v>
      </c>
      <c r="H221" s="49">
        <f>_xll.qlCalendarAdvance(IborCalendar,$H220,B221,"f",FALSE)</f>
        <v>42494</v>
      </c>
      <c r="I221" s="49">
        <f>_xll.qlInterestRateIndexValueDate(Index1M,$H221)</f>
        <v>42496</v>
      </c>
      <c r="J221" s="52">
        <f>IFERROR(_xll.qlIndexFixing(Index1M,$H221,TRUE,_xll.ohTrigger(RecalcTrigger,Trigger1M)),NA())</f>
        <v>6.7663254027300517E-3</v>
      </c>
      <c r="K221" s="52">
        <f>IFERROR(_xll.qlIndexFixing(ONIndex1M,I221,TRUE,_xll.ohTrigger(RecalcTrigger,Trigger1M)),NA())</f>
        <v>6.4633128293145603E-3</v>
      </c>
      <c r="L221" s="52">
        <f>IFERROR(_xll.qlIndexFixing(Index3M,H221,TRUE,_xll.ohTrigger(RecalcTrigger,Trigger3M)),NA())</f>
        <v>8.7067164068893935E-3</v>
      </c>
      <c r="M221" s="52">
        <f>IFERROR(_xll.qlIndexFixing(ONIndex3M,I221,TRUE,_xll.ohTrigger(RecalcTrigger,Trigger3M)),NA())</f>
        <v>7.6573815371716591E-3</v>
      </c>
      <c r="N221" s="52">
        <f>IFERROR(_xll.qlIndexFixing(Index6M,$H221,TRUE,_xll.ohTrigger(RecalcTrigger,Trigger6M)),NA())</f>
        <v>1.0415562910661235E-2</v>
      </c>
      <c r="O221" s="52">
        <f>IFERROR(_xll.qlIndexFixing(ONIndex6M,I221,TRUE,_xll.ohTrigger(RecalcTrigger,Trigger6M)),NA())</f>
        <v>8.2663222566203842E-3</v>
      </c>
      <c r="P221" s="52">
        <f>IFERROR(_xll.qlIndexFixing(Index1Y,$H221,TRUE,_xll.ohTrigger(RecalcTrigger,Trigger1Y)),NA())</f>
        <v>1.41733106327924E-2</v>
      </c>
      <c r="Q221" s="52">
        <f>IFERROR(_xll.qlIndexFixing(ONIndex1Y,I221,TRUE,_xll.ohTrigger(RecalcTrigger,Trigger1Y)),NA())</f>
        <v>9.9206934769835442E-3</v>
      </c>
    </row>
    <row r="222" spans="2:17" x14ac:dyDescent="0.2">
      <c r="B222" s="46" t="s">
        <v>20</v>
      </c>
      <c r="D222" s="49">
        <f>_xll.qlCalendarAdvance(LocalCalendar,$D221,B222,"f",FALSE)</f>
        <v>42499</v>
      </c>
      <c r="E222" s="49">
        <f>_xll.qlInterestRateIndexValueDate(IndexON,D222)</f>
        <v>42499</v>
      </c>
      <c r="F222" s="52">
        <f>IFERROR(_xll.qlIndexFixing(IndexON,D222,TRUE,_xll.ohTrigger(RecalcTrigger,TriggerON)),NA())</f>
        <v>5.8237325557985997E-3</v>
      </c>
      <c r="H222" s="49">
        <f>_xll.qlCalendarAdvance(IborCalendar,$H221,B222,"f",FALSE)</f>
        <v>42495</v>
      </c>
      <c r="I222" s="49">
        <f>_xll.qlInterestRateIndexValueDate(Index1M,$H222)</f>
        <v>42499</v>
      </c>
      <c r="J222" s="52">
        <f>IFERROR(_xll.qlIndexFixing(Index1M,$H222,TRUE,_xll.ohTrigger(RecalcTrigger,Trigger1M)),NA())</f>
        <v>6.8319367048091757E-3</v>
      </c>
      <c r="K222" s="52">
        <f>IFERROR(_xll.qlIndexFixing(ONIndex1M,I222,TRUE,_xll.ohTrigger(RecalcTrigger,Trigger1M)),NA())</f>
        <v>6.5051414550243436E-3</v>
      </c>
      <c r="L222" s="52">
        <f>IFERROR(_xll.qlIndexFixing(Index3M,H222,TRUE,_xll.ohTrigger(RecalcTrigger,Trigger3M)),NA())</f>
        <v>8.7525296992431029E-3</v>
      </c>
      <c r="M222" s="52">
        <f>IFERROR(_xll.qlIndexFixing(ONIndex3M,I222,TRUE,_xll.ohTrigger(RecalcTrigger,Trigger3M)),NA())</f>
        <v>7.7009781657988441E-3</v>
      </c>
      <c r="N222" s="52">
        <f>IFERROR(_xll.qlIndexFixing(Index6M,$H222,TRUE,_xll.ohTrigger(RecalcTrigger,Trigger6M)),NA())</f>
        <v>1.0471570759346804E-2</v>
      </c>
      <c r="O222" s="52">
        <f>IFERROR(_xll.qlIndexFixing(ONIndex6M,I222,TRUE,_xll.ohTrigger(RecalcTrigger,Trigger6M)),NA())</f>
        <v>8.3069572262495228E-3</v>
      </c>
      <c r="P222" s="52">
        <f>IFERROR(_xll.qlIndexFixing(Index1Y,$H222,TRUE,_xll.ohTrigger(RecalcTrigger,Trigger1Y)),NA())</f>
        <v>1.4215803644389359E-2</v>
      </c>
      <c r="Q222" s="52">
        <f>IFERROR(_xll.qlIndexFixing(ONIndex1Y,I222,TRUE,_xll.ohTrigger(RecalcTrigger,Trigger1Y)),NA())</f>
        <v>9.9626343652392535E-3</v>
      </c>
    </row>
    <row r="223" spans="2:17" x14ac:dyDescent="0.2">
      <c r="B223" s="46" t="s">
        <v>20</v>
      </c>
      <c r="D223" s="49">
        <f>_xll.qlCalendarAdvance(LocalCalendar,$D222,B223,"f",FALSE)</f>
        <v>42500</v>
      </c>
      <c r="E223" s="49">
        <f>_xll.qlInterestRateIndexValueDate(IndexON,D223)</f>
        <v>42500</v>
      </c>
      <c r="F223" s="52">
        <f>IFERROR(_xll.qlIndexFixing(IndexON,D223,TRUE,_xll.ohTrigger(RecalcTrigger,TriggerON)),NA())</f>
        <v>5.843738613409144E-3</v>
      </c>
      <c r="H223" s="49">
        <f>_xll.qlCalendarAdvance(IborCalendar,$H222,B223,"f",FALSE)</f>
        <v>42496</v>
      </c>
      <c r="I223" s="49">
        <f>_xll.qlInterestRateIndexValueDate(Index1M,$H223)</f>
        <v>42500</v>
      </c>
      <c r="J223" s="52">
        <f>IFERROR(_xll.qlIndexFixing(Index1M,$H223,TRUE,_xll.ohTrigger(RecalcTrigger,Trigger1M)),NA())</f>
        <v>6.8539280674549275E-3</v>
      </c>
      <c r="K223" s="52">
        <f>IFERROR(_xll.qlIndexFixing(ONIndex1M,I223,TRUE,_xll.ohTrigger(RecalcTrigger,Trigger1M)),NA())</f>
        <v>6.5262144356648122E-3</v>
      </c>
      <c r="L223" s="52">
        <f>IFERROR(_xll.qlIndexFixing(Index3M,H223,TRUE,_xll.ohTrigger(RecalcTrigger,Trigger3M)),NA())</f>
        <v>8.7756780767944218E-3</v>
      </c>
      <c r="M223" s="52">
        <f>IFERROR(_xll.qlIndexFixing(ONIndex3M,I223,TRUE,_xll.ohTrigger(RecalcTrigger,Trigger3M)),NA())</f>
        <v>7.7229260843214576E-3</v>
      </c>
      <c r="N223" s="52">
        <f>IFERROR(_xll.qlIndexFixing(Index6M,$H223,TRUE,_xll.ohTrigger(RecalcTrigger,Trigger6M)),NA())</f>
        <v>1.0493813910632437E-2</v>
      </c>
      <c r="O223" s="52">
        <f>IFERROR(_xll.qlIndexFixing(ONIndex6M,I223,TRUE,_xll.ohTrigger(RecalcTrigger,Trigger6M)),NA())</f>
        <v>8.3265034367396851E-3</v>
      </c>
      <c r="P223" s="52">
        <f>IFERROR(_xll.qlIndexFixing(Index1Y,$H223,TRUE,_xll.ohTrigger(RecalcTrigger,Trigger1Y)),NA())</f>
        <v>1.4235688893215777E-2</v>
      </c>
      <c r="Q223" s="52">
        <f>IFERROR(_xll.qlIndexFixing(ONIndex1Y,I223,TRUE,_xll.ohTrigger(RecalcTrigger,Trigger1Y)),NA())</f>
        <v>9.9839069567675409E-3</v>
      </c>
    </row>
    <row r="224" spans="2:17" x14ac:dyDescent="0.2">
      <c r="B224" s="46" t="s">
        <v>20</v>
      </c>
      <c r="D224" s="49">
        <f>_xll.qlCalendarAdvance(LocalCalendar,$D223,B224,"f",FALSE)</f>
        <v>42501</v>
      </c>
      <c r="E224" s="49">
        <f>_xll.qlInterestRateIndexValueDate(IndexON,D224)</f>
        <v>42501</v>
      </c>
      <c r="F224" s="52">
        <f>IFERROR(_xll.qlIndexFixing(IndexON,D224,TRUE,_xll.ohTrigger(RecalcTrigger,TriggerON)),NA())</f>
        <v>5.8637153505536332E-3</v>
      </c>
      <c r="H224" s="49">
        <f>_xll.qlCalendarAdvance(IborCalendar,$H223,B224,"f",FALSE)</f>
        <v>42499</v>
      </c>
      <c r="I224" s="49">
        <f>_xll.qlInterestRateIndexValueDate(Index1M,$H224)</f>
        <v>42501</v>
      </c>
      <c r="J224" s="52">
        <f>IFERROR(_xll.qlIndexFixing(Index1M,$H224,TRUE,_xll.ohTrigger(RecalcTrigger,Trigger1M)),NA())</f>
        <v>6.8985466104801423E-3</v>
      </c>
      <c r="K224" s="52">
        <f>IFERROR(_xll.qlIndexFixing(ONIndex1M,I224,TRUE,_xll.ohTrigger(RecalcTrigger,Trigger1M)),NA())</f>
        <v>6.547347806158399E-3</v>
      </c>
      <c r="L224" s="52">
        <f>IFERROR(_xll.qlIndexFixing(Index3M,H224,TRUE,_xll.ohTrigger(RecalcTrigger,Trigger3M)),NA())</f>
        <v>8.7988411659941611E-3</v>
      </c>
      <c r="M224" s="52">
        <f>IFERROR(_xll.qlIndexFixing(ONIndex3M,I224,TRUE,_xll.ohTrigger(RecalcTrigger,Trigger3M)),NA())</f>
        <v>7.7449149042863041E-3</v>
      </c>
      <c r="N224" s="52">
        <f>IFERROR(_xll.qlIndexFixing(Index6M,$H224,TRUE,_xll.ohTrigger(RecalcTrigger,Trigger6M)),NA())</f>
        <v>1.054810002976856E-2</v>
      </c>
      <c r="O224" s="52">
        <f>IFERROR(_xll.qlIndexFixing(ONIndex6M,I224,TRUE,_xll.ohTrigger(RecalcTrigger,Trigger6M)),NA())</f>
        <v>8.3455299415113871E-3</v>
      </c>
      <c r="P224" s="52">
        <f>IFERROR(_xll.qlIndexFixing(Index1Y,$H224,TRUE,_xll.ohTrigger(RecalcTrigger,Trigger1Y)),NA())</f>
        <v>1.4255545711703125E-2</v>
      </c>
      <c r="Q224" s="52">
        <f>IFERROR(_xll.qlIndexFixing(ONIndex1Y,I224,TRUE,_xll.ohTrigger(RecalcTrigger,Trigger1Y)),NA())</f>
        <v>1.0005278823763675E-2</v>
      </c>
    </row>
    <row r="225" spans="2:17" x14ac:dyDescent="0.2">
      <c r="B225" s="46" t="s">
        <v>20</v>
      </c>
      <c r="D225" s="49">
        <f>_xll.qlCalendarAdvance(LocalCalendar,$D224,B225,"f",FALSE)</f>
        <v>42502</v>
      </c>
      <c r="E225" s="49">
        <f>_xll.qlInterestRateIndexValueDate(IndexON,D225)</f>
        <v>42502</v>
      </c>
      <c r="F225" s="52">
        <f>IFERROR(_xll.qlIndexFixing(IndexON,D225,TRUE,_xll.ohTrigger(RecalcTrigger,TriggerON)),NA())</f>
        <v>5.8836627673120034E-3</v>
      </c>
      <c r="H225" s="49">
        <f>_xll.qlCalendarAdvance(IborCalendar,$H224,B225,"f",FALSE)</f>
        <v>42500</v>
      </c>
      <c r="I225" s="49">
        <f>_xll.qlInterestRateIndexValueDate(Index1M,$H225)</f>
        <v>42502</v>
      </c>
      <c r="J225" s="52">
        <f>IFERROR(_xll.qlIndexFixing(Index1M,$H225,TRUE,_xll.ohTrigger(RecalcTrigger,Trigger1M)),NA())</f>
        <v>6.9093959113966652E-3</v>
      </c>
      <c r="K225" s="52">
        <f>IFERROR(_xll.qlIndexFixing(ONIndex1M,I225,TRUE,_xll.ohTrigger(RecalcTrigger,Trigger1M)),NA())</f>
        <v>6.5685415665051039E-3</v>
      </c>
      <c r="L225" s="52">
        <f>IFERROR(_xll.qlIndexFixing(Index3M,H225,TRUE,_xll.ohTrigger(RecalcTrigger,Trigger3M)),NA())</f>
        <v>8.8220184868054406E-3</v>
      </c>
      <c r="M225" s="52">
        <f>IFERROR(_xll.qlIndexFixing(ONIndex3M,I225,TRUE,_xll.ohTrigger(RecalcTrigger,Trigger3M)),NA())</f>
        <v>7.766944625853256E-3</v>
      </c>
      <c r="N225" s="52">
        <f>IFERROR(_xll.qlIndexFixing(Index6M,$H225,TRUE,_xll.ohTrigger(RecalcTrigger,Trigger6M)),NA())</f>
        <v>1.0559697009249048E-2</v>
      </c>
      <c r="O225" s="52">
        <f>IFERROR(_xll.qlIndexFixing(ONIndex6M,I225,TRUE,_xll.ohTrigger(RecalcTrigger,Trigger6M)),NA())</f>
        <v>8.3640367404047566E-3</v>
      </c>
      <c r="P225" s="52">
        <f>IFERROR(_xll.qlIndexFixing(Index1Y,$H225,TRUE,_xll.ohTrigger(RecalcTrigger,Trigger1Y)),NA())</f>
        <v>1.4275374588929551E-2</v>
      </c>
      <c r="Q225" s="52">
        <f>IFERROR(_xll.qlIndexFixing(ONIndex1Y,I225,TRUE,_xll.ohTrigger(RecalcTrigger,Trigger1Y)),NA())</f>
        <v>1.0026749966307591E-2</v>
      </c>
    </row>
    <row r="226" spans="2:17" x14ac:dyDescent="0.2">
      <c r="B226" s="46" t="s">
        <v>20</v>
      </c>
      <c r="D226" s="49">
        <f>_xll.qlCalendarAdvance(LocalCalendar,$D225,B226,"f",FALSE)</f>
        <v>42503</v>
      </c>
      <c r="E226" s="49">
        <f>_xll.qlInterestRateIndexValueDate(IndexON,D226)</f>
        <v>42503</v>
      </c>
      <c r="F226" s="52">
        <f>IFERROR(_xll.qlIndexFixing(IndexON,D226,TRUE,_xll.ohTrigger(RecalcTrigger,TriggerON)),NA())</f>
        <v>5.9235573306981593E-3</v>
      </c>
      <c r="H226" s="49">
        <f>_xll.qlCalendarAdvance(IborCalendar,$H225,B226,"f",FALSE)</f>
        <v>42501</v>
      </c>
      <c r="I226" s="49">
        <f>_xll.qlInterestRateIndexValueDate(Index1M,$H226)</f>
        <v>42503</v>
      </c>
      <c r="J226" s="52">
        <f>IFERROR(_xll.qlIndexFixing(Index1M,$H226,TRUE,_xll.ohTrigger(RecalcTrigger,Trigger1M)),NA())</f>
        <v>6.9202649460464727E-3</v>
      </c>
      <c r="K226" s="52">
        <f>IFERROR(_xll.qlIndexFixing(ONIndex1M,I226,TRUE,_xll.ohTrigger(RecalcTrigger,Trigger1M)),NA())</f>
        <v>6.6112517954586281E-3</v>
      </c>
      <c r="L226" s="52">
        <f>IFERROR(_xll.qlIndexFixing(Index3M,H226,TRUE,_xll.ohTrigger(RecalcTrigger,Trigger3M)),NA())</f>
        <v>8.8687852683899185E-3</v>
      </c>
      <c r="M226" s="52">
        <f>IFERROR(_xll.qlIndexFixing(ONIndex3M,I226,TRUE,_xll.ohTrigger(RecalcTrigger,Trigger3M)),NA())</f>
        <v>7.8113098910481682E-3</v>
      </c>
      <c r="N226" s="52">
        <f>IFERROR(_xll.qlIndexFixing(Index6M,$H226,TRUE,_xll.ohTrigger(RecalcTrigger,Trigger6M)),NA())</f>
        <v>1.0571319835058116E-2</v>
      </c>
      <c r="O226" s="52">
        <f>IFERROR(_xll.qlIndexFixing(ONIndex6M,I226,TRUE,_xll.ohTrigger(RecalcTrigger,Trigger6M)),NA())</f>
        <v>8.39951395442462E-3</v>
      </c>
      <c r="P226" s="52">
        <f>IFERROR(_xll.qlIndexFixing(Index1Y,$H226,TRUE,_xll.ohTrigger(RecalcTrigger,Trigger1Y)),NA())</f>
        <v>1.4312195995836044E-2</v>
      </c>
      <c r="Q226" s="52">
        <f>IFERROR(_xll.qlIndexFixing(ONIndex1Y,I226,TRUE,_xll.ohTrigger(RecalcTrigger,Trigger1Y)),NA())</f>
        <v>1.0070304853657674E-2</v>
      </c>
    </row>
    <row r="227" spans="2:17" x14ac:dyDescent="0.2">
      <c r="B227" s="46" t="s">
        <v>20</v>
      </c>
      <c r="D227" s="49">
        <f>_xll.qlCalendarAdvance(LocalCalendar,$D226,B227,"f",FALSE)</f>
        <v>42506</v>
      </c>
      <c r="E227" s="49">
        <f>_xll.qlInterestRateIndexValueDate(IndexON,D227)</f>
        <v>42506</v>
      </c>
      <c r="F227" s="52">
        <f>IFERROR(_xll.qlIndexFixing(IndexON,D227,TRUE,_xll.ohTrigger(RecalcTrigger,TriggerON)),NA())</f>
        <v>5.9631592288855728E-3</v>
      </c>
      <c r="H227" s="49">
        <f>_xll.qlCalendarAdvance(IborCalendar,$H226,B227,"f",FALSE)</f>
        <v>42502</v>
      </c>
      <c r="I227" s="49">
        <f>_xll.qlInterestRateIndexValueDate(Index1M,$H227)</f>
        <v>42506</v>
      </c>
      <c r="J227" s="52">
        <f>IFERROR(_xll.qlIndexFixing(Index1M,$H227,TRUE,_xll.ohTrigger(RecalcTrigger,Trigger1M)),NA())</f>
        <v>6.9871460178833238E-3</v>
      </c>
      <c r="K227" s="52">
        <f>IFERROR(_xll.qlIndexFixing(ONIndex1M,I227,TRUE,_xll.ohTrigger(RecalcTrigger,Trigger1M)),NA())</f>
        <v>6.6539205064231055E-3</v>
      </c>
      <c r="L227" s="52">
        <f>IFERROR(_xll.qlIndexFixing(Index3M,H227,TRUE,_xll.ohTrigger(RecalcTrigger,Trigger3M)),NA())</f>
        <v>8.9148604849896024E-3</v>
      </c>
      <c r="M227" s="52">
        <f>IFERROR(_xll.qlIndexFixing(ONIndex3M,I227,TRUE,_xll.ohTrigger(RecalcTrigger,Trigger3M)),NA())</f>
        <v>7.8554725269430747E-3</v>
      </c>
      <c r="N227" s="52">
        <f>IFERROR(_xll.qlIndexFixing(Index6M,$H227,TRUE,_xll.ohTrigger(RecalcTrigger,Trigger6M)),NA())</f>
        <v>1.0627702849901817E-2</v>
      </c>
      <c r="O227" s="52">
        <f>IFERROR(_xll.qlIndexFixing(ONIndex6M,I227,TRUE,_xll.ohTrigger(RecalcTrigger,Trigger6M)),NA())</f>
        <v>8.4328668759159342E-3</v>
      </c>
      <c r="P227" s="52">
        <f>IFERROR(_xll.qlIndexFixing(Index1Y,$H227,TRUE,_xll.ohTrigger(RecalcTrigger,Trigger1Y)),NA())</f>
        <v>1.435442046822763E-2</v>
      </c>
      <c r="Q227" s="52">
        <f>IFERROR(_xll.qlIndexFixing(ONIndex1Y,I227,TRUE,_xll.ohTrigger(RecalcTrigger,Trigger1Y)),NA())</f>
        <v>1.0113627292120952E-2</v>
      </c>
    </row>
    <row r="228" spans="2:17" x14ac:dyDescent="0.2">
      <c r="B228" s="46" t="s">
        <v>20</v>
      </c>
      <c r="D228" s="49">
        <f>_xll.qlCalendarAdvance(LocalCalendar,$D227,B228,"f",FALSE)</f>
        <v>42507</v>
      </c>
      <c r="E228" s="49">
        <f>_xll.qlInterestRateIndexValueDate(IndexON,D228)</f>
        <v>42507</v>
      </c>
      <c r="F228" s="52">
        <f>IFERROR(_xll.qlIndexFixing(IndexON,D228,TRUE,_xll.ohTrigger(RecalcTrigger,TriggerON)),NA())</f>
        <v>5.9829600430738594E-3</v>
      </c>
      <c r="H228" s="49">
        <f>_xll.qlCalendarAdvance(IborCalendar,$H227,B228,"f",FALSE)</f>
        <v>42503</v>
      </c>
      <c r="I228" s="49">
        <f>_xll.qlInterestRateIndexValueDate(Index1M,$H228)</f>
        <v>42507</v>
      </c>
      <c r="J228" s="52">
        <f>IFERROR(_xll.qlIndexFixing(Index1M,$H228,TRUE,_xll.ohTrigger(RecalcTrigger,Trigger1M)),NA())</f>
        <v>7.0095606419498255E-3</v>
      </c>
      <c r="K228" s="52">
        <f>IFERROR(_xll.qlIndexFixing(ONIndex1M,I228,TRUE,_xll.ohTrigger(RecalcTrigger,Trigger1M)),NA())</f>
        <v>6.6754162161952735E-3</v>
      </c>
      <c r="L228" s="52">
        <f>IFERROR(_xll.qlIndexFixing(Index3M,H228,TRUE,_xll.ohTrigger(RecalcTrigger,Trigger3M)),NA())</f>
        <v>8.9381017628805161E-3</v>
      </c>
      <c r="M228" s="52">
        <f>IFERROR(_xll.qlIndexFixing(ONIndex3M,I228,TRUE,_xll.ohTrigger(RecalcTrigger,Trigger3M)),NA())</f>
        <v>7.8777067561208725E-3</v>
      </c>
      <c r="N228" s="52">
        <f>IFERROR(_xll.qlIndexFixing(Index6M,$H228,TRUE,_xll.ohTrigger(RecalcTrigger,Trigger6M)),NA())</f>
        <v>1.0650116670298032E-2</v>
      </c>
      <c r="O228" s="52">
        <f>IFERROR(_xll.qlIndexFixing(ONIndex6M,I228,TRUE,_xll.ohTrigger(RecalcTrigger,Trigger6M)),NA())</f>
        <v>8.4487751444584092E-3</v>
      </c>
      <c r="P228" s="52">
        <f>IFERROR(_xll.qlIndexFixing(Index1Y,$H228,TRUE,_xll.ohTrigger(RecalcTrigger,Trigger1Y)),NA())</f>
        <v>1.4374116976759421E-2</v>
      </c>
      <c r="Q228" s="52">
        <f>IFERROR(_xll.qlIndexFixing(ONIndex1Y,I228,TRUE,_xll.ohTrigger(RecalcTrigger,Trigger1Y)),NA())</f>
        <v>1.0135594812643589E-2</v>
      </c>
    </row>
    <row r="229" spans="2:17" x14ac:dyDescent="0.2">
      <c r="B229" s="46" t="s">
        <v>20</v>
      </c>
      <c r="D229" s="49">
        <f>_xll.qlCalendarAdvance(LocalCalendar,$D228,B229,"f",FALSE)</f>
        <v>42508</v>
      </c>
      <c r="E229" s="49">
        <f>_xll.qlInterestRateIndexValueDate(IndexON,D229)</f>
        <v>42508</v>
      </c>
      <c r="F229" s="52">
        <f>IFERROR(_xll.qlIndexFixing(IndexON,D229,TRUE,_xll.ohTrigger(RecalcTrigger,TriggerON)),NA())</f>
        <v>6.0027315367161549E-3</v>
      </c>
      <c r="H229" s="49">
        <f>_xll.qlCalendarAdvance(IborCalendar,$H228,B229,"f",FALSE)</f>
        <v>42506</v>
      </c>
      <c r="I229" s="49">
        <f>_xll.qlInterestRateIndexValueDate(Index1M,$H229)</f>
        <v>42508</v>
      </c>
      <c r="J229" s="52">
        <f>IFERROR(_xll.qlIndexFixing(Index1M,$H229,TRUE,_xll.ohTrigger(RecalcTrigger,Trigger1M)),NA())</f>
        <v>7.0550317827475992E-3</v>
      </c>
      <c r="K229" s="52">
        <f>IFERROR(_xll.qlIndexFixing(ONIndex1M,I229,TRUE,_xll.ohTrigger(RecalcTrigger,Trigger1M)),NA())</f>
        <v>6.6969723158205596E-3</v>
      </c>
      <c r="L229" s="52">
        <f>IFERROR(_xll.qlIndexFixing(Index3M,H229,TRUE,_xll.ohTrigger(RecalcTrigger,Trigger3M)),NA())</f>
        <v>8.9613543919131941E-3</v>
      </c>
      <c r="M229" s="52">
        <f>IFERROR(_xll.qlIndexFixing(ONIndex3M,I229,TRUE,_xll.ohTrigger(RecalcTrigger,Trigger3M)),NA())</f>
        <v>7.8999818868208393E-3</v>
      </c>
      <c r="N229" s="52">
        <f>IFERROR(_xll.qlIndexFixing(Index6M,$H229,TRUE,_xll.ohTrigger(RecalcTrigger,Trigger6M)),NA())</f>
        <v>1.0672566583625935E-2</v>
      </c>
      <c r="O229" s="52">
        <f>IFERROR(_xll.qlIndexFixing(ONIndex6M,I229,TRUE,_xll.ohTrigger(RecalcTrigger,Trigger6M)),NA())</f>
        <v>8.4641637065629993E-3</v>
      </c>
      <c r="P229" s="52">
        <f>IFERROR(_xll.qlIndexFixing(Index1Y,$H229,TRUE,_xll.ohTrigger(RecalcTrigger,Trigger1Y)),NA())</f>
        <v>1.4393788479360297E-2</v>
      </c>
      <c r="Q229" s="52">
        <f>IFERROR(_xll.qlIndexFixing(ONIndex1Y,I229,TRUE,_xll.ohTrigger(RecalcTrigger,Trigger1Y)),NA())</f>
        <v>1.0157661608793944E-2</v>
      </c>
    </row>
    <row r="230" spans="2:17" x14ac:dyDescent="0.2">
      <c r="B230" s="46" t="s">
        <v>20</v>
      </c>
      <c r="D230" s="49">
        <f>_xll.qlCalendarAdvance(LocalCalendar,$D229,B230,"f",FALSE)</f>
        <v>42509</v>
      </c>
      <c r="E230" s="49">
        <f>_xll.qlInterestRateIndexValueDate(IndexON,D230)</f>
        <v>42509</v>
      </c>
      <c r="F230" s="52">
        <f>IFERROR(_xll.qlIndexFixing(IndexON,D230,TRUE,_xll.ohTrigger(RecalcTrigger,TriggerON)),NA())</f>
        <v>6.0224737098124592E-3</v>
      </c>
      <c r="H230" s="49">
        <f>_xll.qlCalendarAdvance(IborCalendar,$H229,B230,"f",FALSE)</f>
        <v>42507</v>
      </c>
      <c r="I230" s="49">
        <f>_xll.qlInterestRateIndexValueDate(Index1M,$H230)</f>
        <v>42509</v>
      </c>
      <c r="J230" s="52">
        <f>IFERROR(_xll.qlIndexFixing(Index1M,$H230,TRUE,_xll.ohTrigger(RecalcTrigger,Trigger1M)),NA())</f>
        <v>7.0660896927368655E-3</v>
      </c>
      <c r="K230" s="52">
        <f>IFERROR(_xll.qlIndexFixing(ONIndex1M,I230,TRUE,_xll.ohTrigger(RecalcTrigger,Trigger1M)),NA())</f>
        <v>6.718588805298964E-3</v>
      </c>
      <c r="L230" s="52">
        <f>IFERROR(_xll.qlIndexFixing(Index3M,H230,TRUE,_xll.ohTrigger(RecalcTrigger,Trigger3M)),NA())</f>
        <v>8.9846178919708239E-3</v>
      </c>
      <c r="M230" s="52">
        <f>IFERROR(_xll.qlIndexFixing(ONIndex3M,I230,TRUE,_xll.ohTrigger(RecalcTrigger,Trigger3M)),NA())</f>
        <v>7.9222979189630394E-3</v>
      </c>
      <c r="N230" s="52">
        <f>IFERROR(_xll.qlIndexFixing(Index6M,$H230,TRUE,_xll.ohTrigger(RecalcTrigger,Trigger6M)),NA())</f>
        <v>1.0716428077537508E-2</v>
      </c>
      <c r="O230" s="52">
        <f>IFERROR(_xll.qlIndexFixing(ONIndex6M,I230,TRUE,_xll.ohTrigger(RecalcTrigger,Trigger6M)),NA())</f>
        <v>8.4790325623895768E-3</v>
      </c>
      <c r="P230" s="52">
        <f>IFERROR(_xll.qlIndexFixing(Index1Y,$H230,TRUE,_xll.ohTrigger(RecalcTrigger,Trigger1Y)),NA())</f>
        <v>1.4413435465394205E-2</v>
      </c>
      <c r="Q230" s="52">
        <f>IFERROR(_xll.qlIndexFixing(ONIndex1Y,I230,TRUE,_xll.ohTrigger(RecalcTrigger,Trigger1Y)),NA())</f>
        <v>1.0179827680572018E-2</v>
      </c>
    </row>
    <row r="231" spans="2:17" x14ac:dyDescent="0.2">
      <c r="B231" s="46" t="s">
        <v>20</v>
      </c>
      <c r="D231" s="49">
        <f>_xll.qlCalendarAdvance(LocalCalendar,$D230,B231,"f",FALSE)</f>
        <v>42510</v>
      </c>
      <c r="E231" s="49">
        <f>_xll.qlInterestRateIndexValueDate(IndexON,D231)</f>
        <v>42510</v>
      </c>
      <c r="F231" s="52">
        <f>IFERROR(_xll.qlIndexFixing(IndexON,D231,TRUE,_xll.ohTrigger(RecalcTrigger,TriggerON)),NA())</f>
        <v>6.061962393815179E-3</v>
      </c>
      <c r="H231" s="49">
        <f>_xll.qlCalendarAdvance(IborCalendar,$H230,B231,"f",FALSE)</f>
        <v>42508</v>
      </c>
      <c r="I231" s="49">
        <f>_xll.qlInterestRateIndexValueDate(Index1M,$H231)</f>
        <v>42510</v>
      </c>
      <c r="J231" s="52">
        <f>IFERROR(_xll.qlIndexFixing(Index1M,$H231,TRUE,_xll.ohTrigger(RecalcTrigger,Trigger1M)),NA())</f>
        <v>7.0771673194009793E-3</v>
      </c>
      <c r="K231" s="52">
        <f>IFERROR(_xll.qlIndexFixing(ONIndex1M,I231,TRUE,_xll.ohTrigger(RecalcTrigger,Trigger1M)),NA())</f>
        <v>6.7621500983516825E-3</v>
      </c>
      <c r="L231" s="52">
        <f>IFERROR(_xll.qlIndexFixing(Index3M,H231,TRUE,_xll.ohTrigger(RecalcTrigger,Trigger3M)),NA())</f>
        <v>9.0314875887562325E-3</v>
      </c>
      <c r="M231" s="52">
        <f>IFERROR(_xll.qlIndexFixing(ONIndex3M,I231,TRUE,_xll.ohTrigger(RecalcTrigger,Trigger3M)),NA())</f>
        <v>7.9672426398946783E-3</v>
      </c>
      <c r="N231" s="52">
        <f>IFERROR(_xll.qlIndexFixing(Index6M,$H231,TRUE,_xll.ohTrigger(RecalcTrigger,Trigger6M)),NA())</f>
        <v>1.0728269425833194E-2</v>
      </c>
      <c r="O231" s="52">
        <f>IFERROR(_xll.qlIndexFixing(ONIndex6M,I231,TRUE,_xll.ohTrigger(RecalcTrigger,Trigger6M)),NA())</f>
        <v>8.507238947430551E-3</v>
      </c>
      <c r="P231" s="52">
        <f>IFERROR(_xll.qlIndexFixing(Index1Y,$H231,TRUE,_xll.ohTrigger(RecalcTrigger,Trigger1Y)),NA())</f>
        <v>1.4449842119910589E-2</v>
      </c>
      <c r="Q231" s="52">
        <f>IFERROR(_xll.qlIndexFixing(ONIndex1Y,I231,TRUE,_xll.ohTrigger(RecalcTrigger,Trigger1Y)),NA())</f>
        <v>1.0224781134864358E-2</v>
      </c>
    </row>
    <row r="232" spans="2:17" x14ac:dyDescent="0.2">
      <c r="B232" s="46" t="s">
        <v>20</v>
      </c>
      <c r="D232" s="49">
        <f>_xll.qlCalendarAdvance(LocalCalendar,$D231,B232,"f",FALSE)</f>
        <v>42513</v>
      </c>
      <c r="E232" s="49">
        <f>_xll.qlInterestRateIndexValueDate(IndexON,D232)</f>
        <v>42513</v>
      </c>
      <c r="F232" s="52">
        <f>IFERROR(_xll.qlIndexFixing(IndexON,D232,TRUE,_xll.ohTrigger(RecalcTrigger,TriggerON)),NA())</f>
        <v>6.1011491969775733E-3</v>
      </c>
      <c r="H232" s="49">
        <f>_xll.qlCalendarAdvance(IborCalendar,$H231,B232,"f",FALSE)</f>
        <v>42509</v>
      </c>
      <c r="I232" s="49">
        <f>_xll.qlInterestRateIndexValueDate(Index1M,$H232)</f>
        <v>42513</v>
      </c>
      <c r="J232" s="52">
        <f>IFERROR(_xll.qlIndexFixing(Index1M,$H232,TRUE,_xll.ohTrigger(RecalcTrigger,Trigger1M)),NA())</f>
        <v>7.1453182121314265E-3</v>
      </c>
      <c r="K232" s="52">
        <f>IFERROR(_xll.qlIndexFixing(ONIndex1M,I232,TRUE,_xll.ohTrigger(RecalcTrigger,Trigger1M)),NA())</f>
        <v>6.805658662942804E-3</v>
      </c>
      <c r="L232" s="52">
        <f>IFERROR(_xll.qlIndexFixing(Index3M,H232,TRUE,_xll.ohTrigger(RecalcTrigger,Trigger3M)),NA())</f>
        <v>9.0777709997052793E-3</v>
      </c>
      <c r="M232" s="52">
        <f>IFERROR(_xll.qlIndexFixing(ONIndex3M,I232,TRUE,_xll.ohTrigger(RecalcTrigger,Trigger3M)),NA())</f>
        <v>8.0119710635528918E-3</v>
      </c>
      <c r="N232" s="52">
        <f>IFERROR(_xll.qlIndexFixing(Index6M,$H232,TRUE,_xll.ohTrigger(RecalcTrigger,Trigger6M)),NA())</f>
        <v>1.078546003993399E-2</v>
      </c>
      <c r="O232" s="52">
        <f>IFERROR(_xll.qlIndexFixing(ONIndex6M,I232,TRUE,_xll.ohTrigger(RecalcTrigger,Trigger6M)),NA())</f>
        <v>8.5333109205976143E-3</v>
      </c>
      <c r="P232" s="52">
        <f>IFERROR(_xll.qlIndexFixing(Index1Y,$H232,TRUE,_xll.ohTrigger(RecalcTrigger,Trigger1Y)),NA())</f>
        <v>1.4491788032557129E-2</v>
      </c>
      <c r="Q232" s="52">
        <f>IFERROR(_xll.qlIndexFixing(ONIndex1Y,I232,TRUE,_xll.ohTrigger(RecalcTrigger,Trigger1Y)),NA())</f>
        <v>1.0269484724680922E-2</v>
      </c>
    </row>
    <row r="233" spans="2:17" x14ac:dyDescent="0.2">
      <c r="B233" s="46" t="s">
        <v>20</v>
      </c>
      <c r="D233" s="49">
        <f>_xll.qlCalendarAdvance(LocalCalendar,$D232,B233,"f",FALSE)</f>
        <v>42514</v>
      </c>
      <c r="E233" s="49">
        <f>_xll.qlInterestRateIndexValueDate(IndexON,D233)</f>
        <v>42514</v>
      </c>
      <c r="F233" s="52">
        <f>IFERROR(_xll.qlIndexFixing(IndexON,D233,TRUE,_xll.ohTrigger(RecalcTrigger,TriggerON)),NA())</f>
        <v>6.1207447673439219E-3</v>
      </c>
      <c r="H233" s="49">
        <f>_xll.qlCalendarAdvance(IborCalendar,$H232,B233,"f",FALSE)</f>
        <v>42510</v>
      </c>
      <c r="I233" s="49">
        <f>_xll.qlInterestRateIndexValueDate(Index1M,$H233)</f>
        <v>42514</v>
      </c>
      <c r="J233" s="52">
        <f>IFERROR(_xll.qlIndexFixing(Index1M,$H233,TRUE,_xll.ohTrigger(RecalcTrigger,Trigger1M)),NA())</f>
        <v>7.1681561147559384E-3</v>
      </c>
      <c r="K233" s="52">
        <f>IFERROR(_xll.qlIndexFixing(ONIndex1M,I233,TRUE,_xll.ohTrigger(RecalcTrigger,Trigger1M)),NA())</f>
        <v>6.8275771023262877E-3</v>
      </c>
      <c r="L233" s="52">
        <f>IFERROR(_xll.qlIndexFixing(Index3M,H233,TRUE,_xll.ohTrigger(RecalcTrigger,Trigger3M)),NA())</f>
        <v>9.1010816527287881E-3</v>
      </c>
      <c r="M233" s="52">
        <f>IFERROR(_xll.qlIndexFixing(ONIndex3M,I233,TRUE,_xll.ohTrigger(RecalcTrigger,Trigger3M)),NA())</f>
        <v>8.0344916036256819E-3</v>
      </c>
      <c r="N233" s="52">
        <f>IFERROR(_xll.qlIndexFixing(Index6M,$H233,TRUE,_xll.ohTrigger(RecalcTrigger,Trigger6M)),NA())</f>
        <v>1.0818874820693106E-2</v>
      </c>
      <c r="O233" s="52">
        <f>IFERROR(_xll.qlIndexFixing(ONIndex6M,I233,TRUE,_xll.ohTrigger(RecalcTrigger,Trigger6M)),NA())</f>
        <v>8.5455812436752154E-3</v>
      </c>
      <c r="P233" s="52">
        <f>IFERROR(_xll.qlIndexFixing(Index1Y,$H233,TRUE,_xll.ohTrigger(RecalcTrigger,Trigger1Y)),NA())</f>
        <v>1.4511319777628838E-2</v>
      </c>
      <c r="Q233" s="52">
        <f>IFERROR(_xll.qlIndexFixing(ONIndex1Y,I233,TRUE,_xll.ohTrigger(RecalcTrigger,Trigger1Y)),NA())</f>
        <v>1.029214717515714E-2</v>
      </c>
    </row>
    <row r="234" spans="2:17" x14ac:dyDescent="0.2">
      <c r="B234" s="46" t="s">
        <v>20</v>
      </c>
      <c r="D234" s="49">
        <f>_xll.qlCalendarAdvance(LocalCalendar,$D233,B234,"f",FALSE)</f>
        <v>42515</v>
      </c>
      <c r="E234" s="49">
        <f>_xll.qlInterestRateIndexValueDate(IndexON,D234)</f>
        <v>42515</v>
      </c>
      <c r="F234" s="52">
        <f>IFERROR(_xll.qlIndexFixing(IndexON,D234,TRUE,_xll.ohTrigger(RecalcTrigger,TriggerON)),NA())</f>
        <v>6.1403110173241515E-3</v>
      </c>
      <c r="H234" s="49">
        <f>_xll.qlCalendarAdvance(IborCalendar,$H233,B234,"f",FALSE)</f>
        <v>42513</v>
      </c>
      <c r="I234" s="49">
        <f>_xll.qlInterestRateIndexValueDate(Index1M,$H234)</f>
        <v>42515</v>
      </c>
      <c r="J234" s="52">
        <f>IFERROR(_xll.qlIndexFixing(Index1M,$H234,TRUE,_xll.ohTrigger(RecalcTrigger,Trigger1M)),NA())</f>
        <v>7.2144801424704631E-3</v>
      </c>
      <c r="K234" s="52">
        <f>IFERROR(_xll.qlIndexFixing(ONIndex1M,I234,TRUE,_xll.ohTrigger(RecalcTrigger,Trigger1M)),NA())</f>
        <v>6.8495559316428256E-3</v>
      </c>
      <c r="L234" s="52">
        <f>IFERROR(_xll.qlIndexFixing(Index3M,H234,TRUE,_xll.ohTrigger(RecalcTrigger,Trigger3M)),NA())</f>
        <v>9.1244002958348058E-3</v>
      </c>
      <c r="M234" s="52">
        <f>IFERROR(_xll.qlIndexFixing(ONIndex3M,I234,TRUE,_xll.ohTrigger(RecalcTrigger,Trigger3M)),NA())</f>
        <v>8.0570530453805134E-3</v>
      </c>
      <c r="N234" s="52">
        <f>IFERROR(_xll.qlIndexFixing(Index6M,$H234,TRUE,_xll.ohTrigger(RecalcTrigger,Trigger6M)),NA())</f>
        <v>1.0830972574434257E-2</v>
      </c>
      <c r="O234" s="52">
        <f>IFERROR(_xll.qlIndexFixing(ONIndex6M,I234,TRUE,_xll.ohTrigger(RecalcTrigger,Trigger6M)),NA())</f>
        <v>8.5573318599152515E-3</v>
      </c>
      <c r="P234" s="52">
        <f>IFERROR(_xll.qlIndexFixing(Index1Y,$H234,TRUE,_xll.ohTrigger(RecalcTrigger,Trigger1Y)),NA())</f>
        <v>1.4530829943162392E-2</v>
      </c>
      <c r="Q234" s="52">
        <f>IFERROR(_xll.qlIndexFixing(ONIndex1Y,I234,TRUE,_xll.ohTrigger(RecalcTrigger,Trigger1Y)),NA())</f>
        <v>1.0314908901261077E-2</v>
      </c>
    </row>
    <row r="235" spans="2:17" x14ac:dyDescent="0.2">
      <c r="B235" s="46" t="s">
        <v>20</v>
      </c>
      <c r="D235" s="49">
        <f>_xll.qlCalendarAdvance(LocalCalendar,$D234,B235,"f",FALSE)</f>
        <v>42516</v>
      </c>
      <c r="E235" s="49">
        <f>_xll.qlInterestRateIndexValueDate(IndexON,D235)</f>
        <v>42516</v>
      </c>
      <c r="F235" s="52">
        <f>IFERROR(_xll.qlIndexFixing(IndexON,D235,TRUE,_xll.ohTrigger(RecalcTrigger,TriggerON)),NA())</f>
        <v>6.1598479465985179E-3</v>
      </c>
      <c r="H235" s="49">
        <f>_xll.qlCalendarAdvance(IborCalendar,$H234,B235,"f",FALSE)</f>
        <v>42514</v>
      </c>
      <c r="I235" s="49">
        <f>_xll.qlInterestRateIndexValueDate(Index1M,$H235)</f>
        <v>42516</v>
      </c>
      <c r="J235" s="52">
        <f>IFERROR(_xll.qlIndexFixing(Index1M,$H235,TRUE,_xll.ohTrigger(RecalcTrigger,Trigger1M)),NA())</f>
        <v>7.2257465430747292E-3</v>
      </c>
      <c r="K235" s="52">
        <f>IFERROR(_xll.qlIndexFixing(ONIndex1M,I235,TRUE,_xll.ohTrigger(RecalcTrigger,Trigger1M)),NA())</f>
        <v>6.8715951509723538E-3</v>
      </c>
      <c r="L235" s="52">
        <f>IFERROR(_xll.qlIndexFixing(Index3M,H235,TRUE,_xll.ohTrigger(RecalcTrigger,Trigger3M)),NA())</f>
        <v>9.1477264488257094E-3</v>
      </c>
      <c r="M235" s="52">
        <f>IFERROR(_xll.qlIndexFixing(ONIndex3M,I235,TRUE,_xll.ohTrigger(RecalcTrigger,Trigger3M)),NA())</f>
        <v>8.07965538873745E-3</v>
      </c>
      <c r="N235" s="52">
        <f>IFERROR(_xll.qlIndexFixing(Index6M,$H235,TRUE,_xll.ohTrigger(RecalcTrigger,Trigger6M)),NA())</f>
        <v>1.0875201477659512E-2</v>
      </c>
      <c r="O235" s="52">
        <f>IFERROR(_xll.qlIndexFixing(ONIndex6M,I235,TRUE,_xll.ohTrigger(RecalcTrigger,Trigger6M)),NA())</f>
        <v>8.5685627694775945E-3</v>
      </c>
      <c r="P235" s="52">
        <f>IFERROR(_xll.qlIndexFixing(Index1Y,$H235,TRUE,_xll.ohTrigger(RecalcTrigger,Trigger1Y)),NA())</f>
        <v>1.4550319018802278E-2</v>
      </c>
      <c r="Q235" s="52">
        <f>IFERROR(_xll.qlIndexFixing(ONIndex1Y,I235,TRUE,_xll.ohTrigger(RecalcTrigger,Trigger1Y)),NA())</f>
        <v>1.0337769903232541E-2</v>
      </c>
    </row>
    <row r="236" spans="2:17" x14ac:dyDescent="0.2">
      <c r="B236" s="46" t="s">
        <v>20</v>
      </c>
      <c r="D236" s="49">
        <f>_xll.qlCalendarAdvance(LocalCalendar,$D235,B236,"f",FALSE)</f>
        <v>42517</v>
      </c>
      <c r="E236" s="49">
        <f>_xll.qlInterestRateIndexValueDate(IndexON,D236)</f>
        <v>42517</v>
      </c>
      <c r="F236" s="52">
        <f>IFERROR(_xll.qlIndexFixing(IndexON,D236,TRUE,_xll.ohTrigger(RecalcTrigger,TriggerON)),NA())</f>
        <v>6.2087042767000611E-3</v>
      </c>
      <c r="H236" s="49">
        <f>_xll.qlCalendarAdvance(IborCalendar,$H235,B236,"f",FALSE)</f>
        <v>42515</v>
      </c>
      <c r="I236" s="49">
        <f>_xll.qlInterestRateIndexValueDate(Index1M,$H236)</f>
        <v>42517</v>
      </c>
      <c r="J236" s="52">
        <f>IFERROR(_xll.qlIndexFixing(Index1M,$H236,TRUE,_xll.ohTrigger(RecalcTrigger,Trigger1M)),NA())</f>
        <v>7.2370326427543871E-3</v>
      </c>
      <c r="K236" s="52">
        <f>IFERROR(_xll.qlIndexFixing(ONIndex1M,I236,TRUE,_xll.ohTrigger(RecalcTrigger,Trigger1M)),NA())</f>
        <v>6.9271950812721528E-3</v>
      </c>
      <c r="L236" s="52">
        <f>IFERROR(_xll.qlIndexFixing(Index3M,H236,TRUE,_xll.ohTrigger(RecalcTrigger,Trigger3M)),NA())</f>
        <v>9.2064630322867234E-3</v>
      </c>
      <c r="M236" s="52">
        <f>IFERROR(_xll.qlIndexFixing(ONIndex3M,I236,TRUE,_xll.ohTrigger(RecalcTrigger,Trigger3M)),NA())</f>
        <v>8.1366415935724135E-3</v>
      </c>
      <c r="N236" s="52">
        <f>IFERROR(_xll.qlIndexFixing(Index6M,$H236,TRUE,_xll.ohTrigger(RecalcTrigger,Trigger6M)),NA())</f>
        <v>1.0887410657607548E-2</v>
      </c>
      <c r="O236" s="52">
        <f>IFERROR(_xll.qlIndexFixing(ONIndex6M,I236,TRUE,_xll.ohTrigger(RecalcTrigger,Trigger6M)),NA())</f>
        <v>8.594349253485678E-3</v>
      </c>
      <c r="P236" s="52">
        <f>IFERROR(_xll.qlIndexFixing(Index1Y,$H236,TRUE,_xll.ohTrigger(RecalcTrigger,Trigger1Y)),NA())</f>
        <v>1.4594732294574083E-2</v>
      </c>
      <c r="Q236" s="52">
        <f>IFERROR(_xll.qlIndexFixing(ONIndex1Y,I236,TRUE,_xll.ohTrigger(RecalcTrigger,Trigger1Y)),NA())</f>
        <v>1.0395869064694363E-2</v>
      </c>
    </row>
    <row r="237" spans="2:17" x14ac:dyDescent="0.2">
      <c r="B237" s="46" t="s">
        <v>20</v>
      </c>
      <c r="D237" s="49">
        <f>_xll.qlCalendarAdvance(LocalCalendar,$D236,B237,"f",FALSE)</f>
        <v>42521</v>
      </c>
      <c r="E237" s="49">
        <f>_xll.qlInterestRateIndexValueDate(IndexON,D237)</f>
        <v>42521</v>
      </c>
      <c r="F237" s="52">
        <f>IFERROR(_xll.qlIndexFixing(IndexON,D237,TRUE,_xll.ohTrigger(RecalcTrigger,TriggerON)),NA())</f>
        <v>6.2571108332232228E-3</v>
      </c>
      <c r="H237" s="49">
        <f>_xll.qlCalendarAdvance(IborCalendar,$H236,B237,"f",FALSE)</f>
        <v>42516</v>
      </c>
      <c r="I237" s="49">
        <f>_xll.qlInterestRateIndexValueDate(Index1M,$H237)</f>
        <v>42521</v>
      </c>
      <c r="J237" s="52">
        <f>IFERROR(_xll.qlIndexFixing(Index1M,$H237,TRUE,_xll.ohTrigger(RecalcTrigger,Trigger1M)),NA())</f>
        <v>7.3178480835363047E-3</v>
      </c>
      <c r="K237" s="52">
        <f>IFERROR(_xll.qlIndexFixing(ONIndex1M,I237,TRUE,_xll.ohTrigger(RecalcTrigger,Trigger1M)),NA())</f>
        <v>6.9826970978947855E-3</v>
      </c>
      <c r="L237" s="52">
        <f>IFERROR(_xll.qlIndexFixing(Index3M,H237,TRUE,_xll.ohTrigger(RecalcTrigger,Trigger3M)),NA())</f>
        <v>9.2644530543713501E-3</v>
      </c>
      <c r="M237" s="52">
        <f>IFERROR(_xll.qlIndexFixing(ONIndex3M,I237,TRUE,_xll.ohTrigger(RecalcTrigger,Trigger3M)),NA())</f>
        <v>8.1932806297135841E-3</v>
      </c>
      <c r="N237" s="52">
        <f>IFERROR(_xll.qlIndexFixing(Index6M,$H237,TRUE,_xll.ohTrigger(RecalcTrigger,Trigger6M)),NA())</f>
        <v>1.0958358338207342E-2</v>
      </c>
      <c r="O237" s="52">
        <f>IFERROR(_xll.qlIndexFixing(ONIndex6M,I237,TRUE,_xll.ohTrigger(RecalcTrigger,Trigger6M)),NA())</f>
        <v>8.6171934349721369E-3</v>
      </c>
      <c r="P237" s="52">
        <f>IFERROR(_xll.qlIndexFixing(Index1Y,$H237,TRUE,_xll.ohTrigger(RecalcTrigger,Trigger1Y)),NA())</f>
        <v>1.4647465188913269E-2</v>
      </c>
      <c r="Q237" s="52">
        <f>IFERROR(_xll.qlIndexFixing(ONIndex1Y,I237,TRUE,_xll.ohTrigger(RecalcTrigger,Trigger1Y)),NA())</f>
        <v>1.0453564050543207E-2</v>
      </c>
    </row>
    <row r="238" spans="2:17" x14ac:dyDescent="0.2">
      <c r="B238" s="46" t="s">
        <v>20</v>
      </c>
      <c r="D238" s="49">
        <f>_xll.qlCalendarAdvance(LocalCalendar,$D237,B238,"f",FALSE)</f>
        <v>42522</v>
      </c>
      <c r="E238" s="49">
        <f>_xll.qlInterestRateIndexValueDate(IndexON,D238)</f>
        <v>42522</v>
      </c>
      <c r="F238" s="52">
        <f>IFERROR(_xll.qlIndexFixing(IndexON,D238,TRUE,_xll.ohTrigger(RecalcTrigger,TriggerON)),NA())</f>
        <v>6.2765801299580204E-3</v>
      </c>
      <c r="H238" s="49">
        <f>_xll.qlCalendarAdvance(IborCalendar,$H237,B238,"f",FALSE)</f>
        <v>42517</v>
      </c>
      <c r="I238" s="49">
        <f>_xll.qlInterestRateIndexValueDate(Index1M,$H238)</f>
        <v>42522</v>
      </c>
      <c r="J238" s="52">
        <f>IFERROR(_xll.qlIndexFixing(Index1M,$H238,TRUE,_xll.ohTrigger(RecalcTrigger,Trigger1M)),NA())</f>
        <v>7.3411360900461631E-3</v>
      </c>
      <c r="K238" s="52">
        <f>IFERROR(_xll.qlIndexFixing(ONIndex1M,I238,TRUE,_xll.ohTrigger(RecalcTrigger,Trigger1M)),NA())</f>
        <v>7.0050986573821916E-3</v>
      </c>
      <c r="L238" s="52">
        <f>IFERROR(_xll.qlIndexFixing(Index3M,H238,TRUE,_xll.ohTrigger(RecalcTrigger,Trigger3M)),NA())</f>
        <v>9.2878141819011713E-3</v>
      </c>
      <c r="M238" s="52">
        <f>IFERROR(_xll.qlIndexFixing(ONIndex3M,I238,TRUE,_xll.ohTrigger(RecalcTrigger,Trigger3M)),NA())</f>
        <v>8.2161283828430243E-3</v>
      </c>
      <c r="N238" s="52">
        <f>IFERROR(_xll.qlIndexFixing(Index6M,$H238,TRUE,_xll.ohTrigger(RecalcTrigger,Trigger6M)),NA())</f>
        <v>1.0981621199640797E-2</v>
      </c>
      <c r="O238" s="52">
        <f>IFERROR(_xll.qlIndexFixing(ONIndex6M,I238,TRUE,_xll.ohTrigger(RecalcTrigger,Trigger6M)),NA())</f>
        <v>8.626936429863008E-3</v>
      </c>
      <c r="P238" s="52">
        <f>IFERROR(_xll.qlIndexFixing(Index1Y,$H238,TRUE,_xll.ohTrigger(RecalcTrigger,Trigger1Y)),NA())</f>
        <v>1.4666838009932104E-2</v>
      </c>
      <c r="Q238" s="52">
        <f>IFERROR(_xll.qlIndexFixing(ONIndex1Y,I238,TRUE,_xll.ohTrigger(RecalcTrigger,Trigger1Y)),NA())</f>
        <v>1.0477020707639895E-2</v>
      </c>
    </row>
    <row r="239" spans="2:17" x14ac:dyDescent="0.2">
      <c r="B239" s="46" t="s">
        <v>20</v>
      </c>
      <c r="D239" s="49">
        <f>_xll.qlCalendarAdvance(LocalCalendar,$D238,B239,"f",FALSE)</f>
        <v>42523</v>
      </c>
      <c r="E239" s="49">
        <f>_xll.qlInterestRateIndexValueDate(IndexON,D239)</f>
        <v>42523</v>
      </c>
      <c r="F239" s="52">
        <f>IFERROR(_xll.qlIndexFixing(IndexON,D239,TRUE,_xll.ohTrigger(RecalcTrigger,TriggerON)),NA())</f>
        <v>6.2961283968032689E-3</v>
      </c>
      <c r="H239" s="49">
        <f>_xll.qlCalendarAdvance(IborCalendar,$H238,B239,"f",FALSE)</f>
        <v>42521</v>
      </c>
      <c r="I239" s="49">
        <f>_xll.qlInterestRateIndexValueDate(Index1M,$H239)</f>
        <v>42523</v>
      </c>
      <c r="J239" s="52">
        <f>IFERROR(_xll.qlIndexFixing(Index1M,$H239,TRUE,_xll.ohTrigger(RecalcTrigger,Trigger1M)),NA())</f>
        <v>7.4002525312492785E-3</v>
      </c>
      <c r="K239" s="52">
        <f>IFERROR(_xll.qlIndexFixing(ONIndex1M,I239,TRUE,_xll.ohTrigger(RecalcTrigger,Trigger1M)),NA())</f>
        <v>7.0275606070424601E-3</v>
      </c>
      <c r="L239" s="52">
        <f>IFERROR(_xll.qlIndexFixing(Index3M,H239,TRUE,_xll.ohTrigger(RecalcTrigger,Trigger3M)),NA())</f>
        <v>9.3111794576197435E-3</v>
      </c>
      <c r="M239" s="52">
        <f>IFERROR(_xll.qlIndexFixing(ONIndex3M,I239,TRUE,_xll.ohTrigger(RecalcTrigger,Trigger3M)),NA())</f>
        <v>8.2390170375745697E-3</v>
      </c>
      <c r="N239" s="52">
        <f>IFERROR(_xll.qlIndexFixing(Index6M,$H239,TRUE,_xll.ohTrigger(RecalcTrigger,Trigger6M)),NA())</f>
        <v>1.100495547856519E-2</v>
      </c>
      <c r="O239" s="52">
        <f>IFERROR(_xll.qlIndexFixing(ONIndex6M,I239,TRUE,_xll.ohTrigger(RecalcTrigger,Trigger6M)),NA())</f>
        <v>8.637790044669913E-3</v>
      </c>
      <c r="P239" s="52">
        <f>IFERROR(_xll.qlIndexFixing(Index1Y,$H239,TRUE,_xll.ohTrigger(RecalcTrigger,Trigger1Y)),NA())</f>
        <v>1.4686193169670717E-2</v>
      </c>
      <c r="Q239" s="52">
        <f>IFERROR(_xll.qlIndexFixing(ONIndex1Y,I239,TRUE,_xll.ohTrigger(RecalcTrigger,Trigger1Y)),NA())</f>
        <v>1.0500576640684045E-2</v>
      </c>
    </row>
    <row r="240" spans="2:17" x14ac:dyDescent="0.2">
      <c r="B240" s="46" t="s">
        <v>20</v>
      </c>
      <c r="D240" s="49">
        <f>_xll.qlCalendarAdvance(LocalCalendar,$D239,B240,"f",FALSE)</f>
        <v>42524</v>
      </c>
      <c r="E240" s="49">
        <f>_xll.qlInterestRateIndexValueDate(IndexON,D240)</f>
        <v>42524</v>
      </c>
      <c r="F240" s="52">
        <f>IFERROR(_xll.qlIndexFixing(IndexON,D240,TRUE,_xll.ohTrigger(RecalcTrigger,TriggerON)),NA())</f>
        <v>6.3355996606606624E-3</v>
      </c>
      <c r="H240" s="49">
        <f>_xll.qlCalendarAdvance(IborCalendar,$H239,B240,"f",FALSE)</f>
        <v>42522</v>
      </c>
      <c r="I240" s="49">
        <f>_xll.qlInterestRateIndexValueDate(Index1M,$H240)</f>
        <v>42524</v>
      </c>
      <c r="J240" s="52">
        <f>IFERROR(_xll.qlIndexFixing(Index1M,$H240,TRUE,_xll.ohTrigger(RecalcTrigger,Trigger1M)),NA())</f>
        <v>7.4117544690066595E-3</v>
      </c>
      <c r="K240" s="52">
        <f>IFERROR(_xll.qlIndexFixing(ONIndex1M,I240,TRUE,_xll.ohTrigger(RecalcTrigger,Trigger1M)),NA())</f>
        <v>7.0728247594420424E-3</v>
      </c>
      <c r="L240" s="52">
        <f>IFERROR(_xll.qlIndexFixing(Index3M,H240,TRUE,_xll.ohTrigger(RecalcTrigger,Trigger3M)),NA())</f>
        <v>9.3699470105364068E-3</v>
      </c>
      <c r="M240" s="52">
        <f>IFERROR(_xll.qlIndexFixing(ONIndex3M,I240,TRUE,_xll.ohTrigger(RecalcTrigger,Trigger3M)),NA())</f>
        <v>8.2851213539392177E-3</v>
      </c>
      <c r="N240" s="52">
        <f>IFERROR(_xll.qlIndexFixing(Index6M,$H240,TRUE,_xll.ohTrigger(RecalcTrigger,Trigger6M)),NA())</f>
        <v>1.1049702954690262E-2</v>
      </c>
      <c r="O240" s="52">
        <f>IFERROR(_xll.qlIndexFixing(ONIndex6M,I240,TRUE,_xll.ohTrigger(RecalcTrigger,Trigger6M)),NA())</f>
        <v>8.6634078180125584E-3</v>
      </c>
      <c r="P240" s="52">
        <f>IFERROR(_xll.qlIndexFixing(Index1Y,$H240,TRUE,_xll.ohTrigger(RecalcTrigger,Trigger1Y)),NA())</f>
        <v>1.4722084619851812E-2</v>
      </c>
      <c r="Q240" s="52">
        <f>IFERROR(_xll.qlIndexFixing(ONIndex1Y,I240,TRUE,_xll.ohTrigger(RecalcTrigger,Trigger1Y)),NA())</f>
        <v>1.0548328486628122E-2</v>
      </c>
    </row>
    <row r="241" spans="2:17" x14ac:dyDescent="0.2">
      <c r="B241" s="46" t="s">
        <v>20</v>
      </c>
      <c r="D241" s="49">
        <f>_xll.qlCalendarAdvance(LocalCalendar,$D240,B241,"f",FALSE)</f>
        <v>42527</v>
      </c>
      <c r="E241" s="49">
        <f>_xll.qlInterestRateIndexValueDate(IndexON,D241)</f>
        <v>42527</v>
      </c>
      <c r="F241" s="52">
        <f>IFERROR(_xll.qlIndexFixing(IndexON,D241,TRUE,_xll.ohTrigger(RecalcTrigger,TriggerON)),NA())</f>
        <v>6.3751111668874927E-3</v>
      </c>
      <c r="H241" s="49">
        <f>_xll.qlCalendarAdvance(IborCalendar,$H240,B241,"f",FALSE)</f>
        <v>42523</v>
      </c>
      <c r="I241" s="49">
        <f>_xll.qlInterestRateIndexValueDate(Index1M,$H241)</f>
        <v>42527</v>
      </c>
      <c r="J241" s="52">
        <f>IFERROR(_xll.qlIndexFixing(Index1M,$H241,TRUE,_xll.ohTrigger(RecalcTrigger,Trigger1M)),NA())</f>
        <v>7.458356579779668E-3</v>
      </c>
      <c r="K241" s="52">
        <f>IFERROR(_xll.qlIndexFixing(ONIndex1M,I241,TRUE,_xll.ohTrigger(RecalcTrigger,Trigger1M)),NA())</f>
        <v>7.1180123065328615E-3</v>
      </c>
      <c r="L241" s="52">
        <f>IFERROR(_xll.qlIndexFixing(Index3M,H241,TRUE,_xll.ohTrigger(RecalcTrigger,Trigger3M)),NA())</f>
        <v>9.404672436437651E-3</v>
      </c>
      <c r="M241" s="52">
        <f>IFERROR(_xll.qlIndexFixing(ONIndex3M,I241,TRUE,_xll.ohTrigger(RecalcTrigger,Trigger3M)),NA())</f>
        <v>8.3309806734810365E-3</v>
      </c>
      <c r="N241" s="52">
        <f>IFERROR(_xll.qlIndexFixing(Index6M,$H241,TRUE,_xll.ohTrigger(RecalcTrigger,Trigger6M)),NA())</f>
        <v>1.1098886512739561E-2</v>
      </c>
      <c r="O241" s="52">
        <f>IFERROR(_xll.qlIndexFixing(ONIndex6M,I241,TRUE,_xll.ohTrigger(RecalcTrigger,Trigger6M)),NA())</f>
        <v>8.6923107060155047E-3</v>
      </c>
      <c r="P241" s="52">
        <f>IFERROR(_xll.qlIndexFixing(Index1Y,$H241,TRUE,_xll.ohTrigger(RecalcTrigger,Trigger1Y)),NA())</f>
        <v>1.4763446995571066E-2</v>
      </c>
      <c r="Q241" s="52">
        <f>IFERROR(_xll.qlIndexFixing(ONIndex1Y,I241,TRUE,_xll.ohTrigger(RecalcTrigger,Trigger1Y)),NA())</f>
        <v>1.0595793132495146E-2</v>
      </c>
    </row>
    <row r="242" spans="2:17" x14ac:dyDescent="0.2">
      <c r="B242" s="46" t="s">
        <v>20</v>
      </c>
      <c r="D242" s="49">
        <f>_xll.qlCalendarAdvance(LocalCalendar,$D241,B242,"f",FALSE)</f>
        <v>42528</v>
      </c>
      <c r="E242" s="49">
        <f>_xll.qlInterestRateIndexValueDate(IndexON,D242)</f>
        <v>42528</v>
      </c>
      <c r="F242" s="52">
        <f>IFERROR(_xll.qlIndexFixing(IndexON,D242,TRUE,_xll.ohTrigger(RecalcTrigger,TriggerON)),NA())</f>
        <v>6.3950542851642922E-3</v>
      </c>
      <c r="H242" s="49">
        <f>_xll.qlCalendarAdvance(IborCalendar,$H241,B242,"f",FALSE)</f>
        <v>42524</v>
      </c>
      <c r="I242" s="49">
        <f>_xll.qlInterestRateIndexValueDate(Index1M,$H242)</f>
        <v>42528</v>
      </c>
      <c r="J242" s="52">
        <f>IFERROR(_xll.qlIndexFixing(Index1M,$H242,TRUE,_xll.ohTrigger(RecalcTrigger,Trigger1M)),NA())</f>
        <v>7.4819390478406689E-3</v>
      </c>
      <c r="K242" s="52">
        <f>IFERROR(_xll.qlIndexFixing(ONIndex1M,I242,TRUE,_xll.ohTrigger(RecalcTrigger,Trigger1M)),NA())</f>
        <v>7.1407762066577618E-3</v>
      </c>
      <c r="L242" s="52">
        <f>IFERROR(_xll.qlIndexFixing(Index3M,H242,TRUE,_xll.ohTrigger(RecalcTrigger,Trigger3M)),NA())</f>
        <v>9.4280512485456214E-3</v>
      </c>
      <c r="M242" s="52">
        <f>IFERROR(_xll.qlIndexFixing(ONIndex3M,I242,TRUE,_xll.ohTrigger(RecalcTrigger,Trigger3M)),NA())</f>
        <v>8.3540738367826606E-3</v>
      </c>
      <c r="N242" s="52">
        <f>IFERROR(_xll.qlIndexFixing(Index6M,$H242,TRUE,_xll.ohTrigger(RecalcTrigger,Trigger6M)),NA())</f>
        <v>1.1122487684345461E-2</v>
      </c>
      <c r="O242" s="52">
        <f>IFERROR(_xll.qlIndexFixing(ONIndex6M,I242,TRUE,_xll.ohTrigger(RecalcTrigger,Trigger6M)),NA())</f>
        <v>8.70871742240098E-3</v>
      </c>
      <c r="P242" s="52">
        <f>IFERROR(_xll.qlIndexFixing(Index1Y,$H242,TRUE,_xll.ohTrigger(RecalcTrigger,Trigger1Y)),NA())</f>
        <v>1.4782721199058881E-2</v>
      </c>
      <c r="Q242" s="52">
        <f>IFERROR(_xll.qlIndexFixing(ONIndex1Y,I242,TRUE,_xll.ohTrigger(RecalcTrigger,Trigger1Y)),NA())</f>
        <v>1.0619845445436482E-2</v>
      </c>
    </row>
    <row r="243" spans="2:17" x14ac:dyDescent="0.2">
      <c r="B243" s="46" t="s">
        <v>20</v>
      </c>
      <c r="D243" s="49">
        <f>_xll.qlCalendarAdvance(LocalCalendar,$D242,B243,"f",FALSE)</f>
        <v>42529</v>
      </c>
      <c r="E243" s="49">
        <f>_xll.qlInterestRateIndexValueDate(IndexON,D243)</f>
        <v>42529</v>
      </c>
      <c r="F243" s="52">
        <f>IFERROR(_xll.qlIndexFixing(IndexON,D243,TRUE,_xll.ohTrigger(RecalcTrigger,TriggerON)),NA())</f>
        <v>6.4150763736314786E-3</v>
      </c>
      <c r="H243" s="49">
        <f>_xll.qlCalendarAdvance(IborCalendar,$H242,B243,"f",FALSE)</f>
        <v>42527</v>
      </c>
      <c r="I243" s="49">
        <f>_xll.qlInterestRateIndexValueDate(Index1M,$H243)</f>
        <v>42529</v>
      </c>
      <c r="J243" s="52">
        <f>IFERROR(_xll.qlIndexFixing(Index1M,$H243,TRUE,_xll.ohTrigger(RecalcTrigger,Trigger1M)),NA())</f>
        <v>7.5055617320733958E-3</v>
      </c>
      <c r="K243" s="52">
        <f>IFERROR(_xll.qlIndexFixing(ONIndex1M,I243,TRUE,_xll.ohTrigger(RecalcTrigger,Trigger1M)),NA())</f>
        <v>7.1636004969555245E-3</v>
      </c>
      <c r="L243" s="52">
        <f>IFERROR(_xll.qlIndexFixing(Index3M,H243,TRUE,_xll.ohTrigger(RecalcTrigger,Trigger3M)),NA())</f>
        <v>9.4514313269406687E-3</v>
      </c>
      <c r="M243" s="52">
        <f>IFERROR(_xll.qlIndexFixing(ONIndex3M,I243,TRUE,_xll.ohTrigger(RecalcTrigger,Trigger3M)),NA())</f>
        <v>8.3772079016064538E-3</v>
      </c>
      <c r="N243" s="52">
        <f>IFERROR(_xll.qlIndexFixing(Index6M,$H243,TRUE,_xll.ohTrigger(RecalcTrigger,Trigger6M)),NA())</f>
        <v>1.1146124193564852E-2</v>
      </c>
      <c r="O243" s="52">
        <f>IFERROR(_xll.qlIndexFixing(ONIndex6M,I243,TRUE,_xll.ohTrigger(RecalcTrigger,Trigger6M)),NA())</f>
        <v>8.7262347595817857E-3</v>
      </c>
      <c r="P243" s="52">
        <f>IFERROR(_xll.qlIndexFixing(Index1Y,$H243,TRUE,_xll.ohTrigger(RecalcTrigger,Trigger1Y)),NA())</f>
        <v>1.4801980681597854E-2</v>
      </c>
      <c r="Q243" s="52">
        <f>IFERROR(_xll.qlIndexFixing(ONIndex1Y,I243,TRUE,_xll.ohTrigger(RecalcTrigger,Trigger1Y)),NA())</f>
        <v>1.0643997034405217E-2</v>
      </c>
    </row>
    <row r="244" spans="2:17" x14ac:dyDescent="0.2">
      <c r="B244" s="46" t="s">
        <v>20</v>
      </c>
      <c r="D244" s="49">
        <f>_xll.qlCalendarAdvance(LocalCalendar,$D243,B244,"f",FALSE)</f>
        <v>42530</v>
      </c>
      <c r="E244" s="49">
        <f>_xll.qlInterestRateIndexValueDate(IndexON,D244)</f>
        <v>42530</v>
      </c>
      <c r="F244" s="52">
        <f>IFERROR(_xll.qlIndexFixing(IndexON,D244,TRUE,_xll.ohTrigger(RecalcTrigger,TriggerON)),NA())</f>
        <v>6.4351774324489242E-3</v>
      </c>
      <c r="H244" s="49">
        <f>_xll.qlCalendarAdvance(IborCalendar,$H243,B244,"f",FALSE)</f>
        <v>42528</v>
      </c>
      <c r="I244" s="49">
        <f>_xll.qlInterestRateIndexValueDate(Index1M,$H244)</f>
        <v>42530</v>
      </c>
      <c r="J244" s="52">
        <f>IFERROR(_xll.qlIndexFixing(Index1M,$H244,TRUE,_xll.ohTrigger(RecalcTrigger,Trigger1M)),NA())</f>
        <v>7.5532663054256322E-3</v>
      </c>
      <c r="K244" s="52">
        <f>IFERROR(_xll.qlIndexFixing(ONIndex1M,I244,TRUE,_xll.ohTrigger(RecalcTrigger,Trigger1M)),NA())</f>
        <v>7.1864851775060856E-3</v>
      </c>
      <c r="L244" s="52">
        <f>IFERROR(_xll.qlIndexFixing(Index3M,H244,TRUE,_xll.ohTrigger(RecalcTrigger,Trigger3M)),NA())</f>
        <v>9.474812191266167E-3</v>
      </c>
      <c r="M244" s="52">
        <f>IFERROR(_xll.qlIndexFixing(ONIndex3M,I244,TRUE,_xll.ohTrigger(RecalcTrigger,Trigger3M)),NA())</f>
        <v>8.4003828683520965E-3</v>
      </c>
      <c r="N244" s="52">
        <f>IFERROR(_xll.qlIndexFixing(Index6M,$H244,TRUE,_xll.ohTrigger(RecalcTrigger,Trigger6M)),NA())</f>
        <v>1.1169790026094362E-2</v>
      </c>
      <c r="O244" s="52">
        <f>IFERROR(_xll.qlIndexFixing(ONIndex6M,I244,TRUE,_xll.ohTrigger(RecalcTrigger,Trigger6M)),NA())</f>
        <v>8.7448627176378579E-3</v>
      </c>
      <c r="P244" s="52">
        <f>IFERROR(_xll.qlIndexFixing(Index1Y,$H244,TRUE,_xll.ohTrigger(RecalcTrigger,Trigger1Y)),NA())</f>
        <v>1.482122593337757E-2</v>
      </c>
      <c r="Q244" s="52">
        <f>IFERROR(_xll.qlIndexFixing(ONIndex1Y,I244,TRUE,_xll.ohTrigger(RecalcTrigger,Trigger1Y)),NA())</f>
        <v>1.0668247899561223E-2</v>
      </c>
    </row>
    <row r="245" spans="2:17" x14ac:dyDescent="0.2">
      <c r="B245" s="46" t="s">
        <v>20</v>
      </c>
      <c r="D245" s="49">
        <f>_xll.qlCalendarAdvance(LocalCalendar,$D244,B245,"f",FALSE)</f>
        <v>42531</v>
      </c>
      <c r="E245" s="49">
        <f>_xll.qlInterestRateIndexValueDate(IndexON,D245)</f>
        <v>42531</v>
      </c>
      <c r="F245" s="52">
        <f>IFERROR(_xll.qlIndexFixing(IndexON,D245,TRUE,_xll.ohTrigger(RecalcTrigger,TriggerON)),NA())</f>
        <v>6.4757592680741993E-3</v>
      </c>
      <c r="H245" s="49">
        <f>_xll.qlCalendarAdvance(IborCalendar,$H244,B245,"f",FALSE)</f>
        <v>42529</v>
      </c>
      <c r="I245" s="49">
        <f>_xll.qlInterestRateIndexValueDate(Index1M,$H245)</f>
        <v>42531</v>
      </c>
      <c r="J245" s="52">
        <f>IFERROR(_xll.qlIndexFixing(Index1M,$H245,TRUE,_xll.ohTrigger(RecalcTrigger,Trigger1M)),NA())</f>
        <v>7.5649469397708726E-3</v>
      </c>
      <c r="K245" s="52">
        <f>IFERROR(_xll.qlIndexFixing(ONIndex1M,I245,TRUE,_xll.ohTrigger(RecalcTrigger,Trigger1M)),NA())</f>
        <v>7.2326011406076418E-3</v>
      </c>
      <c r="L245" s="52">
        <f>IFERROR(_xll.qlIndexFixing(Index3M,H245,TRUE,_xll.ohTrigger(RecalcTrigger,Trigger3M)),NA())</f>
        <v>9.5217833610793546E-3</v>
      </c>
      <c r="M245" s="52">
        <f>IFERROR(_xll.qlIndexFixing(ONIndex3M,I245,TRUE,_xll.ohTrigger(RecalcTrigger,Trigger3M)),NA())</f>
        <v>8.4470673350445225E-3</v>
      </c>
      <c r="N245" s="52">
        <f>IFERROR(_xll.qlIndexFixing(Index6M,$H245,TRUE,_xll.ohTrigger(RecalcTrigger,Trigger6M)),NA())</f>
        <v>1.1214788416096378E-2</v>
      </c>
      <c r="O245" s="52">
        <f>IFERROR(_xll.qlIndexFixing(ONIndex6M,I245,TRUE,_xll.ohTrigger(RecalcTrigger,Trigger6M)),NA())</f>
        <v>8.7860351241086931E-3</v>
      </c>
      <c r="P245" s="52">
        <f>IFERROR(_xll.qlIndexFixing(Index1Y,$H245,TRUE,_xll.ohTrigger(RecalcTrigger,Trigger1Y)),NA())</f>
        <v>1.4857015217814809E-2</v>
      </c>
      <c r="Q245" s="52">
        <f>IFERROR(_xll.qlIndexFixing(ONIndex1Y,I245,TRUE,_xll.ohTrigger(RecalcTrigger,Trigger1Y)),NA())</f>
        <v>1.0717399596513744E-2</v>
      </c>
    </row>
    <row r="246" spans="2:17" x14ac:dyDescent="0.2">
      <c r="B246" s="46" t="s">
        <v>20</v>
      </c>
      <c r="D246" s="49">
        <f>_xll.qlCalendarAdvance(LocalCalendar,$D245,B246,"f",FALSE)</f>
        <v>42534</v>
      </c>
      <c r="E246" s="49">
        <f>_xll.qlInterestRateIndexValueDate(IndexON,D246)</f>
        <v>42534</v>
      </c>
      <c r="F246" s="52">
        <f>IFERROR(_xll.qlIndexFixing(IndexON,D246,TRUE,_xll.ohTrigger(RecalcTrigger,TriggerON)),NA())</f>
        <v>6.5163713711413607E-3</v>
      </c>
      <c r="H246" s="49">
        <f>_xll.qlCalendarAdvance(IborCalendar,$H245,B246,"f",FALSE)</f>
        <v>42530</v>
      </c>
      <c r="I246" s="49">
        <f>_xll.qlInterestRateIndexValueDate(Index1M,$H246)</f>
        <v>42534</v>
      </c>
      <c r="J246" s="52">
        <f>IFERROR(_xll.qlIndexFixing(Index1M,$H246,TRUE,_xll.ohTrigger(RecalcTrigger,Trigger1M)),NA())</f>
        <v>7.6241897858482233E-3</v>
      </c>
      <c r="K246" s="52">
        <f>IFERROR(_xll.qlIndexFixing(ONIndex1M,I246,TRUE,_xll.ohTrigger(RecalcTrigger,Trigger1M)),NA())</f>
        <v>7.2786278011971461E-3</v>
      </c>
      <c r="L246" s="52">
        <f>IFERROR(_xll.qlIndexFixing(Index3M,H246,TRUE,_xll.ohTrigger(RecalcTrigger,Trigger3M)),NA())</f>
        <v>9.5683339003396414E-3</v>
      </c>
      <c r="M246" s="52">
        <f>IFERROR(_xll.qlIndexFixing(ONIndex3M,I246,TRUE,_xll.ohTrigger(RecalcTrigger,Trigger3M)),NA())</f>
        <v>8.4934917522350162E-3</v>
      </c>
      <c r="N246" s="52">
        <f>IFERROR(_xll.qlIndexFixing(Index6M,$H246,TRUE,_xll.ohTrigger(RecalcTrigger,Trigger6M)),NA())</f>
        <v>1.1264626293198224E-2</v>
      </c>
      <c r="O246" s="52">
        <f>IFERROR(_xll.qlIndexFixing(ONIndex6M,I246,TRUE,_xll.ohTrigger(RecalcTrigger,Trigger6M)),NA())</f>
        <v>8.8304807625316784E-3</v>
      </c>
      <c r="P246" s="52">
        <f>IFERROR(_xll.qlIndexFixing(Index1Y,$H246,TRUE,_xll.ohTrigger(RecalcTrigger,Trigger1Y)),NA())</f>
        <v>1.4898074438053664E-2</v>
      </c>
      <c r="Q246" s="52">
        <f>IFERROR(_xll.qlIndexFixing(ONIndex1Y,I246,TRUE,_xll.ohTrigger(RecalcTrigger,Trigger1Y)),NA())</f>
        <v>1.0766244120858914E-2</v>
      </c>
    </row>
    <row r="247" spans="2:17" x14ac:dyDescent="0.2">
      <c r="B247" s="46" t="s">
        <v>20</v>
      </c>
      <c r="D247" s="49">
        <f>_xll.qlCalendarAdvance(LocalCalendar,$D246,B247,"f",FALSE)</f>
        <v>42535</v>
      </c>
      <c r="E247" s="49">
        <f>_xll.qlInterestRateIndexValueDate(IndexON,D247)</f>
        <v>42535</v>
      </c>
      <c r="F247" s="52">
        <f>IFERROR(_xll.qlIndexFixing(IndexON,D247,TRUE,_xll.ohTrigger(RecalcTrigger,TriggerON)),NA())</f>
        <v>6.5368672817900375E-3</v>
      </c>
      <c r="H247" s="49">
        <f>_xll.qlCalendarAdvance(IborCalendar,$H246,B247,"f",FALSE)</f>
        <v>42531</v>
      </c>
      <c r="I247" s="49">
        <f>_xll.qlInterestRateIndexValueDate(Index1M,$H247)</f>
        <v>42535</v>
      </c>
      <c r="J247" s="52">
        <f>IFERROR(_xll.qlIndexFixing(Index1M,$H247,TRUE,_xll.ohTrigger(RecalcTrigger,Trigger1M)),NA())</f>
        <v>7.6480006008452506E-3</v>
      </c>
      <c r="K247" s="52">
        <f>IFERROR(_xll.qlIndexFixing(ONIndex1M,I247,TRUE,_xll.ohTrigger(RecalcTrigger,Trigger1M)),NA())</f>
        <v>7.3018144326120193E-3</v>
      </c>
      <c r="L247" s="52">
        <f>IFERROR(_xll.qlIndexFixing(Index3M,H247,TRUE,_xll.ohTrigger(RecalcTrigger,Trigger3M)),NA())</f>
        <v>9.5917114885666153E-3</v>
      </c>
      <c r="M247" s="52">
        <f>IFERROR(_xll.qlIndexFixing(ONIndex3M,I247,TRUE,_xll.ohTrigger(RecalcTrigger,Trigger3M)),NA())</f>
        <v>8.5168712274708014E-3</v>
      </c>
      <c r="N247" s="52">
        <f>IFERROR(_xll.qlIndexFixing(Index6M,$H247,TRUE,_xll.ohTrigger(RecalcTrigger,Trigger6M)),NA())</f>
        <v>1.1288348517674584E-2</v>
      </c>
      <c r="O247" s="52">
        <f>IFERROR(_xll.qlIndexFixing(ONIndex6M,I247,TRUE,_xll.ohTrigger(RecalcTrigger,Trigger6M)),NA())</f>
        <v>8.854661827841781E-3</v>
      </c>
      <c r="P247" s="52">
        <f>IFERROR(_xll.qlIndexFixing(Index1Y,$H247,TRUE,_xll.ohTrigger(RecalcTrigger,Trigger1Y)),NA())</f>
        <v>1.4917255890232817E-2</v>
      </c>
      <c r="Q247" s="52">
        <f>IFERROR(_xll.qlIndexFixing(ONIndex1Y,I247,TRUE,_xll.ohTrigger(RecalcTrigger,Trigger1Y)),NA())</f>
        <v>1.0790991366551594E-2</v>
      </c>
    </row>
    <row r="248" spans="2:17" x14ac:dyDescent="0.2">
      <c r="B248" s="46" t="s">
        <v>20</v>
      </c>
      <c r="D248" s="49">
        <f>_xll.qlCalendarAdvance(LocalCalendar,$D247,B248,"f",FALSE)</f>
        <v>42536</v>
      </c>
      <c r="E248" s="49">
        <f>_xll.qlInterestRateIndexValueDate(IndexON,D248)</f>
        <v>42536</v>
      </c>
      <c r="F248" s="52">
        <f>IFERROR(_xll.qlIndexFixing(IndexON,D248,TRUE,_xll.ohTrigger(RecalcTrigger,TriggerON)),NA())</f>
        <v>6.5574421627090373E-3</v>
      </c>
      <c r="H248" s="49">
        <f>_xll.qlCalendarAdvance(IborCalendar,$H247,B248,"f",FALSE)</f>
        <v>42534</v>
      </c>
      <c r="I248" s="49">
        <f>_xll.qlInterestRateIndexValueDate(Index1M,$H248)</f>
        <v>42536</v>
      </c>
      <c r="J248" s="52">
        <f>IFERROR(_xll.qlIndexFixing(Index1M,$H248,TRUE,_xll.ohTrigger(RecalcTrigger,Trigger1M)),NA())</f>
        <v>7.6718339097396893E-3</v>
      </c>
      <c r="K248" s="52">
        <f>IFERROR(_xll.qlIndexFixing(ONIndex1M,I248,TRUE,_xll.ohTrigger(RecalcTrigger,Trigger1M)),NA())</f>
        <v>7.325061454279691E-3</v>
      </c>
      <c r="L248" s="52">
        <f>IFERROR(_xll.qlIndexFixing(Index3M,H248,TRUE,_xll.ohTrigger(RecalcTrigger,Trigger3M)),NA())</f>
        <v>9.6150869803427515E-3</v>
      </c>
      <c r="M248" s="52">
        <f>IFERROR(_xll.qlIndexFixing(ONIndex3M,I248,TRUE,_xll.ohTrigger(RecalcTrigger,Trigger3M)),NA())</f>
        <v>8.5402916046284361E-3</v>
      </c>
      <c r="N248" s="52">
        <f>IFERROR(_xll.qlIndexFixing(Index6M,$H248,TRUE,_xll.ohTrigger(RecalcTrigger,Trigger6M)),NA())</f>
        <v>1.1312063973604127E-2</v>
      </c>
      <c r="O248" s="52">
        <f>IFERROR(_xll.qlIndexFixing(ONIndex6M,I248,TRUE,_xll.ohTrigger(RecalcTrigger,Trigger6M)),NA())</f>
        <v>8.8799535153061271E-3</v>
      </c>
      <c r="P248" s="52">
        <f>IFERROR(_xll.qlIndexFixing(Index1Y,$H248,TRUE,_xll.ohTrigger(RecalcTrigger,Trigger1Y)),NA())</f>
        <v>1.4936426053598142E-2</v>
      </c>
      <c r="Q248" s="52">
        <f>IFERROR(_xll.qlIndexFixing(ONIndex1Y,I248,TRUE,_xll.ohTrigger(RecalcTrigger,Trigger1Y)),NA())</f>
        <v>1.0815837888511481E-2</v>
      </c>
    </row>
    <row r="249" spans="2:17" x14ac:dyDescent="0.2">
      <c r="B249" s="46" t="s">
        <v>20</v>
      </c>
      <c r="D249" s="49">
        <f>_xll.qlCalendarAdvance(LocalCalendar,$D248,B249,"f",FALSE)</f>
        <v>42537</v>
      </c>
      <c r="E249" s="49">
        <f>_xll.qlInterestRateIndexValueDate(IndexON,D249)</f>
        <v>42537</v>
      </c>
      <c r="F249" s="52">
        <f>IFERROR(_xll.qlIndexFixing(IndexON,D249,TRUE,_xll.ohTrigger(RecalcTrigger,TriggerON)),NA())</f>
        <v>6.5780960141381684E-3</v>
      </c>
      <c r="H249" s="49">
        <f>_xll.qlCalendarAdvance(IborCalendar,$H248,B249,"f",FALSE)</f>
        <v>42535</v>
      </c>
      <c r="I249" s="49">
        <f>_xll.qlInterestRateIndexValueDate(Index1M,$H249)</f>
        <v>42537</v>
      </c>
      <c r="J249" s="52">
        <f>IFERROR(_xll.qlIndexFixing(Index1M,$H249,TRUE,_xll.ohTrigger(RecalcTrigger,Trigger1M)),NA())</f>
        <v>7.7197831011727169E-3</v>
      </c>
      <c r="K249" s="52">
        <f>IFERROR(_xll.qlIndexFixing(ONIndex1M,I249,TRUE,_xll.ohTrigger(RecalcTrigger,Trigger1M)),NA())</f>
        <v>7.3483688661202251E-3</v>
      </c>
      <c r="L249" s="52">
        <f>IFERROR(_xll.qlIndexFixing(Index3M,H249,TRUE,_xll.ohTrigger(RecalcTrigger,Trigger3M)),NA())</f>
        <v>9.6384599561992416E-3</v>
      </c>
      <c r="M249" s="52">
        <f>IFERROR(_xll.qlIndexFixing(ONIndex3M,I249,TRUE,_xll.ohTrigger(RecalcTrigger,Trigger3M)),NA())</f>
        <v>8.5637455353460012E-3</v>
      </c>
      <c r="N249" s="52">
        <f>IFERROR(_xll.qlIndexFixing(Index6M,$H249,TRUE,_xll.ohTrigger(RecalcTrigger,Trigger6M)),NA())</f>
        <v>1.1335766644667171E-2</v>
      </c>
      <c r="O249" s="52">
        <f>IFERROR(_xll.qlIndexFixing(ONIndex6M,I249,TRUE,_xll.ohTrigger(RecalcTrigger,Trigger6M)),NA())</f>
        <v>8.9063558250046526E-3</v>
      </c>
      <c r="P249" s="52">
        <f>IFERROR(_xll.qlIndexFixing(Index1Y,$H249,TRUE,_xll.ohTrigger(RecalcTrigger,Trigger1Y)),NA())</f>
        <v>1.4955585418606849E-2</v>
      </c>
      <c r="Q249" s="52">
        <f>IFERROR(_xll.qlIndexFixing(ONIndex1Y,I249,TRUE,_xll.ohTrigger(RecalcTrigger,Trigger1Y)),NA())</f>
        <v>1.0840783686498767E-2</v>
      </c>
    </row>
    <row r="250" spans="2:17" x14ac:dyDescent="0.2">
      <c r="B250" s="46" t="s">
        <v>20</v>
      </c>
      <c r="D250" s="49">
        <f>_xll.qlCalendarAdvance(LocalCalendar,$D249,B250,"f",FALSE)</f>
        <v>42538</v>
      </c>
      <c r="E250" s="49">
        <f>_xll.qlInterestRateIndexValueDate(IndexON,D250)</f>
        <v>42538</v>
      </c>
      <c r="F250" s="52">
        <f>IFERROR(_xll.qlIndexFixing(IndexON,D250,TRUE,_xll.ohTrigger(RecalcTrigger,TriggerON)),NA())</f>
        <v>6.6197886741292677E-3</v>
      </c>
      <c r="H250" s="49">
        <f>_xll.qlCalendarAdvance(IborCalendar,$H249,B250,"f",FALSE)</f>
        <v>42536</v>
      </c>
      <c r="I250" s="49">
        <f>_xll.qlInterestRateIndexValueDate(Index1M,$H250)</f>
        <v>42538</v>
      </c>
      <c r="J250" s="52">
        <f>IFERROR(_xll.qlIndexFixing(Index1M,$H250,TRUE,_xll.ohTrigger(RecalcTrigger,Trigger1M)),NA())</f>
        <v>7.7316063869297697E-3</v>
      </c>
      <c r="K250" s="52">
        <f>IFERROR(_xll.qlIndexFixing(ONIndex1M,I250,TRUE,_xll.ohTrigger(RecalcTrigger,Trigger1M)),NA())</f>
        <v>7.3953369045653972E-3</v>
      </c>
      <c r="L250" s="52">
        <f>IFERROR(_xll.qlIndexFixing(Index3M,H250,TRUE,_xll.ohTrigger(RecalcTrigger,Trigger3M)),NA())</f>
        <v>9.6854113359331959E-3</v>
      </c>
      <c r="M250" s="52">
        <f>IFERROR(_xll.qlIndexFixing(ONIndex3M,I250,TRUE,_xll.ohTrigger(RecalcTrigger,Trigger3M)),NA())</f>
        <v>8.610863423923476E-3</v>
      </c>
      <c r="N250" s="52">
        <f>IFERROR(_xll.qlIndexFixing(Index6M,$H250,TRUE,_xll.ohTrigger(RecalcTrigger,Trigger6M)),NA())</f>
        <v>1.1380720915867561E-2</v>
      </c>
      <c r="O250" s="52">
        <f>IFERROR(_xll.qlIndexFixing(ONIndex6M,I250,TRUE,_xll.ohTrigger(RecalcTrigger,Trigger6M)),NA())</f>
        <v>8.9630856681477411E-3</v>
      </c>
      <c r="P250" s="52">
        <f>IFERROR(_xll.qlIndexFixing(Index1Y,$H250,TRUE,_xll.ohTrigger(RecalcTrigger,Trigger1Y)),NA())</f>
        <v>1.4991375017960074E-2</v>
      </c>
      <c r="Q250" s="52">
        <f>IFERROR(_xll.qlIndexFixing(ONIndex1Y,I250,TRUE,_xll.ohTrigger(RecalcTrigger,Trigger1Y)),NA())</f>
        <v>1.089133568964229E-2</v>
      </c>
    </row>
    <row r="251" spans="2:17" x14ac:dyDescent="0.2">
      <c r="B251" s="46" t="s">
        <v>20</v>
      </c>
      <c r="D251" s="49">
        <f>_xll.qlCalendarAdvance(LocalCalendar,$D250,B251,"f",FALSE)</f>
        <v>42541</v>
      </c>
      <c r="E251" s="49">
        <f>_xll.qlInterestRateIndexValueDate(IndexON,D251)</f>
        <v>42541</v>
      </c>
      <c r="F251" s="52">
        <f>IFERROR(_xll.qlIndexFixing(IndexON,D251,TRUE,_xll.ohTrigger(RecalcTrigger,TriggerON)),NA())</f>
        <v>6.6615011239168354E-3</v>
      </c>
      <c r="H251" s="49">
        <f>_xll.qlCalendarAdvance(IborCalendar,$H250,B251,"f",FALSE)</f>
        <v>42537</v>
      </c>
      <c r="I251" s="49">
        <f>_xll.qlInterestRateIndexValueDate(Index1M,$H251)</f>
        <v>42541</v>
      </c>
      <c r="J251" s="52">
        <f>IFERROR(_xll.qlIndexFixing(Index1M,$H251,TRUE,_xll.ohTrigger(RecalcTrigger,Trigger1M)),NA())</f>
        <v>7.7912492477869577E-3</v>
      </c>
      <c r="K251" s="52">
        <f>IFERROR(_xll.qlIndexFixing(ONIndex1M,I251,TRUE,_xll.ohTrigger(RecalcTrigger,Trigger1M)),NA())</f>
        <v>7.4422024163300904E-3</v>
      </c>
      <c r="L251" s="52">
        <f>IFERROR(_xll.qlIndexFixing(Index3M,H251,TRUE,_xll.ohTrigger(RecalcTrigger,Trigger3M)),NA())</f>
        <v>9.7319289223522492E-3</v>
      </c>
      <c r="M251" s="52">
        <f>IFERROR(_xll.qlIndexFixing(ONIndex3M,I251,TRUE,_xll.ohTrigger(RecalcTrigger,Trigger3M)),NA())</f>
        <v>8.6575587781201335E-3</v>
      </c>
      <c r="N251" s="52">
        <f>IFERROR(_xll.qlIndexFixing(Index6M,$H251,TRUE,_xll.ohTrigger(RecalcTrigger,Trigger6M)),NA())</f>
        <v>1.1430329143819773E-2</v>
      </c>
      <c r="O251" s="52">
        <f>IFERROR(_xll.qlIndexFixing(ONIndex6M,I251,TRUE,_xll.ohTrigger(RecalcTrigger,Trigger6M)),NA())</f>
        <v>9.0230712922156897E-3</v>
      </c>
      <c r="P251" s="52">
        <f>IFERROR(_xll.qlIndexFixing(Index1Y,$H251,TRUE,_xll.ohTrigger(RecalcTrigger,Trigger1Y)),NA())</f>
        <v>1.503212470555404E-2</v>
      </c>
      <c r="Q251" s="52">
        <f>IFERROR(_xll.qlIndexFixing(ONIndex1Y,I251,TRUE,_xll.ohTrigger(RecalcTrigger,Trigger1Y)),NA())</f>
        <v>1.0941559641439724E-2</v>
      </c>
    </row>
    <row r="252" spans="2:17" x14ac:dyDescent="0.2">
      <c r="B252" s="46" t="s">
        <v>20</v>
      </c>
      <c r="D252" s="49">
        <f>_xll.qlCalendarAdvance(LocalCalendar,$D251,B252,"f",FALSE)</f>
        <v>42542</v>
      </c>
      <c r="E252" s="49">
        <f>_xll.qlInterestRateIndexValueDate(IndexON,D252)</f>
        <v>42542</v>
      </c>
      <c r="F252" s="52">
        <f>IFERROR(_xll.qlIndexFixing(IndexON,D252,TRUE,_xll.ohTrigger(RecalcTrigger,TriggerON)),NA())</f>
        <v>6.6825498274969419E-3</v>
      </c>
      <c r="H252" s="49">
        <f>_xll.qlCalendarAdvance(IborCalendar,$H251,B252,"f",FALSE)</f>
        <v>42538</v>
      </c>
      <c r="I252" s="49">
        <f>_xll.qlInterestRateIndexValueDate(Index1M,$H252)</f>
        <v>42542</v>
      </c>
      <c r="J252" s="52">
        <f>IFERROR(_xll.qlIndexFixing(Index1M,$H252,TRUE,_xll.ohTrigger(RecalcTrigger,Trigger1M)),NA())</f>
        <v>7.8151643508554969E-3</v>
      </c>
      <c r="K252" s="52">
        <f>IFERROR(_xll.qlIndexFixing(ONIndex1M,I252,TRUE,_xll.ohTrigger(RecalcTrigger,Trigger1M)),NA())</f>
        <v>7.465811779674425E-3</v>
      </c>
      <c r="L252" s="52">
        <f>IFERROR(_xll.qlIndexFixing(Index3M,H252,TRUE,_xll.ohTrigger(RecalcTrigger,Trigger3M)),NA())</f>
        <v>9.75529217839422E-3</v>
      </c>
      <c r="M252" s="52">
        <f>IFERROR(_xll.qlIndexFixing(ONIndex3M,I252,TRUE,_xll.ohTrigger(RecalcTrigger,Trigger3M)),NA())</f>
        <v>8.6810041205875876E-3</v>
      </c>
      <c r="N252" s="52">
        <f>IFERROR(_xll.qlIndexFixing(Index6M,$H252,TRUE,_xll.ohTrigger(RecalcTrigger,Trigger6M)),NA())</f>
        <v>1.1453877635713278E-2</v>
      </c>
      <c r="O252" s="52">
        <f>IFERROR(_xll.qlIndexFixing(ONIndex6M,I252,TRUE,_xll.ohTrigger(RecalcTrigger,Trigger6M)),NA())</f>
        <v>9.0550267174016597E-3</v>
      </c>
      <c r="P252" s="52">
        <f>IFERROR(_xll.qlIndexFixing(Index1Y,$H252,TRUE,_xll.ohTrigger(RecalcTrigger,Trigger1Y)),NA())</f>
        <v>1.505123743696932E-2</v>
      </c>
      <c r="Q252" s="52">
        <f>IFERROR(_xll.qlIndexFixing(ONIndex1Y,I252,TRUE,_xll.ohTrigger(RecalcTrigger,Trigger1Y)),NA())</f>
        <v>1.0967001820842981E-2</v>
      </c>
    </row>
    <row r="253" spans="2:17" x14ac:dyDescent="0.2">
      <c r="B253" s="46" t="s">
        <v>20</v>
      </c>
      <c r="D253" s="49">
        <f>_xll.qlCalendarAdvance(LocalCalendar,$D252,B253,"f",FALSE)</f>
        <v>42543</v>
      </c>
      <c r="E253" s="49">
        <f>_xll.qlInterestRateIndexValueDate(IndexON,D253)</f>
        <v>42543</v>
      </c>
      <c r="F253" s="52">
        <f>IFERROR(_xll.qlIndexFixing(IndexON,D253,TRUE,_xll.ohTrigger(RecalcTrigger,TriggerON)),NA())</f>
        <v>6.7036775015871797E-3</v>
      </c>
      <c r="H253" s="49">
        <f>_xll.qlCalendarAdvance(IborCalendar,$H252,B253,"f",FALSE)</f>
        <v>42541</v>
      </c>
      <c r="I253" s="49">
        <f>_xll.qlInterestRateIndexValueDate(Index1M,$H253)</f>
        <v>42543</v>
      </c>
      <c r="J253" s="52">
        <f>IFERROR(_xll.qlIndexFixing(Index1M,$H253,TRUE,_xll.ohTrigger(RecalcTrigger,Trigger1M)),NA())</f>
        <v>7.8390842245665837E-3</v>
      </c>
      <c r="K253" s="52">
        <f>IFERROR(_xll.qlIndexFixing(ONIndex1M,I253,TRUE,_xll.ohTrigger(RecalcTrigger,Trigger1M)),NA())</f>
        <v>7.489481533191622E-3</v>
      </c>
      <c r="L253" s="52">
        <f>IFERROR(_xll.qlIndexFixing(Index3M,H253,TRUE,_xll.ohTrigger(RecalcTrigger,Trigger3M)),NA())</f>
        <v>9.7786545718218636E-3</v>
      </c>
      <c r="M253" s="52">
        <f>IFERROR(_xll.qlIndexFixing(ONIndex3M,I253,TRUE,_xll.ohTrigger(RecalcTrigger,Trigger3M)),NA())</f>
        <v>8.7044462758445462E-3</v>
      </c>
      <c r="N253" s="52">
        <f>IFERROR(_xll.qlIndexFixing(Index6M,$H253,TRUE,_xll.ohTrigger(RecalcTrigger,Trigger6M)),NA())</f>
        <v>1.1477377238803394E-2</v>
      </c>
      <c r="O253" s="52">
        <f>IFERROR(_xll.qlIndexFixing(ONIndex6M,I253,TRUE,_xll.ohTrigger(RecalcTrigger,Trigger6M)),NA())</f>
        <v>9.0880927665804023E-3</v>
      </c>
      <c r="P253" s="52">
        <f>IFERROR(_xll.qlIndexFixing(Index1Y,$H253,TRUE,_xll.ohTrigger(RecalcTrigger,Trigger1Y)),NA())</f>
        <v>1.5070342313568626E-2</v>
      </c>
      <c r="Q253" s="52">
        <f>IFERROR(_xll.qlIndexFixing(ONIndex1Y,I253,TRUE,_xll.ohTrigger(RecalcTrigger,Trigger1Y)),NA())</f>
        <v>1.0992543276593381E-2</v>
      </c>
    </row>
    <row r="254" spans="2:17" x14ac:dyDescent="0.2">
      <c r="B254" s="46" t="s">
        <v>20</v>
      </c>
      <c r="D254" s="49">
        <f>_xll.qlCalendarAdvance(LocalCalendar,$D253,B254,"f",FALSE)</f>
        <v>42544</v>
      </c>
      <c r="E254" s="49">
        <f>_xll.qlInterestRateIndexValueDate(IndexON,D254)</f>
        <v>42544</v>
      </c>
      <c r="F254" s="52">
        <f>IFERROR(_xll.qlIndexFixing(IndexON,D254,TRUE,_xll.ohTrigger(RecalcTrigger,TriggerON)),NA())</f>
        <v>6.7248841462674847E-3</v>
      </c>
      <c r="H254" s="49">
        <f>_xll.qlCalendarAdvance(IborCalendar,$H253,B254,"f",FALSE)</f>
        <v>42542</v>
      </c>
      <c r="I254" s="49">
        <f>_xll.qlInterestRateIndexValueDate(Index1M,$H254)</f>
        <v>42544</v>
      </c>
      <c r="J254" s="52">
        <f>IFERROR(_xll.qlIndexFixing(Index1M,$H254,TRUE,_xll.ohTrigger(RecalcTrigger,Trigger1M)),NA())</f>
        <v>7.8870533575811641E-3</v>
      </c>
      <c r="K254" s="52">
        <f>IFERROR(_xll.qlIndexFixing(ONIndex1M,I254,TRUE,_xll.ohTrigger(RecalcTrigger,Trigger1M)),NA())</f>
        <v>7.5132116771214896E-3</v>
      </c>
      <c r="L254" s="52">
        <f>IFERROR(_xll.qlIndexFixing(Index3M,H254,TRUE,_xll.ohTrigger(RecalcTrigger,Trigger3M)),NA())</f>
        <v>9.8020164684434318E-3</v>
      </c>
      <c r="M254" s="52">
        <f>IFERROR(_xll.qlIndexFixing(ONIndex3M,I254,TRUE,_xll.ohTrigger(RecalcTrigger,Trigger3M)),NA())</f>
        <v>8.7278852437311372E-3</v>
      </c>
      <c r="N254" s="52">
        <f>IFERROR(_xll.qlIndexFixing(Index6M,$H254,TRUE,_xll.ohTrigger(RecalcTrigger,Trigger6M)),NA())</f>
        <v>1.1500821934770727E-2</v>
      </c>
      <c r="O254" s="52">
        <f>IFERROR(_xll.qlIndexFixing(ONIndex6M,I254,TRUE,_xll.ohTrigger(RecalcTrigger,Trigger6M)),NA())</f>
        <v>9.1222694399917259E-3</v>
      </c>
      <c r="P254" s="52">
        <f>IFERROR(_xll.qlIndexFixing(Index1Y,$H254,TRUE,_xll.ohTrigger(RecalcTrigger,Trigger1Y)),NA())</f>
        <v>1.5089439826073938E-2</v>
      </c>
      <c r="Q254" s="52">
        <f>IFERROR(_xll.qlIndexFixing(ONIndex1Y,I254,TRUE,_xll.ohTrigger(RecalcTrigger,Trigger1Y)),NA())</f>
        <v>1.1018184008770859E-2</v>
      </c>
    </row>
    <row r="255" spans="2:17" x14ac:dyDescent="0.2">
      <c r="B255" s="46" t="s">
        <v>20</v>
      </c>
      <c r="D255" s="49">
        <f>_xll.qlCalendarAdvance(LocalCalendar,$D254,B255,"f",FALSE)</f>
        <v>42545</v>
      </c>
      <c r="E255" s="49">
        <f>_xll.qlInterestRateIndexValueDate(IndexON,D255)</f>
        <v>42545</v>
      </c>
      <c r="F255" s="52">
        <f>IFERROR(_xll.qlIndexFixing(IndexON,D255,TRUE,_xll.ohTrigger(RecalcTrigger,TriggerON)),NA())</f>
        <v>6.767687892761387E-3</v>
      </c>
      <c r="H255" s="49">
        <f>_xll.qlCalendarAdvance(IborCalendar,$H254,B255,"f",FALSE)</f>
        <v>42543</v>
      </c>
      <c r="I255" s="49">
        <f>_xll.qlInterestRateIndexValueDate(Index1M,$H255)</f>
        <v>42545</v>
      </c>
      <c r="J255" s="52">
        <f>IFERROR(_xll.qlIndexFixing(Index1M,$H255,TRUE,_xll.ohTrigger(RecalcTrigger,Trigger1M)),NA())</f>
        <v>7.8989479153291874E-3</v>
      </c>
      <c r="K255" s="52">
        <f>IFERROR(_xll.qlIndexFixing(ONIndex1M,I255,TRUE,_xll.ohTrigger(RecalcTrigger,Trigger1M)),NA())</f>
        <v>7.5610320632790717E-3</v>
      </c>
      <c r="L255" s="52">
        <f>IFERROR(_xll.qlIndexFixing(Index3M,H255,TRUE,_xll.ohTrigger(RecalcTrigger,Trigger3M)),NA())</f>
        <v>9.8489783552306899E-3</v>
      </c>
      <c r="M255" s="52">
        <f>IFERROR(_xll.qlIndexFixing(ONIndex3M,I255,TRUE,_xll.ohTrigger(RecalcTrigger,Trigger3M)),NA())</f>
        <v>8.7749664351299828E-3</v>
      </c>
      <c r="N255" s="52">
        <f>IFERROR(_xll.qlIndexFixing(Index6M,$H255,TRUE,_xll.ohTrigger(RecalcTrigger,Trigger6M)),NA())</f>
        <v>1.1566765502037255E-2</v>
      </c>
      <c r="O255" s="52">
        <f>IFERROR(_xll.qlIndexFixing(ONIndex6M,I255,TRUE,_xll.ohTrigger(RecalcTrigger,Trigger6M)),NA())</f>
        <v>9.1945596910303351E-3</v>
      </c>
      <c r="P255" s="52">
        <f>IFERROR(_xll.qlIndexFixing(Index1Y,$H255,TRUE,_xll.ohTrigger(RecalcTrigger,Trigger1Y)),NA())</f>
        <v>1.5125331362730074E-2</v>
      </c>
      <c r="Q255" s="52">
        <f>IFERROR(_xll.qlIndexFixing(ONIndex1Y,I255,TRUE,_xll.ohTrigger(RecalcTrigger,Trigger1Y)),NA())</f>
        <v>1.1070136787143525E-2</v>
      </c>
    </row>
    <row r="256" spans="2:17" x14ac:dyDescent="0.2">
      <c r="B256" s="46" t="s">
        <v>20</v>
      </c>
      <c r="D256" s="49">
        <f>_xll.qlCalendarAdvance(LocalCalendar,$D255,B256,"f",FALSE)</f>
        <v>42548</v>
      </c>
      <c r="E256" s="49">
        <f>_xll.qlInterestRateIndexValueDate(IndexON,D256)</f>
        <v>42548</v>
      </c>
      <c r="F256" s="52">
        <f>IFERROR(_xll.qlIndexFixing(IndexON,D256,TRUE,_xll.ohTrigger(RecalcTrigger,TriggerON)),NA())</f>
        <v>6.8105004299301442E-3</v>
      </c>
      <c r="H256" s="49">
        <f>_xll.qlCalendarAdvance(IborCalendar,$H255,B256,"f",FALSE)</f>
        <v>42544</v>
      </c>
      <c r="I256" s="49">
        <f>_xll.qlInterestRateIndexValueDate(Index1M,$H256)</f>
        <v>42548</v>
      </c>
      <c r="J256" s="52">
        <f>IFERROR(_xll.qlIndexFixing(Index1M,$H256,TRUE,_xll.ohTrigger(RecalcTrigger,Trigger1M)),NA())</f>
        <v>7.9586665329420825E-3</v>
      </c>
      <c r="K256" s="52">
        <f>IFERROR(_xll.qlIndexFixing(ONIndex1M,I256,TRUE,_xll.ohTrigger(RecalcTrigger,Trigger1M)),NA())</f>
        <v>7.6087361560883693E-3</v>
      </c>
      <c r="L256" s="52">
        <f>IFERROR(_xll.qlIndexFixing(Index3M,H256,TRUE,_xll.ohTrigger(RecalcTrigger,Trigger3M)),NA())</f>
        <v>9.8954664033424761E-3</v>
      </c>
      <c r="M256" s="52">
        <f>IFERROR(_xll.qlIndexFixing(ONIndex3M,I256,TRUE,_xll.ohTrigger(RecalcTrigger,Trigger3M)),NA())</f>
        <v>8.8216092426929293E-3</v>
      </c>
      <c r="N256" s="52">
        <f>IFERROR(_xll.qlIndexFixing(Index6M,$H256,TRUE,_xll.ohTrigger(RecalcTrigger,Trigger6M)),NA())</f>
        <v>1.1604553614353816E-2</v>
      </c>
      <c r="O256" s="52">
        <f>IFERROR(_xll.qlIndexFixing(ONIndex6M,I256,TRUE,_xll.ohTrigger(RecalcTrigger,Trigger6M)),NA())</f>
        <v>9.270082382517586E-3</v>
      </c>
      <c r="P256" s="52">
        <f>IFERROR(_xll.qlIndexFixing(Index1Y,$H256,TRUE,_xll.ohTrigger(RecalcTrigger,Trigger1Y)),NA())</f>
        <v>1.5165766050915309E-2</v>
      </c>
      <c r="Q256" s="52">
        <f>IFERROR(_xll.qlIndexFixing(ONIndex1Y,I256,TRUE,_xll.ohTrigger(RecalcTrigger,Trigger1Y)),NA())</f>
        <v>1.1121739701192013E-2</v>
      </c>
    </row>
    <row r="257" spans="2:17" x14ac:dyDescent="0.2">
      <c r="B257" s="46" t="s">
        <v>20</v>
      </c>
      <c r="D257" s="49">
        <f>_xll.qlCalendarAdvance(LocalCalendar,$D256,B257,"f",FALSE)</f>
        <v>42549</v>
      </c>
      <c r="E257" s="49">
        <f>_xll.qlInterestRateIndexValueDate(IndexON,D257)</f>
        <v>42549</v>
      </c>
      <c r="F257" s="52">
        <f>IFERROR(_xll.qlIndexFixing(IndexON,D257,TRUE,_xll.ohTrigger(RecalcTrigger,TriggerON)),NA())</f>
        <v>6.832101927241041E-3</v>
      </c>
      <c r="H257" s="49">
        <f>_xll.qlCalendarAdvance(IborCalendar,$H256,B257,"f",FALSE)</f>
        <v>42545</v>
      </c>
      <c r="I257" s="49">
        <f>_xll.qlInterestRateIndexValueDate(Index1M,$H257)</f>
        <v>42549</v>
      </c>
      <c r="J257" s="52">
        <f>IFERROR(_xll.qlIndexFixing(Index1M,$H257,TRUE,_xll.ohTrigger(RecalcTrigger,Trigger1M)),NA())</f>
        <v>7.9825618583404534E-3</v>
      </c>
      <c r="K257" s="52">
        <f>IFERROR(_xll.qlIndexFixing(ONIndex1M,I257,TRUE,_xll.ohTrigger(RecalcTrigger,Trigger1M)),NA())</f>
        <v>7.6327682518417816E-3</v>
      </c>
      <c r="L257" s="52">
        <f>IFERROR(_xll.qlIndexFixing(Index3M,H257,TRUE,_xll.ohTrigger(RecalcTrigger,Trigger3M)),NA())</f>
        <v>9.9188313033607076E-3</v>
      </c>
      <c r="M257" s="52">
        <f>IFERROR(_xll.qlIndexFixing(ONIndex3M,I257,TRUE,_xll.ohTrigger(RecalcTrigger,Trigger3M)),NA())</f>
        <v>8.8450322742072984E-3</v>
      </c>
      <c r="N257" s="52">
        <f>IFERROR(_xll.qlIndexFixing(Index6M,$H257,TRUE,_xll.ohTrigger(RecalcTrigger,Trigger6M)),NA())</f>
        <v>1.1617011147056662E-2</v>
      </c>
      <c r="O257" s="52">
        <f>IFERROR(_xll.qlIndexFixing(ONIndex6M,I257,TRUE,_xll.ohTrigger(RecalcTrigger,Trigger6M)),NA())</f>
        <v>9.3098121820478497E-3</v>
      </c>
      <c r="P257" s="52">
        <f>IFERROR(_xll.qlIndexFixing(Index1Y,$H257,TRUE,_xll.ohTrigger(RecalcTrigger,Trigger1Y)),NA())</f>
        <v>1.518483410509947E-2</v>
      </c>
      <c r="Q257" s="52">
        <f>IFERROR(_xll.qlIndexFixing(ONIndex1Y,I257,TRUE,_xll.ohTrigger(RecalcTrigger,Trigger1Y)),NA())</f>
        <v>1.1147876815424951E-2</v>
      </c>
    </row>
    <row r="258" spans="2:17" x14ac:dyDescent="0.2">
      <c r="B258" s="46" t="s">
        <v>20</v>
      </c>
      <c r="D258" s="49">
        <f>_xll.qlCalendarAdvance(LocalCalendar,$D257,B258,"f",FALSE)</f>
        <v>42550</v>
      </c>
      <c r="E258" s="49">
        <f>_xll.qlInterestRateIndexValueDate(IndexON,D258)</f>
        <v>42550</v>
      </c>
      <c r="F258" s="52">
        <f>IFERROR(_xll.qlIndexFixing(IndexON,D258,TRUE,_xll.ohTrigger(RecalcTrigger,TriggerON)),NA())</f>
        <v>6.8537654809119886E-3</v>
      </c>
      <c r="H258" s="49">
        <f>_xll.qlCalendarAdvance(IborCalendar,$H257,B258,"f",FALSE)</f>
        <v>42548</v>
      </c>
      <c r="I258" s="49">
        <f>_xll.qlInterestRateIndexValueDate(Index1M,$H258)</f>
        <v>42550</v>
      </c>
      <c r="J258" s="52">
        <f>IFERROR(_xll.qlIndexFixing(Index1M,$H258,TRUE,_xll.ohTrigger(RecalcTrigger,Trigger1M)),NA())</f>
        <v>8.0064442301326366E-3</v>
      </c>
      <c r="K258" s="52">
        <f>IFERROR(_xll.qlIndexFixing(ONIndex1M,I258,TRUE,_xll.ohTrigger(RecalcTrigger,Trigger1M)),NA())</f>
        <v>7.6568480858885124E-3</v>
      </c>
      <c r="L258" s="52">
        <f>IFERROR(_xll.qlIndexFixing(Index3M,H258,TRUE,_xll.ohTrigger(RecalcTrigger,Trigger3M)),NA())</f>
        <v>9.9421979016048444E-3</v>
      </c>
      <c r="M258" s="52">
        <f>IFERROR(_xll.qlIndexFixing(ONIndex3M,I258,TRUE,_xll.ohTrigger(RecalcTrigger,Trigger3M)),NA())</f>
        <v>8.8684521184312359E-3</v>
      </c>
      <c r="N258" s="52">
        <f>IFERROR(_xll.qlIndexFixing(Index6M,$H258,TRUE,_xll.ohTrigger(RecalcTrigger,Trigger6M)),NA())</f>
        <v>1.1639999999999902E-2</v>
      </c>
      <c r="O258" s="52">
        <f>IFERROR(_xll.qlIndexFixing(ONIndex6M,I258,TRUE,_xll.ohTrigger(RecalcTrigger,Trigger6M)),NA())</f>
        <v>9.3502656694077757E-3</v>
      </c>
      <c r="P258" s="52">
        <f>IFERROR(_xll.qlIndexFixing(Index1Y,$H258,TRUE,_xll.ohTrigger(RecalcTrigger,Trigger1Y)),NA())</f>
        <v>1.520389774031192E-2</v>
      </c>
      <c r="Q258" s="52">
        <f>IFERROR(_xll.qlIndexFixing(ONIndex1Y,I258,TRUE,_xll.ohTrigger(RecalcTrigger,Trigger1Y)),NA())</f>
        <v>1.1173890063780334E-2</v>
      </c>
    </row>
    <row r="259" spans="2:17" x14ac:dyDescent="0.2">
      <c r="B259" s="46" t="s">
        <v>20</v>
      </c>
      <c r="D259" s="49">
        <f>_xll.qlCalendarAdvance(LocalCalendar,$D258,B259,"f",FALSE)</f>
        <v>42551</v>
      </c>
      <c r="E259" s="49">
        <f>_xll.qlInterestRateIndexValueDate(IndexON,D259)</f>
        <v>42551</v>
      </c>
      <c r="F259" s="52">
        <f>IFERROR(_xll.qlIndexFixing(IndexON,D259,TRUE,_xll.ohTrigger(RecalcTrigger,TriggerON)),NA())</f>
        <v>6.875423433543304E-3</v>
      </c>
      <c r="H259" s="49">
        <f>_xll.qlCalendarAdvance(IborCalendar,$H258,B259,"f",FALSE)</f>
        <v>42549</v>
      </c>
      <c r="I259" s="49">
        <f>_xll.qlInterestRateIndexValueDate(Index1M,$H259)</f>
        <v>42551</v>
      </c>
      <c r="J259" s="52">
        <f>IFERROR(_xll.qlIndexFixing(Index1M,$H259,TRUE,_xll.ohTrigger(RecalcTrigger,Trigger1M)),NA())</f>
        <v>8.0183287275757149E-3</v>
      </c>
      <c r="K259" s="52">
        <f>IFERROR(_xll.qlIndexFixing(ONIndex1M,I259,TRUE,_xll.ohTrigger(RecalcTrigger,Trigger1M)),NA())</f>
        <v>7.6809250504705773E-3</v>
      </c>
      <c r="L259" s="52">
        <f>IFERROR(_xll.qlIndexFixing(Index3M,H259,TRUE,_xll.ohTrigger(RecalcTrigger,Trigger3M)),NA())</f>
        <v>9.9655665639422283E-3</v>
      </c>
      <c r="M259" s="52">
        <f>IFERROR(_xll.qlIndexFixing(ONIndex3M,I259,TRUE,_xll.ohTrigger(RecalcTrigger,Trigger3M)),NA())</f>
        <v>8.8918687754446779E-3</v>
      </c>
      <c r="N259" s="52">
        <f>IFERROR(_xll.qlIndexFixing(Index6M,$H259,TRUE,_xll.ohTrigger(RecalcTrigger,Trigger6M)),NA())</f>
        <v>1.1662894292383106E-2</v>
      </c>
      <c r="O259" s="52">
        <f>IFERROR(_xll.qlIndexFixing(ONIndex6M,I259,TRUE,_xll.ohTrigger(RecalcTrigger,Trigger6M)),NA())</f>
        <v>9.38989509067234E-3</v>
      </c>
      <c r="P259" s="52">
        <f>IFERROR(_xll.qlIndexFixing(Index1Y,$H259,TRUE,_xll.ohTrigger(RecalcTrigger,Trigger1Y)),NA())</f>
        <v>1.5222957923111003E-2</v>
      </c>
      <c r="Q259" s="52">
        <f>IFERROR(_xll.qlIndexFixing(ONIndex1Y,I259,TRUE,_xll.ohTrigger(RecalcTrigger,Trigger1Y)),NA())</f>
        <v>1.1198886876719882E-2</v>
      </c>
    </row>
    <row r="260" spans="2:17" x14ac:dyDescent="0.2">
      <c r="B260" s="46" t="s">
        <v>20</v>
      </c>
      <c r="D260" s="49">
        <f>_xll.qlCalendarAdvance(LocalCalendar,$D259,B260,"f",FALSE)</f>
        <v>42552</v>
      </c>
      <c r="E260" s="49">
        <f>_xll.qlInterestRateIndexValueDate(IndexON,D260)</f>
        <v>42552</v>
      </c>
      <c r="F260" s="52">
        <f>IFERROR(_xll.qlIndexFixing(IndexON,D260,TRUE,_xll.ohTrigger(RecalcTrigger,TriggerON)),NA())</f>
        <v>6.929655813230351E-3</v>
      </c>
      <c r="H260" s="49">
        <f>_xll.qlCalendarAdvance(IborCalendar,$H259,B260,"f",FALSE)</f>
        <v>42550</v>
      </c>
      <c r="I260" s="49">
        <f>_xll.qlInterestRateIndexValueDate(Index1M,$H260)</f>
        <v>42552</v>
      </c>
      <c r="J260" s="52">
        <f>IFERROR(_xll.qlIndexFixing(Index1M,$H260,TRUE,_xll.ohTrigger(RecalcTrigger,Trigger1M)),NA())</f>
        <v>8.0661343270864924E-3</v>
      </c>
      <c r="K260" s="52">
        <f>IFERROR(_xll.qlIndexFixing(ONIndex1M,I260,TRUE,_xll.ohTrigger(RecalcTrigger,Trigger1M)),NA())</f>
        <v>7.7412895386386182E-3</v>
      </c>
      <c r="L260" s="52">
        <f>IFERROR(_xll.qlIndexFixing(Index3M,H260,TRUE,_xll.ohTrigger(RecalcTrigger,Trigger3M)),NA())</f>
        <v>1.0012588691952725E-2</v>
      </c>
      <c r="M260" s="52">
        <f>IFERROR(_xll.qlIndexFixing(ONIndex3M,I260,TRUE,_xll.ohTrigger(RecalcTrigger,Trigger3M)),NA())</f>
        <v>8.9507282758183315E-3</v>
      </c>
      <c r="N260" s="52">
        <f>IFERROR(_xll.qlIndexFixing(Index6M,$H260,TRUE,_xll.ohTrigger(RecalcTrigger,Trigger6M)),NA())</f>
        <v>1.1717682425603887E-2</v>
      </c>
      <c r="O260" s="52">
        <f>IFERROR(_xll.qlIndexFixing(ONIndex6M,I260,TRUE,_xll.ohTrigger(RecalcTrigger,Trigger6M)),NA())</f>
        <v>9.4832883118489697E-3</v>
      </c>
      <c r="P260" s="52">
        <f>IFERROR(_xll.qlIndexFixing(Index1Y,$H260,TRUE,_xll.ohTrigger(RecalcTrigger,Trigger1Y)),NA())</f>
        <v>1.5259047382270709E-2</v>
      </c>
      <c r="Q260" s="52">
        <f>IFERROR(_xll.qlIndexFixing(ONIndex1Y,I260,TRUE,_xll.ohTrigger(RecalcTrigger,Trigger1Y)),NA())</f>
        <v>1.1255708857800251E-2</v>
      </c>
    </row>
    <row r="261" spans="2:17" x14ac:dyDescent="0.2">
      <c r="B261" s="46" t="s">
        <v>20</v>
      </c>
      <c r="D261" s="49">
        <f>_xll.qlCalendarAdvance(LocalCalendar,$D260,B261,"f",FALSE)</f>
        <v>42556</v>
      </c>
      <c r="E261" s="49">
        <f>_xll.qlInterestRateIndexValueDate(IndexON,D261)</f>
        <v>42556</v>
      </c>
      <c r="F261" s="52">
        <f>IFERROR(_xll.qlIndexFixing(IndexON,D261,TRUE,_xll.ohTrigger(RecalcTrigger,TriggerON)),NA())</f>
        <v>6.9833754685344474E-3</v>
      </c>
      <c r="H261" s="49">
        <f>_xll.qlCalendarAdvance(IborCalendar,$H260,B261,"f",FALSE)</f>
        <v>42551</v>
      </c>
      <c r="I261" s="49">
        <f>_xll.qlInterestRateIndexValueDate(Index1M,$H261)</f>
        <v>42556</v>
      </c>
      <c r="J261" s="52">
        <f>IFERROR(_xll.qlIndexFixing(Index1M,$H261,TRUE,_xll.ohTrigger(RecalcTrigger,Trigger1M)),NA())</f>
        <v>8.1613579291506255E-3</v>
      </c>
      <c r="K261" s="52">
        <f>IFERROR(_xll.qlIndexFixing(ONIndex1M,I261,TRUE,_xll.ohTrigger(RecalcTrigger,Trigger1M)),NA())</f>
        <v>7.8010770497805026E-3</v>
      </c>
      <c r="L261" s="52">
        <f>IFERROR(_xll.qlIndexFixing(Index3M,H261,TRUE,_xll.ohTrigger(RecalcTrigger,Trigger3M)),NA())</f>
        <v>1.0082453643065771E-2</v>
      </c>
      <c r="M261" s="52">
        <f>IFERROR(_xll.qlIndexFixing(ONIndex3M,I261,TRUE,_xll.ohTrigger(RecalcTrigger,Trigger3M)),NA())</f>
        <v>9.0089042509156059E-3</v>
      </c>
      <c r="N261" s="52">
        <f>IFERROR(_xll.qlIndexFixing(Index6M,$H261,TRUE,_xll.ohTrigger(RecalcTrigger,Trigger6M)),NA())</f>
        <v>1.1786917837696965E-2</v>
      </c>
      <c r="O261" s="52">
        <f>IFERROR(_xll.qlIndexFixing(ONIndex6M,I261,TRUE,_xll.ohTrigger(RecalcTrigger,Trigger6M)),NA())</f>
        <v>9.5698771142771477E-3</v>
      </c>
      <c r="P261" s="52">
        <f>IFERROR(_xll.qlIndexFixing(Index1Y,$H261,TRUE,_xll.ohTrigger(RecalcTrigger,Trigger1Y)),NA())</f>
        <v>1.5318316984620618E-2</v>
      </c>
      <c r="Q261" s="52">
        <f>IFERROR(_xll.qlIndexFixing(ONIndex1Y,I261,TRUE,_xll.ohTrigger(RecalcTrigger,Trigger1Y)),NA())</f>
        <v>1.1305277266258074E-2</v>
      </c>
    </row>
    <row r="262" spans="2:17" x14ac:dyDescent="0.2">
      <c r="B262" s="46" t="s">
        <v>20</v>
      </c>
      <c r="D262" s="49">
        <f>_xll.qlCalendarAdvance(LocalCalendar,$D261,B262,"f",FALSE)</f>
        <v>42557</v>
      </c>
      <c r="E262" s="49">
        <f>_xll.qlInterestRateIndexValueDate(IndexON,D262)</f>
        <v>42557</v>
      </c>
      <c r="F262" s="52">
        <f>IFERROR(_xll.qlIndexFixing(IndexON,D262,TRUE,_xll.ohTrigger(RecalcTrigger,TriggerON)),NA())</f>
        <v>7.0048983298676148E-3</v>
      </c>
      <c r="H262" s="49">
        <f>_xll.qlCalendarAdvance(IborCalendar,$H261,B262,"f",FALSE)</f>
        <v>42552</v>
      </c>
      <c r="I262" s="49">
        <f>_xll.qlInterestRateIndexValueDate(Index1M,$H262)</f>
        <v>42556</v>
      </c>
      <c r="J262" s="52">
        <f>IFERROR(_xll.qlIndexFixing(Index1M,$H262,TRUE,_xll.ohTrigger(RecalcTrigger,Trigger1M)),NA())</f>
        <v>8.1613579291506255E-3</v>
      </c>
      <c r="K262" s="52">
        <f>IFERROR(_xll.qlIndexFixing(ONIndex1M,I262,TRUE,_xll.ohTrigger(RecalcTrigger,Trigger1M)),NA())</f>
        <v>7.8010770497805026E-3</v>
      </c>
      <c r="L262" s="52">
        <f>IFERROR(_xll.qlIndexFixing(Index3M,H262,TRUE,_xll.ohTrigger(RecalcTrigger,Trigger3M)),NA())</f>
        <v>1.0082453643065771E-2</v>
      </c>
      <c r="M262" s="52">
        <f>IFERROR(_xll.qlIndexFixing(ONIndex3M,I262,TRUE,_xll.ohTrigger(RecalcTrigger,Trigger3M)),NA())</f>
        <v>9.0089042509156059E-3</v>
      </c>
      <c r="N262" s="52">
        <f>IFERROR(_xll.qlIndexFixing(Index6M,$H262,TRUE,_xll.ohTrigger(RecalcTrigger,Trigger6M)),NA())</f>
        <v>1.1786917837696965E-2</v>
      </c>
      <c r="O262" s="52">
        <f>IFERROR(_xll.qlIndexFixing(ONIndex6M,I262,TRUE,_xll.ohTrigger(RecalcTrigger,Trigger6M)),NA())</f>
        <v>9.5698771142771477E-3</v>
      </c>
      <c r="P262" s="52">
        <f>IFERROR(_xll.qlIndexFixing(Index1Y,$H262,TRUE,_xll.ohTrigger(RecalcTrigger,Trigger1Y)),NA())</f>
        <v>1.5318316984620618E-2</v>
      </c>
      <c r="Q262" s="52">
        <f>IFERROR(_xll.qlIndexFixing(ONIndex1Y,I262,TRUE,_xll.ohTrigger(RecalcTrigger,Trigger1Y)),NA())</f>
        <v>1.1305277266258074E-2</v>
      </c>
    </row>
    <row r="263" spans="2:17" x14ac:dyDescent="0.2">
      <c r="B263" s="46" t="s">
        <v>20</v>
      </c>
      <c r="D263" s="49">
        <f>_xll.qlCalendarAdvance(LocalCalendar,$D262,B263,"f",FALSE)</f>
        <v>42558</v>
      </c>
      <c r="E263" s="49">
        <f>_xll.qlInterestRateIndexValueDate(IndexON,D263)</f>
        <v>42558</v>
      </c>
      <c r="F263" s="52">
        <f>IFERROR(_xll.qlIndexFixing(IndexON,D263,TRUE,_xll.ohTrigger(RecalcTrigger,TriggerON)),NA())</f>
        <v>7.0263986759311337E-3</v>
      </c>
      <c r="H263" s="49">
        <f>_xll.qlCalendarAdvance(IborCalendar,$H262,B263,"f",FALSE)</f>
        <v>42555</v>
      </c>
      <c r="I263" s="49">
        <f>_xll.qlInterestRateIndexValueDate(Index1M,$H263)</f>
        <v>42557</v>
      </c>
      <c r="J263" s="52">
        <f>IFERROR(_xll.qlIndexFixing(Index1M,$H263,TRUE,_xll.ohTrigger(RecalcTrigger,Trigger1M)),NA())</f>
        <v>8.2089811104157917E-3</v>
      </c>
      <c r="K263" s="52">
        <f>IFERROR(_xll.qlIndexFixing(ONIndex1M,I263,TRUE,_xll.ohTrigger(RecalcTrigger,Trigger1M)),NA())</f>
        <v>7.8250608849383951E-3</v>
      </c>
      <c r="L263" s="52">
        <f>IFERROR(_xll.qlIndexFixing(Index3M,H263,TRUE,_xll.ohTrigger(RecalcTrigger,Trigger3M)),NA())</f>
        <v>1.0105842373704087E-2</v>
      </c>
      <c r="M263" s="52">
        <f>IFERROR(_xll.qlIndexFixing(ONIndex3M,I263,TRUE,_xll.ohTrigger(RecalcTrigger,Trigger3M)),NA())</f>
        <v>9.0323017841864583E-3</v>
      </c>
      <c r="N263" s="52">
        <f>IFERROR(_xll.qlIndexFixing(Index6M,$H263,TRUE,_xll.ohTrigger(RecalcTrigger,Trigger6M)),NA())</f>
        <v>1.18094368051525E-2</v>
      </c>
      <c r="O263" s="52">
        <f>IFERROR(_xll.qlIndexFixing(ONIndex6M,I263,TRUE,_xll.ohTrigger(RecalcTrigger,Trigger6M)),NA())</f>
        <v>9.6022404999285271E-3</v>
      </c>
      <c r="P263" s="52">
        <f>IFERROR(_xll.qlIndexFixing(Index1Y,$H263,TRUE,_xll.ohTrigger(RecalcTrigger,Trigger1Y)),NA())</f>
        <v>1.5337423843400916E-2</v>
      </c>
      <c r="Q263" s="52">
        <f>IFERROR(_xll.qlIndexFixing(ONIndex1Y,I263,TRUE,_xll.ohTrigger(RecalcTrigger,Trigger1Y)),NA())</f>
        <v>1.1322836607678965E-2</v>
      </c>
    </row>
    <row r="264" spans="2:17" x14ac:dyDescent="0.2">
      <c r="B264" s="46" t="s">
        <v>20</v>
      </c>
      <c r="D264" s="49">
        <f>_xll.qlCalendarAdvance(LocalCalendar,$D263,B264,"f",FALSE)</f>
        <v>42559</v>
      </c>
      <c r="E264" s="49">
        <f>_xll.qlInterestRateIndexValueDate(IndexON,D264)</f>
        <v>42559</v>
      </c>
      <c r="F264" s="52">
        <f>IFERROR(_xll.qlIndexFixing(IndexON,D264,TRUE,_xll.ohTrigger(RecalcTrigger,TriggerON)),NA())</f>
        <v>7.0694631380607831E-3</v>
      </c>
      <c r="H264" s="49">
        <f>_xll.qlCalendarAdvance(IborCalendar,$H263,B264,"f",FALSE)</f>
        <v>42556</v>
      </c>
      <c r="I264" s="49">
        <f>_xll.qlInterestRateIndexValueDate(Index1M,$H264)</f>
        <v>42558</v>
      </c>
      <c r="J264" s="52">
        <f>IFERROR(_xll.qlIndexFixing(Index1M,$H264,TRUE,_xll.ohTrigger(RecalcTrigger,Trigger1M)),NA())</f>
        <v>8.2207999278488542E-3</v>
      </c>
      <c r="K264" s="52">
        <f>IFERROR(_xll.qlIndexFixing(ONIndex1M,I264,TRUE,_xll.ohTrigger(RecalcTrigger,Trigger1M)),NA())</f>
        <v>7.8490291985122695E-3</v>
      </c>
      <c r="L264" s="52">
        <f>IFERROR(_xll.qlIndexFixing(Index3M,H264,TRUE,_xll.ohTrigger(RecalcTrigger,Trigger3M)),NA())</f>
        <v>1.0129235729764189E-2</v>
      </c>
      <c r="M264" s="52">
        <f>IFERROR(_xll.qlIndexFixing(ONIndex3M,I264,TRUE,_xll.ohTrigger(RecalcTrigger,Trigger3M)),NA())</f>
        <v>9.0556961301668792E-3</v>
      </c>
      <c r="N264" s="52">
        <f>IFERROR(_xll.qlIndexFixing(Index6M,$H264,TRUE,_xll.ohTrigger(RecalcTrigger,Trigger6M)),NA())</f>
        <v>1.1853503106688659E-2</v>
      </c>
      <c r="O264" s="52">
        <f>IFERROR(_xll.qlIndexFixing(ONIndex6M,I264,TRUE,_xll.ohTrigger(RecalcTrigger,Trigger6M)),NA())</f>
        <v>9.6333928785252709E-3</v>
      </c>
      <c r="P264" s="52">
        <f>IFERROR(_xll.qlIndexFixing(Index1Y,$H264,TRUE,_xll.ohTrigger(RecalcTrigger,Trigger1Y)),NA())</f>
        <v>1.5356550191190418E-2</v>
      </c>
      <c r="Q264" s="52">
        <f>IFERROR(_xll.qlIndexFixing(ONIndex1Y,I264,TRUE,_xll.ohTrigger(RecalcTrigger,Trigger1Y)),NA())</f>
        <v>1.1339156369780667E-2</v>
      </c>
    </row>
    <row r="265" spans="2:17" x14ac:dyDescent="0.2">
      <c r="B265" s="46" t="s">
        <v>20</v>
      </c>
      <c r="D265" s="49">
        <f>_xll.qlCalendarAdvance(LocalCalendar,$D264,B265,"f",FALSE)</f>
        <v>42562</v>
      </c>
      <c r="E265" s="49">
        <f>_xll.qlInterestRateIndexValueDate(IndexON,D265)</f>
        <v>42562</v>
      </c>
      <c r="F265" s="52">
        <f>IFERROR(_xll.qlIndexFixing(IndexON,D265,TRUE,_xll.ohTrigger(RecalcTrigger,TriggerON)),NA())</f>
        <v>7.1121749074887219E-3</v>
      </c>
      <c r="H265" s="49">
        <f>_xll.qlCalendarAdvance(IborCalendar,$H264,B265,"f",FALSE)</f>
        <v>42557</v>
      </c>
      <c r="I265" s="49">
        <f>_xll.qlInterestRateIndexValueDate(Index1M,$H265)</f>
        <v>42559</v>
      </c>
      <c r="J265" s="52">
        <f>IFERROR(_xll.qlIndexFixing(Index1M,$H265,TRUE,_xll.ohTrigger(RecalcTrigger,Trigger1M)),NA())</f>
        <v>8.2326130375217389E-3</v>
      </c>
      <c r="K265" s="52">
        <f>IFERROR(_xll.qlIndexFixing(ONIndex1M,I265,TRUE,_xll.ohTrigger(RecalcTrigger,Trigger1M)),NA())</f>
        <v>7.8970873136796627E-3</v>
      </c>
      <c r="L265" s="52">
        <f>IFERROR(_xll.qlIndexFixing(Index3M,H265,TRUE,_xll.ohTrigger(RecalcTrigger,Trigger3M)),NA())</f>
        <v>1.0188240280548655E-2</v>
      </c>
      <c r="M265" s="52">
        <f>IFERROR(_xll.qlIndexFixing(ONIndex3M,I265,TRUE,_xll.ohTrigger(RecalcTrigger,Trigger3M)),NA())</f>
        <v>9.1027043520952589E-3</v>
      </c>
      <c r="N265" s="52">
        <f>IFERROR(_xll.qlIndexFixing(Index6M,$H265,TRUE,_xll.ohTrigger(RecalcTrigger,Trigger6M)),NA())</f>
        <v>1.1865186196960455E-2</v>
      </c>
      <c r="O265" s="52">
        <f>IFERROR(_xll.qlIndexFixing(ONIndex6M,I265,TRUE,_xll.ohTrigger(RecalcTrigger,Trigger6M)),NA())</f>
        <v>9.6919218571489552E-3</v>
      </c>
      <c r="P265" s="52">
        <f>IFERROR(_xll.qlIndexFixing(Index1Y,$H265,TRUE,_xll.ohTrigger(RecalcTrigger,Trigger1Y)),NA())</f>
        <v>1.5392961449399485E-2</v>
      </c>
      <c r="Q265" s="52">
        <f>IFERROR(_xll.qlIndexFixing(ONIndex1Y,I265,TRUE,_xll.ohTrigger(RecalcTrigger,Trigger1Y)),NA())</f>
        <v>1.1368022920716925E-2</v>
      </c>
    </row>
    <row r="266" spans="2:17" x14ac:dyDescent="0.2">
      <c r="B266" s="46" t="s">
        <v>20</v>
      </c>
      <c r="D266" s="49">
        <f>_xll.qlCalendarAdvance(LocalCalendar,$D265,B266,"f",FALSE)</f>
        <v>42563</v>
      </c>
      <c r="E266" s="49">
        <f>_xll.qlInterestRateIndexValueDate(IndexON,D266)</f>
        <v>42563</v>
      </c>
      <c r="F266" s="52">
        <f>IFERROR(_xll.qlIndexFixing(IndexON,D266,TRUE,_xll.ohTrigger(RecalcTrigger,TriggerON)),NA())</f>
        <v>7.1335626772839333E-3</v>
      </c>
      <c r="H266" s="49">
        <f>_xll.qlCalendarAdvance(IborCalendar,$H265,B266,"f",FALSE)</f>
        <v>42558</v>
      </c>
      <c r="I266" s="49">
        <f>_xll.qlInterestRateIndexValueDate(Index1M,$H266)</f>
        <v>42562</v>
      </c>
      <c r="J266" s="52">
        <f>IFERROR(_xll.qlIndexFixing(Index1M,$H266,TRUE,_xll.ohTrigger(RecalcTrigger,Trigger1M)),NA())</f>
        <v>8.3037287774509021E-3</v>
      </c>
      <c r="K266" s="52">
        <f>IFERROR(_xll.qlIndexFixing(ONIndex1M,I266,TRUE,_xll.ohTrigger(RecalcTrigger,Trigger1M)),NA())</f>
        <v>7.9447472372873307E-3</v>
      </c>
      <c r="L266" s="52">
        <f>IFERROR(_xll.qlIndexFixing(Index3M,H266,TRUE,_xll.ohTrigger(RecalcTrigger,Trigger3M)),NA())</f>
        <v>1.0222862727117497E-2</v>
      </c>
      <c r="M266" s="52">
        <f>IFERROR(_xll.qlIndexFixing(ONIndex3M,I266,TRUE,_xll.ohTrigger(RecalcTrigger,Trigger3M)),NA())</f>
        <v>9.1492416411043109E-3</v>
      </c>
      <c r="N266" s="52">
        <f>IFERROR(_xll.qlIndexFixing(Index6M,$H266,TRUE,_xll.ohTrigger(RecalcTrigger,Trigger6M)),NA())</f>
        <v>1.1921720625067448E-2</v>
      </c>
      <c r="O266" s="52">
        <f>IFERROR(_xll.qlIndexFixing(ONIndex6M,I266,TRUE,_xll.ohTrigger(RecalcTrigger,Trigger6M)),NA())</f>
        <v>9.7458923152515808E-3</v>
      </c>
      <c r="P266" s="52">
        <f>IFERROR(_xll.qlIndexFixing(Index1Y,$H266,TRUE,_xll.ohTrigger(RecalcTrigger,Trigger1Y)),NA())</f>
        <v>1.5433317402405999E-2</v>
      </c>
      <c r="Q266" s="52">
        <f>IFERROR(_xll.qlIndexFixing(ONIndex1Y,I266,TRUE,_xll.ohTrigger(RecalcTrigger,Trigger1Y)),NA())</f>
        <v>1.1392039622037942E-2</v>
      </c>
    </row>
    <row r="267" spans="2:17" x14ac:dyDescent="0.2">
      <c r="B267" s="46" t="s">
        <v>20</v>
      </c>
      <c r="D267" s="49">
        <f>_xll.qlCalendarAdvance(LocalCalendar,$D266,B267,"f",FALSE)</f>
        <v>42564</v>
      </c>
      <c r="E267" s="49">
        <f>_xll.qlInterestRateIndexValueDate(IndexON,D267)</f>
        <v>42564</v>
      </c>
      <c r="F267" s="52">
        <f>IFERROR(_xll.qlIndexFixing(IndexON,D267,TRUE,_xll.ohTrigger(RecalcTrigger,TriggerON)),NA())</f>
        <v>7.15492793172956E-3</v>
      </c>
      <c r="H267" s="49">
        <f>_xll.qlCalendarAdvance(IborCalendar,$H266,B267,"f",FALSE)</f>
        <v>42559</v>
      </c>
      <c r="I267" s="49">
        <f>_xll.qlInterestRateIndexValueDate(Index1M,$H267)</f>
        <v>42563</v>
      </c>
      <c r="J267" s="52">
        <f>IFERROR(_xll.qlIndexFixing(Index1M,$H267,TRUE,_xll.ohTrigger(RecalcTrigger,Trigger1M)),NA())</f>
        <v>8.3274030528890011E-3</v>
      </c>
      <c r="K267" s="52">
        <f>IFERROR(_xll.qlIndexFixing(ONIndex1M,I267,TRUE,_xll.ohTrigger(RecalcTrigger,Trigger1M)),NA())</f>
        <v>7.9686379430210508E-3</v>
      </c>
      <c r="L267" s="52">
        <f>IFERROR(_xll.qlIndexFixing(Index3M,H267,TRUE,_xll.ohTrigger(RecalcTrigger,Trigger3M)),NA())</f>
        <v>1.0246284699538184E-2</v>
      </c>
      <c r="M267" s="52">
        <f>IFERROR(_xll.qlIndexFixing(ONIndex3M,I267,TRUE,_xll.ohTrigger(RecalcTrigger,Trigger3M)),NA())</f>
        <v>9.1726200506325739E-3</v>
      </c>
      <c r="N267" s="52">
        <f>IFERROR(_xll.qlIndexFixing(Index6M,$H267,TRUE,_xll.ohTrigger(RecalcTrigger,Trigger6M)),NA())</f>
        <v>1.1944177001175229E-2</v>
      </c>
      <c r="O267" s="52">
        <f>IFERROR(_xll.qlIndexFixing(ONIndex6M,I267,TRUE,_xll.ohTrigger(RecalcTrigger,Trigger6M)),NA())</f>
        <v>9.770989653619111E-3</v>
      </c>
      <c r="P267" s="52">
        <f>IFERROR(_xll.qlIndexFixing(Index1Y,$H267,TRUE,_xll.ohTrigger(RecalcTrigger,Trigger1Y)),NA())</f>
        <v>1.5452591394974532E-2</v>
      </c>
      <c r="Q267" s="52">
        <f>IFERROR(_xll.qlIndexFixing(ONIndex1Y,I267,TRUE,_xll.ohTrigger(RecalcTrigger,Trigger1Y)),NA())</f>
        <v>1.1402161485305484E-2</v>
      </c>
    </row>
    <row r="268" spans="2:17" x14ac:dyDescent="0.2">
      <c r="B268" s="46" t="s">
        <v>20</v>
      </c>
      <c r="D268" s="49">
        <f>_xll.qlCalendarAdvance(LocalCalendar,$D267,B268,"f",FALSE)</f>
        <v>42565</v>
      </c>
      <c r="E268" s="49">
        <f>_xll.qlInterestRateIndexValueDate(IndexON,D268)</f>
        <v>42565</v>
      </c>
      <c r="F268" s="52">
        <f>IFERROR(_xll.qlIndexFixing(IndexON,D268,TRUE,_xll.ohTrigger(RecalcTrigger,TriggerON)),NA())</f>
        <v>7.176270670985474E-3</v>
      </c>
      <c r="H268" s="49">
        <f>_xll.qlCalendarAdvance(IborCalendar,$H267,B268,"f",FALSE)</f>
        <v>42562</v>
      </c>
      <c r="I268" s="49">
        <f>_xll.qlInterestRateIndexValueDate(Index1M,$H268)</f>
        <v>42564</v>
      </c>
      <c r="J268" s="52">
        <f>IFERROR(_xll.qlIndexFixing(Index1M,$H268,TRUE,_xll.ohTrigger(RecalcTrigger,Trigger1M)),NA())</f>
        <v>8.3748170719679469E-3</v>
      </c>
      <c r="K268" s="52">
        <f>IFERROR(_xll.qlIndexFixing(ONIndex1M,I268,TRUE,_xll.ohTrigger(RecalcTrigger,Trigger1M)),NA())</f>
        <v>7.9925131271707528E-3</v>
      </c>
      <c r="L268" s="52">
        <f>IFERROR(_xll.qlIndexFixing(Index3M,H268,TRUE,_xll.ohTrigger(RecalcTrigger,Trigger3M)),NA())</f>
        <v>1.0269713493144227E-2</v>
      </c>
      <c r="M268" s="52">
        <f>IFERROR(_xll.qlIndexFixing(ONIndex3M,I268,TRUE,_xll.ohTrigger(RecalcTrigger,Trigger3M)),NA())</f>
        <v>9.1959952727904692E-3</v>
      </c>
      <c r="N268" s="52">
        <f>IFERROR(_xll.qlIndexFixing(Index6M,$H268,TRUE,_xll.ohTrigger(RecalcTrigger,Trigger6M)),NA())</f>
        <v>1.1966653855071603E-2</v>
      </c>
      <c r="O268" s="52">
        <f>IFERROR(_xll.qlIndexFixing(ONIndex6M,I268,TRUE,_xll.ohTrigger(RecalcTrigger,Trigger6M)),NA())</f>
        <v>9.7948759831734122E-3</v>
      </c>
      <c r="P268" s="52">
        <f>IFERROR(_xll.qlIndexFixing(Index1Y,$H268,TRUE,_xll.ohTrigger(RecalcTrigger,Trigger1Y)),NA())</f>
        <v>1.5471904958259085E-2</v>
      </c>
      <c r="Q268" s="52">
        <f>IFERROR(_xll.qlIndexFixing(ONIndex1Y,I268,TRUE,_xll.ohTrigger(RecalcTrigger,Trigger1Y)),NA())</f>
        <v>1.1411043768534412E-2</v>
      </c>
    </row>
    <row r="269" spans="2:17" x14ac:dyDescent="0.2">
      <c r="B269" s="46" t="s">
        <v>20</v>
      </c>
      <c r="D269" s="49">
        <f>_xll.qlCalendarAdvance(LocalCalendar,$D268,B269,"f",FALSE)</f>
        <v>42566</v>
      </c>
      <c r="E269" s="49">
        <f>_xll.qlInterestRateIndexValueDate(IndexON,D269)</f>
        <v>42566</v>
      </c>
      <c r="F269" s="52">
        <f>IFERROR(_xll.qlIndexFixing(IndexON,D269,TRUE,_xll.ohTrigger(RecalcTrigger,TriggerON)),NA())</f>
        <v>7.2190258552584652E-3</v>
      </c>
      <c r="H269" s="49">
        <f>_xll.qlCalendarAdvance(IborCalendar,$H268,B269,"f",FALSE)</f>
        <v>42563</v>
      </c>
      <c r="I269" s="49">
        <f>_xll.qlInterestRateIndexValueDate(Index1M,$H269)</f>
        <v>42565</v>
      </c>
      <c r="J269" s="52">
        <f>IFERROR(_xll.qlIndexFixing(Index1M,$H269,TRUE,_xll.ohTrigger(RecalcTrigger,Trigger1M)),NA())</f>
        <v>8.3865778762601262E-3</v>
      </c>
      <c r="K269" s="52">
        <f>IFERROR(_xll.qlIndexFixing(ONIndex1M,I269,TRUE,_xll.ohTrigger(RecalcTrigger,Trigger1M)),NA())</f>
        <v>8.0163727897364367E-3</v>
      </c>
      <c r="L269" s="52">
        <f>IFERROR(_xll.qlIndexFixing(Index3M,H269,TRUE,_xll.ohTrigger(RecalcTrigger,Trigger3M)),NA())</f>
        <v>1.0293149473925471E-2</v>
      </c>
      <c r="M269" s="52">
        <f>IFERROR(_xll.qlIndexFixing(ONIndex3M,I269,TRUE,_xll.ohTrigger(RecalcTrigger,Trigger3M)),NA())</f>
        <v>9.2193673077378691E-3</v>
      </c>
      <c r="N269" s="52">
        <f>IFERROR(_xll.qlIndexFixing(Index6M,$H269,TRUE,_xll.ohTrigger(RecalcTrigger,Trigger6M)),NA())</f>
        <v>1.2022331520239809E-2</v>
      </c>
      <c r="O269" s="52">
        <f>IFERROR(_xll.qlIndexFixing(ONIndex6M,I269,TRUE,_xll.ohTrigger(RecalcTrigger,Trigger6M)),NA())</f>
        <v>9.8175513035947404E-3</v>
      </c>
      <c r="P269" s="52">
        <f>IFERROR(_xll.qlIndexFixing(Index1Y,$H269,TRUE,_xll.ohTrigger(RecalcTrigger,Trigger1Y)),NA())</f>
        <v>1.5491261440121917E-2</v>
      </c>
      <c r="Q269" s="52">
        <f>IFERROR(_xll.qlIndexFixing(ONIndex1Y,I269,TRUE,_xll.ohTrigger(RecalcTrigger,Trigger1Y)),NA())</f>
        <v>1.1418686471484918E-2</v>
      </c>
    </row>
    <row r="270" spans="2:17" x14ac:dyDescent="0.2">
      <c r="B270" s="46" t="s">
        <v>20</v>
      </c>
      <c r="D270" s="49">
        <f>_xll.qlCalendarAdvance(LocalCalendar,$D269,B270,"f",FALSE)</f>
        <v>42569</v>
      </c>
      <c r="E270" s="49">
        <f>_xll.qlInterestRateIndexValueDate(IndexON,D270)</f>
        <v>42569</v>
      </c>
      <c r="F270" s="52">
        <f>IFERROR(_xll.qlIndexFixing(IndexON,D270,TRUE,_xll.ohTrigger(RecalcTrigger,TriggerON)),NA())</f>
        <v>7.2614164749928989E-3</v>
      </c>
      <c r="H270" s="49">
        <f>_xll.qlCalendarAdvance(IborCalendar,$H269,B270,"f",FALSE)</f>
        <v>42564</v>
      </c>
      <c r="I270" s="49">
        <f>_xll.qlInterestRateIndexValueDate(Index1M,$H270)</f>
        <v>42566</v>
      </c>
      <c r="J270" s="52">
        <f>IFERROR(_xll.qlIndexFixing(Index1M,$H270,TRUE,_xll.ohTrigger(RecalcTrigger,Trigger1M)),NA())</f>
        <v>8.3983329642475704E-3</v>
      </c>
      <c r="K270" s="52">
        <f>IFERROR(_xll.qlIndexFixing(ONIndex1M,I270,TRUE,_xll.ohTrigger(RecalcTrigger,Trigger1M)),NA())</f>
        <v>8.0642210124270974E-3</v>
      </c>
      <c r="L270" s="52">
        <f>IFERROR(_xll.qlIndexFixing(Index3M,H270,TRUE,_xll.ohTrigger(RecalcTrigger,Trigger3M)),NA())</f>
        <v>1.0340430665912512E-2</v>
      </c>
      <c r="M270" s="52">
        <f>IFERROR(_xll.qlIndexFixing(ONIndex3M,I270,TRUE,_xll.ohTrigger(RecalcTrigger,Trigger3M)),NA())</f>
        <v>9.266339256548406E-3</v>
      </c>
      <c r="N270" s="52">
        <f>IFERROR(_xll.qlIndexFixing(Index6M,$H270,TRUE,_xll.ohTrigger(RecalcTrigger,Trigger6M)),NA())</f>
        <v>1.2033857002295046E-2</v>
      </c>
      <c r="O270" s="52">
        <f>IFERROR(_xll.qlIndexFixing(ONIndex6M,I270,TRUE,_xll.ohTrigger(RecalcTrigger,Trigger6M)),NA())</f>
        <v>9.8591352409016508E-3</v>
      </c>
      <c r="P270" s="52">
        <f>IFERROR(_xll.qlIndexFixing(Index1Y,$H270,TRUE,_xll.ohTrigger(RecalcTrigger,Trigger1Y)),NA())</f>
        <v>1.5528141758199774E-2</v>
      </c>
      <c r="Q270" s="52">
        <f>IFERROR(_xll.qlIndexFixing(ONIndex1Y,I270,TRUE,_xll.ohTrigger(RecalcTrigger,Trigger1Y)),NA())</f>
        <v>1.143020283929097E-2</v>
      </c>
    </row>
    <row r="271" spans="2:17" x14ac:dyDescent="0.2">
      <c r="B271" s="46" t="s">
        <v>20</v>
      </c>
      <c r="D271" s="49">
        <f>_xll.qlCalendarAdvance(LocalCalendar,$D270,B271,"f",FALSE)</f>
        <v>42570</v>
      </c>
      <c r="E271" s="49">
        <f>_xll.qlInterestRateIndexValueDate(IndexON,D271)</f>
        <v>42570</v>
      </c>
      <c r="F271" s="52">
        <f>IFERROR(_xll.qlIndexFixing(IndexON,D271,TRUE,_xll.ohTrigger(RecalcTrigger,TriggerON)),NA())</f>
        <v>7.2826466378206334E-3</v>
      </c>
      <c r="H271" s="49">
        <f>_xll.qlCalendarAdvance(IborCalendar,$H270,B271,"f",FALSE)</f>
        <v>42565</v>
      </c>
      <c r="I271" s="49">
        <f>_xll.qlInterestRateIndexValueDate(Index1M,$H271)</f>
        <v>42569</v>
      </c>
      <c r="J271" s="52">
        <f>IFERROR(_xll.qlIndexFixing(Index1M,$H271,TRUE,_xll.ohTrigger(RecalcTrigger,Trigger1M)),NA())</f>
        <v>8.4691235011973495E-3</v>
      </c>
      <c r="K271" s="52">
        <f>IFERROR(_xll.qlIndexFixing(ONIndex1M,I271,TRUE,_xll.ohTrigger(RecalcTrigger,Trigger1M)),NA())</f>
        <v>8.1116562239991197E-3</v>
      </c>
      <c r="L271" s="52">
        <f>IFERROR(_xll.qlIndexFixing(Index3M,H271,TRUE,_xll.ohTrigger(RecalcTrigger,Trigger3M)),NA())</f>
        <v>1.0386972588950447E-2</v>
      </c>
      <c r="M271" s="52">
        <f>IFERROR(_xll.qlIndexFixing(ONIndex3M,I271,TRUE,_xll.ohTrigger(RecalcTrigger,Trigger3M)),NA())</f>
        <v>9.3128235744632804E-3</v>
      </c>
      <c r="N271" s="52">
        <f>IFERROR(_xll.qlIndexFixing(Index6M,$H271,TRUE,_xll.ohTrigger(RecalcTrigger,Trigger6M)),NA())</f>
        <v>1.2079654440037776E-2</v>
      </c>
      <c r="O271" s="52">
        <f>IFERROR(_xll.qlIndexFixing(ONIndex6M,I271,TRUE,_xll.ohTrigger(RecalcTrigger,Trigger6M)),NA())</f>
        <v>9.8961424902732631E-3</v>
      </c>
      <c r="P271" s="52">
        <f>IFERROR(_xll.qlIndexFixing(Index1Y,$H271,TRUE,_xll.ohTrigger(RecalcTrigger,Trigger1Y)),NA())</f>
        <v>1.5569183519880653E-2</v>
      </c>
      <c r="Q271" s="52">
        <f>IFERROR(_xll.qlIndexFixing(ONIndex1Y,I271,TRUE,_xll.ohTrigger(RecalcTrigger,Trigger1Y)),NA())</f>
        <v>1.1436861480103033E-2</v>
      </c>
    </row>
    <row r="272" spans="2:17" x14ac:dyDescent="0.2">
      <c r="B272" s="46" t="s">
        <v>20</v>
      </c>
      <c r="D272" s="49">
        <f>_xll.qlCalendarAdvance(LocalCalendar,$D271,B272,"f",FALSE)</f>
        <v>42571</v>
      </c>
      <c r="E272" s="49">
        <f>_xll.qlInterestRateIndexValueDate(IndexON,D272)</f>
        <v>42571</v>
      </c>
      <c r="F272" s="52">
        <f>IFERROR(_xll.qlIndexFixing(IndexON,D272,TRUE,_xll.ohTrigger(RecalcTrigger,TriggerON)),NA())</f>
        <v>7.3038542852188471E-3</v>
      </c>
      <c r="H272" s="49">
        <f>_xll.qlCalendarAdvance(IborCalendar,$H271,B272,"f",FALSE)</f>
        <v>42566</v>
      </c>
      <c r="I272" s="49">
        <f>_xll.qlInterestRateIndexValueDate(Index1M,$H272)</f>
        <v>42570</v>
      </c>
      <c r="J272" s="52">
        <f>IFERROR(_xll.qlIndexFixing(Index1M,$H272,TRUE,_xll.ohTrigger(RecalcTrigger,Trigger1M)),NA())</f>
        <v>8.4926893743109133E-3</v>
      </c>
      <c r="K272" s="52">
        <f>IFERROR(_xll.qlIndexFixing(ONIndex1M,I272,TRUE,_xll.ohTrigger(RecalcTrigger,Trigger1M)),NA())</f>
        <v>8.1354382785647772E-3</v>
      </c>
      <c r="L272" s="52">
        <f>IFERROR(_xll.qlIndexFixing(Index3M,H272,TRUE,_xll.ohTrigger(RecalcTrigger,Trigger3M)),NA())</f>
        <v>1.0410449995790796E-2</v>
      </c>
      <c r="M272" s="52">
        <f>IFERROR(_xll.qlIndexFixing(ONIndex3M,I272,TRUE,_xll.ohTrigger(RecalcTrigger,Trigger3M)),NA())</f>
        <v>9.3361796729585222E-3</v>
      </c>
      <c r="N272" s="52">
        <f>IFERROR(_xll.qlIndexFixing(Index6M,$H272,TRUE,_xll.ohTrigger(RecalcTrigger,Trigger6M)),NA())</f>
        <v>1.2102439655568637E-2</v>
      </c>
      <c r="O272" s="52">
        <f>IFERROR(_xll.qlIndexFixing(ONIndex6M,I272,TRUE,_xll.ohTrigger(RecalcTrigger,Trigger6M)),NA())</f>
        <v>9.9127627621520276E-3</v>
      </c>
      <c r="P272" s="52">
        <f>IFERROR(_xll.qlIndexFixing(Index1Y,$H272,TRUE,_xll.ohTrigger(RecalcTrigger,Trigger1Y)),NA())</f>
        <v>1.5588804821866576E-2</v>
      </c>
      <c r="Q272" s="52">
        <f>IFERROR(_xll.qlIndexFixing(ONIndex1Y,I272,TRUE,_xll.ohTrigger(RecalcTrigger,Trigger1Y)),NA())</f>
        <v>1.1438306281101873E-2</v>
      </c>
    </row>
    <row r="273" spans="2:17" x14ac:dyDescent="0.2">
      <c r="B273" s="46" t="s">
        <v>20</v>
      </c>
      <c r="D273" s="49">
        <f>_xll.qlCalendarAdvance(LocalCalendar,$D272,B273,"f",FALSE)</f>
        <v>42572</v>
      </c>
      <c r="E273" s="49">
        <f>_xll.qlInterestRateIndexValueDate(IndexON,D273)</f>
        <v>42572</v>
      </c>
      <c r="F273" s="52">
        <f>IFERROR(_xll.qlIndexFixing(IndexON,D273,TRUE,_xll.ohTrigger(RecalcTrigger,TriggerON)),NA())</f>
        <v>7.3250394174273481E-3</v>
      </c>
      <c r="H273" s="49">
        <f>_xll.qlCalendarAdvance(IborCalendar,$H272,B273,"f",FALSE)</f>
        <v>42569</v>
      </c>
      <c r="I273" s="49">
        <f>_xll.qlInterestRateIndexValueDate(Index1M,$H273)</f>
        <v>42571</v>
      </c>
      <c r="J273" s="52">
        <f>IFERROR(_xll.qlIndexFixing(Index1M,$H273,TRUE,_xll.ohTrigger(RecalcTrigger,Trigger1M)),NA())</f>
        <v>8.5398943386095685E-3</v>
      </c>
      <c r="K273" s="52">
        <f>IFERROR(_xll.qlIndexFixing(ONIndex1M,I273,TRUE,_xll.ohTrigger(RecalcTrigger,Trigger1M)),NA())</f>
        <v>8.1592048115464166E-3</v>
      </c>
      <c r="L273" s="52">
        <f>IFERROR(_xll.qlIndexFixing(Index3M,H273,TRUE,_xll.ohTrigger(RecalcTrigger,Trigger3M)),NA())</f>
        <v>1.0433936785940928E-2</v>
      </c>
      <c r="M273" s="52">
        <f>IFERROR(_xll.qlIndexFixing(ONIndex3M,I273,TRUE,_xll.ohTrigger(RecalcTrigger,Trigger3M)),NA())</f>
        <v>9.3595325840833965E-3</v>
      </c>
      <c r="N273" s="52">
        <f>IFERROR(_xll.qlIndexFixing(Index6M,$H273,TRUE,_xll.ohTrigger(RecalcTrigger,Trigger6M)),NA())</f>
        <v>1.212530718434876E-2</v>
      </c>
      <c r="O273" s="52">
        <f>IFERROR(_xll.qlIndexFixing(ONIndex6M,I273,TRUE,_xll.ohTrigger(RecalcTrigger,Trigger6M)),NA())</f>
        <v>9.928172023698778E-3</v>
      </c>
      <c r="P273" s="52">
        <f>IFERROR(_xll.qlIndexFixing(Index1Y,$H273,TRUE,_xll.ohTrigger(RecalcTrigger,Trigger1Y)),NA())</f>
        <v>1.5608489135204252E-2</v>
      </c>
      <c r="Q273" s="52">
        <f>IFERROR(_xll.qlIndexFixing(ONIndex1Y,I273,TRUE,_xll.ohTrigger(RecalcTrigger,Trigger1Y)),NA())</f>
        <v>1.1438511501582482E-2</v>
      </c>
    </row>
    <row r="274" spans="2:17" x14ac:dyDescent="0.2">
      <c r="B274" s="46" t="s">
        <v>20</v>
      </c>
      <c r="D274" s="49">
        <f>_xll.qlCalendarAdvance(LocalCalendar,$D273,B274,"f",FALSE)</f>
        <v>42573</v>
      </c>
      <c r="E274" s="49">
        <f>_xll.qlInterestRateIndexValueDate(IndexON,D274)</f>
        <v>42573</v>
      </c>
      <c r="F274" s="52">
        <f>IFERROR(_xll.qlIndexFixing(IndexON,D274,TRUE,_xll.ohTrigger(RecalcTrigger,TriggerON)),NA())</f>
        <v>7.3674854025007619E-3</v>
      </c>
      <c r="H274" s="49">
        <f>_xll.qlCalendarAdvance(IborCalendar,$H273,B274,"f",FALSE)</f>
        <v>42570</v>
      </c>
      <c r="I274" s="49">
        <f>_xll.qlInterestRateIndexValueDate(Index1M,$H274)</f>
        <v>42572</v>
      </c>
      <c r="J274" s="52">
        <f>IFERROR(_xll.qlIndexFixing(Index1M,$H274,TRUE,_xll.ohTrigger(RecalcTrigger,Trigger1M)),NA())</f>
        <v>8.5515970690205889E-3</v>
      </c>
      <c r="K274" s="52">
        <f>IFERROR(_xll.qlIndexFixing(ONIndex1M,I274,TRUE,_xll.ohTrigger(RecalcTrigger,Trigger1M)),NA())</f>
        <v>8.1829558228641019E-3</v>
      </c>
      <c r="L274" s="52">
        <f>IFERROR(_xll.qlIndexFixing(Index3M,H274,TRUE,_xll.ohTrigger(RecalcTrigger,Trigger3M)),NA())</f>
        <v>1.0457433325452377E-2</v>
      </c>
      <c r="M274" s="52">
        <f>IFERROR(_xll.qlIndexFixing(ONIndex3M,I274,TRUE,_xll.ohTrigger(RecalcTrigger,Trigger3M)),NA())</f>
        <v>9.3828823079977752E-3</v>
      </c>
      <c r="N274" s="52">
        <f>IFERROR(_xll.qlIndexFixing(Index6M,$H274,TRUE,_xll.ohTrigger(RecalcTrigger,Trigger6M)),NA())</f>
        <v>1.2171013713887117E-2</v>
      </c>
      <c r="O274" s="52">
        <f>IFERROR(_xll.qlIndexFixing(ONIndex6M,I274,TRUE,_xll.ohTrigger(RecalcTrigger,Trigger6M)),NA())</f>
        <v>9.9423702749135145E-3</v>
      </c>
      <c r="P274" s="52">
        <f>IFERROR(_xll.qlIndexFixing(Index1Y,$H274,TRUE,_xll.ohTrigger(RecalcTrigger,Trigger1Y)),NA())</f>
        <v>1.5628239809638053E-2</v>
      </c>
      <c r="Q274" s="52">
        <f>IFERROR(_xll.qlIndexFixing(ONIndex1Y,I274,TRUE,_xll.ohTrigger(RecalcTrigger,Trigger1Y)),NA())</f>
        <v>1.1437477141624797E-2</v>
      </c>
    </row>
    <row r="275" spans="2:17" x14ac:dyDescent="0.2">
      <c r="B275" s="46" t="s">
        <v>20</v>
      </c>
      <c r="D275" s="49">
        <f>_xll.qlCalendarAdvance(LocalCalendar,$D274,B275,"f",FALSE)</f>
        <v>42576</v>
      </c>
      <c r="E275" s="49">
        <f>_xll.qlInterestRateIndexValueDate(IndexON,D275)</f>
        <v>42576</v>
      </c>
      <c r="F275" s="52">
        <f>IFERROR(_xll.qlIndexFixing(IndexON,D275,TRUE,_xll.ohTrigger(RecalcTrigger,TriggerON)),NA())</f>
        <v>7.4095547930053129E-3</v>
      </c>
      <c r="H275" s="49">
        <f>_xll.qlCalendarAdvance(IborCalendar,$H274,B275,"f",FALSE)</f>
        <v>42571</v>
      </c>
      <c r="I275" s="49">
        <f>_xll.qlInterestRateIndexValueDate(Index1M,$H275)</f>
        <v>42573</v>
      </c>
      <c r="J275" s="52">
        <f>IFERROR(_xll.qlIndexFixing(Index1M,$H275,TRUE,_xll.ohTrigger(RecalcTrigger,Trigger1M)),NA())</f>
        <v>8.5632940747403276E-3</v>
      </c>
      <c r="K275" s="52">
        <f>IFERROR(_xll.qlIndexFixing(ONIndex1M,I275,TRUE,_xll.ohTrigger(RecalcTrigger,Trigger1M)),NA())</f>
        <v>8.2305942732485704E-3</v>
      </c>
      <c r="L275" s="52">
        <f>IFERROR(_xll.qlIndexFixing(Index3M,H275,TRUE,_xll.ohTrigger(RecalcTrigger,Trigger3M)),NA())</f>
        <v>1.0504908029767191E-2</v>
      </c>
      <c r="M275" s="52">
        <f>IFERROR(_xll.qlIndexFixing(ONIndex3M,I275,TRUE,_xll.ohTrigger(RecalcTrigger,Trigger3M)),NA())</f>
        <v>9.4298181241381229E-3</v>
      </c>
      <c r="N275" s="52">
        <f>IFERROR(_xll.qlIndexFixing(Index6M,$H275,TRUE,_xll.ohTrigger(RecalcTrigger,Trigger6M)),NA())</f>
        <v>1.2182723976421365E-2</v>
      </c>
      <c r="O275" s="52">
        <f>IFERROR(_xll.qlIndexFixing(ONIndex6M,I275,TRUE,_xll.ohTrigger(RecalcTrigger,Trigger6M)),NA())</f>
        <v>9.9670060100720548E-3</v>
      </c>
      <c r="P275" s="52">
        <f>IFERROR(_xll.qlIndexFixing(Index1Y,$H275,TRUE,_xll.ohTrigger(RecalcTrigger,Trigger1Y)),NA())</f>
        <v>1.5665730398294893E-2</v>
      </c>
      <c r="Q275" s="52">
        <f>IFERROR(_xll.qlIndexFixing(ONIndex1Y,I275,TRUE,_xll.ohTrigger(RecalcTrigger,Trigger1Y)),NA())</f>
        <v>1.1431639474235311E-2</v>
      </c>
    </row>
    <row r="276" spans="2:17" x14ac:dyDescent="0.2">
      <c r="B276" s="46" t="s">
        <v>20</v>
      </c>
      <c r="D276" s="49">
        <f>_xll.qlCalendarAdvance(LocalCalendar,$D275,B276,"f",FALSE)</f>
        <v>42577</v>
      </c>
      <c r="E276" s="49">
        <f>_xll.qlInterestRateIndexValueDate(IndexON,D276)</f>
        <v>42577</v>
      </c>
      <c r="F276" s="52">
        <f>IFERROR(_xll.qlIndexFixing(IndexON,D276,TRUE,_xll.ohTrigger(RecalcTrigger,TriggerON)),NA())</f>
        <v>7.4306273485458263E-3</v>
      </c>
      <c r="H276" s="49">
        <f>_xll.qlCalendarAdvance(IborCalendar,$H275,B276,"f",FALSE)</f>
        <v>42572</v>
      </c>
      <c r="I276" s="49">
        <f>_xll.qlInterestRateIndexValueDate(Index1M,$H276)</f>
        <v>42576</v>
      </c>
      <c r="J276" s="52">
        <f>IFERROR(_xll.qlIndexFixing(Index1M,$H276,TRUE,_xll.ohTrigger(RecalcTrigger,Trigger1M)),NA())</f>
        <v>8.6337593948095856E-3</v>
      </c>
      <c r="K276" s="52">
        <f>IFERROR(_xll.qlIndexFixing(ONIndex1M,I276,TRUE,_xll.ohTrigger(RecalcTrigger,Trigger1M)),NA())</f>
        <v>8.2778046520548543E-3</v>
      </c>
      <c r="L276" s="52">
        <f>IFERROR(_xll.qlIndexFixing(Index3M,H276,TRUE,_xll.ohTrigger(RecalcTrigger,Trigger3M)),NA())</f>
        <v>1.05515242984853E-2</v>
      </c>
      <c r="M276" s="52">
        <f>IFERROR(_xll.qlIndexFixing(ONIndex3M,I276,TRUE,_xll.ohTrigger(RecalcTrigger,Trigger3M)),NA())</f>
        <v>9.4762493304312301E-3</v>
      </c>
      <c r="N276" s="52">
        <f>IFERROR(_xll.qlIndexFixing(Index6M,$H276,TRUE,_xll.ohTrigger(RecalcTrigger,Trigger6M)),NA())</f>
        <v>1.2241188777175472E-2</v>
      </c>
      <c r="O276" s="52">
        <f>IFERROR(_xll.qlIndexFixing(ONIndex6M,I276,TRUE,_xll.ohTrigger(RecalcTrigger,Trigger6M)),NA())</f>
        <v>9.9870531726153899E-3</v>
      </c>
      <c r="P276" s="52">
        <f>IFERROR(_xll.qlIndexFixing(Index1Y,$H276,TRUE,_xll.ohTrigger(RecalcTrigger,Trigger1Y)),NA())</f>
        <v>1.5707973122961454E-2</v>
      </c>
      <c r="Q276" s="52">
        <f>IFERROR(_xll.qlIndexFixing(ONIndex1Y,I276,TRUE,_xll.ohTrigger(RecalcTrigger,Trigger1Y)),NA())</f>
        <v>1.1420943897331171E-2</v>
      </c>
    </row>
    <row r="277" spans="2:17" x14ac:dyDescent="0.2">
      <c r="B277" s="46" t="s">
        <v>20</v>
      </c>
      <c r="D277" s="49">
        <f>_xll.qlCalendarAdvance(LocalCalendar,$D276,B277,"f",FALSE)</f>
        <v>42578</v>
      </c>
      <c r="E277" s="49">
        <f>_xll.qlInterestRateIndexValueDate(IndexON,D277)</f>
        <v>42578</v>
      </c>
      <c r="F277" s="52">
        <f>IFERROR(_xll.qlIndexFixing(IndexON,D277,TRUE,_xll.ohTrigger(RecalcTrigger,TriggerON)),NA())</f>
        <v>7.451677388896627E-3</v>
      </c>
      <c r="H277" s="49">
        <f>_xll.qlCalendarAdvance(IborCalendar,$H276,B277,"f",FALSE)</f>
        <v>42573</v>
      </c>
      <c r="I277" s="49">
        <f>_xll.qlInterestRateIndexValueDate(Index1M,$H277)</f>
        <v>42577</v>
      </c>
      <c r="J277" s="52">
        <f>IFERROR(_xll.qlIndexFixing(Index1M,$H277,TRUE,_xll.ohTrigger(RecalcTrigger,Trigger1M)),NA())</f>
        <v>8.6572168609803709E-3</v>
      </c>
      <c r="K277" s="52">
        <f>IFERROR(_xll.qlIndexFixing(ONIndex1M,I277,TRUE,_xll.ohTrigger(RecalcTrigger,Trigger1M)),NA())</f>
        <v>8.3014780552925771E-3</v>
      </c>
      <c r="L277" s="52">
        <f>IFERROR(_xll.qlIndexFixing(Index3M,H277,TRUE,_xll.ohTrigger(RecalcTrigger,Trigger3M)),NA())</f>
        <v>1.0575075075910042E-2</v>
      </c>
      <c r="M277" s="52">
        <f>IFERROR(_xll.qlIndexFixing(ONIndex3M,I277,TRUE,_xll.ohTrigger(RecalcTrigger,Trigger3M)),NA())</f>
        <v>9.4995831177335788E-3</v>
      </c>
      <c r="N277" s="52">
        <f>IFERROR(_xll.qlIndexFixing(Index6M,$H277,TRUE,_xll.ohTrigger(RecalcTrigger,Trigger6M)),NA())</f>
        <v>1.2264735741602034E-2</v>
      </c>
      <c r="O277" s="52">
        <f>IFERROR(_xll.qlIndexFixing(ONIndex6M,I277,TRUE,_xll.ohTrigger(RecalcTrigger,Trigger6M)),NA())</f>
        <v>9.9951963697719748E-3</v>
      </c>
      <c r="P277" s="52">
        <f>IFERROR(_xll.qlIndexFixing(Index1Y,$H277,TRUE,_xll.ohTrigger(RecalcTrigger,Trigger1Y)),NA())</f>
        <v>1.5728105858810962E-2</v>
      </c>
      <c r="Q277" s="52">
        <f>IFERROR(_xll.qlIndexFixing(ONIndex1Y,I277,TRUE,_xll.ohTrigger(RecalcTrigger,Trigger1Y)),NA())</f>
        <v>1.1413711635261947E-2</v>
      </c>
    </row>
    <row r="278" spans="2:17" x14ac:dyDescent="0.2">
      <c r="B278" s="46" t="s">
        <v>20</v>
      </c>
      <c r="D278" s="49">
        <f>_xll.qlCalendarAdvance(LocalCalendar,$D277,B278,"f",FALSE)</f>
        <v>42579</v>
      </c>
      <c r="E278" s="49">
        <f>_xll.qlInterestRateIndexValueDate(IndexON,D278)</f>
        <v>42579</v>
      </c>
      <c r="F278" s="52">
        <f>IFERROR(_xll.qlIndexFixing(IndexON,D278,TRUE,_xll.ohTrigger(RecalcTrigger,TriggerON)),NA())</f>
        <v>7.4727049138179069E-3</v>
      </c>
      <c r="H278" s="49">
        <f>_xll.qlCalendarAdvance(IborCalendar,$H277,B278,"f",FALSE)</f>
        <v>42576</v>
      </c>
      <c r="I278" s="49">
        <f>_xll.qlInterestRateIndexValueDate(Index1M,$H278)</f>
        <v>42578</v>
      </c>
      <c r="J278" s="52">
        <f>IFERROR(_xll.qlIndexFixing(Index1M,$H278,TRUE,_xll.ohTrigger(RecalcTrigger,Trigger1M)),NA())</f>
        <v>8.7159829929367768E-3</v>
      </c>
      <c r="K278" s="52">
        <f>IFERROR(_xll.qlIndexFixing(ONIndex1M,I278,TRUE,_xll.ohTrigger(RecalcTrigger,Trigger1M)),NA())</f>
        <v>8.3251359369462818E-3</v>
      </c>
      <c r="L278" s="52">
        <f>IFERROR(_xll.qlIndexFixing(Index3M,H278,TRUE,_xll.ohTrigger(RecalcTrigger,Trigger3M)),NA())</f>
        <v>1.0598637799200818E-2</v>
      </c>
      <c r="M278" s="52">
        <f>IFERROR(_xll.qlIndexFixing(ONIndex3M,I278,TRUE,_xll.ohTrigger(RecalcTrigger,Trigger3M)),NA())</f>
        <v>9.5229137178254319E-3</v>
      </c>
      <c r="N278" s="52">
        <f>IFERROR(_xll.qlIndexFixing(Index6M,$H278,TRUE,_xll.ohTrigger(RecalcTrigger,Trigger6M)),NA())</f>
        <v>1.2288426875396346E-2</v>
      </c>
      <c r="O278" s="52">
        <f>IFERROR(_xll.qlIndexFixing(ONIndex6M,I278,TRUE,_xll.ohTrigger(RecalcTrigger,Trigger6M)),NA())</f>
        <v>1.0002128555797185E-2</v>
      </c>
      <c r="P278" s="52">
        <f>IFERROR(_xll.qlIndexFixing(Index1Y,$H278,TRUE,_xll.ohTrigger(RecalcTrigger,Trigger1Y)),NA())</f>
        <v>1.5748325060117078E-2</v>
      </c>
      <c r="Q278" s="52">
        <f>IFERROR(_xll.qlIndexFixing(ONIndex1Y,I278,TRUE,_xll.ohTrigger(RecalcTrigger,Trigger1Y)),NA())</f>
        <v>1.1405239793074173E-2</v>
      </c>
    </row>
    <row r="279" spans="2:17" x14ac:dyDescent="0.2">
      <c r="B279" s="46" t="s">
        <v>20</v>
      </c>
      <c r="D279" s="49">
        <f>_xll.qlCalendarAdvance(LocalCalendar,$D278,B279,"f",FALSE)</f>
        <v>42580</v>
      </c>
      <c r="E279" s="49">
        <f>_xll.qlInterestRateIndexValueDate(IndexON,D279)</f>
        <v>42580</v>
      </c>
      <c r="F279" s="52">
        <f>IFERROR(_xll.qlIndexFixing(IndexON,D279,TRUE,_xll.ohTrigger(RecalcTrigger,TriggerON)),NA())</f>
        <v>7.5148417757375796E-3</v>
      </c>
      <c r="H279" s="49">
        <f>_xll.qlCalendarAdvance(IborCalendar,$H278,B279,"f",FALSE)</f>
        <v>42577</v>
      </c>
      <c r="I279" s="49">
        <f>_xll.qlInterestRateIndexValueDate(Index1M,$H279)</f>
        <v>42579</v>
      </c>
      <c r="J279" s="52">
        <f>IFERROR(_xll.qlIndexFixing(Index1M,$H279,TRUE,_xll.ohTrigger(RecalcTrigger,Trigger1M)),NA())</f>
        <v>8.7276250134937783E-3</v>
      </c>
      <c r="K279" s="52">
        <f>IFERROR(_xll.qlIndexFixing(ONIndex1M,I279,TRUE,_xll.ohTrigger(RecalcTrigger,Trigger1M)),NA())</f>
        <v>8.3487782968560964E-3</v>
      </c>
      <c r="L279" s="52">
        <f>IFERROR(_xll.qlIndexFixing(Index3M,H279,TRUE,_xll.ohTrigger(RecalcTrigger,Trigger3M)),NA())</f>
        <v>1.0622212834471725E-2</v>
      </c>
      <c r="M279" s="52">
        <f>IFERROR(_xll.qlIndexFixing(ONIndex3M,I279,TRUE,_xll.ohTrigger(RecalcTrigger,Trigger3M)),NA())</f>
        <v>9.5462411306268535E-3</v>
      </c>
      <c r="N279" s="52">
        <f>IFERROR(_xll.qlIndexFixing(Index6M,$H279,TRUE,_xll.ohTrigger(RecalcTrigger,Trigger6M)),NA())</f>
        <v>1.2335862610906953E-2</v>
      </c>
      <c r="O279" s="52">
        <f>IFERROR(_xll.qlIndexFixing(ONIndex6M,I279,TRUE,_xll.ohTrigger(RecalcTrigger,Trigger6M)),NA())</f>
        <v>1.0007849730611085E-2</v>
      </c>
      <c r="P279" s="52">
        <f>IFERROR(_xll.qlIndexFixing(Index1Y,$H279,TRUE,_xll.ohTrigger(RecalcTrigger,Trigger1Y)),NA())</f>
        <v>1.5768634078612058E-2</v>
      </c>
      <c r="Q279" s="52">
        <f>IFERROR(_xll.qlIndexFixing(ONIndex1Y,I279,TRUE,_xll.ohTrigger(RecalcTrigger,Trigger1Y)),NA())</f>
        <v>1.1395528370687913E-2</v>
      </c>
    </row>
    <row r="280" spans="2:17" x14ac:dyDescent="0.2">
      <c r="B280" s="46" t="s">
        <v>20</v>
      </c>
      <c r="D280" s="49">
        <f>_xll.qlCalendarAdvance(LocalCalendar,$D279,B280,"f",FALSE)</f>
        <v>42583</v>
      </c>
      <c r="E280" s="49">
        <f>_xll.qlInterestRateIndexValueDate(IndexON,D280)</f>
        <v>42583</v>
      </c>
      <c r="F280" s="52">
        <f>IFERROR(_xll.qlIndexFixing(IndexON,D280,TRUE,_xll.ohTrigger(RecalcTrigger,TriggerON)),NA())</f>
        <v>7.5565898601670511E-3</v>
      </c>
      <c r="H280" s="49">
        <f>_xll.qlCalendarAdvance(IborCalendar,$H279,B280,"f",FALSE)</f>
        <v>42578</v>
      </c>
      <c r="I280" s="49">
        <f>_xll.qlInterestRateIndexValueDate(Index1M,$H280)</f>
        <v>42580</v>
      </c>
      <c r="J280" s="52">
        <f>IFERROR(_xll.qlIndexFixing(Index1M,$H280,TRUE,_xll.ohTrigger(RecalcTrigger,Trigger1M)),NA())</f>
        <v>8.7510216660703268E-3</v>
      </c>
      <c r="K280" s="52">
        <f>IFERROR(_xll.qlIndexFixing(ONIndex1M,I280,TRUE,_xll.ohTrigger(RecalcTrigger,Trigger1M)),NA())</f>
        <v>8.3962070929466392E-3</v>
      </c>
      <c r="L280" s="52">
        <f>IFERROR(_xll.qlIndexFixing(Index3M,H280,TRUE,_xll.ohTrigger(RecalcTrigger,Trigger3M)),NA())</f>
        <v>1.0669920164466495E-2</v>
      </c>
      <c r="M280" s="52">
        <f>IFERROR(_xll.qlIndexFixing(ONIndex3M,I280,TRUE,_xll.ohTrigger(RecalcTrigger,Trigger3M)),NA())</f>
        <v>9.5931409542515667E-3</v>
      </c>
      <c r="N280" s="52">
        <f>IFERROR(_xll.qlIndexFixing(Index6M,$H280,TRUE,_xll.ohTrigger(RecalcTrigger,Trigger6M)),NA())</f>
        <v>1.2359999999782973E-2</v>
      </c>
      <c r="O280" s="52">
        <f>IFERROR(_xll.qlIndexFixing(ONIndex6M,I280,TRUE,_xll.ohTrigger(RecalcTrigger,Trigger6M)),NA())</f>
        <v>1.0020474521956757E-2</v>
      </c>
      <c r="P280" s="52">
        <f>IFERROR(_xll.qlIndexFixing(Index1Y,$H280,TRUE,_xll.ohTrigger(RecalcTrigger,Trigger1Y)),NA())</f>
        <v>1.5806870102983775E-2</v>
      </c>
      <c r="Q280" s="52">
        <f>IFERROR(_xll.qlIndexFixing(ONIndex1Y,I280,TRUE,_xll.ohTrigger(RecalcTrigger,Trigger1Y)),NA())</f>
        <v>1.1376873607993332E-2</v>
      </c>
    </row>
    <row r="281" spans="2:17" x14ac:dyDescent="0.2">
      <c r="B281" s="46" t="s">
        <v>20</v>
      </c>
      <c r="D281" s="49">
        <f>_xll.qlCalendarAdvance(LocalCalendar,$D280,B281,"f",FALSE)</f>
        <v>42584</v>
      </c>
      <c r="E281" s="49">
        <f>_xll.qlInterestRateIndexValueDate(IndexON,D281)</f>
        <v>42584</v>
      </c>
      <c r="F281" s="52">
        <f>IFERROR(_xll.qlIndexFixing(IndexON,D281,TRUE,_xll.ohTrigger(RecalcTrigger,TriggerON)),NA())</f>
        <v>7.5775048084203434E-3</v>
      </c>
      <c r="H281" s="49">
        <f>_xll.qlCalendarAdvance(IborCalendar,$H280,B281,"f",FALSE)</f>
        <v>42579</v>
      </c>
      <c r="I281" s="49">
        <f>_xll.qlInterestRateIndexValueDate(Index1M,$H281)</f>
        <v>42583</v>
      </c>
      <c r="J281" s="52">
        <f>IFERROR(_xll.qlIndexFixing(Index1M,$H281,TRUE,_xll.ohTrigger(RecalcTrigger,Trigger1M)),NA())</f>
        <v>8.7976364259728119E-3</v>
      </c>
      <c r="K281" s="52">
        <f>IFERROR(_xll.qlIndexFixing(ONIndex1M,I281,TRUE,_xll.ohTrigger(RecalcTrigger,Trigger1M)),NA())</f>
        <v>8.4431925204153657E-3</v>
      </c>
      <c r="L281" s="52">
        <f>IFERROR(_xll.qlIndexFixing(Index3M,H281,TRUE,_xll.ohTrigger(RecalcTrigger,Trigger3M)),NA())</f>
        <v>1.0716643417971353E-2</v>
      </c>
      <c r="M281" s="52">
        <f>IFERROR(_xll.qlIndexFixing(ONIndex3M,I281,TRUE,_xll.ohTrigger(RecalcTrigger,Trigger3M)),NA())</f>
        <v>9.6395189086084798E-3</v>
      </c>
      <c r="N281" s="52">
        <f>IFERROR(_xll.qlIndexFixing(Index6M,$H281,TRUE,_xll.ohTrigger(RecalcTrigger,Trigger6M)),NA())</f>
        <v>1.2409269275635307E-2</v>
      </c>
      <c r="O281" s="52">
        <f>IFERROR(_xll.qlIndexFixing(ONIndex6M,I281,TRUE,_xll.ohTrigger(RecalcTrigger,Trigger6M)),NA())</f>
        <v>1.0038934203207006E-2</v>
      </c>
      <c r="P281" s="52">
        <f>IFERROR(_xll.qlIndexFixing(Index1Y,$H281,TRUE,_xll.ohTrigger(RecalcTrigger,Trigger1Y)),NA())</f>
        <v>1.5850797451804729E-2</v>
      </c>
      <c r="Q281" s="52">
        <f>IFERROR(_xll.qlIndexFixing(ONIndex1Y,I281,TRUE,_xll.ohTrigger(RecalcTrigger,Trigger1Y)),NA())</f>
        <v>1.1362953371190088E-2</v>
      </c>
    </row>
    <row r="282" spans="2:17" x14ac:dyDescent="0.2">
      <c r="B282" s="46" t="s">
        <v>20</v>
      </c>
      <c r="D282" s="49">
        <f>_xll.qlCalendarAdvance(LocalCalendar,$D281,B282,"f",FALSE)</f>
        <v>42585</v>
      </c>
      <c r="E282" s="49">
        <f>_xll.qlInterestRateIndexValueDate(IndexON,D282)</f>
        <v>42585</v>
      </c>
      <c r="F282" s="52">
        <f>IFERROR(_xll.qlIndexFixing(IndexON,D282,TRUE,_xll.ohTrigger(RecalcTrigger,TriggerON)),NA())</f>
        <v>7.5983972412441148E-3</v>
      </c>
      <c r="H282" s="49">
        <f>_xll.qlCalendarAdvance(IborCalendar,$H281,B282,"f",FALSE)</f>
        <v>42580</v>
      </c>
      <c r="I282" s="49">
        <f>_xll.qlInterestRateIndexValueDate(Index1M,$H282)</f>
        <v>42584</v>
      </c>
      <c r="J282" s="52">
        <f>IFERROR(_xll.qlIndexFixing(Index1M,$H282,TRUE,_xll.ohTrigger(RecalcTrigger,Trigger1M)),NA())</f>
        <v>8.8209854805928935E-3</v>
      </c>
      <c r="K282" s="52">
        <f>IFERROR(_xll.qlIndexFixing(ONIndex1M,I282,TRUE,_xll.ohTrigger(RecalcTrigger,Trigger1M)),NA())</f>
        <v>8.4667572721652817E-3</v>
      </c>
      <c r="L282" s="52">
        <f>IFERROR(_xll.qlIndexFixing(Index3M,H282,TRUE,_xll.ohTrigger(RecalcTrigger,Trigger3M)),NA())</f>
        <v>1.0740285505181912E-2</v>
      </c>
      <c r="M282" s="52">
        <f>IFERROR(_xll.qlIndexFixing(ONIndex3M,I282,TRUE,_xll.ohTrigger(RecalcTrigger,Trigger3M)),NA())</f>
        <v>9.6628303848778074E-3</v>
      </c>
      <c r="N282" s="52">
        <f>IFERROR(_xll.qlIndexFixing(Index6M,$H282,TRUE,_xll.ohTrigger(RecalcTrigger,Trigger6M)),NA())</f>
        <v>1.24338902016663E-2</v>
      </c>
      <c r="O282" s="52">
        <f>IFERROR(_xll.qlIndexFixing(ONIndex6M,I282,TRUE,_xll.ohTrigger(RecalcTrigger,Trigger6M)),NA())</f>
        <v>1.0051774302191063E-2</v>
      </c>
      <c r="P282" s="52">
        <f>IFERROR(_xll.qlIndexFixing(Index1Y,$H282,TRUE,_xll.ohTrigger(RecalcTrigger,Trigger1Y)),NA())</f>
        <v>1.5871553879484916E-2</v>
      </c>
      <c r="Q282" s="52">
        <f>IFERROR(_xll.qlIndexFixing(ONIndex1Y,I282,TRUE,_xll.ohTrigger(RecalcTrigger,Trigger1Y)),NA())</f>
        <v>1.135915204201865E-2</v>
      </c>
    </row>
    <row r="283" spans="2:17" x14ac:dyDescent="0.2">
      <c r="B283" s="46" t="s">
        <v>20</v>
      </c>
      <c r="D283" s="49">
        <f>_xll.qlCalendarAdvance(LocalCalendar,$D282,B283,"f",FALSE)</f>
        <v>42586</v>
      </c>
      <c r="E283" s="49">
        <f>_xll.qlInterestRateIndexValueDate(IndexON,D283)</f>
        <v>42586</v>
      </c>
      <c r="F283" s="52">
        <f>IFERROR(_xll.qlIndexFixing(IndexON,D283,TRUE,_xll.ohTrigger(RecalcTrigger,TriggerON)),NA())</f>
        <v>7.6192671587982375E-3</v>
      </c>
      <c r="H283" s="49">
        <f>_xll.qlCalendarAdvance(IborCalendar,$H282,B283,"f",FALSE)</f>
        <v>42583</v>
      </c>
      <c r="I283" s="49">
        <f>_xll.qlInterestRateIndexValueDate(Index1M,$H283)</f>
        <v>42585</v>
      </c>
      <c r="J283" s="52">
        <f>IFERROR(_xll.qlIndexFixing(Index1M,$H283,TRUE,_xll.ohTrigger(RecalcTrigger,Trigger1M)),NA())</f>
        <v>8.879492561231217E-3</v>
      </c>
      <c r="K283" s="52">
        <f>IFERROR(_xll.qlIndexFixing(ONIndex1M,I283,TRUE,_xll.ohTrigger(RecalcTrigger,Trigger1M)),NA())</f>
        <v>8.4903065022512436E-3</v>
      </c>
      <c r="L283" s="52">
        <f>IFERROR(_xll.qlIndexFixing(Index3M,H283,TRUE,_xll.ohTrigger(RecalcTrigger,Trigger3M)),NA())</f>
        <v>1.0763942101250068E-2</v>
      </c>
      <c r="M283" s="52">
        <f>IFERROR(_xll.qlIndexFixing(ONIndex3M,I283,TRUE,_xll.ohTrigger(RecalcTrigger,Trigger3M)),NA())</f>
        <v>9.6861386738567035E-3</v>
      </c>
      <c r="N283" s="52">
        <f>IFERROR(_xll.qlIndexFixing(Index6M,$H283,TRUE,_xll.ohTrigger(RecalcTrigger,Trigger6M)),NA())</f>
        <v>1.2458635868030572E-2</v>
      </c>
      <c r="O283" s="52">
        <f>IFERROR(_xll.qlIndexFixing(ONIndex6M,I283,TRUE,_xll.ohTrigger(RecalcTrigger,Trigger6M)),NA())</f>
        <v>1.0066696885440152E-2</v>
      </c>
      <c r="P283" s="52">
        <f>IFERROR(_xll.qlIndexFixing(Index1Y,$H283,TRUE,_xll.ohTrigger(RecalcTrigger,Trigger1Y)),NA())</f>
        <v>1.5892386532846869E-2</v>
      </c>
      <c r="Q283" s="52">
        <f>IFERROR(_xll.qlIndexFixing(ONIndex1Y,I283,TRUE,_xll.ohTrigger(RecalcTrigger,Trigger1Y)),NA())</f>
        <v>1.1357138131060651E-2</v>
      </c>
    </row>
    <row r="284" spans="2:17" x14ac:dyDescent="0.2">
      <c r="B284" s="46" t="s">
        <v>20</v>
      </c>
      <c r="D284" s="49">
        <f>_xll.qlCalendarAdvance(LocalCalendar,$D283,B284,"f",FALSE)</f>
        <v>42587</v>
      </c>
      <c r="E284" s="49">
        <f>_xll.qlInterestRateIndexValueDate(IndexON,D284)</f>
        <v>42587</v>
      </c>
      <c r="F284" s="52">
        <f>IFERROR(_xll.qlIndexFixing(IndexON,D284,TRUE,_xll.ohTrigger(RecalcTrigger,TriggerON)),NA())</f>
        <v>7.6610949708388887E-3</v>
      </c>
      <c r="H284" s="49">
        <f>_xll.qlCalendarAdvance(IborCalendar,$H283,B284,"f",FALSE)</f>
        <v>42584</v>
      </c>
      <c r="I284" s="49">
        <f>_xll.qlInterestRateIndexValueDate(Index1M,$H284)</f>
        <v>42586</v>
      </c>
      <c r="J284" s="52">
        <f>IFERROR(_xll.qlIndexFixing(Index1M,$H284,TRUE,_xll.ohTrigger(RecalcTrigger,Trigger1M)),NA())</f>
        <v>8.8910763893824598E-3</v>
      </c>
      <c r="K284" s="52">
        <f>IFERROR(_xll.qlIndexFixing(ONIndex1M,I284,TRUE,_xll.ohTrigger(RecalcTrigger,Trigger1M)),NA())</f>
        <v>8.5138402107531874E-3</v>
      </c>
      <c r="L284" s="52">
        <f>IFERROR(_xll.qlIndexFixing(Index3M,H284,TRUE,_xll.ohTrigger(RecalcTrigger,Trigger3M)),NA())</f>
        <v>1.0787613572354205E-2</v>
      </c>
      <c r="M284" s="52">
        <f>IFERROR(_xll.qlIndexFixing(ONIndex3M,I284,TRUE,_xll.ohTrigger(RecalcTrigger,Trigger3M)),NA())</f>
        <v>9.7094437754652319E-3</v>
      </c>
      <c r="N284" s="52">
        <f>IFERROR(_xll.qlIndexFixing(Index6M,$H284,TRUE,_xll.ohTrigger(RecalcTrigger,Trigger6M)),NA())</f>
        <v>1.2507956210803535E-2</v>
      </c>
      <c r="O284" s="52">
        <f>IFERROR(_xll.qlIndexFixing(ONIndex6M,I284,TRUE,_xll.ohTrigger(RecalcTrigger,Trigger6M)),NA())</f>
        <v>1.0083701953274016E-2</v>
      </c>
      <c r="P284" s="52">
        <f>IFERROR(_xll.qlIndexFixing(Index1Y,$H284,TRUE,_xll.ohTrigger(RecalcTrigger,Trigger1Y)),NA())</f>
        <v>1.5913290336939716E-2</v>
      </c>
      <c r="Q284" s="52">
        <f>IFERROR(_xll.qlIndexFixing(ONIndex1Y,I284,TRUE,_xll.ohTrigger(RecalcTrigger,Trigger1Y)),NA())</f>
        <v>1.135691163815622E-2</v>
      </c>
    </row>
    <row r="285" spans="2:17" x14ac:dyDescent="0.2">
      <c r="B285" s="46" t="s">
        <v>20</v>
      </c>
      <c r="D285" s="49">
        <f>_xll.qlCalendarAdvance(LocalCalendar,$D284,B285,"f",FALSE)</f>
        <v>42590</v>
      </c>
      <c r="E285" s="49">
        <f>_xll.qlInterestRateIndexValueDate(IndexON,D285)</f>
        <v>42590</v>
      </c>
      <c r="F285" s="52">
        <f>IFERROR(_xll.qlIndexFixing(IndexON,D285,TRUE,_xll.ohTrigger(RecalcTrigger,TriggerON)),NA())</f>
        <v>7.7025216751991366E-3</v>
      </c>
      <c r="H285" s="49">
        <f>_xll.qlCalendarAdvance(IborCalendar,$H284,B285,"f",FALSE)</f>
        <v>42585</v>
      </c>
      <c r="I285" s="49">
        <f>_xll.qlInterestRateIndexValueDate(Index1M,$H285)</f>
        <v>42587</v>
      </c>
      <c r="J285" s="52">
        <f>IFERROR(_xll.qlIndexFixing(Index1M,$H285,TRUE,_xll.ohTrigger(RecalcTrigger,Trigger1M)),NA())</f>
        <v>8.9026544761347526E-3</v>
      </c>
      <c r="K285" s="52">
        <f>IFERROR(_xll.qlIndexFixing(ONIndex1M,I285,TRUE,_xll.ohTrigger(RecalcTrigger,Trigger1M)),NA())</f>
        <v>8.5610594684037977E-3</v>
      </c>
      <c r="L285" s="52">
        <f>IFERROR(_xll.qlIndexFixing(Index3M,H285,TRUE,_xll.ohTrigger(RecalcTrigger,Trigger3M)),NA())</f>
        <v>1.0835589986300341E-2</v>
      </c>
      <c r="M285" s="52">
        <f>IFERROR(_xll.qlIndexFixing(ONIndex3M,I285,TRUE,_xll.ohTrigger(RecalcTrigger,Trigger3M)),NA())</f>
        <v>9.756307746195958E-3</v>
      </c>
      <c r="N285" s="52">
        <f>IFERROR(_xll.qlIndexFixing(Index6M,$H285,TRUE,_xll.ohTrigger(RecalcTrigger,Trigger6M)),NA())</f>
        <v>1.2520709579249771E-2</v>
      </c>
      <c r="O285" s="52">
        <f>IFERROR(_xll.qlIndexFixing(ONIndex6M,I285,TRUE,_xll.ohTrigger(RecalcTrigger,Trigger6M)),NA())</f>
        <v>1.0124938454127985E-2</v>
      </c>
      <c r="P285" s="52">
        <f>IFERROR(_xll.qlIndexFixing(Index1Y,$H285,TRUE,_xll.ohTrigger(RecalcTrigger,Trigger1Y)),NA())</f>
        <v>1.595222512262991E-2</v>
      </c>
      <c r="Q285" s="52">
        <f>IFERROR(_xll.qlIndexFixing(ONIndex1Y,I285,TRUE,_xll.ohTrigger(RecalcTrigger,Trigger1Y)),NA())</f>
        <v>1.1362775340080233E-2</v>
      </c>
    </row>
    <row r="286" spans="2:17" x14ac:dyDescent="0.2">
      <c r="B286" s="46" t="s">
        <v>20</v>
      </c>
      <c r="D286" s="49">
        <f>_xll.qlCalendarAdvance(LocalCalendar,$D285,B286,"f",FALSE)</f>
        <v>42591</v>
      </c>
      <c r="E286" s="49">
        <f>_xll.qlInterestRateIndexValueDate(IndexON,D286)</f>
        <v>42591</v>
      </c>
      <c r="F286" s="52">
        <f>IFERROR(_xll.qlIndexFixing(IndexON,D286,TRUE,_xll.ohTrigger(RecalcTrigger,TriggerON)),NA())</f>
        <v>7.7232790159253994E-3</v>
      </c>
      <c r="H286" s="49">
        <f>_xll.qlCalendarAdvance(IborCalendar,$H285,B286,"f",FALSE)</f>
        <v>42586</v>
      </c>
      <c r="I286" s="49">
        <f>_xll.qlInterestRateIndexValueDate(Index1M,$H286)</f>
        <v>42590</v>
      </c>
      <c r="J286" s="52">
        <f>IFERROR(_xll.qlIndexFixing(Index1M,$H286,TRUE,_xll.ohTrigger(RecalcTrigger,Trigger1M)),NA())</f>
        <v>8.9607545625243704E-3</v>
      </c>
      <c r="K286" s="52">
        <f>IFERROR(_xll.qlIndexFixing(ONIndex1M,I286,TRUE,_xll.ohTrigger(RecalcTrigger,Trigger1M)),NA())</f>
        <v>8.6078198280414853E-3</v>
      </c>
      <c r="L286" s="52">
        <f>IFERROR(_xll.qlIndexFixing(Index3M,H286,TRUE,_xll.ohTrigger(RecalcTrigger,Trigger3M)),NA())</f>
        <v>1.0882455530994742E-2</v>
      </c>
      <c r="M286" s="52">
        <f>IFERROR(_xll.qlIndexFixing(ONIndex3M,I286,TRUE,_xll.ohTrigger(RecalcTrigger,Trigger3M)),NA())</f>
        <v>9.8026323089150935E-3</v>
      </c>
      <c r="N286" s="52">
        <f>IFERROR(_xll.qlIndexFixing(Index6M,$H286,TRUE,_xll.ohTrigger(RecalcTrigger,Trigger6M)),NA())</f>
        <v>1.2583806224724057E-2</v>
      </c>
      <c r="O286" s="52">
        <f>IFERROR(_xll.qlIndexFixing(ONIndex6M,I286,TRUE,_xll.ohTrigger(RecalcTrigger,Trigger6M)),NA())</f>
        <v>1.0172547076772176E-2</v>
      </c>
      <c r="P286" s="52">
        <f>IFERROR(_xll.qlIndexFixing(Index1Y,$H286,TRUE,_xll.ohTrigger(RecalcTrigger,Trigger1Y)),NA())</f>
        <v>1.5997515547254686E-2</v>
      </c>
      <c r="Q286" s="52">
        <f>IFERROR(_xll.qlIndexFixing(ONIndex1Y,I286,TRUE,_xll.ohTrigger(RecalcTrigger,Trigger1Y)),NA())</f>
        <v>1.1373879847793589E-2</v>
      </c>
    </row>
    <row r="287" spans="2:17" x14ac:dyDescent="0.2">
      <c r="B287" s="46" t="s">
        <v>20</v>
      </c>
      <c r="D287" s="49">
        <f>_xll.qlCalendarAdvance(LocalCalendar,$D286,B287,"f",FALSE)</f>
        <v>42592</v>
      </c>
      <c r="E287" s="49">
        <f>_xll.qlInterestRateIndexValueDate(IndexON,D287)</f>
        <v>42592</v>
      </c>
      <c r="F287" s="52">
        <f>IFERROR(_xll.qlIndexFixing(IndexON,D287,TRUE,_xll.ohTrigger(RecalcTrigger,TriggerON)),NA())</f>
        <v>7.7440138411422055E-3</v>
      </c>
      <c r="H287" s="49">
        <f>_xll.qlCalendarAdvance(IborCalendar,$H286,B287,"f",FALSE)</f>
        <v>42587</v>
      </c>
      <c r="I287" s="49">
        <f>_xll.qlInterestRateIndexValueDate(Index1M,$H287)</f>
        <v>42591</v>
      </c>
      <c r="J287" s="52">
        <f>IFERROR(_xll.qlIndexFixing(Index1M,$H287,TRUE,_xll.ohTrigger(RecalcTrigger,Trigger1M)),NA())</f>
        <v>8.9839952010064492E-3</v>
      </c>
      <c r="K287" s="52">
        <f>IFERROR(_xll.qlIndexFixing(ONIndex1M,I287,TRUE,_xll.ohTrigger(RecalcTrigger,Trigger1M)),NA())</f>
        <v>8.6312759281437224E-3</v>
      </c>
      <c r="L287" s="52">
        <f>IFERROR(_xll.qlIndexFixing(Index3M,H287,TRUE,_xll.ohTrigger(RecalcTrigger,Trigger3M)),NA())</f>
        <v>1.0906206870257056E-2</v>
      </c>
      <c r="M287" s="52">
        <f>IFERROR(_xll.qlIndexFixing(ONIndex3M,I287,TRUE,_xll.ohTrigger(RecalcTrigger,Trigger3M)),NA())</f>
        <v>9.825921474071464E-3</v>
      </c>
      <c r="N287" s="52">
        <f>IFERROR(_xll.qlIndexFixing(Index6M,$H287,TRUE,_xll.ohTrigger(RecalcTrigger,Trigger6M)),NA())</f>
        <v>1.2609042876495877E-2</v>
      </c>
      <c r="O287" s="52">
        <f>IFERROR(_xll.qlIndexFixing(ONIndex6M,I287,TRUE,_xll.ohTrigger(RecalcTrigger,Trigger6M)),NA())</f>
        <v>1.0199964572645825E-2</v>
      </c>
      <c r="P287" s="52">
        <f>IFERROR(_xll.qlIndexFixing(Index1Y,$H287,TRUE,_xll.ohTrigger(RecalcTrigger,Trigger1Y)),NA())</f>
        <v>1.6018698966346088E-2</v>
      </c>
      <c r="Q287" s="52">
        <f>IFERROR(_xll.qlIndexFixing(ONIndex1Y,I287,TRUE,_xll.ohTrigger(RecalcTrigger,Trigger1Y)),NA())</f>
        <v>1.1382590445876417E-2</v>
      </c>
    </row>
    <row r="288" spans="2:17" x14ac:dyDescent="0.2">
      <c r="B288" s="46" t="s">
        <v>20</v>
      </c>
      <c r="D288" s="49">
        <f>_xll.qlCalendarAdvance(LocalCalendar,$D287,B288,"f",FALSE)</f>
        <v>42593</v>
      </c>
      <c r="E288" s="49">
        <f>_xll.qlInterestRateIndexValueDate(IndexON,D288)</f>
        <v>42593</v>
      </c>
      <c r="F288" s="52">
        <f>IFERROR(_xll.qlIndexFixing(IndexON,D288,TRUE,_xll.ohTrigger(RecalcTrigger,TriggerON)),NA())</f>
        <v>7.7647261510893628E-3</v>
      </c>
      <c r="H288" s="49">
        <f>_xll.qlCalendarAdvance(IborCalendar,$H287,B288,"f",FALSE)</f>
        <v>42590</v>
      </c>
      <c r="I288" s="49">
        <f>_xll.qlInterestRateIndexValueDate(Index1M,$H288)</f>
        <v>42592</v>
      </c>
      <c r="J288" s="52">
        <f>IFERROR(_xll.qlIndexFixing(Index1M,$H288,TRUE,_xll.ohTrigger(RecalcTrigger,Trigger1M)),NA())</f>
        <v>9.0305736249319726E-3</v>
      </c>
      <c r="K288" s="52">
        <f>IFERROR(_xll.qlIndexFixing(ONIndex1M,I288,TRUE,_xll.ohTrigger(RecalcTrigger,Trigger1M)),NA())</f>
        <v>8.6547165066619414E-3</v>
      </c>
      <c r="L288" s="52">
        <f>IFERROR(_xll.qlIndexFixing(Index3M,H288,TRUE,_xll.ohTrigger(RecalcTrigger,Trigger3M)),NA())</f>
        <v>1.0929975281809038E-2</v>
      </c>
      <c r="M288" s="52">
        <f>IFERROR(_xll.qlIndexFixing(ONIndex3M,I288,TRUE,_xll.ohTrigger(RecalcTrigger,Trigger3M)),NA())</f>
        <v>9.8492074517775308E-3</v>
      </c>
      <c r="N288" s="52">
        <f>IFERROR(_xll.qlIndexFixing(Index6M,$H288,TRUE,_xll.ohTrigger(RecalcTrigger,Trigger6M)),NA())</f>
        <v>1.2634318444017452E-2</v>
      </c>
      <c r="O288" s="52">
        <f>IFERROR(_xll.qlIndexFixing(ONIndex6M,I288,TRUE,_xll.ohTrigger(RecalcTrigger,Trigger6M)),NA())</f>
        <v>1.0229464555262524E-2</v>
      </c>
      <c r="P288" s="52">
        <f>IFERROR(_xll.qlIndexFixing(Index1Y,$H288,TRUE,_xll.ohTrigger(RecalcTrigger,Trigger1Y)),NA())</f>
        <v>1.6039923077784953E-2</v>
      </c>
      <c r="Q288" s="52">
        <f>IFERROR(_xll.qlIndexFixing(ONIndex1Y,I288,TRUE,_xll.ohTrigger(RecalcTrigger,Trigger1Y)),NA())</f>
        <v>1.1393088462412493E-2</v>
      </c>
    </row>
    <row r="289" spans="2:17" x14ac:dyDescent="0.2">
      <c r="B289" s="46" t="s">
        <v>20</v>
      </c>
      <c r="D289" s="49">
        <f>_xll.qlCalendarAdvance(LocalCalendar,$D288,B289,"f",FALSE)</f>
        <v>42594</v>
      </c>
      <c r="E289" s="49">
        <f>_xll.qlInterestRateIndexValueDate(IndexON,D289)</f>
        <v>42594</v>
      </c>
      <c r="F289" s="52">
        <f>IFERROR(_xll.qlIndexFixing(IndexON,D289,TRUE,_xll.ohTrigger(RecalcTrigger,TriggerON)),NA())</f>
        <v>7.8062449838078862E-3</v>
      </c>
      <c r="H289" s="49">
        <f>_xll.qlCalendarAdvance(IborCalendar,$H288,B289,"f",FALSE)</f>
        <v>42591</v>
      </c>
      <c r="I289" s="49">
        <f>_xll.qlInterestRateIndexValueDate(Index1M,$H289)</f>
        <v>42593</v>
      </c>
      <c r="J289" s="52">
        <f>IFERROR(_xll.qlIndexFixing(Index1M,$H289,TRUE,_xll.ohTrigger(RecalcTrigger,Trigger1M)),NA())</f>
        <v>9.0421017798014702E-3</v>
      </c>
      <c r="K289" s="52">
        <f>IFERROR(_xll.qlIndexFixing(ONIndex1M,I289,TRUE,_xll.ohTrigger(RecalcTrigger,Trigger1M)),NA())</f>
        <v>8.6781415634362702E-3</v>
      </c>
      <c r="L289" s="52">
        <f>IFERROR(_xll.qlIndexFixing(Index3M,H289,TRUE,_xll.ohTrigger(RecalcTrigger,Trigger3M)),NA())</f>
        <v>1.099044897047622E-2</v>
      </c>
      <c r="M289" s="52">
        <f>IFERROR(_xll.qlIndexFixing(ONIndex3M,I289,TRUE,_xll.ohTrigger(RecalcTrigger,Trigger3M)),NA())</f>
        <v>9.872490242273102E-3</v>
      </c>
      <c r="N289" s="52">
        <f>IFERROR(_xll.qlIndexFixing(Index6M,$H289,TRUE,_xll.ohTrigger(RecalcTrigger,Trigger6M)),NA())</f>
        <v>1.268482095177202E-2</v>
      </c>
      <c r="O289" s="52">
        <f>IFERROR(_xll.qlIndexFixing(ONIndex6M,I289,TRUE,_xll.ohTrigger(RecalcTrigger,Trigger6M)),NA())</f>
        <v>1.0261047025421632E-2</v>
      </c>
      <c r="P289" s="52">
        <f>IFERROR(_xll.qlIndexFixing(Index1Y,$H289,TRUE,_xll.ohTrigger(RecalcTrigger,Trigger1Y)),NA())</f>
        <v>1.6061182803700665E-2</v>
      </c>
      <c r="Q289" s="52">
        <f>IFERROR(_xll.qlIndexFixing(ONIndex1Y,I289,TRUE,_xll.ohTrigger(RecalcTrigger,Trigger1Y)),NA())</f>
        <v>1.1405373897561688E-2</v>
      </c>
    </row>
    <row r="290" spans="2:17" x14ac:dyDescent="0.2">
      <c r="B290" s="46" t="s">
        <v>20</v>
      </c>
      <c r="D290" s="49">
        <f>_xll.qlCalendarAdvance(LocalCalendar,$D289,B290,"f",FALSE)</f>
        <v>42597</v>
      </c>
      <c r="E290" s="49">
        <f>_xll.qlInterestRateIndexValueDate(IndexON,D290)</f>
        <v>42597</v>
      </c>
      <c r="F290" s="52">
        <f>IFERROR(_xll.qlIndexFixing(IndexON,D290,TRUE,_xll.ohTrigger(RecalcTrigger,TriggerON)),NA())</f>
        <v>7.8473502367426562E-3</v>
      </c>
      <c r="H290" s="49">
        <f>_xll.qlCalendarAdvance(IborCalendar,$H289,B290,"f",FALSE)</f>
        <v>42592</v>
      </c>
      <c r="I290" s="49">
        <f>_xll.qlInterestRateIndexValueDate(Index1M,$H290)</f>
        <v>42594</v>
      </c>
      <c r="J290" s="52">
        <f>IFERROR(_xll.qlIndexFixing(Index1M,$H290,TRUE,_xll.ohTrigger(RecalcTrigger,Trigger1M)),NA())</f>
        <v>9.0536241857418157E-3</v>
      </c>
      <c r="K290" s="52">
        <f>IFERROR(_xll.qlIndexFixing(ONIndex1M,I290,TRUE,_xll.ohTrigger(RecalcTrigger,Trigger1M)),NA())</f>
        <v>8.7251513964492489E-3</v>
      </c>
      <c r="L290" s="52">
        <f>IFERROR(_xll.qlIndexFixing(Index3M,H290,TRUE,_xll.ohTrigger(RecalcTrigger,Trigger3M)),NA())</f>
        <v>1.1002040433055488E-2</v>
      </c>
      <c r="M290" s="52">
        <f>IFERROR(_xll.qlIndexFixing(ONIndex3M,I290,TRUE,_xll.ohTrigger(RecalcTrigger,Trigger3M)),NA())</f>
        <v>9.9193184993850991E-3</v>
      </c>
      <c r="N290" s="52">
        <f>IFERROR(_xll.qlIndexFixing(Index6M,$H290,TRUE,_xll.ohTrigger(RecalcTrigger,Trigger6M)),NA())</f>
        <v>1.2697560515050412E-2</v>
      </c>
      <c r="O290" s="52">
        <f>IFERROR(_xll.qlIndexFixing(ONIndex6M,I290,TRUE,_xll.ohTrigger(RecalcTrigger,Trigger6M)),NA())</f>
        <v>1.0331450074385629E-2</v>
      </c>
      <c r="P290" s="52">
        <f>IFERROR(_xll.qlIndexFixing(Index1Y,$H290,TRUE,_xll.ohTrigger(RecalcTrigger,Trigger1Y)),NA())</f>
        <v>1.6100543212861234E-2</v>
      </c>
      <c r="Q290" s="52">
        <f>IFERROR(_xll.qlIndexFixing(ONIndex1Y,I290,TRUE,_xll.ohTrigger(RecalcTrigger,Trigger1Y)),NA())</f>
        <v>1.1436266111974902E-2</v>
      </c>
    </row>
    <row r="291" spans="2:17" x14ac:dyDescent="0.2">
      <c r="B291" s="46" t="s">
        <v>20</v>
      </c>
      <c r="D291" s="49">
        <f>_xll.qlCalendarAdvance(LocalCalendar,$D290,B291,"f",FALSE)</f>
        <v>42598</v>
      </c>
      <c r="E291" s="49">
        <f>_xll.qlInterestRateIndexValueDate(IndexON,D291)</f>
        <v>42598</v>
      </c>
      <c r="F291" s="52">
        <f>IFERROR(_xll.qlIndexFixing(IndexON,D291,TRUE,_xll.ohTrigger(RecalcTrigger,TriggerON)),NA())</f>
        <v>7.8679499697020816E-3</v>
      </c>
      <c r="H291" s="49">
        <f>_xll.qlCalendarAdvance(IborCalendar,$H290,B291,"f",FALSE)</f>
        <v>42593</v>
      </c>
      <c r="I291" s="49">
        <f>_xll.qlInterestRateIndexValueDate(Index1M,$H291)</f>
        <v>42597</v>
      </c>
      <c r="J291" s="52">
        <f>IFERROR(_xll.qlIndexFixing(Index1M,$H291,TRUE,_xll.ohTrigger(RecalcTrigger,Trigger1M)),NA())</f>
        <v>9.123113772435687E-3</v>
      </c>
      <c r="K291" s="52">
        <f>IFERROR(_xll.qlIndexFixing(ONIndex1M,I291,TRUE,_xll.ohTrigger(RecalcTrigger,Trigger1M)),NA())</f>
        <v>8.7716865738141081E-3</v>
      </c>
      <c r="L291" s="52">
        <f>IFERROR(_xll.qlIndexFixing(Index3M,H291,TRUE,_xll.ohTrigger(RecalcTrigger,Trigger3M)),NA())</f>
        <v>1.1049086242686114E-2</v>
      </c>
      <c r="M291" s="52">
        <f>IFERROR(_xll.qlIndexFixing(ONIndex3M,I291,TRUE,_xll.ohTrigger(RecalcTrigger,Trigger3M)),NA())</f>
        <v>9.965589531111263E-3</v>
      </c>
      <c r="N291" s="52">
        <f>IFERROR(_xll.qlIndexFixing(Index6M,$H291,TRUE,_xll.ohTrigger(RecalcTrigger,Trigger6M)),NA())</f>
        <v>1.2760850786218789E-2</v>
      </c>
      <c r="O291" s="52">
        <f>IFERROR(_xll.qlIndexFixing(ONIndex6M,I291,TRUE,_xll.ohTrigger(RecalcTrigger,Trigger6M)),NA())</f>
        <v>1.040820179107449E-2</v>
      </c>
      <c r="P291" s="52">
        <f>IFERROR(_xll.qlIndexFixing(Index1Y,$H291,TRUE,_xll.ohTrigger(RecalcTrigger,Trigger1Y)),NA())</f>
        <v>1.6146476279758896E-2</v>
      </c>
      <c r="Q291" s="52">
        <f>IFERROR(_xll.qlIndexFixing(ONIndex1Y,I291,TRUE,_xll.ohTrigger(RecalcTrigger,Trigger1Y)),NA())</f>
        <v>1.1472389828606211E-2</v>
      </c>
    </row>
    <row r="292" spans="2:17" x14ac:dyDescent="0.2">
      <c r="B292" s="46" t="s">
        <v>20</v>
      </c>
      <c r="D292" s="49">
        <f>_xll.qlCalendarAdvance(LocalCalendar,$D291,B292,"f",FALSE)</f>
        <v>42599</v>
      </c>
      <c r="E292" s="49">
        <f>_xll.qlInterestRateIndexValueDate(IndexON,D292)</f>
        <v>42599</v>
      </c>
      <c r="F292" s="52">
        <f>IFERROR(_xll.qlIndexFixing(IndexON,D292,TRUE,_xll.ohTrigger(RecalcTrigger,TriggerON)),NA())</f>
        <v>7.8885271872319862E-3</v>
      </c>
      <c r="H292" s="49">
        <f>_xll.qlCalendarAdvance(IborCalendar,$H291,B292,"f",FALSE)</f>
        <v>42594</v>
      </c>
      <c r="I292" s="49">
        <f>_xll.qlInterestRateIndexValueDate(Index1M,$H292)</f>
        <v>42598</v>
      </c>
      <c r="J292" s="52">
        <f>IFERROR(_xll.qlIndexFixing(Index1M,$H292,TRUE,_xll.ohTrigger(RecalcTrigger,Trigger1M)),NA())</f>
        <v>9.146245990225987E-3</v>
      </c>
      <c r="K292" s="52">
        <f>IFERROR(_xll.qlIndexFixing(ONIndex1M,I292,TRUE,_xll.ohTrigger(RecalcTrigger,Trigger1M)),NA())</f>
        <v>8.7950340221887302E-3</v>
      </c>
      <c r="L292" s="52">
        <f>IFERROR(_xll.qlIndexFixing(Index3M,H292,TRUE,_xll.ohTrigger(RecalcTrigger,Trigger3M)),NA())</f>
        <v>1.107296477936103E-2</v>
      </c>
      <c r="M292" s="52">
        <f>IFERROR(_xll.qlIndexFixing(ONIndex3M,I292,TRUE,_xll.ohTrigger(RecalcTrigger,Trigger3M)),NA())</f>
        <v>9.9888563849948042E-3</v>
      </c>
      <c r="N292" s="52">
        <f>IFERROR(_xll.qlIndexFixing(Index6M,$H292,TRUE,_xll.ohTrigger(RecalcTrigger,Trigger6M)),NA())</f>
        <v>1.2786102300427109E-2</v>
      </c>
      <c r="O292" s="52">
        <f>IFERROR(_xll.qlIndexFixing(ONIndex6M,I292,TRUE,_xll.ohTrigger(RecalcTrigger,Trigger6M)),NA())</f>
        <v>1.0450196707099124E-2</v>
      </c>
      <c r="P292" s="52">
        <f>IFERROR(_xll.qlIndexFixing(Index1Y,$H292,TRUE,_xll.ohTrigger(RecalcTrigger,Trigger1Y)),NA())</f>
        <v>1.6167837895015406E-2</v>
      </c>
      <c r="Q292" s="52">
        <f>IFERROR(_xll.qlIndexFixing(ONIndex1Y,I292,TRUE,_xll.ohTrigger(RecalcTrigger,Trigger1Y)),NA())</f>
        <v>1.1493612360178318E-2</v>
      </c>
    </row>
    <row r="293" spans="2:17" x14ac:dyDescent="0.2">
      <c r="B293" s="46" t="s">
        <v>20</v>
      </c>
      <c r="D293" s="49">
        <f>_xll.qlCalendarAdvance(LocalCalendar,$D292,B293,"f",FALSE)</f>
        <v>42600</v>
      </c>
      <c r="E293" s="49">
        <f>_xll.qlInterestRateIndexValueDate(IndexON,D293)</f>
        <v>42600</v>
      </c>
      <c r="F293" s="52">
        <f>IFERROR(_xll.qlIndexFixing(IndexON,D293,TRUE,_xll.ohTrigger(RecalcTrigger,TriggerON)),NA())</f>
        <v>7.9090818892524339E-3</v>
      </c>
      <c r="H293" s="49">
        <f>_xll.qlCalendarAdvance(IborCalendar,$H292,B293,"f",FALSE)</f>
        <v>42597</v>
      </c>
      <c r="I293" s="49">
        <f>_xll.qlInterestRateIndexValueDate(Index1M,$H293)</f>
        <v>42599</v>
      </c>
      <c r="J293" s="52">
        <f>IFERROR(_xll.qlIndexFixing(Index1M,$H293,TRUE,_xll.ohTrigger(RecalcTrigger,Trigger1M)),NA())</f>
        <v>9.192615768589138E-3</v>
      </c>
      <c r="K293" s="52">
        <f>IFERROR(_xll.qlIndexFixing(ONIndex1M,I293,TRUE,_xll.ohTrigger(RecalcTrigger,Trigger1M)),NA())</f>
        <v>8.8183659488993982E-3</v>
      </c>
      <c r="L293" s="52">
        <f>IFERROR(_xll.qlIndexFixing(Index3M,H293,TRUE,_xll.ohTrigger(RecalcTrigger,Trigger3M)),NA())</f>
        <v>1.1096862952206027E-2</v>
      </c>
      <c r="M293" s="52">
        <f>IFERROR(_xll.qlIndexFixing(ONIndex3M,I293,TRUE,_xll.ohTrigger(RecalcTrigger,Trigger3M)),NA())</f>
        <v>1.001212005166785E-2</v>
      </c>
      <c r="N293" s="52">
        <f>IFERROR(_xll.qlIndexFixing(Index6M,$H293,TRUE,_xll.ohTrigger(RecalcTrigger,Trigger6M)),NA())</f>
        <v>1.2811306875236539E-2</v>
      </c>
      <c r="O293" s="52">
        <f>IFERROR(_xll.qlIndexFixing(ONIndex6M,I293,TRUE,_xll.ohTrigger(RecalcTrigger,Trigger6M)),NA())</f>
        <v>1.0494274114263291E-2</v>
      </c>
      <c r="P293" s="52">
        <f>IFERROR(_xll.qlIndexFixing(Index1Y,$H293,TRUE,_xll.ohTrigger(RecalcTrigger,Trigger1Y)),NA())</f>
        <v>1.6189204648514848E-2</v>
      </c>
      <c r="Q293" s="52">
        <f>IFERROR(_xll.qlIndexFixing(ONIndex1Y,I293,TRUE,_xll.ohTrigger(RecalcTrigger,Trigger1Y)),NA())</f>
        <v>1.151662231188233E-2</v>
      </c>
    </row>
    <row r="294" spans="2:17" x14ac:dyDescent="0.2">
      <c r="B294" s="46" t="s">
        <v>20</v>
      </c>
      <c r="D294" s="49">
        <f>_xll.qlCalendarAdvance(LocalCalendar,$D293,B294,"f",FALSE)</f>
        <v>42601</v>
      </c>
      <c r="E294" s="49">
        <f>_xll.qlInterestRateIndexValueDate(IndexON,D294)</f>
        <v>42601</v>
      </c>
      <c r="F294" s="52">
        <f>IFERROR(_xll.qlIndexFixing(IndexON,D294,TRUE,_xll.ohTrigger(RecalcTrigger,TriggerON)),NA())</f>
        <v>7.9502918106477694E-3</v>
      </c>
      <c r="H294" s="49">
        <f>_xll.qlCalendarAdvance(IborCalendar,$H293,B294,"f",FALSE)</f>
        <v>42598</v>
      </c>
      <c r="I294" s="49">
        <f>_xll.qlInterestRateIndexValueDate(Index1M,$H294)</f>
        <v>42600</v>
      </c>
      <c r="J294" s="52">
        <f>IFERROR(_xll.qlIndexFixing(Index1M,$H294,TRUE,_xll.ohTrigger(RecalcTrigger,Trigger1M)),NA())</f>
        <v>9.2040856171349272E-3</v>
      </c>
      <c r="K294" s="52">
        <f>IFERROR(_xll.qlIndexFixing(ONIndex1M,I294,TRUE,_xll.ohTrigger(RecalcTrigger,Trigger1M)),NA())</f>
        <v>8.841682353866176E-3</v>
      </c>
      <c r="L294" s="52">
        <f>IFERROR(_xll.qlIndexFixing(Index3M,H294,TRUE,_xll.ohTrigger(RecalcTrigger,Trigger3M)),NA())</f>
        <v>1.1120781127523746E-2</v>
      </c>
      <c r="M294" s="52">
        <f>IFERROR(_xll.qlIndexFixing(ONIndex3M,I294,TRUE,_xll.ohTrigger(RecalcTrigger,Trigger3M)),NA())</f>
        <v>1.0035380530890592E-2</v>
      </c>
      <c r="N294" s="52">
        <f>IFERROR(_xll.qlIndexFixing(Index6M,$H294,TRUE,_xll.ohTrigger(RecalcTrigger,Trigger6M)),NA())</f>
        <v>1.2875284560048333E-2</v>
      </c>
      <c r="O294" s="52">
        <f>IFERROR(_xll.qlIndexFixing(ONIndex6M,I294,TRUE,_xll.ohTrigger(RecalcTrigger,Trigger6M)),NA())</f>
        <v>1.0540434013446287E-2</v>
      </c>
      <c r="P294" s="52">
        <f>IFERROR(_xll.qlIndexFixing(Index1Y,$H294,TRUE,_xll.ohTrigger(RecalcTrigger,Trigger1Y)),NA())</f>
        <v>1.6210571459373335E-2</v>
      </c>
      <c r="Q294" s="52">
        <f>IFERROR(_xll.qlIndexFixing(ONIndex1Y,I294,TRUE,_xll.ohTrigger(RecalcTrigger,Trigger1Y)),NA())</f>
        <v>1.1541419684117926E-2</v>
      </c>
    </row>
    <row r="295" spans="2:17" x14ac:dyDescent="0.2">
      <c r="B295" s="46" t="s">
        <v>20</v>
      </c>
      <c r="D295" s="49">
        <f>_xll.qlCalendarAdvance(LocalCalendar,$D294,B295,"f",FALSE)</f>
        <v>42604</v>
      </c>
      <c r="E295" s="49">
        <f>_xll.qlInterestRateIndexValueDate(IndexON,D295)</f>
        <v>42604</v>
      </c>
      <c r="F295" s="52">
        <f>IFERROR(_xll.qlIndexFixing(IndexON,D295,TRUE,_xll.ohTrigger(RecalcTrigger,TriggerON)),NA())</f>
        <v>7.9910755435186331E-3</v>
      </c>
      <c r="H295" s="49">
        <f>_xll.qlCalendarAdvance(IborCalendar,$H294,B295,"f",FALSE)</f>
        <v>42599</v>
      </c>
      <c r="I295" s="49">
        <f>_xll.qlInterestRateIndexValueDate(Index1M,$H295)</f>
        <v>42601</v>
      </c>
      <c r="J295" s="52">
        <f>IFERROR(_xll.qlIndexFixing(Index1M,$H295,TRUE,_xll.ohTrigger(RecalcTrigger,Trigger1M)),NA())</f>
        <v>9.2155497089717268E-3</v>
      </c>
      <c r="K295" s="52">
        <f>IFERROR(_xll.qlIndexFixing(ONIndex1M,I295,TRUE,_xll.ohTrigger(RecalcTrigger,Trigger1M)),NA())</f>
        <v>8.8884828740187771E-3</v>
      </c>
      <c r="L295" s="52">
        <f>IFERROR(_xll.qlIndexFixing(Index3M,H295,TRUE,_xll.ohTrigger(RecalcTrigger,Trigger3M)),NA())</f>
        <v>1.1169394464245993E-2</v>
      </c>
      <c r="M295" s="52">
        <f>IFERROR(_xll.qlIndexFixing(ONIndex3M,I295,TRUE,_xll.ohTrigger(RecalcTrigger,Trigger3M)),NA())</f>
        <v>1.0082173213152856E-2</v>
      </c>
      <c r="N295" s="52">
        <f>IFERROR(_xll.qlIndexFixing(Index6M,$H295,TRUE,_xll.ohTrigger(RecalcTrigger,Trigger6M)),NA())</f>
        <v>1.288746018824399E-2</v>
      </c>
      <c r="O295" s="52">
        <f>IFERROR(_xll.qlIndexFixing(ONIndex6M,I295,TRUE,_xll.ohTrigger(RecalcTrigger,Trigger6M)),NA())</f>
        <v>1.0640009909588244E-2</v>
      </c>
      <c r="P295" s="52">
        <f>IFERROR(_xll.qlIndexFixing(Index1Y,$H295,TRUE,_xll.ohTrigger(RecalcTrigger,Trigger1Y)),NA())</f>
        <v>1.6250092114587788E-2</v>
      </c>
      <c r="Q295" s="52">
        <f>IFERROR(_xll.qlIndexFixing(ONIndex1Y,I295,TRUE,_xll.ohTrigger(RecalcTrigger,Trigger1Y)),NA())</f>
        <v>1.1597346084535332E-2</v>
      </c>
    </row>
    <row r="296" spans="2:17" x14ac:dyDescent="0.2">
      <c r="B296" s="46" t="s">
        <v>20</v>
      </c>
      <c r="D296" s="49">
        <f>_xll.qlCalendarAdvance(LocalCalendar,$D295,B296,"f",FALSE)</f>
        <v>42605</v>
      </c>
      <c r="E296" s="49">
        <f>_xll.qlInterestRateIndexValueDate(IndexON,D296)</f>
        <v>42605</v>
      </c>
      <c r="F296" s="52">
        <f>IFERROR(_xll.qlIndexFixing(IndexON,D296,TRUE,_xll.ohTrigger(RecalcTrigger,TriggerON)),NA())</f>
        <v>8.0115176684714129E-3</v>
      </c>
      <c r="H296" s="49">
        <f>_xll.qlCalendarAdvance(IborCalendar,$H295,B296,"f",FALSE)</f>
        <v>42600</v>
      </c>
      <c r="I296" s="49">
        <f>_xll.qlInterestRateIndexValueDate(Index1M,$H296)</f>
        <v>42604</v>
      </c>
      <c r="J296" s="52">
        <f>IFERROR(_xll.qlIndexFixing(Index1M,$H296,TRUE,_xll.ohTrigger(RecalcTrigger,Trigger1M)),NA())</f>
        <v>9.284714023840639E-3</v>
      </c>
      <c r="K296" s="52">
        <f>IFERROR(_xll.qlIndexFixing(ONIndex1M,I296,TRUE,_xll.ohTrigger(RecalcTrigger,Trigger1M)),NA())</f>
        <v>8.9347927568539376E-3</v>
      </c>
      <c r="L296" s="52">
        <f>IFERROR(_xll.qlIndexFixing(Index3M,H296,TRUE,_xll.ohTrigger(RecalcTrigger,Trigger3M)),NA())</f>
        <v>1.1216661179957817E-2</v>
      </c>
      <c r="M296" s="52">
        <f>IFERROR(_xll.qlIndexFixing(ONIndex3M,I296,TRUE,_xll.ohTrigger(RecalcTrigger,Trigger3M)),NA())</f>
        <v>1.012839057495718E-2</v>
      </c>
      <c r="N296" s="52">
        <f>IFERROR(_xll.qlIndexFixing(Index6M,$H296,TRUE,_xll.ohTrigger(RecalcTrigger,Trigger6M)),NA())</f>
        <v>1.2936196272936127E-2</v>
      </c>
      <c r="O296" s="52">
        <f>IFERROR(_xll.qlIndexFixing(ONIndex6M,I296,TRUE,_xll.ohTrigger(RecalcTrigger,Trigger6M)),NA())</f>
        <v>1.0745898546513644E-2</v>
      </c>
      <c r="P296" s="52">
        <f>IFERROR(_xll.qlIndexFixing(Index1Y,$H296,TRUE,_xll.ohTrigger(RecalcTrigger,Trigger1Y)),NA())</f>
        <v>1.629593764355558E-2</v>
      </c>
      <c r="Q296" s="52">
        <f>IFERROR(_xll.qlIndexFixing(ONIndex1Y,I296,TRUE,_xll.ohTrigger(RecalcTrigger,Trigger1Y)),NA())</f>
        <v>1.1658483385330598E-2</v>
      </c>
    </row>
    <row r="297" spans="2:17" x14ac:dyDescent="0.2">
      <c r="B297" s="46" t="s">
        <v>20</v>
      </c>
      <c r="D297" s="49">
        <f>_xll.qlCalendarAdvance(LocalCalendar,$D296,B297,"f",FALSE)</f>
        <v>42606</v>
      </c>
      <c r="E297" s="49">
        <f>_xll.qlInterestRateIndexValueDate(IndexON,D297)</f>
        <v>42606</v>
      </c>
      <c r="F297" s="52">
        <f>IFERROR(_xll.qlIndexFixing(IndexON,D297,TRUE,_xll.ohTrigger(RecalcTrigger,TriggerON)),NA())</f>
        <v>8.0319372779946718E-3</v>
      </c>
      <c r="H297" s="49">
        <f>_xll.qlCalendarAdvance(IborCalendar,$H296,B297,"f",FALSE)</f>
        <v>42601</v>
      </c>
      <c r="I297" s="49">
        <f>_xll.qlInterestRateIndexValueDate(Index1M,$H297)</f>
        <v>42605</v>
      </c>
      <c r="J297" s="52">
        <f>IFERROR(_xll.qlIndexFixing(Index1M,$H297,TRUE,_xll.ohTrigger(RecalcTrigger,Trigger1M)),NA())</f>
        <v>9.307737816393118E-3</v>
      </c>
      <c r="K297" s="52">
        <f>IFERROR(_xll.qlIndexFixing(ONIndex1M,I297,TRUE,_xll.ohTrigger(RecalcTrigger,Trigger1M)),NA())</f>
        <v>8.9580315532611365E-3</v>
      </c>
      <c r="L297" s="52">
        <f>IFERROR(_xll.qlIndexFixing(Index3M,H297,TRUE,_xll.ohTrigger(RecalcTrigger,Trigger3M)),NA())</f>
        <v>1.1240684862542807E-2</v>
      </c>
      <c r="M297" s="52">
        <f>IFERROR(_xll.qlIndexFixing(ONIndex3M,I297,TRUE,_xll.ohTrigger(RecalcTrigger,Trigger3M)),NA())</f>
        <v>1.0151635117647828E-2</v>
      </c>
      <c r="N297" s="52">
        <f>IFERROR(_xll.qlIndexFixing(Index6M,$H297,TRUE,_xll.ohTrigger(RecalcTrigger,Trigger6M)),NA())</f>
        <v>1.2960861571531873E-2</v>
      </c>
      <c r="O297" s="52">
        <f>IFERROR(_xll.qlIndexFixing(ONIndex6M,I297,TRUE,_xll.ohTrigger(RecalcTrigger,Trigger6M)),NA())</f>
        <v>1.0802470918420681E-2</v>
      </c>
      <c r="P297" s="52">
        <f>IFERROR(_xll.qlIndexFixing(Index1Y,$H297,TRUE,_xll.ohTrigger(RecalcTrigger,Trigger1Y)),NA())</f>
        <v>1.6317228512795049E-2</v>
      </c>
      <c r="Q297" s="52">
        <f>IFERROR(_xll.qlIndexFixing(ONIndex1Y,I297,TRUE,_xll.ohTrigger(RecalcTrigger,Trigger1Y)),NA())</f>
        <v>1.1692217865979515E-2</v>
      </c>
    </row>
    <row r="298" spans="2:17" x14ac:dyDescent="0.2">
      <c r="B298" s="46" t="s">
        <v>20</v>
      </c>
      <c r="D298" s="49">
        <f>_xll.qlCalendarAdvance(LocalCalendar,$D297,B298,"f",FALSE)</f>
        <v>42607</v>
      </c>
      <c r="E298" s="49">
        <f>_xll.qlInterestRateIndexValueDate(IndexON,D298)</f>
        <v>42607</v>
      </c>
      <c r="F298" s="52">
        <f>IFERROR(_xll.qlIndexFixing(IndexON,D298,TRUE,_xll.ohTrigger(RecalcTrigger,TriggerON)),NA())</f>
        <v>8.05233437208841E-3</v>
      </c>
      <c r="H298" s="49">
        <f>_xll.qlCalendarAdvance(IborCalendar,$H297,B298,"f",FALSE)</f>
        <v>42604</v>
      </c>
      <c r="I298" s="49">
        <f>_xll.qlInterestRateIndexValueDate(Index1M,$H298)</f>
        <v>42606</v>
      </c>
      <c r="J298" s="52">
        <f>IFERROR(_xll.qlIndexFixing(Index1M,$H298,TRUE,_xll.ohTrigger(RecalcTrigger,Trigger1M)),NA())</f>
        <v>9.3538990464567019E-3</v>
      </c>
      <c r="K298" s="52">
        <f>IFERROR(_xll.qlIndexFixing(ONIndex1M,I298,TRUE,_xll.ohTrigger(RecalcTrigger,Trigger1M)),NA())</f>
        <v>8.9812548280043814E-3</v>
      </c>
      <c r="L298" s="52">
        <f>IFERROR(_xll.qlIndexFixing(Index3M,H298,TRUE,_xll.ohTrigger(RecalcTrigger,Trigger3M)),NA())</f>
        <v>1.127713716261897E-2</v>
      </c>
      <c r="M298" s="52">
        <f>IFERROR(_xll.qlIndexFixing(ONIndex3M,I298,TRUE,_xll.ohTrigger(RecalcTrigger,Trigger3M)),NA())</f>
        <v>1.0174876473048045E-2</v>
      </c>
      <c r="N298" s="52">
        <f>IFERROR(_xll.qlIndexFixing(Index6M,$H298,TRUE,_xll.ohTrigger(RecalcTrigger,Trigger6M)),NA())</f>
        <v>1.2985394045101423E-2</v>
      </c>
      <c r="O298" s="52">
        <f>IFERROR(_xll.qlIndexFixing(ONIndex6M,I298,TRUE,_xll.ohTrigger(RecalcTrigger,Trigger6M)),NA())</f>
        <v>1.0861125787542392E-2</v>
      </c>
      <c r="P298" s="52">
        <f>IFERROR(_xll.qlIndexFixing(Index1Y,$H298,TRUE,_xll.ohTrigger(RecalcTrigger,Trigger1Y)),NA())</f>
        <v>1.6338488945005183E-2</v>
      </c>
      <c r="Q298" s="52">
        <f>IFERROR(_xll.qlIndexFixing(ONIndex1Y,I298,TRUE,_xll.ohTrigger(RecalcTrigger,Trigger1Y)),NA())</f>
        <v>1.1727739769638035E-2</v>
      </c>
    </row>
    <row r="299" spans="2:17" x14ac:dyDescent="0.2">
      <c r="B299" s="46" t="s">
        <v>20</v>
      </c>
      <c r="D299" s="49">
        <f>_xll.qlCalendarAdvance(LocalCalendar,$D298,B299,"f",FALSE)</f>
        <v>42608</v>
      </c>
      <c r="E299" s="49">
        <f>_xll.qlInterestRateIndexValueDate(IndexON,D299)</f>
        <v>42608</v>
      </c>
      <c r="F299" s="52">
        <f>IFERROR(_xll.qlIndexFixing(IndexON,D299,TRUE,_xll.ohTrigger(RecalcTrigger,TriggerON)),NA())</f>
        <v>8.0932354473617352E-3</v>
      </c>
      <c r="H299" s="49">
        <f>_xll.qlCalendarAdvance(IborCalendar,$H298,B299,"f",FALSE)</f>
        <v>42605</v>
      </c>
      <c r="I299" s="49">
        <f>_xll.qlInterestRateIndexValueDate(Index1M,$H299)</f>
        <v>42607</v>
      </c>
      <c r="J299" s="52">
        <f>IFERROR(_xll.qlIndexFixing(Index1M,$H299,TRUE,_xll.ohTrigger(RecalcTrigger,Trigger1M)),NA())</f>
        <v>9.3653105331725772E-3</v>
      </c>
      <c r="K299" s="52">
        <f>IFERROR(_xll.qlIndexFixing(ONIndex1M,I299,TRUE,_xll.ohTrigger(RecalcTrigger,Trigger1M)),NA())</f>
        <v>9.004462581083672E-3</v>
      </c>
      <c r="L299" s="52">
        <f>IFERROR(_xll.qlIndexFixing(Index3M,H299,TRUE,_xll.ohTrigger(RecalcTrigger,Trigger3M)),NA())</f>
        <v>1.1288799195577952E-2</v>
      </c>
      <c r="M299" s="52">
        <f>IFERROR(_xll.qlIndexFixing(ONIndex3M,I299,TRUE,_xll.ohTrigger(RecalcTrigger,Trigger3M)),NA())</f>
        <v>1.0198114641157829E-2</v>
      </c>
      <c r="N299" s="52">
        <f>IFERROR(_xll.qlIndexFixing(Index6M,$H299,TRUE,_xll.ohTrigger(RecalcTrigger,Trigger6M)),NA())</f>
        <v>1.3036227413907092E-2</v>
      </c>
      <c r="O299" s="52">
        <f>IFERROR(_xll.qlIndexFixing(ONIndex6M,I299,TRUE,_xll.ohTrigger(RecalcTrigger,Trigger6M)),NA())</f>
        <v>1.0921863155077816E-2</v>
      </c>
      <c r="P299" s="52">
        <f>IFERROR(_xll.qlIndexFixing(Index1Y,$H299,TRUE,_xll.ohTrigger(RecalcTrigger,Trigger1Y)),NA())</f>
        <v>1.6359713856281394E-2</v>
      </c>
      <c r="Q299" s="52">
        <f>IFERROR(_xll.qlIndexFixing(ONIndex1Y,I299,TRUE,_xll.ohTrigger(RecalcTrigger,Trigger1Y)),NA())</f>
        <v>1.1765049097025582E-2</v>
      </c>
    </row>
    <row r="300" spans="2:17" x14ac:dyDescent="0.2">
      <c r="B300" s="46" t="s">
        <v>20</v>
      </c>
      <c r="D300" s="49">
        <f>_xll.qlCalendarAdvance(LocalCalendar,$D299,B300,"f",FALSE)</f>
        <v>42611</v>
      </c>
      <c r="E300" s="49">
        <f>_xll.qlInterestRateIndexValueDate(IndexON,D300)</f>
        <v>42611</v>
      </c>
      <c r="F300" s="52">
        <f>IFERROR(_xll.qlIndexFixing(IndexON,D300,TRUE,_xll.ohTrigger(RecalcTrigger,TriggerON)),NA())</f>
        <v>8.1336975940882184E-3</v>
      </c>
      <c r="H300" s="49">
        <f>_xll.qlCalendarAdvance(IborCalendar,$H299,B300,"f",FALSE)</f>
        <v>42606</v>
      </c>
      <c r="I300" s="49">
        <f>_xll.qlInterestRateIndexValueDate(Index1M,$H300)</f>
        <v>42608</v>
      </c>
      <c r="J300" s="52">
        <f>IFERROR(_xll.qlIndexFixing(Index1M,$H300,TRUE,_xll.ohTrigger(RecalcTrigger,Trigger1M)),NA())</f>
        <v>9.3767162555497899E-3</v>
      </c>
      <c r="K300" s="52">
        <f>IFERROR(_xll.qlIndexFixing(ONIndex1M,I300,TRUE,_xll.ohTrigger(RecalcTrigger,Trigger1M)),NA())</f>
        <v>9.0627465563897225E-3</v>
      </c>
      <c r="L300" s="52">
        <f>IFERROR(_xll.qlIndexFixing(Index3M,H300,TRUE,_xll.ohTrigger(RecalcTrigger,Trigger3M)),NA())</f>
        <v>1.1337775061379389E-2</v>
      </c>
      <c r="M300" s="52">
        <f>IFERROR(_xll.qlIndexFixing(ONIndex3M,I300,TRUE,_xll.ohTrigger(RecalcTrigger,Trigger3M)),NA())</f>
        <v>1.0256632421759004E-2</v>
      </c>
      <c r="N300" s="52">
        <f>IFERROR(_xll.qlIndexFixing(Index6M,$H300,TRUE,_xll.ohTrigger(RecalcTrigger,Trigger6M)),NA())</f>
        <v>1.3047260575471316E-2</v>
      </c>
      <c r="O300" s="52">
        <f>IFERROR(_xll.qlIndexFixing(ONIndex6M,I300,TRUE,_xll.ohTrigger(RecalcTrigger,Trigger6M)),NA())</f>
        <v>1.1084630984792287E-2</v>
      </c>
      <c r="P300" s="52">
        <f>IFERROR(_xll.qlIndexFixing(Index1Y,$H300,TRUE,_xll.ohTrigger(RecalcTrigger,Trigger1Y)),NA())</f>
        <v>1.640828183496491E-2</v>
      </c>
      <c r="Q300" s="52">
        <f>IFERROR(_xll.qlIndexFixing(ONIndex1Y,I300,TRUE,_xll.ohTrigger(RecalcTrigger,Trigger1Y)),NA())</f>
        <v>1.186784634749749E-2</v>
      </c>
    </row>
    <row r="301" spans="2:17" x14ac:dyDescent="0.2">
      <c r="B301" s="46" t="s">
        <v>20</v>
      </c>
      <c r="D301" s="49">
        <f>_xll.qlCalendarAdvance(LocalCalendar,$D300,B301,"f",FALSE)</f>
        <v>42612</v>
      </c>
      <c r="E301" s="49">
        <f>_xll.qlInterestRateIndexValueDate(IndexON,D301)</f>
        <v>42612</v>
      </c>
      <c r="F301" s="52">
        <f>IFERROR(_xll.qlIndexFixing(IndexON,D301,TRUE,_xll.ohTrigger(RecalcTrigger,TriggerON)),NA())</f>
        <v>8.1539821108744803E-3</v>
      </c>
      <c r="H301" s="49">
        <f>_xll.qlCalendarAdvance(IborCalendar,$H300,B301,"f",FALSE)</f>
        <v>42607</v>
      </c>
      <c r="I301" s="49">
        <f>_xll.qlInterestRateIndexValueDate(Index1M,$H301)</f>
        <v>42612</v>
      </c>
      <c r="J301" s="52">
        <f>IFERROR(_xll.qlIndexFixing(Index1M,$H301,TRUE,_xll.ohTrigger(RecalcTrigger,Trigger1M)),NA())</f>
        <v>9.4684706478144875E-3</v>
      </c>
      <c r="K301" s="52">
        <f>IFERROR(_xll.qlIndexFixing(ONIndex1M,I301,TRUE,_xll.ohTrigger(RecalcTrigger,Trigger1M)),NA())</f>
        <v>9.1202685203217726E-3</v>
      </c>
      <c r="L301" s="52">
        <f>IFERROR(_xll.qlIndexFixing(Index3M,H301,TRUE,_xll.ohTrigger(RecalcTrigger,Trigger3M)),NA())</f>
        <v>1.1409492771958893E-2</v>
      </c>
      <c r="M301" s="52">
        <f>IFERROR(_xll.qlIndexFixing(ONIndex3M,I301,TRUE,_xll.ohTrigger(RecalcTrigger,Trigger3M)),NA())</f>
        <v>1.0314257671710791E-2</v>
      </c>
      <c r="N301" s="52">
        <f>IFERROR(_xll.qlIndexFixing(Index6M,$H301,TRUE,_xll.ohTrigger(RecalcTrigger,Trigger6M)),NA())</f>
        <v>1.310235472740357E-2</v>
      </c>
      <c r="O301" s="52">
        <f>IFERROR(_xll.qlIndexFixing(ONIndex6M,I301,TRUE,_xll.ohTrigger(RecalcTrigger,Trigger6M)),NA())</f>
        <v>1.1255959695271045E-2</v>
      </c>
      <c r="P301" s="52">
        <f>IFERROR(_xll.qlIndexFixing(Index1Y,$H301,TRUE,_xll.ohTrigger(RecalcTrigger,Trigger1Y)),NA())</f>
        <v>1.6465127632228273E-2</v>
      </c>
      <c r="Q301" s="52">
        <f>IFERROR(_xll.qlIndexFixing(ONIndex1Y,I301,TRUE,_xll.ohTrigger(RecalcTrigger,Trigger1Y)),NA())</f>
        <v>1.1978143821851361E-2</v>
      </c>
    </row>
    <row r="302" spans="2:17" x14ac:dyDescent="0.2">
      <c r="B302" s="46" t="s">
        <v>20</v>
      </c>
      <c r="D302" s="49">
        <f>_xll.qlCalendarAdvance(LocalCalendar,$D301,B302,"f",FALSE)</f>
        <v>42613</v>
      </c>
      <c r="E302" s="49">
        <f>_xll.qlInterestRateIndexValueDate(IndexON,D302)</f>
        <v>42613</v>
      </c>
      <c r="F302" s="52">
        <f>IFERROR(_xll.qlIndexFixing(IndexON,D302,TRUE,_xll.ohTrigger(RecalcTrigger,TriggerON)),NA())</f>
        <v>8.1742441122312215E-3</v>
      </c>
      <c r="H302" s="49">
        <f>_xll.qlCalendarAdvance(IborCalendar,$H301,B302,"f",FALSE)</f>
        <v>42608</v>
      </c>
      <c r="I302" s="49">
        <f>_xll.qlInterestRateIndexValueDate(Index1M,$H302)</f>
        <v>42613</v>
      </c>
      <c r="J302" s="52">
        <f>IFERROR(_xll.qlIndexFixing(Index1M,$H302,TRUE,_xll.ohTrigger(RecalcTrigger,Trigger1M)),NA())</f>
        <v>9.4798372224493832E-3</v>
      </c>
      <c r="K302" s="52">
        <f>IFERROR(_xll.qlIndexFixing(ONIndex1M,I302,TRUE,_xll.ohTrigger(RecalcTrigger,Trigger1M)),NA())</f>
        <v>9.1433831429377221E-3</v>
      </c>
      <c r="L302" s="52">
        <f>IFERROR(_xll.qlIndexFixing(Index3M,H302,TRUE,_xll.ohTrigger(RecalcTrigger,Trigger3M)),NA())</f>
        <v>1.1421201096924662E-2</v>
      </c>
      <c r="M302" s="52">
        <f>IFERROR(_xll.qlIndexFixing(ONIndex3M,I302,TRUE,_xll.ohTrigger(RecalcTrigger,Trigger3M)),NA())</f>
        <v>1.0337476715838179E-2</v>
      </c>
      <c r="N302" s="52">
        <f>IFERROR(_xll.qlIndexFixing(Index6M,$H302,TRUE,_xll.ohTrigger(RecalcTrigger,Trigger6M)),NA())</f>
        <v>1.3112145833303897E-2</v>
      </c>
      <c r="O302" s="52">
        <f>IFERROR(_xll.qlIndexFixing(ONIndex6M,I302,TRUE,_xll.ohTrigger(RecalcTrigger,Trigger6M)),NA())</f>
        <v>1.1324225210431749E-2</v>
      </c>
      <c r="P302" s="52">
        <f>IFERROR(_xll.qlIndexFixing(Index1Y,$H302,TRUE,_xll.ohTrigger(RecalcTrigger,Trigger1Y)),NA())</f>
        <v>1.6486033365514366E-2</v>
      </c>
      <c r="Q302" s="52">
        <f>IFERROR(_xll.qlIndexFixing(ONIndex1Y,I302,TRUE,_xll.ohTrigger(RecalcTrigger,Trigger1Y)),NA())</f>
        <v>1.2024597985007546E-2</v>
      </c>
    </row>
    <row r="303" spans="2:17" x14ac:dyDescent="0.2">
      <c r="B303" s="46" t="s">
        <v>20</v>
      </c>
      <c r="D303" s="49">
        <f>_xll.qlCalendarAdvance(LocalCalendar,$D302,B303,"f",FALSE)</f>
        <v>42614</v>
      </c>
      <c r="E303" s="49">
        <f>_xll.qlInterestRateIndexValueDate(IndexON,D303)</f>
        <v>42614</v>
      </c>
      <c r="F303" s="52">
        <f>IFERROR(_xll.qlIndexFixing(IndexON,D303,TRUE,_xll.ohTrigger(RecalcTrigger,TriggerON)),NA())</f>
        <v>8.1944835982383779E-3</v>
      </c>
      <c r="H303" s="49">
        <f>_xll.qlCalendarAdvance(IborCalendar,$H302,B303,"f",FALSE)</f>
        <v>42612</v>
      </c>
      <c r="I303" s="49">
        <f>_xll.qlInterestRateIndexValueDate(Index1M,$H303)</f>
        <v>42614</v>
      </c>
      <c r="J303" s="52">
        <f>IFERROR(_xll.qlIndexFixing(Index1M,$H303,TRUE,_xll.ohTrigger(RecalcTrigger,Trigger1M)),NA())</f>
        <v>9.5257764952455526E-3</v>
      </c>
      <c r="K303" s="52">
        <f>IFERROR(_xll.qlIndexFixing(ONIndex1M,I303,TRUE,_xll.ohTrigger(RecalcTrigger,Trigger1M)),NA())</f>
        <v>9.1664822439696536E-3</v>
      </c>
      <c r="L303" s="52">
        <f>IFERROR(_xll.qlIndexFixing(Index3M,H303,TRUE,_xll.ohTrigger(RecalcTrigger,Trigger3M)),NA())</f>
        <v>1.1445422116837028E-2</v>
      </c>
      <c r="M303" s="52">
        <f>IFERROR(_xll.qlIndexFixing(ONIndex3M,I303,TRUE,_xll.ohTrigger(RecalcTrigger,Trigger3M)),NA())</f>
        <v>1.0360692572675134E-2</v>
      </c>
      <c r="N303" s="52">
        <f>IFERROR(_xll.qlIndexFixing(Index6M,$H303,TRUE,_xll.ohTrigger(RecalcTrigger,Trigger6M)),NA())</f>
        <v>1.3135065600471384E-2</v>
      </c>
      <c r="O303" s="52">
        <f>IFERROR(_xll.qlIndexFixing(ONIndex6M,I303,TRUE,_xll.ohTrigger(RecalcTrigger,Trigger6M)),NA())</f>
        <v>1.138960636340336E-2</v>
      </c>
      <c r="P303" s="52">
        <f>IFERROR(_xll.qlIndexFixing(Index1Y,$H303,TRUE,_xll.ohTrigger(RecalcTrigger,Trigger1Y)),NA())</f>
        <v>1.6506872379020949E-2</v>
      </c>
      <c r="Q303" s="52">
        <f>IFERROR(_xll.qlIndexFixing(ONIndex1Y,I303,TRUE,_xll.ohTrigger(RecalcTrigger,Trigger1Y)),NA())</f>
        <v>1.2071259857133754E-2</v>
      </c>
    </row>
    <row r="304" spans="2:17" x14ac:dyDescent="0.2">
      <c r="B304" s="46" t="s">
        <v>20</v>
      </c>
      <c r="D304" s="49">
        <f>_xll.qlCalendarAdvance(LocalCalendar,$D303,B304,"f",FALSE)</f>
        <v>42615</v>
      </c>
      <c r="E304" s="49">
        <f>_xll.qlInterestRateIndexValueDate(IndexON,D304)</f>
        <v>42615</v>
      </c>
      <c r="F304" s="52">
        <f>IFERROR(_xll.qlIndexFixing(IndexON,D304,TRUE,_xll.ohTrigger(RecalcTrigger,TriggerON)),NA())</f>
        <v>8.245252987291174E-3</v>
      </c>
      <c r="H304" s="49">
        <f>_xll.qlCalendarAdvance(IborCalendar,$H303,B304,"f",FALSE)</f>
        <v>42613</v>
      </c>
      <c r="I304" s="49">
        <f>_xll.qlInterestRateIndexValueDate(Index1M,$H304)</f>
        <v>42615</v>
      </c>
      <c r="J304" s="52">
        <f>IFERROR(_xll.qlIndexFixing(Index1M,$H304,TRUE,_xll.ohTrigger(RecalcTrigger,Trigger1M)),NA())</f>
        <v>9.5371237938393725E-3</v>
      </c>
      <c r="K304" s="52">
        <f>IFERROR(_xll.qlIndexFixing(ONIndex1M,I304,TRUE,_xll.ohTrigger(RecalcTrigger,Trigger1M)),NA())</f>
        <v>9.2245069134389013E-3</v>
      </c>
      <c r="L304" s="52">
        <f>IFERROR(_xll.qlIndexFixing(Index3M,H304,TRUE,_xll.ohTrigger(RecalcTrigger,Trigger3M)),NA())</f>
        <v>1.1469668575914017E-2</v>
      </c>
      <c r="M304" s="52">
        <f>IFERROR(_xll.qlIndexFixing(ONIndex3M,I304,TRUE,_xll.ohTrigger(RecalcTrigger,Trigger3M)),NA())</f>
        <v>1.0419168576134563E-2</v>
      </c>
      <c r="N304" s="52">
        <f>IFERROR(_xll.qlIndexFixing(Index6M,$H304,TRUE,_xll.ohTrigger(RecalcTrigger,Trigger6M)),NA())</f>
        <v>1.3157795974301615E-2</v>
      </c>
      <c r="O304" s="52">
        <f>IFERROR(_xll.qlIndexFixing(ONIndex6M,I304,TRUE,_xll.ohTrigger(RecalcTrigger,Trigger6M)),NA())</f>
        <v>1.153919217899757E-2</v>
      </c>
      <c r="P304" s="52">
        <f>IFERROR(_xll.qlIndexFixing(Index1Y,$H304,TRUE,_xll.ohTrigger(RecalcTrigger,Trigger1Y)),NA())</f>
        <v>1.6555151572391964E-2</v>
      </c>
      <c r="Q304" s="52">
        <f>IFERROR(_xll.qlIndexFixing(ONIndex1Y,I304,TRUE,_xll.ohTrigger(RecalcTrigger,Trigger1Y)),NA())</f>
        <v>1.2189572137326632E-2</v>
      </c>
    </row>
    <row r="305" spans="2:17" x14ac:dyDescent="0.2">
      <c r="B305" s="46" t="s">
        <v>20</v>
      </c>
      <c r="D305" s="49">
        <f>_xll.qlCalendarAdvance(LocalCalendar,$D304,B305,"f",FALSE)</f>
        <v>42619</v>
      </c>
      <c r="E305" s="49">
        <f>_xll.qlInterestRateIndexValueDate(IndexON,D305)</f>
        <v>42619</v>
      </c>
      <c r="F305" s="52">
        <f>IFERROR(_xll.qlIndexFixing(IndexON,D305,TRUE,_xll.ohTrigger(RecalcTrigger,TriggerON)),NA())</f>
        <v>8.295343295632307E-3</v>
      </c>
      <c r="H305" s="49">
        <f>_xll.qlCalendarAdvance(IborCalendar,$H304,B305,"f",FALSE)</f>
        <v>42614</v>
      </c>
      <c r="I305" s="49">
        <f>_xll.qlInterestRateIndexValueDate(Index1M,$H305)</f>
        <v>42619</v>
      </c>
      <c r="J305" s="52">
        <f>IFERROR(_xll.qlIndexFixing(Index1M,$H305,TRUE,_xll.ohTrigger(RecalcTrigger,Trigger1M)),NA())</f>
        <v>9.6169539922090763E-3</v>
      </c>
      <c r="K305" s="52">
        <f>IFERROR(_xll.qlIndexFixing(ONIndex1M,I305,TRUE,_xll.ohTrigger(RecalcTrigger,Trigger1M)),NA())</f>
        <v>9.2817449223314696E-3</v>
      </c>
      <c r="L305" s="52">
        <f>IFERROR(_xll.qlIndexFixing(Index3M,H305,TRUE,_xll.ohTrigger(RecalcTrigger,Trigger3M)),NA())</f>
        <v>1.1566916213155427E-2</v>
      </c>
      <c r="M305" s="52">
        <f>IFERROR(_xll.qlIndexFixing(ONIndex3M,I305,TRUE,_xll.ohTrigger(RecalcTrigger,Trigger3M)),NA())</f>
        <v>1.0476724047023822E-2</v>
      </c>
      <c r="N305" s="52">
        <f>IFERROR(_xll.qlIndexFixing(Index6M,$H305,TRUE,_xll.ohTrigger(RecalcTrigger,Trigger6M)),NA())</f>
        <v>1.3247126465718009E-2</v>
      </c>
      <c r="O305" s="52">
        <f>IFERROR(_xll.qlIndexFixing(ONIndex6M,I305,TRUE,_xll.ohTrigger(RecalcTrigger,Trigger6M)),NA())</f>
        <v>1.167324664434588E-2</v>
      </c>
      <c r="P305" s="52">
        <f>IFERROR(_xll.qlIndexFixing(Index1Y,$H305,TRUE,_xll.ohTrigger(RecalcTrigger,Trigger1Y)),NA())</f>
        <v>1.6610042617219697E-2</v>
      </c>
      <c r="Q305" s="52">
        <f>IFERROR(_xll.qlIndexFixing(ONIndex1Y,I305,TRUE,_xll.ohTrigger(RecalcTrigger,Trigger1Y)),NA())</f>
        <v>1.2307684855592527E-2</v>
      </c>
    </row>
    <row r="306" spans="2:17" x14ac:dyDescent="0.2">
      <c r="B306" s="46" t="s">
        <v>20</v>
      </c>
      <c r="D306" s="49">
        <f>_xll.qlCalendarAdvance(LocalCalendar,$D305,B306,"f",FALSE)</f>
        <v>42620</v>
      </c>
      <c r="E306" s="49">
        <f>_xll.qlInterestRateIndexValueDate(IndexON,D306)</f>
        <v>42620</v>
      </c>
      <c r="F306" s="52">
        <f>IFERROR(_xll.qlIndexFixing(IndexON,D306,TRUE,_xll.ohTrigger(RecalcTrigger,TriggerON)),NA())</f>
        <v>8.3154476887425943E-3</v>
      </c>
      <c r="H306" s="49">
        <f>_xll.qlCalendarAdvance(IborCalendar,$H305,B306,"f",FALSE)</f>
        <v>42615</v>
      </c>
      <c r="I306" s="49">
        <f>_xll.qlInterestRateIndexValueDate(Index1M,$H306)</f>
        <v>42619</v>
      </c>
      <c r="J306" s="52">
        <f>IFERROR(_xll.qlIndexFixing(Index1M,$H306,TRUE,_xll.ohTrigger(RecalcTrigger,Trigger1M)),NA())</f>
        <v>9.6169539922090763E-3</v>
      </c>
      <c r="K306" s="52">
        <f>IFERROR(_xll.qlIndexFixing(ONIndex1M,I306,TRUE,_xll.ohTrigger(RecalcTrigger,Trigger1M)),NA())</f>
        <v>9.2817449223314696E-3</v>
      </c>
      <c r="L306" s="52">
        <f>IFERROR(_xll.qlIndexFixing(Index3M,H306,TRUE,_xll.ohTrigger(RecalcTrigger,Trigger3M)),NA())</f>
        <v>1.1566916213155427E-2</v>
      </c>
      <c r="M306" s="52">
        <f>IFERROR(_xll.qlIndexFixing(ONIndex3M,I306,TRUE,_xll.ohTrigger(RecalcTrigger,Trigger3M)),NA())</f>
        <v>1.0476724047023822E-2</v>
      </c>
      <c r="N306" s="52">
        <f>IFERROR(_xll.qlIndexFixing(Index6M,$H306,TRUE,_xll.ohTrigger(RecalcTrigger,Trigger6M)),NA())</f>
        <v>1.3247126465718009E-2</v>
      </c>
      <c r="O306" s="52">
        <f>IFERROR(_xll.qlIndexFixing(ONIndex6M,I306,TRUE,_xll.ohTrigger(RecalcTrigger,Trigger6M)),NA())</f>
        <v>1.167324664434588E-2</v>
      </c>
      <c r="P306" s="52">
        <f>IFERROR(_xll.qlIndexFixing(Index1Y,$H306,TRUE,_xll.ohTrigger(RecalcTrigger,Trigger1Y)),NA())</f>
        <v>1.6610042617219697E-2</v>
      </c>
      <c r="Q306" s="52">
        <f>IFERROR(_xll.qlIndexFixing(ONIndex1Y,I306,TRUE,_xll.ohTrigger(RecalcTrigger,Trigger1Y)),NA())</f>
        <v>1.2307684855592527E-2</v>
      </c>
    </row>
    <row r="307" spans="2:17" x14ac:dyDescent="0.2">
      <c r="B307" s="46" t="s">
        <v>20</v>
      </c>
      <c r="D307" s="49">
        <f>_xll.qlCalendarAdvance(LocalCalendar,$D306,B307,"f",FALSE)</f>
        <v>42621</v>
      </c>
      <c r="E307" s="49">
        <f>_xll.qlInterestRateIndexValueDate(IndexON,D307)</f>
        <v>42621</v>
      </c>
      <c r="F307" s="52">
        <f>IFERROR(_xll.qlIndexFixing(IndexON,D307,TRUE,_xll.ohTrigger(RecalcTrigger,TriggerON)),NA())</f>
        <v>8.3355295662634887E-3</v>
      </c>
      <c r="H307" s="49">
        <f>_xll.qlCalendarAdvance(IborCalendar,$H306,B307,"f",FALSE)</f>
        <v>42618</v>
      </c>
      <c r="I307" s="49">
        <f>_xll.qlInterestRateIndexValueDate(Index1M,$H307)</f>
        <v>42620</v>
      </c>
      <c r="J307" s="52">
        <f>IFERROR(_xll.qlIndexFixing(Index1M,$H307,TRUE,_xll.ohTrigger(RecalcTrigger,Trigger1M)),NA())</f>
        <v>9.6397525658300509E-3</v>
      </c>
      <c r="K307" s="52">
        <f>IFERROR(_xll.qlIndexFixing(ONIndex1M,I307,TRUE,_xll.ohTrigger(RecalcTrigger,Trigger1M)),NA())</f>
        <v>9.3047508928201239E-3</v>
      </c>
      <c r="L307" s="52">
        <f>IFERROR(_xll.qlIndexFixing(Index3M,H307,TRUE,_xll.ohTrigger(RecalcTrigger,Trigger3M)),NA())</f>
        <v>1.1591295425105725E-2</v>
      </c>
      <c r="M307" s="52">
        <f>IFERROR(_xll.qlIndexFixing(ONIndex3M,I307,TRUE,_xll.ohTrigger(RecalcTrigger,Trigger3M)),NA())</f>
        <v>1.049992077987838E-2</v>
      </c>
      <c r="N307" s="52">
        <f>IFERROR(_xll.qlIndexFixing(Index6M,$H307,TRUE,_xll.ohTrigger(RecalcTrigger,Trigger6M)),NA())</f>
        <v>1.3269137076232772E-2</v>
      </c>
      <c r="O307" s="52">
        <f>IFERROR(_xll.qlIndexFixing(ONIndex6M,I307,TRUE,_xll.ohTrigger(RecalcTrigger,Trigger6M)),NA())</f>
        <v>1.1721321594126977E-2</v>
      </c>
      <c r="P307" s="52">
        <f>IFERROR(_xll.qlIndexFixing(Index1Y,$H307,TRUE,_xll.ohTrigger(RecalcTrigger,Trigger1Y)),NA())</f>
        <v>1.6630466891871514E-2</v>
      </c>
      <c r="Q307" s="52">
        <f>IFERROR(_xll.qlIndexFixing(ONIndex1Y,I307,TRUE,_xll.ohTrigger(RecalcTrigger,Trigger1Y)),NA())</f>
        <v>1.2355592983377406E-2</v>
      </c>
    </row>
    <row r="308" spans="2:17" x14ac:dyDescent="0.2">
      <c r="B308" s="46" t="s">
        <v>20</v>
      </c>
      <c r="D308" s="49">
        <f>_xll.qlCalendarAdvance(LocalCalendar,$D307,B308,"f",FALSE)</f>
        <v>42622</v>
      </c>
      <c r="E308" s="49">
        <f>_xll.qlInterestRateIndexValueDate(IndexON,D308)</f>
        <v>42622</v>
      </c>
      <c r="F308" s="52">
        <f>IFERROR(_xll.qlIndexFixing(IndexON,D308,TRUE,_xll.ohTrigger(RecalcTrigger,TriggerON)),NA())</f>
        <v>8.3758131346911568E-3</v>
      </c>
      <c r="H308" s="49">
        <f>_xll.qlCalendarAdvance(IborCalendar,$H307,B308,"f",FALSE)</f>
        <v>42619</v>
      </c>
      <c r="I308" s="49">
        <f>_xll.qlInterestRateIndexValueDate(Index1M,$H308)</f>
        <v>42621</v>
      </c>
      <c r="J308" s="52">
        <f>IFERROR(_xll.qlIndexFixing(Index1M,$H308,TRUE,_xll.ohTrigger(RecalcTrigger,Trigger1M)),NA())</f>
        <v>9.6969505495738493E-3</v>
      </c>
      <c r="K308" s="52">
        <f>IFERROR(_xll.qlIndexFixing(ONIndex1M,I308,TRUE,_xll.ohTrigger(RecalcTrigger,Trigger1M)),NA())</f>
        <v>9.3277413414050159E-3</v>
      </c>
      <c r="L308" s="52">
        <f>IFERROR(_xll.qlIndexFixing(Index3M,H308,TRUE,_xll.ohTrigger(RecalcTrigger,Trigger3M)),NA())</f>
        <v>1.1615702299108889E-2</v>
      </c>
      <c r="M308" s="52">
        <f>IFERROR(_xll.qlIndexFixing(ONIndex3M,I308,TRUE,_xll.ohTrigger(RecalcTrigger,Trigger3M)),NA())</f>
        <v>1.052311432536257E-2</v>
      </c>
      <c r="N308" s="52">
        <f>IFERROR(_xll.qlIndexFixing(Index6M,$H308,TRUE,_xll.ohTrigger(RecalcTrigger,Trigger6M)),NA())</f>
        <v>1.3291049179714728E-2</v>
      </c>
      <c r="O308" s="52">
        <f>IFERROR(_xll.qlIndexFixing(ONIndex6M,I308,TRUE,_xll.ohTrigger(RecalcTrigger,Trigger6M)),NA())</f>
        <v>1.1766512172126653E-2</v>
      </c>
      <c r="P308" s="52">
        <f>IFERROR(_xll.qlIndexFixing(Index1Y,$H308,TRUE,_xll.ohTrigger(RecalcTrigger,Trigger1Y)),NA())</f>
        <v>1.6650819639627144E-2</v>
      </c>
      <c r="Q308" s="52">
        <f>IFERROR(_xll.qlIndexFixing(ONIndex1Y,I308,TRUE,_xll.ohTrigger(RecalcTrigger,Trigger1Y)),NA())</f>
        <v>1.2403708820771797E-2</v>
      </c>
    </row>
    <row r="309" spans="2:17" x14ac:dyDescent="0.2">
      <c r="B309" s="46" t="s">
        <v>20</v>
      </c>
      <c r="D309" s="49">
        <f>_xll.qlCalendarAdvance(LocalCalendar,$D308,B309,"f",FALSE)</f>
        <v>42625</v>
      </c>
      <c r="E309" s="49">
        <f>_xll.qlInterestRateIndexValueDate(IndexON,D309)</f>
        <v>42625</v>
      </c>
      <c r="F309" s="52">
        <f>IFERROR(_xll.qlIndexFixing(IndexON,D309,TRUE,_xll.ohTrigger(RecalcTrigger,TriggerON)),NA())</f>
        <v>8.4156319214923059E-3</v>
      </c>
      <c r="H309" s="49">
        <f>_xll.qlCalendarAdvance(IborCalendar,$H308,B309,"f",FALSE)</f>
        <v>42620</v>
      </c>
      <c r="I309" s="49">
        <f>_xll.qlInterestRateIndexValueDate(Index1M,$H309)</f>
        <v>42622</v>
      </c>
      <c r="J309" s="52">
        <f>IFERROR(_xll.qlIndexFixing(Index1M,$H309,TRUE,_xll.ohTrigger(RecalcTrigger,Trigger1M)),NA())</f>
        <v>9.708236793101177E-3</v>
      </c>
      <c r="K309" s="52">
        <f>IFERROR(_xll.qlIndexFixing(ONIndex1M,I309,TRUE,_xll.ohTrigger(RecalcTrigger,Trigger1M)),NA())</f>
        <v>9.3739145726434714E-3</v>
      </c>
      <c r="L309" s="52">
        <f>IFERROR(_xll.qlIndexFixing(Index3M,H309,TRUE,_xll.ohTrigger(RecalcTrigger,Trigger3M)),NA())</f>
        <v>1.1640137205679092E-2</v>
      </c>
      <c r="M309" s="52">
        <f>IFERROR(_xll.qlIndexFixing(ONIndex3M,I309,TRUE,_xll.ohTrigger(RecalcTrigger,Trigger3M)),NA())</f>
        <v>1.0569801111666166E-2</v>
      </c>
      <c r="N309" s="52">
        <f>IFERROR(_xll.qlIndexFixing(Index6M,$H309,TRUE,_xll.ohTrigger(RecalcTrigger,Trigger6M)),NA())</f>
        <v>1.3312877926311533E-2</v>
      </c>
      <c r="O309" s="52">
        <f>IFERROR(_xll.qlIndexFixing(ONIndex6M,I309,TRUE,_xll.ohTrigger(RecalcTrigger,Trigger6M)),NA())</f>
        <v>1.184766863716824E-2</v>
      </c>
      <c r="P309" s="52">
        <f>IFERROR(_xll.qlIndexFixing(Index1Y,$H309,TRUE,_xll.ohTrigger(RecalcTrigger,Trigger1Y)),NA())</f>
        <v>1.6689515251364011E-2</v>
      </c>
      <c r="Q309" s="52">
        <f>IFERROR(_xll.qlIndexFixing(ONIndex1Y,I309,TRUE,_xll.ohTrigger(RecalcTrigger,Trigger1Y)),NA())</f>
        <v>1.2501066935728389E-2</v>
      </c>
    </row>
    <row r="310" spans="2:17" x14ac:dyDescent="0.2">
      <c r="B310" s="46" t="s">
        <v>20</v>
      </c>
      <c r="D310" s="49">
        <f>_xll.qlCalendarAdvance(LocalCalendar,$D309,B310,"f",FALSE)</f>
        <v>42626</v>
      </c>
      <c r="E310" s="49">
        <f>_xll.qlInterestRateIndexValueDate(IndexON,D310)</f>
        <v>42626</v>
      </c>
      <c r="F310" s="52">
        <f>IFERROR(_xll.qlIndexFixing(IndexON,D310,TRUE,_xll.ohTrigger(RecalcTrigger,TriggerON)),NA())</f>
        <v>8.435601221465916E-3</v>
      </c>
      <c r="H310" s="49">
        <f>_xll.qlCalendarAdvance(IborCalendar,$H309,B310,"f",FALSE)</f>
        <v>42621</v>
      </c>
      <c r="I310" s="49">
        <f>_xll.qlInterestRateIndexValueDate(Index1M,$H310)</f>
        <v>42625</v>
      </c>
      <c r="J310" s="52">
        <f>IFERROR(_xll.qlIndexFixing(Index1M,$H310,TRUE,_xll.ohTrigger(RecalcTrigger,Trigger1M)),NA())</f>
        <v>9.7535130514776469E-3</v>
      </c>
      <c r="K310" s="52">
        <f>IFERROR(_xll.qlIndexFixing(ONIndex1M,I310,TRUE,_xll.ohTrigger(RecalcTrigger,Trigger1M)),NA())</f>
        <v>9.4195479184655539E-3</v>
      </c>
      <c r="L310" s="52">
        <f>IFERROR(_xll.qlIndexFixing(Index3M,H310,TRUE,_xll.ohTrigger(RecalcTrigger,Trigger3M)),NA())</f>
        <v>1.1713613826090844E-2</v>
      </c>
      <c r="M310" s="52">
        <f>IFERROR(_xll.qlIndexFixing(ONIndex3M,I310,TRUE,_xll.ohTrigger(RecalcTrigger,Trigger3M)),NA())</f>
        <v>1.061585663431508E-2</v>
      </c>
      <c r="N310" s="52">
        <f>IFERROR(_xll.qlIndexFixing(Index6M,$H310,TRUE,_xll.ohTrigger(RecalcTrigger,Trigger6M)),NA())</f>
        <v>1.3391964916801585E-2</v>
      </c>
      <c r="O310" s="52">
        <f>IFERROR(_xll.qlIndexFixing(ONIndex6M,I310,TRUE,_xll.ohTrigger(RecalcTrigger,Trigger6M)),NA())</f>
        <v>1.1918430747206443E-2</v>
      </c>
      <c r="P310" s="52">
        <f>IFERROR(_xll.qlIndexFixing(Index1Y,$H310,TRUE,_xll.ohTrigger(RecalcTrigger,Trigger1Y)),NA())</f>
        <v>1.6731501623181572E-2</v>
      </c>
      <c r="Q310" s="52">
        <f>IFERROR(_xll.qlIndexFixing(ONIndex1Y,I310,TRUE,_xll.ohTrigger(RecalcTrigger,Trigger1Y)),NA())</f>
        <v>1.2598249267643524E-2</v>
      </c>
    </row>
    <row r="311" spans="2:17" x14ac:dyDescent="0.2">
      <c r="B311" s="46" t="s">
        <v>20</v>
      </c>
      <c r="D311" s="49">
        <f>_xll.qlCalendarAdvance(LocalCalendar,$D310,B311,"f",FALSE)</f>
        <v>42627</v>
      </c>
      <c r="E311" s="49">
        <f>_xll.qlInterestRateIndexValueDate(IndexON,D311)</f>
        <v>42627</v>
      </c>
      <c r="F311" s="52">
        <f>IFERROR(_xll.qlIndexFixing(IndexON,D311,TRUE,_xll.ohTrigger(RecalcTrigger,TriggerON)),NA())</f>
        <v>8.4555480060100052E-3</v>
      </c>
      <c r="H311" s="49">
        <f>_xll.qlCalendarAdvance(IborCalendar,$H310,B311,"f",FALSE)</f>
        <v>42622</v>
      </c>
      <c r="I311" s="49">
        <f>_xll.qlInterestRateIndexValueDate(Index1M,$H311)</f>
        <v>42626</v>
      </c>
      <c r="J311" s="52">
        <f>IFERROR(_xll.qlIndexFixing(Index1M,$H311,TRUE,_xll.ohTrigger(RecalcTrigger,Trigger1M)),NA())</f>
        <v>9.7762186714991373E-3</v>
      </c>
      <c r="K311" s="52">
        <f>IFERROR(_xll.qlIndexFixing(ONIndex1M,I311,TRUE,_xll.ohTrigger(RecalcTrigger,Trigger1M)),NA())</f>
        <v>9.442460758330995E-3</v>
      </c>
      <c r="L311" s="52">
        <f>IFERROR(_xll.qlIndexFixing(Index3M,H311,TRUE,_xll.ohTrigger(RecalcTrigger,Trigger3M)),NA())</f>
        <v>1.1738164568276432E-2</v>
      </c>
      <c r="M311" s="52">
        <f>IFERROR(_xll.qlIndexFixing(ONIndex3M,I311,TRUE,_xll.ohTrigger(RecalcTrigger,Trigger3M)),NA())</f>
        <v>1.0639034243267176E-2</v>
      </c>
      <c r="N311" s="52">
        <f>IFERROR(_xll.qlIndexFixing(Index6M,$H311,TRUE,_xll.ohTrigger(RecalcTrigger,Trigger6M)),NA())</f>
        <v>1.339966237026181E-2</v>
      </c>
      <c r="O311" s="52">
        <f>IFERROR(_xll.qlIndexFixing(ONIndex6M,I311,TRUE,_xll.ohTrigger(RecalcTrigger,Trigger6M)),NA())</f>
        <v>1.1949199452070403E-2</v>
      </c>
      <c r="P311" s="52">
        <f>IFERROR(_xll.qlIndexFixing(Index1Y,$H311,TRUE,_xll.ohTrigger(RecalcTrigger,Trigger1Y)),NA())</f>
        <v>1.6751486432235011E-2</v>
      </c>
      <c r="Q311" s="52">
        <f>IFERROR(_xll.qlIndexFixing(ONIndex1Y,I311,TRUE,_xll.ohTrigger(RecalcTrigger,Trigger1Y)),NA())</f>
        <v>1.2647403654124645E-2</v>
      </c>
    </row>
    <row r="312" spans="2:17" x14ac:dyDescent="0.2">
      <c r="B312" s="46" t="s">
        <v>20</v>
      </c>
      <c r="D312" s="49">
        <f>_xll.qlCalendarAdvance(LocalCalendar,$D311,B312,"f",FALSE)</f>
        <v>42628</v>
      </c>
      <c r="E312" s="49">
        <f>_xll.qlInterestRateIndexValueDate(IndexON,D312)</f>
        <v>42628</v>
      </c>
      <c r="F312" s="52">
        <f>IFERROR(_xll.qlIndexFixing(IndexON,D312,TRUE,_xll.ohTrigger(RecalcTrigger,TriggerON)),NA())</f>
        <v>8.4754722750446376E-3</v>
      </c>
      <c r="H312" s="49">
        <f>_xll.qlCalendarAdvance(IborCalendar,$H311,B312,"f",FALSE)</f>
        <v>42625</v>
      </c>
      <c r="I312" s="49">
        <f>_xll.qlInterestRateIndexValueDate(Index1M,$H312)</f>
        <v>42627</v>
      </c>
      <c r="J312" s="52">
        <f>IFERROR(_xll.qlIndexFixing(Index1M,$H312,TRUE,_xll.ohTrigger(RecalcTrigger,Trigger1M)),NA())</f>
        <v>9.7989087989427404E-3</v>
      </c>
      <c r="K312" s="52">
        <f>IFERROR(_xll.qlIndexFixing(ONIndex1M,I312,TRUE,_xll.ohTrigger(RecalcTrigger,Trigger1M)),NA())</f>
        <v>9.4653580763726097E-3</v>
      </c>
      <c r="L312" s="52">
        <f>IFERROR(_xll.qlIndexFixing(Index3M,H312,TRUE,_xll.ohTrigger(RecalcTrigger,Trigger3M)),NA())</f>
        <v>1.1762745195750988E-2</v>
      </c>
      <c r="M312" s="52">
        <f>IFERROR(_xll.qlIndexFixing(ONIndex3M,I312,TRUE,_xll.ohTrigger(RecalcTrigger,Trigger3M)),NA())</f>
        <v>1.0662208664848905E-2</v>
      </c>
      <c r="N312" s="52">
        <f>IFERROR(_xll.qlIndexFixing(Index6M,$H312,TRUE,_xll.ohTrigger(RecalcTrigger,Trigger6M)),NA())</f>
        <v>1.3421301608035396E-2</v>
      </c>
      <c r="O312" s="52">
        <f>IFERROR(_xll.qlIndexFixing(ONIndex6M,I312,TRUE,_xll.ohTrigger(RecalcTrigger,Trigger6M)),NA())</f>
        <v>1.1977083779877162E-2</v>
      </c>
      <c r="P312" s="52">
        <f>IFERROR(_xll.qlIndexFixing(Index1Y,$H312,TRUE,_xll.ohTrigger(RecalcTrigger,Trigger1Y)),NA())</f>
        <v>1.6771395592432722E-2</v>
      </c>
      <c r="Q312" s="52">
        <f>IFERROR(_xll.qlIndexFixing(ONIndex1Y,I312,TRUE,_xll.ohTrigger(RecalcTrigger,Trigger1Y)),NA())</f>
        <v>1.2696765750614958E-2</v>
      </c>
    </row>
    <row r="313" spans="2:17" x14ac:dyDescent="0.2">
      <c r="B313" s="46" t="s">
        <v>20</v>
      </c>
      <c r="D313" s="49">
        <f>_xll.qlCalendarAdvance(LocalCalendar,$D312,B313,"f",FALSE)</f>
        <v>42629</v>
      </c>
      <c r="E313" s="49">
        <f>_xll.qlInterestRateIndexValueDate(IndexON,D313)</f>
        <v>42629</v>
      </c>
      <c r="F313" s="52">
        <f>IFERROR(_xll.qlIndexFixing(IndexON,D313,TRUE,_xll.ohTrigger(RecalcTrigger,TriggerON)),NA())</f>
        <v>8.5154471775261698E-3</v>
      </c>
      <c r="H313" s="49">
        <f>_xll.qlCalendarAdvance(IborCalendar,$H312,B313,"f",FALSE)</f>
        <v>42626</v>
      </c>
      <c r="I313" s="49">
        <f>_xll.qlInterestRateIndexValueDate(Index1M,$H313)</f>
        <v>42628</v>
      </c>
      <c r="J313" s="52">
        <f>IFERROR(_xll.qlIndexFixing(Index1M,$H313,TRUE,_xll.ohTrigger(RecalcTrigger,Trigger1M)),NA())</f>
        <v>9.8444314275963896E-3</v>
      </c>
      <c r="K313" s="52">
        <f>IFERROR(_xll.qlIndexFixing(ONIndex1M,I313,TRUE,_xll.ohTrigger(RecalcTrigger,Trigger1M)),NA())</f>
        <v>9.4882398726703343E-3</v>
      </c>
      <c r="L313" s="52">
        <f>IFERROR(_xll.qlIndexFixing(Index3M,H313,TRUE,_xll.ohTrigger(RecalcTrigger,Trigger3M)),NA())</f>
        <v>1.1787356079087536E-2</v>
      </c>
      <c r="M313" s="52">
        <f>IFERROR(_xll.qlIndexFixing(ONIndex3M,I313,TRUE,_xll.ohTrigger(RecalcTrigger,Trigger3M)),NA())</f>
        <v>1.0685385494504374E-2</v>
      </c>
      <c r="N313" s="52">
        <f>IFERROR(_xll.qlIndexFixing(Index6M,$H313,TRUE,_xll.ohTrigger(RecalcTrigger,Trigger6M)),NA())</f>
        <v>1.3442948403781352E-2</v>
      </c>
      <c r="O313" s="52">
        <f>IFERROR(_xll.qlIndexFixing(ONIndex6M,I313,TRUE,_xll.ohTrigger(RecalcTrigger,Trigger6M)),NA())</f>
        <v>1.2002083729747426E-2</v>
      </c>
      <c r="P313" s="52">
        <f>IFERROR(_xll.qlIndexFixing(Index1Y,$H313,TRUE,_xll.ohTrigger(RecalcTrigger,Trigger1Y)),NA())</f>
        <v>1.679122841664895E-2</v>
      </c>
      <c r="Q313" s="52">
        <f>IFERROR(_xll.qlIndexFixing(ONIndex1Y,I313,TRUE,_xll.ohTrigger(RecalcTrigger,Trigger1Y)),NA())</f>
        <v>1.2746335557354271E-2</v>
      </c>
    </row>
    <row r="314" spans="2:17" x14ac:dyDescent="0.2">
      <c r="B314" s="46" t="s">
        <v>20</v>
      </c>
      <c r="D314" s="49">
        <f>_xll.qlCalendarAdvance(LocalCalendar,$D313,B314,"f",FALSE)</f>
        <v>42632</v>
      </c>
      <c r="E314" s="49">
        <f>_xll.qlInterestRateIndexValueDate(IndexON,D314)</f>
        <v>42632</v>
      </c>
      <c r="F314" s="52">
        <f>IFERROR(_xll.qlIndexFixing(IndexON,D314,TRUE,_xll.ohTrigger(RecalcTrigger,TriggerON)),NA())</f>
        <v>8.5549441957688543E-3</v>
      </c>
      <c r="H314" s="49">
        <f>_xll.qlCalendarAdvance(IborCalendar,$H313,B314,"f",FALSE)</f>
        <v>42627</v>
      </c>
      <c r="I314" s="49">
        <f>_xll.qlInterestRateIndexValueDate(Index1M,$H314)</f>
        <v>42629</v>
      </c>
      <c r="J314" s="52">
        <f>IFERROR(_xll.qlIndexFixing(Index1M,$H314,TRUE,_xll.ohTrigger(RecalcTrigger,Trigger1M)),NA())</f>
        <v>9.855661719749222E-3</v>
      </c>
      <c r="K314" s="52">
        <f>IFERROR(_xll.qlIndexFixing(ONIndex1M,I314,TRUE,_xll.ohTrigger(RecalcTrigger,Trigger1M)),NA())</f>
        <v>9.5342042172141817E-3</v>
      </c>
      <c r="L314" s="52">
        <f>IFERROR(_xll.qlIndexFixing(Index3M,H314,TRUE,_xll.ohTrigger(RecalcTrigger,Trigger3M)),NA())</f>
        <v>1.181199752720029E-2</v>
      </c>
      <c r="M314" s="52">
        <f>IFERROR(_xll.qlIndexFixing(ONIndex3M,I314,TRUE,_xll.ohTrigger(RecalcTrigger,Trigger3M)),NA())</f>
        <v>1.0732149173273697E-2</v>
      </c>
      <c r="N314" s="52">
        <f>IFERROR(_xll.qlIndexFixing(Index6M,$H314,TRUE,_xll.ohTrigger(RecalcTrigger,Trigger6M)),NA())</f>
        <v>1.3464617912277882E-2</v>
      </c>
      <c r="O314" s="52">
        <f>IFERROR(_xll.qlIndexFixing(ONIndex6M,I314,TRUE,_xll.ohTrigger(RecalcTrigger,Trigger6M)),NA())</f>
        <v>1.2042871874502481E-2</v>
      </c>
      <c r="P314" s="52">
        <f>IFERROR(_xll.qlIndexFixing(Index1Y,$H314,TRUE,_xll.ohTrigger(RecalcTrigger,Trigger1Y)),NA())</f>
        <v>1.6829499687831317E-2</v>
      </c>
      <c r="Q314" s="52">
        <f>IFERROR(_xll.qlIndexFixing(ONIndex1Y,I314,TRUE,_xll.ohTrigger(RecalcTrigger,Trigger1Y)),NA())</f>
        <v>1.2846625941564938E-2</v>
      </c>
    </row>
    <row r="315" spans="2:17" x14ac:dyDescent="0.2">
      <c r="B315" s="46" t="s">
        <v>20</v>
      </c>
      <c r="D315" s="49">
        <f>_xll.qlCalendarAdvance(LocalCalendar,$D314,B315,"f",FALSE)</f>
        <v>42633</v>
      </c>
      <c r="E315" s="49">
        <f>_xll.qlInterestRateIndexValueDate(IndexON,D315)</f>
        <v>42633</v>
      </c>
      <c r="F315" s="52">
        <f>IFERROR(_xll.qlIndexFixing(IndexON,D315,TRUE,_xll.ohTrigger(RecalcTrigger,TriggerON)),NA())</f>
        <v>8.5747558870963303E-3</v>
      </c>
      <c r="H315" s="49">
        <f>_xll.qlCalendarAdvance(IborCalendar,$H314,B315,"f",FALSE)</f>
        <v>42628</v>
      </c>
      <c r="I315" s="49">
        <f>_xll.qlInterestRateIndexValueDate(Index1M,$H315)</f>
        <v>42632</v>
      </c>
      <c r="J315" s="52">
        <f>IFERROR(_xll.qlIndexFixing(Index1M,$H315,TRUE,_xll.ohTrigger(RecalcTrigger,Trigger1M)),NA())</f>
        <v>9.9121270444468834E-3</v>
      </c>
      <c r="K315" s="52">
        <f>IFERROR(_xll.qlIndexFixing(ONIndex1M,I315,TRUE,_xll.ohTrigger(RecalcTrigger,Trigger1M)),NA())</f>
        <v>9.5796118398627783E-3</v>
      </c>
      <c r="L315" s="52">
        <f>IFERROR(_xll.qlIndexFixing(Index3M,H315,TRUE,_xll.ohTrigger(RecalcTrigger,Trigger3M)),NA())</f>
        <v>1.1886105635900516E-2</v>
      </c>
      <c r="M315" s="52">
        <f>IFERROR(_xll.qlIndexFixing(ONIndex3M,I315,TRUE,_xll.ohTrigger(RecalcTrigger,Trigger3M)),NA())</f>
        <v>1.0778374286291026E-2</v>
      </c>
      <c r="N315" s="52">
        <f>IFERROR(_xll.qlIndexFixing(Index6M,$H315,TRUE,_xll.ohTrigger(RecalcTrigger,Trigger6M)),NA())</f>
        <v>1.3544154078358118E-2</v>
      </c>
      <c r="O315" s="52">
        <f>IFERROR(_xll.qlIndexFixing(ONIndex6M,I315,TRUE,_xll.ohTrigger(RecalcTrigger,Trigger6M)),NA())</f>
        <v>1.2073239740351127E-2</v>
      </c>
      <c r="P315" s="52">
        <f>IFERROR(_xll.qlIndexFixing(Index1Y,$H315,TRUE,_xll.ohTrigger(RecalcTrigger,Trigger1Y)),NA())</f>
        <v>1.6869782609897566E-2</v>
      </c>
      <c r="Q315" s="52">
        <f>IFERROR(_xll.qlIndexFixing(ONIndex1Y,I315,TRUE,_xll.ohTrigger(RecalcTrigger,Trigger1Y)),NA())</f>
        <v>1.2946691887520956E-2</v>
      </c>
    </row>
    <row r="316" spans="2:17" x14ac:dyDescent="0.2">
      <c r="B316" s="46" t="s">
        <v>20</v>
      </c>
      <c r="D316" s="49">
        <f>_xll.qlCalendarAdvance(LocalCalendar,$D315,B316,"f",FALSE)</f>
        <v>42634</v>
      </c>
      <c r="E316" s="49">
        <f>_xll.qlInterestRateIndexValueDate(IndexON,D316)</f>
        <v>42634</v>
      </c>
      <c r="F316" s="52">
        <f>IFERROR(_xll.qlIndexFixing(IndexON,D316,TRUE,_xll.ohTrigger(RecalcTrigger,TriggerON)),NA())</f>
        <v>8.5945450629143494E-3</v>
      </c>
      <c r="H316" s="49">
        <f>_xll.qlCalendarAdvance(IborCalendar,$H315,B316,"f",FALSE)</f>
        <v>42629</v>
      </c>
      <c r="I316" s="49">
        <f>_xll.qlInterestRateIndexValueDate(Index1M,$H316)</f>
        <v>42633</v>
      </c>
      <c r="J316" s="52">
        <f>IFERROR(_xll.qlIndexFixing(Index1M,$H316,TRUE,_xll.ohTrigger(RecalcTrigger,Trigger1M)),NA())</f>
        <v>9.9347242145926273E-3</v>
      </c>
      <c r="K316" s="52">
        <f>IFERROR(_xll.qlIndexFixing(ONIndex1M,I316,TRUE,_xll.ohTrigger(RecalcTrigger,Trigger1M)),NA())</f>
        <v>9.6024160272811798E-3</v>
      </c>
      <c r="L316" s="52">
        <f>IFERROR(_xll.qlIndexFixing(Index3M,H316,TRUE,_xll.ohTrigger(RecalcTrigger,Trigger3M)),NA())</f>
        <v>1.1910869595488519E-2</v>
      </c>
      <c r="M316" s="52">
        <f>IFERROR(_xll.qlIndexFixing(ONIndex3M,I316,TRUE,_xll.ohTrigger(RecalcTrigger,Trigger3M)),NA())</f>
        <v>1.0801697447933023E-2</v>
      </c>
      <c r="N316" s="52">
        <f>IFERROR(_xll.qlIndexFixing(Index6M,$H316,TRUE,_xll.ohTrigger(RecalcTrigger,Trigger6M)),NA())</f>
        <v>1.355182619233691E-2</v>
      </c>
      <c r="O316" s="52">
        <f>IFERROR(_xll.qlIndexFixing(ONIndex6M,I316,TRUE,_xll.ohTrigger(RecalcTrigger,Trigger6M)),NA())</f>
        <v>1.2083817793584473E-2</v>
      </c>
      <c r="P316" s="52">
        <f>IFERROR(_xll.qlIndexFixing(Index1Y,$H316,TRUE,_xll.ohTrigger(RecalcTrigger,Trigger1Y)),NA())</f>
        <v>1.6889223446045491E-2</v>
      </c>
      <c r="Q316" s="52">
        <f>IFERROR(_xll.qlIndexFixing(ONIndex1Y,I316,TRUE,_xll.ohTrigger(RecalcTrigger,Trigger1Y)),NA())</f>
        <v>1.2997300246224697E-2</v>
      </c>
    </row>
    <row r="317" spans="2:17" x14ac:dyDescent="0.2">
      <c r="B317" s="46" t="s">
        <v>20</v>
      </c>
      <c r="D317" s="49">
        <f>_xll.qlCalendarAdvance(LocalCalendar,$D316,B317,"f",FALSE)</f>
        <v>42635</v>
      </c>
      <c r="E317" s="49">
        <f>_xll.qlInterestRateIndexValueDate(IndexON,D317)</f>
        <v>42635</v>
      </c>
      <c r="F317" s="52">
        <f>IFERROR(_xll.qlIndexFixing(IndexON,D317,TRUE,_xll.ohTrigger(RecalcTrigger,TriggerON)),NA())</f>
        <v>8.6143117232229116E-3</v>
      </c>
      <c r="H317" s="49">
        <f>_xll.qlCalendarAdvance(IborCalendar,$H316,B317,"f",FALSE)</f>
        <v>42632</v>
      </c>
      <c r="I317" s="49">
        <f>_xll.qlInterestRateIndexValueDate(Index1M,$H317)</f>
        <v>42634</v>
      </c>
      <c r="J317" s="52">
        <f>IFERROR(_xll.qlIndexFixing(Index1M,$H317,TRUE,_xll.ohTrigger(RecalcTrigger,Trigger1M)),NA())</f>
        <v>9.9573058915476409E-3</v>
      </c>
      <c r="K317" s="52">
        <f>IFERROR(_xll.qlIndexFixing(ONIndex1M,I317,TRUE,_xll.ohTrigger(RecalcTrigger,Trigger1M)),NA())</f>
        <v>9.625204692715883E-3</v>
      </c>
      <c r="L317" s="52">
        <f>IFERROR(_xll.qlIndexFixing(Index3M,H317,TRUE,_xll.ohTrigger(RecalcTrigger,Trigger3M)),NA())</f>
        <v>1.1935664184373421E-2</v>
      </c>
      <c r="M317" s="52">
        <f>IFERROR(_xll.qlIndexFixing(ONIndex3M,I317,TRUE,_xll.ohTrigger(RecalcTrigger,Trigger3M)),NA())</f>
        <v>1.0825050995109109E-2</v>
      </c>
      <c r="N317" s="52">
        <f>IFERROR(_xll.qlIndexFixing(Index6M,$H317,TRUE,_xll.ohTrigger(RecalcTrigger,Trigger6M)),NA())</f>
        <v>1.3573836609319852E-2</v>
      </c>
      <c r="O317" s="52">
        <f>IFERROR(_xll.qlIndexFixing(ONIndex6M,I317,TRUE,_xll.ohTrigger(RecalcTrigger,Trigger6M)),NA())</f>
        <v>1.209151146648324E-2</v>
      </c>
      <c r="P317" s="52">
        <f>IFERROR(_xll.qlIndexFixing(Index1Y,$H317,TRUE,_xll.ohTrigger(RecalcTrigger,Trigger1Y)),NA())</f>
        <v>1.6908583822702508E-2</v>
      </c>
      <c r="Q317" s="52">
        <f>IFERROR(_xll.qlIndexFixing(ONIndex1Y,I317,TRUE,_xll.ohTrigger(RecalcTrigger,Trigger1Y)),NA())</f>
        <v>1.3048116315657055E-2</v>
      </c>
    </row>
    <row r="318" spans="2:17" x14ac:dyDescent="0.2">
      <c r="B318" s="46" t="s">
        <v>20</v>
      </c>
      <c r="D318" s="49">
        <f>_xll.qlCalendarAdvance(LocalCalendar,$D317,B318,"f",FALSE)</f>
        <v>42636</v>
      </c>
      <c r="E318" s="49">
        <f>_xll.qlInterestRateIndexValueDate(IndexON,D318)</f>
        <v>42636</v>
      </c>
      <c r="F318" s="52">
        <f>IFERROR(_xll.qlIndexFixing(IndexON,D318,TRUE,_xll.ohTrigger(RecalcTrigger,TriggerON)),NA())</f>
        <v>8.6539780146743794E-3</v>
      </c>
      <c r="H318" s="49">
        <f>_xll.qlCalendarAdvance(IborCalendar,$H317,B318,"f",FALSE)</f>
        <v>42633</v>
      </c>
      <c r="I318" s="49">
        <f>_xll.qlInterestRateIndexValueDate(Index1M,$H318)</f>
        <v>42635</v>
      </c>
      <c r="J318" s="52">
        <f>IFERROR(_xll.qlIndexFixing(Index1M,$H318,TRUE,_xll.ohTrigger(RecalcTrigger,Trigger1M)),NA())</f>
        <v>1.0002620333303403E-2</v>
      </c>
      <c r="K318" s="52">
        <f>IFERROR(_xll.qlIndexFixing(ONIndex1M,I318,TRUE,_xll.ohTrigger(RecalcTrigger,Trigger1M)),NA())</f>
        <v>9.647977836486632E-3</v>
      </c>
      <c r="L318" s="52">
        <f>IFERROR(_xll.qlIndexFixing(Index3M,H318,TRUE,_xll.ohTrigger(RecalcTrigger,Trigger3M)),NA())</f>
        <v>1.1960489264311525E-2</v>
      </c>
      <c r="M318" s="52">
        <f>IFERROR(_xll.qlIndexFixing(ONIndex3M,I318,TRUE,_xll.ohTrigger(RecalcTrigger,Trigger3M)),NA())</f>
        <v>1.0848434927739348E-2</v>
      </c>
      <c r="N318" s="52">
        <f>IFERROR(_xll.qlIndexFixing(Index6M,$H318,TRUE,_xll.ohTrigger(RecalcTrigger,Trigger6M)),NA())</f>
        <v>1.3595960681621765E-2</v>
      </c>
      <c r="O318" s="52">
        <f>IFERROR(_xll.qlIndexFixing(ONIndex6M,I318,TRUE,_xll.ohTrigger(RecalcTrigger,Trigger6M)),NA())</f>
        <v>1.2096320758807622E-2</v>
      </c>
      <c r="P318" s="52">
        <f>IFERROR(_xll.qlIndexFixing(Index1Y,$H318,TRUE,_xll.ohTrigger(RecalcTrigger,Trigger1Y)),NA())</f>
        <v>1.6927863052496928E-2</v>
      </c>
      <c r="Q318" s="52">
        <f>IFERROR(_xll.qlIndexFixing(ONIndex1Y,I318,TRUE,_xll.ohTrigger(RecalcTrigger,Trigger1Y)),NA())</f>
        <v>1.3099140095897965E-2</v>
      </c>
    </row>
    <row r="319" spans="2:17" x14ac:dyDescent="0.2">
      <c r="B319" s="46" t="s">
        <v>20</v>
      </c>
      <c r="D319" s="49">
        <f>_xll.qlCalendarAdvance(LocalCalendar,$D318,B319,"f",FALSE)</f>
        <v>42639</v>
      </c>
      <c r="E319" s="49">
        <f>_xll.qlInterestRateIndexValueDate(IndexON,D319)</f>
        <v>42639</v>
      </c>
      <c r="F319" s="52">
        <f>IFERROR(_xll.qlIndexFixing(IndexON,D319,TRUE,_xll.ohTrigger(RecalcTrigger,TriggerON)),NA())</f>
        <v>8.6931532087231034E-3</v>
      </c>
      <c r="H319" s="49">
        <f>_xll.qlCalendarAdvance(IborCalendar,$H318,B319,"f",FALSE)</f>
        <v>42634</v>
      </c>
      <c r="I319" s="49">
        <f>_xll.qlInterestRateIndexValueDate(Index1M,$H319)</f>
        <v>42636</v>
      </c>
      <c r="J319" s="52">
        <f>IFERROR(_xll.qlIndexFixing(Index1M,$H319,TRUE,_xll.ohTrigger(RecalcTrigger,Trigger1M)),NA())</f>
        <v>1.0013792044836283E-2</v>
      </c>
      <c r="K319" s="52">
        <f>IFERROR(_xll.qlIndexFixing(ONIndex1M,I319,TRUE,_xll.ohTrigger(RecalcTrigger,Trigger1M)),NA())</f>
        <v>9.6937333959346006E-3</v>
      </c>
      <c r="L319" s="52">
        <f>IFERROR(_xll.qlIndexFixing(Index3M,H319,TRUE,_xll.ohTrigger(RecalcTrigger,Trigger3M)),NA())</f>
        <v>1.1985344141803942E-2</v>
      </c>
      <c r="M319" s="52">
        <f>IFERROR(_xll.qlIndexFixing(ONIndex3M,I319,TRUE,_xll.ohTrigger(RecalcTrigger,Trigger3M)),NA())</f>
        <v>1.0895633824423712E-2</v>
      </c>
      <c r="N319" s="52">
        <f>IFERROR(_xll.qlIndexFixing(Index6M,$H319,TRUE,_xll.ohTrigger(RecalcTrigger,Trigger6M)),NA())</f>
        <v>1.3618213568703514E-2</v>
      </c>
      <c r="O319" s="52">
        <f>IFERROR(_xll.qlIndexFixing(ONIndex6M,I319,TRUE,_xll.ohTrigger(RecalcTrigger,Trigger6M)),NA())</f>
        <v>1.2096731193054211E-2</v>
      </c>
      <c r="P319" s="52">
        <f>IFERROR(_xll.qlIndexFixing(Index1Y,$H319,TRUE,_xll.ohTrigger(RecalcTrigger,Trigger1Y)),NA())</f>
        <v>1.6965686749044268E-2</v>
      </c>
      <c r="Q319" s="52">
        <f>IFERROR(_xll.qlIndexFixing(ONIndex1Y,I319,TRUE,_xll.ohTrigger(RecalcTrigger,Trigger1Y)),NA())</f>
        <v>1.320236416737508E-2</v>
      </c>
    </row>
    <row r="320" spans="2:17" x14ac:dyDescent="0.2">
      <c r="B320" s="46" t="s">
        <v>20</v>
      </c>
      <c r="D320" s="49">
        <f>_xll.qlCalendarAdvance(LocalCalendar,$D319,B320,"f",FALSE)</f>
        <v>42640</v>
      </c>
      <c r="E320" s="49">
        <f>_xll.qlInterestRateIndexValueDate(IndexON,D320)</f>
        <v>42640</v>
      </c>
      <c r="F320" s="52">
        <f>IFERROR(_xll.qlIndexFixing(IndexON,D320,TRUE,_xll.ohTrigger(RecalcTrigger,TriggerON)),NA())</f>
        <v>8.712807291164637E-3</v>
      </c>
      <c r="H320" s="49">
        <f>_xll.qlCalendarAdvance(IborCalendar,$H319,B320,"f",FALSE)</f>
        <v>42635</v>
      </c>
      <c r="I320" s="49">
        <f>_xll.qlInterestRateIndexValueDate(Index1M,$H320)</f>
        <v>42639</v>
      </c>
      <c r="J320" s="52">
        <f>IFERROR(_xll.qlIndexFixing(Index1M,$H320,TRUE,_xll.ohTrigger(RecalcTrigger,Trigger1M)),NA())</f>
        <v>1.0069981875402867E-2</v>
      </c>
      <c r="K320" s="52">
        <f>IFERROR(_xll.qlIndexFixing(ONIndex1M,I320,TRUE,_xll.ohTrigger(RecalcTrigger,Trigger1M)),NA())</f>
        <v>9.7389151933313656E-3</v>
      </c>
      <c r="L320" s="52">
        <f>IFERROR(_xll.qlIndexFixing(Index3M,H320,TRUE,_xll.ohTrigger(RecalcTrigger,Trigger3M)),NA())</f>
        <v>1.2085900987987688E-2</v>
      </c>
      <c r="M320" s="52">
        <f>IFERROR(_xll.qlIndexFixing(ONIndex3M,I320,TRUE,_xll.ohTrigger(RecalcTrigger,Trigger3M)),NA())</f>
        <v>1.0942274513601191E-2</v>
      </c>
      <c r="N320" s="52">
        <f>IFERROR(_xll.qlIndexFixing(Index6M,$H320,TRUE,_xll.ohTrigger(RecalcTrigger,Trigger6M)),NA())</f>
        <v>1.3700361562048586E-2</v>
      </c>
      <c r="O320" s="52">
        <f>IFERROR(_xll.qlIndexFixing(ONIndex6M,I320,TRUE,_xll.ohTrigger(RecalcTrigger,Trigger6M)),NA())</f>
        <v>1.2086714121082309E-2</v>
      </c>
      <c r="P320" s="52">
        <f>IFERROR(_xll.qlIndexFixing(Index1Y,$H320,TRUE,_xll.ohTrigger(RecalcTrigger,Trigger1Y)),NA())</f>
        <v>1.7004154754472197E-2</v>
      </c>
      <c r="Q320" s="52">
        <f>IFERROR(_xll.qlIndexFixing(ONIndex1Y,I320,TRUE,_xll.ohTrigger(RecalcTrigger,Trigger1Y)),NA())</f>
        <v>1.3305312326226115E-2</v>
      </c>
    </row>
    <row r="321" spans="2:17" x14ac:dyDescent="0.2">
      <c r="B321" s="46" t="s">
        <v>20</v>
      </c>
      <c r="D321" s="49">
        <f>_xll.qlCalendarAdvance(LocalCalendar,$D320,B321,"f",FALSE)</f>
        <v>42641</v>
      </c>
      <c r="E321" s="49">
        <f>_xll.qlInterestRateIndexValueDate(IndexON,D321)</f>
        <v>42641</v>
      </c>
      <c r="F321" s="52">
        <f>IFERROR(_xll.qlIndexFixing(IndexON,D321,TRUE,_xll.ohTrigger(RecalcTrigger,TriggerON)),NA())</f>
        <v>8.7324388580967138E-3</v>
      </c>
      <c r="H321" s="49">
        <f>_xll.qlCalendarAdvance(IborCalendar,$H320,B321,"f",FALSE)</f>
        <v>42636</v>
      </c>
      <c r="I321" s="49">
        <f>_xll.qlInterestRateIndexValueDate(Index1M,$H321)</f>
        <v>42640</v>
      </c>
      <c r="J321" s="52">
        <f>IFERROR(_xll.qlIndexFixing(Index1M,$H321,TRUE,_xll.ohTrigger(RecalcTrigger,Trigger1M)),NA())</f>
        <v>1.0092470591377634E-2</v>
      </c>
      <c r="K321" s="52">
        <f>IFERROR(_xll.qlIndexFixing(ONIndex1M,I321,TRUE,_xll.ohTrigger(RecalcTrigger,Trigger1M)),NA())</f>
        <v>9.7616107279829833E-3</v>
      </c>
      <c r="L321" s="52">
        <f>IFERROR(_xll.qlIndexFixing(Index3M,H321,TRUE,_xll.ohTrigger(RecalcTrigger,Trigger3M)),NA())</f>
        <v>1.2097963990415798E-2</v>
      </c>
      <c r="M321" s="52">
        <f>IFERROR(_xll.qlIndexFixing(ONIndex3M,I321,TRUE,_xll.ohTrigger(RecalcTrigger,Trigger3M)),NA())</f>
        <v>1.0965810373901874E-2</v>
      </c>
      <c r="N321" s="52">
        <f>IFERROR(_xll.qlIndexFixing(Index6M,$H321,TRUE,_xll.ohTrigger(RecalcTrigger,Trigger6M)),NA())</f>
        <v>1.3708816478653317E-2</v>
      </c>
      <c r="O321" s="52">
        <f>IFERROR(_xll.qlIndexFixing(ONIndex6M,I321,TRUE,_xll.ohTrigger(RecalcTrigger,Trigger6M)),NA())</f>
        <v>1.2077101510294952E-2</v>
      </c>
      <c r="P321" s="52">
        <f>IFERROR(_xll.qlIndexFixing(Index1Y,$H321,TRUE,_xll.ohTrigger(RecalcTrigger,Trigger1Y)),NA())</f>
        <v>1.7023017938244435E-2</v>
      </c>
      <c r="Q321" s="52">
        <f>IFERROR(_xll.qlIndexFixing(ONIndex1Y,I321,TRUE,_xll.ohTrigger(RecalcTrigger,Trigger1Y)),NA())</f>
        <v>1.3357374661628896E-2</v>
      </c>
    </row>
    <row r="322" spans="2:17" x14ac:dyDescent="0.2">
      <c r="B322" s="46" t="s">
        <v>20</v>
      </c>
      <c r="D322" s="49">
        <f>_xll.qlCalendarAdvance(LocalCalendar,$D321,B322,"f",FALSE)</f>
        <v>42642</v>
      </c>
      <c r="E322" s="49">
        <f>_xll.qlInterestRateIndexValueDate(IndexON,D322)</f>
        <v>42642</v>
      </c>
      <c r="F322" s="52">
        <f>IFERROR(_xll.qlIndexFixing(IndexON,D322,TRUE,_xll.ohTrigger(RecalcTrigger,TriggerON)),NA())</f>
        <v>8.7520661547646483E-3</v>
      </c>
      <c r="H322" s="49">
        <f>_xll.qlCalendarAdvance(IborCalendar,$H321,B322,"f",FALSE)</f>
        <v>42639</v>
      </c>
      <c r="I322" s="49">
        <f>_xll.qlInterestRateIndexValueDate(Index1M,$H322)</f>
        <v>42641</v>
      </c>
      <c r="J322" s="52">
        <f>IFERROR(_xll.qlIndexFixing(Index1M,$H322,TRUE,_xll.ohTrigger(RecalcTrigger,Trigger1M)),NA())</f>
        <v>1.0114943813554156E-2</v>
      </c>
      <c r="K322" s="52">
        <f>IFERROR(_xll.qlIndexFixing(ONIndex1M,I322,TRUE,_xll.ohTrigger(RecalcTrigger,Trigger1M)),NA())</f>
        <v>9.7842907408907109E-3</v>
      </c>
      <c r="L322" s="52">
        <f>IFERROR(_xll.qlIndexFixing(Index3M,H322,TRUE,_xll.ohTrigger(RecalcTrigger,Trigger3M)),NA())</f>
        <v>1.2110036360164696E-2</v>
      </c>
      <c r="M322" s="52">
        <f>IFERROR(_xll.qlIndexFixing(ONIndex3M,I322,TRUE,_xll.ohTrigger(RecalcTrigger,Trigger3M)),NA())</f>
        <v>1.098937661965671E-2</v>
      </c>
      <c r="N322" s="52">
        <f>IFERROR(_xll.qlIndexFixing(Index6M,$H322,TRUE,_xll.ohTrigger(RecalcTrigger,Trigger6M)),NA())</f>
        <v>1.3731940856316424E-2</v>
      </c>
      <c r="O322" s="52">
        <f>IFERROR(_xll.qlIndexFixing(ONIndex6M,I322,TRUE,_xll.ohTrigger(RecalcTrigger,Trigger6M)),NA())</f>
        <v>1.2064604519173017E-2</v>
      </c>
      <c r="P322" s="52">
        <f>IFERROR(_xll.qlIndexFixing(Index1Y,$H322,TRUE,_xll.ohTrigger(RecalcTrigger,Trigger1Y)),NA())</f>
        <v>1.7041795850252665E-2</v>
      </c>
      <c r="Q322" s="52">
        <f>IFERROR(_xll.qlIndexFixing(ONIndex1Y,I322,TRUE,_xll.ohTrigger(RecalcTrigger,Trigger1Y)),NA())</f>
        <v>1.3409644708319846E-2</v>
      </c>
    </row>
    <row r="323" spans="2:17" x14ac:dyDescent="0.2">
      <c r="B323" s="46" t="s">
        <v>20</v>
      </c>
      <c r="D323" s="49">
        <f>_xll.qlCalendarAdvance(LocalCalendar,$D322,B323,"f",FALSE)</f>
        <v>42643</v>
      </c>
      <c r="E323" s="49">
        <f>_xll.qlInterestRateIndexValueDate(IndexON,D323)</f>
        <v>42643</v>
      </c>
      <c r="F323" s="52">
        <f>IFERROR(_xll.qlIndexFixing(IndexON,D323,TRUE,_xll.ohTrigger(RecalcTrigger,TriggerON)),NA())</f>
        <v>8.7917888121147314E-3</v>
      </c>
      <c r="H323" s="49">
        <f>_xll.qlCalendarAdvance(IborCalendar,$H322,B323,"f",FALSE)</f>
        <v>42640</v>
      </c>
      <c r="I323" s="49">
        <f>_xll.qlInterestRateIndexValueDate(Index1M,$H323)</f>
        <v>42642</v>
      </c>
      <c r="J323" s="52">
        <f>IFERROR(_xll.qlIndexFixing(Index1M,$H323,TRUE,_xll.ohTrigger(RecalcTrigger,Trigger1M)),NA())</f>
        <v>1.0160050155909039E-2</v>
      </c>
      <c r="K323" s="52">
        <f>IFERROR(_xll.qlIndexFixing(ONIndex1M,I323,TRUE,_xll.ohTrigger(RecalcTrigger,Trigger1M)),NA())</f>
        <v>9.8069552319746123E-3</v>
      </c>
      <c r="L323" s="52">
        <f>IFERROR(_xll.qlIndexFixing(Index3M,H323,TRUE,_xll.ohTrigger(RecalcTrigger,Trigger3M)),NA())</f>
        <v>1.2135052543254563E-2</v>
      </c>
      <c r="M323" s="52">
        <f>IFERROR(_xll.qlIndexFixing(ONIndex3M,I323,TRUE,_xll.ohTrigger(RecalcTrigger,Trigger3M)),NA())</f>
        <v>1.1012973251025571E-2</v>
      </c>
      <c r="N323" s="52">
        <f>IFERROR(_xll.qlIndexFixing(Index6M,$H323,TRUE,_xll.ohTrigger(RecalcTrigger,Trigger6M)),NA())</f>
        <v>1.375528502055565E-2</v>
      </c>
      <c r="O323" s="52">
        <f>IFERROR(_xll.qlIndexFixing(ONIndex6M,I323,TRUE,_xll.ohTrigger(RecalcTrigger,Trigger6M)),NA())</f>
        <v>1.2049899591897173E-2</v>
      </c>
      <c r="P323" s="52">
        <f>IFERROR(_xll.qlIndexFixing(Index1Y,$H323,TRUE,_xll.ohTrigger(RecalcTrigger,Trigger1Y)),NA())</f>
        <v>1.7060487802905977E-2</v>
      </c>
      <c r="Q323" s="52">
        <f>IFERROR(_xll.qlIndexFixing(ONIndex1Y,I323,TRUE,_xll.ohTrigger(RecalcTrigger,Trigger1Y)),NA())</f>
        <v>1.3461838159880557E-2</v>
      </c>
    </row>
    <row r="324" spans="2:17" x14ac:dyDescent="0.2">
      <c r="B324" s="46" t="s">
        <v>20</v>
      </c>
      <c r="D324" s="49">
        <f>_xll.qlCalendarAdvance(LocalCalendar,$D323,B324,"f",FALSE)</f>
        <v>42646</v>
      </c>
      <c r="E324" s="49">
        <f>_xll.qlInterestRateIndexValueDate(IndexON,D324)</f>
        <v>42646</v>
      </c>
      <c r="F324" s="52">
        <f>IFERROR(_xll.qlIndexFixing(IndexON,D324,TRUE,_xll.ohTrigger(RecalcTrigger,TriggerON)),NA())</f>
        <v>8.8313719219179632E-3</v>
      </c>
      <c r="H324" s="49">
        <f>_xll.qlCalendarAdvance(IborCalendar,$H323,B324,"f",FALSE)</f>
        <v>42641</v>
      </c>
      <c r="I324" s="49">
        <f>_xll.qlInterestRateIndexValueDate(Index1M,$H324)</f>
        <v>42643</v>
      </c>
      <c r="J324" s="52">
        <f>IFERROR(_xll.qlIndexFixing(Index1M,$H324,TRUE,_xll.ohTrigger(RecalcTrigger,Trigger1M)),NA())</f>
        <v>1.0171163236573615E-2</v>
      </c>
      <c r="K324" s="52">
        <f>IFERROR(_xll.qlIndexFixing(ONIndex1M,I324,TRUE,_xll.ohTrigger(RecalcTrigger,Trigger1M)),NA())</f>
        <v>9.852502105687222E-3</v>
      </c>
      <c r="L324" s="52">
        <f>IFERROR(_xll.qlIndexFixing(Index3M,H324,TRUE,_xll.ohTrigger(RecalcTrigger,Trigger3M)),NA())</f>
        <v>1.216009269713374E-2</v>
      </c>
      <c r="M324" s="52">
        <f>IFERROR(_xll.qlIndexFixing(ONIndex3M,I324,TRUE,_xll.ohTrigger(RecalcTrigger,Trigger3M)),NA())</f>
        <v>1.1060607606205863E-2</v>
      </c>
      <c r="N324" s="52">
        <f>IFERROR(_xll.qlIndexFixing(Index6M,$H324,TRUE,_xll.ohTrigger(RecalcTrigger,Trigger6M)),NA())</f>
        <v>1.3793413554620503E-2</v>
      </c>
      <c r="O324" s="52">
        <f>IFERROR(_xll.qlIndexFixing(ONIndex6M,I324,TRUE,_xll.ohTrigger(RecalcTrigger,Trigger6M)),NA())</f>
        <v>1.2023452667087042E-2</v>
      </c>
      <c r="P324" s="52">
        <f>IFERROR(_xll.qlIndexFixing(Index1Y,$H324,TRUE,_xll.ohTrigger(RecalcTrigger,Trigger1Y)),NA())</f>
        <v>1.7069735897407245E-2</v>
      </c>
      <c r="Q324" s="52">
        <f>IFERROR(_xll.qlIndexFixing(ONIndex1Y,I324,TRUE,_xll.ohTrigger(RecalcTrigger,Trigger1Y)),NA())</f>
        <v>1.3562310815089518E-2</v>
      </c>
    </row>
    <row r="325" spans="2:17" x14ac:dyDescent="0.2">
      <c r="B325" s="46" t="s">
        <v>20</v>
      </c>
      <c r="D325" s="49">
        <f>_xll.qlCalendarAdvance(LocalCalendar,$D324,B325,"f",FALSE)</f>
        <v>42647</v>
      </c>
      <c r="E325" s="49">
        <f>_xll.qlInterestRateIndexValueDate(IndexON,D325)</f>
        <v>42647</v>
      </c>
      <c r="F325" s="52">
        <f>IFERROR(_xll.qlIndexFixing(IndexON,D325,TRUE,_xll.ohTrigger(RecalcTrigger,TriggerON)),NA())</f>
        <v>8.8514157541919047E-3</v>
      </c>
      <c r="H325" s="49">
        <f>_xll.qlCalendarAdvance(IborCalendar,$H324,B325,"f",FALSE)</f>
        <v>42642</v>
      </c>
      <c r="I325" s="49">
        <f>_xll.qlInterestRateIndexValueDate(Index1M,$H325)</f>
        <v>42646</v>
      </c>
      <c r="J325" s="52">
        <f>IFERROR(_xll.qlIndexFixing(Index1M,$H325,TRUE,_xll.ohTrigger(RecalcTrigger,Trigger1M)),NA())</f>
        <v>1.0238375637611961E-2</v>
      </c>
      <c r="K325" s="52">
        <f>IFERROR(_xll.qlIndexFixing(ONIndex1M,I325,TRUE,_xll.ohTrigger(RecalcTrigger,Trigger1M)),NA())</f>
        <v>9.897457977832147E-3</v>
      </c>
      <c r="L325" s="52">
        <f>IFERROR(_xll.qlIndexFixing(Index3M,H325,TRUE,_xll.ohTrigger(RecalcTrigger,Trigger3M)),NA())</f>
        <v>1.2248319977937112E-2</v>
      </c>
      <c r="M325" s="52">
        <f>IFERROR(_xll.qlIndexFixing(ONIndex3M,I325,TRUE,_xll.ohTrigger(RecalcTrigger,Trigger3M)),NA())</f>
        <v>1.1107663632161646E-2</v>
      </c>
      <c r="N325" s="52">
        <f>IFERROR(_xll.qlIndexFixing(Index6M,$H325,TRUE,_xll.ohTrigger(RecalcTrigger,Trigger6M)),NA())</f>
        <v>1.3865519454133272E-2</v>
      </c>
      <c r="O325" s="52">
        <f>IFERROR(_xll.qlIndexFixing(ONIndex6M,I325,TRUE,_xll.ohTrigger(RecalcTrigger,Trigger6M)),NA())</f>
        <v>1.2000116931183413E-2</v>
      </c>
      <c r="P325" s="52">
        <f>IFERROR(_xll.qlIndexFixing(Index1Y,$H325,TRUE,_xll.ohTrigger(RecalcTrigger,Trigger1Y)),NA())</f>
        <v>1.7134432982309818E-2</v>
      </c>
      <c r="Q325" s="52">
        <f>IFERROR(_xll.qlIndexFixing(ONIndex1Y,I325,TRUE,_xll.ohTrigger(RecalcTrigger,Trigger1Y)),NA())</f>
        <v>1.3656767906864431E-2</v>
      </c>
    </row>
    <row r="326" spans="2:17" x14ac:dyDescent="0.2">
      <c r="B326" s="46" t="s">
        <v>20</v>
      </c>
      <c r="D326" s="49">
        <f>_xll.qlCalendarAdvance(LocalCalendar,$D325,B326,"f",FALSE)</f>
        <v>42648</v>
      </c>
      <c r="E326" s="49">
        <f>_xll.qlInterestRateIndexValueDate(IndexON,D326)</f>
        <v>42648</v>
      </c>
      <c r="F326" s="52">
        <f>IFERROR(_xll.qlIndexFixing(IndexON,D326,TRUE,_xll.ohTrigger(RecalcTrigger,TriggerON)),NA())</f>
        <v>8.8715465427480211E-3</v>
      </c>
      <c r="H326" s="49">
        <f>_xll.qlCalendarAdvance(IborCalendar,$H325,B326,"f",FALSE)</f>
        <v>42643</v>
      </c>
      <c r="I326" s="49">
        <f>_xll.qlInterestRateIndexValueDate(Index1M,$H326)</f>
        <v>42647</v>
      </c>
      <c r="J326" s="52">
        <f>IFERROR(_xll.qlIndexFixing(Index1M,$H326,TRUE,_xll.ohTrigger(RecalcTrigger,Trigger1M)),NA())</f>
        <v>1.026074878457542E-2</v>
      </c>
      <c r="K326" s="52">
        <f>IFERROR(_xll.qlIndexFixing(ONIndex1M,I326,TRUE,_xll.ohTrigger(RecalcTrigger,Trigger1M)),NA())</f>
        <v>9.920044859716981E-3</v>
      </c>
      <c r="L326" s="52">
        <f>IFERROR(_xll.qlIndexFixing(Index3M,H326,TRUE,_xll.ohTrigger(RecalcTrigger,Trigger3M)),NA())</f>
        <v>1.227345386123607E-2</v>
      </c>
      <c r="M326" s="52">
        <f>IFERROR(_xll.qlIndexFixing(ONIndex3M,I326,TRUE,_xll.ohTrigger(RecalcTrigger,Trigger3M)),NA())</f>
        <v>1.1131412191360823E-2</v>
      </c>
      <c r="N326" s="52">
        <f>IFERROR(_xll.qlIndexFixing(Index6M,$H326,TRUE,_xll.ohTrigger(RecalcTrigger,Trigger6M)),NA())</f>
        <v>1.3889971181553242E-2</v>
      </c>
      <c r="O326" s="52">
        <f>IFERROR(_xll.qlIndexFixing(ONIndex6M,I326,TRUE,_xll.ohTrigger(RecalcTrigger,Trigger6M)),NA())</f>
        <v>1.1990606971163942E-2</v>
      </c>
      <c r="P326" s="52">
        <f>IFERROR(_xll.qlIndexFixing(Index1Y,$H326,TRUE,_xll.ohTrigger(RecalcTrigger,Trigger1Y)),NA())</f>
        <v>1.7152733163018272E-2</v>
      </c>
      <c r="Q326" s="52">
        <f>IFERROR(_xll.qlIndexFixing(ONIndex1Y,I326,TRUE,_xll.ohTrigger(RecalcTrigger,Trigger1Y)),NA())</f>
        <v>1.3701755019299711E-2</v>
      </c>
    </row>
    <row r="327" spans="2:17" x14ac:dyDescent="0.2">
      <c r="B327" s="46" t="s">
        <v>20</v>
      </c>
      <c r="D327" s="49">
        <f>_xll.qlCalendarAdvance(LocalCalendar,$D326,B327,"f",FALSE)</f>
        <v>42649</v>
      </c>
      <c r="E327" s="49">
        <f>_xll.qlInterestRateIndexValueDate(IndexON,D327)</f>
        <v>42649</v>
      </c>
      <c r="F327" s="52">
        <f>IFERROR(_xll.qlIndexFixing(IndexON,D327,TRUE,_xll.ohTrigger(RecalcTrigger,TriggerON)),NA())</f>
        <v>8.8917642875063763E-3</v>
      </c>
      <c r="H327" s="49">
        <f>_xll.qlCalendarAdvance(IborCalendar,$H326,B327,"f",FALSE)</f>
        <v>42646</v>
      </c>
      <c r="I327" s="49">
        <f>_xll.qlInterestRateIndexValueDate(Index1M,$H327)</f>
        <v>42648</v>
      </c>
      <c r="J327" s="52">
        <f>IFERROR(_xll.qlIndexFixing(Index1M,$H327,TRUE,_xll.ohTrigger(RecalcTrigger,Trigger1M)),NA())</f>
        <v>1.0305660655978762E-2</v>
      </c>
      <c r="K327" s="52">
        <f>IFERROR(_xll.qlIndexFixing(ONIndex1M,I327,TRUE,_xll.ohTrigger(RecalcTrigger,Trigger1M)),NA())</f>
        <v>9.9426162197779888E-3</v>
      </c>
      <c r="L327" s="52">
        <f>IFERROR(_xll.qlIndexFixing(Index3M,H327,TRUE,_xll.ohTrigger(RecalcTrigger,Trigger3M)),NA())</f>
        <v>1.2298606849066031E-2</v>
      </c>
      <c r="M327" s="52">
        <f>IFERROR(_xll.qlIndexFixing(ONIndex3M,I327,TRUE,_xll.ohTrigger(RecalcTrigger,Trigger3M)),NA())</f>
        <v>1.1155191136174025E-2</v>
      </c>
      <c r="N327" s="52">
        <f>IFERROR(_xll.qlIndexFixing(Index6M,$H327,TRUE,_xll.ohTrigger(RecalcTrigger,Trigger6M)),NA())</f>
        <v>1.391461883343097E-2</v>
      </c>
      <c r="O327" s="52">
        <f>IFERROR(_xll.qlIndexFixing(ONIndex6M,I327,TRUE,_xll.ohTrigger(RecalcTrigger,Trigger6M)),NA())</f>
        <v>1.1982271293016211E-2</v>
      </c>
      <c r="P327" s="52">
        <f>IFERROR(_xll.qlIndexFixing(Index1Y,$H327,TRUE,_xll.ohTrigger(RecalcTrigger,Trigger1Y)),NA())</f>
        <v>1.7170967033580745E-2</v>
      </c>
      <c r="Q327" s="52">
        <f>IFERROR(_xll.qlIndexFixing(ONIndex1Y,I327,TRUE,_xll.ohTrigger(RecalcTrigger,Trigger1Y)),NA())</f>
        <v>1.3745244000915591E-2</v>
      </c>
    </row>
    <row r="328" spans="2:17" x14ac:dyDescent="0.2">
      <c r="B328" s="46" t="s">
        <v>20</v>
      </c>
      <c r="D328" s="49">
        <f>_xll.qlCalendarAdvance(LocalCalendar,$D327,B328,"f",FALSE)</f>
        <v>42650</v>
      </c>
      <c r="E328" s="49">
        <f>_xll.qlInterestRateIndexValueDate(IndexON,D328)</f>
        <v>42650</v>
      </c>
      <c r="F328" s="52">
        <f>IFERROR(_xll.qlIndexFixing(IndexON,D328,TRUE,_xll.ohTrigger(RecalcTrigger,TriggerON)),NA())</f>
        <v>8.9430766550813168E-3</v>
      </c>
      <c r="H328" s="49">
        <f>_xll.qlCalendarAdvance(IborCalendar,$H327,B328,"f",FALSE)</f>
        <v>42647</v>
      </c>
      <c r="I328" s="49">
        <f>_xll.qlInterestRateIndexValueDate(Index1M,$H328)</f>
        <v>42649</v>
      </c>
      <c r="J328" s="52">
        <f>IFERROR(_xll.qlIndexFixing(Index1M,$H328,TRUE,_xll.ohTrigger(RecalcTrigger,Trigger1M)),NA())</f>
        <v>1.0316720863508821E-2</v>
      </c>
      <c r="K328" s="52">
        <f>IFERROR(_xll.qlIndexFixing(ONIndex1M,I328,TRUE,_xll.ohTrigger(RecalcTrigger,Trigger1M)),NA())</f>
        <v>9.9651720579352343E-3</v>
      </c>
      <c r="L328" s="52">
        <f>IFERROR(_xll.qlIndexFixing(Index3M,H328,TRUE,_xll.ohTrigger(RecalcTrigger,Trigger3M)),NA())</f>
        <v>1.2323778117861428E-2</v>
      </c>
      <c r="M328" s="52">
        <f>IFERROR(_xll.qlIndexFixing(ONIndex3M,I328,TRUE,_xll.ohTrigger(RecalcTrigger,Trigger3M)),NA())</f>
        <v>1.1179000466521316E-2</v>
      </c>
      <c r="N328" s="52">
        <f>IFERROR(_xll.qlIndexFixing(Index6M,$H328,TRUE,_xll.ohTrigger(RecalcTrigger,Trigger6M)),NA())</f>
        <v>1.3939455035710801E-2</v>
      </c>
      <c r="O328" s="52">
        <f>IFERROR(_xll.qlIndexFixing(ONIndex6M,I328,TRUE,_xll.ohTrigger(RecalcTrigger,Trigger6M)),NA())</f>
        <v>1.1975109896740221E-2</v>
      </c>
      <c r="P328" s="52">
        <f>IFERROR(_xll.qlIndexFixing(Index1Y,$H328,TRUE,_xll.ohTrigger(RecalcTrigger,Trigger1Y)),NA())</f>
        <v>1.7189138662296915E-2</v>
      </c>
      <c r="Q328" s="52">
        <f>IFERROR(_xll.qlIndexFixing(ONIndex1Y,I328,TRUE,_xll.ohTrigger(RecalcTrigger,Trigger1Y)),NA())</f>
        <v>1.3787234850992647E-2</v>
      </c>
    </row>
    <row r="329" spans="2:17" x14ac:dyDescent="0.2">
      <c r="B329" s="46" t="s">
        <v>20</v>
      </c>
      <c r="D329" s="49">
        <f>_xll.qlCalendarAdvance(LocalCalendar,$D328,B329,"f",FALSE)</f>
        <v>42654</v>
      </c>
      <c r="E329" s="49">
        <f>_xll.qlInterestRateIndexValueDate(IndexON,D329)</f>
        <v>42654</v>
      </c>
      <c r="F329" s="52">
        <f>IFERROR(_xll.qlIndexFixing(IndexON,D329,TRUE,_xll.ohTrigger(RecalcTrigger,TriggerON)),NA())</f>
        <v>8.9941573556906462E-3</v>
      </c>
      <c r="H329" s="49">
        <f>_xll.qlCalendarAdvance(IborCalendar,$H328,B329,"f",FALSE)</f>
        <v>42648</v>
      </c>
      <c r="I329" s="49">
        <f>_xll.qlInterestRateIndexValueDate(Index1M,$H329)</f>
        <v>42650</v>
      </c>
      <c r="J329" s="52">
        <f>IFERROR(_xll.qlIndexFixing(Index1M,$H329,TRUE,_xll.ohTrigger(RecalcTrigger,Trigger1M)),NA())</f>
        <v>1.0327775264067219E-2</v>
      </c>
      <c r="K329" s="52">
        <f>IFERROR(_xll.qlIndexFixing(ONIndex1M,I329,TRUE,_xll.ohTrigger(RecalcTrigger,Trigger1M)),NA())</f>
        <v>1.0021902510091163E-2</v>
      </c>
      <c r="L329" s="52">
        <f>IFERROR(_xll.qlIndexFixing(Index3M,H329,TRUE,_xll.ohTrigger(RecalcTrigger,Trigger3M)),NA())</f>
        <v>1.2374948559861964E-2</v>
      </c>
      <c r="M329" s="52">
        <f>IFERROR(_xll.qlIndexFixing(ONIndex3M,I329,TRUE,_xll.ohTrigger(RecalcTrigger,Trigger3M)),NA())</f>
        <v>1.1239202013069161E-2</v>
      </c>
      <c r="N329" s="52">
        <f>IFERROR(_xll.qlIndexFixing(Index6M,$H329,TRUE,_xll.ohTrigger(RecalcTrigger,Trigger6M)),NA())</f>
        <v>1.3964472414024808E-2</v>
      </c>
      <c r="O329" s="52">
        <f>IFERROR(_xll.qlIndexFixing(ONIndex6M,I329,TRUE,_xll.ohTrigger(RecalcTrigger,Trigger6M)),NA())</f>
        <v>1.196367414099786E-2</v>
      </c>
      <c r="P329" s="52">
        <f>IFERROR(_xll.qlIndexFixing(Index1Y,$H329,TRUE,_xll.ohTrigger(RecalcTrigger,Trigger1Y)),NA())</f>
        <v>1.7235589748312272E-2</v>
      </c>
      <c r="Q329" s="52">
        <f>IFERROR(_xll.qlIndexFixing(ONIndex1Y,I329,TRUE,_xll.ohTrigger(RecalcTrigger,Trigger1Y)),NA())</f>
        <v>1.3885524605727895E-2</v>
      </c>
    </row>
    <row r="330" spans="2:17" x14ac:dyDescent="0.2">
      <c r="B330" s="46" t="s">
        <v>20</v>
      </c>
      <c r="D330" s="49">
        <f>_xll.qlCalendarAdvance(LocalCalendar,$D329,B330,"f",FALSE)</f>
        <v>42655</v>
      </c>
      <c r="E330" s="49">
        <f>_xll.qlInterestRateIndexValueDate(IndexON,D330)</f>
        <v>42655</v>
      </c>
      <c r="F330" s="52">
        <f>IFERROR(_xll.qlIndexFixing(IndexON,D330,TRUE,_xll.ohTrigger(RecalcTrigger,TriggerON)),NA())</f>
        <v>9.0148968383019223E-3</v>
      </c>
      <c r="H330" s="49">
        <f>_xll.qlCalendarAdvance(IborCalendar,$H329,B330,"f",FALSE)</f>
        <v>42649</v>
      </c>
      <c r="I330" s="49">
        <f>_xll.qlInterestRateIndexValueDate(Index1M,$H330)</f>
        <v>42654</v>
      </c>
      <c r="J330" s="52">
        <f>IFERROR(_xll.qlIndexFixing(Index1M,$H330,TRUE,_xll.ohTrigger(RecalcTrigger,Trigger1M)),NA())</f>
        <v>1.0450623639809486E-2</v>
      </c>
      <c r="K330" s="52">
        <f>IFERROR(_xll.qlIndexFixing(ONIndex1M,I330,TRUE,_xll.ohTrigger(RecalcTrigger,Trigger1M)),NA())</f>
        <v>1.0077718421284132E-2</v>
      </c>
      <c r="L330" s="52">
        <f>IFERROR(_xll.qlIndexFixing(Index3M,H330,TRUE,_xll.ohTrigger(RecalcTrigger,Trigger3M)),NA())</f>
        <v>1.2449879850018622E-2</v>
      </c>
      <c r="M330" s="52">
        <f>IFERROR(_xll.qlIndexFixing(ONIndex3M,I330,TRUE,_xll.ohTrigger(RecalcTrigger,Trigger3M)),NA())</f>
        <v>1.1298502902468144E-2</v>
      </c>
      <c r="N330" s="52">
        <f>IFERROR(_xll.qlIndexFixing(Index6M,$H330,TRUE,_xll.ohTrigger(RecalcTrigger,Trigger6M)),NA())</f>
        <v>1.4066206188919225E-2</v>
      </c>
      <c r="O330" s="52">
        <f>IFERROR(_xll.qlIndexFixing(ONIndex6M,I330,TRUE,_xll.ohTrigger(RecalcTrigger,Trigger6M)),NA())</f>
        <v>1.1956917139999135E-2</v>
      </c>
      <c r="P330" s="52">
        <f>IFERROR(_xll.qlIndexFixing(Index1Y,$H330,TRUE,_xll.ohTrigger(RecalcTrigger,Trigger1Y)),NA())</f>
        <v>1.7279205590050653E-2</v>
      </c>
      <c r="Q330" s="52">
        <f>IFERROR(_xll.qlIndexFixing(ONIndex1Y,I330,TRUE,_xll.ohTrigger(RecalcTrigger,Trigger1Y)),NA())</f>
        <v>1.3974717112468227E-2</v>
      </c>
    </row>
    <row r="331" spans="2:17" x14ac:dyDescent="0.2">
      <c r="B331" s="46" t="s">
        <v>20</v>
      </c>
      <c r="D331" s="49">
        <f>_xll.qlCalendarAdvance(LocalCalendar,$D330,B331,"f",FALSE)</f>
        <v>42656</v>
      </c>
      <c r="E331" s="49">
        <f>_xll.qlInterestRateIndexValueDate(IndexON,D331)</f>
        <v>42656</v>
      </c>
      <c r="F331" s="52">
        <f>IFERROR(_xll.qlIndexFixing(IndexON,D331,TRUE,_xll.ohTrigger(RecalcTrigger,TriggerON)),NA())</f>
        <v>9.0357232772753093E-3</v>
      </c>
      <c r="H331" s="49">
        <f>_xll.qlCalendarAdvance(IborCalendar,$H330,B331,"f",FALSE)</f>
        <v>42650</v>
      </c>
      <c r="I331" s="49">
        <f>_xll.qlInterestRateIndexValueDate(Index1M,$H331)</f>
        <v>42654</v>
      </c>
      <c r="J331" s="52">
        <f>IFERROR(_xll.qlIndexFixing(Index1M,$H331,TRUE,_xll.ohTrigger(RecalcTrigger,Trigger1M)),NA())</f>
        <v>1.0450623639809486E-2</v>
      </c>
      <c r="K331" s="52">
        <f>IFERROR(_xll.qlIndexFixing(ONIndex1M,I331,TRUE,_xll.ohTrigger(RecalcTrigger,Trigger1M)),NA())</f>
        <v>1.0077718421284132E-2</v>
      </c>
      <c r="L331" s="52">
        <f>IFERROR(_xll.qlIndexFixing(Index3M,H331,TRUE,_xll.ohTrigger(RecalcTrigger,Trigger3M)),NA())</f>
        <v>1.2449879850018622E-2</v>
      </c>
      <c r="M331" s="52">
        <f>IFERROR(_xll.qlIndexFixing(ONIndex3M,I331,TRUE,_xll.ohTrigger(RecalcTrigger,Trigger3M)),NA())</f>
        <v>1.1298502902468144E-2</v>
      </c>
      <c r="N331" s="52">
        <f>IFERROR(_xll.qlIndexFixing(Index6M,$H331,TRUE,_xll.ohTrigger(RecalcTrigger,Trigger6M)),NA())</f>
        <v>1.4066206188919225E-2</v>
      </c>
      <c r="O331" s="52">
        <f>IFERROR(_xll.qlIndexFixing(ONIndex6M,I331,TRUE,_xll.ohTrigger(RecalcTrigger,Trigger6M)),NA())</f>
        <v>1.1956917139999135E-2</v>
      </c>
      <c r="P331" s="52">
        <f>IFERROR(_xll.qlIndexFixing(Index1Y,$H331,TRUE,_xll.ohTrigger(RecalcTrigger,Trigger1Y)),NA())</f>
        <v>1.7279205590050653E-2</v>
      </c>
      <c r="Q331" s="52">
        <f>IFERROR(_xll.qlIndexFixing(ONIndex1Y,I331,TRUE,_xll.ohTrigger(RecalcTrigger,Trigger1Y)),NA())</f>
        <v>1.3974717112468227E-2</v>
      </c>
    </row>
    <row r="332" spans="2:17" x14ac:dyDescent="0.2">
      <c r="B332" s="46" t="s">
        <v>20</v>
      </c>
      <c r="D332" s="49">
        <f>_xll.qlCalendarAdvance(LocalCalendar,$D331,B332,"f",FALSE)</f>
        <v>42657</v>
      </c>
      <c r="E332" s="49">
        <f>_xll.qlInterestRateIndexValueDate(IndexON,D332)</f>
        <v>42657</v>
      </c>
      <c r="F332" s="52">
        <f>IFERROR(_xll.qlIndexFixing(IndexON,D332,TRUE,_xll.ohTrigger(RecalcTrigger,TriggerON)),NA())</f>
        <v>9.0778949113001772E-3</v>
      </c>
      <c r="H332" s="49">
        <f>_xll.qlCalendarAdvance(IborCalendar,$H331,B332,"f",FALSE)</f>
        <v>42653</v>
      </c>
      <c r="I332" s="49">
        <f>_xll.qlInterestRateIndexValueDate(Index1M,$H332)</f>
        <v>42655</v>
      </c>
      <c r="J332" s="52">
        <f>IFERROR(_xll.qlIndexFixing(Index1M,$H332,TRUE,_xll.ohTrigger(RecalcTrigger,Trigger1M)),NA())</f>
        <v>1.0461630938583192E-2</v>
      </c>
      <c r="K332" s="52">
        <f>IFERROR(_xll.qlIndexFixing(ONIndex1M,I332,TRUE,_xll.ohTrigger(RecalcTrigger,Trigger1M)),NA())</f>
        <v>1.0100181128418484E-2</v>
      </c>
      <c r="L332" s="52">
        <f>IFERROR(_xll.qlIndexFixing(Index3M,H332,TRUE,_xll.ohTrigger(RecalcTrigger,Trigger3M)),NA())</f>
        <v>1.2475143508533371E-2</v>
      </c>
      <c r="M332" s="52">
        <f>IFERROR(_xll.qlIndexFixing(ONIndex3M,I332,TRUE,_xll.ohTrigger(RecalcTrigger,Trigger3M)),NA())</f>
        <v>1.1322494546499584E-2</v>
      </c>
      <c r="N332" s="52">
        <f>IFERROR(_xll.qlIndexFixing(Index6M,$H332,TRUE,_xll.ohTrigger(RecalcTrigger,Trigger6M)),NA())</f>
        <v>1.4092018820455188E-2</v>
      </c>
      <c r="O332" s="52">
        <f>IFERROR(_xll.qlIndexFixing(ONIndex6M,I332,TRUE,_xll.ohTrigger(RecalcTrigger,Trigger6M)),NA())</f>
        <v>1.1956801433354869E-2</v>
      </c>
      <c r="P332" s="52">
        <f>IFERROR(_xll.qlIndexFixing(Index1Y,$H332,TRUE,_xll.ohTrigger(RecalcTrigger,Trigger1Y)),NA())</f>
        <v>1.7297089219025504E-2</v>
      </c>
      <c r="Q332" s="52">
        <f>IFERROR(_xll.qlIndexFixing(ONIndex1Y,I332,TRUE,_xll.ohTrigger(RecalcTrigger,Trigger1Y)),NA())</f>
        <v>1.4007719163720012E-2</v>
      </c>
    </row>
    <row r="333" spans="2:17" x14ac:dyDescent="0.2">
      <c r="B333" s="46" t="s">
        <v>20</v>
      </c>
      <c r="D333" s="49">
        <f>_xll.qlCalendarAdvance(LocalCalendar,$D332,B333,"f",FALSE)</f>
        <v>42660</v>
      </c>
      <c r="E333" s="49">
        <f>_xll.qlInterestRateIndexValueDate(IndexON,D333)</f>
        <v>42660</v>
      </c>
      <c r="F333" s="52">
        <f>IFERROR(_xll.qlIndexFixing(IndexON,D333,TRUE,_xll.ohTrigger(RecalcTrigger,TriggerON)),NA())</f>
        <v>9.119898596869902E-3</v>
      </c>
      <c r="H333" s="49">
        <f>_xll.qlCalendarAdvance(IborCalendar,$H332,B333,"f",FALSE)</f>
        <v>42654</v>
      </c>
      <c r="I333" s="49">
        <f>_xll.qlInterestRateIndexValueDate(Index1M,$H333)</f>
        <v>42656</v>
      </c>
      <c r="J333" s="52">
        <f>IFERROR(_xll.qlIndexFixing(Index1M,$H333,TRUE,_xll.ohTrigger(RecalcTrigger,Trigger1M)),NA())</f>
        <v>1.0472632424360639E-2</v>
      </c>
      <c r="K333" s="52">
        <f>IFERROR(_xll.qlIndexFixing(ONIndex1M,I333,TRUE,_xll.ohTrigger(RecalcTrigger,Trigger1M)),NA())</f>
        <v>1.0122628313649074E-2</v>
      </c>
      <c r="L333" s="52">
        <f>IFERROR(_xll.qlIndexFixing(Index3M,H333,TRUE,_xll.ohTrigger(RecalcTrigger,Trigger3M)),NA())</f>
        <v>1.2500419682461175E-2</v>
      </c>
      <c r="M333" s="52">
        <f>IFERROR(_xll.qlIndexFixing(ONIndex3M,I333,TRUE,_xll.ohTrigger(RecalcTrigger,Trigger3M)),NA())</f>
        <v>1.1346516576145049E-2</v>
      </c>
      <c r="N333" s="52">
        <f>IFERROR(_xll.qlIndexFixing(Index6M,$H333,TRUE,_xll.ohTrigger(RecalcTrigger,Trigger6M)),NA())</f>
        <v>1.4117968374875171E-2</v>
      </c>
      <c r="O333" s="52">
        <f>IFERROR(_xll.qlIndexFixing(ONIndex6M,I333,TRUE,_xll.ohTrigger(RecalcTrigger,Trigger6M)),NA())</f>
        <v>1.1957860008342536E-2</v>
      </c>
      <c r="P333" s="52">
        <f>IFERROR(_xll.qlIndexFixing(Index1Y,$H333,TRUE,_xll.ohTrigger(RecalcTrigger,Trigger1Y)),NA())</f>
        <v>1.731493909272715E-2</v>
      </c>
      <c r="Q333" s="52">
        <f>IFERROR(_xll.qlIndexFixing(ONIndex1Y,I333,TRUE,_xll.ohTrigger(RecalcTrigger,Trigger1Y)),NA())</f>
        <v>1.403922308023553E-2</v>
      </c>
    </row>
    <row r="334" spans="2:17" x14ac:dyDescent="0.2">
      <c r="B334" s="46" t="s">
        <v>20</v>
      </c>
      <c r="D334" s="49">
        <f>_xll.qlCalendarAdvance(LocalCalendar,$D333,B334,"f",FALSE)</f>
        <v>42661</v>
      </c>
      <c r="E334" s="49">
        <f>_xll.qlInterestRateIndexValueDate(IndexON,D334)</f>
        <v>42661</v>
      </c>
      <c r="F334" s="52">
        <f>IFERROR(_xll.qlIndexFixing(IndexON,D334,TRUE,_xll.ohTrigger(RecalcTrigger,TriggerON)),NA())</f>
        <v>9.1411598178137154E-3</v>
      </c>
      <c r="H334" s="49">
        <f>_xll.qlCalendarAdvance(IborCalendar,$H333,B334,"f",FALSE)</f>
        <v>42655</v>
      </c>
      <c r="I334" s="49">
        <f>_xll.qlInterestRateIndexValueDate(Index1M,$H334)</f>
        <v>42657</v>
      </c>
      <c r="J334" s="52">
        <f>IFERROR(_xll.qlIndexFixing(Index1M,$H334,TRUE,_xll.ohTrigger(RecalcTrigger,Trigger1M)),NA())</f>
        <v>1.0483628096572658E-2</v>
      </c>
      <c r="K334" s="52">
        <f>IFERROR(_xll.qlIndexFixing(ONIndex1M,I334,TRUE,_xll.ohTrigger(RecalcTrigger,Trigger1M)),NA())</f>
        <v>1.016775810643189E-2</v>
      </c>
      <c r="L334" s="52">
        <f>IFERROR(_xll.qlIndexFixing(Index3M,H334,TRUE,_xll.ohTrigger(RecalcTrigger,Trigger3M)),NA())</f>
        <v>1.2564688412779515E-2</v>
      </c>
      <c r="M334" s="52">
        <f>IFERROR(_xll.qlIndexFixing(ONIndex3M,I334,TRUE,_xll.ohTrigger(RecalcTrigger,Trigger3M)),NA())</f>
        <v>1.1395022586260239E-2</v>
      </c>
      <c r="N334" s="52">
        <f>IFERROR(_xll.qlIndexFixing(Index6M,$H334,TRUE,_xll.ohTrigger(RecalcTrigger,Trigger6M)),NA())</f>
        <v>1.4202278928144886E-2</v>
      </c>
      <c r="O334" s="52">
        <f>IFERROR(_xll.qlIndexFixing(ONIndex6M,I334,TRUE,_xll.ohTrigger(RecalcTrigger,Trigger6M)),NA())</f>
        <v>1.1964289030830244E-2</v>
      </c>
      <c r="P334" s="52">
        <f>IFERROR(_xll.qlIndexFixing(Index1Y,$H334,TRUE,_xll.ohTrigger(RecalcTrigger,Trigger1Y)),NA())</f>
        <v>1.7351778879549518E-2</v>
      </c>
      <c r="Q334" s="52">
        <f>IFERROR(_xll.qlIndexFixing(ONIndex1Y,I334,TRUE,_xll.ohTrigger(RecalcTrigger,Trigger1Y)),NA())</f>
        <v>1.4097789169094099E-2</v>
      </c>
    </row>
    <row r="335" spans="2:17" x14ac:dyDescent="0.2">
      <c r="B335" s="46" t="s">
        <v>20</v>
      </c>
      <c r="D335" s="49">
        <f>_xll.qlCalendarAdvance(LocalCalendar,$D334,B335,"f",FALSE)</f>
        <v>42662</v>
      </c>
      <c r="E335" s="49">
        <f>_xll.qlInterestRateIndexValueDate(IndexON,D335)</f>
        <v>42662</v>
      </c>
      <c r="F335" s="52">
        <f>IFERROR(_xll.qlIndexFixing(IndexON,D335,TRUE,_xll.ohTrigger(RecalcTrigger,TriggerON)),NA())</f>
        <v>9.1625079951995758E-3</v>
      </c>
      <c r="H335" s="49">
        <f>_xll.qlCalendarAdvance(IborCalendar,$H334,B335,"f",FALSE)</f>
        <v>42656</v>
      </c>
      <c r="I335" s="49">
        <f>_xll.qlInterestRateIndexValueDate(Index1M,$H335)</f>
        <v>42660</v>
      </c>
      <c r="J335" s="52">
        <f>IFERROR(_xll.qlIndexFixing(Index1M,$H335,TRUE,_xll.ohTrigger(RecalcTrigger,Trigger1M)),NA())</f>
        <v>1.0550189753429881E-2</v>
      </c>
      <c r="K335" s="52">
        <f>IFERROR(_xll.qlIndexFixing(ONIndex1M,I335,TRUE,_xll.ohTrigger(RecalcTrigger,Trigger1M)),NA())</f>
        <v>1.0212261835933489E-2</v>
      </c>
      <c r="L335" s="52">
        <f>IFERROR(_xll.qlIndexFixing(Index3M,H335,TRUE,_xll.ohTrigger(RecalcTrigger,Trigger3M)),NA())</f>
        <v>1.2601633057286793E-2</v>
      </c>
      <c r="M335" s="52">
        <f>IFERROR(_xll.qlIndexFixing(ONIndex3M,I335,TRUE,_xll.ohTrigger(RecalcTrigger,Trigger3M)),NA())</f>
        <v>1.1442908551346775E-2</v>
      </c>
      <c r="N335" s="52">
        <f>IFERROR(_xll.qlIndexFixing(Index6M,$H335,TRUE,_xll.ohTrigger(RecalcTrigger,Trigger6M)),NA())</f>
        <v>1.4237547769312537E-2</v>
      </c>
      <c r="O335" s="52">
        <f>IFERROR(_xll.qlIndexFixing(ONIndex6M,I335,TRUE,_xll.ohTrigger(RecalcTrigger,Trigger6M)),NA())</f>
        <v>1.1973837123893105E-2</v>
      </c>
      <c r="P335" s="52">
        <f>IFERROR(_xll.qlIndexFixing(Index1Y,$H335,TRUE,_xll.ohTrigger(RecalcTrigger,Trigger1Y)),NA())</f>
        <v>1.7386082453126898E-2</v>
      </c>
      <c r="Q335" s="52">
        <f>IFERROR(_xll.qlIndexFixing(ONIndex1Y,I335,TRUE,_xll.ohTrigger(RecalcTrigger,Trigger1Y)),NA())</f>
        <v>1.4150257391660759E-2</v>
      </c>
    </row>
    <row r="336" spans="2:17" x14ac:dyDescent="0.2">
      <c r="B336" s="46" t="s">
        <v>20</v>
      </c>
      <c r="D336" s="49">
        <f>_xll.qlCalendarAdvance(LocalCalendar,$D335,B336,"f",FALSE)</f>
        <v>42663</v>
      </c>
      <c r="E336" s="49">
        <f>_xll.qlInterestRateIndexValueDate(IndexON,D336)</f>
        <v>42663</v>
      </c>
      <c r="F336" s="52">
        <f>IFERROR(_xll.qlIndexFixing(IndexON,D336,TRUE,_xll.ohTrigger(RecalcTrigger,TriggerON)),NA())</f>
        <v>9.1839431290274831E-3</v>
      </c>
      <c r="H336" s="49">
        <f>_xll.qlCalendarAdvance(IborCalendar,$H335,B336,"f",FALSE)</f>
        <v>42657</v>
      </c>
      <c r="I336" s="49">
        <f>_xll.qlInterestRateIndexValueDate(Index1M,$H336)</f>
        <v>42661</v>
      </c>
      <c r="J336" s="52">
        <f>IFERROR(_xll.qlIndexFixing(Index1M,$H336,TRUE,_xll.ohTrigger(RecalcTrigger,Trigger1M)),NA())</f>
        <v>1.0572345983165934E-2</v>
      </c>
      <c r="K336" s="52">
        <f>IFERROR(_xll.qlIndexFixing(ONIndex1M,I336,TRUE,_xll.ohTrigger(RecalcTrigger,Trigger1M)),NA())</f>
        <v>1.0234631411725204E-2</v>
      </c>
      <c r="L336" s="52">
        <f>IFERROR(_xll.qlIndexFixing(Index3M,H336,TRUE,_xll.ohTrigger(RecalcTrigger,Trigger3M)),NA())</f>
        <v>1.2626959451835302E-2</v>
      </c>
      <c r="M336" s="52">
        <f>IFERROR(_xll.qlIndexFixing(ONIndex3M,I336,TRUE,_xll.ohTrigger(RecalcTrigger,Trigger3M)),NA())</f>
        <v>1.1467082509222237E-2</v>
      </c>
      <c r="N336" s="52">
        <f>IFERROR(_xll.qlIndexFixing(Index6M,$H336,TRUE,_xll.ohTrigger(RecalcTrigger,Trigger6M)),NA())</f>
        <v>1.4249511791743785E-2</v>
      </c>
      <c r="O336" s="52">
        <f>IFERROR(_xll.qlIndexFixing(ONIndex6M,I336,TRUE,_xll.ohTrigger(RecalcTrigger,Trigger6M)),NA())</f>
        <v>1.1980767106880563E-2</v>
      </c>
      <c r="P336" s="52">
        <f>IFERROR(_xll.qlIndexFixing(Index1Y,$H336,TRUE,_xll.ohTrigger(RecalcTrigger,Trigger1Y)),NA())</f>
        <v>1.7403824616750975E-2</v>
      </c>
      <c r="Q336" s="52">
        <f>IFERROR(_xll.qlIndexFixing(ONIndex1Y,I336,TRUE,_xll.ohTrigger(RecalcTrigger,Trigger1Y)),NA())</f>
        <v>1.4174270629219166E-2</v>
      </c>
    </row>
    <row r="337" spans="2:17" x14ac:dyDescent="0.2">
      <c r="B337" s="46" t="s">
        <v>20</v>
      </c>
      <c r="D337" s="49">
        <f>_xll.qlCalendarAdvance(LocalCalendar,$D336,B337,"f",FALSE)</f>
        <v>42664</v>
      </c>
      <c r="E337" s="49">
        <f>_xll.qlInterestRateIndexValueDate(IndexON,D337)</f>
        <v>42664</v>
      </c>
      <c r="F337" s="52">
        <f>IFERROR(_xll.qlIndexFixing(IndexON,D337,TRUE,_xll.ohTrigger(RecalcTrigger,TriggerON)),NA())</f>
        <v>9.227339751669561E-3</v>
      </c>
      <c r="H337" s="49">
        <f>_xll.qlCalendarAdvance(IborCalendar,$H336,B337,"f",FALSE)</f>
        <v>42660</v>
      </c>
      <c r="I337" s="49">
        <f>_xll.qlInterestRateIndexValueDate(Index1M,$H337)</f>
        <v>42662</v>
      </c>
      <c r="J337" s="52">
        <f>IFERROR(_xll.qlIndexFixing(Index1M,$H337,TRUE,_xll.ohTrigger(RecalcTrigger,Trigger1M)),NA())</f>
        <v>1.0616842090228316E-2</v>
      </c>
      <c r="K337" s="52">
        <f>IFERROR(_xll.qlIndexFixing(ONIndex1M,I337,TRUE,_xll.ohTrigger(RecalcTrigger,Trigger1M)),NA())</f>
        <v>1.0256985465773027E-2</v>
      </c>
      <c r="L337" s="52">
        <f>IFERROR(_xll.qlIndexFixing(Index3M,H337,TRUE,_xll.ohTrigger(RecalcTrigger,Trigger3M)),NA())</f>
        <v>1.2652293419072374E-2</v>
      </c>
      <c r="M337" s="52">
        <f>IFERROR(_xll.qlIndexFixing(ONIndex3M,I337,TRUE,_xll.ohTrigger(RecalcTrigger,Trigger3M)),NA())</f>
        <v>1.1491286852871596E-2</v>
      </c>
      <c r="N337" s="52">
        <f>IFERROR(_xll.qlIndexFixing(Index6M,$H337,TRUE,_xll.ohTrigger(RecalcTrigger,Trigger6M)),NA())</f>
        <v>1.4276127959228734E-2</v>
      </c>
      <c r="O337" s="52">
        <f>IFERROR(_xll.qlIndexFixing(ONIndex6M,I337,TRUE,_xll.ohTrigger(RecalcTrigger,Trigger6M)),NA())</f>
        <v>1.1988871371659826E-2</v>
      </c>
      <c r="P337" s="52">
        <f>IFERROR(_xll.qlIndexFixing(Index1Y,$H337,TRUE,_xll.ohTrigger(RecalcTrigger,Trigger1Y)),NA())</f>
        <v>1.7421557453648481E-2</v>
      </c>
      <c r="Q337" s="52">
        <f>IFERROR(_xll.qlIndexFixing(ONIndex1Y,I337,TRUE,_xll.ohTrigger(RecalcTrigger,Trigger1Y)),NA())</f>
        <v>1.4196785729883032E-2</v>
      </c>
    </row>
    <row r="338" spans="2:17" x14ac:dyDescent="0.2">
      <c r="B338" s="46" t="s">
        <v>20</v>
      </c>
      <c r="D338" s="49">
        <f>_xll.qlCalendarAdvance(LocalCalendar,$D337,B338,"f",FALSE)</f>
        <v>42667</v>
      </c>
      <c r="E338" s="49">
        <f>_xll.qlInterestRateIndexValueDate(IndexON,D338)</f>
        <v>42667</v>
      </c>
      <c r="F338" s="52">
        <f>IFERROR(_xll.qlIndexFixing(IndexON,D338,TRUE,_xll.ohTrigger(RecalcTrigger,TriggerON)),NA())</f>
        <v>9.2705532293191339E-3</v>
      </c>
      <c r="H338" s="49">
        <f>_xll.qlCalendarAdvance(IborCalendar,$H337,B338,"f",FALSE)</f>
        <v>42661</v>
      </c>
      <c r="I338" s="49">
        <f>_xll.qlInterestRateIndexValueDate(Index1M,$H338)</f>
        <v>42663</v>
      </c>
      <c r="J338" s="52">
        <f>IFERROR(_xll.qlIndexFixing(Index1M,$H338,TRUE,_xll.ohTrigger(RecalcTrigger,Trigger1M)),NA())</f>
        <v>1.0627784806867269E-2</v>
      </c>
      <c r="K338" s="52">
        <f>IFERROR(_xll.qlIndexFixing(ONIndex1M,I338,TRUE,_xll.ohTrigger(RecalcTrigger,Trigger1M)),NA())</f>
        <v>1.0279323997917089E-2</v>
      </c>
      <c r="L338" s="52">
        <f>IFERROR(_xll.qlIndexFixing(Index3M,H338,TRUE,_xll.ohTrigger(RecalcTrigger,Trigger3M)),NA())</f>
        <v>1.2677634135134425E-2</v>
      </c>
      <c r="M338" s="52">
        <f>IFERROR(_xll.qlIndexFixing(ONIndex3M,I338,TRUE,_xll.ohTrigger(RecalcTrigger,Trigger3M)),NA())</f>
        <v>1.151552158213498E-2</v>
      </c>
      <c r="N338" s="52">
        <f>IFERROR(_xll.qlIndexFixing(Index6M,$H338,TRUE,_xll.ohTrigger(RecalcTrigger,Trigger6M)),NA())</f>
        <v>1.4302829404720758E-2</v>
      </c>
      <c r="O338" s="52">
        <f>IFERROR(_xll.qlIndexFixing(ONIndex6M,I338,TRUE,_xll.ohTrigger(RecalcTrigger,Trigger6M)),NA())</f>
        <v>1.1998149918390766E-2</v>
      </c>
      <c r="P338" s="52">
        <f>IFERROR(_xll.qlIndexFixing(Index1Y,$H338,TRUE,_xll.ohTrigger(RecalcTrigger,Trigger1Y)),NA())</f>
        <v>1.7439285036255615E-2</v>
      </c>
      <c r="Q338" s="52">
        <f>IFERROR(_xll.qlIndexFixing(ONIndex1Y,I338,TRUE,_xll.ohTrigger(RecalcTrigger,Trigger1Y)),NA())</f>
        <v>1.4217802693492487E-2</v>
      </c>
    </row>
    <row r="339" spans="2:17" x14ac:dyDescent="0.2">
      <c r="B339" s="46" t="s">
        <v>20</v>
      </c>
      <c r="D339" s="49">
        <f>_xll.qlCalendarAdvance(LocalCalendar,$D338,B339,"f",FALSE)</f>
        <v>42668</v>
      </c>
      <c r="E339" s="49">
        <f>_xll.qlInterestRateIndexValueDate(IndexON,D339)</f>
        <v>42668</v>
      </c>
      <c r="F339" s="52">
        <f>IFERROR(_xll.qlIndexFixing(IndexON,D339,TRUE,_xll.ohTrigger(RecalcTrigger,TriggerON)),NA())</f>
        <v>9.2924231456770201E-3</v>
      </c>
      <c r="H339" s="49">
        <f>_xll.qlCalendarAdvance(IborCalendar,$H338,B339,"f",FALSE)</f>
        <v>42662</v>
      </c>
      <c r="I339" s="49">
        <f>_xll.qlInterestRateIndexValueDate(Index1M,$H339)</f>
        <v>42664</v>
      </c>
      <c r="J339" s="52">
        <f>IFERROR(_xll.qlIndexFixing(Index1M,$H339,TRUE,_xll.ohTrigger(RecalcTrigger,Trigger1M)),NA())</f>
        <v>1.0638721703492469E-2</v>
      </c>
      <c r="K339" s="52">
        <f>IFERROR(_xll.qlIndexFixing(ONIndex1M,I339,TRUE,_xll.ohTrigger(RecalcTrigger,Trigger1M)),NA())</f>
        <v>1.0324245391375442E-2</v>
      </c>
      <c r="L339" s="52">
        <f>IFERROR(_xll.qlIndexFixing(Index3M,H339,TRUE,_xll.ohTrigger(RecalcTrigger,Trigger3M)),NA())</f>
        <v>1.2728924341592351E-2</v>
      </c>
      <c r="M339" s="52">
        <f>IFERROR(_xll.qlIndexFixing(ONIndex3M,I339,TRUE,_xll.ohTrigger(RecalcTrigger,Trigger3M)),NA())</f>
        <v>1.1564463797002489E-2</v>
      </c>
      <c r="N339" s="52">
        <f>IFERROR(_xll.qlIndexFixing(Index6M,$H339,TRUE,_xll.ohTrigger(RecalcTrigger,Trigger6M)),NA())</f>
        <v>1.4329608748873051E-2</v>
      </c>
      <c r="O339" s="52">
        <f>IFERROR(_xll.qlIndexFixing(ONIndex6M,I339,TRUE,_xll.ohTrigger(RecalcTrigger,Trigger6M)),NA())</f>
        <v>1.2021022665367198E-2</v>
      </c>
      <c r="P339" s="52">
        <f>IFERROR(_xll.qlIndexFixing(Index1Y,$H339,TRUE,_xll.ohTrigger(RecalcTrigger,Trigger1Y)),NA())</f>
        <v>1.7476165306129735E-2</v>
      </c>
      <c r="Q339" s="52">
        <f>IFERROR(_xll.qlIndexFixing(ONIndex1Y,I339,TRUE,_xll.ohTrigger(RecalcTrigger,Trigger1Y)),NA())</f>
        <v>1.4255407282428578E-2</v>
      </c>
    </row>
    <row r="340" spans="2:17" x14ac:dyDescent="0.2">
      <c r="B340" s="46" t="s">
        <v>20</v>
      </c>
      <c r="D340" s="49">
        <f>_xll.qlCalendarAdvance(LocalCalendar,$D339,B340,"f",FALSE)</f>
        <v>42669</v>
      </c>
      <c r="E340" s="49">
        <f>_xll.qlInterestRateIndexValueDate(IndexON,D340)</f>
        <v>42669</v>
      </c>
      <c r="F340" s="52">
        <f>IFERROR(_xll.qlIndexFixing(IndexON,D340,TRUE,_xll.ohTrigger(RecalcTrigger,TriggerON)),NA())</f>
        <v>9.3143800186368253E-3</v>
      </c>
      <c r="H340" s="49">
        <f>_xll.qlCalendarAdvance(IborCalendar,$H339,B340,"f",FALSE)</f>
        <v>42663</v>
      </c>
      <c r="I340" s="49">
        <f>_xll.qlInterestRateIndexValueDate(Index1M,$H340)</f>
        <v>42667</v>
      </c>
      <c r="J340" s="52">
        <f>IFERROR(_xll.qlIndexFixing(Index1M,$H340,TRUE,_xll.ohTrigger(RecalcTrigger,Trigger1M)),NA())</f>
        <v>1.0716102443468767E-2</v>
      </c>
      <c r="K340" s="52">
        <f>IFERROR(_xll.qlIndexFixing(ONIndex1M,I340,TRUE,_xll.ohTrigger(RecalcTrigger,Trigger1M)),NA())</f>
        <v>1.0368522907535649E-2</v>
      </c>
      <c r="L340" s="52">
        <f>IFERROR(_xll.qlIndexFixing(Index3M,H340,TRUE,_xll.ohTrigger(RecalcTrigger,Trigger3M)),NA())</f>
        <v>1.2779048009676003E-2</v>
      </c>
      <c r="M340" s="52">
        <f>IFERROR(_xll.qlIndexFixing(ONIndex3M,I340,TRUE,_xll.ohTrigger(RecalcTrigger,Trigger3M)),NA())</f>
        <v>1.1612764356048189E-2</v>
      </c>
      <c r="N340" s="52">
        <f>IFERROR(_xll.qlIndexFixing(Index6M,$H340,TRUE,_xll.ohTrigger(RecalcTrigger,Trigger6M)),NA())</f>
        <v>1.4410340373992568E-2</v>
      </c>
      <c r="O340" s="52">
        <f>IFERROR(_xll.qlIndexFixing(ONIndex6M,I340,TRUE,_xll.ohTrigger(RecalcTrigger,Trigger6M)),NA())</f>
        <v>1.2047006925710591E-2</v>
      </c>
      <c r="P340" s="52">
        <f>IFERROR(_xll.qlIndexFixing(Index1Y,$H340,TRUE,_xll.ohTrigger(RecalcTrigger,Trigger1Y)),NA())</f>
        <v>1.7510224282591851E-2</v>
      </c>
      <c r="Q340" s="52">
        <f>IFERROR(_xll.qlIndexFixing(ONIndex1Y,I340,TRUE,_xll.ohTrigger(RecalcTrigger,Trigger1Y)),NA())</f>
        <v>1.4286889172430151E-2</v>
      </c>
    </row>
    <row r="341" spans="2:17" x14ac:dyDescent="0.2">
      <c r="B341" s="46" t="s">
        <v>20</v>
      </c>
      <c r="D341" s="49">
        <f>_xll.qlCalendarAdvance(LocalCalendar,$D340,B341,"f",FALSE)</f>
        <v>42670</v>
      </c>
      <c r="E341" s="49">
        <f>_xll.qlInterestRateIndexValueDate(IndexON,D341)</f>
        <v>42670</v>
      </c>
      <c r="F341" s="52">
        <f>IFERROR(_xll.qlIndexFixing(IndexON,D341,TRUE,_xll.ohTrigger(RecalcTrigger,TriggerON)),NA())</f>
        <v>9.3364238481186135E-3</v>
      </c>
      <c r="H341" s="49">
        <f>_xll.qlCalendarAdvance(IborCalendar,$H340,B341,"f",FALSE)</f>
        <v>42664</v>
      </c>
      <c r="I341" s="49">
        <f>_xll.qlInterestRateIndexValueDate(Index1M,$H341)</f>
        <v>42668</v>
      </c>
      <c r="J341" s="52">
        <f>IFERROR(_xll.qlIndexFixing(Index1M,$H341,TRUE,_xll.ohTrigger(RecalcTrigger,Trigger1M)),NA())</f>
        <v>1.0727005733217896E-2</v>
      </c>
      <c r="K341" s="52">
        <f>IFERROR(_xll.qlIndexFixing(ONIndex1M,I341,TRUE,_xll.ohTrigger(RecalcTrigger,Trigger1M)),NA())</f>
        <v>1.0390783830160899E-2</v>
      </c>
      <c r="L341" s="52">
        <f>IFERROR(_xll.qlIndexFixing(Index3M,H341,TRUE,_xll.ohTrigger(RecalcTrigger,Trigger3M)),NA())</f>
        <v>1.2804410111203625E-2</v>
      </c>
      <c r="M341" s="52">
        <f>IFERROR(_xll.qlIndexFixing(ONIndex3M,I341,TRUE,_xll.ohTrigger(RecalcTrigger,Trigger3M)),NA())</f>
        <v>1.1637151013781377E-2</v>
      </c>
      <c r="N341" s="52">
        <f>IFERROR(_xll.qlIndexFixing(Index6M,$H341,TRUE,_xll.ohTrigger(RecalcTrigger,Trigger6M)),NA())</f>
        <v>1.4437357511529846E-2</v>
      </c>
      <c r="O341" s="52">
        <f>IFERROR(_xll.qlIndexFixing(ONIndex6M,I341,TRUE,_xll.ohTrigger(RecalcTrigger,Trigger6M)),NA())</f>
        <v>1.2062156883239084E-2</v>
      </c>
      <c r="P341" s="52">
        <f>IFERROR(_xll.qlIndexFixing(Index1Y,$H341,TRUE,_xll.ohTrigger(RecalcTrigger,Trigger1Y)),NA())</f>
        <v>1.75279866903734E-2</v>
      </c>
      <c r="Q341" s="52">
        <f>IFERROR(_xll.qlIndexFixing(ONIndex1Y,I341,TRUE,_xll.ohTrigger(RecalcTrigger,Trigger1Y)),NA())</f>
        <v>1.4300415447250359E-2</v>
      </c>
    </row>
    <row r="342" spans="2:17" x14ac:dyDescent="0.2">
      <c r="B342" s="46" t="s">
        <v>20</v>
      </c>
      <c r="D342" s="49">
        <f>_xll.qlCalendarAdvance(LocalCalendar,$D341,B342,"f",FALSE)</f>
        <v>42671</v>
      </c>
      <c r="E342" s="49">
        <f>_xll.qlInterestRateIndexValueDate(IndexON,D342)</f>
        <v>42671</v>
      </c>
      <c r="F342" s="52">
        <f>IFERROR(_xll.qlIndexFixing(IndexON,D342,TRUE,_xll.ohTrigger(RecalcTrigger,TriggerON)),NA())</f>
        <v>9.3810458069665259E-3</v>
      </c>
      <c r="H342" s="49">
        <f>_xll.qlCalendarAdvance(IborCalendar,$H341,B342,"f",FALSE)</f>
        <v>42667</v>
      </c>
      <c r="I342" s="49">
        <f>_xll.qlInterestRateIndexValueDate(Index1M,$H342)</f>
        <v>42669</v>
      </c>
      <c r="J342" s="52">
        <f>IFERROR(_xll.qlIndexFixing(Index1M,$H342,TRUE,_xll.ohTrigger(RecalcTrigger,Trigger1M)),NA())</f>
        <v>1.077129407847705E-2</v>
      </c>
      <c r="K342" s="52">
        <f>IFERROR(_xll.qlIndexFixing(ONIndex1M,I342,TRUE,_xll.ohTrigger(RecalcTrigger,Trigger1M)),NA())</f>
        <v>1.0413029230962323E-2</v>
      </c>
      <c r="L342" s="52">
        <f>IFERROR(_xll.qlIndexFixing(Index3M,H342,TRUE,_xll.ohTrigger(RecalcTrigger,Trigger3M)),NA())</f>
        <v>1.2829774017942011E-2</v>
      </c>
      <c r="M342" s="52">
        <f>IFERROR(_xll.qlIndexFixing(ONIndex3M,I342,TRUE,_xll.ohTrigger(RecalcTrigger,Trigger3M)),NA())</f>
        <v>1.1661568057288463E-2</v>
      </c>
      <c r="N342" s="52">
        <f>IFERROR(_xll.qlIndexFixing(Index6M,$H342,TRUE,_xll.ohTrigger(RecalcTrigger,Trigger6M)),NA())</f>
        <v>1.4464415645132126E-2</v>
      </c>
      <c r="O342" s="52">
        <f>IFERROR(_xll.qlIndexFixing(ONIndex6M,I342,TRUE,_xll.ohTrigger(RecalcTrigger,Trigger6M)),NA())</f>
        <v>1.2078481123438678E-2</v>
      </c>
      <c r="P342" s="52">
        <f>IFERROR(_xll.qlIndexFixing(Index1Y,$H342,TRUE,_xll.ohTrigger(RecalcTrigger,Trigger1Y)),NA())</f>
        <v>1.7545768284531714E-2</v>
      </c>
      <c r="Q342" s="52">
        <f>IFERROR(_xll.qlIndexFixing(ONIndex1Y,I342,TRUE,_xll.ohTrigger(RecalcTrigger,Trigger1Y)),NA())</f>
        <v>1.4312443583657242E-2</v>
      </c>
    </row>
    <row r="343" spans="2:17" x14ac:dyDescent="0.2">
      <c r="B343" s="46" t="s">
        <v>20</v>
      </c>
      <c r="D343" s="49">
        <f>_xll.qlCalendarAdvance(LocalCalendar,$D342,B343,"f",FALSE)</f>
        <v>42674</v>
      </c>
      <c r="E343" s="49">
        <f>_xll.qlInterestRateIndexValueDate(IndexON,D343)</f>
        <v>42674</v>
      </c>
      <c r="F343" s="52">
        <f>IFERROR(_xll.qlIndexFixing(IndexON,D343,TRUE,_xll.ohTrigger(RecalcTrigger,TriggerON)),NA())</f>
        <v>9.4254687321448927E-3</v>
      </c>
      <c r="H343" s="49">
        <f>_xll.qlCalendarAdvance(IborCalendar,$H342,B343,"f",FALSE)</f>
        <v>42668</v>
      </c>
      <c r="I343" s="49">
        <f>_xll.qlInterestRateIndexValueDate(Index1M,$H343)</f>
        <v>42670</v>
      </c>
      <c r="J343" s="52">
        <f>IFERROR(_xll.qlIndexFixing(Index1M,$H343,TRUE,_xll.ohTrigger(RecalcTrigger,Trigger1M)),NA())</f>
        <v>1.0782177979588858E-2</v>
      </c>
      <c r="K343" s="52">
        <f>IFERROR(_xll.qlIndexFixing(ONIndex1M,I343,TRUE,_xll.ohTrigger(RecalcTrigger,Trigger1M)),NA())</f>
        <v>1.0435259109780048E-2</v>
      </c>
      <c r="L343" s="52">
        <f>IFERROR(_xll.qlIndexFixing(Index3M,H343,TRUE,_xll.ohTrigger(RecalcTrigger,Trigger3M)),NA())</f>
        <v>1.2855138905879865E-2</v>
      </c>
      <c r="M343" s="52">
        <f>IFERROR(_xll.qlIndexFixing(ONIndex3M,I343,TRUE,_xll.ohTrigger(RecalcTrigger,Trigger3M)),NA())</f>
        <v>1.1686015486409573E-2</v>
      </c>
      <c r="N343" s="52">
        <f>IFERROR(_xll.qlIndexFixing(Index6M,$H343,TRUE,_xll.ohTrigger(RecalcTrigger,Trigger6M)),NA())</f>
        <v>1.4491507393094053E-2</v>
      </c>
      <c r="O343" s="52">
        <f>IFERROR(_xll.qlIndexFixing(ONIndex6M,I343,TRUE,_xll.ohTrigger(RecalcTrigger,Trigger6M)),NA())</f>
        <v>1.2095979646309374E-2</v>
      </c>
      <c r="P343" s="52">
        <f>IFERROR(_xll.qlIndexFixing(Index1Y,$H343,TRUE,_xll.ohTrigger(RecalcTrigger,Trigger1Y)),NA())</f>
        <v>1.7563573139521092E-2</v>
      </c>
      <c r="Q343" s="52">
        <f>IFERROR(_xll.qlIndexFixing(ONIndex1Y,I343,TRUE,_xll.ohTrigger(RecalcTrigger,Trigger1Y)),NA())</f>
        <v>1.4322973581490928E-2</v>
      </c>
    </row>
    <row r="344" spans="2:17" x14ac:dyDescent="0.2">
      <c r="B344" s="46" t="s">
        <v>20</v>
      </c>
      <c r="D344" s="49">
        <f>_xll.qlCalendarAdvance(LocalCalendar,$D343,B344,"f",FALSE)</f>
        <v>42675</v>
      </c>
      <c r="E344" s="49">
        <f>_xll.qlInterestRateIndexValueDate(IndexON,D344)</f>
        <v>42675</v>
      </c>
      <c r="F344" s="52">
        <f>IFERROR(_xll.qlIndexFixing(IndexON,D344,TRUE,_xll.ohTrigger(RecalcTrigger,TriggerON)),NA())</f>
        <v>9.4479473447162121E-3</v>
      </c>
      <c r="H344" s="49">
        <f>_xll.qlCalendarAdvance(IborCalendar,$H343,B344,"f",FALSE)</f>
        <v>42669</v>
      </c>
      <c r="I344" s="49">
        <f>_xll.qlInterestRateIndexValueDate(Index1M,$H344)</f>
        <v>42671</v>
      </c>
      <c r="J344" s="52">
        <f>IFERROR(_xll.qlIndexFixing(Index1M,$H344,TRUE,_xll.ohTrigger(RecalcTrigger,Trigger1M)),NA())</f>
        <v>1.0793056054381333E-2</v>
      </c>
      <c r="K344" s="52">
        <f>IFERROR(_xll.qlIndexFixing(ONIndex1M,I344,TRUE,_xll.ohTrigger(RecalcTrigger,Trigger1M)),NA())</f>
        <v>1.0479972195387433E-2</v>
      </c>
      <c r="L344" s="52">
        <f>IFERROR(_xll.qlIndexFixing(Index3M,H344,TRUE,_xll.ohTrigger(RecalcTrigger,Trigger3M)),NA())</f>
        <v>1.2906347115070445E-2</v>
      </c>
      <c r="M344" s="52">
        <f>IFERROR(_xll.qlIndexFixing(ONIndex3M,I344,TRUE,_xll.ohTrigger(RecalcTrigger,Trigger3M)),NA())</f>
        <v>1.1735394163263635E-2</v>
      </c>
      <c r="N344" s="52">
        <f>IFERROR(_xll.qlIndexFixing(Index6M,$H344,TRUE,_xll.ohTrigger(RecalcTrigger,Trigger6M)),NA())</f>
        <v>1.4518625373310152E-2</v>
      </c>
      <c r="O344" s="52">
        <f>IFERROR(_xll.qlIndexFixing(ONIndex6M,I344,TRUE,_xll.ohTrigger(RecalcTrigger,Trigger6M)),NA())</f>
        <v>1.2135300016229422E-2</v>
      </c>
      <c r="P344" s="52">
        <f>IFERROR(_xll.qlIndexFixing(Index1Y,$H344,TRUE,_xll.ohTrigger(RecalcTrigger,Trigger1Y)),NA())</f>
        <v>1.7600682777219042E-2</v>
      </c>
      <c r="Q344" s="52">
        <f>IFERROR(_xll.qlIndexFixing(ONIndex1Y,I344,TRUE,_xll.ohTrigger(RecalcTrigger,Trigger1Y)),NA())</f>
        <v>1.4339610922755597E-2</v>
      </c>
    </row>
    <row r="345" spans="2:17" x14ac:dyDescent="0.2">
      <c r="B345" s="46" t="s">
        <v>20</v>
      </c>
      <c r="D345" s="49">
        <f>_xll.qlCalendarAdvance(LocalCalendar,$D344,B345,"f",FALSE)</f>
        <v>42676</v>
      </c>
      <c r="E345" s="49">
        <f>_xll.qlInterestRateIndexValueDate(IndexON,D345)</f>
        <v>42676</v>
      </c>
      <c r="F345" s="52">
        <f>IFERROR(_xll.qlIndexFixing(IndexON,D345,TRUE,_xll.ohTrigger(RecalcTrigger,TriggerON)),NA())</f>
        <v>9.4705129139693867E-3</v>
      </c>
      <c r="H345" s="49">
        <f>_xll.qlCalendarAdvance(IborCalendar,$H344,B345,"f",FALSE)</f>
        <v>42670</v>
      </c>
      <c r="I345" s="49">
        <f>_xll.qlInterestRateIndexValueDate(Index1M,$H345)</f>
        <v>42674</v>
      </c>
      <c r="J345" s="52">
        <f>IFERROR(_xll.qlIndexFixing(Index1M,$H345,TRUE,_xll.ohTrigger(RecalcTrigger,Trigger1M)),NA())</f>
        <v>1.0847867555350277E-2</v>
      </c>
      <c r="K345" s="52">
        <f>IFERROR(_xll.qlIndexFixing(ONIndex1M,I345,TRUE,_xll.ohTrigger(RecalcTrigger,Trigger1M)),NA())</f>
        <v>1.05240234061732E-2</v>
      </c>
      <c r="L345" s="52">
        <f>IFERROR(_xll.qlIndexFixing(Index3M,H345,TRUE,_xll.ohTrigger(RecalcTrigger,Trigger3M)),NA())</f>
        <v>1.2956591788679807E-2</v>
      </c>
      <c r="M345" s="52">
        <f>IFERROR(_xll.qlIndexFixing(ONIndex3M,I345,TRUE,_xll.ohTrigger(RecalcTrigger,Trigger3M)),NA())</f>
        <v>1.1784109060393178E-2</v>
      </c>
      <c r="N345" s="52">
        <f>IFERROR(_xll.qlIndexFixing(Index6M,$H345,TRUE,_xll.ohTrigger(RecalcTrigger,Trigger6M)),NA())</f>
        <v>1.4557097250853697E-2</v>
      </c>
      <c r="O345" s="52">
        <f>IFERROR(_xll.qlIndexFixing(ONIndex6M,I345,TRUE,_xll.ohTrigger(RecalcTrigger,Trigger6M)),NA())</f>
        <v>1.2177523515246591E-2</v>
      </c>
      <c r="P345" s="52">
        <f>IFERROR(_xll.qlIndexFixing(Index1Y,$H345,TRUE,_xll.ohTrigger(RecalcTrigger,Trigger1Y)),NA())</f>
        <v>1.7635106667078383E-2</v>
      </c>
      <c r="Q345" s="52">
        <f>IFERROR(_xll.qlIndexFixing(ONIndex1Y,I345,TRUE,_xll.ohTrigger(RecalcTrigger,Trigger1Y)),NA())</f>
        <v>1.4350559646603145E-2</v>
      </c>
    </row>
    <row r="346" spans="2:17" x14ac:dyDescent="0.2">
      <c r="B346" s="46" t="s">
        <v>20</v>
      </c>
      <c r="D346" s="49">
        <f>_xll.qlCalendarAdvance(LocalCalendar,$D345,B346,"f",FALSE)</f>
        <v>42677</v>
      </c>
      <c r="E346" s="49">
        <f>_xll.qlInterestRateIndexValueDate(IndexON,D346)</f>
        <v>42677</v>
      </c>
      <c r="F346" s="52">
        <f>IFERROR(_xll.qlIndexFixing(IndexON,D346,TRUE,_xll.ohTrigger(RecalcTrigger,TriggerON)),NA())</f>
        <v>9.4931654399843524E-3</v>
      </c>
      <c r="H346" s="49">
        <f>_xll.qlCalendarAdvance(IborCalendar,$H345,B346,"f",FALSE)</f>
        <v>42671</v>
      </c>
      <c r="I346" s="49">
        <f>_xll.qlInterestRateIndexValueDate(Index1M,$H346)</f>
        <v>42675</v>
      </c>
      <c r="J346" s="52">
        <f>IFERROR(_xll.qlIndexFixing(Index1M,$H346,TRUE,_xll.ohTrigger(RecalcTrigger,Trigger1M)),NA())</f>
        <v>1.0869813936811745E-2</v>
      </c>
      <c r="K346" s="52">
        <f>IFERROR(_xll.qlIndexFixing(ONIndex1M,I346,TRUE,_xll.ohTrigger(RecalcTrigger,Trigger1M)),NA())</f>
        <v>1.0546175675472114E-2</v>
      </c>
      <c r="L346" s="52">
        <f>IFERROR(_xll.qlIndexFixing(Index3M,H346,TRUE,_xll.ohTrigger(RecalcTrigger,Trigger3M)),NA())</f>
        <v>1.2981949221715748E-2</v>
      </c>
      <c r="M346" s="52">
        <f>IFERROR(_xll.qlIndexFixing(ONIndex3M,I346,TRUE,_xll.ohTrigger(RecalcTrigger,Trigger3M)),NA())</f>
        <v>1.1808708418223901E-2</v>
      </c>
      <c r="N346" s="52">
        <f>IFERROR(_xll.qlIndexFixing(Index6M,$H346,TRUE,_xll.ohTrigger(RecalcTrigger,Trigger6M)),NA())</f>
        <v>1.4627213029103442E-2</v>
      </c>
      <c r="O346" s="52">
        <f>IFERROR(_xll.qlIndexFixing(ONIndex6M,I346,TRUE,_xll.ohTrigger(RecalcTrigger,Trigger6M)),NA())</f>
        <v>1.2199735133071599E-2</v>
      </c>
      <c r="P346" s="52">
        <f>IFERROR(_xll.qlIndexFixing(Index1Y,$H346,TRUE,_xll.ohTrigger(RecalcTrigger,Trigger1Y)),NA())</f>
        <v>1.7653087705440093E-2</v>
      </c>
      <c r="Q346" s="52">
        <f>IFERROR(_xll.qlIndexFixing(ONIndex1Y,I346,TRUE,_xll.ohTrigger(RecalcTrigger,Trigger1Y)),NA())</f>
        <v>1.4356283715502016E-2</v>
      </c>
    </row>
    <row r="347" spans="2:17" x14ac:dyDescent="0.2">
      <c r="B347" s="46" t="s">
        <v>20</v>
      </c>
      <c r="D347" s="49">
        <f>_xll.qlCalendarAdvance(LocalCalendar,$D346,B347,"f",FALSE)</f>
        <v>42678</v>
      </c>
      <c r="E347" s="49">
        <f>_xll.qlInterestRateIndexValueDate(IndexON,D347)</f>
        <v>42678</v>
      </c>
      <c r="F347" s="52">
        <f>IFERROR(_xll.qlIndexFixing(IndexON,D347,TRUE,_xll.ohTrigger(RecalcTrigger,TriggerON)),NA())</f>
        <v>9.5390130935513184E-3</v>
      </c>
      <c r="H347" s="49">
        <f>_xll.qlCalendarAdvance(IborCalendar,$H346,B347,"f",FALSE)</f>
        <v>42674</v>
      </c>
      <c r="I347" s="49">
        <f>_xll.qlInterestRateIndexValueDate(Index1M,$H347)</f>
        <v>42676</v>
      </c>
      <c r="J347" s="52">
        <f>IFERROR(_xll.qlIndexFixing(Index1M,$H347,TRUE,_xll.ohTrigger(RecalcTrigger,Trigger1M)),NA())</f>
        <v>1.0891744821456051E-2</v>
      </c>
      <c r="K347" s="52">
        <f>IFERROR(_xll.qlIndexFixing(ONIndex1M,I347,TRUE,_xll.ohTrigger(RecalcTrigger,Trigger1M)),NA())</f>
        <v>1.0568312422867265E-2</v>
      </c>
      <c r="L347" s="52">
        <f>IFERROR(_xll.qlIndexFixing(Index3M,H347,TRUE,_xll.ohTrigger(RecalcTrigger,Trigger3M)),NA())</f>
        <v>1.300730269144201E-2</v>
      </c>
      <c r="M347" s="52">
        <f>IFERROR(_xll.qlIndexFixing(ONIndex3M,I347,TRUE,_xll.ohTrigger(RecalcTrigger,Trigger3M)),NA())</f>
        <v>1.1833338161828522E-2</v>
      </c>
      <c r="N347" s="52">
        <f>IFERROR(_xll.qlIndexFixing(Index6M,$H347,TRUE,_xll.ohTrigger(RecalcTrigger,Trigger6M)),NA())</f>
        <v>1.4640128382279204E-2</v>
      </c>
      <c r="O347" s="52">
        <f>IFERROR(_xll.qlIndexFixing(ONIndex6M,I347,TRUE,_xll.ohTrigger(RecalcTrigger,Trigger6M)),NA())</f>
        <v>1.2221962712928303E-2</v>
      </c>
      <c r="P347" s="52">
        <f>IFERROR(_xll.qlIndexFixing(Index1Y,$H347,TRUE,_xll.ohTrigger(RecalcTrigger,Trigger1Y)),NA())</f>
        <v>1.7671108970450773E-2</v>
      </c>
      <c r="Q347" s="52">
        <f>IFERROR(_xll.qlIndexFixing(ONIndex1Y,I347,TRUE,_xll.ohTrigger(RecalcTrigger,Trigger1Y)),NA())</f>
        <v>1.4363194410718094E-2</v>
      </c>
    </row>
    <row r="348" spans="2:17" x14ac:dyDescent="0.2">
      <c r="B348" s="46" t="s">
        <v>20</v>
      </c>
      <c r="D348" s="49">
        <f>_xll.qlCalendarAdvance(LocalCalendar,$D347,B348,"f",FALSE)</f>
        <v>42681</v>
      </c>
      <c r="E348" s="49">
        <f>_xll.qlInterestRateIndexValueDate(IndexON,D348)</f>
        <v>42681</v>
      </c>
      <c r="F348" s="52">
        <f>IFERROR(_xll.qlIndexFixing(IndexON,D348,TRUE,_xll.ohTrigger(RecalcTrigger,TriggerON)),NA())</f>
        <v>9.5846451108627662E-3</v>
      </c>
      <c r="H348" s="49">
        <f>_xll.qlCalendarAdvance(IborCalendar,$H347,B348,"f",FALSE)</f>
        <v>42675</v>
      </c>
      <c r="I348" s="49">
        <f>_xll.qlInterestRateIndexValueDate(Index1M,$H348)</f>
        <v>42677</v>
      </c>
      <c r="J348" s="52">
        <f>IFERROR(_xll.qlIndexFixing(Index1M,$H348,TRUE,_xll.ohTrigger(RecalcTrigger,Trigger1M)),NA())</f>
        <v>1.0935811911237936E-2</v>
      </c>
      <c r="K348" s="52">
        <f>IFERROR(_xll.qlIndexFixing(ONIndex1M,I348,TRUE,_xll.ohTrigger(RecalcTrigger,Trigger1M)),NA())</f>
        <v>1.0590433648278719E-2</v>
      </c>
      <c r="L348" s="52">
        <f>IFERROR(_xll.qlIndexFixing(Index3M,H348,TRUE,_xll.ohTrigger(RecalcTrigger,Trigger3M)),NA())</f>
        <v>1.3032651373699588E-2</v>
      </c>
      <c r="M348" s="52">
        <f>IFERROR(_xll.qlIndexFixing(ONIndex3M,I348,TRUE,_xll.ohTrigger(RecalcTrigger,Trigger3M)),NA())</f>
        <v>1.1857998291207039E-2</v>
      </c>
      <c r="N348" s="52">
        <f>IFERROR(_xll.qlIndexFixing(Index6M,$H348,TRUE,_xll.ohTrigger(RecalcTrigger,Trigger6M)),NA())</f>
        <v>1.4667299604557744E-2</v>
      </c>
      <c r="O348" s="52">
        <f>IFERROR(_xll.qlIndexFixing(ONIndex6M,I348,TRUE,_xll.ohTrigger(RecalcTrigger,Trigger6M)),NA())</f>
        <v>1.2244206254976575E-2</v>
      </c>
      <c r="P348" s="52">
        <f>IFERROR(_xll.qlIndexFixing(Index1Y,$H348,TRUE,_xll.ohTrigger(RecalcTrigger,Trigger1Y)),NA())</f>
        <v>1.7689167051077873E-2</v>
      </c>
      <c r="Q348" s="52">
        <f>IFERROR(_xll.qlIndexFixing(ONIndex1Y,I348,TRUE,_xll.ohTrigger(RecalcTrigger,Trigger1Y)),NA())</f>
        <v>1.4371291732091507E-2</v>
      </c>
    </row>
    <row r="349" spans="2:17" x14ac:dyDescent="0.2">
      <c r="B349" s="46" t="s">
        <v>20</v>
      </c>
      <c r="D349" s="49">
        <f>_xll.qlCalendarAdvance(LocalCalendar,$D348,B349,"f",FALSE)</f>
        <v>42682</v>
      </c>
      <c r="E349" s="49">
        <f>_xll.qlInterestRateIndexValueDate(IndexON,D349)</f>
        <v>42682</v>
      </c>
      <c r="F349" s="52">
        <f>IFERROR(_xll.qlIndexFixing(IndexON,D349,TRUE,_xll.ohTrigger(RecalcTrigger,TriggerON)),NA())</f>
        <v>9.6077324205268155E-3</v>
      </c>
      <c r="H349" s="49">
        <f>_xll.qlCalendarAdvance(IborCalendar,$H348,B349,"f",FALSE)</f>
        <v>42676</v>
      </c>
      <c r="I349" s="49">
        <f>_xll.qlInterestRateIndexValueDate(Index1M,$H349)</f>
        <v>42678</v>
      </c>
      <c r="J349" s="52">
        <f>IFERROR(_xll.qlIndexFixing(Index1M,$H349,TRUE,_xll.ohTrigger(RecalcTrigger,Trigger1M)),NA())</f>
        <v>1.0946631118940901E-2</v>
      </c>
      <c r="K349" s="52">
        <f>IFERROR(_xll.qlIndexFixing(ONIndex1M,I349,TRUE,_xll.ohTrigger(RecalcTrigger,Trigger1M)),NA())</f>
        <v>1.0634938515536874E-2</v>
      </c>
      <c r="L349" s="52">
        <f>IFERROR(_xll.qlIndexFixing(Index3M,H349,TRUE,_xll.ohTrigger(RecalcTrigger,Trigger3M)),NA())</f>
        <v>1.3083690970467956E-2</v>
      </c>
      <c r="M349" s="52">
        <f>IFERROR(_xll.qlIndexFixing(ONIndex3M,I349,TRUE,_xll.ohTrigger(RecalcTrigger,Trigger3M)),NA())</f>
        <v>1.1907813691385272E-2</v>
      </c>
      <c r="N349" s="52">
        <f>IFERROR(_xll.qlIndexFixing(Index6M,$H349,TRUE,_xll.ohTrigger(RecalcTrigger,Trigger6M)),NA())</f>
        <v>1.4694465460082172E-2</v>
      </c>
      <c r="O349" s="52">
        <f>IFERROR(_xll.qlIndexFixing(ONIndex6M,I349,TRUE,_xll.ohTrigger(RecalcTrigger,Trigger6M)),NA())</f>
        <v>1.2289166031971277E-2</v>
      </c>
      <c r="P349" s="52">
        <f>IFERROR(_xll.qlIndexFixing(Index1Y,$H349,TRUE,_xll.ohTrigger(RecalcTrigger,Trigger1Y)),NA())</f>
        <v>1.7726641837008093E-2</v>
      </c>
      <c r="Q349" s="52">
        <f>IFERROR(_xll.qlIndexFixing(ONIndex1Y,I349,TRUE,_xll.ohTrigger(RecalcTrigger,Trigger1Y)),NA())</f>
        <v>1.4392017119444489E-2</v>
      </c>
    </row>
    <row r="350" spans="2:17" x14ac:dyDescent="0.2">
      <c r="B350" s="46" t="s">
        <v>20</v>
      </c>
      <c r="D350" s="49">
        <f>_xll.qlCalendarAdvance(LocalCalendar,$D349,B350,"f",FALSE)</f>
        <v>42683</v>
      </c>
      <c r="E350" s="49">
        <f>_xll.qlInterestRateIndexValueDate(IndexON,D350)</f>
        <v>42683</v>
      </c>
      <c r="F350" s="52">
        <f>IFERROR(_xll.qlIndexFixing(IndexON,D350,TRUE,_xll.ohTrigger(RecalcTrigger,TriggerON)),NA())</f>
        <v>9.63090668687272E-3</v>
      </c>
      <c r="H350" s="49">
        <f>_xll.qlCalendarAdvance(IborCalendar,$H349,B350,"f",FALSE)</f>
        <v>42677</v>
      </c>
      <c r="I350" s="49">
        <f>_xll.qlInterestRateIndexValueDate(Index1M,$H350)</f>
        <v>42681</v>
      </c>
      <c r="J350" s="52">
        <f>IFERROR(_xll.qlIndexFixing(Index1M,$H350,TRUE,_xll.ohTrigger(RecalcTrigger,Trigger1M)),NA())</f>
        <v>1.100116678947316E-2</v>
      </c>
      <c r="K350" s="52">
        <f>IFERROR(_xll.qlIndexFixing(ONIndex1M,I350,TRUE,_xll.ohTrigger(RecalcTrigger,Trigger1M)),NA())</f>
        <v>1.0678763330886909E-2</v>
      </c>
      <c r="L350" s="52">
        <f>IFERROR(_xll.qlIndexFixing(Index3M,H350,TRUE,_xll.ohTrigger(RecalcTrigger,Trigger3M)),NA())</f>
        <v>1.3133981744102781E-2</v>
      </c>
      <c r="M350" s="52">
        <f>IFERROR(_xll.qlIndexFixing(ONIndex3M,I350,TRUE,_xll.ohTrigger(RecalcTrigger,Trigger3M)),NA())</f>
        <v>1.1956942666380144E-2</v>
      </c>
      <c r="N350" s="52">
        <f>IFERROR(_xll.qlIndexFixing(Index6M,$H350,TRUE,_xll.ohTrigger(RecalcTrigger,Trigger6M)),NA())</f>
        <v>1.4789990138852018E-2</v>
      </c>
      <c r="O350" s="52">
        <f>IFERROR(_xll.qlIndexFixing(ONIndex6M,I350,TRUE,_xll.ohTrigger(RecalcTrigger,Trigger6M)),NA())</f>
        <v>1.233334004468567E-2</v>
      </c>
      <c r="P350" s="52">
        <f>IFERROR(_xll.qlIndexFixing(Index1Y,$H350,TRUE,_xll.ohTrigger(RecalcTrigger,Trigger1Y)),NA())</f>
        <v>1.7761699300650281E-2</v>
      </c>
      <c r="Q350" s="52">
        <f>IFERROR(_xll.qlIndexFixing(ONIndex1Y,I350,TRUE,_xll.ohTrigger(RecalcTrigger,Trigger1Y)),NA())</f>
        <v>1.4415547282435881E-2</v>
      </c>
    </row>
    <row r="351" spans="2:17" x14ac:dyDescent="0.2">
      <c r="B351" s="46" t="s">
        <v>20</v>
      </c>
      <c r="D351" s="49">
        <f>_xll.qlCalendarAdvance(LocalCalendar,$D350,B351,"f",FALSE)</f>
        <v>42684</v>
      </c>
      <c r="E351" s="49">
        <f>_xll.qlInterestRateIndexValueDate(IndexON,D351)</f>
        <v>42684</v>
      </c>
      <c r="F351" s="52">
        <f>IFERROR(_xll.qlIndexFixing(IndexON,D351,TRUE,_xll.ohTrigger(RecalcTrigger,TriggerON)),NA())</f>
        <v>9.6896683183333998E-3</v>
      </c>
      <c r="H351" s="49">
        <f>_xll.qlCalendarAdvance(IborCalendar,$H350,B351,"f",FALSE)</f>
        <v>42678</v>
      </c>
      <c r="I351" s="49">
        <f>_xll.qlInterestRateIndexValueDate(Index1M,$H351)</f>
        <v>42682</v>
      </c>
      <c r="J351" s="52">
        <f>IFERROR(_xll.qlIndexFixing(Index1M,$H351,TRUE,_xll.ohTrigger(RecalcTrigger,Trigger1M)),NA())</f>
        <v>1.1023004691437244E-2</v>
      </c>
      <c r="K351" s="52">
        <f>IFERROR(_xll.qlIndexFixing(ONIndex1M,I351,TRUE,_xll.ohTrigger(RecalcTrigger,Trigger1M)),NA())</f>
        <v>1.0700806946619679E-2</v>
      </c>
      <c r="L351" s="52">
        <f>IFERROR(_xll.qlIndexFixing(Index3M,H351,TRUE,_xll.ohTrigger(RecalcTrigger,Trigger3M)),NA())</f>
        <v>1.315929412587687E-2</v>
      </c>
      <c r="M351" s="52">
        <f>IFERROR(_xll.qlIndexFixing(ONIndex3M,I351,TRUE,_xll.ohTrigger(RecalcTrigger,Trigger3M)),NA())</f>
        <v>1.1981754724628146E-2</v>
      </c>
      <c r="N351" s="52">
        <f>IFERROR(_xll.qlIndexFixing(Index6M,$H351,TRUE,_xll.ohTrigger(RecalcTrigger,Trigger6M)),NA())</f>
        <v>1.4803055649308628E-2</v>
      </c>
      <c r="O351" s="52">
        <f>IFERROR(_xll.qlIndexFixing(ONIndex6M,I351,TRUE,_xll.ohTrigger(RecalcTrigger,Trigger6M)),NA())</f>
        <v>1.2355663397531913E-2</v>
      </c>
      <c r="P351" s="52">
        <f>IFERROR(_xll.qlIndexFixing(Index1Y,$H351,TRUE,_xll.ohTrigger(RecalcTrigger,Trigger1Y)),NA())</f>
        <v>1.7779890285400595E-2</v>
      </c>
      <c r="Q351" s="52">
        <f>IFERROR(_xll.qlIndexFixing(ONIndex1Y,I351,TRUE,_xll.ohTrigger(RecalcTrigger,Trigger1Y)),NA())</f>
        <v>1.442957773675424E-2</v>
      </c>
    </row>
    <row r="352" spans="2:17" x14ac:dyDescent="0.2">
      <c r="B352" s="46" t="s">
        <v>20</v>
      </c>
      <c r="D352" s="49">
        <f>_xll.qlCalendarAdvance(LocalCalendar,$D351,B352,"f",FALSE)</f>
        <v>42688</v>
      </c>
      <c r="E352" s="49">
        <f>_xll.qlInterestRateIndexValueDate(IndexON,D352)</f>
        <v>42688</v>
      </c>
      <c r="F352" s="52">
        <f>IFERROR(_xll.qlIndexFixing(IndexON,D352,TRUE,_xll.ohTrigger(RecalcTrigger,TriggerON)),NA())</f>
        <v>9.7480823711482145E-3</v>
      </c>
      <c r="H352" s="49">
        <f>_xll.qlCalendarAdvance(IborCalendar,$H351,B352,"f",FALSE)</f>
        <v>42681</v>
      </c>
      <c r="I352" s="49">
        <f>_xll.qlInterestRateIndexValueDate(Index1M,$H352)</f>
        <v>42683</v>
      </c>
      <c r="J352" s="52">
        <f>IFERROR(_xll.qlIndexFixing(Index1M,$H352,TRUE,_xll.ohTrigger(RecalcTrigger,Trigger1M)),NA())</f>
        <v>1.1044827095997967E-2</v>
      </c>
      <c r="K352" s="52">
        <f>IFERROR(_xll.qlIndexFixing(ONIndex1M,I352,TRUE,_xll.ohTrigger(RecalcTrigger,Trigger1M)),NA())</f>
        <v>1.0722835040528622E-2</v>
      </c>
      <c r="L352" s="52">
        <f>IFERROR(_xll.qlIndexFixing(Index3M,H352,TRUE,_xll.ohTrigger(RecalcTrigger,Trigger3M)),NA())</f>
        <v>1.318459677477906E-2</v>
      </c>
      <c r="M352" s="52">
        <f>IFERROR(_xll.qlIndexFixing(ONIndex3M,I352,TRUE,_xll.ohTrigger(RecalcTrigger,Trigger3M)),NA())</f>
        <v>1.2006597168729982E-2</v>
      </c>
      <c r="N352" s="52">
        <f>IFERROR(_xll.qlIndexFixing(Index6M,$H352,TRUE,_xll.ohTrigger(RecalcTrigger,Trigger6M)),NA())</f>
        <v>1.4830179996601949E-2</v>
      </c>
      <c r="O352" s="52">
        <f>IFERROR(_xll.qlIndexFixing(ONIndex6M,I352,TRUE,_xll.ohTrigger(RecalcTrigger,Trigger6M)),NA())</f>
        <v>1.2378002712489788E-2</v>
      </c>
      <c r="P352" s="52">
        <f>IFERROR(_xll.qlIndexFixing(Index1Y,$H352,TRUE,_xll.ohTrigger(RecalcTrigger,Trigger1Y)),NA())</f>
        <v>1.7798097614472968E-2</v>
      </c>
      <c r="Q352" s="52">
        <f>IFERROR(_xll.qlIndexFixing(ONIndex1Y,I352,TRUE,_xll.ohTrigger(RecalcTrigger,Trigger1Y)),NA())</f>
        <v>1.4444794818029294E-2</v>
      </c>
    </row>
    <row r="353" spans="2:17" x14ac:dyDescent="0.2">
      <c r="B353" s="46" t="s">
        <v>20</v>
      </c>
      <c r="D353" s="49">
        <f>_xll.qlCalendarAdvance(LocalCalendar,$D352,B353,"f",FALSE)</f>
        <v>42689</v>
      </c>
      <c r="E353" s="49">
        <f>_xll.qlInterestRateIndexValueDate(IndexON,D353)</f>
        <v>42689</v>
      </c>
      <c r="F353" s="52">
        <f>IFERROR(_xll.qlIndexFixing(IndexON,D353,TRUE,_xll.ohTrigger(RecalcTrigger,TriggerON)),NA())</f>
        <v>9.7717783786244183E-3</v>
      </c>
      <c r="H353" s="49">
        <f>_xll.qlCalendarAdvance(IborCalendar,$H352,B353,"f",FALSE)</f>
        <v>42682</v>
      </c>
      <c r="I353" s="49">
        <f>_xll.qlInterestRateIndexValueDate(Index1M,$H353)</f>
        <v>42684</v>
      </c>
      <c r="J353" s="52">
        <f>IFERROR(_xll.qlIndexFixing(Index1M,$H353,TRUE,_xll.ohTrigger(RecalcTrigger,Trigger1M)),NA())</f>
        <v>1.1088686570681905E-2</v>
      </c>
      <c r="K353" s="52">
        <f>IFERROR(_xll.qlIndexFixing(ONIndex1M,I353,TRUE,_xll.ohTrigger(RecalcTrigger,Trigger1M)),NA())</f>
        <v>1.077831168083021E-2</v>
      </c>
      <c r="L353" s="52">
        <f>IFERROR(_xll.qlIndexFixing(Index3M,H353,TRUE,_xll.ohTrigger(RecalcTrigger,Trigger3M)),NA())</f>
        <v>1.3209888866500904E-2</v>
      </c>
      <c r="M353" s="52">
        <f>IFERROR(_xll.qlIndexFixing(ONIndex3M,I353,TRUE,_xll.ohTrigger(RecalcTrigger,Trigger3M)),NA())</f>
        <v>1.2069462125690045E-2</v>
      </c>
      <c r="N353" s="52">
        <f>IFERROR(_xll.qlIndexFixing(Index6M,$H353,TRUE,_xll.ohTrigger(RecalcTrigger,Trigger6M)),NA())</f>
        <v>1.4857293106986851E-2</v>
      </c>
      <c r="O353" s="52">
        <f>IFERROR(_xll.qlIndexFixing(ONIndex6M,I353,TRUE,_xll.ohTrigger(RecalcTrigger,Trigger6M)),NA())</f>
        <v>1.2434575002382431E-2</v>
      </c>
      <c r="P353" s="52">
        <f>IFERROR(_xll.qlIndexFixing(Index1Y,$H353,TRUE,_xll.ohTrigger(RecalcTrigger,Trigger1Y)),NA())</f>
        <v>1.7845514834600777E-2</v>
      </c>
      <c r="Q353" s="52">
        <f>IFERROR(_xll.qlIndexFixing(ONIndex1Y,I353,TRUE,_xll.ohTrigger(RecalcTrigger,Trigger1Y)),NA())</f>
        <v>1.4489645365385329E-2</v>
      </c>
    </row>
    <row r="354" spans="2:17" x14ac:dyDescent="0.2">
      <c r="B354" s="46" t="s">
        <v>20</v>
      </c>
      <c r="D354" s="49">
        <f>_xll.qlCalendarAdvance(LocalCalendar,$D353,B354,"f",FALSE)</f>
        <v>42690</v>
      </c>
      <c r="E354" s="49">
        <f>_xll.qlInterestRateIndexValueDate(IndexON,D354)</f>
        <v>42690</v>
      </c>
      <c r="F354" s="52">
        <f>IFERROR(_xll.qlIndexFixing(IndexON,D354,TRUE,_xll.ohTrigger(RecalcTrigger,TriggerON)),NA())</f>
        <v>9.7955613429423494E-3</v>
      </c>
      <c r="H354" s="49">
        <f>_xll.qlCalendarAdvance(IborCalendar,$H353,B354,"f",FALSE)</f>
        <v>42683</v>
      </c>
      <c r="I354" s="49">
        <f>_xll.qlInterestRateIndexValueDate(Index1M,$H354)</f>
        <v>42688</v>
      </c>
      <c r="J354" s="52">
        <f>IFERROR(_xll.qlIndexFixing(Index1M,$H354,TRUE,_xll.ohTrigger(RecalcTrigger,Trigger1M)),NA())</f>
        <v>1.1153706654676299E-2</v>
      </c>
      <c r="K354" s="52">
        <f>IFERROR(_xll.qlIndexFixing(ONIndex1M,I354,TRUE,_xll.ohTrigger(RecalcTrigger,Trigger1M)),NA())</f>
        <v>1.0832742680637608E-2</v>
      </c>
      <c r="L354" s="52">
        <f>IFERROR(_xll.qlIndexFixing(Index3M,H354,TRUE,_xll.ohTrigger(RecalcTrigger,Trigger3M)),NA())</f>
        <v>1.3310935174681656E-2</v>
      </c>
      <c r="M354" s="52">
        <f>IFERROR(_xll.qlIndexFixing(ONIndex3M,I354,TRUE,_xll.ohTrigger(RecalcTrigger,Trigger3M)),NA())</f>
        <v>1.2131265176247297E-2</v>
      </c>
      <c r="N354" s="52">
        <f>IFERROR(_xll.qlIndexFixing(Index6M,$H354,TRUE,_xll.ohTrigger(RecalcTrigger,Trigger6M)),NA())</f>
        <v>1.4979421962651044E-2</v>
      </c>
      <c r="O354" s="52">
        <f>IFERROR(_xll.qlIndexFixing(ONIndex6M,I354,TRUE,_xll.ohTrigger(RecalcTrigger,Trigger6M)),NA())</f>
        <v>1.2489938719832949E-2</v>
      </c>
      <c r="P354" s="52">
        <f>IFERROR(_xll.qlIndexFixing(Index1Y,$H354,TRUE,_xll.ohTrigger(RecalcTrigger,Trigger1Y)),NA())</f>
        <v>1.7889259970046829E-2</v>
      </c>
      <c r="Q354" s="52">
        <f>IFERROR(_xll.qlIndexFixing(ONIndex1Y,I354,TRUE,_xll.ohTrigger(RecalcTrigger,Trigger1Y)),NA())</f>
        <v>1.4538679634030771E-2</v>
      </c>
    </row>
    <row r="355" spans="2:17" x14ac:dyDescent="0.2">
      <c r="B355" s="46" t="s">
        <v>20</v>
      </c>
      <c r="D355" s="49">
        <f>_xll.qlCalendarAdvance(LocalCalendar,$D354,B355,"f",FALSE)</f>
        <v>42691</v>
      </c>
      <c r="E355" s="49">
        <f>_xll.qlInterestRateIndexValueDate(IndexON,D355)</f>
        <v>42691</v>
      </c>
      <c r="F355" s="52">
        <f>IFERROR(_xll.qlIndexFixing(IndexON,D355,TRUE,_xll.ohTrigger(RecalcTrigger,TriggerON)),NA())</f>
        <v>9.8194312641819437E-3</v>
      </c>
      <c r="H355" s="49">
        <f>_xll.qlCalendarAdvance(IborCalendar,$H354,B355,"f",FALSE)</f>
        <v>42684</v>
      </c>
      <c r="I355" s="49">
        <f>_xll.qlInterestRateIndexValueDate(Index1M,$H355)</f>
        <v>42688</v>
      </c>
      <c r="J355" s="52">
        <f>IFERROR(_xll.qlIndexFixing(Index1M,$H355,TRUE,_xll.ohTrigger(RecalcTrigger,Trigger1M)),NA())</f>
        <v>1.1153706654676299E-2</v>
      </c>
      <c r="K355" s="52">
        <f>IFERROR(_xll.qlIndexFixing(ONIndex1M,I355,TRUE,_xll.ohTrigger(RecalcTrigger,Trigger1M)),NA())</f>
        <v>1.0832742680637608E-2</v>
      </c>
      <c r="L355" s="52">
        <f>IFERROR(_xll.qlIndexFixing(Index3M,H355,TRUE,_xll.ohTrigger(RecalcTrigger,Trigger3M)),NA())</f>
        <v>1.3310935174681656E-2</v>
      </c>
      <c r="M355" s="52">
        <f>IFERROR(_xll.qlIndexFixing(ONIndex3M,I355,TRUE,_xll.ohTrigger(RecalcTrigger,Trigger3M)),NA())</f>
        <v>1.2131265176247297E-2</v>
      </c>
      <c r="N355" s="52">
        <f>IFERROR(_xll.qlIndexFixing(Index6M,$H355,TRUE,_xll.ohTrigger(RecalcTrigger,Trigger6M)),NA())</f>
        <v>1.4979421962651044E-2</v>
      </c>
      <c r="O355" s="52">
        <f>IFERROR(_xll.qlIndexFixing(ONIndex6M,I355,TRUE,_xll.ohTrigger(RecalcTrigger,Trigger6M)),NA())</f>
        <v>1.2489938719832949E-2</v>
      </c>
      <c r="P355" s="52">
        <f>IFERROR(_xll.qlIndexFixing(Index1Y,$H355,TRUE,_xll.ohTrigger(RecalcTrigger,Trigger1Y)),NA())</f>
        <v>1.7889259970046829E-2</v>
      </c>
      <c r="Q355" s="52">
        <f>IFERROR(_xll.qlIndexFixing(ONIndex1Y,I355,TRUE,_xll.ohTrigger(RecalcTrigger,Trigger1Y)),NA())</f>
        <v>1.4538679634030771E-2</v>
      </c>
    </row>
    <row r="356" spans="2:17" x14ac:dyDescent="0.2">
      <c r="B356" s="46" t="s">
        <v>20</v>
      </c>
      <c r="D356" s="49">
        <f>_xll.qlCalendarAdvance(LocalCalendar,$D355,B356,"f",FALSE)</f>
        <v>42692</v>
      </c>
      <c r="E356" s="49">
        <f>_xll.qlInterestRateIndexValueDate(IndexON,D356)</f>
        <v>42692</v>
      </c>
      <c r="F356" s="52">
        <f>IFERROR(_xll.qlIndexFixing(IndexON,D356,TRUE,_xll.ohTrigger(RecalcTrigger,TriggerON)),NA())</f>
        <v>9.8677314283968087E-3</v>
      </c>
      <c r="H356" s="49">
        <f>_xll.qlCalendarAdvance(IborCalendar,$H355,B356,"f",FALSE)</f>
        <v>42685</v>
      </c>
      <c r="I356" s="49">
        <f>_xll.qlInterestRateIndexValueDate(Index1M,$H356)</f>
        <v>42689</v>
      </c>
      <c r="J356" s="52">
        <f>IFERROR(_xll.qlIndexFixing(Index1M,$H356,TRUE,_xll.ohTrigger(RecalcTrigger,Trigger1M)),NA())</f>
        <v>1.1175436072999645E-2</v>
      </c>
      <c r="K356" s="52">
        <f>IFERROR(_xll.qlIndexFixing(ONIndex1M,I356,TRUE,_xll.ohTrigger(RecalcTrigger,Trigger1M)),NA())</f>
        <v>1.0854677642804234E-2</v>
      </c>
      <c r="L356" s="52">
        <f>IFERROR(_xll.qlIndexFixing(Index3M,H356,TRUE,_xll.ohTrigger(RecalcTrigger,Trigger3M)),NA())</f>
        <v>1.3336162115139985E-2</v>
      </c>
      <c r="M356" s="52">
        <f>IFERROR(_xll.qlIndexFixing(ONIndex3M,I356,TRUE,_xll.ohTrigger(RecalcTrigger,Trigger3M)),NA())</f>
        <v>1.2156289935232323E-2</v>
      </c>
      <c r="N356" s="52">
        <f>IFERROR(_xll.qlIndexFixing(Index6M,$H356,TRUE,_xll.ohTrigger(RecalcTrigger,Trigger6M)),NA())</f>
        <v>1.4992655854402704E-2</v>
      </c>
      <c r="O356" s="52">
        <f>IFERROR(_xll.qlIndexFixing(ONIndex6M,I356,TRUE,_xll.ohTrigger(RecalcTrigger,Trigger6M)),NA())</f>
        <v>1.25123738078603E-2</v>
      </c>
      <c r="P356" s="52">
        <f>IFERROR(_xll.qlIndexFixing(Index1Y,$H356,TRUE,_xll.ohTrigger(RecalcTrigger,Trigger1Y)),NA())</f>
        <v>1.7907493688814453E-2</v>
      </c>
      <c r="Q356" s="52">
        <f>IFERROR(_xll.qlIndexFixing(ONIndex1Y,I356,TRUE,_xll.ohTrigger(RecalcTrigger,Trigger1Y)),NA())</f>
        <v>1.4561016480563183E-2</v>
      </c>
    </row>
    <row r="357" spans="2:17" x14ac:dyDescent="0.2">
      <c r="B357" s="46" t="s">
        <v>20</v>
      </c>
      <c r="D357" s="49">
        <f>_xll.qlCalendarAdvance(LocalCalendar,$D356,B357,"f",FALSE)</f>
        <v>42695</v>
      </c>
      <c r="E357" s="49">
        <f>_xll.qlInterestRateIndexValueDate(IndexON,D357)</f>
        <v>42695</v>
      </c>
      <c r="F357" s="52">
        <f>IFERROR(_xll.qlIndexFixing(IndexON,D357,TRUE,_xll.ohTrigger(RecalcTrigger,TriggerON)),NA())</f>
        <v>9.9157805187566339E-3</v>
      </c>
      <c r="H357" s="49">
        <f>_xll.qlCalendarAdvance(IborCalendar,$H356,B357,"f",FALSE)</f>
        <v>42688</v>
      </c>
      <c r="I357" s="49">
        <f>_xll.qlInterestRateIndexValueDate(Index1M,$H357)</f>
        <v>42690</v>
      </c>
      <c r="J357" s="52">
        <f>IFERROR(_xll.qlIndexFixing(Index1M,$H357,TRUE,_xll.ohTrigger(RecalcTrigger,Trigger1M)),NA())</f>
        <v>1.1197149993322775E-2</v>
      </c>
      <c r="K357" s="52">
        <f>IFERROR(_xll.qlIndexFixing(ONIndex1M,I357,TRUE,_xll.ohTrigger(RecalcTrigger,Trigger1M)),NA())</f>
        <v>1.0876597083067097E-2</v>
      </c>
      <c r="L357" s="52">
        <f>IFERROR(_xll.qlIndexFixing(Index3M,H357,TRUE,_xll.ohTrigger(RecalcTrigger,Trigger3M)),NA())</f>
        <v>1.3361373552125895E-2</v>
      </c>
      <c r="M357" s="52">
        <f>IFERROR(_xll.qlIndexFixing(ONIndex3M,I357,TRUE,_xll.ohTrigger(RecalcTrigger,Trigger3M)),NA())</f>
        <v>1.2181345080071182E-2</v>
      </c>
      <c r="N357" s="52">
        <f>IFERROR(_xll.qlIndexFixing(Index6M,$H357,TRUE,_xll.ohTrigger(RecalcTrigger,Trigger6M)),NA())</f>
        <v>1.50196809920712E-2</v>
      </c>
      <c r="O357" s="52">
        <f>IFERROR(_xll.qlIndexFixing(ONIndex6M,I357,TRUE,_xll.ohTrigger(RecalcTrigger,Trigger6M)),NA())</f>
        <v>1.2534824857999283E-2</v>
      </c>
      <c r="P357" s="52">
        <f>IFERROR(_xll.qlIndexFixing(Index1Y,$H357,TRUE,_xll.ohTrigger(RecalcTrigger,Trigger1Y)),NA())</f>
        <v>1.7925719857512356E-2</v>
      </c>
      <c r="Q357" s="52">
        <f>IFERROR(_xll.qlIndexFixing(ONIndex1Y,I357,TRUE,_xll.ohTrigger(RecalcTrigger,Trigger1Y)),NA())</f>
        <v>1.458453995525133E-2</v>
      </c>
    </row>
    <row r="358" spans="2:17" x14ac:dyDescent="0.2">
      <c r="B358" s="46" t="s">
        <v>20</v>
      </c>
      <c r="D358" s="49">
        <f>_xll.qlCalendarAdvance(LocalCalendar,$D357,B358,"f",FALSE)</f>
        <v>42696</v>
      </c>
      <c r="E358" s="49">
        <f>_xll.qlInterestRateIndexValueDate(IndexON,D358)</f>
        <v>42696</v>
      </c>
      <c r="F358" s="52">
        <f>IFERROR(_xll.qlIndexFixing(IndexON,D358,TRUE,_xll.ohTrigger(RecalcTrigger,TriggerON)),NA())</f>
        <v>9.9400852248443528E-3</v>
      </c>
      <c r="H358" s="49">
        <f>_xll.qlCalendarAdvance(IborCalendar,$H357,B358,"f",FALSE)</f>
        <v>42689</v>
      </c>
      <c r="I358" s="49">
        <f>_xll.qlInterestRateIndexValueDate(Index1M,$H358)</f>
        <v>42691</v>
      </c>
      <c r="J358" s="52">
        <f>IFERROR(_xll.qlIndexFixing(Index1M,$H358,TRUE,_xll.ohTrigger(RecalcTrigger,Trigger1M)),NA())</f>
        <v>1.1240801926943045E-2</v>
      </c>
      <c r="K358" s="52">
        <f>IFERROR(_xll.qlIndexFixing(ONIndex1M,I358,TRUE,_xll.ohTrigger(RecalcTrigger,Trigger1M)),NA())</f>
        <v>1.0898501001266325E-2</v>
      </c>
      <c r="L358" s="52">
        <f>IFERROR(_xll.qlIndexFixing(Index3M,H358,TRUE,_xll.ohTrigger(RecalcTrigger,Trigger3M)),NA())</f>
        <v>1.3386568661184968E-2</v>
      </c>
      <c r="M358" s="52">
        <f>IFERROR(_xll.qlIndexFixing(ONIndex3M,I358,TRUE,_xll.ohTrigger(RecalcTrigger,Trigger3M)),NA())</f>
        <v>1.2206430610763874E-2</v>
      </c>
      <c r="N358" s="52">
        <f>IFERROR(_xll.qlIndexFixing(Index6M,$H358,TRUE,_xll.ohTrigger(RecalcTrigger,Trigger6M)),NA())</f>
        <v>1.5046688041919396E-2</v>
      </c>
      <c r="O358" s="52">
        <f>IFERROR(_xll.qlIndexFixing(ONIndex6M,I358,TRUE,_xll.ohTrigger(RecalcTrigger,Trigger6M)),NA())</f>
        <v>1.2557291870329834E-2</v>
      </c>
      <c r="P358" s="52">
        <f>IFERROR(_xll.qlIndexFixing(Index1Y,$H358,TRUE,_xll.ohTrigger(RecalcTrigger,Trigger1Y)),NA())</f>
        <v>1.7943935061665701E-2</v>
      </c>
      <c r="Q358" s="52">
        <f>IFERROR(_xll.qlIndexFixing(ONIndex1Y,I358,TRUE,_xll.ohTrigger(RecalcTrigger,Trigger1Y)),NA())</f>
        <v>1.4609250058494894E-2</v>
      </c>
    </row>
    <row r="359" spans="2:17" x14ac:dyDescent="0.2">
      <c r="B359" s="46" t="s">
        <v>20</v>
      </c>
      <c r="D359" s="49">
        <f>_xll.qlCalendarAdvance(LocalCalendar,$D358,B359,"f",FALSE)</f>
        <v>42697</v>
      </c>
      <c r="E359" s="49">
        <f>_xll.qlInterestRateIndexValueDate(IndexON,D359)</f>
        <v>42697</v>
      </c>
      <c r="F359" s="52">
        <f>IFERROR(_xll.qlIndexFixing(IndexON,D359,TRUE,_xll.ohTrigger(RecalcTrigger,TriggerON)),NA())</f>
        <v>9.9768544407563553E-3</v>
      </c>
      <c r="H359" s="49">
        <f>_xll.qlCalendarAdvance(IborCalendar,$H358,B359,"f",FALSE)</f>
        <v>42690</v>
      </c>
      <c r="I359" s="49">
        <f>_xll.qlInterestRateIndexValueDate(Index1M,$H359)</f>
        <v>42692</v>
      </c>
      <c r="J359" s="52">
        <f>IFERROR(_xll.qlIndexFixing(Index1M,$H359,TRUE,_xll.ohTrigger(RecalcTrigger,Trigger1M)),NA())</f>
        <v>1.1251503268621408E-2</v>
      </c>
      <c r="K359" s="52">
        <f>IFERROR(_xll.qlIndexFixing(ONIndex1M,I359,TRUE,_xll.ohTrigger(RecalcTrigger,Trigger1M)),NA())</f>
        <v>1.0942589692470861E-2</v>
      </c>
      <c r="L359" s="52">
        <f>IFERROR(_xll.qlIndexFixing(Index3M,H359,TRUE,_xll.ohTrigger(RecalcTrigger,Trigger3M)),NA())</f>
        <v>1.3449659785301455E-2</v>
      </c>
      <c r="M359" s="52">
        <f>IFERROR(_xll.qlIndexFixing(ONIndex3M,I359,TRUE,_xll.ohTrigger(RecalcTrigger,Trigger3M)),NA())</f>
        <v>1.2257120259056009E-2</v>
      </c>
      <c r="N359" s="52">
        <f>IFERROR(_xll.qlIndexFixing(Index6M,$H359,TRUE,_xll.ohTrigger(RecalcTrigger,Trigger6M)),NA())</f>
        <v>1.507367602503531E-2</v>
      </c>
      <c r="O359" s="52">
        <f>IFERROR(_xll.qlIndexFixing(ONIndex6M,I359,TRUE,_xll.ohTrigger(RecalcTrigger,Trigger6M)),NA())</f>
        <v>1.2602720266574607E-2</v>
      </c>
      <c r="P359" s="52">
        <f>IFERROR(_xll.qlIndexFixing(Index1Y,$H359,TRUE,_xll.ohTrigger(RecalcTrigger,Trigger1Y)),NA())</f>
        <v>1.7981684156397535E-2</v>
      </c>
      <c r="Q359" s="52">
        <f>IFERROR(_xll.qlIndexFixing(ONIndex1Y,I359,TRUE,_xll.ohTrigger(RecalcTrigger,Trigger1Y)),NA())</f>
        <v>1.4663222903408268E-2</v>
      </c>
    </row>
    <row r="360" spans="2:17" x14ac:dyDescent="0.2">
      <c r="B360" s="46" t="s">
        <v>20</v>
      </c>
      <c r="D360" s="49">
        <f>_xll.qlCalendarAdvance(LocalCalendar,$D359,B360,"f",FALSE)</f>
        <v>42699</v>
      </c>
      <c r="E360" s="49">
        <f>_xll.qlInterestRateIndexValueDate(IndexON,D360)</f>
        <v>42699</v>
      </c>
      <c r="F360" s="52">
        <f>IFERROR(_xll.qlIndexFixing(IndexON,D360,TRUE,_xll.ohTrigger(RecalcTrigger,TriggerON)),NA())</f>
        <v>1.00384825116695E-2</v>
      </c>
      <c r="H360" s="49">
        <f>_xll.qlCalendarAdvance(IborCalendar,$H359,B360,"f",FALSE)</f>
        <v>42691</v>
      </c>
      <c r="I360" s="49">
        <f>_xll.qlInterestRateIndexValueDate(Index1M,$H360)</f>
        <v>42695</v>
      </c>
      <c r="J360" s="52">
        <f>IFERROR(_xll.qlIndexFixing(Index1M,$H360,TRUE,_xll.ohTrigger(RecalcTrigger,Trigger1M)),NA())</f>
        <v>1.1305487121977542E-2</v>
      </c>
      <c r="K360" s="52">
        <f>IFERROR(_xll.qlIndexFixing(ONIndex1M,I360,TRUE,_xll.ohTrigger(RecalcTrigger,Trigger1M)),NA())</f>
        <v>1.0985961454546E-2</v>
      </c>
      <c r="L360" s="52">
        <f>IFERROR(_xll.qlIndexFixing(Index3M,H360,TRUE,_xll.ohTrigger(RecalcTrigger,Trigger3M)),NA())</f>
        <v>1.3487169328295587E-2</v>
      </c>
      <c r="M360" s="52">
        <f>IFERROR(_xll.qlIndexFixing(ONIndex3M,I360,TRUE,_xll.ohTrigger(RecalcTrigger,Trigger3M)),NA())</f>
        <v>1.2307076592072974E-2</v>
      </c>
      <c r="N360" s="52">
        <f>IFERROR(_xll.qlIndexFixing(Index6M,$H360,TRUE,_xll.ohTrigger(RecalcTrigger,Trigger6M)),NA())</f>
        <v>1.5168024508462252E-2</v>
      </c>
      <c r="O360" s="52">
        <f>IFERROR(_xll.qlIndexFixing(ONIndex6M,I360,TRUE,_xll.ohTrigger(RecalcTrigger,Trigger6M)),NA())</f>
        <v>1.2647319541647661E-2</v>
      </c>
      <c r="P360" s="52">
        <f>IFERROR(_xll.qlIndexFixing(Index1Y,$H360,TRUE,_xll.ohTrigger(RecalcTrigger,Trigger1Y)),NA())</f>
        <v>1.801661793466373E-2</v>
      </c>
      <c r="Q360" s="52">
        <f>IFERROR(_xll.qlIndexFixing(ONIndex1Y,I360,TRUE,_xll.ohTrigger(RecalcTrigger,Trigger1Y)),NA())</f>
        <v>1.471995676110005E-2</v>
      </c>
    </row>
    <row r="361" spans="2:17" x14ac:dyDescent="0.2">
      <c r="B361" s="46" t="s">
        <v>20</v>
      </c>
      <c r="D361" s="49">
        <f>_xll.qlCalendarAdvance(LocalCalendar,$D360,B361,"f",FALSE)</f>
        <v>42702</v>
      </c>
      <c r="E361" s="49">
        <f>_xll.qlInterestRateIndexValueDate(IndexON,D361)</f>
        <v>42702</v>
      </c>
      <c r="F361" s="52">
        <f>IFERROR(_xll.qlIndexFixing(IndexON,D361,TRUE,_xll.ohTrigger(RecalcTrigger,TriggerON)),NA())</f>
        <v>1.0087739559683229E-2</v>
      </c>
      <c r="H361" s="49">
        <f>_xll.qlCalendarAdvance(IborCalendar,$H360,B361,"f",FALSE)</f>
        <v>42692</v>
      </c>
      <c r="I361" s="49">
        <f>_xll.qlInterestRateIndexValueDate(Index1M,$H361)</f>
        <v>42696</v>
      </c>
      <c r="J361" s="52">
        <f>IFERROR(_xll.qlIndexFixing(Index1M,$H361,TRUE,_xll.ohTrigger(RecalcTrigger,Trigger1M)),NA())</f>
        <v>1.1327108052532786E-2</v>
      </c>
      <c r="K361" s="52">
        <f>IFERROR(_xll.qlIndexFixing(ONIndex1M,I361,TRUE,_xll.ohTrigger(RecalcTrigger,Trigger1M)),NA())</f>
        <v>1.1007787762986609E-2</v>
      </c>
      <c r="L361" s="52">
        <f>IFERROR(_xll.qlIndexFixing(Index3M,H361,TRUE,_xll.ohTrigger(RecalcTrigger,Trigger3M)),NA())</f>
        <v>1.3512270430149161E-2</v>
      </c>
      <c r="M361" s="52">
        <f>IFERROR(_xll.qlIndexFixing(ONIndex3M,I361,TRUE,_xll.ohTrigger(RecalcTrigger,Trigger3M)),NA())</f>
        <v>1.2332314052114768E-2</v>
      </c>
      <c r="N361" s="52">
        <f>IFERROR(_xll.qlIndexFixing(Index6M,$H361,TRUE,_xll.ohTrigger(RecalcTrigger,Trigger6M)),NA())</f>
        <v>1.5181417710126745E-2</v>
      </c>
      <c r="O361" s="52">
        <f>IFERROR(_xll.qlIndexFixing(ONIndex6M,I361,TRUE,_xll.ohTrigger(RecalcTrigger,Trigger6M)),NA())</f>
        <v>1.2669866364936055E-2</v>
      </c>
      <c r="P361" s="52">
        <f>IFERROR(_xll.qlIndexFixing(Index1Y,$H361,TRUE,_xll.ohTrigger(RecalcTrigger,Trigger1Y)),NA())</f>
        <v>1.8034727090314055E-2</v>
      </c>
      <c r="Q361" s="52">
        <f>IFERROR(_xll.qlIndexFixing(ONIndex1Y,I361,TRUE,_xll.ohTrigger(RecalcTrigger,Trigger1Y)),NA())</f>
        <v>1.4750600010557946E-2</v>
      </c>
    </row>
    <row r="362" spans="2:17" x14ac:dyDescent="0.2">
      <c r="B362" s="46" t="s">
        <v>20</v>
      </c>
      <c r="D362" s="49">
        <f>_xll.qlCalendarAdvance(LocalCalendar,$D361,B362,"f",FALSE)</f>
        <v>42703</v>
      </c>
      <c r="E362" s="49">
        <f>_xll.qlInterestRateIndexValueDate(IndexON,D362)</f>
        <v>42703</v>
      </c>
      <c r="F362" s="52">
        <f>IFERROR(_xll.qlIndexFixing(IndexON,D362,TRUE,_xll.ohTrigger(RecalcTrigger,TriggerON)),NA())</f>
        <v>1.0112652965341695E-2</v>
      </c>
      <c r="H362" s="49">
        <f>_xll.qlCalendarAdvance(IborCalendar,$H361,B362,"f",FALSE)</f>
        <v>42695</v>
      </c>
      <c r="I362" s="49">
        <f>_xll.qlInterestRateIndexValueDate(Index1M,$H362)</f>
        <v>42697</v>
      </c>
      <c r="J362" s="52">
        <f>IFERROR(_xll.qlIndexFixing(Index1M,$H362,TRUE,_xll.ohTrigger(RecalcTrigger,Trigger1M)),NA())</f>
        <v>1.1348713484496287E-2</v>
      </c>
      <c r="K362" s="52">
        <f>IFERROR(_xll.qlIndexFixing(ONIndex1M,I362,TRUE,_xll.ohTrigger(RecalcTrigger,Trigger1M)),NA())</f>
        <v>1.1040665476658162E-2</v>
      </c>
      <c r="L362" s="52">
        <f>IFERROR(_xll.qlIndexFixing(Index3M,H362,TRUE,_xll.ohTrigger(RecalcTrigger,Trigger3M)),NA())</f>
        <v>1.3537350256901925E-2</v>
      </c>
      <c r="M362" s="52">
        <f>IFERROR(_xll.qlIndexFixing(ONIndex3M,I362,TRUE,_xll.ohTrigger(RecalcTrigger,Trigger3M)),NA())</f>
        <v>1.2370443545157706E-2</v>
      </c>
      <c r="N362" s="52">
        <f>IFERROR(_xll.qlIndexFixing(Index6M,$H362,TRUE,_xll.ohTrigger(RecalcTrigger,Trigger6M)),NA())</f>
        <v>1.520829567408865E-2</v>
      </c>
      <c r="O362" s="52">
        <f>IFERROR(_xll.qlIndexFixing(ONIndex6M,I362,TRUE,_xll.ohTrigger(RecalcTrigger,Trigger6M)),NA())</f>
        <v>1.2703942669234358E-2</v>
      </c>
      <c r="P362" s="52">
        <f>IFERROR(_xll.qlIndexFixing(Index1Y,$H362,TRUE,_xll.ohTrigger(RecalcTrigger,Trigger1Y)),NA())</f>
        <v>1.8062602871063455E-2</v>
      </c>
      <c r="Q362" s="52">
        <f>IFERROR(_xll.qlIndexFixing(ONIndex1Y,I362,TRUE,_xll.ohTrigger(RecalcTrigger,Trigger1Y)),NA())</f>
        <v>1.4799242323335626E-2</v>
      </c>
    </row>
    <row r="363" spans="2:17" x14ac:dyDescent="0.2">
      <c r="B363" s="46" t="s">
        <v>20</v>
      </c>
      <c r="D363" s="49">
        <f>_xll.qlCalendarAdvance(LocalCalendar,$D362,B363,"f",FALSE)</f>
        <v>42704</v>
      </c>
      <c r="E363" s="49">
        <f>_xll.qlInterestRateIndexValueDate(IndexON,D363)</f>
        <v>42704</v>
      </c>
      <c r="F363" s="52">
        <f>IFERROR(_xll.qlIndexFixing(IndexON,D363,TRUE,_xll.ohTrigger(RecalcTrigger,TriggerON)),NA())</f>
        <v>1.0137653328081697E-2</v>
      </c>
      <c r="H363" s="49">
        <f>_xll.qlCalendarAdvance(IborCalendar,$H362,B363,"f",FALSE)</f>
        <v>42696</v>
      </c>
      <c r="I363" s="49">
        <f>_xll.qlInterestRateIndexValueDate(Index1M,$H363)</f>
        <v>42699</v>
      </c>
      <c r="J363" s="52">
        <f>IFERROR(_xll.qlIndexFixing(Index1M,$H363,TRUE,_xll.ohTrigger(RecalcTrigger,Trigger1M)),NA())</f>
        <v>1.1424631720674842E-2</v>
      </c>
      <c r="K363" s="52">
        <f>IFERROR(_xll.qlIndexFixing(ONIndex1M,I363,TRUE,_xll.ohTrigger(RecalcTrigger,Trigger1M)),NA())</f>
        <v>1.1095274543340139E-2</v>
      </c>
      <c r="L363" s="52">
        <f>IFERROR(_xll.qlIndexFixing(Index3M,H363,TRUE,_xll.ohTrigger(RecalcTrigger,Trigger3M)),NA())</f>
        <v>1.3612481837212975E-2</v>
      </c>
      <c r="M363" s="52">
        <f>IFERROR(_xll.qlIndexFixing(ONIndex3M,I363,TRUE,_xll.ohTrigger(RecalcTrigger,Trigger3M)),NA())</f>
        <v>1.2434007311581396E-2</v>
      </c>
      <c r="N363" s="52">
        <f>IFERROR(_xll.qlIndexFixing(Index6M,$H363,TRUE,_xll.ohTrigger(RecalcTrigger,Trigger6M)),NA())</f>
        <v>1.5261975798861743E-2</v>
      </c>
      <c r="O363" s="52">
        <f>IFERROR(_xll.qlIndexFixing(ONIndex6M,I363,TRUE,_xll.ohTrigger(RecalcTrigger,Trigger6M)),NA())</f>
        <v>1.2760670892433268E-2</v>
      </c>
      <c r="P363" s="52">
        <f>IFERROR(_xll.qlIndexFixing(Index1Y,$H363,TRUE,_xll.ohTrigger(RecalcTrigger,Trigger1Y)),NA())</f>
        <v>1.8108471840148622E-2</v>
      </c>
      <c r="Q363" s="52">
        <f>IFERROR(_xll.qlIndexFixing(ONIndex1Y,I363,TRUE,_xll.ohTrigger(RecalcTrigger,Trigger1Y)),NA())</f>
        <v>1.4886050353313252E-2</v>
      </c>
    </row>
    <row r="364" spans="2:17" x14ac:dyDescent="0.2">
      <c r="B364" s="46" t="s">
        <v>20</v>
      </c>
      <c r="D364" s="49">
        <f>_xll.qlCalendarAdvance(LocalCalendar,$D363,B364,"f",FALSE)</f>
        <v>42705</v>
      </c>
      <c r="E364" s="49">
        <f>_xll.qlInterestRateIndexValueDate(IndexON,D364)</f>
        <v>42705</v>
      </c>
      <c r="F364" s="52">
        <f>IFERROR(_xll.qlIndexFixing(IndexON,D364,TRUE,_xll.ohTrigger(RecalcTrigger,TriggerON)),NA())</f>
        <v>1.0162740648063107E-2</v>
      </c>
      <c r="H364" s="49">
        <f>_xll.qlCalendarAdvance(IborCalendar,$H363,B364,"f",FALSE)</f>
        <v>42697</v>
      </c>
      <c r="I364" s="49">
        <f>_xll.qlInterestRateIndexValueDate(Index1M,$H364)</f>
        <v>42699</v>
      </c>
      <c r="J364" s="52">
        <f>IFERROR(_xll.qlIndexFixing(Index1M,$H364,TRUE,_xll.ohTrigger(RecalcTrigger,Trigger1M)),NA())</f>
        <v>1.1424631720674842E-2</v>
      </c>
      <c r="K364" s="52">
        <f>IFERROR(_xll.qlIndexFixing(ONIndex1M,I364,TRUE,_xll.ohTrigger(RecalcTrigger,Trigger1M)),NA())</f>
        <v>1.1095274543340139E-2</v>
      </c>
      <c r="L364" s="52">
        <f>IFERROR(_xll.qlIndexFixing(Index3M,H364,TRUE,_xll.ohTrigger(RecalcTrigger,Trigger3M)),NA())</f>
        <v>1.3612481837212975E-2</v>
      </c>
      <c r="M364" s="52">
        <f>IFERROR(_xll.qlIndexFixing(ONIndex3M,I364,TRUE,_xll.ohTrigger(RecalcTrigger,Trigger3M)),NA())</f>
        <v>1.2434007311581396E-2</v>
      </c>
      <c r="N364" s="52">
        <f>IFERROR(_xll.qlIndexFixing(Index6M,$H364,TRUE,_xll.ohTrigger(RecalcTrigger,Trigger6M)),NA())</f>
        <v>1.5261975798861743E-2</v>
      </c>
      <c r="O364" s="52">
        <f>IFERROR(_xll.qlIndexFixing(ONIndex6M,I364,TRUE,_xll.ohTrigger(RecalcTrigger,Trigger6M)),NA())</f>
        <v>1.2760670892433268E-2</v>
      </c>
      <c r="P364" s="52">
        <f>IFERROR(_xll.qlIndexFixing(Index1Y,$H364,TRUE,_xll.ohTrigger(RecalcTrigger,Trigger1Y)),NA())</f>
        <v>1.8108471840148622E-2</v>
      </c>
      <c r="Q364" s="52">
        <f>IFERROR(_xll.qlIndexFixing(ONIndex1Y,I364,TRUE,_xll.ohTrigger(RecalcTrigger,Trigger1Y)),NA())</f>
        <v>1.4886050353313252E-2</v>
      </c>
    </row>
    <row r="365" spans="2:17" x14ac:dyDescent="0.2">
      <c r="B365" s="46" t="s">
        <v>20</v>
      </c>
      <c r="D365" s="49">
        <f>_xll.qlCalendarAdvance(LocalCalendar,$D364,B365,"f",FALSE)</f>
        <v>42706</v>
      </c>
      <c r="E365" s="49">
        <f>_xll.qlInterestRateIndexValueDate(IndexON,D365)</f>
        <v>42706</v>
      </c>
      <c r="F365" s="52">
        <f>IFERROR(_xll.qlIndexFixing(IndexON,D365,TRUE,_xll.ohTrigger(RecalcTrigger,TriggerON)),NA())</f>
        <v>1.0213494896254005E-2</v>
      </c>
      <c r="H365" s="49">
        <f>_xll.qlCalendarAdvance(IborCalendar,$H364,B365,"f",FALSE)</f>
        <v>42698</v>
      </c>
      <c r="I365" s="49">
        <f>_xll.qlInterestRateIndexValueDate(Index1M,$H365)</f>
        <v>42702</v>
      </c>
      <c r="J365" s="52">
        <f>IFERROR(_xll.qlIndexFixing(Index1M,$H365,TRUE,_xll.ohTrigger(RecalcTrigger,Trigger1M)),NA())</f>
        <v>1.1456508162546619E-2</v>
      </c>
      <c r="K365" s="52">
        <f>IFERROR(_xll.qlIndexFixing(ONIndex1M,I365,TRUE,_xll.ohTrigger(RecalcTrigger,Trigger1M)),NA())</f>
        <v>1.1138419651652853E-2</v>
      </c>
      <c r="L365" s="52">
        <f>IFERROR(_xll.qlIndexFixing(Index3M,H365,TRUE,_xll.ohTrigger(RecalcTrigger,Trigger3M)),NA())</f>
        <v>1.366240140238581E-2</v>
      </c>
      <c r="M365" s="52">
        <f>IFERROR(_xll.qlIndexFixing(ONIndex3M,I365,TRUE,_xll.ohTrigger(RecalcTrigger,Trigger3M)),NA())</f>
        <v>1.2484376916175322E-2</v>
      </c>
      <c r="N365" s="52">
        <f>IFERROR(_xll.qlIndexFixing(Index6M,$H365,TRUE,_xll.ohTrigger(RecalcTrigger,Trigger6M)),NA())</f>
        <v>1.5368590555224189E-2</v>
      </c>
      <c r="O365" s="52">
        <f>IFERROR(_xll.qlIndexFixing(ONIndex6M,I365,TRUE,_xll.ohTrigger(RecalcTrigger,Trigger6M)),NA())</f>
        <v>1.2805482511089039E-2</v>
      </c>
      <c r="P365" s="52">
        <f>IFERROR(_xll.qlIndexFixing(Index1Y,$H365,TRUE,_xll.ohTrigger(RecalcTrigger,Trigger1Y)),NA())</f>
        <v>1.8142601860877357E-2</v>
      </c>
      <c r="Q365" s="52">
        <f>IFERROR(_xll.qlIndexFixing(ONIndex1Y,I365,TRUE,_xll.ohTrigger(RecalcTrigger,Trigger1Y)),NA())</f>
        <v>1.4959378751333574E-2</v>
      </c>
    </row>
    <row r="366" spans="2:17" x14ac:dyDescent="0.2">
      <c r="B366" s="46" t="s">
        <v>20</v>
      </c>
      <c r="D366" s="49">
        <f>_xll.qlCalendarAdvance(LocalCalendar,$D365,B366,"f",FALSE)</f>
        <v>42709</v>
      </c>
      <c r="E366" s="49">
        <f>_xll.qlInterestRateIndexValueDate(IndexON,D366)</f>
        <v>42709</v>
      </c>
      <c r="F366" s="52">
        <f>IFERROR(_xll.qlIndexFixing(IndexON,D366,TRUE,_xll.ohTrigger(RecalcTrigger,TriggerON)),NA())</f>
        <v>1.0263959499923203E-2</v>
      </c>
      <c r="H366" s="49">
        <f>_xll.qlCalendarAdvance(IborCalendar,$H365,B366,"f",FALSE)</f>
        <v>42699</v>
      </c>
      <c r="I366" s="49">
        <f>_xll.qlInterestRateIndexValueDate(Index1M,$H366)</f>
        <v>42703</v>
      </c>
      <c r="J366" s="52">
        <f>IFERROR(_xll.qlIndexFixing(Index1M,$H366,TRUE,_xll.ohTrigger(RecalcTrigger,Trigger1M)),NA())</f>
        <v>1.1478020601217054E-2</v>
      </c>
      <c r="K366" s="52">
        <f>IFERROR(_xll.qlIndexFixing(ONIndex1M,I366,TRUE,_xll.ohTrigger(RecalcTrigger,Trigger1M)),NA())</f>
        <v>1.1160137306127638E-2</v>
      </c>
      <c r="L366" s="52">
        <f>IFERROR(_xll.qlIndexFixing(Index3M,H366,TRUE,_xll.ohTrigger(RecalcTrigger,Trigger3M)),NA())</f>
        <v>1.3674872497903088E-2</v>
      </c>
      <c r="M366" s="52">
        <f>IFERROR(_xll.qlIndexFixing(ONIndex3M,I366,TRUE,_xll.ohTrigger(RecalcTrigger,Trigger3M)),NA())</f>
        <v>1.2509827077593627E-2</v>
      </c>
      <c r="N366" s="52">
        <f>IFERROR(_xll.qlIndexFixing(Index6M,$H366,TRUE,_xll.ohTrigger(RecalcTrigger,Trigger6M)),NA())</f>
        <v>1.5382126412148344E-2</v>
      </c>
      <c r="O366" s="52">
        <f>IFERROR(_xll.qlIndexFixing(ONIndex6M,I366,TRUE,_xll.ohTrigger(RecalcTrigger,Trigger6M)),NA())</f>
        <v>1.2828141069878285E-2</v>
      </c>
      <c r="P366" s="52">
        <f>IFERROR(_xll.qlIndexFixing(Index1Y,$H366,TRUE,_xll.ohTrigger(RecalcTrigger,Trigger1Y)),NA())</f>
        <v>1.8160419071991406E-2</v>
      </c>
      <c r="Q366" s="52">
        <f>IFERROR(_xll.qlIndexFixing(ONIndex1Y,I366,TRUE,_xll.ohTrigger(RecalcTrigger,Trigger1Y)),NA())</f>
        <v>1.4998041725515776E-2</v>
      </c>
    </row>
    <row r="367" spans="2:17" x14ac:dyDescent="0.2">
      <c r="B367" s="46" t="s">
        <v>20</v>
      </c>
      <c r="D367" s="49">
        <f>_xll.qlCalendarAdvance(LocalCalendar,$D366,B367,"f",FALSE)</f>
        <v>42710</v>
      </c>
      <c r="E367" s="49">
        <f>_xll.qlInterestRateIndexValueDate(IndexON,D367)</f>
        <v>42710</v>
      </c>
      <c r="F367" s="52">
        <f>IFERROR(_xll.qlIndexFixing(IndexON,D367,TRUE,_xll.ohTrigger(RecalcTrigger,TriggerON)),NA())</f>
        <v>1.0289481606031714E-2</v>
      </c>
      <c r="H367" s="49">
        <f>_xll.qlCalendarAdvance(IborCalendar,$H366,B367,"f",FALSE)</f>
        <v>42702</v>
      </c>
      <c r="I367" s="49">
        <f>_xll.qlInterestRateIndexValueDate(Index1M,$H367)</f>
        <v>42704</v>
      </c>
      <c r="J367" s="52">
        <f>IFERROR(_xll.qlIndexFixing(Index1M,$H367,TRUE,_xll.ohTrigger(RecalcTrigger,Trigger1M)),NA())</f>
        <v>1.1499517540714876E-2</v>
      </c>
      <c r="K367" s="52">
        <f>IFERROR(_xll.qlIndexFixing(ONIndex1M,I367,TRUE,_xll.ohTrigger(RecalcTrigger,Trigger1M)),NA())</f>
        <v>1.1181839438538788E-2</v>
      </c>
      <c r="L367" s="52">
        <f>IFERROR(_xll.qlIndexFixing(Index3M,H367,TRUE,_xll.ohTrigger(RecalcTrigger,Trigger3M)),NA())</f>
        <v>1.3687341818464205E-2</v>
      </c>
      <c r="M367" s="52">
        <f>IFERROR(_xll.qlIndexFixing(ONIndex3M,I367,TRUE,_xll.ohTrigger(RecalcTrigger,Trigger3M)),NA())</f>
        <v>1.2535307624865766E-2</v>
      </c>
      <c r="N367" s="52">
        <f>IFERROR(_xll.qlIndexFixing(Index6M,$H367,TRUE,_xll.ohTrigger(RecalcTrigger,Trigger6M)),NA())</f>
        <v>1.540875748486463E-2</v>
      </c>
      <c r="O367" s="52">
        <f>IFERROR(_xll.qlIndexFixing(ONIndex6M,I367,TRUE,_xll.ohTrigger(RecalcTrigger,Trigger6M)),NA())</f>
        <v>1.2850815590859099E-2</v>
      </c>
      <c r="P367" s="52">
        <f>IFERROR(_xll.qlIndexFixing(Index1Y,$H367,TRUE,_xll.ohTrigger(RecalcTrigger,Trigger1Y)),NA())</f>
        <v>1.8178181708039459E-2</v>
      </c>
      <c r="Q367" s="52">
        <f>IFERROR(_xll.qlIndexFixing(ONIndex1Y,I367,TRUE,_xll.ohTrigger(RecalcTrigger,Trigger1Y)),NA())</f>
        <v>1.5036457866264286E-2</v>
      </c>
    </row>
    <row r="368" spans="2:17" x14ac:dyDescent="0.2">
      <c r="B368" s="46" t="s">
        <v>20</v>
      </c>
      <c r="D368" s="49">
        <f>_xll.qlCalendarAdvance(LocalCalendar,$D367,B368,"f",FALSE)</f>
        <v>42711</v>
      </c>
      <c r="E368" s="49">
        <f>_xll.qlInterestRateIndexValueDate(IndexON,D368)</f>
        <v>42711</v>
      </c>
      <c r="F368" s="52">
        <f>IFERROR(_xll.qlIndexFixing(IndexON,D368,TRUE,_xll.ohTrigger(RecalcTrigger,TriggerON)),NA())</f>
        <v>1.0315090669381632E-2</v>
      </c>
      <c r="H368" s="49">
        <f>_xll.qlCalendarAdvance(IborCalendar,$H367,B368,"f",FALSE)</f>
        <v>42703</v>
      </c>
      <c r="I368" s="49">
        <f>_xll.qlInterestRateIndexValueDate(Index1M,$H368)</f>
        <v>42705</v>
      </c>
      <c r="J368" s="52">
        <f>IFERROR(_xll.qlIndexFixing(Index1M,$H368,TRUE,_xll.ohTrigger(RecalcTrigger,Trigger1M)),NA())</f>
        <v>1.1553625698767854E-2</v>
      </c>
      <c r="K368" s="52">
        <f>IFERROR(_xll.qlIndexFixing(ONIndex1M,I368,TRUE,_xll.ohTrigger(RecalcTrigger,Trigger1M)),NA())</f>
        <v>1.1203526049046175E-2</v>
      </c>
      <c r="L368" s="52">
        <f>IFERROR(_xll.qlIndexFixing(Index3M,H368,TRUE,_xll.ohTrigger(RecalcTrigger,Trigger3M)),NA())</f>
        <v>1.3712261198667086E-2</v>
      </c>
      <c r="M368" s="52">
        <f>IFERROR(_xll.qlIndexFixing(ONIndex3M,I368,TRUE,_xll.ohTrigger(RecalcTrigger,Trigger3M)),NA())</f>
        <v>1.256081855815161E-2</v>
      </c>
      <c r="N368" s="52">
        <f>IFERROR(_xll.qlIndexFixing(Index6M,$H368,TRUE,_xll.ohTrigger(RecalcTrigger,Trigger6M)),NA())</f>
        <v>1.5435356051313786E-2</v>
      </c>
      <c r="O368" s="52">
        <f>IFERROR(_xll.qlIndexFixing(ONIndex6M,I368,TRUE,_xll.ohTrigger(RecalcTrigger,Trigger6M)),NA())</f>
        <v>1.2873506074111418E-2</v>
      </c>
      <c r="P368" s="52">
        <f>IFERROR(_xll.qlIndexFixing(Index1Y,$H368,TRUE,_xll.ohTrigger(RecalcTrigger,Trigger1Y)),NA())</f>
        <v>1.8195890350795482E-2</v>
      </c>
      <c r="Q368" s="52">
        <f>IFERROR(_xll.qlIndexFixing(ONIndex1Y,I368,TRUE,_xll.ohTrigger(RecalcTrigger,Trigger1Y)),NA())</f>
        <v>1.5074340480349946E-2</v>
      </c>
    </row>
    <row r="369" spans="2:17" x14ac:dyDescent="0.2">
      <c r="B369" s="46" t="s">
        <v>20</v>
      </c>
      <c r="D369" s="49">
        <f>_xll.qlCalendarAdvance(LocalCalendar,$D368,B369,"f",FALSE)</f>
        <v>42712</v>
      </c>
      <c r="E369" s="49">
        <f>_xll.qlInterestRateIndexValueDate(IndexON,D369)</f>
        <v>42712</v>
      </c>
      <c r="F369" s="52">
        <f>IFERROR(_xll.qlIndexFixing(IndexON,D369,TRUE,_xll.ohTrigger(RecalcTrigger,TriggerON)),NA())</f>
        <v>1.0340786690052894E-2</v>
      </c>
      <c r="H369" s="49">
        <f>_xll.qlCalendarAdvance(IborCalendar,$H368,B369,"f",FALSE)</f>
        <v>42704</v>
      </c>
      <c r="I369" s="49">
        <f>_xll.qlInterestRateIndexValueDate(Index1M,$H369)</f>
        <v>42706</v>
      </c>
      <c r="J369" s="52">
        <f>IFERROR(_xll.qlIndexFixing(Index1M,$H369,TRUE,_xll.ohTrigger(RecalcTrigger,Trigger1M)),NA())</f>
        <v>1.1564206424245216E-2</v>
      </c>
      <c r="K369" s="52">
        <f>IFERROR(_xll.qlIndexFixing(ONIndex1M,I369,TRUE,_xll.ohTrigger(RecalcTrigger,Trigger1M)),NA())</f>
        <v>1.1247198898702848E-2</v>
      </c>
      <c r="L369" s="52">
        <f>IFERROR(_xll.qlIndexFixing(Index3M,H369,TRUE,_xll.ohTrigger(RecalcTrigger,Trigger3M)),NA())</f>
        <v>1.3737152247364826E-2</v>
      </c>
      <c r="M369" s="52">
        <f>IFERROR(_xll.qlIndexFixing(ONIndex3M,I369,TRUE,_xll.ohTrigger(RecalcTrigger,Trigger3M)),NA())</f>
        <v>1.2612383551973139E-2</v>
      </c>
      <c r="N369" s="52">
        <f>IFERROR(_xll.qlIndexFixing(Index6M,$H369,TRUE,_xll.ohTrigger(RecalcTrigger,Trigger6M)),NA())</f>
        <v>1.5461921137159598E-2</v>
      </c>
      <c r="O369" s="52">
        <f>IFERROR(_xll.qlIndexFixing(ONIndex6M,I369,TRUE,_xll.ohTrigger(RecalcTrigger,Trigger6M)),NA())</f>
        <v>1.2919403861415546E-2</v>
      </c>
      <c r="P369" s="52">
        <f>IFERROR(_xll.qlIndexFixing(Index1Y,$H369,TRUE,_xll.ohTrigger(RecalcTrigger,Trigger1Y)),NA())</f>
        <v>1.8233238314651564E-2</v>
      </c>
      <c r="Q369" s="52">
        <f>IFERROR(_xll.qlIndexFixing(ONIndex1Y,I369,TRUE,_xll.ohTrigger(RecalcTrigger,Trigger1Y)),NA())</f>
        <v>1.5148964714875035E-2</v>
      </c>
    </row>
    <row r="370" spans="2:17" x14ac:dyDescent="0.2">
      <c r="B370" s="46" t="s">
        <v>20</v>
      </c>
      <c r="D370" s="49">
        <f>_xll.qlCalendarAdvance(LocalCalendar,$D369,B370,"f",FALSE)</f>
        <v>42713</v>
      </c>
      <c r="E370" s="49">
        <f>_xll.qlInterestRateIndexValueDate(IndexON,D370)</f>
        <v>42713</v>
      </c>
      <c r="F370" s="52">
        <f>IFERROR(_xll.qlIndexFixing(IndexON,D370,TRUE,_xll.ohTrigger(RecalcTrigger,TriggerON)),NA())</f>
        <v>1.0392768600802071E-2</v>
      </c>
      <c r="H370" s="49">
        <f>_xll.qlCalendarAdvance(IborCalendar,$H369,B370,"f",FALSE)</f>
        <v>42705</v>
      </c>
      <c r="I370" s="49">
        <f>_xll.qlInterestRateIndexValueDate(Index1M,$H370)</f>
        <v>42709</v>
      </c>
      <c r="J370" s="52">
        <f>IFERROR(_xll.qlIndexFixing(Index1M,$H370,TRUE,_xll.ohTrigger(RecalcTrigger,Trigger1M)),NA())</f>
        <v>1.1617621557079249E-2</v>
      </c>
      <c r="K370" s="52">
        <f>IFERROR(_xll.qlIndexFixing(ONIndex1M,I370,TRUE,_xll.ohTrigger(RecalcTrigger,Trigger1M)),NA())</f>
        <v>1.1290117270839062E-2</v>
      </c>
      <c r="L370" s="52">
        <f>IFERROR(_xll.qlIndexFixing(Index3M,H370,TRUE,_xll.ohTrigger(RecalcTrigger,Trigger3M)),NA())</f>
        <v>1.382400476202773E-2</v>
      </c>
      <c r="M370" s="52">
        <f>IFERROR(_xll.qlIndexFixing(ONIndex3M,I370,TRUE,_xll.ohTrigger(RecalcTrigger,Trigger3M)),NA())</f>
        <v>1.2663166150632676E-2</v>
      </c>
      <c r="N370" s="52">
        <f>IFERROR(_xll.qlIndexFixing(Index6M,$H370,TRUE,_xll.ohTrigger(RecalcTrigger,Trigger6M)),NA())</f>
        <v>1.5541405766958925E-2</v>
      </c>
      <c r="O370" s="52">
        <f>IFERROR(_xll.qlIndexFixing(ONIndex6M,I370,TRUE,_xll.ohTrigger(RecalcTrigger,Trigger6M)),NA())</f>
        <v>1.2964427629276187E-2</v>
      </c>
      <c r="P370" s="52">
        <f>IFERROR(_xll.qlIndexFixing(Index1Y,$H370,TRUE,_xll.ohTrigger(RecalcTrigger,Trigger1Y)),NA())</f>
        <v>1.8266212625614116E-2</v>
      </c>
      <c r="Q370" s="52">
        <f>IFERROR(_xll.qlIndexFixing(ONIndex1Y,I370,TRUE,_xll.ohTrigger(RecalcTrigger,Trigger1Y)),NA())</f>
        <v>1.5220535666626844E-2</v>
      </c>
    </row>
    <row r="371" spans="2:17" x14ac:dyDescent="0.2">
      <c r="B371" s="46" t="s">
        <v>20</v>
      </c>
      <c r="D371" s="49">
        <f>_xll.qlCalendarAdvance(LocalCalendar,$D370,B371,"f",FALSE)</f>
        <v>42716</v>
      </c>
      <c r="E371" s="49">
        <f>_xll.qlInterestRateIndexValueDate(IndexON,D371)</f>
        <v>42716</v>
      </c>
      <c r="F371" s="52">
        <f>IFERROR(_xll.qlIndexFixing(IndexON,D371,TRUE,_xll.ohTrigger(RecalcTrigger,TriggerON)),NA())</f>
        <v>1.0444440345951378E-2</v>
      </c>
      <c r="H371" s="49">
        <f>_xll.qlCalendarAdvance(IborCalendar,$H370,B371,"f",FALSE)</f>
        <v>42706</v>
      </c>
      <c r="I371" s="49">
        <f>_xll.qlInterestRateIndexValueDate(Index1M,$H371)</f>
        <v>42710</v>
      </c>
      <c r="J371" s="52">
        <f>IFERROR(_xll.qlIndexFixing(Index1M,$H371,TRUE,_xll.ohTrigger(RecalcTrigger,Trigger1M)),NA())</f>
        <v>1.1639018440629373E-2</v>
      </c>
      <c r="K371" s="52">
        <f>IFERROR(_xll.qlIndexFixing(ONIndex1M,I371,TRUE,_xll.ohTrigger(RecalcTrigger,Trigger1M)),NA())</f>
        <v>1.1311726271268085E-2</v>
      </c>
      <c r="L371" s="52">
        <f>IFERROR(_xll.qlIndexFixing(Index3M,H371,TRUE,_xll.ohTrigger(RecalcTrigger,Trigger3M)),NA())</f>
        <v>1.383641626649279E-2</v>
      </c>
      <c r="M371" s="52">
        <f>IFERROR(_xll.qlIndexFixing(ONIndex3M,I371,TRUE,_xll.ohTrigger(RecalcTrigger,Trigger3M)),NA())</f>
        <v>1.2688829013667302E-2</v>
      </c>
      <c r="N371" s="52">
        <f>IFERROR(_xll.qlIndexFixing(Index6M,$H371,TRUE,_xll.ohTrigger(RecalcTrigger,Trigger6M)),NA())</f>
        <v>1.5567827186025165E-2</v>
      </c>
      <c r="O371" s="52">
        <f>IFERROR(_xll.qlIndexFixing(ONIndex6M,I371,TRUE,_xll.ohTrigger(RecalcTrigger,Trigger6M)),NA())</f>
        <v>1.2987197923726157E-2</v>
      </c>
      <c r="P371" s="52">
        <f>IFERROR(_xll.qlIndexFixing(Index1Y,$H371,TRUE,_xll.ohTrigger(RecalcTrigger,Trigger1Y)),NA())</f>
        <v>1.8283672030363685E-2</v>
      </c>
      <c r="Q371" s="52">
        <f>IFERROR(_xll.qlIndexFixing(ONIndex1Y,I371,TRUE,_xll.ohTrigger(RecalcTrigger,Trigger1Y)),NA())</f>
        <v>1.5255750644760369E-2</v>
      </c>
    </row>
    <row r="372" spans="2:17" x14ac:dyDescent="0.2">
      <c r="B372" s="46" t="s">
        <v>20</v>
      </c>
      <c r="D372" s="49">
        <f>_xll.qlCalendarAdvance(LocalCalendar,$D371,B372,"f",FALSE)</f>
        <v>42717</v>
      </c>
      <c r="E372" s="49">
        <f>_xll.qlInterestRateIndexValueDate(IndexON,D372)</f>
        <v>42717</v>
      </c>
      <c r="F372" s="52">
        <f>IFERROR(_xll.qlIndexFixing(IndexON,D372,TRUE,_xll.ohTrigger(RecalcTrigger,TriggerON)),NA())</f>
        <v>1.0470571153309294E-2</v>
      </c>
      <c r="H372" s="49">
        <f>_xll.qlCalendarAdvance(IborCalendar,$H371,B372,"f",FALSE)</f>
        <v>42709</v>
      </c>
      <c r="I372" s="49">
        <f>_xll.qlInterestRateIndexValueDate(Index1M,$H372)</f>
        <v>42711</v>
      </c>
      <c r="J372" s="52">
        <f>IFERROR(_xll.qlIndexFixing(Index1M,$H372,TRUE,_xll.ohTrigger(RecalcTrigger,Trigger1M)),NA())</f>
        <v>1.1682061780334315E-2</v>
      </c>
      <c r="K372" s="52">
        <f>IFERROR(_xll.qlIndexFixing(ONIndex1M,I372,TRUE,_xll.ohTrigger(RecalcTrigger,Trigger1M)),NA())</f>
        <v>1.1333319749633475E-2</v>
      </c>
      <c r="L372" s="52">
        <f>IFERROR(_xll.qlIndexFixing(Index3M,H372,TRUE,_xll.ohTrigger(RecalcTrigger,Trigger3M)),NA())</f>
        <v>1.3861153012033611E-2</v>
      </c>
      <c r="M372" s="52">
        <f>IFERROR(_xll.qlIndexFixing(ONIndex3M,I372,TRUE,_xll.ohTrigger(RecalcTrigger,Trigger3M)),NA())</f>
        <v>1.2714522262715633E-2</v>
      </c>
      <c r="N372" s="52">
        <f>IFERROR(_xll.qlIndexFixing(Index6M,$H372,TRUE,_xll.ohTrigger(RecalcTrigger,Trigger6M)),NA())</f>
        <v>1.5594210252055932E-2</v>
      </c>
      <c r="O372" s="52">
        <f>IFERROR(_xll.qlIndexFixing(ONIndex6M,I372,TRUE,_xll.ohTrigger(RecalcTrigger,Trigger6M)),NA())</f>
        <v>1.3009984180287759E-2</v>
      </c>
      <c r="P372" s="52">
        <f>IFERROR(_xll.qlIndexFixing(Index1Y,$H372,TRUE,_xll.ohTrigger(RecalcTrigger,Trigger1Y)),NA())</f>
        <v>1.8301085733932989E-2</v>
      </c>
      <c r="Q372" s="52">
        <f>IFERROR(_xll.qlIndexFixing(ONIndex1Y,I372,TRUE,_xll.ohTrigger(RecalcTrigger,Trigger1Y)),NA())</f>
        <v>1.5290432095351747E-2</v>
      </c>
    </row>
    <row r="373" spans="2:17" x14ac:dyDescent="0.2">
      <c r="B373" s="46" t="s">
        <v>20</v>
      </c>
      <c r="D373" s="49">
        <f>_xll.qlCalendarAdvance(LocalCalendar,$D372,B373,"f",FALSE)</f>
        <v>42718</v>
      </c>
      <c r="E373" s="49">
        <f>_xll.qlInterestRateIndexValueDate(IndexON,D373)</f>
        <v>42718</v>
      </c>
      <c r="F373" s="52">
        <f>IFERROR(_xll.qlIndexFixing(IndexON,D373,TRUE,_xll.ohTrigger(RecalcTrigger,TriggerON)),NA())</f>
        <v>1.0496788918148425E-2</v>
      </c>
      <c r="H373" s="49">
        <f>_xll.qlCalendarAdvance(IborCalendar,$H372,B373,"f",FALSE)</f>
        <v>42710</v>
      </c>
      <c r="I373" s="49">
        <f>_xll.qlInterestRateIndexValueDate(Index1M,$H373)</f>
        <v>42712</v>
      </c>
      <c r="J373" s="52">
        <f>IFERROR(_xll.qlIndexFixing(Index1M,$H373,TRUE,_xll.ohTrigger(RecalcTrigger,Trigger1M)),NA())</f>
        <v>1.1692591869120472E-2</v>
      </c>
      <c r="K373" s="52">
        <f>IFERROR(_xll.qlIndexFixing(ONIndex1M,I373,TRUE,_xll.ohTrigger(RecalcTrigger,Trigger1M)),NA())</f>
        <v>1.1354897706095102E-2</v>
      </c>
      <c r="L373" s="52">
        <f>IFERROR(_xll.qlIndexFixing(Index3M,H373,TRUE,_xll.ohTrigger(RecalcTrigger,Trigger3M)),NA())</f>
        <v>1.3885856367676475E-2</v>
      </c>
      <c r="M373" s="52">
        <f>IFERROR(_xll.qlIndexFixing(ONIndex3M,I373,TRUE,_xll.ohTrigger(RecalcTrigger,Trigger3M)),NA())</f>
        <v>1.2740245897697733E-2</v>
      </c>
      <c r="N373" s="52">
        <f>IFERROR(_xll.qlIndexFixing(Index6M,$H373,TRUE,_xll.ohTrigger(RecalcTrigger,Trigger6M)),NA())</f>
        <v>1.562055399041591E-2</v>
      </c>
      <c r="O373" s="52">
        <f>IFERROR(_xll.qlIndexFixing(ONIndex6M,I373,TRUE,_xll.ohTrigger(RecalcTrigger,Trigger6M)),NA())</f>
        <v>1.3032786399120866E-2</v>
      </c>
      <c r="P373" s="52">
        <f>IFERROR(_xll.qlIndexFixing(Index1Y,$H373,TRUE,_xll.ohTrigger(RecalcTrigger,Trigger1Y)),NA())</f>
        <v>1.8318455118702923E-2</v>
      </c>
      <c r="Q373" s="52">
        <f>IFERROR(_xll.qlIndexFixing(ONIndex1Y,I373,TRUE,_xll.ohTrigger(RecalcTrigger,Trigger1Y)),NA())</f>
        <v>1.5324580018081235E-2</v>
      </c>
    </row>
    <row r="374" spans="2:17" x14ac:dyDescent="0.2">
      <c r="B374" s="46" t="s">
        <v>20</v>
      </c>
      <c r="D374" s="49">
        <f>_xll.qlCalendarAdvance(LocalCalendar,$D373,B374,"f",FALSE)</f>
        <v>42719</v>
      </c>
      <c r="E374" s="49">
        <f>_xll.qlInterestRateIndexValueDate(IndexON,D374)</f>
        <v>42719</v>
      </c>
      <c r="F374" s="52">
        <f>IFERROR(_xll.qlIndexFixing(IndexON,D374,TRUE,_xll.ohTrigger(RecalcTrigger,TriggerON)),NA())</f>
        <v>1.0523093640388836E-2</v>
      </c>
      <c r="H374" s="49">
        <f>_xll.qlCalendarAdvance(IborCalendar,$H373,B374,"f",FALSE)</f>
        <v>42711</v>
      </c>
      <c r="I374" s="49">
        <f>_xll.qlInterestRateIndexValueDate(Index1M,$H374)</f>
        <v>42713</v>
      </c>
      <c r="J374" s="52">
        <f>IFERROR(_xll.qlIndexFixing(Index1M,$H374,TRUE,_xll.ohTrigger(RecalcTrigger,Trigger1M)),NA())</f>
        <v>1.1703116096756692E-2</v>
      </c>
      <c r="K374" s="52">
        <f>IFERROR(_xll.qlIndexFixing(ONIndex1M,I374,TRUE,_xll.ohTrigger(RecalcTrigger,Trigger1M)),NA())</f>
        <v>1.1398362755548064E-2</v>
      </c>
      <c r="L374" s="52">
        <f>IFERROR(_xll.qlIndexFixing(Index3M,H374,TRUE,_xll.ohTrigger(RecalcTrigger,Trigger3M)),NA())</f>
        <v>1.3910525490286929E-2</v>
      </c>
      <c r="M374" s="52">
        <f>IFERROR(_xll.qlIndexFixing(ONIndex3M,I374,TRUE,_xll.ohTrigger(RecalcTrigger,Trigger3M)),NA())</f>
        <v>1.2792248986919219E-2</v>
      </c>
      <c r="N374" s="52">
        <f>IFERROR(_xll.qlIndexFixing(Index6M,$H374,TRUE,_xll.ohTrigger(RecalcTrigger,Trigger6M)),NA())</f>
        <v>1.5646857426422345E-2</v>
      </c>
      <c r="O374" s="52">
        <f>IFERROR(_xll.qlIndexFixing(ONIndex6M,I374,TRUE,_xll.ohTrigger(RecalcTrigger,Trigger6M)),NA())</f>
        <v>1.3078919176638948E-2</v>
      </c>
      <c r="P374" s="52">
        <f>IFERROR(_xll.qlIndexFixing(Index1Y,$H374,TRUE,_xll.ohTrigger(RecalcTrigger,Trigger1Y)),NA())</f>
        <v>1.835554889403062E-2</v>
      </c>
      <c r="Q374" s="52">
        <f>IFERROR(_xll.qlIndexFixing(ONIndex1Y,I374,TRUE,_xll.ohTrigger(RecalcTrigger,Trigger1Y)),NA())</f>
        <v>1.5391755461449108E-2</v>
      </c>
    </row>
    <row r="375" spans="2:17" x14ac:dyDescent="0.2">
      <c r="B375" s="46" t="s">
        <v>20</v>
      </c>
      <c r="D375" s="49">
        <f>_xll.qlCalendarAdvance(LocalCalendar,$D374,B375,"f",FALSE)</f>
        <v>42720</v>
      </c>
      <c r="E375" s="49">
        <f>_xll.qlInterestRateIndexValueDate(IndexON,D375)</f>
        <v>42720</v>
      </c>
      <c r="F375" s="52">
        <f>IFERROR(_xll.qlIndexFixing(IndexON,D375,TRUE,_xll.ohTrigger(RecalcTrigger,TriggerON)),NA())</f>
        <v>1.0576303644418417E-2</v>
      </c>
      <c r="H375" s="49">
        <f>_xll.qlCalendarAdvance(IborCalendar,$H374,B375,"f",FALSE)</f>
        <v>42712</v>
      </c>
      <c r="I375" s="49">
        <f>_xll.qlInterestRateIndexValueDate(Index1M,$H375)</f>
        <v>42716</v>
      </c>
      <c r="J375" s="52">
        <f>IFERROR(_xll.qlIndexFixing(Index1M,$H375,TRUE,_xll.ohTrigger(RecalcTrigger,Trigger1M)),NA())</f>
        <v>1.1767074259313771E-2</v>
      </c>
      <c r="K375" s="52">
        <f>IFERROR(_xll.qlIndexFixing(ONIndex1M,I375,TRUE,_xll.ohTrigger(RecalcTrigger,Trigger1M)),NA())</f>
        <v>1.1441054311225329E-2</v>
      </c>
      <c r="L375" s="52">
        <f>IFERROR(_xll.qlIndexFixing(Index3M,H375,TRUE,_xll.ohTrigger(RecalcTrigger,Trigger3M)),NA())</f>
        <v>1.3996530500834155E-2</v>
      </c>
      <c r="M375" s="52">
        <f>IFERROR(_xll.qlIndexFixing(ONIndex3M,I375,TRUE,_xll.ohTrigger(RecalcTrigger,Trigger3M)),NA())</f>
        <v>1.2843444297683249E-2</v>
      </c>
      <c r="N375" s="52">
        <f>IFERROR(_xll.qlIndexFixing(Index6M,$H375,TRUE,_xll.ohTrigger(RecalcTrigger,Trigger6M)),NA())</f>
        <v>1.5725516172740067E-2</v>
      </c>
      <c r="O375" s="52">
        <f>IFERROR(_xll.qlIndexFixing(ONIndex6M,I375,TRUE,_xll.ohTrigger(RecalcTrigger,Trigger6M)),NA())</f>
        <v>1.3124154897168339E-2</v>
      </c>
      <c r="P375" s="52">
        <f>IFERROR(_xll.qlIndexFixing(Index1Y,$H375,TRUE,_xll.ohTrigger(RecalcTrigger,Trigger1Y)),NA())</f>
        <v>1.8387517120952514E-2</v>
      </c>
      <c r="Q375" s="52">
        <f>IFERROR(_xll.qlIndexFixing(ONIndex1Y,I375,TRUE,_xll.ohTrigger(RecalcTrigger,Trigger1Y)),NA())</f>
        <v>1.545583642790227E-2</v>
      </c>
    </row>
    <row r="376" spans="2:17" x14ac:dyDescent="0.2">
      <c r="B376" s="46" t="s">
        <v>20</v>
      </c>
      <c r="D376" s="49">
        <f>_xll.qlCalendarAdvance(LocalCalendar,$D375,B376,"f",FALSE)</f>
        <v>42723</v>
      </c>
      <c r="E376" s="49">
        <f>_xll.qlInterestRateIndexValueDate(IndexON,D376)</f>
        <v>42723</v>
      </c>
      <c r="F376" s="52">
        <f>IFERROR(_xll.qlIndexFixing(IndexON,D376,TRUE,_xll.ohTrigger(RecalcTrigger,TriggerON)),NA())</f>
        <v>1.0629182104002766E-2</v>
      </c>
      <c r="H376" s="49">
        <f>_xll.qlCalendarAdvance(IborCalendar,$H375,B376,"f",FALSE)</f>
        <v>42713</v>
      </c>
      <c r="I376" s="49">
        <f>_xll.qlInterestRateIndexValueDate(Index1M,$H376)</f>
        <v>42717</v>
      </c>
      <c r="J376" s="52">
        <f>IFERROR(_xll.qlIndexFixing(Index1M,$H376,TRUE,_xll.ohTrigger(RecalcTrigger,Trigger1M)),NA())</f>
        <v>1.1788362647862524E-2</v>
      </c>
      <c r="K376" s="52">
        <f>IFERROR(_xll.qlIndexFixing(ONIndex1M,I376,TRUE,_xll.ohTrigger(RecalcTrigger,Trigger1M)),NA())</f>
        <v>1.1462554657528656E-2</v>
      </c>
      <c r="L376" s="52">
        <f>IFERROR(_xll.qlIndexFixing(Index3M,H376,TRUE,_xll.ohTrigger(RecalcTrigger,Trigger3M)),NA())</f>
        <v>1.4008842787002429E-2</v>
      </c>
      <c r="M376" s="52">
        <f>IFERROR(_xll.qlIndexFixing(ONIndex3M,I376,TRUE,_xll.ohTrigger(RecalcTrigger,Trigger3M)),NA())</f>
        <v>1.2869319862733875E-2</v>
      </c>
      <c r="N376" s="52">
        <f>IFERROR(_xll.qlIndexFixing(Index6M,$H376,TRUE,_xll.ohTrigger(RecalcTrigger,Trigger6M)),NA())</f>
        <v>1.5751648651510883E-2</v>
      </c>
      <c r="O376" s="52">
        <f>IFERROR(_xll.qlIndexFixing(ONIndex6M,I376,TRUE,_xll.ohTrigger(RecalcTrigger,Trigger6M)),NA())</f>
        <v>1.3147036927358968E-2</v>
      </c>
      <c r="P376" s="52">
        <f>IFERROR(_xll.qlIndexFixing(Index1Y,$H376,TRUE,_xll.ohTrigger(RecalcTrigger,Trigger1Y)),NA())</f>
        <v>1.840468565097745E-2</v>
      </c>
      <c r="Q376" s="52">
        <f>IFERROR(_xll.qlIndexFixing(ONIndex1Y,I376,TRUE,_xll.ohTrigger(RecalcTrigger,Trigger1Y)),NA())</f>
        <v>1.5487316709323906E-2</v>
      </c>
    </row>
    <row r="377" spans="2:17" x14ac:dyDescent="0.2">
      <c r="B377" s="46" t="s">
        <v>20</v>
      </c>
      <c r="D377" s="49">
        <f>_xll.qlCalendarAdvance(LocalCalendar,$D376,B377,"f",FALSE)</f>
        <v>42724</v>
      </c>
      <c r="E377" s="49">
        <f>_xll.qlInterestRateIndexValueDate(IndexON,D377)</f>
        <v>42724</v>
      </c>
      <c r="F377" s="52">
        <f>IFERROR(_xll.qlIndexFixing(IndexON,D377,TRUE,_xll.ohTrigger(RecalcTrigger,TriggerON)),NA())</f>
        <v>1.0655921613649255E-2</v>
      </c>
      <c r="H377" s="49">
        <f>_xll.qlCalendarAdvance(IborCalendar,$H376,B377,"f",FALSE)</f>
        <v>42716</v>
      </c>
      <c r="I377" s="49">
        <f>_xll.qlInterestRateIndexValueDate(Index1M,$H377)</f>
        <v>42718</v>
      </c>
      <c r="J377" s="52">
        <f>IFERROR(_xll.qlIndexFixing(Index1M,$H377,TRUE,_xll.ohTrigger(RecalcTrigger,Trigger1M)),NA())</f>
        <v>1.1841973621100883E-2</v>
      </c>
      <c r="K377" s="52">
        <f>IFERROR(_xll.qlIndexFixing(ONIndex1M,I377,TRUE,_xll.ohTrigger(RecalcTrigger,Trigger1M)),NA())</f>
        <v>1.1484039481688413E-2</v>
      </c>
      <c r="L377" s="52">
        <f>IFERROR(_xll.qlIndexFixing(Index3M,H377,TRUE,_xll.ohTrigger(RecalcTrigger,Trigger3M)),NA())</f>
        <v>1.4033328096727082E-2</v>
      </c>
      <c r="M377" s="52">
        <f>IFERROR(_xll.qlIndexFixing(ONIndex3M,I377,TRUE,_xll.ohTrigger(RecalcTrigger,Trigger3M)),NA())</f>
        <v>1.2895225813798206E-2</v>
      </c>
      <c r="N377" s="52">
        <f>IFERROR(_xll.qlIndexFixing(Index6M,$H377,TRUE,_xll.ohTrigger(RecalcTrigger,Trigger6M)),NA())</f>
        <v>1.5777735953776083E-2</v>
      </c>
      <c r="O377" s="52">
        <f>IFERROR(_xll.qlIndexFixing(ONIndex6M,I377,TRUE,_xll.ohTrigger(RecalcTrigger,Trigger6M)),NA())</f>
        <v>1.3169934919741166E-2</v>
      </c>
      <c r="P377" s="52">
        <f>IFERROR(_xll.qlIndexFixing(Index1Y,$H377,TRUE,_xll.ohTrigger(RecalcTrigger,Trigger1Y)),NA())</f>
        <v>1.8421818158604386E-2</v>
      </c>
      <c r="Q377" s="52">
        <f>IFERROR(_xll.qlIndexFixing(ONIndex1Y,I377,TRUE,_xll.ohTrigger(RecalcTrigger,Trigger1Y)),NA())</f>
        <v>1.5518263462084292E-2</v>
      </c>
    </row>
    <row r="378" spans="2:17" x14ac:dyDescent="0.2">
      <c r="B378" s="46" t="s">
        <v>20</v>
      </c>
      <c r="D378" s="49">
        <f>_xll.qlCalendarAdvance(LocalCalendar,$D377,B378,"f",FALSE)</f>
        <v>42725</v>
      </c>
      <c r="E378" s="49">
        <f>_xll.qlInterestRateIndexValueDate(IndexON,D378)</f>
        <v>42725</v>
      </c>
      <c r="F378" s="52">
        <f>IFERROR(_xll.qlIndexFixing(IndexON,D378,TRUE,_xll.ohTrigger(RecalcTrigger,TriggerON)),NA())</f>
        <v>1.0682748080856896E-2</v>
      </c>
      <c r="H378" s="49">
        <f>_xll.qlCalendarAdvance(IborCalendar,$H377,B378,"f",FALSE)</f>
        <v>42717</v>
      </c>
      <c r="I378" s="49">
        <f>_xll.qlInterestRateIndexValueDate(Index1M,$H378)</f>
        <v>42719</v>
      </c>
      <c r="J378" s="52">
        <f>IFERROR(_xll.qlIndexFixing(Index1M,$H378,TRUE,_xll.ohTrigger(RecalcTrigger,Trigger1M)),NA())</f>
        <v>1.1852442015975614E-2</v>
      </c>
      <c r="K378" s="52">
        <f>IFERROR(_xll.qlIndexFixing(ONIndex1M,I378,TRUE,_xll.ohTrigger(RecalcTrigger,Trigger1M)),NA())</f>
        <v>1.1505508783864471E-2</v>
      </c>
      <c r="L378" s="52">
        <f>IFERROR(_xll.qlIndexFixing(Index3M,H378,TRUE,_xll.ohTrigger(RecalcTrigger,Trigger3M)),NA())</f>
        <v>1.4057774114192512E-2</v>
      </c>
      <c r="M378" s="52">
        <f>IFERROR(_xll.qlIndexFixing(ONIndex3M,I378,TRUE,_xll.ohTrigger(RecalcTrigger,Trigger3M)),NA())</f>
        <v>1.2921162150876242E-2</v>
      </c>
      <c r="N378" s="52">
        <f>IFERROR(_xll.qlIndexFixing(Index6M,$H378,TRUE,_xll.ohTrigger(RecalcTrigger,Trigger6M)),NA())</f>
        <v>1.5803777104561722E-2</v>
      </c>
      <c r="O378" s="52">
        <f>IFERROR(_xll.qlIndexFixing(ONIndex6M,I378,TRUE,_xll.ohTrigger(RecalcTrigger,Trigger6M)),NA())</f>
        <v>1.3192848874474805E-2</v>
      </c>
      <c r="P378" s="52">
        <f>IFERROR(_xll.qlIndexFixing(Index1Y,$H378,TRUE,_xll.ohTrigger(RecalcTrigger,Trigger1Y)),NA())</f>
        <v>1.8438916026913939E-2</v>
      </c>
      <c r="Q378" s="52">
        <f>IFERROR(_xll.qlIndexFixing(ONIndex1Y,I378,TRUE,_xll.ohTrigger(RecalcTrigger,Trigger1Y)),NA())</f>
        <v>1.5548676685943619E-2</v>
      </c>
    </row>
    <row r="379" spans="2:17" x14ac:dyDescent="0.2">
      <c r="B379" s="46" t="s">
        <v>20</v>
      </c>
      <c r="D379" s="49">
        <f>_xll.qlCalendarAdvance(LocalCalendar,$D378,B379,"f",FALSE)</f>
        <v>42726</v>
      </c>
      <c r="E379" s="49">
        <f>_xll.qlInterestRateIndexValueDate(IndexON,D379)</f>
        <v>42726</v>
      </c>
      <c r="F379" s="52">
        <f>IFERROR(_xll.qlIndexFixing(IndexON,D379,TRUE,_xll.ohTrigger(RecalcTrigger,TriggerON)),NA())</f>
        <v>1.0709661505625689E-2</v>
      </c>
      <c r="H379" s="49">
        <f>_xll.qlCalendarAdvance(IborCalendar,$H378,B379,"f",FALSE)</f>
        <v>42718</v>
      </c>
      <c r="I379" s="49">
        <f>_xll.qlInterestRateIndexValueDate(Index1M,$H379)</f>
        <v>42720</v>
      </c>
      <c r="J379" s="52">
        <f>IFERROR(_xll.qlIndexFixing(Index1M,$H379,TRUE,_xll.ohTrigger(RecalcTrigger,Trigger1M)),NA())</f>
        <v>1.186290454405603E-2</v>
      </c>
      <c r="K379" s="52">
        <f>IFERROR(_xll.qlIndexFixing(ONIndex1M,I379,TRUE,_xll.ohTrigger(RecalcTrigger,Trigger1M)),NA())</f>
        <v>1.1548766111078024E-2</v>
      </c>
      <c r="L379" s="52">
        <f>IFERROR(_xll.qlIndexFixing(Index3M,H379,TRUE,_xll.ohTrigger(RecalcTrigger,Trigger3M)),NA())</f>
        <v>1.4082179996126598E-2</v>
      </c>
      <c r="M379" s="52">
        <f>IFERROR(_xll.qlIndexFixing(ONIndex3M,I379,TRUE,_xll.ohTrigger(RecalcTrigger,Trigger3M)),NA())</f>
        <v>1.2973603623080976E-2</v>
      </c>
      <c r="N379" s="52">
        <f>IFERROR(_xll.qlIndexFixing(Index6M,$H379,TRUE,_xll.ohTrigger(RecalcTrigger,Trigger6M)),NA())</f>
        <v>1.5829771128843786E-2</v>
      </c>
      <c r="O379" s="52">
        <f>IFERROR(_xll.qlIndexFixing(ONIndex6M,I379,TRUE,_xll.ohTrigger(RecalcTrigger,Trigger6M)),NA())</f>
        <v>1.3239216841247625E-2</v>
      </c>
      <c r="P379" s="52">
        <f>IFERROR(_xll.qlIndexFixing(Index1Y,$H379,TRUE,_xll.ohTrigger(RecalcTrigger,Trigger1Y)),NA())</f>
        <v>1.8475824245987225E-2</v>
      </c>
      <c r="Q379" s="52">
        <f>IFERROR(_xll.qlIndexFixing(ONIndex1Y,I379,TRUE,_xll.ohTrigger(RecalcTrigger,Trigger1Y)),NA())</f>
        <v>1.5608401382385395E-2</v>
      </c>
    </row>
    <row r="380" spans="2:17" x14ac:dyDescent="0.2">
      <c r="B380" s="46" t="s">
        <v>20</v>
      </c>
      <c r="D380" s="49">
        <f>_xll.qlCalendarAdvance(LocalCalendar,$D379,B380,"f",FALSE)</f>
        <v>42727</v>
      </c>
      <c r="E380" s="49">
        <f>_xll.qlInterestRateIndexValueDate(IndexON,D380)</f>
        <v>42727</v>
      </c>
      <c r="F380" s="52">
        <f>IFERROR(_xll.qlIndexFixing(IndexON,D380,TRUE,_xll.ohTrigger(RecalcTrigger,TriggerON)),NA())</f>
        <v>1.0777863830193635E-2</v>
      </c>
      <c r="H380" s="49">
        <f>_xll.qlCalendarAdvance(IborCalendar,$H379,B380,"f",FALSE)</f>
        <v>42719</v>
      </c>
      <c r="I380" s="49">
        <f>_xll.qlInterestRateIndexValueDate(Index1M,$H380)</f>
        <v>42723</v>
      </c>
      <c r="J380" s="52">
        <f>IFERROR(_xll.qlIndexFixing(Index1M,$H380,TRUE,_xll.ohTrigger(RecalcTrigger,Trigger1M)),NA())</f>
        <v>1.1915767483996476E-2</v>
      </c>
      <c r="K380" s="52">
        <f>IFERROR(_xll.qlIndexFixing(ONIndex1M,I380,TRUE,_xll.ohTrigger(RecalcTrigger,Trigger1M)),NA())</f>
        <v>1.1591230771932359E-2</v>
      </c>
      <c r="L380" s="52">
        <f>IFERROR(_xll.qlIndexFixing(Index3M,H380,TRUE,_xll.ohTrigger(RecalcTrigger,Trigger3M)),NA())</f>
        <v>1.4167209460987063E-2</v>
      </c>
      <c r="M380" s="52">
        <f>IFERROR(_xll.qlIndexFixing(ONIndex3M,I380,TRUE,_xll.ohTrigger(RecalcTrigger,Trigger3M)),NA())</f>
        <v>1.3025211359565247E-2</v>
      </c>
      <c r="N380" s="52">
        <f>IFERROR(_xll.qlIndexFixing(Index6M,$H380,TRUE,_xll.ohTrigger(RecalcTrigger,Trigger6M)),NA())</f>
        <v>1.590746069174008E-2</v>
      </c>
      <c r="O380" s="52">
        <f>IFERROR(_xll.qlIndexFixing(ONIndex6M,I380,TRUE,_xll.ohTrigger(RecalcTrigger,Trigger6M)),NA())</f>
        <v>1.3284664315964534E-2</v>
      </c>
      <c r="P380" s="52">
        <f>IFERROR(_xll.qlIndexFixing(Index1Y,$H380,TRUE,_xll.ohTrigger(RecalcTrigger,Trigger1Y)),NA())</f>
        <v>1.8506988772021352E-2</v>
      </c>
      <c r="Q380" s="52">
        <f>IFERROR(_xll.qlIndexFixing(ONIndex1Y,I380,TRUE,_xll.ohTrigger(RecalcTrigger,Trigger1Y)),NA())</f>
        <v>1.5664994290771617E-2</v>
      </c>
    </row>
    <row r="381" spans="2:17" x14ac:dyDescent="0.2">
      <c r="B381" s="46" t="s">
        <v>20</v>
      </c>
      <c r="D381" s="49">
        <f>_xll.qlCalendarAdvance(LocalCalendar,$D380,B381,"f",FALSE)</f>
        <v>42731</v>
      </c>
      <c r="E381" s="49">
        <f>_xll.qlInterestRateIndexValueDate(IndexON,D381)</f>
        <v>42731</v>
      </c>
      <c r="F381" s="52">
        <f>IFERROR(_xll.qlIndexFixing(IndexON,D381,TRUE,_xll.ohTrigger(RecalcTrigger,TriggerON)),NA())</f>
        <v>1.0845532993526419E-2</v>
      </c>
      <c r="H381" s="49">
        <f>_xll.qlCalendarAdvance(IborCalendar,$H380,B381,"f",FALSE)</f>
        <v>42720</v>
      </c>
      <c r="I381" s="49">
        <f>_xll.qlInterestRateIndexValueDate(Index1M,$H381)</f>
        <v>42724</v>
      </c>
      <c r="J381" s="52">
        <f>IFERROR(_xll.qlIndexFixing(Index1M,$H381,TRUE,_xll.ohTrigger(RecalcTrigger,Trigger1M)),NA())</f>
        <v>1.1936947373363977E-2</v>
      </c>
      <c r="K381" s="52">
        <f>IFERROR(_xll.qlIndexFixing(ONIndex1M,I381,TRUE,_xll.ohTrigger(RecalcTrigger,Trigger1M)),NA())</f>
        <v>1.1612622463870181E-2</v>
      </c>
      <c r="L381" s="52">
        <f>IFERROR(_xll.qlIndexFixing(Index3M,H381,TRUE,_xll.ohTrigger(RecalcTrigger,Trigger3M)),NA())</f>
        <v>1.4179385302417913E-2</v>
      </c>
      <c r="M381" s="52">
        <f>IFERROR(_xll.qlIndexFixing(ONIndex3M,I381,TRUE,_xll.ohTrigger(RecalcTrigger,Trigger3M)),NA())</f>
        <v>1.3051299626951618E-2</v>
      </c>
      <c r="N381" s="52">
        <f>IFERROR(_xll.qlIndexFixing(Index6M,$H381,TRUE,_xll.ohTrigger(RecalcTrigger,Trigger6M)),NA())</f>
        <v>1.593325645884092E-2</v>
      </c>
      <c r="O381" s="52">
        <f>IFERROR(_xll.qlIndexFixing(ONIndex6M,I381,TRUE,_xll.ohTrigger(RecalcTrigger,Trigger6M)),NA())</f>
        <v>1.330765808197576E-2</v>
      </c>
      <c r="P381" s="52">
        <f>IFERROR(_xll.qlIndexFixing(Index1Y,$H381,TRUE,_xll.ohTrigger(RecalcTrigger,Trigger1Y)),NA())</f>
        <v>1.852393419337393E-2</v>
      </c>
      <c r="Q381" s="52">
        <f>IFERROR(_xll.qlIndexFixing(ONIndex1Y,I381,TRUE,_xll.ohTrigger(RecalcTrigger,Trigger1Y)),NA())</f>
        <v>1.5692739868606864E-2</v>
      </c>
    </row>
    <row r="382" spans="2:17" x14ac:dyDescent="0.2">
      <c r="B382" s="46" t="s">
        <v>20</v>
      </c>
      <c r="D382" s="49">
        <f>_xll.qlCalendarAdvance(LocalCalendar,$D381,B382,"f",FALSE)</f>
        <v>42732</v>
      </c>
      <c r="E382" s="49">
        <f>_xll.qlInterestRateIndexValueDate(IndexON,D382)</f>
        <v>42732</v>
      </c>
      <c r="F382" s="52">
        <f>IFERROR(_xll.qlIndexFixing(IndexON,D382,TRUE,_xll.ohTrigger(RecalcTrigger,TriggerON)),NA())</f>
        <v>1.0872968164061803E-2</v>
      </c>
      <c r="H382" s="49">
        <f>_xll.qlCalendarAdvance(IborCalendar,$H381,B382,"f",FALSE)</f>
        <v>42723</v>
      </c>
      <c r="I382" s="49">
        <f>_xll.qlInterestRateIndexValueDate(Index1M,$H382)</f>
        <v>42725</v>
      </c>
      <c r="J382" s="52">
        <f>IFERROR(_xll.qlIndexFixing(Index1M,$H382,TRUE,_xll.ohTrigger(RecalcTrigger,Trigger1M)),NA())</f>
        <v>1.1979576262439326E-2</v>
      </c>
      <c r="K382" s="52">
        <f>IFERROR(_xll.qlIndexFixing(ONIndex1M,I382,TRUE,_xll.ohTrigger(RecalcTrigger,Trigger1M)),NA())</f>
        <v>1.1633998633664433E-2</v>
      </c>
      <c r="L382" s="52">
        <f>IFERROR(_xll.qlIndexFixing(Index3M,H382,TRUE,_xll.ohTrigger(RecalcTrigger,Trigger3M)),NA())</f>
        <v>1.4203577856930494E-2</v>
      </c>
      <c r="M382" s="52">
        <f>IFERROR(_xll.qlIndexFixing(ONIndex3M,I382,TRUE,_xll.ohTrigger(RecalcTrigger,Trigger3M)),NA())</f>
        <v>1.3077405685946175E-2</v>
      </c>
      <c r="N382" s="52">
        <f>IFERROR(_xll.qlIndexFixing(Index6M,$H382,TRUE,_xll.ohTrigger(RecalcTrigger,Trigger6M)),NA())</f>
        <v>1.5959000223620189E-2</v>
      </c>
      <c r="O382" s="52">
        <f>IFERROR(_xll.qlIndexFixing(ONIndex6M,I382,TRUE,_xll.ohTrigger(RecalcTrigger,Trigger6M)),NA())</f>
        <v>1.3330667810338426E-2</v>
      </c>
      <c r="P382" s="52">
        <f>IFERROR(_xll.qlIndexFixing(Index1Y,$H382,TRUE,_xll.ohTrigger(RecalcTrigger,Trigger1Y)),NA())</f>
        <v>1.8540853275937384E-2</v>
      </c>
      <c r="Q382" s="52">
        <f>IFERROR(_xll.qlIndexFixing(ONIndex1Y,I382,TRUE,_xll.ohTrigger(RecalcTrigger,Trigger1Y)),NA())</f>
        <v>1.5719951916741692E-2</v>
      </c>
    </row>
    <row r="383" spans="2:17" x14ac:dyDescent="0.2">
      <c r="B383" s="46" t="s">
        <v>20</v>
      </c>
      <c r="D383" s="49">
        <f>_xll.qlCalendarAdvance(LocalCalendar,$D382,B383,"f",FALSE)</f>
        <v>42733</v>
      </c>
      <c r="E383" s="49">
        <f>_xll.qlInterestRateIndexValueDate(IndexON,D383)</f>
        <v>42733</v>
      </c>
      <c r="F383" s="52">
        <f>IFERROR(_xll.qlIndexFixing(IndexON,D383,TRUE,_xll.ohTrigger(RecalcTrigger,TriggerON)),NA())</f>
        <v>1.0900462221972163E-2</v>
      </c>
      <c r="H383" s="49">
        <f>_xll.qlCalendarAdvance(IborCalendar,$H382,B383,"f",FALSE)</f>
        <v>42724</v>
      </c>
      <c r="I383" s="49">
        <f>_xll.qlInterestRateIndexValueDate(Index1M,$H383)</f>
        <v>42726</v>
      </c>
      <c r="J383" s="52">
        <f>IFERROR(_xll.qlIndexFixing(Index1M,$H383,TRUE,_xll.ohTrigger(RecalcTrigger,Trigger1M)),NA())</f>
        <v>1.1989988086932579E-2</v>
      </c>
      <c r="K383" s="52">
        <f>IFERROR(_xll.qlIndexFixing(ONIndex1M,I383,TRUE,_xll.ohTrigger(RecalcTrigger,Trigger1M)),NA())</f>
        <v>1.1655359281474986E-2</v>
      </c>
      <c r="L383" s="52">
        <f>IFERROR(_xll.qlIndexFixing(Index3M,H383,TRUE,_xll.ohTrigger(RecalcTrigger,Trigger3M)),NA())</f>
        <v>1.4227725395071111E-2</v>
      </c>
      <c r="M383" s="52">
        <f>IFERROR(_xll.qlIndexFixing(ONIndex3M,I383,TRUE,_xll.ohTrigger(RecalcTrigger,Trigger3M)),NA())</f>
        <v>1.3103479158926845E-2</v>
      </c>
      <c r="N383" s="52">
        <f>IFERROR(_xll.qlIndexFixing(Index6M,$H383,TRUE,_xll.ohTrigger(RecalcTrigger,Trigger6M)),NA())</f>
        <v>1.5984691010773655E-2</v>
      </c>
      <c r="O383" s="52">
        <f>IFERROR(_xll.qlIndexFixing(ONIndex6M,I383,TRUE,_xll.ohTrigger(RecalcTrigger,Trigger6M)),NA())</f>
        <v>1.3353693500972597E-2</v>
      </c>
      <c r="P383" s="52">
        <f>IFERROR(_xll.qlIndexFixing(Index1Y,$H383,TRUE,_xll.ohTrigger(RecalcTrigger,Trigger1Y)),NA())</f>
        <v>1.8557747403469042E-2</v>
      </c>
      <c r="Q383" s="52">
        <f>IFERROR(_xll.qlIndexFixing(ONIndex1Y,I383,TRUE,_xll.ohTrigger(RecalcTrigger,Trigger1Y)),NA())</f>
        <v>1.5746630435256037E-2</v>
      </c>
    </row>
    <row r="384" spans="2:17" x14ac:dyDescent="0.2">
      <c r="B384" s="46" t="s">
        <v>20</v>
      </c>
      <c r="D384" s="49">
        <f>_xll.qlCalendarAdvance(LocalCalendar,$D383,B384,"f",FALSE)</f>
        <v>42734</v>
      </c>
      <c r="E384" s="49">
        <f>_xll.qlInterestRateIndexValueDate(IndexON,D384)</f>
        <v>42734</v>
      </c>
      <c r="F384" s="52">
        <f>IFERROR(_xll.qlIndexFixing(IndexON,D384,TRUE,_xll.ohTrigger(RecalcTrigger,TriggerON)),NA())</f>
        <v>1.0969361546497858E-2</v>
      </c>
      <c r="H384" s="49">
        <f>_xll.qlCalendarAdvance(IborCalendar,$H383,B384,"f",FALSE)</f>
        <v>42725</v>
      </c>
      <c r="I384" s="49">
        <f>_xll.qlInterestRateIndexValueDate(Index1M,$H384)</f>
        <v>42727</v>
      </c>
      <c r="J384" s="52">
        <f>IFERROR(_xll.qlIndexFixing(Index1M,$H384,TRUE,_xll.ohTrigger(RecalcTrigger,Trigger1M)),NA())</f>
        <v>1.2000394039795598E-2</v>
      </c>
      <c r="K384" s="52">
        <f>IFERROR(_xll.qlIndexFixing(ONIndex1M,I384,TRUE,_xll.ohTrigger(RecalcTrigger,Trigger1M)),NA())</f>
        <v>1.1720095609245362E-2</v>
      </c>
      <c r="L384" s="52">
        <f>IFERROR(_xll.qlIndexFixing(Index3M,H384,TRUE,_xll.ohTrigger(RecalcTrigger,Trigger3M)),NA())</f>
        <v>1.4251827969436803E-2</v>
      </c>
      <c r="M384" s="52">
        <f>IFERROR(_xll.qlIndexFixing(ONIndex3M,I384,TRUE,_xll.ohTrigger(RecalcTrigger,Trigger3M)),NA())</f>
        <v>1.3182348619729112E-2</v>
      </c>
      <c r="N384" s="52">
        <f>IFERROR(_xll.qlIndexFixing(Index6M,$H384,TRUE,_xll.ohTrigger(RecalcTrigger,Trigger6M)),NA())</f>
        <v>1.6010327844951409E-2</v>
      </c>
      <c r="O384" s="52">
        <f>IFERROR(_xll.qlIndexFixing(ONIndex6M,I384,TRUE,_xll.ohTrigger(RecalcTrigger,Trigger6M)),NA())</f>
        <v>1.3423883310185403E-2</v>
      </c>
      <c r="P384" s="52">
        <f>IFERROR(_xll.qlIndexFixing(Index1Y,$H384,TRUE,_xll.ohTrigger(RecalcTrigger,Trigger1Y)),NA())</f>
        <v>1.8614452180214732E-2</v>
      </c>
      <c r="Q384" s="52">
        <f>IFERROR(_xll.qlIndexFixing(ONIndex1Y,I384,TRUE,_xll.ohTrigger(RecalcTrigger,Trigger1Y)),NA())</f>
        <v>1.5824322258023216E-2</v>
      </c>
    </row>
    <row r="385" spans="2:17" x14ac:dyDescent="0.2">
      <c r="B385" s="46" t="s">
        <v>20</v>
      </c>
      <c r="D385" s="49">
        <f>_xll.qlCalendarAdvance(LocalCalendar,$D384,B385,"f",FALSE)</f>
        <v>42738</v>
      </c>
      <c r="E385" s="49">
        <f>_xll.qlInterestRateIndexValueDate(IndexON,D385)</f>
        <v>42738</v>
      </c>
      <c r="F385" s="52">
        <f>IFERROR(_xll.qlIndexFixing(IndexON,D385,TRUE,_xll.ohTrigger(RecalcTrigger,TriggerON)),NA())</f>
        <v>1.1036850899364126E-2</v>
      </c>
      <c r="H385" s="49">
        <f>_xll.qlCalendarAdvance(IborCalendar,$H384,B385,"f",FALSE)</f>
        <v>42726</v>
      </c>
      <c r="I385" s="49">
        <f>_xll.qlInterestRateIndexValueDate(Index1M,$H385)</f>
        <v>42732</v>
      </c>
      <c r="J385" s="52">
        <f>IFERROR(_xll.qlIndexFixing(Index1M,$H385,TRUE,_xll.ohTrigger(RecalcTrigger,Trigger1M)),NA())</f>
        <v>1.2127194346731394E-2</v>
      </c>
      <c r="K385" s="52">
        <f>IFERROR(_xll.qlIndexFixing(ONIndex1M,I385,TRUE,_xll.ohTrigger(RecalcTrigger,Trigger1M)),NA())</f>
        <v>1.1783197204762175E-2</v>
      </c>
      <c r="L385" s="52">
        <f>IFERROR(_xll.qlIndexFixing(Index3M,H385,TRUE,_xll.ohTrigger(RecalcTrigger,Trigger3M)),NA())</f>
        <v>1.4371674497889231E-2</v>
      </c>
      <c r="M385" s="52">
        <f>IFERROR(_xll.qlIndexFixing(ONIndex3M,I385,TRUE,_xll.ohTrigger(RecalcTrigger,Trigger3M)),NA())</f>
        <v>1.3258971207443793E-2</v>
      </c>
      <c r="N385" s="52">
        <f>IFERROR(_xll.qlIndexFixing(Index6M,$H385,TRUE,_xll.ohTrigger(RecalcTrigger,Trigger6M)),NA())</f>
        <v>1.613766858078651E-2</v>
      </c>
      <c r="O385" s="52">
        <f>IFERROR(_xll.qlIndexFixing(ONIndex6M,I385,TRUE,_xll.ohTrigger(RecalcTrigger,Trigger6M)),NA())</f>
        <v>1.349218285303877E-2</v>
      </c>
      <c r="P385" s="52">
        <f>IFERROR(_xll.qlIndexFixing(Index1Y,$H385,TRUE,_xll.ohTrigger(RecalcTrigger,Trigger1Y)),NA())</f>
        <v>1.8658665615361204E-2</v>
      </c>
      <c r="Q385" s="52">
        <f>IFERROR(_xll.qlIndexFixing(ONIndex1Y,I385,TRUE,_xll.ohTrigger(RecalcTrigger,Trigger1Y)),NA())</f>
        <v>1.5895497415598925E-2</v>
      </c>
    </row>
    <row r="386" spans="2:17" x14ac:dyDescent="0.2">
      <c r="B386" s="46" t="s">
        <v>20</v>
      </c>
      <c r="D386" s="49">
        <f>_xll.qlCalendarAdvance(LocalCalendar,$D385,B386,"f",FALSE)</f>
        <v>42739</v>
      </c>
      <c r="E386" s="49">
        <f>_xll.qlInterestRateIndexValueDate(IndexON,D386)</f>
        <v>42739</v>
      </c>
      <c r="F386" s="52">
        <f>IFERROR(_xll.qlIndexFixing(IndexON,D386,TRUE,_xll.ohTrigger(RecalcTrigger,TriggerON)),NA())</f>
        <v>1.106388424196858E-2</v>
      </c>
      <c r="H386" s="49">
        <f>_xll.qlCalendarAdvance(IborCalendar,$H385,B386,"f",FALSE)</f>
        <v>42727</v>
      </c>
      <c r="I386" s="49">
        <f>_xll.qlInterestRateIndexValueDate(Index1M,$H386)</f>
        <v>42733</v>
      </c>
      <c r="J386" s="52">
        <f>IFERROR(_xll.qlIndexFixing(Index1M,$H386,TRUE,_xll.ohTrigger(RecalcTrigger,Trigger1M)),NA())</f>
        <v>1.2137546982112779E-2</v>
      </c>
      <c r="K386" s="52">
        <f>IFERROR(_xll.qlIndexFixing(ONIndex1M,I386,TRUE,_xll.ohTrigger(RecalcTrigger,Trigger1M)),NA())</f>
        <v>1.1804449197967415E-2</v>
      </c>
      <c r="L386" s="52">
        <f>IFERROR(_xll.qlIndexFixing(Index3M,H386,TRUE,_xll.ohTrigger(RecalcTrigger,Trigger3M)),NA())</f>
        <v>1.4395512157652668E-2</v>
      </c>
      <c r="M386" s="52">
        <f>IFERROR(_xll.qlIndexFixing(ONIndex3M,I386,TRUE,_xll.ohTrigger(RecalcTrigger,Trigger3M)),NA())</f>
        <v>1.3284728417248814E-2</v>
      </c>
      <c r="N386" s="52">
        <f>IFERROR(_xll.qlIndexFixing(Index6M,$H386,TRUE,_xll.ohTrigger(RecalcTrigger,Trigger6M)),NA())</f>
        <v>1.6162961212228058E-2</v>
      </c>
      <c r="O386" s="52">
        <f>IFERROR(_xll.qlIndexFixing(ONIndex6M,I386,TRUE,_xll.ohTrigger(RecalcTrigger,Trigger6M)),NA())</f>
        <v>1.3515384982376588E-2</v>
      </c>
      <c r="P386" s="52">
        <f>IFERROR(_xll.qlIndexFixing(Index1Y,$H386,TRUE,_xll.ohTrigger(RecalcTrigger,Trigger1Y)),NA())</f>
        <v>1.8675423810831419E-2</v>
      </c>
      <c r="Q386" s="52">
        <f>IFERROR(_xll.qlIndexFixing(ONIndex1Y,I386,TRUE,_xll.ohTrigger(RecalcTrigger,Trigger1Y)),NA())</f>
        <v>1.5918486387285213E-2</v>
      </c>
    </row>
    <row r="387" spans="2:17" x14ac:dyDescent="0.2">
      <c r="B387" s="46" t="s">
        <v>20</v>
      </c>
      <c r="D387" s="49">
        <f>_xll.qlCalendarAdvance(LocalCalendar,$D386,B387,"f",FALSE)</f>
        <v>42740</v>
      </c>
      <c r="E387" s="49">
        <f>_xll.qlInterestRateIndexValueDate(IndexON,D387)</f>
        <v>42740</v>
      </c>
      <c r="F387" s="52">
        <f>IFERROR(_xll.qlIndexFixing(IndexON,D387,TRUE,_xll.ohTrigger(RecalcTrigger,TriggerON)),NA())</f>
        <v>1.1090836120137837E-2</v>
      </c>
      <c r="H387" s="49">
        <f>_xll.qlCalendarAdvance(IborCalendar,$H386,B387,"f",FALSE)</f>
        <v>42732</v>
      </c>
      <c r="I387" s="49">
        <f>_xll.qlInterestRateIndexValueDate(Index1M,$H387)</f>
        <v>42734</v>
      </c>
      <c r="J387" s="52">
        <f>IFERROR(_xll.qlIndexFixing(Index1M,$H387,TRUE,_xll.ohTrigger(RecalcTrigger,Trigger1M)),NA())</f>
        <v>1.2158564823694928E-2</v>
      </c>
      <c r="K387" s="52">
        <f>IFERROR(_xll.qlIndexFixing(ONIndex1M,I387,TRUE,_xll.ohTrigger(RecalcTrigger,Trigger1M)),NA())</f>
        <v>1.1858087417653262E-2</v>
      </c>
      <c r="L387" s="52">
        <f>IFERROR(_xll.qlIndexFixing(Index3M,H387,TRUE,_xll.ohTrigger(RecalcTrigger,Trigger3M)),NA())</f>
        <v>1.443113948402904E-2</v>
      </c>
      <c r="M387" s="52">
        <f>IFERROR(_xll.qlIndexFixing(ONIndex3M,I387,TRUE,_xll.ohTrigger(RecalcTrigger,Trigger3M)),NA())</f>
        <v>1.3349638027275734E-2</v>
      </c>
      <c r="N387" s="52">
        <f>IFERROR(_xll.qlIndexFixing(Index6M,$H387,TRUE,_xll.ohTrigger(RecalcTrigger,Trigger6M)),NA())</f>
        <v>1.6188192857174634E-2</v>
      </c>
      <c r="O387" s="52">
        <f>IFERROR(_xll.qlIndexFixing(ONIndex6M,I387,TRUE,_xll.ohTrigger(RecalcTrigger,Trigger6M)),NA())</f>
        <v>1.3576017320746647E-2</v>
      </c>
      <c r="P387" s="52">
        <f>IFERROR(_xll.qlIndexFixing(Index1Y,$H387,TRUE,_xll.ohTrigger(RecalcTrigger,Trigger1Y)),NA())</f>
        <v>1.868217172614144E-2</v>
      </c>
      <c r="Q387" s="52">
        <f>IFERROR(_xll.qlIndexFixing(ONIndex1Y,I387,TRUE,_xll.ohTrigger(RecalcTrigger,Trigger1Y)),NA())</f>
        <v>1.5975596490391819E-2</v>
      </c>
    </row>
    <row r="388" spans="2:17" x14ac:dyDescent="0.2">
      <c r="B388" s="46" t="s">
        <v>20</v>
      </c>
      <c r="D388" s="49">
        <f>_xll.qlCalendarAdvance(LocalCalendar,$D387,B388,"f",FALSE)</f>
        <v>42741</v>
      </c>
      <c r="E388" s="49">
        <f>_xll.qlInterestRateIndexValueDate(IndexON,D388)</f>
        <v>42741</v>
      </c>
      <c r="F388" s="52">
        <f>IFERROR(_xll.qlIndexFixing(IndexON,D388,TRUE,_xll.ohTrigger(RecalcTrigger,TriggerON)),NA())</f>
        <v>1.1144813329373449E-2</v>
      </c>
      <c r="H388" s="49">
        <f>_xll.qlCalendarAdvance(IborCalendar,$H387,B388,"f",FALSE)</f>
        <v>42733</v>
      </c>
      <c r="I388" s="49">
        <f>_xll.qlInterestRateIndexValueDate(Index1M,$H388)</f>
        <v>42738</v>
      </c>
      <c r="J388" s="52">
        <f>IFERROR(_xll.qlIndexFixing(Index1M,$H388,TRUE,_xll.ohTrigger(RecalcTrigger,Trigger1M)),NA())</f>
        <v>1.223183826263533E-2</v>
      </c>
      <c r="K388" s="52">
        <f>IFERROR(_xll.qlIndexFixing(ONIndex1M,I388,TRUE,_xll.ohTrigger(RecalcTrigger,Trigger1M)),NA())</f>
        <v>1.1910476333119036E-2</v>
      </c>
      <c r="L388" s="52">
        <f>IFERROR(_xll.qlIndexFixing(Index3M,H388,TRUE,_xll.ohTrigger(RecalcTrigger,Trigger3M)),NA())</f>
        <v>1.4514054978152835E-2</v>
      </c>
      <c r="M388" s="52">
        <f>IFERROR(_xll.qlIndexFixing(ONIndex3M,I388,TRUE,_xll.ohTrigger(RecalcTrigger,Trigger3M)),NA())</f>
        <v>1.3412836758543989E-2</v>
      </c>
      <c r="N388" s="52">
        <f>IFERROR(_xll.qlIndexFixing(Index6M,$H388,TRUE,_xll.ohTrigger(RecalcTrigger,Trigger6M)),NA())</f>
        <v>1.6277534892165144E-2</v>
      </c>
      <c r="O388" s="52">
        <f>IFERROR(_xll.qlIndexFixing(ONIndex6M,I388,TRUE,_xll.ohTrigger(RecalcTrigger,Trigger6M)),NA())</f>
        <v>1.3637134784136862E-2</v>
      </c>
      <c r="P388" s="52">
        <f>IFERROR(_xll.qlIndexFixing(Index1Y,$H388,TRUE,_xll.ohTrigger(RecalcTrigger,Trigger1Y)),NA())</f>
        <v>1.8759018497263202E-2</v>
      </c>
      <c r="Q388" s="52">
        <f>IFERROR(_xll.qlIndexFixing(ONIndex1Y,I388,TRUE,_xll.ohTrigger(RecalcTrigger,Trigger1Y)),NA())</f>
        <v>1.6029267264876523E-2</v>
      </c>
    </row>
    <row r="389" spans="2:17" x14ac:dyDescent="0.2">
      <c r="B389" s="46" t="s">
        <v>20</v>
      </c>
      <c r="D389" s="49">
        <f>_xll.qlCalendarAdvance(LocalCalendar,$D388,B389,"f",FALSE)</f>
        <v>42744</v>
      </c>
      <c r="E389" s="49">
        <f>_xll.qlInterestRateIndexValueDate(IndexON,D389)</f>
        <v>42744</v>
      </c>
      <c r="F389" s="52">
        <f>IFERROR(_xll.qlIndexFixing(IndexON,D389,TRUE,_xll.ohTrigger(RecalcTrigger,TriggerON)),NA())</f>
        <v>1.1197828989342185E-2</v>
      </c>
      <c r="H389" s="49">
        <f>_xll.qlCalendarAdvance(IborCalendar,$H388,B389,"f",FALSE)</f>
        <v>42734</v>
      </c>
      <c r="I389" s="49">
        <f>_xll.qlInterestRateIndexValueDate(Index1M,$H389)</f>
        <v>42739</v>
      </c>
      <c r="J389" s="52">
        <f>IFERROR(_xll.qlIndexFixing(Index1M,$H389,TRUE,_xll.ohTrigger(RecalcTrigger,Trigger1M)),NA())</f>
        <v>1.227405295199834E-2</v>
      </c>
      <c r="K389" s="52">
        <f>IFERROR(_xll.qlIndexFixing(ONIndex1M,I389,TRUE,_xll.ohTrigger(RecalcTrigger,Trigger1M)),NA())</f>
        <v>1.1931635193862533E-2</v>
      </c>
      <c r="L389" s="52">
        <f>IFERROR(_xll.qlIndexFixing(Index3M,H389,TRUE,_xll.ohTrigger(RecalcTrigger,Trigger3M)),NA())</f>
        <v>1.4537636069629656E-2</v>
      </c>
      <c r="M389" s="52">
        <f>IFERROR(_xll.qlIndexFixing(ONIndex3M,I389,TRUE,_xll.ohTrigger(RecalcTrigger,Trigger3M)),NA())</f>
        <v>1.3438322885193088E-2</v>
      </c>
      <c r="N389" s="52">
        <f>IFERROR(_xll.qlIndexFixing(Index6M,$H389,TRUE,_xll.ohTrigger(RecalcTrigger,Trigger6M)),NA())</f>
        <v>1.6313362193014103E-2</v>
      </c>
      <c r="O389" s="52">
        <f>IFERROR(_xll.qlIndexFixing(ONIndex6M,I389,TRUE,_xll.ohTrigger(RecalcTrigger,Trigger6M)),NA())</f>
        <v>1.3662697278578051E-2</v>
      </c>
      <c r="P389" s="52">
        <f>IFERROR(_xll.qlIndexFixing(Index1Y,$H389,TRUE,_xll.ohTrigger(RecalcTrigger,Trigger1Y)),NA())</f>
        <v>1.877570269989964E-2</v>
      </c>
      <c r="Q389" s="52">
        <f>IFERROR(_xll.qlIndexFixing(ONIndex1Y,I389,TRUE,_xll.ohTrigger(RecalcTrigger,Trigger1Y)),NA())</f>
        <v>1.6050635808291247E-2</v>
      </c>
    </row>
    <row r="390" spans="2:17" x14ac:dyDescent="0.2">
      <c r="B390" s="46" t="s">
        <v>20</v>
      </c>
      <c r="D390" s="49">
        <f>_xll.qlCalendarAdvance(LocalCalendar,$D389,B390,"f",FALSE)</f>
        <v>42745</v>
      </c>
      <c r="E390" s="49">
        <f>_xll.qlInterestRateIndexValueDate(IndexON,D390)</f>
        <v>42745</v>
      </c>
      <c r="F390" s="52">
        <f>IFERROR(_xll.qlIndexFixing(IndexON,D390,TRUE,_xll.ohTrigger(RecalcTrigger,TriggerON)),NA())</f>
        <v>1.1224373545655197E-2</v>
      </c>
      <c r="H390" s="49">
        <f>_xll.qlCalendarAdvance(IborCalendar,$H389,B390,"f",FALSE)</f>
        <v>42738</v>
      </c>
      <c r="I390" s="49">
        <f>_xll.qlInterestRateIndexValueDate(Index1M,$H390)</f>
        <v>42740</v>
      </c>
      <c r="J390" s="52">
        <f>IFERROR(_xll.qlIndexFixing(Index1M,$H390,TRUE,_xll.ohTrigger(RecalcTrigger,Trigger1M)),NA())</f>
        <v>1.2284346361552678E-2</v>
      </c>
      <c r="K390" s="52">
        <f>IFERROR(_xll.qlIndexFixing(ONIndex1M,I390,TRUE,_xll.ohTrigger(RecalcTrigger,Trigger1M)),NA())</f>
        <v>1.195277853246246E-2</v>
      </c>
      <c r="L390" s="52">
        <f>IFERROR(_xll.qlIndexFixing(Index3M,H390,TRUE,_xll.ohTrigger(RecalcTrigger,Trigger3M)),NA())</f>
        <v>1.4561175211277089E-2</v>
      </c>
      <c r="M390" s="52">
        <f>IFERROR(_xll.qlIndexFixing(ONIndex3M,I390,TRUE,_xll.ohTrigger(RecalcTrigger,Trigger3M)),NA())</f>
        <v>1.3463763831262909E-2</v>
      </c>
      <c r="N390" s="52">
        <f>IFERROR(_xll.qlIndexFixing(Index6M,$H390,TRUE,_xll.ohTrigger(RecalcTrigger,Trigger6M)),NA())</f>
        <v>1.6327387094587871E-2</v>
      </c>
      <c r="O390" s="52">
        <f>IFERROR(_xll.qlIndexFixing(ONIndex6M,I390,TRUE,_xll.ohTrigger(RecalcTrigger,Trigger6M)),NA())</f>
        <v>1.3688663951390012E-2</v>
      </c>
      <c r="P390" s="52">
        <f>IFERROR(_xll.qlIndexFixing(Index1Y,$H390,TRUE,_xll.ohTrigger(RecalcTrigger,Trigger1Y)),NA())</f>
        <v>1.8792376790336563E-2</v>
      </c>
      <c r="Q390" s="52">
        <f>IFERROR(_xll.qlIndexFixing(ONIndex1Y,I390,TRUE,_xll.ohTrigger(RecalcTrigger,Trigger1Y)),NA())</f>
        <v>1.6071741807559548E-2</v>
      </c>
    </row>
    <row r="391" spans="2:17" x14ac:dyDescent="0.2">
      <c r="B391" s="46" t="s">
        <v>20</v>
      </c>
      <c r="D391" s="49">
        <f>_xll.qlCalendarAdvance(LocalCalendar,$D390,B391,"f",FALSE)</f>
        <v>42746</v>
      </c>
      <c r="E391" s="49">
        <f>_xll.qlInterestRateIndexValueDate(IndexON,D391)</f>
        <v>42746</v>
      </c>
      <c r="F391" s="52">
        <f>IFERROR(_xll.qlIndexFixing(IndexON,D391,TRUE,_xll.ohTrigger(RecalcTrigger,TriggerON)),NA())</f>
        <v>1.1250836637373141E-2</v>
      </c>
      <c r="H391" s="49">
        <f>_xll.qlCalendarAdvance(IborCalendar,$H390,B391,"f",FALSE)</f>
        <v>42739</v>
      </c>
      <c r="I391" s="49">
        <f>_xll.qlInterestRateIndexValueDate(Index1M,$H391)</f>
        <v>42741</v>
      </c>
      <c r="J391" s="52">
        <f>IFERROR(_xll.qlIndexFixing(Index1M,$H391,TRUE,_xll.ohTrigger(RecalcTrigger,Trigger1M)),NA())</f>
        <v>1.2294633889540147E-2</v>
      </c>
      <c r="K391" s="52">
        <f>IFERROR(_xll.qlIndexFixing(ONIndex1M,I391,TRUE,_xll.ohTrigger(RecalcTrigger,Trigger1M)),NA())</f>
        <v>1.1995413141105971E-2</v>
      </c>
      <c r="L391" s="52">
        <f>IFERROR(_xll.qlIndexFixing(Index3M,H391,TRUE,_xll.ohTrigger(RecalcTrigger,Trigger3M)),NA())</f>
        <v>1.4584672634984308E-2</v>
      </c>
      <c r="M391" s="52">
        <f>IFERROR(_xll.qlIndexFixing(ONIndex3M,I391,TRUE,_xll.ohTrigger(RecalcTrigger,Trigger3M)),NA())</f>
        <v>1.3515002465052106E-2</v>
      </c>
      <c r="N391" s="52">
        <f>IFERROR(_xll.qlIndexFixing(Index6M,$H391,TRUE,_xll.ohTrigger(RecalcTrigger,Trigger6M)),NA())</f>
        <v>1.6352199297080712E-2</v>
      </c>
      <c r="O391" s="52">
        <f>IFERROR(_xll.qlIndexFixing(ONIndex6M,I391,TRUE,_xll.ohTrigger(RecalcTrigger,Trigger6M)),NA())</f>
        <v>1.3742469122641765E-2</v>
      </c>
      <c r="P391" s="52">
        <f>IFERROR(_xll.qlIndexFixing(Index1Y,$H391,TRUE,_xll.ohTrigger(RecalcTrigger,Trigger1Y)),NA())</f>
        <v>1.8829094144438913E-2</v>
      </c>
      <c r="Q391" s="52">
        <f>IFERROR(_xll.qlIndexFixing(ONIndex1Y,I391,TRUE,_xll.ohTrigger(RecalcTrigger,Trigger1Y)),NA())</f>
        <v>1.6113799867234491E-2</v>
      </c>
    </row>
    <row r="392" spans="2:17" x14ac:dyDescent="0.2">
      <c r="B392" s="46" t="s">
        <v>20</v>
      </c>
      <c r="D392" s="49">
        <f>_xll.qlCalendarAdvance(LocalCalendar,$D391,B392,"f",FALSE)</f>
        <v>42747</v>
      </c>
      <c r="E392" s="49">
        <f>_xll.qlInterestRateIndexValueDate(IndexON,D392)</f>
        <v>42747</v>
      </c>
      <c r="F392" s="52">
        <f>IFERROR(_xll.qlIndexFixing(IndexON,D392,TRUE,_xll.ohTrigger(RecalcTrigger,TriggerON)),NA())</f>
        <v>1.1277218264735822E-2</v>
      </c>
      <c r="H392" s="49">
        <f>_xll.qlCalendarAdvance(IborCalendar,$H391,B392,"f",FALSE)</f>
        <v>42740</v>
      </c>
      <c r="I392" s="49">
        <f>_xll.qlInterestRateIndexValueDate(Index1M,$H392)</f>
        <v>42744</v>
      </c>
      <c r="J392" s="52">
        <f>IFERROR(_xll.qlIndexFixing(Index1M,$H392,TRUE,_xll.ohTrigger(RecalcTrigger,Trigger1M)),NA())</f>
        <v>1.2357290001542108E-2</v>
      </c>
      <c r="K392" s="52">
        <f>IFERROR(_xll.qlIndexFixing(ONIndex1M,I392,TRUE,_xll.ohTrigger(RecalcTrigger,Trigger1M)),NA())</f>
        <v>1.2037196666065952E-2</v>
      </c>
      <c r="L392" s="52">
        <f>IFERROR(_xll.qlIndexFixing(Index3M,H392,TRUE,_xll.ohTrigger(RecalcTrigger,Trigger3M)),NA())</f>
        <v>1.4666564117190401E-2</v>
      </c>
      <c r="M392" s="52">
        <f>IFERROR(_xll.qlIndexFixing(ONIndex3M,I392,TRUE,_xll.ohTrigger(RecalcTrigger,Trigger3M)),NA())</f>
        <v>1.3565075809909288E-2</v>
      </c>
      <c r="N392" s="52">
        <f>IFERROR(_xll.qlIndexFixing(Index6M,$H392,TRUE,_xll.ohTrigger(RecalcTrigger,Trigger6M)),NA())</f>
        <v>1.6436681257340862E-2</v>
      </c>
      <c r="O392" s="52">
        <f>IFERROR(_xll.qlIndexFixing(ONIndex6M,I392,TRUE,_xll.ohTrigger(RecalcTrigger,Trigger6M)),NA())</f>
        <v>1.3796572426745257E-2</v>
      </c>
      <c r="P392" s="52">
        <f>IFERROR(_xll.qlIndexFixing(Index1Y,$H392,TRUE,_xll.ohTrigger(RecalcTrigger,Trigger1Y)),NA())</f>
        <v>1.8858984598265727E-2</v>
      </c>
      <c r="Q392" s="52">
        <f>IFERROR(_xll.qlIndexFixing(ONIndex1Y,I392,TRUE,_xll.ohTrigger(RecalcTrigger,Trigger1Y)),NA())</f>
        <v>1.6153540362449093E-2</v>
      </c>
    </row>
    <row r="393" spans="2:17" x14ac:dyDescent="0.2">
      <c r="B393" s="46" t="s">
        <v>20</v>
      </c>
      <c r="D393" s="49">
        <f>_xll.qlCalendarAdvance(LocalCalendar,$D392,B393,"f",FALSE)</f>
        <v>42748</v>
      </c>
      <c r="E393" s="49">
        <f>_xll.qlInterestRateIndexValueDate(IndexON,D393)</f>
        <v>42748</v>
      </c>
      <c r="F393" s="52">
        <f>IFERROR(_xll.qlIndexFixing(IndexON,D393,TRUE,_xll.ohTrigger(RecalcTrigger,TriggerON)),NA())</f>
        <v>1.1343301097002101E-2</v>
      </c>
      <c r="H393" s="49">
        <f>_xll.qlCalendarAdvance(IborCalendar,$H392,B393,"f",FALSE)</f>
        <v>42741</v>
      </c>
      <c r="I393" s="49">
        <f>_xll.qlInterestRateIndexValueDate(Index1M,$H393)</f>
        <v>42745</v>
      </c>
      <c r="J393" s="52">
        <f>IFERROR(_xll.qlIndexFixing(Index1M,$H393,TRUE,_xll.ohTrigger(RecalcTrigger,Trigger1M)),NA())</f>
        <v>1.2378144368508317E-2</v>
      </c>
      <c r="K393" s="52">
        <f>IFERROR(_xll.qlIndexFixing(ONIndex1M,I393,TRUE,_xll.ohTrigger(RecalcTrigger,Trigger1M)),NA())</f>
        <v>1.2058262394107899E-2</v>
      </c>
      <c r="L393" s="52">
        <f>IFERROR(_xll.qlIndexFixing(Index3M,H393,TRUE,_xll.ohTrigger(RecalcTrigger,Trigger3M)),NA())</f>
        <v>1.4678249788461883E-2</v>
      </c>
      <c r="M393" s="52">
        <f>IFERROR(_xll.qlIndexFixing(ONIndex3M,I393,TRUE,_xll.ohTrigger(RecalcTrigger,Trigger3M)),NA())</f>
        <v>1.3590290853162657E-2</v>
      </c>
      <c r="N393" s="52">
        <f>IFERROR(_xll.qlIndexFixing(Index6M,$H393,TRUE,_xll.ohTrigger(RecalcTrigger,Trigger6M)),NA())</f>
        <v>1.6450637042847542E-2</v>
      </c>
      <c r="O393" s="52">
        <f>IFERROR(_xll.qlIndexFixing(ONIndex6M,I393,TRUE,_xll.ohTrigger(RecalcTrigger,Trigger6M)),NA())</f>
        <v>1.3824559992210439E-2</v>
      </c>
      <c r="P393" s="52">
        <f>IFERROR(_xll.qlIndexFixing(Index1Y,$H393,TRUE,_xll.ohTrigger(RecalcTrigger,Trigger1Y)),NA())</f>
        <v>1.8875617554204104E-2</v>
      </c>
      <c r="Q393" s="52">
        <f>IFERROR(_xll.qlIndexFixing(ONIndex1Y,I393,TRUE,_xll.ohTrigger(RecalcTrigger,Trigger1Y)),NA())</f>
        <v>1.6173333640425724E-2</v>
      </c>
    </row>
    <row r="394" spans="2:17" x14ac:dyDescent="0.2">
      <c r="B394" s="46" t="s">
        <v>20</v>
      </c>
      <c r="D394" s="49">
        <f>_xll.qlCalendarAdvance(LocalCalendar,$D393,B394,"f",FALSE)</f>
        <v>42752</v>
      </c>
      <c r="E394" s="49">
        <f>_xll.qlInterestRateIndexValueDate(IndexON,D394)</f>
        <v>42752</v>
      </c>
      <c r="F394" s="52">
        <f>IFERROR(_xll.qlIndexFixing(IndexON,D394,TRUE,_xll.ohTrigger(RecalcTrigger,TriggerON)),NA())</f>
        <v>1.1407904433822225E-2</v>
      </c>
      <c r="H394" s="49">
        <f>_xll.qlCalendarAdvance(IborCalendar,$H393,B394,"f",FALSE)</f>
        <v>42744</v>
      </c>
      <c r="I394" s="49">
        <f>_xll.qlInterestRateIndexValueDate(Index1M,$H394)</f>
        <v>42746</v>
      </c>
      <c r="J394" s="52">
        <f>IFERROR(_xll.qlIndexFixing(Index1M,$H394,TRUE,_xll.ohTrigger(RecalcTrigger,Trigger1M)),NA())</f>
        <v>1.2420152047547137E-2</v>
      </c>
      <c r="K394" s="52">
        <f>IFERROR(_xll.qlIndexFixing(ONIndex1M,I394,TRUE,_xll.ohTrigger(RecalcTrigger,Trigger1M)),NA())</f>
        <v>1.2079312600086212E-2</v>
      </c>
      <c r="L394" s="52">
        <f>IFERROR(_xll.qlIndexFixing(Index3M,H394,TRUE,_xll.ohTrigger(RecalcTrigger,Trigger3M)),NA())</f>
        <v>1.4701542101060561E-2</v>
      </c>
      <c r="M394" s="52">
        <f>IFERROR(_xll.qlIndexFixing(ONIndex3M,I394,TRUE,_xll.ohTrigger(RecalcTrigger,Trigger3M)),NA())</f>
        <v>1.3615460715676875E-2</v>
      </c>
      <c r="N394" s="52">
        <f>IFERROR(_xll.qlIndexFixing(Index6M,$H394,TRUE,_xll.ohTrigger(RecalcTrigger,Trigger6M)),NA())</f>
        <v>1.6475032625228272E-2</v>
      </c>
      <c r="O394" s="52">
        <f>IFERROR(_xll.qlIndexFixing(ONIndex6M,I394,TRUE,_xll.ohTrigger(RecalcTrigger,Trigger6M)),NA())</f>
        <v>1.3852951736366137E-2</v>
      </c>
      <c r="P394" s="52">
        <f>IFERROR(_xll.qlIndexFixing(Index1Y,$H394,TRUE,_xll.ohTrigger(RecalcTrigger,Trigger1Y)),NA())</f>
        <v>1.8892244168835382E-2</v>
      </c>
      <c r="Q394" s="52">
        <f>IFERROR(_xll.qlIndexFixing(ONIndex1Y,I394,TRUE,_xll.ohTrigger(RecalcTrigger,Trigger1Y)),NA())</f>
        <v>1.6192864373936189E-2</v>
      </c>
    </row>
    <row r="395" spans="2:17" x14ac:dyDescent="0.2">
      <c r="B395" s="46" t="s">
        <v>20</v>
      </c>
      <c r="D395" s="49">
        <f>_xll.qlCalendarAdvance(LocalCalendar,$D394,B395,"f",FALSE)</f>
        <v>42753</v>
      </c>
      <c r="E395" s="49">
        <f>_xll.qlInterestRateIndexValueDate(IndexON,D395)</f>
        <v>42753</v>
      </c>
      <c r="F395" s="52">
        <f>IFERROR(_xll.qlIndexFixing(IndexON,D395,TRUE,_xll.ohTrigger(RecalcTrigger,TriggerON)),NA())</f>
        <v>1.1433797273934232E-2</v>
      </c>
      <c r="H395" s="49">
        <f>_xll.qlCalendarAdvance(IborCalendar,$H394,B395,"f",FALSE)</f>
        <v>42745</v>
      </c>
      <c r="I395" s="49">
        <f>_xll.qlInterestRateIndexValueDate(Index1M,$H395)</f>
        <v>42747</v>
      </c>
      <c r="J395" s="52">
        <f>IFERROR(_xll.qlIndexFixing(Index1M,$H395,TRUE,_xll.ohTrigger(RecalcTrigger,Trigger1M)),NA())</f>
        <v>1.2430386195501075E-2</v>
      </c>
      <c r="K395" s="52">
        <f>IFERROR(_xll.qlIndexFixing(ONIndex1M,I395,TRUE,_xll.ohTrigger(RecalcTrigger,Trigger1M)),NA())</f>
        <v>1.210034728400089E-2</v>
      </c>
      <c r="L395" s="52">
        <f>IFERROR(_xll.qlIndexFixing(Index3M,H395,TRUE,_xll.ohTrigger(RecalcTrigger,Trigger3M)),NA())</f>
        <v>1.4724794087202397E-2</v>
      </c>
      <c r="M395" s="52">
        <f>IFERROR(_xll.qlIndexFixing(ONIndex3M,I395,TRUE,_xll.ohTrigger(RecalcTrigger,Trigger3M)),NA())</f>
        <v>1.3640585397691751E-2</v>
      </c>
      <c r="N395" s="52">
        <f>IFERROR(_xll.qlIndexFixing(Index6M,$H395,TRUE,_xll.ohTrigger(RecalcTrigger,Trigger6M)),NA())</f>
        <v>1.6499338230439416E-2</v>
      </c>
      <c r="O395" s="52">
        <f>IFERROR(_xll.qlIndexFixing(ONIndex6M,I395,TRUE,_xll.ohTrigger(RecalcTrigger,Trigger6M)),NA())</f>
        <v>1.3881747659452159E-2</v>
      </c>
      <c r="P395" s="52">
        <f>IFERROR(_xll.qlIndexFixing(Index1Y,$H395,TRUE,_xll.ohTrigger(RecalcTrigger,Trigger1Y)),NA())</f>
        <v>1.8908865070788552E-2</v>
      </c>
      <c r="Q395" s="52">
        <f>IFERROR(_xll.qlIndexFixing(ONIndex1Y,I395,TRUE,_xll.ohTrigger(RecalcTrigger,Trigger1Y)),NA())</f>
        <v>1.6212132562980486E-2</v>
      </c>
    </row>
    <row r="396" spans="2:17" x14ac:dyDescent="0.2">
      <c r="B396" s="46" t="s">
        <v>20</v>
      </c>
      <c r="D396" s="49">
        <f>_xll.qlCalendarAdvance(LocalCalendar,$D395,B396,"f",FALSE)</f>
        <v>42754</v>
      </c>
      <c r="E396" s="49">
        <f>_xll.qlInterestRateIndexValueDate(IndexON,D396)</f>
        <v>42754</v>
      </c>
      <c r="F396" s="52">
        <f>IFERROR(_xll.qlIndexFixing(IndexON,D396,TRUE,_xll.ohTrigger(RecalcTrigger,TriggerON)),NA())</f>
        <v>1.1459608649531106E-2</v>
      </c>
      <c r="H396" s="49">
        <f>_xll.qlCalendarAdvance(IborCalendar,$H395,B396,"f",FALSE)</f>
        <v>42746</v>
      </c>
      <c r="I396" s="49">
        <f>_xll.qlInterestRateIndexValueDate(Index1M,$H396)</f>
        <v>42748</v>
      </c>
      <c r="J396" s="52">
        <f>IFERROR(_xll.qlIndexFixing(Index1M,$H396,TRUE,_xll.ohTrigger(RecalcTrigger,Trigger1M)),NA())</f>
        <v>1.2440614457125194E-2</v>
      </c>
      <c r="K396" s="52">
        <f>IFERROR(_xll.qlIndexFixing(ONIndex1M,I396,TRUE,_xll.ohTrigger(RecalcTrigger,Trigger1M)),NA())</f>
        <v>1.2153471779143832E-2</v>
      </c>
      <c r="L396" s="52">
        <f>IFERROR(_xll.qlIndexFixing(Index3M,H396,TRUE,_xll.ohTrigger(RecalcTrigger,Trigger3M)),NA())</f>
        <v>1.4748005978822754E-2</v>
      </c>
      <c r="M396" s="52">
        <f>IFERROR(_xll.qlIndexFixing(ONIndex3M,I396,TRUE,_xll.ohTrigger(RecalcTrigger,Trigger3M)),NA())</f>
        <v>1.3703953621919673E-2</v>
      </c>
      <c r="N396" s="52">
        <f>IFERROR(_xll.qlIndexFixing(Index6M,$H396,TRUE,_xll.ohTrigger(RecalcTrigger,Trigger6M)),NA())</f>
        <v>1.6523551640540677E-2</v>
      </c>
      <c r="O396" s="52">
        <f>IFERROR(_xll.qlIndexFixing(ONIndex6M,I396,TRUE,_xll.ohTrigger(RecalcTrigger,Trigger6M)),NA())</f>
        <v>1.3956569895179349E-2</v>
      </c>
      <c r="P396" s="52">
        <f>IFERROR(_xll.qlIndexFixing(Index1Y,$H396,TRUE,_xll.ohTrigger(RecalcTrigger,Trigger1Y)),NA())</f>
        <v>1.8955639978751535E-2</v>
      </c>
      <c r="Q396" s="52">
        <f>IFERROR(_xll.qlIndexFixing(ONIndex1Y,I396,TRUE,_xll.ohTrigger(RecalcTrigger,Trigger1Y)),NA())</f>
        <v>1.6260091823803169E-2</v>
      </c>
    </row>
    <row r="397" spans="2:17" x14ac:dyDescent="0.2">
      <c r="B397" s="46" t="s">
        <v>20</v>
      </c>
      <c r="D397" s="49">
        <f>_xll.qlCalendarAdvance(LocalCalendar,$D396,B397,"f",FALSE)</f>
        <v>42755</v>
      </c>
      <c r="E397" s="49">
        <f>_xll.qlInterestRateIndexValueDate(IndexON,D397)</f>
        <v>42755</v>
      </c>
      <c r="F397" s="52">
        <f>IFERROR(_xll.qlIndexFixing(IndexON,D397,TRUE,_xll.ohTrigger(RecalcTrigger,TriggerON)),NA())</f>
        <v>1.1511327916853276E-2</v>
      </c>
      <c r="H397" s="49">
        <f>_xll.qlCalendarAdvance(IborCalendar,$H396,B397,"f",FALSE)</f>
        <v>42747</v>
      </c>
      <c r="I397" s="49">
        <f>_xll.qlInterestRateIndexValueDate(Index1M,$H397)</f>
        <v>42752</v>
      </c>
      <c r="J397" s="52">
        <f>IFERROR(_xll.qlIndexFixing(Index1M,$H397,TRUE,_xll.ohTrigger(RecalcTrigger,Trigger1M)),NA())</f>
        <v>1.25236908768532E-2</v>
      </c>
      <c r="K397" s="52">
        <f>IFERROR(_xll.qlIndexFixing(ONIndex1M,I397,TRUE,_xll.ohTrigger(RecalcTrigger,Trigger1M)),NA())</f>
        <v>1.2205287871500659E-2</v>
      </c>
      <c r="L397" s="52">
        <f>IFERROR(_xll.qlIndexFixing(Index3M,H397,TRUE,_xll.ohTrigger(RecalcTrigger,Trigger3M)),NA())</f>
        <v>1.4851968948982757E-2</v>
      </c>
      <c r="M397" s="52">
        <f>IFERROR(_xll.qlIndexFixing(ONIndex3M,I397,TRUE,_xll.ohTrigger(RecalcTrigger,Trigger3M)),NA())</f>
        <v>1.3765531097797989E-2</v>
      </c>
      <c r="N397" s="52">
        <f>IFERROR(_xll.qlIndexFixing(Index6M,$H397,TRUE,_xll.ohTrigger(RecalcTrigger,Trigger6M)),NA())</f>
        <v>1.661943896774299E-2</v>
      </c>
      <c r="O397" s="52">
        <f>IFERROR(_xll.qlIndexFixing(ONIndex6M,I397,TRUE,_xll.ohTrigger(RecalcTrigger,Trigger6M)),NA())</f>
        <v>1.4031789961714836E-2</v>
      </c>
      <c r="P397" s="52">
        <f>IFERROR(_xll.qlIndexFixing(Index1Y,$H397,TRUE,_xll.ohTrigger(RecalcTrigger,Trigger1Y)),NA())</f>
        <v>1.8991905895291299E-2</v>
      </c>
      <c r="Q397" s="52">
        <f>IFERROR(_xll.qlIndexFixing(ONIndex1Y,I397,TRUE,_xll.ohTrigger(RecalcTrigger,Trigger1Y)),NA())</f>
        <v>1.630453534017029E-2</v>
      </c>
    </row>
    <row r="398" spans="2:17" x14ac:dyDescent="0.2">
      <c r="B398" s="46" t="s">
        <v>20</v>
      </c>
      <c r="D398" s="49">
        <f>_xll.qlCalendarAdvance(LocalCalendar,$D397,B398,"f",FALSE)</f>
        <v>42758</v>
      </c>
      <c r="E398" s="49">
        <f>_xll.qlInterestRateIndexValueDate(IndexON,D398)</f>
        <v>42758</v>
      </c>
      <c r="F398" s="52">
        <f>IFERROR(_xll.qlIndexFixing(IndexON,D398,TRUE,_xll.ohTrigger(RecalcTrigger,TriggerON)),NA())</f>
        <v>1.1562039505488286E-2</v>
      </c>
      <c r="H398" s="49">
        <f>_xll.qlCalendarAdvance(IborCalendar,$H397,B398,"f",FALSE)</f>
        <v>42748</v>
      </c>
      <c r="I398" s="49">
        <f>_xll.qlInterestRateIndexValueDate(Index1M,$H398)</f>
        <v>42752</v>
      </c>
      <c r="J398" s="52">
        <f>IFERROR(_xll.qlIndexFixing(Index1M,$H398,TRUE,_xll.ohTrigger(RecalcTrigger,Trigger1M)),NA())</f>
        <v>1.25236908768532E-2</v>
      </c>
      <c r="K398" s="52">
        <f>IFERROR(_xll.qlIndexFixing(ONIndex1M,I398,TRUE,_xll.ohTrigger(RecalcTrigger,Trigger1M)),NA())</f>
        <v>1.2205287871500659E-2</v>
      </c>
      <c r="L398" s="52">
        <f>IFERROR(_xll.qlIndexFixing(Index3M,H398,TRUE,_xll.ohTrigger(RecalcTrigger,Trigger3M)),NA())</f>
        <v>1.4851968948982757E-2</v>
      </c>
      <c r="M398" s="52">
        <f>IFERROR(_xll.qlIndexFixing(ONIndex3M,I398,TRUE,_xll.ohTrigger(RecalcTrigger,Trigger3M)),NA())</f>
        <v>1.3765531097797989E-2</v>
      </c>
      <c r="N398" s="52">
        <f>IFERROR(_xll.qlIndexFixing(Index6M,$H398,TRUE,_xll.ohTrigger(RecalcTrigger,Trigger6M)),NA())</f>
        <v>1.661943896774299E-2</v>
      </c>
      <c r="O398" s="52">
        <f>IFERROR(_xll.qlIndexFixing(ONIndex6M,I398,TRUE,_xll.ohTrigger(RecalcTrigger,Trigger6M)),NA())</f>
        <v>1.4031789961714836E-2</v>
      </c>
      <c r="P398" s="52">
        <f>IFERROR(_xll.qlIndexFixing(Index1Y,$H398,TRUE,_xll.ohTrigger(RecalcTrigger,Trigger1Y)),NA())</f>
        <v>1.8991905895291299E-2</v>
      </c>
      <c r="Q398" s="52">
        <f>IFERROR(_xll.qlIndexFixing(ONIndex1Y,I398,TRUE,_xll.ohTrigger(RecalcTrigger,Trigger1Y)),NA())</f>
        <v>1.630453534017029E-2</v>
      </c>
    </row>
    <row r="399" spans="2:17" x14ac:dyDescent="0.2">
      <c r="B399" s="46" t="s">
        <v>20</v>
      </c>
      <c r="D399" s="49">
        <f>_xll.qlCalendarAdvance(LocalCalendar,$D398,B399,"f",FALSE)</f>
        <v>42759</v>
      </c>
      <c r="E399" s="49">
        <f>_xll.qlInterestRateIndexValueDate(IndexON,D399)</f>
        <v>42759</v>
      </c>
      <c r="F399" s="52">
        <f>IFERROR(_xll.qlIndexFixing(IndexON,D399,TRUE,_xll.ohTrigger(RecalcTrigger,TriggerON)),NA())</f>
        <v>1.1587443557790067E-2</v>
      </c>
      <c r="H399" s="49">
        <f>_xll.qlCalendarAdvance(IborCalendar,$H398,B399,"f",FALSE)</f>
        <v>42751</v>
      </c>
      <c r="I399" s="49">
        <f>_xll.qlInterestRateIndexValueDate(Index1M,$H399)</f>
        <v>42753</v>
      </c>
      <c r="J399" s="52">
        <f>IFERROR(_xll.qlIndexFixing(Index1M,$H399,TRUE,_xll.ohTrigger(RecalcTrigger,Trigger1M)),NA())</f>
        <v>1.2576020122328469E-2</v>
      </c>
      <c r="K399" s="52">
        <f>IFERROR(_xll.qlIndexFixing(ONIndex1M,I399,TRUE,_xll.ohTrigger(RecalcTrigger,Trigger1M)),NA())</f>
        <v>1.222622942263385E-2</v>
      </c>
      <c r="L399" s="52">
        <f>IFERROR(_xll.qlIndexFixing(Index3M,H399,TRUE,_xll.ohTrigger(RecalcTrigger,Trigger3M)),NA())</f>
        <v>1.4863472137363054E-2</v>
      </c>
      <c r="M399" s="52">
        <f>IFERROR(_xll.qlIndexFixing(ONIndex3M,I399,TRUE,_xll.ohTrigger(RecalcTrigger,Trigger3M)),NA())</f>
        <v>1.3790384695857583E-2</v>
      </c>
      <c r="N399" s="52">
        <f>IFERROR(_xll.qlIndexFixing(Index6M,$H399,TRUE,_xll.ohTrigger(RecalcTrigger,Trigger6M)),NA())</f>
        <v>1.6643158129913269E-2</v>
      </c>
      <c r="O399" s="52">
        <f>IFERROR(_xll.qlIndexFixing(ONIndex6M,I399,TRUE,_xll.ohTrigger(RecalcTrigger,Trigger6M)),NA())</f>
        <v>1.406301096030127E-2</v>
      </c>
      <c r="P399" s="52">
        <f>IFERROR(_xll.qlIndexFixing(Index1Y,$H399,TRUE,_xll.ohTrigger(RecalcTrigger,Trigger1Y)),NA())</f>
        <v>1.9008505724704812E-2</v>
      </c>
      <c r="Q399" s="52">
        <f>IFERROR(_xll.qlIndexFixing(ONIndex1Y,I399,TRUE,_xll.ohTrigger(RecalcTrigger,Trigger1Y)),NA())</f>
        <v>1.6322228261618221E-2</v>
      </c>
    </row>
    <row r="400" spans="2:17" x14ac:dyDescent="0.2">
      <c r="B400" s="46" t="s">
        <v>20</v>
      </c>
      <c r="D400" s="49">
        <f>_xll.qlCalendarAdvance(LocalCalendar,$D399,B400,"f",FALSE)</f>
        <v>42760</v>
      </c>
      <c r="E400" s="49">
        <f>_xll.qlInterestRateIndexValueDate(IndexON,D400)</f>
        <v>42760</v>
      </c>
      <c r="F400" s="52">
        <f>IFERROR(_xll.qlIndexFixing(IndexON,D400,TRUE,_xll.ohTrigger(RecalcTrigger,TriggerON)),NA())</f>
        <v>1.1612766145416842E-2</v>
      </c>
      <c r="H400" s="49">
        <f>_xll.qlCalendarAdvance(IborCalendar,$H399,B400,"f",FALSE)</f>
        <v>42752</v>
      </c>
      <c r="I400" s="49">
        <f>_xll.qlInterestRateIndexValueDate(Index1M,$H400)</f>
        <v>42754</v>
      </c>
      <c r="J400" s="52">
        <f>IFERROR(_xll.qlIndexFixing(Index1M,$H400,TRUE,_xll.ohTrigger(RecalcTrigger,Trigger1M)),NA())</f>
        <v>1.2586192391401888E-2</v>
      </c>
      <c r="K400" s="52">
        <f>IFERROR(_xll.qlIndexFixing(ONIndex1M,I400,TRUE,_xll.ohTrigger(RecalcTrigger,Trigger1M)),NA())</f>
        <v>1.2247155451543534E-2</v>
      </c>
      <c r="L400" s="52">
        <f>IFERROR(_xll.qlIndexFixing(Index3M,H400,TRUE,_xll.ohTrigger(RecalcTrigger,Trigger3M)),NA())</f>
        <v>1.4886448332900315E-2</v>
      </c>
      <c r="M400" s="52">
        <f>IFERROR(_xll.qlIndexFixing(ONIndex3M,I400,TRUE,_xll.ohTrigger(RecalcTrigger,Trigger3M)),NA())</f>
        <v>1.3815193113178026E-2</v>
      </c>
      <c r="N400" s="52">
        <f>IFERROR(_xll.qlIndexFixing(Index6M,$H400,TRUE,_xll.ohTrigger(RecalcTrigger,Trigger6M)),NA())</f>
        <v>1.6666771787381997E-2</v>
      </c>
      <c r="O400" s="52">
        <f>IFERROR(_xll.qlIndexFixing(ONIndex6M,I400,TRUE,_xll.ohTrigger(RecalcTrigger,Trigger6M)),NA())</f>
        <v>1.4094636138377581E-2</v>
      </c>
      <c r="P400" s="52">
        <f>IFERROR(_xll.qlIndexFixing(Index1Y,$H400,TRUE,_xll.ohTrigger(RecalcTrigger,Trigger1Y)),NA())</f>
        <v>1.9025104243005349E-2</v>
      </c>
      <c r="Q400" s="52">
        <f>IFERROR(_xll.qlIndexFixing(ONIndex1Y,I400,TRUE,_xll.ohTrigger(RecalcTrigger,Trigger1Y)),NA())</f>
        <v>1.6339658638440113E-2</v>
      </c>
    </row>
    <row r="401" spans="2:17" x14ac:dyDescent="0.2">
      <c r="B401" s="46" t="s">
        <v>20</v>
      </c>
      <c r="D401" s="49">
        <f>_xll.qlCalendarAdvance(LocalCalendar,$D400,B401,"f",FALSE)</f>
        <v>42761</v>
      </c>
      <c r="E401" s="49">
        <f>_xll.qlInterestRateIndexValueDate(IndexON,D401)</f>
        <v>42761</v>
      </c>
      <c r="F401" s="52">
        <f>IFERROR(_xll.qlIndexFixing(IndexON,D401,TRUE,_xll.ohTrigger(RecalcTrigger,TriggerON)),NA())</f>
        <v>1.1638007268368611E-2</v>
      </c>
      <c r="H401" s="49">
        <f>_xll.qlCalendarAdvance(IborCalendar,$H400,B401,"f",FALSE)</f>
        <v>42753</v>
      </c>
      <c r="I401" s="49">
        <f>_xll.qlInterestRateIndexValueDate(Index1M,$H401)</f>
        <v>42755</v>
      </c>
      <c r="J401" s="52">
        <f>IFERROR(_xll.qlIndexFixing(Index1M,$H401,TRUE,_xll.ohTrigger(RecalcTrigger,Trigger1M)),NA())</f>
        <v>1.2596358769205729E-2</v>
      </c>
      <c r="K401" s="52">
        <f>IFERROR(_xll.qlIndexFixing(ONIndex1M,I401,TRUE,_xll.ohTrigger(RecalcTrigger,Trigger1M)),NA())</f>
        <v>1.2289375269052272E-2</v>
      </c>
      <c r="L401" s="52">
        <f>IFERROR(_xll.qlIndexFixing(Index3M,H401,TRUE,_xll.ohTrigger(RecalcTrigger,Trigger3M)),NA())</f>
        <v>1.4909386057658125E-2</v>
      </c>
      <c r="M401" s="52">
        <f>IFERROR(_xll.qlIndexFixing(ONIndex3M,I401,TRUE,_xll.ohTrigger(RecalcTrigger,Trigger3M)),NA())</f>
        <v>1.3865193320699021E-2</v>
      </c>
      <c r="N401" s="52">
        <f>IFERROR(_xll.qlIndexFixing(Index6M,$H401,TRUE,_xll.ohTrigger(RecalcTrigger,Trigger6M)),NA())</f>
        <v>1.6690277721570702E-2</v>
      </c>
      <c r="O401" s="52">
        <f>IFERROR(_xll.qlIndexFixing(ONIndex6M,I401,TRUE,_xll.ohTrigger(RecalcTrigger,Trigger6M)),NA())</f>
        <v>1.4159790666630201E-2</v>
      </c>
      <c r="P401" s="52">
        <f>IFERROR(_xll.qlIndexFixing(Index1Y,$H401,TRUE,_xll.ohTrigger(RecalcTrigger,Trigger1Y)),NA())</f>
        <v>1.9061858775464006E-2</v>
      </c>
      <c r="Q401" s="52">
        <f>IFERROR(_xll.qlIndexFixing(ONIndex1Y,I401,TRUE,_xll.ohTrigger(RecalcTrigger,Trigger1Y)),NA())</f>
        <v>1.6374388965507691E-2</v>
      </c>
    </row>
    <row r="402" spans="2:17" x14ac:dyDescent="0.2">
      <c r="B402" s="46" t="s">
        <v>20</v>
      </c>
      <c r="D402" s="49">
        <f>_xll.qlCalendarAdvance(LocalCalendar,$D401,B402,"f",FALSE)</f>
        <v>42762</v>
      </c>
      <c r="E402" s="49">
        <f>_xll.qlInterestRateIndexValueDate(IndexON,D402)</f>
        <v>42762</v>
      </c>
      <c r="F402" s="52">
        <f>IFERROR(_xll.qlIndexFixing(IndexON,D402,TRUE,_xll.ohTrigger(RecalcTrigger,TriggerON)),NA())</f>
        <v>1.1688597453130001E-2</v>
      </c>
      <c r="H402" s="49">
        <f>_xll.qlCalendarAdvance(IborCalendar,$H401,B402,"f",FALSE)</f>
        <v>42754</v>
      </c>
      <c r="I402" s="49">
        <f>_xll.qlInterestRateIndexValueDate(Index1M,$H402)</f>
        <v>42758</v>
      </c>
      <c r="J402" s="52">
        <f>IFERROR(_xll.qlIndexFixing(Index1M,$H402,TRUE,_xll.ohTrigger(RecalcTrigger,Trigger1M)),NA())</f>
        <v>1.2647840427578178E-2</v>
      </c>
      <c r="K402" s="52">
        <f>IFERROR(_xll.qlIndexFixing(ONIndex1M,I402,TRUE,_xll.ohTrigger(RecalcTrigger,Trigger1M)),NA())</f>
        <v>1.2330704345986376E-2</v>
      </c>
      <c r="L402" s="52">
        <f>IFERROR(_xll.qlIndexFixing(Index3M,H402,TRUE,_xll.ohTrigger(RecalcTrigger,Trigger3M)),NA())</f>
        <v>1.4989387637400643E-2</v>
      </c>
      <c r="M402" s="52">
        <f>IFERROR(_xll.qlIndexFixing(ONIndex3M,I402,TRUE,_xll.ohTrigger(RecalcTrigger,Trigger3M)),NA())</f>
        <v>1.3913974975547916E-2</v>
      </c>
      <c r="N402" s="52">
        <f>IFERROR(_xll.qlIndexFixing(Index6M,$H402,TRUE,_xll.ohTrigger(RecalcTrigger,Trigger6M)),NA())</f>
        <v>1.6769784432473112E-2</v>
      </c>
      <c r="O402" s="52">
        <f>IFERROR(_xll.qlIndexFixing(ONIndex6M,I402,TRUE,_xll.ohTrigger(RecalcTrigger,Trigger6M)),NA())</f>
        <v>1.4225178649178716E-2</v>
      </c>
      <c r="P402" s="52">
        <f>IFERROR(_xll.qlIndexFixing(Index1Y,$H402,TRUE,_xll.ohTrigger(RecalcTrigger,Trigger1Y)),NA())</f>
        <v>1.9091497784925523E-2</v>
      </c>
      <c r="Q402" s="52">
        <f>IFERROR(_xll.qlIndexFixing(ONIndex1Y,I402,TRUE,_xll.ohTrigger(RecalcTrigger,Trigger1Y)),NA())</f>
        <v>1.640675469754882E-2</v>
      </c>
    </row>
    <row r="403" spans="2:17" x14ac:dyDescent="0.2">
      <c r="B403" s="46" t="s">
        <v>20</v>
      </c>
      <c r="D403" s="49">
        <f>_xll.qlCalendarAdvance(LocalCalendar,$D402,B403,"f",FALSE)</f>
        <v>42765</v>
      </c>
      <c r="E403" s="49">
        <f>_xll.qlInterestRateIndexValueDate(IndexON,D403)</f>
        <v>42765</v>
      </c>
      <c r="F403" s="52">
        <f>IFERROR(_xll.qlIndexFixing(IndexON,D403,TRUE,_xll.ohTrigger(RecalcTrigger,TriggerON)),NA())</f>
        <v>1.1738157112546332E-2</v>
      </c>
      <c r="H403" s="49">
        <f>_xll.qlCalendarAdvance(IborCalendar,$H402,B403,"f",FALSE)</f>
        <v>42755</v>
      </c>
      <c r="I403" s="49">
        <f>_xll.qlInterestRateIndexValueDate(Index1M,$H403)</f>
        <v>42759</v>
      </c>
      <c r="J403" s="52">
        <f>IFERROR(_xll.qlIndexFixing(Index1M,$H403,TRUE,_xll.ohTrigger(RecalcTrigger,Trigger1M)),NA())</f>
        <v>1.2668477759101866E-2</v>
      </c>
      <c r="K403" s="52">
        <f>IFERROR(_xll.qlIndexFixing(ONIndex1M,I403,TRUE,_xll.ohTrigger(RecalcTrigger,Trigger1M)),NA())</f>
        <v>1.2351552764258145E-2</v>
      </c>
      <c r="L403" s="52">
        <f>IFERROR(_xll.qlIndexFixing(Index3M,H403,TRUE,_xll.ohTrigger(RecalcTrigger,Trigger3M)),NA())</f>
        <v>1.5000756888766453E-2</v>
      </c>
      <c r="M403" s="52">
        <f>IFERROR(_xll.qlIndexFixing(ONIndex3M,I403,TRUE,_xll.ohTrigger(RecalcTrigger,Trigger3M)),NA())</f>
        <v>1.3938557489332482E-2</v>
      </c>
      <c r="N403" s="52">
        <f>IFERROR(_xll.qlIndexFixing(Index6M,$H403,TRUE,_xll.ohTrigger(RecalcTrigger,Trigger6M)),NA())</f>
        <v>1.6783179850928961E-2</v>
      </c>
      <c r="O403" s="52">
        <f>IFERROR(_xll.qlIndexFixing(ONIndex6M,I403,TRUE,_xll.ohTrigger(RecalcTrigger,Trigger6M)),NA())</f>
        <v>1.425882472694262E-2</v>
      </c>
      <c r="P403" s="52">
        <f>IFERROR(_xll.qlIndexFixing(Index1Y,$H403,TRUE,_xll.ohTrigger(RecalcTrigger,Trigger1Y)),NA())</f>
        <v>1.9108099182911373E-2</v>
      </c>
      <c r="Q403" s="52">
        <f>IFERROR(_xll.qlIndexFixing(ONIndex1Y,I403,TRUE,_xll.ohTrigger(RecalcTrigger,Trigger1Y)),NA())</f>
        <v>1.6422872350041473E-2</v>
      </c>
    </row>
    <row r="404" spans="2:17" x14ac:dyDescent="0.2">
      <c r="B404" s="46" t="s">
        <v>20</v>
      </c>
      <c r="D404" s="49">
        <f>_xll.qlCalendarAdvance(LocalCalendar,$D403,B404,"f",FALSE)</f>
        <v>42766</v>
      </c>
      <c r="E404" s="49">
        <f>_xll.qlInterestRateIndexValueDate(IndexON,D404)</f>
        <v>42766</v>
      </c>
      <c r="F404" s="52">
        <f>IFERROR(_xll.qlIndexFixing(IndexON,D404,TRUE,_xll.ohTrigger(RecalcTrigger,TriggerON)),NA())</f>
        <v>1.1762990911643456E-2</v>
      </c>
      <c r="H404" s="49">
        <f>_xll.qlCalendarAdvance(IborCalendar,$H403,B404,"f",FALSE)</f>
        <v>42758</v>
      </c>
      <c r="I404" s="49">
        <f>_xll.qlInterestRateIndexValueDate(Index1M,$H404)</f>
        <v>42760</v>
      </c>
      <c r="J404" s="52">
        <f>IFERROR(_xll.qlIndexFixing(Index1M,$H404,TRUE,_xll.ohTrigger(RecalcTrigger,Trigger1M)),NA())</f>
        <v>1.2710071587519972E-2</v>
      </c>
      <c r="K404" s="52">
        <f>IFERROR(_xll.qlIndexFixing(ONIndex1M,I404,TRUE,_xll.ohTrigger(RecalcTrigger,Trigger1M)),NA())</f>
        <v>1.2372385660306406E-2</v>
      </c>
      <c r="L404" s="52">
        <f>IFERROR(_xll.qlIndexFixing(Index3M,H404,TRUE,_xll.ohTrigger(RecalcTrigger,Trigger3M)),NA())</f>
        <v>1.5023505739587328E-2</v>
      </c>
      <c r="M404" s="52">
        <f>IFERROR(_xll.qlIndexFixing(ONIndex3M,I404,TRUE,_xll.ohTrigger(RecalcTrigger,Trigger3M)),NA())</f>
        <v>1.3963094822377897E-2</v>
      </c>
      <c r="N404" s="52">
        <f>IFERROR(_xll.qlIndexFixing(Index6M,$H404,TRUE,_xll.ohTrigger(RecalcTrigger,Trigger6M)),NA())</f>
        <v>1.6806113887035189E-2</v>
      </c>
      <c r="O404" s="52">
        <f>IFERROR(_xll.qlIndexFixing(ONIndex6M,I404,TRUE,_xll.ohTrigger(RecalcTrigger,Trigger6M)),NA())</f>
        <v>1.4292874984995763E-2</v>
      </c>
      <c r="P404" s="52">
        <f>IFERROR(_xll.qlIndexFixing(Index1Y,$H404,TRUE,_xll.ohTrigger(RecalcTrigger,Trigger1Y)),NA())</f>
        <v>1.9124703044175462E-2</v>
      </c>
      <c r="Q404" s="52">
        <f>IFERROR(_xll.qlIndexFixing(ONIndex1Y,I404,TRUE,_xll.ohTrigger(RecalcTrigger,Trigger1Y)),NA())</f>
        <v>1.6438727457748215E-2</v>
      </c>
    </row>
    <row r="405" spans="2:17" x14ac:dyDescent="0.2">
      <c r="B405" s="46" t="s">
        <v>20</v>
      </c>
      <c r="D405" s="49">
        <f>_xll.qlCalendarAdvance(LocalCalendar,$D404,B405,"f",FALSE)</f>
        <v>42767</v>
      </c>
      <c r="E405" s="49">
        <f>_xll.qlInterestRateIndexValueDate(IndexON,D405)</f>
        <v>42767</v>
      </c>
      <c r="F405" s="52">
        <f>IFERROR(_xll.qlIndexFixing(IndexON,D405,TRUE,_xll.ohTrigger(RecalcTrigger,TriggerON)),NA())</f>
        <v>1.1787743245905702E-2</v>
      </c>
      <c r="H405" s="49">
        <f>_xll.qlCalendarAdvance(IborCalendar,$H404,B405,"f",FALSE)</f>
        <v>42759</v>
      </c>
      <c r="I405" s="49">
        <f>_xll.qlInterestRateIndexValueDate(Index1M,$H405)</f>
        <v>42761</v>
      </c>
      <c r="J405" s="52">
        <f>IFERROR(_xll.qlIndexFixing(Index1M,$H405,TRUE,_xll.ohTrigger(RecalcTrigger,Trigger1M)),NA())</f>
        <v>1.2720187108687941E-2</v>
      </c>
      <c r="K405" s="52">
        <f>IFERROR(_xll.qlIndexFixing(ONIndex1M,I405,TRUE,_xll.ohTrigger(RecalcTrigger,Trigger1M)),NA())</f>
        <v>1.2393203034291034E-2</v>
      </c>
      <c r="L405" s="52">
        <f>IFERROR(_xll.qlIndexFixing(Index3M,H405,TRUE,_xll.ohTrigger(RecalcTrigger,Trigger3M)),NA())</f>
        <v>1.5046217511657467E-2</v>
      </c>
      <c r="M405" s="52">
        <f>IFERROR(_xll.qlIndexFixing(ONIndex3M,I405,TRUE,_xll.ohTrigger(RecalcTrigger,Trigger3M)),NA())</f>
        <v>1.3987586974604227E-2</v>
      </c>
      <c r="N405" s="52">
        <f>IFERROR(_xll.qlIndexFixing(Index6M,$H405,TRUE,_xll.ohTrigger(RecalcTrigger,Trigger6M)),NA())</f>
        <v>1.6828926886607691E-2</v>
      </c>
      <c r="O405" s="52">
        <f>IFERROR(_xll.qlIndexFixing(ONIndex6M,I405,TRUE,_xll.ohTrigger(RecalcTrigger,Trigger6M)),NA())</f>
        <v>1.4327329423418078E-2</v>
      </c>
      <c r="P405" s="52">
        <f>IFERROR(_xll.qlIndexFixing(Index1Y,$H405,TRUE,_xll.ohTrigger(RecalcTrigger,Trigger1Y)),NA())</f>
        <v>1.9141309997928228E-2</v>
      </c>
      <c r="Q405" s="52">
        <f>IFERROR(_xll.qlIndexFixing(ONIndex1Y,I405,TRUE,_xll.ohTrigger(RecalcTrigger,Trigger1Y)),NA())</f>
        <v>1.64543200203493E-2</v>
      </c>
    </row>
    <row r="406" spans="2:17" x14ac:dyDescent="0.2">
      <c r="B406" s="46" t="s">
        <v>20</v>
      </c>
      <c r="D406" s="49">
        <f>_xll.qlCalendarAdvance(LocalCalendar,$D405,B406,"f",FALSE)</f>
        <v>42768</v>
      </c>
      <c r="E406" s="49">
        <f>_xll.qlInterestRateIndexValueDate(IndexON,D406)</f>
        <v>42768</v>
      </c>
      <c r="F406" s="52">
        <f>IFERROR(_xll.qlIndexFixing(IndexON,D406,TRUE,_xll.ohTrigger(RecalcTrigger,TriggerON)),NA())</f>
        <v>1.181241411533307E-2</v>
      </c>
      <c r="H406" s="49">
        <f>_xll.qlCalendarAdvance(IborCalendar,$H405,B406,"f",FALSE)</f>
        <v>42760</v>
      </c>
      <c r="I406" s="49">
        <f>_xll.qlInterestRateIndexValueDate(Index1M,$H406)</f>
        <v>42762</v>
      </c>
      <c r="J406" s="52">
        <f>IFERROR(_xll.qlIndexFixing(Index1M,$H406,TRUE,_xll.ohTrigger(RecalcTrigger,Trigger1M)),NA())</f>
        <v>1.2730296734410958E-2</v>
      </c>
      <c r="K406" s="52">
        <f>IFERROR(_xll.qlIndexFixing(ONIndex1M,I406,TRUE,_xll.ohTrigger(RecalcTrigger,Trigger1M)),NA())</f>
        <v>1.2435215557005108E-2</v>
      </c>
      <c r="L406" s="52">
        <f>IFERROR(_xll.qlIndexFixing(Index3M,H406,TRUE,_xll.ohTrigger(RecalcTrigger,Trigger3M)),NA())</f>
        <v>1.5068892437005488E-2</v>
      </c>
      <c r="M406" s="52">
        <f>IFERROR(_xll.qlIndexFixing(ONIndex3M,I406,TRUE,_xll.ohTrigger(RecalcTrigger,Trigger3M)),NA())</f>
        <v>1.4036967964088376E-2</v>
      </c>
      <c r="N406" s="52">
        <f>IFERROR(_xll.qlIndexFixing(Index6M,$H406,TRUE,_xll.ohTrigger(RecalcTrigger,Trigger6M)),NA())</f>
        <v>1.6851616630485924E-2</v>
      </c>
      <c r="O406" s="52">
        <f>IFERROR(_xll.qlIndexFixing(ONIndex6M,I406,TRUE,_xll.ohTrigger(RecalcTrigger,Trigger6M)),NA())</f>
        <v>1.4398161382143115E-2</v>
      </c>
      <c r="P406" s="52">
        <f>IFERROR(_xll.qlIndexFixing(Index1Y,$H406,TRUE,_xll.ohTrigger(RecalcTrigger,Trigger1Y)),NA())</f>
        <v>1.917811494704311E-2</v>
      </c>
      <c r="Q406" s="52">
        <f>IFERROR(_xll.qlIndexFixing(ONIndex1Y,I406,TRUE,_xll.ohTrigger(RecalcTrigger,Trigger1Y)),NA())</f>
        <v>1.6485384848525797E-2</v>
      </c>
    </row>
    <row r="407" spans="2:17" x14ac:dyDescent="0.2">
      <c r="B407" s="46" t="s">
        <v>20</v>
      </c>
      <c r="D407" s="49">
        <f>_xll.qlCalendarAdvance(LocalCalendar,$D406,B407,"f",FALSE)</f>
        <v>42769</v>
      </c>
      <c r="E407" s="49">
        <f>_xll.qlInterestRateIndexValueDate(IndexON,D407)</f>
        <v>42769</v>
      </c>
      <c r="F407" s="52">
        <f>IFERROR(_xll.qlIndexFixing(IndexON,D407,TRUE,_xll.ohTrigger(RecalcTrigger,TriggerON)),NA())</f>
        <v>1.1861875127392452E-2</v>
      </c>
      <c r="H407" s="49">
        <f>_xll.qlCalendarAdvance(IborCalendar,$H406,B407,"f",FALSE)</f>
        <v>42761</v>
      </c>
      <c r="I407" s="49">
        <f>_xll.qlInterestRateIndexValueDate(Index1M,$H407)</f>
        <v>42765</v>
      </c>
      <c r="J407" s="52">
        <f>IFERROR(_xll.qlIndexFixing(Index1M,$H407,TRUE,_xll.ohTrigger(RecalcTrigger,Trigger1M)),NA())</f>
        <v>1.2771056656574378E-2</v>
      </c>
      <c r="K407" s="52">
        <f>IFERROR(_xll.qlIndexFixing(ONIndex1M,I407,TRUE,_xll.ohTrigger(RecalcTrigger,Trigger1M)),NA())</f>
        <v>1.2476317308394158E-2</v>
      </c>
      <c r="L407" s="52">
        <f>IFERROR(_xll.qlIndexFixing(Index3M,H407,TRUE,_xll.ohTrigger(RecalcTrigger,Trigger3M)),NA())</f>
        <v>1.5114047528141536E-2</v>
      </c>
      <c r="M407" s="52">
        <f>IFERROR(_xll.qlIndexFixing(ONIndex3M,I407,TRUE,_xll.ohTrigger(RecalcTrigger,Trigger3M)),NA())</f>
        <v>1.4085103776118046E-2</v>
      </c>
      <c r="N407" s="52">
        <f>IFERROR(_xll.qlIndexFixing(Index6M,$H407,TRUE,_xll.ohTrigger(RecalcTrigger,Trigger6M)),NA())</f>
        <v>1.6928193900521509E-2</v>
      </c>
      <c r="O407" s="52">
        <f>IFERROR(_xll.qlIndexFixing(ONIndex6M,I407,TRUE,_xll.ohTrigger(RecalcTrigger,Trigger6M)),NA())</f>
        <v>1.446909499310145E-2</v>
      </c>
      <c r="P407" s="52">
        <f>IFERROR(_xll.qlIndexFixing(Index1Y,$H407,TRUE,_xll.ohTrigger(RecalcTrigger,Trigger1Y)),NA())</f>
        <v>1.9207781323496636E-2</v>
      </c>
      <c r="Q407" s="52">
        <f>IFERROR(_xll.qlIndexFixing(ONIndex1Y,I407,TRUE,_xll.ohTrigger(RecalcTrigger,Trigger1Y)),NA())</f>
        <v>1.6514064820336571E-2</v>
      </c>
    </row>
    <row r="408" spans="2:17" x14ac:dyDescent="0.2">
      <c r="B408" s="46" t="s">
        <v>20</v>
      </c>
      <c r="D408" s="49">
        <f>_xll.qlCalendarAdvance(LocalCalendar,$D407,B408,"f",FALSE)</f>
        <v>42772</v>
      </c>
      <c r="E408" s="49">
        <f>_xll.qlInterestRateIndexValueDate(IndexON,D408)</f>
        <v>42772</v>
      </c>
      <c r="F408" s="52">
        <f>IFERROR(_xll.qlIndexFixing(IndexON,D408,TRUE,_xll.ohTrigger(RecalcTrigger,TriggerON)),NA())</f>
        <v>1.1910282944453954E-2</v>
      </c>
      <c r="H408" s="49">
        <f>_xll.qlCalendarAdvance(IborCalendar,$H407,B408,"f",FALSE)</f>
        <v>42762</v>
      </c>
      <c r="I408" s="49">
        <f>_xll.qlInterestRateIndexValueDate(Index1M,$H408)</f>
        <v>42766</v>
      </c>
      <c r="J408" s="52">
        <f>IFERROR(_xll.qlIndexFixing(Index1M,$H408,TRUE,_xll.ohTrigger(RecalcTrigger,Trigger1M)),NA())</f>
        <v>1.2781140113088871E-2</v>
      </c>
      <c r="K408" s="52">
        <f>IFERROR(_xll.qlIndexFixing(ONIndex1M,I408,TRUE,_xll.ohTrigger(RecalcTrigger,Trigger1M)),NA())</f>
        <v>1.2497057071501061E-2</v>
      </c>
      <c r="L408" s="52">
        <f>IFERROR(_xll.qlIndexFixing(Index3M,H408,TRUE,_xll.ohTrigger(RecalcTrigger,Trigger3M)),NA())</f>
        <v>1.512528268677465E-2</v>
      </c>
      <c r="M408" s="52">
        <f>IFERROR(_xll.qlIndexFixing(ONIndex3M,I408,TRUE,_xll.ohTrigger(RecalcTrigger,Trigger3M)),NA())</f>
        <v>1.4109370024488754E-2</v>
      </c>
      <c r="N408" s="52">
        <f>IFERROR(_xll.qlIndexFixing(Index6M,$H408,TRUE,_xll.ohTrigger(RecalcTrigger,Trigger6M)),NA())</f>
        <v>1.6941099186848586E-2</v>
      </c>
      <c r="O408" s="52">
        <f>IFERROR(_xll.qlIndexFixing(ONIndex6M,I408,TRUE,_xll.ohTrigger(RecalcTrigger,Trigger6M)),NA())</f>
        <v>1.4505006394474051E-2</v>
      </c>
      <c r="P408" s="52">
        <f>IFERROR(_xll.qlIndexFixing(Index1Y,$H408,TRUE,_xll.ohTrigger(RecalcTrigger,Trigger1Y)),NA())</f>
        <v>1.9224413179309653E-2</v>
      </c>
      <c r="Q408" s="52">
        <f>IFERROR(_xll.qlIndexFixing(ONIndex1Y,I408,TRUE,_xll.ohTrigger(RecalcTrigger,Trigger1Y)),NA())</f>
        <v>1.6528344657489313E-2</v>
      </c>
    </row>
    <row r="409" spans="2:17" x14ac:dyDescent="0.2">
      <c r="B409" s="46" t="s">
        <v>20</v>
      </c>
      <c r="D409" s="49">
        <f>_xll.qlCalendarAdvance(LocalCalendar,$D408,B409,"f",FALSE)</f>
        <v>42773</v>
      </c>
      <c r="E409" s="49">
        <f>_xll.qlInterestRateIndexValueDate(IndexON,D409)</f>
        <v>42773</v>
      </c>
      <c r="F409" s="52">
        <f>IFERROR(_xll.qlIndexFixing(IndexON,D409,TRUE,_xll.ohTrigger(RecalcTrigger,TriggerON)),NA())</f>
        <v>1.193454648954706E-2</v>
      </c>
      <c r="H409" s="49">
        <f>_xll.qlCalendarAdvance(IborCalendar,$H408,B409,"f",FALSE)</f>
        <v>42765</v>
      </c>
      <c r="I409" s="49">
        <f>_xll.qlInterestRateIndexValueDate(Index1M,$H409)</f>
        <v>42767</v>
      </c>
      <c r="J409" s="52">
        <f>IFERROR(_xll.qlIndexFixing(Index1M,$H409,TRUE,_xll.ohTrigger(RecalcTrigger,Trigger1M)),NA())</f>
        <v>1.2801674484946053E-2</v>
      </c>
      <c r="K409" s="52">
        <f>IFERROR(_xll.qlIndexFixing(ONIndex1M,I409,TRUE,_xll.ohTrigger(RecalcTrigger,Trigger1M)),NA())</f>
        <v>1.2517781312464393E-2</v>
      </c>
      <c r="L409" s="52">
        <f>IFERROR(_xll.qlIndexFixing(Index3M,H409,TRUE,_xll.ohTrigger(RecalcTrigger,Trigger3M)),NA())</f>
        <v>1.518172248427252E-2</v>
      </c>
      <c r="M409" s="52">
        <f>IFERROR(_xll.qlIndexFixing(ONIndex3M,I409,TRUE,_xll.ohTrigger(RecalcTrigger,Trigger3M)),NA())</f>
        <v>1.4133591092040376E-2</v>
      </c>
      <c r="N409" s="52">
        <f>IFERROR(_xll.qlIndexFixing(Index6M,$H409,TRUE,_xll.ohTrigger(RecalcTrigger,Trigger6M)),NA())</f>
        <v>1.6963143028017821E-2</v>
      </c>
      <c r="O409" s="52">
        <f>IFERROR(_xll.qlIndexFixing(ONIndex6M,I409,TRUE,_xll.ohTrigger(RecalcTrigger,Trigger6M)),NA())</f>
        <v>1.4540758036121204E-2</v>
      </c>
      <c r="P409" s="52">
        <f>IFERROR(_xll.qlIndexFixing(Index1Y,$H409,TRUE,_xll.ohTrigger(RecalcTrigger,Trigger1Y)),NA())</f>
        <v>1.9241051903749758E-2</v>
      </c>
      <c r="Q409" s="52">
        <f>IFERROR(_xll.qlIndexFixing(ONIndex1Y,I409,TRUE,_xll.ohTrigger(RecalcTrigger,Trigger1Y)),NA())</f>
        <v>1.6542361949536399E-2</v>
      </c>
    </row>
    <row r="410" spans="2:17" x14ac:dyDescent="0.2">
      <c r="B410" s="46" t="s">
        <v>20</v>
      </c>
      <c r="D410" s="49">
        <f>_xll.qlCalendarAdvance(LocalCalendar,$D409,B410,"f",FALSE)</f>
        <v>42774</v>
      </c>
      <c r="E410" s="49">
        <f>_xll.qlInterestRateIndexValueDate(IndexON,D410)</f>
        <v>42774</v>
      </c>
      <c r="F410" s="52">
        <f>IFERROR(_xll.qlIndexFixing(IndexON,D410,TRUE,_xll.ohTrigger(RecalcTrigger,TriggerON)),NA())</f>
        <v>1.195872856956548E-2</v>
      </c>
      <c r="H410" s="49">
        <f>_xll.qlCalendarAdvance(IborCalendar,$H409,B410,"f",FALSE)</f>
        <v>42766</v>
      </c>
      <c r="I410" s="49">
        <f>_xll.qlInterestRateIndexValueDate(Index1M,$H410)</f>
        <v>42768</v>
      </c>
      <c r="J410" s="52">
        <f>IFERROR(_xll.qlIndexFixing(Index1M,$H410,TRUE,_xll.ohTrigger(RecalcTrigger,Trigger1M)),NA())</f>
        <v>1.2822193351257814E-2</v>
      </c>
      <c r="K410" s="52">
        <f>IFERROR(_xll.qlIndexFixing(ONIndex1M,I410,TRUE,_xll.ohTrigger(RecalcTrigger,Trigger1M)),NA())</f>
        <v>1.2538490031204219E-2</v>
      </c>
      <c r="L410" s="52">
        <f>IFERROR(_xll.qlIndexFixing(Index3M,H410,TRUE,_xll.ohTrigger(RecalcTrigger,Trigger3M)),NA())</f>
        <v>1.5192902768502551E-2</v>
      </c>
      <c r="M410" s="52">
        <f>IFERROR(_xll.qlIndexFixing(ONIndex3M,I410,TRUE,_xll.ohTrigger(RecalcTrigger,Trigger3M)),NA())</f>
        <v>1.4157766978852848E-2</v>
      </c>
      <c r="N410" s="52">
        <f>IFERROR(_xll.qlIndexFixing(Index6M,$H410,TRUE,_xll.ohTrigger(RecalcTrigger,Trigger6M)),NA())</f>
        <v>1.6985056581378225E-2</v>
      </c>
      <c r="O410" s="52">
        <f>IFERROR(_xll.qlIndexFixing(ONIndex6M,I410,TRUE,_xll.ohTrigger(RecalcTrigger,Trigger6M)),NA())</f>
        <v>1.4576349917962972E-2</v>
      </c>
      <c r="P410" s="52">
        <f>IFERROR(_xll.qlIndexFixing(Index1Y,$H410,TRUE,_xll.ohTrigger(RecalcTrigger,Trigger1Y)),NA())</f>
        <v>1.9257698126319105E-2</v>
      </c>
      <c r="Q410" s="52">
        <f>IFERROR(_xll.qlIndexFixing(ONIndex1Y,I410,TRUE,_xll.ohTrigger(RecalcTrigger,Trigger1Y)),NA())</f>
        <v>1.6556116696317957E-2</v>
      </c>
    </row>
    <row r="411" spans="2:17" x14ac:dyDescent="0.2">
      <c r="B411" s="46" t="s">
        <v>20</v>
      </c>
      <c r="D411" s="49">
        <f>_xll.qlCalendarAdvance(LocalCalendar,$D410,B411,"f",FALSE)</f>
        <v>42775</v>
      </c>
      <c r="E411" s="49">
        <f>_xll.qlInterestRateIndexValueDate(IndexON,D411)</f>
        <v>42775</v>
      </c>
      <c r="F411" s="52">
        <f>IFERROR(_xll.qlIndexFixing(IndexON,D411,TRUE,_xll.ohTrigger(RecalcTrigger,TriggerON)),NA())</f>
        <v>1.1982829184749022E-2</v>
      </c>
      <c r="H411" s="49">
        <f>_xll.qlCalendarAdvance(IborCalendar,$H410,B411,"f",FALSE)</f>
        <v>42767</v>
      </c>
      <c r="I411" s="49">
        <f>_xll.qlInterestRateIndexValueDate(Index1M,$H411)</f>
        <v>42769</v>
      </c>
      <c r="J411" s="52">
        <f>IFERROR(_xll.qlIndexFixing(Index1M,$H411,TRUE,_xll.ohTrigger(RecalcTrigger,Trigger1M)),NA())</f>
        <v>1.2842696711952786E-2</v>
      </c>
      <c r="K411" s="52">
        <f>IFERROR(_xll.qlIndexFixing(ONIndex1M,I411,TRUE,_xll.ohTrigger(RecalcTrigger,Trigger1M)),NA())</f>
        <v>1.2580295323898483E-2</v>
      </c>
      <c r="L411" s="52">
        <f>IFERROR(_xll.qlIndexFixing(Index3M,H411,TRUE,_xll.ohTrigger(RecalcTrigger,Trigger3M)),NA())</f>
        <v>1.5215340289708055E-2</v>
      </c>
      <c r="M411" s="52">
        <f>IFERROR(_xll.qlIndexFixing(ONIndex3M,I411,TRUE,_xll.ohTrigger(RecalcTrigger,Trigger3M)),NA())</f>
        <v>1.4206528738442969E-2</v>
      </c>
      <c r="N411" s="52">
        <f>IFERROR(_xll.qlIndexFixing(Index6M,$H411,TRUE,_xll.ohTrigger(RecalcTrigger,Trigger6M)),NA())</f>
        <v>1.7006840769667048E-2</v>
      </c>
      <c r="O411" s="52">
        <f>IFERROR(_xll.qlIndexFixing(ONIndex6M,I411,TRUE,_xll.ohTrigger(RecalcTrigger,Trigger6M)),NA())</f>
        <v>1.4647597085195585E-2</v>
      </c>
      <c r="P411" s="52">
        <f>IFERROR(_xll.qlIndexFixing(Index1Y,$H411,TRUE,_xll.ohTrigger(RecalcTrigger,Trigger1Y)),NA())</f>
        <v>1.9294573192464776E-2</v>
      </c>
      <c r="Q411" s="52">
        <f>IFERROR(_xll.qlIndexFixing(ONIndex1Y,I411,TRUE,_xll.ohTrigger(RecalcTrigger,Trigger1Y)),NA())</f>
        <v>1.6583514905166297E-2</v>
      </c>
    </row>
    <row r="412" spans="2:17" x14ac:dyDescent="0.2">
      <c r="B412" s="46" t="s">
        <v>20</v>
      </c>
      <c r="D412" s="49">
        <f>_xll.qlCalendarAdvance(LocalCalendar,$D411,B412,"f",FALSE)</f>
        <v>42776</v>
      </c>
      <c r="E412" s="49">
        <f>_xll.qlInterestRateIndexValueDate(IndexON,D412)</f>
        <v>42776</v>
      </c>
      <c r="F412" s="52">
        <f>IFERROR(_xll.qlIndexFixing(IndexON,D412,TRUE,_xll.ohTrigger(RecalcTrigger,TriggerON)),NA())</f>
        <v>1.2031160922321149E-2</v>
      </c>
      <c r="H412" s="49">
        <f>_xll.qlCalendarAdvance(IborCalendar,$H411,B412,"f",FALSE)</f>
        <v>42768</v>
      </c>
      <c r="I412" s="49">
        <f>_xll.qlInterestRateIndexValueDate(Index1M,$H412)</f>
        <v>42772</v>
      </c>
      <c r="J412" s="52">
        <f>IFERROR(_xll.qlIndexFixing(Index1M,$H412,TRUE,_xll.ohTrigger(RecalcTrigger,Trigger1M)),NA())</f>
        <v>1.2904113759577562E-2</v>
      </c>
      <c r="K412" s="52">
        <f>IFERROR(_xll.qlIndexFixing(ONIndex1M,I412,TRUE,_xll.ohTrigger(RecalcTrigger,Trigger1M)),NA())</f>
        <v>1.2621169684488009E-2</v>
      </c>
      <c r="L412" s="52">
        <f>IFERROR(_xll.qlIndexFixing(Index3M,H412,TRUE,_xll.ohTrigger(RecalcTrigger,Trigger3M)),NA())</f>
        <v>1.5304881274777441E-2</v>
      </c>
      <c r="M412" s="52">
        <f>IFERROR(_xll.qlIndexFixing(ONIndex3M,I412,TRUE,_xll.ohTrigger(RecalcTrigger,Trigger3M)),NA())</f>
        <v>1.4254018717512196E-2</v>
      </c>
      <c r="N412" s="52">
        <f>IFERROR(_xll.qlIndexFixing(Index6M,$H412,TRUE,_xll.ohTrigger(RecalcTrigger,Trigger6M)),NA())</f>
        <v>1.7080344603635018E-2</v>
      </c>
      <c r="O412" s="52">
        <f>IFERROR(_xll.qlIndexFixing(ONIndex6M,I412,TRUE,_xll.ohTrigger(RecalcTrigger,Trigger6M)),NA())</f>
        <v>1.4717119846237026E-2</v>
      </c>
      <c r="P412" s="52">
        <f>IFERROR(_xll.qlIndexFixing(Index1Y,$H412,TRUE,_xll.ohTrigger(RecalcTrigger,Trigger1Y)),NA())</f>
        <v>1.932437058940183E-2</v>
      </c>
      <c r="Q412" s="52">
        <f>IFERROR(_xll.qlIndexFixing(ONIndex1Y,I412,TRUE,_xll.ohTrigger(RecalcTrigger,Trigger1Y)),NA())</f>
        <v>1.6608510230868845E-2</v>
      </c>
    </row>
    <row r="413" spans="2:17" x14ac:dyDescent="0.2">
      <c r="B413" s="46" t="s">
        <v>20</v>
      </c>
      <c r="D413" s="49">
        <f>_xll.qlCalendarAdvance(LocalCalendar,$D412,B413,"f",FALSE)</f>
        <v>42779</v>
      </c>
      <c r="E413" s="49">
        <f>_xll.qlInterestRateIndexValueDate(IndexON,D413)</f>
        <v>42779</v>
      </c>
      <c r="F413" s="52">
        <f>IFERROR(_xll.qlIndexFixing(IndexON,D413,TRUE,_xll.ohTrigger(RecalcTrigger,TriggerON)),NA())</f>
        <v>1.207841699553569E-2</v>
      </c>
      <c r="H413" s="49">
        <f>_xll.qlCalendarAdvance(IborCalendar,$H412,B413,"f",FALSE)</f>
        <v>42769</v>
      </c>
      <c r="I413" s="49">
        <f>_xll.qlInterestRateIndexValueDate(Index1M,$H413)</f>
        <v>42773</v>
      </c>
      <c r="J413" s="52">
        <f>IFERROR(_xll.qlIndexFixing(Index1M,$H413,TRUE,_xll.ohTrigger(RecalcTrigger,Trigger1M)),NA())</f>
        <v>1.2924555097054542E-2</v>
      </c>
      <c r="K413" s="52">
        <f>IFERROR(_xll.qlIndexFixing(ONIndex1M,I413,TRUE,_xll.ohTrigger(RecalcTrigger,Trigger1M)),NA())</f>
        <v>1.2641800792350111E-2</v>
      </c>
      <c r="L413" s="52">
        <f>IFERROR(_xll.qlIndexFixing(Index3M,H413,TRUE,_xll.ohTrigger(RecalcTrigger,Trigger3M)),NA())</f>
        <v>1.5315951098042291E-2</v>
      </c>
      <c r="M413" s="52">
        <f>IFERROR(_xll.qlIndexFixing(ONIndex3M,I413,TRUE,_xll.ohTrigger(RecalcTrigger,Trigger3M)),NA())</f>
        <v>1.4277968700069366E-2</v>
      </c>
      <c r="N413" s="52">
        <f>IFERROR(_xll.qlIndexFixing(Index6M,$H413,TRUE,_xll.ohTrigger(RecalcTrigger,Trigger6M)),NA())</f>
        <v>1.7092702329149695E-2</v>
      </c>
      <c r="O413" s="52">
        <f>IFERROR(_xll.qlIndexFixing(ONIndex6M,I413,TRUE,_xll.ohTrigger(RecalcTrigger,Trigger6M)),NA())</f>
        <v>1.4751912928332445E-2</v>
      </c>
      <c r="P413" s="52">
        <f>IFERROR(_xll.qlIndexFixing(Index1Y,$H413,TRUE,_xll.ohTrigger(RecalcTrigger,Trigger1Y)),NA())</f>
        <v>1.9341063746618908E-2</v>
      </c>
      <c r="Q413" s="52">
        <f>IFERROR(_xll.qlIndexFixing(ONIndex1Y,I413,TRUE,_xll.ohTrigger(RecalcTrigger,Trigger1Y)),NA())</f>
        <v>1.6620952251082954E-2</v>
      </c>
    </row>
    <row r="414" spans="2:17" x14ac:dyDescent="0.2">
      <c r="B414" s="46" t="s">
        <v>20</v>
      </c>
      <c r="D414" s="49">
        <f>_xll.qlCalendarAdvance(LocalCalendar,$D413,B414,"f",FALSE)</f>
        <v>42780</v>
      </c>
      <c r="E414" s="49">
        <f>_xll.qlInterestRateIndexValueDate(IndexON,D414)</f>
        <v>42780</v>
      </c>
      <c r="F414" s="52">
        <f>IFERROR(_xll.qlIndexFixing(IndexON,D414,TRUE,_xll.ohTrigger(RecalcTrigger,TriggerON)),NA())</f>
        <v>1.2102110285745482E-2</v>
      </c>
      <c r="H414" s="49">
        <f>_xll.qlCalendarAdvance(IborCalendar,$H413,B414,"f",FALSE)</f>
        <v>42772</v>
      </c>
      <c r="I414" s="49">
        <f>_xll.qlInterestRateIndexValueDate(Index1M,$H414)</f>
        <v>42774</v>
      </c>
      <c r="J414" s="52">
        <f>IFERROR(_xll.qlIndexFixing(Index1M,$H414,TRUE,_xll.ohTrigger(RecalcTrigger,Trigger1M)),NA())</f>
        <v>1.2944980928537892E-2</v>
      </c>
      <c r="K414" s="52">
        <f>IFERROR(_xll.qlIndexFixing(ONIndex1M,I414,TRUE,_xll.ohTrigger(RecalcTrigger,Trigger1M)),NA())</f>
        <v>1.2662416377988706E-2</v>
      </c>
      <c r="L414" s="52">
        <f>IFERROR(_xll.qlIndexFixing(Index3M,H414,TRUE,_xll.ohTrigger(RecalcTrigger,Trigger3M)),NA())</f>
        <v>1.5327005936862148E-2</v>
      </c>
      <c r="M414" s="52">
        <f>IFERROR(_xll.qlIndexFixing(ONIndex3M,I414,TRUE,_xll.ohTrigger(RecalcTrigger,Trigger3M)),NA())</f>
        <v>1.4301873501807449E-2</v>
      </c>
      <c r="N414" s="52">
        <f>IFERROR(_xll.qlIndexFixing(Index6M,$H414,TRUE,_xll.ohTrigger(RecalcTrigger,Trigger6M)),NA())</f>
        <v>1.7113853535422986E-2</v>
      </c>
      <c r="O414" s="52">
        <f>IFERROR(_xll.qlIndexFixing(ONIndex6M,I414,TRUE,_xll.ohTrigger(RecalcTrigger,Trigger6M)),NA())</f>
        <v>1.4786546250302735E-2</v>
      </c>
      <c r="P414" s="52">
        <f>IFERROR(_xll.qlIndexFixing(Index1Y,$H414,TRUE,_xll.ohTrigger(RecalcTrigger,Trigger1Y)),NA())</f>
        <v>1.9357768179859389E-2</v>
      </c>
      <c r="Q414" s="52">
        <f>IFERROR(_xll.qlIndexFixing(ONIndex1Y,I414,TRUE,_xll.ohTrigger(RecalcTrigger,Trigger1Y)),NA())</f>
        <v>1.6633131726031536E-2</v>
      </c>
    </row>
    <row r="415" spans="2:17" x14ac:dyDescent="0.2">
      <c r="B415" s="46" t="s">
        <v>20</v>
      </c>
      <c r="D415" s="49">
        <f>_xll.qlCalendarAdvance(LocalCalendar,$D414,B415,"f",FALSE)</f>
        <v>42781</v>
      </c>
      <c r="E415" s="49">
        <f>_xll.qlInterestRateIndexValueDate(IndexON,D415)</f>
        <v>42781</v>
      </c>
      <c r="F415" s="52">
        <f>IFERROR(_xll.qlIndexFixing(IndexON,D415,TRUE,_xll.ohTrigger(RecalcTrigger,TriggerON)),NA())</f>
        <v>1.2125722110800652E-2</v>
      </c>
      <c r="H415" s="49">
        <f>_xll.qlCalendarAdvance(IborCalendar,$H414,B415,"f",FALSE)</f>
        <v>42773</v>
      </c>
      <c r="I415" s="49">
        <f>_xll.qlInterestRateIndexValueDate(Index1M,$H415)</f>
        <v>42775</v>
      </c>
      <c r="J415" s="52">
        <f>IFERROR(_xll.qlIndexFixing(Index1M,$H415,TRUE,_xll.ohTrigger(RecalcTrigger,Trigger1M)),NA())</f>
        <v>1.2965391253961947E-2</v>
      </c>
      <c r="K415" s="52">
        <f>IFERROR(_xll.qlIndexFixing(ONIndex1M,I415,TRUE,_xll.ohTrigger(RecalcTrigger,Trigger1M)),NA())</f>
        <v>1.268301644148373E-2</v>
      </c>
      <c r="L415" s="52">
        <f>IFERROR(_xll.qlIndexFixing(Index3M,H415,TRUE,_xll.ohTrigger(RecalcTrigger,Trigger3M)),NA())</f>
        <v>1.5349236317436713E-2</v>
      </c>
      <c r="M415" s="52">
        <f>IFERROR(_xll.qlIndexFixing(ONIndex3M,I415,TRUE,_xll.ohTrigger(RecalcTrigger,Trigger3M)),NA())</f>
        <v>1.4325733122486639E-2</v>
      </c>
      <c r="N415" s="52">
        <f>IFERROR(_xll.qlIndexFixing(Index6M,$H415,TRUE,_xll.ohTrigger(RecalcTrigger,Trigger6M)),NA())</f>
        <v>1.7134880914406639E-2</v>
      </c>
      <c r="O415" s="52">
        <f>IFERROR(_xll.qlIndexFixing(ONIndex6M,I415,TRUE,_xll.ohTrigger(RecalcTrigger,Trigger6M)),NA())</f>
        <v>1.4821019812227831E-2</v>
      </c>
      <c r="P415" s="52">
        <f>IFERROR(_xll.qlIndexFixing(Index1Y,$H415,TRUE,_xll.ohTrigger(RecalcTrigger,Trigger1Y)),NA())</f>
        <v>1.9374484518919759E-2</v>
      </c>
      <c r="Q415" s="52">
        <f>IFERROR(_xll.qlIndexFixing(ONIndex1Y,I415,TRUE,_xll.ohTrigger(RecalcTrigger,Trigger1Y)),NA())</f>
        <v>1.6645048655474781E-2</v>
      </c>
    </row>
    <row r="416" spans="2:17" x14ac:dyDescent="0.2">
      <c r="B416" s="46" t="s">
        <v>20</v>
      </c>
      <c r="D416" s="49">
        <f>_xll.qlCalendarAdvance(LocalCalendar,$D415,B416,"f",FALSE)</f>
        <v>42782</v>
      </c>
      <c r="E416" s="49">
        <f>_xll.qlInterestRateIndexValueDate(IndexON,D416)</f>
        <v>42782</v>
      </c>
      <c r="F416" s="52">
        <f>IFERROR(_xll.qlIndexFixing(IndexON,D416,TRUE,_xll.ohTrigger(RecalcTrigger,TriggerON)),NA())</f>
        <v>1.2149252470861072E-2</v>
      </c>
      <c r="H416" s="49">
        <f>_xll.qlCalendarAdvance(IborCalendar,$H415,B416,"f",FALSE)</f>
        <v>42774</v>
      </c>
      <c r="I416" s="49">
        <f>_xll.qlInterestRateIndexValueDate(Index1M,$H416)</f>
        <v>42776</v>
      </c>
      <c r="J416" s="52">
        <f>IFERROR(_xll.qlIndexFixing(Index1M,$H416,TRUE,_xll.ohTrigger(RecalcTrigger,Trigger1M)),NA())</f>
        <v>1.2985786073246772E-2</v>
      </c>
      <c r="K416" s="52">
        <f>IFERROR(_xll.qlIndexFixing(ONIndex1M,I416,TRUE,_xll.ohTrigger(RecalcTrigger,Trigger1M)),NA())</f>
        <v>1.2724614566987924E-2</v>
      </c>
      <c r="L416" s="52">
        <f>IFERROR(_xll.qlIndexFixing(Index3M,H416,TRUE,_xll.ohTrigger(RecalcTrigger,Trigger3M)),NA())</f>
        <v>1.5371432996061281E-2</v>
      </c>
      <c r="M416" s="52">
        <f>IFERROR(_xll.qlIndexFixing(ONIndex3M,I416,TRUE,_xll.ohTrigger(RecalcTrigger,Trigger3M)),NA())</f>
        <v>1.4373875634410282E-2</v>
      </c>
      <c r="N416" s="52">
        <f>IFERROR(_xll.qlIndexFixing(Index6M,$H416,TRUE,_xll.ohTrigger(RecalcTrigger,Trigger6M)),NA())</f>
        <v>1.7155785389284393E-2</v>
      </c>
      <c r="O416" s="52">
        <f>IFERROR(_xll.qlIndexFixing(ONIndex6M,I416,TRUE,_xll.ohTrigger(RecalcTrigger,Trigger6M)),NA())</f>
        <v>1.4890050229530161E-2</v>
      </c>
      <c r="P416" s="52">
        <f>IFERROR(_xll.qlIndexFixing(Index1Y,$H416,TRUE,_xll.ohTrigger(RecalcTrigger,Trigger1Y)),NA())</f>
        <v>1.9411448264095518E-2</v>
      </c>
      <c r="Q416" s="52">
        <f>IFERROR(_xll.qlIndexFixing(ONIndex1Y,I416,TRUE,_xll.ohTrigger(RecalcTrigger,Trigger1Y)),NA())</f>
        <v>1.6668779103881093E-2</v>
      </c>
    </row>
    <row r="417" spans="2:17" x14ac:dyDescent="0.2">
      <c r="B417" s="46" t="s">
        <v>20</v>
      </c>
      <c r="D417" s="49">
        <f>_xll.qlCalendarAdvance(LocalCalendar,$D416,B417,"f",FALSE)</f>
        <v>42783</v>
      </c>
      <c r="E417" s="49">
        <f>_xll.qlInterestRateIndexValueDate(IndexON,D417)</f>
        <v>42783</v>
      </c>
      <c r="F417" s="52">
        <f>IFERROR(_xll.qlIndexFixing(IndexON,D417,TRUE,_xll.ohTrigger(RecalcTrigger,TriggerON)),NA())</f>
        <v>1.2208292005422283E-2</v>
      </c>
      <c r="H417" s="49">
        <f>_xll.qlCalendarAdvance(IborCalendar,$H416,B417,"f",FALSE)</f>
        <v>42775</v>
      </c>
      <c r="I417" s="49">
        <f>_xll.qlInterestRateIndexValueDate(Index1M,$H417)</f>
        <v>42779</v>
      </c>
      <c r="J417" s="52">
        <f>IFERROR(_xll.qlIndexFixing(Index1M,$H417,TRUE,_xll.ohTrigger(RecalcTrigger,Trigger1M)),NA())</f>
        <v>1.3046877493546445E-2</v>
      </c>
      <c r="K417" s="52">
        <f>IFERROR(_xll.qlIndexFixing(ONIndex1M,I417,TRUE,_xll.ohTrigger(RecalcTrigger,Trigger1M)),NA())</f>
        <v>1.2765261473308698E-2</v>
      </c>
      <c r="L417" s="52">
        <f>IFERROR(_xll.qlIndexFixing(Index3M,H417,TRUE,_xll.ohTrigger(RecalcTrigger,Trigger3M)),NA())</f>
        <v>1.5460076177863491E-2</v>
      </c>
      <c r="M417" s="52">
        <f>IFERROR(_xll.qlIndexFixing(ONIndex3M,I417,TRUE,_xll.ohTrigger(RecalcTrigger,Trigger3M)),NA())</f>
        <v>1.442071979677273E-2</v>
      </c>
      <c r="N417" s="52">
        <f>IFERROR(_xll.qlIndexFixing(Index6M,$H417,TRUE,_xll.ohTrigger(RecalcTrigger,Trigger6M)),NA())</f>
        <v>1.7226372705356933E-2</v>
      </c>
      <c r="O417" s="52">
        <f>IFERROR(_xll.qlIndexFixing(ONIndex6M,I417,TRUE,_xll.ohTrigger(RecalcTrigger,Trigger6M)),NA())</f>
        <v>1.4957316457477887E-2</v>
      </c>
      <c r="P417" s="52">
        <f>IFERROR(_xll.qlIndexFixing(Index1Y,$H417,TRUE,_xll.ohTrigger(RecalcTrigger,Trigger1Y)),NA())</f>
        <v>1.9441481530765362E-2</v>
      </c>
      <c r="Q417" s="52">
        <f>IFERROR(_xll.qlIndexFixing(ONIndex1Y,I417,TRUE,_xll.ohTrigger(RecalcTrigger,Trigger1Y)),NA())</f>
        <v>1.6690090918913825E-2</v>
      </c>
    </row>
    <row r="418" spans="2:17" x14ac:dyDescent="0.2">
      <c r="B418" s="46" t="s">
        <v>20</v>
      </c>
      <c r="D418" s="49">
        <f>_xll.qlCalendarAdvance(LocalCalendar,$D417,B418,"f",FALSE)</f>
        <v>42787</v>
      </c>
      <c r="E418" s="49">
        <f>_xll.qlInterestRateIndexValueDate(IndexON,D418)</f>
        <v>42787</v>
      </c>
      <c r="F418" s="52">
        <f>IFERROR(_xll.qlIndexFixing(IndexON,D418,TRUE,_xll.ohTrigger(RecalcTrigger,TriggerON)),NA())</f>
        <v>1.2265682294643199E-2</v>
      </c>
      <c r="H418" s="49">
        <f>_xll.qlCalendarAdvance(IborCalendar,$H417,B418,"f",FALSE)</f>
        <v>42776</v>
      </c>
      <c r="I418" s="49">
        <f>_xll.qlInterestRateIndexValueDate(Index1M,$H418)</f>
        <v>42780</v>
      </c>
      <c r="J418" s="52">
        <f>IFERROR(_xll.qlIndexFixing(Index1M,$H418,TRUE,_xll.ohTrigger(RecalcTrigger,Trigger1M)),NA())</f>
        <v>1.3067210287543509E-2</v>
      </c>
      <c r="K418" s="52">
        <f>IFERROR(_xll.qlIndexFixing(ONIndex1M,I418,TRUE,_xll.ohTrigger(RecalcTrigger,Trigger1M)),NA())</f>
        <v>1.2785783925766125E-2</v>
      </c>
      <c r="L418" s="52">
        <f>IFERROR(_xll.qlIndexFixing(Index3M,H418,TRUE,_xll.ohTrigger(RecalcTrigger,Trigger3M)),NA())</f>
        <v>1.5471004851470127E-2</v>
      </c>
      <c r="M418" s="52">
        <f>IFERROR(_xll.qlIndexFixing(ONIndex3M,I418,TRUE,_xll.ohTrigger(RecalcTrigger,Trigger3M)),NA())</f>
        <v>1.4444353513036745E-2</v>
      </c>
      <c r="N418" s="52">
        <f>IFERROR(_xll.qlIndexFixing(Index6M,$H418,TRUE,_xll.ohTrigger(RecalcTrigger,Trigger6M)),NA())</f>
        <v>1.7238192713544764E-2</v>
      </c>
      <c r="O418" s="52">
        <f>IFERROR(_xll.qlIndexFixing(ONIndex6M,I418,TRUE,_xll.ohTrigger(RecalcTrigger,Trigger6M)),NA())</f>
        <v>1.4990991217977978E-2</v>
      </c>
      <c r="P418" s="52">
        <f>IFERROR(_xll.qlIndexFixing(Index1Y,$H418,TRUE,_xll.ohTrigger(RecalcTrigger,Trigger1Y)),NA())</f>
        <v>1.9458266847350358E-2</v>
      </c>
      <c r="Q418" s="52">
        <f>IFERROR(_xll.qlIndexFixing(ONIndex1Y,I418,TRUE,_xll.ohTrigger(RecalcTrigger,Trigger1Y)),NA())</f>
        <v>1.6700695120910325E-2</v>
      </c>
    </row>
    <row r="419" spans="2:17" x14ac:dyDescent="0.2">
      <c r="B419" s="46" t="s">
        <v>20</v>
      </c>
      <c r="D419" s="49">
        <f>_xll.qlCalendarAdvance(LocalCalendar,$D418,B419,"f",FALSE)</f>
        <v>42788</v>
      </c>
      <c r="E419" s="49">
        <f>_xll.qlInterestRateIndexValueDate(IndexON,D419)</f>
        <v>42788</v>
      </c>
      <c r="F419" s="52">
        <f>IFERROR(_xll.qlIndexFixing(IndexON,D419,TRUE,_xll.ohTrigger(RecalcTrigger,TriggerON)),NA())</f>
        <v>1.2288723863935758E-2</v>
      </c>
      <c r="H419" s="49">
        <f>_xll.qlCalendarAdvance(IborCalendar,$H418,B419,"f",FALSE)</f>
        <v>42779</v>
      </c>
      <c r="I419" s="49">
        <f>_xll.qlInterestRateIndexValueDate(Index1M,$H419)</f>
        <v>42781</v>
      </c>
      <c r="J419" s="52">
        <f>IFERROR(_xll.qlIndexFixing(Index1M,$H419,TRUE,_xll.ohTrigger(RecalcTrigger,Trigger1M)),NA())</f>
        <v>1.3087527575038773E-2</v>
      </c>
      <c r="K419" s="52">
        <f>IFERROR(_xll.qlIndexFixing(ONIndex1M,I419,TRUE,_xll.ohTrigger(RecalcTrigger,Trigger1M)),NA())</f>
        <v>1.2806290856000047E-2</v>
      </c>
      <c r="L419" s="52">
        <f>IFERROR(_xll.qlIndexFixing(Index3M,H419,TRUE,_xll.ohTrigger(RecalcTrigger,Trigger3M)),NA())</f>
        <v>1.5481919075567322E-2</v>
      </c>
      <c r="M419" s="52">
        <f>IFERROR(_xll.qlIndexFixing(ONIndex3M,I419,TRUE,_xll.ohTrigger(RecalcTrigger,Trigger3M)),NA())</f>
        <v>1.4467942048401738E-2</v>
      </c>
      <c r="N419" s="52">
        <f>IFERROR(_xll.qlIndexFixing(Index6M,$H419,TRUE,_xll.ohTrigger(RecalcTrigger,Trigger6M)),NA())</f>
        <v>1.7258496517775154E-2</v>
      </c>
      <c r="O419" s="52">
        <f>IFERROR(_xll.qlIndexFixing(ONIndex6M,I419,TRUE,_xll.ohTrigger(RecalcTrigger,Trigger6M)),NA())</f>
        <v>1.5024506218113132E-2</v>
      </c>
      <c r="P419" s="52">
        <f>IFERROR(_xll.qlIndexFixing(Index1Y,$H419,TRUE,_xll.ohTrigger(RecalcTrigger,Trigger1Y)),NA())</f>
        <v>1.9475067849422673E-2</v>
      </c>
      <c r="Q419" s="52">
        <f>IFERROR(_xll.qlIndexFixing(ONIndex1Y,I419,TRUE,_xll.ohTrigger(RecalcTrigger,Trigger1Y)),NA())</f>
        <v>1.6711036777481425E-2</v>
      </c>
    </row>
    <row r="420" spans="2:17" x14ac:dyDescent="0.2">
      <c r="B420" s="46" t="s">
        <v>20</v>
      </c>
      <c r="D420" s="49">
        <f>_xll.qlCalendarAdvance(LocalCalendar,$D419,B420,"f",FALSE)</f>
        <v>42789</v>
      </c>
      <c r="E420" s="49">
        <f>_xll.qlInterestRateIndexValueDate(IndexON,D420)</f>
        <v>42789</v>
      </c>
      <c r="F420" s="52">
        <f>IFERROR(_xll.qlIndexFixing(IndexON,D420,TRUE,_xll.ohTrigger(RecalcTrigger,TriggerON)),NA())</f>
        <v>1.2311683968073694E-2</v>
      </c>
      <c r="H420" s="49">
        <f>_xll.qlCalendarAdvance(IborCalendar,$H419,B420,"f",FALSE)</f>
        <v>42780</v>
      </c>
      <c r="I420" s="49">
        <f>_xll.qlInterestRateIndexValueDate(Index1M,$H420)</f>
        <v>42782</v>
      </c>
      <c r="J420" s="52">
        <f>IFERROR(_xll.qlIndexFixing(Index1M,$H420,TRUE,_xll.ohTrigger(RecalcTrigger,Trigger1M)),NA())</f>
        <v>1.3107829355952307E-2</v>
      </c>
      <c r="K420" s="52">
        <f>IFERROR(_xll.qlIndexFixing(ONIndex1M,I420,TRUE,_xll.ohTrigger(RecalcTrigger,Trigger1M)),NA())</f>
        <v>1.2826782264010461E-2</v>
      </c>
      <c r="L420" s="52">
        <f>IFERROR(_xll.qlIndexFixing(Index3M,H420,TRUE,_xll.ohTrigger(RecalcTrigger,Trigger3M)),NA())</f>
        <v>1.5503918471958195E-2</v>
      </c>
      <c r="M420" s="52">
        <f>IFERROR(_xll.qlIndexFixing(ONIndex3M,I420,TRUE,_xll.ohTrigger(RecalcTrigger,Trigger3M)),NA())</f>
        <v>1.4491485402787774E-2</v>
      </c>
      <c r="N420" s="52">
        <f>IFERROR(_xll.qlIndexFixing(Index6M,$H420,TRUE,_xll.ohTrigger(RecalcTrigger,Trigger6M)),NA())</f>
        <v>1.727868295827046E-2</v>
      </c>
      <c r="O420" s="52">
        <f>IFERROR(_xll.qlIndexFixing(ONIndex6M,I420,TRUE,_xll.ohTrigger(RecalcTrigger,Trigger6M)),NA())</f>
        <v>1.5057861457803412E-2</v>
      </c>
      <c r="P420" s="52">
        <f>IFERROR(_xll.qlIndexFixing(Index1Y,$H420,TRUE,_xll.ohTrigger(RecalcTrigger,Trigger1Y)),NA())</f>
        <v>1.9491885167076201E-2</v>
      </c>
      <c r="Q420" s="52">
        <f>IFERROR(_xll.qlIndexFixing(ONIndex1Y,I420,TRUE,_xll.ohTrigger(RecalcTrigger,Trigger1Y)),NA())</f>
        <v>1.6721115888387317E-2</v>
      </c>
    </row>
    <row r="421" spans="2:17" x14ac:dyDescent="0.2">
      <c r="B421" s="46" t="s">
        <v>20</v>
      </c>
      <c r="D421" s="49">
        <f>_xll.qlCalendarAdvance(LocalCalendar,$D420,B421,"f",FALSE)</f>
        <v>42790</v>
      </c>
      <c r="E421" s="49">
        <f>_xll.qlInterestRateIndexValueDate(IndexON,D421)</f>
        <v>42790</v>
      </c>
      <c r="F421" s="52">
        <f>IFERROR(_xll.qlIndexFixing(IndexON,D421,TRUE,_xll.ohTrigger(RecalcTrigger,TriggerON)),NA())</f>
        <v>1.2357756807030995E-2</v>
      </c>
      <c r="H421" s="49">
        <f>_xll.qlCalendarAdvance(IborCalendar,$H420,B421,"f",FALSE)</f>
        <v>42781</v>
      </c>
      <c r="I421" s="49">
        <f>_xll.qlInterestRateIndexValueDate(Index1M,$H421)</f>
        <v>42783</v>
      </c>
      <c r="J421" s="52">
        <f>IFERROR(_xll.qlIndexFixing(Index1M,$H421,TRUE,_xll.ohTrigger(RecalcTrigger,Trigger1M)),NA())</f>
        <v>1.3128115630215589E-2</v>
      </c>
      <c r="K421" s="52">
        <f>IFERROR(_xll.qlIndexFixing(ONIndex1M,I421,TRUE,_xll.ohTrigger(RecalcTrigger,Trigger1M)),NA())</f>
        <v>1.2878624193659594E-2</v>
      </c>
      <c r="L421" s="52">
        <f>IFERROR(_xll.qlIndexFixing(Index3M,H421,TRUE,_xll.ohTrigger(RecalcTrigger,Trigger3M)),NA())</f>
        <v>1.5525885809609586E-2</v>
      </c>
      <c r="M421" s="52">
        <f>IFERROR(_xll.qlIndexFixing(ONIndex3M,I421,TRUE,_xll.ohTrigger(RecalcTrigger,Trigger3M)),NA())</f>
        <v>1.4551000014846327E-2</v>
      </c>
      <c r="N421" s="52">
        <f>IFERROR(_xll.qlIndexFixing(Index6M,$H421,TRUE,_xll.ohTrigger(RecalcTrigger,Trigger6M)),NA())</f>
        <v>1.7298752958631765E-2</v>
      </c>
      <c r="O421" s="52">
        <f>IFERROR(_xll.qlIndexFixing(ONIndex6M,I421,TRUE,_xll.ohTrigger(RecalcTrigger,Trigger6M)),NA())</f>
        <v>1.5141405917733497E-2</v>
      </c>
      <c r="P421" s="52">
        <f>IFERROR(_xll.qlIndexFixing(Index1Y,$H421,TRUE,_xll.ohTrigger(RecalcTrigger,Trigger1Y)),NA())</f>
        <v>1.9539062598793022E-2</v>
      </c>
      <c r="Q421" s="52">
        <f>IFERROR(_xll.qlIndexFixing(ONIndex1Y,I421,TRUE,_xll.ohTrigger(RecalcTrigger,Trigger1Y)),NA())</f>
        <v>1.6746169286383505E-2</v>
      </c>
    </row>
    <row r="422" spans="2:17" x14ac:dyDescent="0.2">
      <c r="B422" s="46" t="s">
        <v>20</v>
      </c>
      <c r="D422" s="49">
        <f>_xll.qlCalendarAdvance(LocalCalendar,$D421,B422,"f",FALSE)</f>
        <v>42793</v>
      </c>
      <c r="E422" s="49">
        <f>_xll.qlInterestRateIndexValueDate(IndexON,D422)</f>
        <v>42793</v>
      </c>
      <c r="F422" s="52">
        <f>IFERROR(_xll.qlIndexFixing(IndexON,D422,TRUE,_xll.ohTrigger(RecalcTrigger,TriggerON)),NA())</f>
        <v>1.240270973267954E-2</v>
      </c>
      <c r="H422" s="49">
        <f>_xll.qlCalendarAdvance(IborCalendar,$H421,B422,"f",FALSE)</f>
        <v>42782</v>
      </c>
      <c r="I422" s="49">
        <f>_xll.qlInterestRateIndexValueDate(Index1M,$H422)</f>
        <v>42787</v>
      </c>
      <c r="J422" s="52">
        <f>IFERROR(_xll.qlIndexFixing(Index1M,$H422,TRUE,_xll.ohTrigger(RecalcTrigger,Trigger1M)),NA())</f>
        <v>1.3209105659264571E-2</v>
      </c>
      <c r="K422" s="52">
        <f>IFERROR(_xll.qlIndexFixing(ONIndex1M,I422,TRUE,_xll.ohTrigger(RecalcTrigger,Trigger1M)),NA())</f>
        <v>1.2929006470949744E-2</v>
      </c>
      <c r="L422" s="52">
        <f>IFERROR(_xll.qlIndexFixing(Index3M,H422,TRUE,_xll.ohTrigger(RecalcTrigger,Trigger3M)),NA())</f>
        <v>1.5624469191016566E-2</v>
      </c>
      <c r="M422" s="52">
        <f>IFERROR(_xll.qlIndexFixing(ONIndex3M,I422,TRUE,_xll.ohTrigger(RecalcTrigger,Trigger3M)),NA())</f>
        <v>1.4608524460273387E-2</v>
      </c>
      <c r="N422" s="52">
        <f>IFERROR(_xll.qlIndexFixing(Index6M,$H422,TRUE,_xll.ohTrigger(RecalcTrigger,Trigger6M)),NA())</f>
        <v>1.7377887032766826E-2</v>
      </c>
      <c r="O422" s="52">
        <f>IFERROR(_xll.qlIndexFixing(ONIndex6M,I422,TRUE,_xll.ohTrigger(RecalcTrigger,Trigger6M)),NA())</f>
        <v>1.5222241247823121E-2</v>
      </c>
      <c r="P422" s="52">
        <f>IFERROR(_xll.qlIndexFixing(Index1Y,$H422,TRUE,_xll.ohTrigger(RecalcTrigger,Trigger1Y)),NA())</f>
        <v>1.9576238545347638E-2</v>
      </c>
      <c r="Q422" s="52">
        <f>IFERROR(_xll.qlIndexFixing(ONIndex1Y,I422,TRUE,_xll.ohTrigger(RecalcTrigger,Trigger1Y)),NA())</f>
        <v>1.6767573258498203E-2</v>
      </c>
    </row>
    <row r="423" spans="2:17" x14ac:dyDescent="0.2">
      <c r="B423" s="46" t="s">
        <v>20</v>
      </c>
      <c r="D423" s="49">
        <f>_xll.qlCalendarAdvance(LocalCalendar,$D422,B423,"f",FALSE)</f>
        <v>42794</v>
      </c>
      <c r="E423" s="49">
        <f>_xll.qlInterestRateIndexValueDate(IndexON,D423)</f>
        <v>42794</v>
      </c>
      <c r="F423" s="52">
        <f>IFERROR(_xll.qlIndexFixing(IndexON,D423,TRUE,_xll.ohTrigger(RecalcTrigger,TriggerON)),NA())</f>
        <v>1.2425262510804558E-2</v>
      </c>
      <c r="H423" s="49">
        <f>_xll.qlCalendarAdvance(IborCalendar,$H422,B423,"f",FALSE)</f>
        <v>42783</v>
      </c>
      <c r="I423" s="49">
        <f>_xll.qlInterestRateIndexValueDate(Index1M,$H423)</f>
        <v>42787</v>
      </c>
      <c r="J423" s="52">
        <f>IFERROR(_xll.qlIndexFixing(Index1M,$H423,TRUE,_xll.ohTrigger(RecalcTrigger,Trigger1M)),NA())</f>
        <v>1.3209105659264571E-2</v>
      </c>
      <c r="K423" s="52">
        <f>IFERROR(_xll.qlIndexFixing(ONIndex1M,I423,TRUE,_xll.ohTrigger(RecalcTrigger,Trigger1M)),NA())</f>
        <v>1.2929006470949744E-2</v>
      </c>
      <c r="L423" s="52">
        <f>IFERROR(_xll.qlIndexFixing(Index3M,H423,TRUE,_xll.ohTrigger(RecalcTrigger,Trigger3M)),NA())</f>
        <v>1.5624469191016566E-2</v>
      </c>
      <c r="M423" s="52">
        <f>IFERROR(_xll.qlIndexFixing(ONIndex3M,I423,TRUE,_xll.ohTrigger(RecalcTrigger,Trigger3M)),NA())</f>
        <v>1.4608524460273387E-2</v>
      </c>
      <c r="N423" s="52">
        <f>IFERROR(_xll.qlIndexFixing(Index6M,$H423,TRUE,_xll.ohTrigger(RecalcTrigger,Trigger6M)),NA())</f>
        <v>1.7377887032766826E-2</v>
      </c>
      <c r="O423" s="52">
        <f>IFERROR(_xll.qlIndexFixing(ONIndex6M,I423,TRUE,_xll.ohTrigger(RecalcTrigger,Trigger6M)),NA())</f>
        <v>1.5222241247823121E-2</v>
      </c>
      <c r="P423" s="52">
        <f>IFERROR(_xll.qlIndexFixing(Index1Y,$H423,TRUE,_xll.ohTrigger(RecalcTrigger,Trigger1Y)),NA())</f>
        <v>1.9576238545347638E-2</v>
      </c>
      <c r="Q423" s="52">
        <f>IFERROR(_xll.qlIndexFixing(ONIndex1Y,I423,TRUE,_xll.ohTrigger(RecalcTrigger,Trigger1Y)),NA())</f>
        <v>1.6767573258498203E-2</v>
      </c>
    </row>
    <row r="424" spans="2:17" x14ac:dyDescent="0.2">
      <c r="B424" s="46" t="s">
        <v>20</v>
      </c>
      <c r="D424" s="49">
        <f>_xll.qlCalendarAdvance(LocalCalendar,$D423,B424,"f",FALSE)</f>
        <v>42795</v>
      </c>
      <c r="E424" s="49">
        <f>_xll.qlInterestRateIndexValueDate(IndexON,D424)</f>
        <v>42795</v>
      </c>
      <c r="F424" s="52">
        <f>IFERROR(_xll.qlIndexFixing(IndexON,D424,TRUE,_xll.ohTrigger(RecalcTrigger,TriggerON)),NA())</f>
        <v>1.2447733823615081E-2</v>
      </c>
      <c r="H424" s="49">
        <f>_xll.qlCalendarAdvance(IborCalendar,$H423,B424,"f",FALSE)</f>
        <v>42786</v>
      </c>
      <c r="I424" s="49">
        <f>_xll.qlInterestRateIndexValueDate(Index1M,$H424)</f>
        <v>42788</v>
      </c>
      <c r="J424" s="52">
        <f>IFERROR(_xll.qlIndexFixing(Index1M,$H424,TRUE,_xll.ohTrigger(RecalcTrigger,Trigger1M)),NA())</f>
        <v>1.322931439916321E-2</v>
      </c>
      <c r="K424" s="52">
        <f>IFERROR(_xll.qlIndexFixing(ONIndex1M,I424,TRUE,_xll.ohTrigger(RecalcTrigger,Trigger1M)),NA())</f>
        <v>1.2949404745699056E-2</v>
      </c>
      <c r="L424" s="52">
        <f>IFERROR(_xll.qlIndexFixing(Index3M,H424,TRUE,_xll.ohTrigger(RecalcTrigger,Trigger3M)),NA())</f>
        <v>1.5635249833879487E-2</v>
      </c>
      <c r="M424" s="52">
        <f>IFERROR(_xll.qlIndexFixing(ONIndex3M,I424,TRUE,_xll.ohTrigger(RecalcTrigger,Trigger3M)),NA())</f>
        <v>1.4631796728865609E-2</v>
      </c>
      <c r="N424" s="52">
        <f>IFERROR(_xll.qlIndexFixing(Index6M,$H424,TRUE,_xll.ohTrigger(RecalcTrigger,Trigger6M)),NA())</f>
        <v>1.7397388688472817E-2</v>
      </c>
      <c r="O424" s="52">
        <f>IFERROR(_xll.qlIndexFixing(ONIndex6M,I424,TRUE,_xll.ohTrigger(RecalcTrigger,Trigger6M)),NA())</f>
        <v>1.5254637923884928E-2</v>
      </c>
      <c r="P424" s="52">
        <f>IFERROR(_xll.qlIndexFixing(Index1Y,$H424,TRUE,_xll.ohTrigger(RecalcTrigger,Trigger1Y)),NA())</f>
        <v>1.9593166990864243E-2</v>
      </c>
      <c r="Q424" s="52">
        <f>IFERROR(_xll.qlIndexFixing(ONIndex1Y,I424,TRUE,_xll.ohTrigger(RecalcTrigger,Trigger1Y)),NA())</f>
        <v>1.6776077095492781E-2</v>
      </c>
    </row>
    <row r="425" spans="2:17" x14ac:dyDescent="0.2">
      <c r="B425" s="46" t="s">
        <v>20</v>
      </c>
      <c r="D425" s="49">
        <f>_xll.qlCalendarAdvance(LocalCalendar,$D424,B425,"f",FALSE)</f>
        <v>42796</v>
      </c>
      <c r="E425" s="49">
        <f>_xll.qlInterestRateIndexValueDate(IndexON,D425)</f>
        <v>42796</v>
      </c>
      <c r="F425" s="52">
        <f>IFERROR(_xll.qlIndexFixing(IndexON,D425,TRUE,_xll.ohTrigger(RecalcTrigger,TriggerON)),NA())</f>
        <v>1.2470123671111111E-2</v>
      </c>
      <c r="H425" s="49">
        <f>_xll.qlCalendarAdvance(IborCalendar,$H424,B425,"f",FALSE)</f>
        <v>42787</v>
      </c>
      <c r="I425" s="49">
        <f>_xll.qlInterestRateIndexValueDate(Index1M,$H425)</f>
        <v>42789</v>
      </c>
      <c r="J425" s="52">
        <f>IFERROR(_xll.qlIndexFixing(Index1M,$H425,TRUE,_xll.ohTrigger(RecalcTrigger,Trigger1M)),NA())</f>
        <v>1.3249507631966242E-2</v>
      </c>
      <c r="K425" s="52">
        <f>IFERROR(_xll.qlIndexFixing(ONIndex1M,I425,TRUE,_xll.ohTrigger(RecalcTrigger,Trigger1M)),NA())</f>
        <v>1.2969787498144925E-2</v>
      </c>
      <c r="L425" s="52">
        <f>IFERROR(_xll.qlIndexFixing(Index3M,H425,TRUE,_xll.ohTrigger(RecalcTrigger,Trigger3M)),NA())</f>
        <v>1.5657029749435055E-2</v>
      </c>
      <c r="M425" s="52">
        <f>IFERROR(_xll.qlIndexFixing(ONIndex3M,I425,TRUE,_xll.ohTrigger(RecalcTrigger,Trigger3M)),NA())</f>
        <v>1.4655023816398938E-2</v>
      </c>
      <c r="N425" s="52">
        <f>IFERROR(_xll.qlIndexFixing(Index6M,$H425,TRUE,_xll.ohTrigger(RecalcTrigger,Trigger6M)),NA())</f>
        <v>1.7416779446841526E-2</v>
      </c>
      <c r="O425" s="52">
        <f>IFERROR(_xll.qlIndexFixing(ONIndex6M,I425,TRUE,_xll.ohTrigger(RecalcTrigger,Trigger6M)),NA())</f>
        <v>1.5286874839102182E-2</v>
      </c>
      <c r="P425" s="52">
        <f>IFERROR(_xll.qlIndexFixing(Index1Y,$H425,TRUE,_xll.ohTrigger(RecalcTrigger,Trigger1Y)),NA())</f>
        <v>1.9610116163824284E-2</v>
      </c>
      <c r="Q425" s="52">
        <f>IFERROR(_xll.qlIndexFixing(ONIndex1Y,I425,TRUE,_xll.ohTrigger(RecalcTrigger,Trigger1Y)),NA())</f>
        <v>1.6784318386742214E-2</v>
      </c>
    </row>
    <row r="426" spans="2:17" x14ac:dyDescent="0.2">
      <c r="B426" s="46" t="s">
        <v>20</v>
      </c>
      <c r="D426" s="49">
        <f>_xll.qlCalendarAdvance(LocalCalendar,$D425,B426,"f",FALSE)</f>
        <v>42797</v>
      </c>
      <c r="E426" s="49">
        <f>_xll.qlInterestRateIndexValueDate(IndexON,D426)</f>
        <v>42797</v>
      </c>
      <c r="F426" s="52">
        <f>IFERROR(_xll.qlIndexFixing(IndexON,D426,TRUE,_xll.ohTrigger(RecalcTrigger,TriggerON)),NA())</f>
        <v>1.2515066864224877E-2</v>
      </c>
      <c r="H426" s="49">
        <f>_xll.qlCalendarAdvance(IborCalendar,$H425,B426,"f",FALSE)</f>
        <v>42788</v>
      </c>
      <c r="I426" s="49">
        <f>_xll.qlInterestRateIndexValueDate(Index1M,$H426)</f>
        <v>42790</v>
      </c>
      <c r="J426" s="52">
        <f>IFERROR(_xll.qlIndexFixing(Index1M,$H426,TRUE,_xll.ohTrigger(RecalcTrigger,Trigger1M)),NA())</f>
        <v>1.326968535760515E-2</v>
      </c>
      <c r="K426" s="52">
        <f>IFERROR(_xll.qlIndexFixing(ONIndex1M,I426,TRUE,_xll.ohTrigger(RecalcTrigger,Trigger1M)),NA())</f>
        <v>1.3010971470750476E-2</v>
      </c>
      <c r="L426" s="52">
        <f>IFERROR(_xll.qlIndexFixing(Index3M,H426,TRUE,_xll.ohTrigger(RecalcTrigger,Trigger3M)),NA())</f>
        <v>1.5678779249750863E-2</v>
      </c>
      <c r="M426" s="52">
        <f>IFERROR(_xll.qlIndexFixing(ONIndex3M,I426,TRUE,_xll.ohTrigger(RecalcTrigger,Trigger3M)),NA())</f>
        <v>1.4701927754225963E-2</v>
      </c>
      <c r="N426" s="52">
        <f>IFERROR(_xll.qlIndexFixing(Index6M,$H426,TRUE,_xll.ohTrigger(RecalcTrigger,Trigger6M)),NA())</f>
        <v>1.7436060231866217E-2</v>
      </c>
      <c r="O426" s="52">
        <f>IFERROR(_xll.qlIndexFixing(ONIndex6M,I426,TRUE,_xll.ohTrigger(RecalcTrigger,Trigger6M)),NA())</f>
        <v>1.5351470718547588E-2</v>
      </c>
      <c r="P426" s="52">
        <f>IFERROR(_xll.qlIndexFixing(Index1Y,$H426,TRUE,_xll.ohTrigger(RecalcTrigger,Trigger1Y)),NA())</f>
        <v>1.9647308400172682E-2</v>
      </c>
      <c r="Q426" s="52">
        <f>IFERROR(_xll.qlIndexFixing(ONIndex1Y,I426,TRUE,_xll.ohTrigger(RecalcTrigger,Trigger1Y)),NA())</f>
        <v>1.6800709821991333E-2</v>
      </c>
    </row>
    <row r="427" spans="2:17" x14ac:dyDescent="0.2">
      <c r="B427" s="46" t="s">
        <v>20</v>
      </c>
      <c r="D427" s="49">
        <f>_xll.qlCalendarAdvance(LocalCalendar,$D426,B427,"f",FALSE)</f>
        <v>42800</v>
      </c>
      <c r="E427" s="49">
        <f>_xll.qlInterestRateIndexValueDate(IndexON,D427)</f>
        <v>42800</v>
      </c>
      <c r="F427" s="52">
        <f>IFERROR(_xll.qlIndexFixing(IndexON,D427,TRUE,_xll.ohTrigger(RecalcTrigger,TriggerON)),NA())</f>
        <v>1.2558868408110158E-2</v>
      </c>
      <c r="H427" s="49">
        <f>_xll.qlCalendarAdvance(IborCalendar,$H426,B427,"f",FALSE)</f>
        <v>42789</v>
      </c>
      <c r="I427" s="49">
        <f>_xll.qlInterestRateIndexValueDate(Index1M,$H427)</f>
        <v>42793</v>
      </c>
      <c r="J427" s="52">
        <f>IFERROR(_xll.qlIndexFixing(Index1M,$H427,TRUE,_xll.ohTrigger(RecalcTrigger,Trigger1M)),NA())</f>
        <v>1.3330125490800577E-2</v>
      </c>
      <c r="K427" s="52">
        <f>IFERROR(_xll.qlIndexFixing(ONIndex1M,I427,TRUE,_xll.ohTrigger(RecalcTrigger,Trigger1M)),NA())</f>
        <v>1.3051163285693335E-2</v>
      </c>
      <c r="L427" s="52">
        <f>IFERROR(_xll.qlIndexFixing(Index3M,H427,TRUE,_xll.ohTrigger(RecalcTrigger,Trigger3M)),NA())</f>
        <v>1.5776699079037851E-2</v>
      </c>
      <c r="M427" s="52">
        <f>IFERROR(_xll.qlIndexFixing(ONIndex3M,I427,TRUE,_xll.ohTrigger(RecalcTrigger,Trigger3M)),NA())</f>
        <v>1.4747480356422926E-2</v>
      </c>
      <c r="N427" s="52">
        <f>IFERROR(_xll.qlIndexFixing(Index6M,$H427,TRUE,_xll.ohTrigger(RecalcTrigger,Trigger6M)),NA())</f>
        <v>1.7509376211930567E-2</v>
      </c>
      <c r="O427" s="52">
        <f>IFERROR(_xll.qlIndexFixing(ONIndex6M,I427,TRUE,_xll.ohTrigger(RecalcTrigger,Trigger6M)),NA())</f>
        <v>1.5414224891845407E-2</v>
      </c>
      <c r="P427" s="52">
        <f>IFERROR(_xll.qlIndexFixing(Index1Y,$H427,TRUE,_xll.ohTrigger(RecalcTrigger,Trigger1Y)),NA())</f>
        <v>1.9678132739553069E-2</v>
      </c>
      <c r="Q427" s="52">
        <f>IFERROR(_xll.qlIndexFixing(ONIndex1Y,I427,TRUE,_xll.ohTrigger(RecalcTrigger,Trigger1Y)),NA())</f>
        <v>1.6814658094208568E-2</v>
      </c>
    </row>
    <row r="428" spans="2:17" x14ac:dyDescent="0.2">
      <c r="B428" s="46" t="s">
        <v>20</v>
      </c>
      <c r="D428" s="49">
        <f>_xll.qlCalendarAdvance(LocalCalendar,$D427,B428,"f",FALSE)</f>
        <v>42801</v>
      </c>
      <c r="E428" s="49">
        <f>_xll.qlInterestRateIndexValueDate(IndexON,D428)</f>
        <v>42801</v>
      </c>
      <c r="F428" s="52">
        <f>IFERROR(_xll.qlIndexFixing(IndexON,D428,TRUE,_xll.ohTrigger(RecalcTrigger,TriggerON)),NA())</f>
        <v>1.258085092895378E-2</v>
      </c>
      <c r="H428" s="49">
        <f>_xll.qlCalendarAdvance(IborCalendar,$H427,B428,"f",FALSE)</f>
        <v>42790</v>
      </c>
      <c r="I428" s="49">
        <f>_xll.qlInterestRateIndexValueDate(Index1M,$H428)</f>
        <v>42794</v>
      </c>
      <c r="J428" s="52">
        <f>IFERROR(_xll.qlIndexFixing(Index1M,$H428,TRUE,_xll.ohTrigger(RecalcTrigger,Trigger1M)),NA())</f>
        <v>1.338101678907434E-2</v>
      </c>
      <c r="K428" s="52">
        <f>IFERROR(_xll.qlIndexFixing(ONIndex1M,I428,TRUE,_xll.ohTrigger(RecalcTrigger,Trigger1M)),NA())</f>
        <v>1.3071468426941735E-2</v>
      </c>
      <c r="L428" s="52">
        <f>IFERROR(_xll.qlIndexFixing(Index3M,H428,TRUE,_xll.ohTrigger(RecalcTrigger,Trigger3M)),NA())</f>
        <v>1.5798293874879802E-2</v>
      </c>
      <c r="M428" s="52">
        <f>IFERROR(_xll.qlIndexFixing(ONIndex3M,I428,TRUE,_xll.ohTrigger(RecalcTrigger,Trigger3M)),NA())</f>
        <v>1.4770481538821656E-2</v>
      </c>
      <c r="N428" s="52">
        <f>IFERROR(_xll.qlIndexFixing(Index6M,$H428,TRUE,_xll.ohTrigger(RecalcTrigger,Trigger6M)),NA())</f>
        <v>1.753616931248763E-2</v>
      </c>
      <c r="O428" s="52">
        <f>IFERROR(_xll.qlIndexFixing(ONIndex6M,I428,TRUE,_xll.ohTrigger(RecalcTrigger,Trigger6M)),NA())</f>
        <v>1.5445663002759957E-2</v>
      </c>
      <c r="P428" s="52">
        <f>IFERROR(_xll.qlIndexFixing(Index1Y,$H428,TRUE,_xll.ohTrigger(RecalcTrigger,Trigger1Y)),NA())</f>
        <v>1.9695195007205731E-2</v>
      </c>
      <c r="Q428" s="52">
        <f>IFERROR(_xll.qlIndexFixing(ONIndex1Y,I428,TRUE,_xll.ohTrigger(RecalcTrigger,Trigger1Y)),NA())</f>
        <v>1.6821586656572407E-2</v>
      </c>
    </row>
    <row r="429" spans="2:17" x14ac:dyDescent="0.2">
      <c r="B429" s="46" t="s">
        <v>20</v>
      </c>
      <c r="D429" s="49">
        <f>_xll.qlCalendarAdvance(LocalCalendar,$D428,B429,"f",FALSE)</f>
        <v>42802</v>
      </c>
      <c r="E429" s="49">
        <f>_xll.qlInterestRateIndexValueDate(IndexON,D429)</f>
        <v>42802</v>
      </c>
      <c r="F429" s="52">
        <f>IFERROR(_xll.qlIndexFixing(IndexON,D429,TRUE,_xll.ohTrigger(RecalcTrigger,TriggerON)),NA())</f>
        <v>1.2602751984562843E-2</v>
      </c>
      <c r="H429" s="49">
        <f>_xll.qlCalendarAdvance(IborCalendar,$H428,B429,"f",FALSE)</f>
        <v>42793</v>
      </c>
      <c r="I429" s="49">
        <f>_xll.qlInterestRateIndexValueDate(Index1M,$H429)</f>
        <v>42795</v>
      </c>
      <c r="J429" s="52">
        <f>IFERROR(_xll.qlIndexFixing(Index1M,$H429,TRUE,_xll.ohTrigger(RecalcTrigger,Trigger1M)),NA())</f>
        <v>1.3421576899470142E-2</v>
      </c>
      <c r="K429" s="52">
        <f>IFERROR(_xll.qlIndexFixing(ONIndex1M,I429,TRUE,_xll.ohTrigger(RecalcTrigger,Trigger1M)),NA())</f>
        <v>1.3091758045966628E-2</v>
      </c>
      <c r="L429" s="52">
        <f>IFERROR(_xll.qlIndexFixing(Index3M,H429,TRUE,_xll.ohTrigger(RecalcTrigger,Trigger3M)),NA())</f>
        <v>1.5819859590121218E-2</v>
      </c>
      <c r="M429" s="52">
        <f>IFERROR(_xll.qlIndexFixing(ONIndex3M,I429,TRUE,_xll.ohTrigger(RecalcTrigger,Trigger3M)),NA())</f>
        <v>1.4793437540241428E-2</v>
      </c>
      <c r="N429" s="52">
        <f>IFERROR(_xll.qlIndexFixing(Index6M,$H429,TRUE,_xll.ohTrigger(RecalcTrigger,Trigger6M)),NA())</f>
        <v>1.7554817259545462E-2</v>
      </c>
      <c r="O429" s="52">
        <f>IFERROR(_xll.qlIndexFixing(ONIndex6M,I429,TRUE,_xll.ohTrigger(RecalcTrigger,Trigger6M)),NA())</f>
        <v>1.5476941352590146E-2</v>
      </c>
      <c r="P429" s="52">
        <f>IFERROR(_xll.qlIndexFixing(Index1Y,$H429,TRUE,_xll.ohTrigger(RecalcTrigger,Trigger1Y)),NA())</f>
        <v>1.9712281785600326E-2</v>
      </c>
      <c r="Q429" s="52">
        <f>IFERROR(_xll.qlIndexFixing(ONIndex1Y,I429,TRUE,_xll.ohTrigger(RecalcTrigger,Trigger1Y)),NA())</f>
        <v>1.6828252673111166E-2</v>
      </c>
    </row>
    <row r="430" spans="2:17" x14ac:dyDescent="0.2">
      <c r="B430" s="46" t="s">
        <v>20</v>
      </c>
      <c r="D430" s="49">
        <f>_xll.qlCalendarAdvance(LocalCalendar,$D429,B430,"f",FALSE)</f>
        <v>42803</v>
      </c>
      <c r="E430" s="49">
        <f>_xll.qlInterestRateIndexValueDate(IndexON,D430)</f>
        <v>42803</v>
      </c>
      <c r="F430" s="52">
        <f>IFERROR(_xll.qlIndexFixing(IndexON,D430,TRUE,_xll.ohTrigger(RecalcTrigger,TriggerON)),NA())</f>
        <v>1.2624571574617605E-2</v>
      </c>
      <c r="H430" s="49">
        <f>_xll.qlCalendarAdvance(IborCalendar,$H429,B430,"f",FALSE)</f>
        <v>42794</v>
      </c>
      <c r="I430" s="49">
        <f>_xll.qlInterestRateIndexValueDate(Index1M,$H430)</f>
        <v>42796</v>
      </c>
      <c r="J430" s="52">
        <f>IFERROR(_xll.qlIndexFixing(Index1M,$H430,TRUE,_xll.ohTrigger(RecalcTrigger,Trigger1M)),NA())</f>
        <v>1.3431395292593518E-2</v>
      </c>
      <c r="K430" s="52">
        <f>IFERROR(_xll.qlIndexFixing(ONIndex1M,I430,TRUE,_xll.ohTrigger(RecalcTrigger,Trigger1M)),NA())</f>
        <v>1.3112032142768015E-2</v>
      </c>
      <c r="L430" s="52">
        <f>IFERROR(_xll.qlIndexFixing(Index3M,H430,TRUE,_xll.ohTrigger(RecalcTrigger,Trigger3M)),NA())</f>
        <v>1.5841396451947324E-2</v>
      </c>
      <c r="M430" s="52">
        <f>IFERROR(_xll.qlIndexFixing(ONIndex3M,I430,TRUE,_xll.ohTrigger(RecalcTrigger,Trigger3M)),NA())</f>
        <v>1.4816348360442433E-2</v>
      </c>
      <c r="N430" s="52">
        <f>IFERROR(_xll.qlIndexFixing(Index6M,$H430,TRUE,_xll.ohTrigger(RecalcTrigger,Trigger6M)),NA())</f>
        <v>1.7597128602630598E-2</v>
      </c>
      <c r="O430" s="52">
        <f>IFERROR(_xll.qlIndexFixing(ONIndex6M,I430,TRUE,_xll.ohTrigger(RecalcTrigger,Trigger6M)),NA())</f>
        <v>1.5508059941415908E-2</v>
      </c>
      <c r="P430" s="52">
        <f>IFERROR(_xll.qlIndexFixing(Index1Y,$H430,TRUE,_xll.ohTrigger(RecalcTrigger,Trigger1Y)),NA())</f>
        <v>1.972939370544154E-2</v>
      </c>
      <c r="Q430" s="52">
        <f>IFERROR(_xll.qlIndexFixing(ONIndex1Y,I430,TRUE,_xll.ohTrigger(RecalcTrigger,Trigger1Y)),NA())</f>
        <v>1.6834656143824844E-2</v>
      </c>
    </row>
    <row r="431" spans="2:17" x14ac:dyDescent="0.2">
      <c r="B431" s="46" t="s">
        <v>20</v>
      </c>
      <c r="D431" s="49">
        <f>_xll.qlCalendarAdvance(LocalCalendar,$D430,B431,"f",FALSE)</f>
        <v>42804</v>
      </c>
      <c r="E431" s="49">
        <f>_xll.qlInterestRateIndexValueDate(IndexON,D431)</f>
        <v>42804</v>
      </c>
      <c r="F431" s="52">
        <f>IFERROR(_xll.qlIndexFixing(IndexON,D431,TRUE,_xll.ohTrigger(RecalcTrigger,TriggerON)),NA())</f>
        <v>1.2668384976937119E-2</v>
      </c>
      <c r="H431" s="49">
        <f>_xll.qlCalendarAdvance(IborCalendar,$H430,B431,"f",FALSE)</f>
        <v>42795</v>
      </c>
      <c r="I431" s="49">
        <f>_xll.qlInterestRateIndexValueDate(Index1M,$H431)</f>
        <v>42797</v>
      </c>
      <c r="J431" s="52">
        <f>IFERROR(_xll.qlIndexFixing(Index1M,$H431,TRUE,_xll.ohTrigger(RecalcTrigger,Trigger1M)),NA())</f>
        <v>1.3441207769826205E-2</v>
      </c>
      <c r="K431" s="52">
        <f>IFERROR(_xll.qlIndexFixing(ONIndex1M,I431,TRUE,_xll.ohTrigger(RecalcTrigger,Trigger1M)),NA())</f>
        <v>1.3153009125987936E-2</v>
      </c>
      <c r="L431" s="52">
        <f>IFERROR(_xll.qlIndexFixing(Index3M,H431,TRUE,_xll.ohTrigger(RecalcTrigger,Trigger3M)),NA())</f>
        <v>1.5884675779860774E-2</v>
      </c>
      <c r="M431" s="52">
        <f>IFERROR(_xll.qlIndexFixing(ONIndex3M,I431,TRUE,_xll.ohTrigger(RecalcTrigger,Trigger3M)),NA())</f>
        <v>1.4862632959928845E-2</v>
      </c>
      <c r="N431" s="52">
        <f>IFERROR(_xll.qlIndexFixing(Index6M,$H431,TRUE,_xll.ohTrigger(RecalcTrigger,Trigger6M)),NA())</f>
        <v>1.7607601655289445E-2</v>
      </c>
      <c r="O431" s="52">
        <f>IFERROR(_xll.qlIndexFixing(ONIndex6M,I431,TRUE,_xll.ohTrigger(RecalcTrigger,Trigger6M)),NA())</f>
        <v>1.5570437972929341E-2</v>
      </c>
      <c r="P431" s="52">
        <f>IFERROR(_xll.qlIndexFixing(Index1Y,$H431,TRUE,_xll.ohTrigger(RecalcTrigger,Trigger1Y)),NA())</f>
        <v>1.9766723477913174E-2</v>
      </c>
      <c r="Q431" s="52">
        <f>IFERROR(_xll.qlIndexFixing(ONIndex1Y,I431,TRUE,_xll.ohTrigger(RecalcTrigger,Trigger1Y)),NA())</f>
        <v>1.6847376298940731E-2</v>
      </c>
    </row>
    <row r="432" spans="2:17" x14ac:dyDescent="0.2">
      <c r="B432" s="46" t="s">
        <v>20</v>
      </c>
      <c r="D432" s="49">
        <f>_xll.qlCalendarAdvance(LocalCalendar,$D431,B432,"f",FALSE)</f>
        <v>42807</v>
      </c>
      <c r="E432" s="49">
        <f>_xll.qlInterestRateIndexValueDate(IndexON,D432)</f>
        <v>42807</v>
      </c>
      <c r="F432" s="52">
        <f>IFERROR(_xll.qlIndexFixing(IndexON,D432,TRUE,_xll.ohTrigger(RecalcTrigger,TriggerON)),NA())</f>
        <v>1.2711035281052219E-2</v>
      </c>
      <c r="H432" s="49">
        <f>_xll.qlCalendarAdvance(IborCalendar,$H431,B432,"f",FALSE)</f>
        <v>42796</v>
      </c>
      <c r="I432" s="49">
        <f>_xll.qlInterestRateIndexValueDate(Index1M,$H432)</f>
        <v>42800</v>
      </c>
      <c r="J432" s="52">
        <f>IFERROR(_xll.qlIndexFixing(Index1M,$H432,TRUE,_xll.ohTrigger(RecalcTrigger,Trigger1M)),NA())</f>
        <v>1.3501259194327642E-2</v>
      </c>
      <c r="K432" s="52">
        <f>IFERROR(_xll.qlIndexFixing(ONIndex1M,I432,TRUE,_xll.ohTrigger(RecalcTrigger,Trigger1M)),NA())</f>
        <v>1.3192973307418754E-2</v>
      </c>
      <c r="L432" s="52">
        <f>IFERROR(_xll.qlIndexFixing(Index3M,H432,TRUE,_xll.ohTrigger(RecalcTrigger,Trigger3M)),NA())</f>
        <v>1.5927259908959598E-2</v>
      </c>
      <c r="M432" s="52">
        <f>IFERROR(_xll.qlIndexFixing(ONIndex3M,I432,TRUE,_xll.ohTrigger(RecalcTrigger,Trigger3M)),NA())</f>
        <v>1.4907539830817385E-2</v>
      </c>
      <c r="N432" s="52">
        <f>IFERROR(_xll.qlIndexFixing(Index6M,$H432,TRUE,_xll.ohTrigger(RecalcTrigger,Trigger6M)),NA())</f>
        <v>1.7646535746109797E-2</v>
      </c>
      <c r="O432" s="52">
        <f>IFERROR(_xll.qlIndexFixing(ONIndex6M,I432,TRUE,_xll.ohTrigger(RecalcTrigger,Trigger6M)),NA())</f>
        <v>1.5630936685235852E-2</v>
      </c>
      <c r="P432" s="52">
        <f>IFERROR(_xll.qlIndexFixing(Index1Y,$H432,TRUE,_xll.ohTrigger(RecalcTrigger,Trigger1Y)),NA())</f>
        <v>1.9798105414936765E-2</v>
      </c>
      <c r="Q432" s="52">
        <f>IFERROR(_xll.qlIndexFixing(ONIndex1Y,I432,TRUE,_xll.ohTrigger(RecalcTrigger,Trigger1Y)),NA())</f>
        <v>1.6857644568109009E-2</v>
      </c>
    </row>
    <row r="433" spans="2:17" x14ac:dyDescent="0.2">
      <c r="B433" s="46" t="s">
        <v>20</v>
      </c>
      <c r="D433" s="49">
        <f>_xll.qlCalendarAdvance(LocalCalendar,$D432,B433,"f",FALSE)</f>
        <v>42808</v>
      </c>
      <c r="E433" s="49">
        <f>_xll.qlInterestRateIndexValueDate(IndexON,D433)</f>
        <v>42808</v>
      </c>
      <c r="F433" s="52">
        <f>IFERROR(_xll.qlIndexFixing(IndexON,D433,TRUE,_xll.ohTrigger(RecalcTrigger,TriggerON)),NA())</f>
        <v>1.2732447543974956E-2</v>
      </c>
      <c r="H433" s="49">
        <f>_xll.qlCalendarAdvance(IborCalendar,$H432,B433,"f",FALSE)</f>
        <v>42797</v>
      </c>
      <c r="I433" s="49">
        <f>_xll.qlInterestRateIndexValueDate(Index1M,$H433)</f>
        <v>42801</v>
      </c>
      <c r="J433" s="52">
        <f>IFERROR(_xll.qlIndexFixing(Index1M,$H433,TRUE,_xll.ohTrigger(RecalcTrigger,Trigger1M)),NA())</f>
        <v>1.3521245322953273E-2</v>
      </c>
      <c r="K433" s="52">
        <f>IFERROR(_xll.qlIndexFixing(ONIndex1M,I433,TRUE,_xll.ohTrigger(RecalcTrigger,Trigger1M)),NA())</f>
        <v>1.32131697928628E-2</v>
      </c>
      <c r="L433" s="52">
        <f>IFERROR(_xll.qlIndexFixing(Index3M,H433,TRUE,_xll.ohTrigger(RecalcTrigger,Trigger3M)),NA())</f>
        <v>1.5948655911655257E-2</v>
      </c>
      <c r="M433" s="52">
        <f>IFERROR(_xll.qlIndexFixing(ONIndex3M,I433,TRUE,_xll.ohTrigger(RecalcTrigger,Trigger3M)),NA())</f>
        <v>1.4930224745643983E-2</v>
      </c>
      <c r="N433" s="52">
        <f>IFERROR(_xll.qlIndexFixing(Index6M,$H433,TRUE,_xll.ohTrigger(RecalcTrigger,Trigger6M)),NA())</f>
        <v>1.766458156018285E-2</v>
      </c>
      <c r="O433" s="52">
        <f>IFERROR(_xll.qlIndexFixing(ONIndex6M,I433,TRUE,_xll.ohTrigger(RecalcTrigger,Trigger6M)),NA())</f>
        <v>1.5661256468240126E-2</v>
      </c>
      <c r="P433" s="52">
        <f>IFERROR(_xll.qlIndexFixing(Index1Y,$H433,TRUE,_xll.ohTrigger(RecalcTrigger,Trigger1Y)),NA())</f>
        <v>1.9815352504152634E-2</v>
      </c>
      <c r="Q433" s="52">
        <f>IFERROR(_xll.qlIndexFixing(ONIndex1Y,I433,TRUE,_xll.ohTrigger(RecalcTrigger,Trigger1Y)),NA())</f>
        <v>1.6862735309377541E-2</v>
      </c>
    </row>
    <row r="434" spans="2:17" x14ac:dyDescent="0.2">
      <c r="B434" s="46" t="s">
        <v>20</v>
      </c>
      <c r="D434" s="49">
        <f>_xll.qlCalendarAdvance(LocalCalendar,$D433,B434,"f",FALSE)</f>
        <v>42809</v>
      </c>
      <c r="E434" s="49">
        <f>_xll.qlInterestRateIndexValueDate(IndexON,D434)</f>
        <v>42809</v>
      </c>
      <c r="F434" s="52">
        <f>IFERROR(_xll.qlIndexFixing(IndexON,D434,TRUE,_xll.ohTrigger(RecalcTrigger,TriggerON)),NA())</f>
        <v>1.27537783415832E-2</v>
      </c>
      <c r="H434" s="49">
        <f>_xll.qlCalendarAdvance(IborCalendar,$H433,B434,"f",FALSE)</f>
        <v>42800</v>
      </c>
      <c r="I434" s="49">
        <f>_xll.qlInterestRateIndexValueDate(Index1M,$H434)</f>
        <v>42802</v>
      </c>
      <c r="J434" s="52">
        <f>IFERROR(_xll.qlIndexFixing(Index1M,$H434,TRUE,_xll.ohTrigger(RecalcTrigger,Trigger1M)),NA())</f>
        <v>1.3561598831390855E-2</v>
      </c>
      <c r="K434" s="52">
        <f>IFERROR(_xll.qlIndexFixing(ONIndex1M,I434,TRUE,_xll.ohTrigger(RecalcTrigger,Trigger1M)),NA())</f>
        <v>1.3233350756163276E-2</v>
      </c>
      <c r="L434" s="52">
        <f>IFERROR(_xll.qlIndexFixing(Index3M,H434,TRUE,_xll.ohTrigger(RecalcTrigger,Trigger3M)),NA())</f>
        <v>1.5970024424154711E-2</v>
      </c>
      <c r="M434" s="52">
        <f>IFERROR(_xll.qlIndexFixing(ONIndex3M,I434,TRUE,_xll.ohTrigger(RecalcTrigger,Trigger3M)),NA())</f>
        <v>1.4952864479411687E-2</v>
      </c>
      <c r="N434" s="52">
        <f>IFERROR(_xll.qlIndexFixing(Index6M,$H434,TRUE,_xll.ohTrigger(RecalcTrigger,Trigger6M)),NA())</f>
        <v>1.7682530202238082E-2</v>
      </c>
      <c r="O434" s="52">
        <f>IFERROR(_xll.qlIndexFixing(ONIndex6M,I434,TRUE,_xll.ohTrigger(RecalcTrigger,Trigger6M)),NA())</f>
        <v>1.5691416489760357E-2</v>
      </c>
      <c r="P434" s="52">
        <f>IFERROR(_xll.qlIndexFixing(Index1Y,$H434,TRUE,_xll.ohTrigger(RecalcTrigger,Trigger1Y)),NA())</f>
        <v>1.9832628519987849E-2</v>
      </c>
      <c r="Q434" s="52">
        <f>IFERROR(_xll.qlIndexFixing(ONIndex1Y,I434,TRUE,_xll.ohTrigger(RecalcTrigger,Trigger1Y)),NA())</f>
        <v>1.6867563504820993E-2</v>
      </c>
    </row>
    <row r="435" spans="2:17" x14ac:dyDescent="0.2">
      <c r="B435" s="46" t="s">
        <v>20</v>
      </c>
      <c r="D435" s="49">
        <f>_xll.qlCalendarAdvance(LocalCalendar,$D434,B435,"f",FALSE)</f>
        <v>42810</v>
      </c>
      <c r="E435" s="49">
        <f>_xll.qlInterestRateIndexValueDate(IndexON,D435)</f>
        <v>42810</v>
      </c>
      <c r="F435" s="52">
        <f>IFERROR(_xll.qlIndexFixing(IndexON,D435,TRUE,_xll.ohTrigger(RecalcTrigger,TriggerON)),NA())</f>
        <v>1.2775027673557204E-2</v>
      </c>
      <c r="H435" s="49">
        <f>_xll.qlCalendarAdvance(IborCalendar,$H434,B435,"f",FALSE)</f>
        <v>42801</v>
      </c>
      <c r="I435" s="49">
        <f>_xll.qlInterestRateIndexValueDate(Index1M,$H435)</f>
        <v>42803</v>
      </c>
      <c r="J435" s="52">
        <f>IFERROR(_xll.qlIndexFixing(Index1M,$H435,TRUE,_xll.ohTrigger(RecalcTrigger,Trigger1M)),NA())</f>
        <v>1.3571357710029375E-2</v>
      </c>
      <c r="K435" s="52">
        <f>IFERROR(_xll.qlIndexFixing(ONIndex1M,I435,TRUE,_xll.ohTrigger(RecalcTrigger,Trigger1M)),NA())</f>
        <v>1.3253516197080373E-2</v>
      </c>
      <c r="L435" s="52">
        <f>IFERROR(_xll.qlIndexFixing(Index3M,H435,TRUE,_xll.ohTrigger(RecalcTrigger,Trigger3M)),NA())</f>
        <v>1.599136567367794E-2</v>
      </c>
      <c r="M435" s="52">
        <f>IFERROR(_xll.qlIndexFixing(ONIndex3M,I435,TRUE,_xll.ohTrigger(RecalcTrigger,Trigger3M)),NA())</f>
        <v>1.4975459031960625E-2</v>
      </c>
      <c r="N435" s="52">
        <f>IFERROR(_xll.qlIndexFixing(Index6M,$H435,TRUE,_xll.ohTrigger(RecalcTrigger,Trigger6M)),NA())</f>
        <v>1.7715840163482308E-2</v>
      </c>
      <c r="O435" s="52">
        <f>IFERROR(_xll.qlIndexFixing(ONIndex6M,I435,TRUE,_xll.ohTrigger(RecalcTrigger,Trigger6M)),NA())</f>
        <v>1.572141675011629E-2</v>
      </c>
      <c r="P435" s="52">
        <f>IFERROR(_xll.qlIndexFixing(Index1Y,$H435,TRUE,_xll.ohTrigger(RecalcTrigger,Trigger1Y)),NA())</f>
        <v>1.9849934093462904E-2</v>
      </c>
      <c r="Q435" s="52">
        <f>IFERROR(_xll.qlIndexFixing(ONIndex1Y,I435,TRUE,_xll.ohTrigger(RecalcTrigger,Trigger1Y)),NA())</f>
        <v>1.6872129154279492E-2</v>
      </c>
    </row>
    <row r="436" spans="2:17" x14ac:dyDescent="0.2">
      <c r="B436" s="46" t="s">
        <v>20</v>
      </c>
      <c r="D436" s="49">
        <f>_xll.qlCalendarAdvance(LocalCalendar,$D435,B436,"f",FALSE)</f>
        <v>42811</v>
      </c>
      <c r="E436" s="49">
        <f>_xll.qlInterestRateIndexValueDate(IndexON,D436)</f>
        <v>42811</v>
      </c>
      <c r="F436" s="52">
        <f>IFERROR(_xll.qlIndexFixing(IndexON,D436,TRUE,_xll.ohTrigger(RecalcTrigger,TriggerON)),NA())</f>
        <v>1.2817711129819997E-2</v>
      </c>
      <c r="H436" s="49">
        <f>_xll.qlCalendarAdvance(IborCalendar,$H435,B436,"f",FALSE)</f>
        <v>42802</v>
      </c>
      <c r="I436" s="49">
        <f>_xll.qlInterestRateIndexValueDate(Index1M,$H436)</f>
        <v>42804</v>
      </c>
      <c r="J436" s="52">
        <f>IFERROR(_xll.qlIndexFixing(Index1M,$H436,TRUE,_xll.ohTrigger(RecalcTrigger,Trigger1M)),NA())</f>
        <v>1.3581110669086512E-2</v>
      </c>
      <c r="K436" s="52">
        <f>IFERROR(_xll.qlIndexFixing(ONIndex1M,I436,TRUE,_xll.ohTrigger(RecalcTrigger,Trigger1M)),NA())</f>
        <v>1.3294286246550158E-2</v>
      </c>
      <c r="L436" s="52">
        <f>IFERROR(_xll.qlIndexFixing(Index3M,H436,TRUE,_xll.ohTrigger(RecalcTrigger,Trigger3M)),NA())</f>
        <v>1.6034290448378865E-2</v>
      </c>
      <c r="M436" s="52">
        <f>IFERROR(_xll.qlIndexFixing(ONIndex3M,I436,TRUE,_xll.ohTrigger(RecalcTrigger,Trigger3M)),NA())</f>
        <v>1.5021124250926832E-2</v>
      </c>
      <c r="N436" s="52">
        <f>IFERROR(_xll.qlIndexFixing(Index6M,$H436,TRUE,_xll.ohTrigger(RecalcTrigger,Trigger6M)),NA())</f>
        <v>1.7725846732182367E-2</v>
      </c>
      <c r="O436" s="52">
        <f>IFERROR(_xll.qlIndexFixing(ONIndex6M,I436,TRUE,_xll.ohTrigger(RecalcTrigger,Trigger6M)),NA())</f>
        <v>1.5781576509557027E-2</v>
      </c>
      <c r="P436" s="52">
        <f>IFERROR(_xll.qlIndexFixing(Index1Y,$H436,TRUE,_xll.ohTrigger(RecalcTrigger,Trigger1Y)),NA())</f>
        <v>1.9887415412087002E-2</v>
      </c>
      <c r="Q436" s="52">
        <f>IFERROR(_xll.qlIndexFixing(ONIndex1Y,I436,TRUE,_xll.ohTrigger(RecalcTrigger,Trigger1Y)),NA())</f>
        <v>1.6881176833072331E-2</v>
      </c>
    </row>
    <row r="437" spans="2:17" x14ac:dyDescent="0.2">
      <c r="B437" s="46" t="s">
        <v>20</v>
      </c>
      <c r="D437" s="49">
        <f>_xll.qlCalendarAdvance(LocalCalendar,$D436,B437,"f",FALSE)</f>
        <v>42814</v>
      </c>
      <c r="E437" s="49">
        <f>_xll.qlInterestRateIndexValueDate(IndexON,D437)</f>
        <v>42814</v>
      </c>
      <c r="F437" s="52">
        <f>IFERROR(_xll.qlIndexFixing(IndexON,D437,TRUE,_xll.ohTrigger(RecalcTrigger,TriggerON)),NA())</f>
        <v>1.2859210346469752E-2</v>
      </c>
      <c r="H437" s="49">
        <f>_xll.qlCalendarAdvance(IborCalendar,$H436,B437,"f",FALSE)</f>
        <v>42803</v>
      </c>
      <c r="I437" s="49">
        <f>_xll.qlInterestRateIndexValueDate(Index1M,$H437)</f>
        <v>42807</v>
      </c>
      <c r="J437" s="52">
        <f>IFERROR(_xll.qlIndexFixing(Index1M,$H437,TRUE,_xll.ohTrigger(RecalcTrigger,Trigger1M)),NA())</f>
        <v>1.3640836453917882E-2</v>
      </c>
      <c r="K437" s="52">
        <f>IFERROR(_xll.qlIndexFixing(ONIndex1M,I437,TRUE,_xll.ohTrigger(RecalcTrigger,Trigger1M)),NA())</f>
        <v>1.3334022738193951E-2</v>
      </c>
      <c r="L437" s="52">
        <f>IFERROR(_xll.qlIndexFixing(Index3M,H437,TRUE,_xll.ohTrigger(RecalcTrigger,Trigger3M)),NA())</f>
        <v>1.6076462586672387E-2</v>
      </c>
      <c r="M437" s="52">
        <f>IFERROR(_xll.qlIndexFixing(ONIndex3M,I437,TRUE,_xll.ohTrigger(RecalcTrigger,Trigger3M)),NA())</f>
        <v>1.5065385430927947E-2</v>
      </c>
      <c r="N437" s="52">
        <f>IFERROR(_xll.qlIndexFixing(Index6M,$H437,TRUE,_xll.ohTrigger(RecalcTrigger,Trigger6M)),NA())</f>
        <v>1.7770847673197622E-2</v>
      </c>
      <c r="O437" s="52">
        <f>IFERROR(_xll.qlIndexFixing(ONIndex6M,I437,TRUE,_xll.ohTrigger(RecalcTrigger,Trigger6M)),NA())</f>
        <v>1.583982017717922E-2</v>
      </c>
      <c r="P437" s="52">
        <f>IFERROR(_xll.qlIndexFixing(Index1Y,$H437,TRUE,_xll.ohTrigger(RecalcTrigger,Trigger1Y)),NA())</f>
        <v>1.9919464585795386E-2</v>
      </c>
      <c r="Q437" s="52">
        <f>IFERROR(_xll.qlIndexFixing(ONIndex1Y,I437,TRUE,_xll.ohTrigger(RecalcTrigger,Trigger1Y)),NA())</f>
        <v>1.6887766292823514E-2</v>
      </c>
    </row>
    <row r="438" spans="2:17" x14ac:dyDescent="0.2">
      <c r="B438" s="46" t="s">
        <v>20</v>
      </c>
      <c r="D438" s="49">
        <f>_xll.qlCalendarAdvance(LocalCalendar,$D437,B438,"f",FALSE)</f>
        <v>42815</v>
      </c>
      <c r="E438" s="49">
        <f>_xll.qlInterestRateIndexValueDate(IndexON,D438)</f>
        <v>42815</v>
      </c>
      <c r="F438" s="52">
        <f>IFERROR(_xll.qlIndexFixing(IndexON,D438,TRUE,_xll.ohTrigger(RecalcTrigger,TriggerON)),NA())</f>
        <v>1.288005235075218E-2</v>
      </c>
      <c r="H438" s="49">
        <f>_xll.qlCalendarAdvance(IborCalendar,$H437,B438,"f",FALSE)</f>
        <v>42804</v>
      </c>
      <c r="I438" s="49">
        <f>_xll.qlInterestRateIndexValueDate(Index1M,$H438)</f>
        <v>42808</v>
      </c>
      <c r="J438" s="52">
        <f>IFERROR(_xll.qlIndexFixing(Index1M,$H438,TRUE,_xll.ohTrigger(RecalcTrigger,Trigger1M)),NA())</f>
        <v>1.370129412634391E-2</v>
      </c>
      <c r="K438" s="52">
        <f>IFERROR(_xll.qlIndexFixing(ONIndex1M,I438,TRUE,_xll.ohTrigger(RecalcTrigger,Trigger1M)),NA())</f>
        <v>1.3354110567833644E-2</v>
      </c>
      <c r="L438" s="52">
        <f>IFERROR(_xll.qlIndexFixing(Index3M,H438,TRUE,_xll.ohTrigger(RecalcTrigger,Trigger3M)),NA())</f>
        <v>1.6097670929854032E-2</v>
      </c>
      <c r="M438" s="52">
        <f>IFERROR(_xll.qlIndexFixing(ONIndex3M,I438,TRUE,_xll.ohTrigger(RecalcTrigger,Trigger3M)),NA())</f>
        <v>1.5087754077782733E-2</v>
      </c>
      <c r="N438" s="52">
        <f>IFERROR(_xll.qlIndexFixing(Index6M,$H438,TRUE,_xll.ohTrigger(RecalcTrigger,Trigger6M)),NA())</f>
        <v>1.7788232388364623E-2</v>
      </c>
      <c r="O438" s="52">
        <f>IFERROR(_xll.qlIndexFixing(ONIndex6M,I438,TRUE,_xll.ohTrigger(RecalcTrigger,Trigger6M)),NA())</f>
        <v>1.5869021630114943E-2</v>
      </c>
      <c r="P438" s="52">
        <f>IFERROR(_xll.qlIndexFixing(Index1Y,$H438,TRUE,_xll.ohTrigger(RecalcTrigger,Trigger1Y)),NA())</f>
        <v>1.9936927414398814E-2</v>
      </c>
      <c r="Q438" s="52">
        <f>IFERROR(_xll.qlIndexFixing(ONIndex1Y,I438,TRUE,_xll.ohTrigger(RecalcTrigger,Trigger1Y)),NA())</f>
        <v>1.6891019212517122E-2</v>
      </c>
    </row>
    <row r="439" spans="2:17" x14ac:dyDescent="0.2">
      <c r="B439" s="46" t="s">
        <v>20</v>
      </c>
      <c r="D439" s="49">
        <f>_xll.qlCalendarAdvance(LocalCalendar,$D438,B439,"f",FALSE)</f>
        <v>42816</v>
      </c>
      <c r="E439" s="49">
        <f>_xll.qlInterestRateIndexValueDate(IndexON,D439)</f>
        <v>42816</v>
      </c>
      <c r="F439" s="52">
        <f>IFERROR(_xll.qlIndexFixing(IndexON,D439,TRUE,_xll.ohTrigger(RecalcTrigger,TriggerON)),NA())</f>
        <v>1.2900812889560243E-2</v>
      </c>
      <c r="H439" s="49">
        <f>_xll.qlCalendarAdvance(IborCalendar,$H438,B439,"f",FALSE)</f>
        <v>42807</v>
      </c>
      <c r="I439" s="49">
        <f>_xll.qlInterestRateIndexValueDate(Index1M,$H439)</f>
        <v>42809</v>
      </c>
      <c r="J439" s="52">
        <f>IFERROR(_xll.qlIndexFixing(Index1M,$H439,TRUE,_xll.ohTrigger(RecalcTrigger,Trigger1M)),NA())</f>
        <v>1.3710996801458089E-2</v>
      </c>
      <c r="K439" s="52">
        <f>IFERROR(_xll.qlIndexFixing(ONIndex1M,I439,TRUE,_xll.ohTrigger(RecalcTrigger,Trigger1M)),NA())</f>
        <v>1.3374182875169893E-2</v>
      </c>
      <c r="L439" s="52">
        <f>IFERROR(_xll.qlIndexFixing(Index3M,H439,TRUE,_xll.ohTrigger(RecalcTrigger,Trigger3M)),NA())</f>
        <v>1.6118853373512283E-2</v>
      </c>
      <c r="M439" s="52">
        <f>IFERROR(_xll.qlIndexFixing(ONIndex3M,I439,TRUE,_xll.ohTrigger(RecalcTrigger,Trigger3M)),NA())</f>
        <v>1.511007754349869E-2</v>
      </c>
      <c r="N439" s="52">
        <f>IFERROR(_xll.qlIndexFixing(Index6M,$H439,TRUE,_xll.ohTrigger(RecalcTrigger,Trigger6M)),NA())</f>
        <v>1.7805526300349692E-2</v>
      </c>
      <c r="O439" s="52">
        <f>IFERROR(_xll.qlIndexFixing(ONIndex6M,I439,TRUE,_xll.ohTrigger(RecalcTrigger,Trigger6M)),NA())</f>
        <v>1.5898063321566624E-2</v>
      </c>
      <c r="P439" s="52">
        <f>IFERROR(_xll.qlIndexFixing(Index1Y,$H439,TRUE,_xll.ohTrigger(RecalcTrigger,Trigger1Y)),NA())</f>
        <v>1.995442358773853E-2</v>
      </c>
      <c r="Q439" s="52">
        <f>IFERROR(_xll.qlIndexFixing(ONIndex1Y,I439,TRUE,_xll.ohTrigger(RecalcTrigger,Trigger1Y)),NA())</f>
        <v>1.6894009586305714E-2</v>
      </c>
    </row>
    <row r="440" spans="2:17" x14ac:dyDescent="0.2">
      <c r="B440" s="46" t="s">
        <v>20</v>
      </c>
      <c r="D440" s="49">
        <f>_xll.qlCalendarAdvance(LocalCalendar,$D439,B440,"f",FALSE)</f>
        <v>42817</v>
      </c>
      <c r="E440" s="49">
        <f>_xll.qlInterestRateIndexValueDate(IndexON,D440)</f>
        <v>42817</v>
      </c>
      <c r="F440" s="52">
        <f>IFERROR(_xll.qlIndexFixing(IndexON,D440,TRUE,_xll.ohTrigger(RecalcTrigger,TriggerON)),NA())</f>
        <v>1.2921491962734066E-2</v>
      </c>
      <c r="H440" s="49">
        <f>_xll.qlCalendarAdvance(IborCalendar,$H439,B440,"f",FALSE)</f>
        <v>42808</v>
      </c>
      <c r="I440" s="49">
        <f>_xll.qlInterestRateIndexValueDate(Index1M,$H440)</f>
        <v>42810</v>
      </c>
      <c r="J440" s="52">
        <f>IFERROR(_xll.qlIndexFixing(Index1M,$H440,TRUE,_xll.ohTrigger(RecalcTrigger,Trigger1M)),NA())</f>
        <v>1.3720693553337686E-2</v>
      </c>
      <c r="K440" s="52">
        <f>IFERROR(_xll.qlIndexFixing(ONIndex1M,I440,TRUE,_xll.ohTrigger(RecalcTrigger,Trigger1M)),NA())</f>
        <v>1.33942396602027E-2</v>
      </c>
      <c r="L440" s="52">
        <f>IFERROR(_xll.qlIndexFixing(Index3M,H440,TRUE,_xll.ohTrigger(RecalcTrigger,Trigger3M)),NA())</f>
        <v>1.6140010036545069E-2</v>
      </c>
      <c r="M440" s="52">
        <f>IFERROR(_xll.qlIndexFixing(ONIndex3M,I440,TRUE,_xll.ohTrigger(RecalcTrigger,Trigger3M)),NA())</f>
        <v>1.513235582799588E-2</v>
      </c>
      <c r="N440" s="52">
        <f>IFERROR(_xll.qlIndexFixing(Index6M,$H440,TRUE,_xll.ohTrigger(RecalcTrigger,Trigger6M)),NA())</f>
        <v>1.783784311367512E-2</v>
      </c>
      <c r="O440" s="52">
        <f>IFERROR(_xll.qlIndexFixing(ONIndex6M,I440,TRUE,_xll.ohTrigger(RecalcTrigger,Trigger6M)),NA())</f>
        <v>1.5926945251374391E-2</v>
      </c>
      <c r="P440" s="52">
        <f>IFERROR(_xll.qlIndexFixing(Index1Y,$H440,TRUE,_xll.ohTrigger(RecalcTrigger,Trigger1Y)),NA())</f>
        <v>1.9971953737160906E-2</v>
      </c>
      <c r="Q440" s="52">
        <f>IFERROR(_xll.qlIndexFixing(ONIndex1Y,I440,TRUE,_xll.ohTrigger(RecalcTrigger,Trigger1Y)),NA())</f>
        <v>1.6896737414109353E-2</v>
      </c>
    </row>
    <row r="441" spans="2:17" x14ac:dyDescent="0.2">
      <c r="B441" s="46" t="s">
        <v>20</v>
      </c>
      <c r="D441" s="49">
        <f>_xll.qlCalendarAdvance(LocalCalendar,$D440,B441,"f",FALSE)</f>
        <v>42818</v>
      </c>
      <c r="E441" s="49">
        <f>_xll.qlInterestRateIndexValueDate(IndexON,D441)</f>
        <v>42818</v>
      </c>
      <c r="F441" s="52">
        <f>IFERROR(_xll.qlIndexFixing(IndexON,D441,TRUE,_xll.ohTrigger(RecalcTrigger,TriggerON)),NA())</f>
        <v>1.2963045308005405E-2</v>
      </c>
      <c r="H441" s="49">
        <f>_xll.qlCalendarAdvance(IborCalendar,$H440,B441,"f",FALSE)</f>
        <v>42809</v>
      </c>
      <c r="I441" s="49">
        <f>_xll.qlInterestRateIndexValueDate(Index1M,$H441)</f>
        <v>42811</v>
      </c>
      <c r="J441" s="52">
        <f>IFERROR(_xll.qlIndexFixing(Index1M,$H441,TRUE,_xll.ohTrigger(RecalcTrigger,Trigger1M)),NA())</f>
        <v>1.3730384381780425E-2</v>
      </c>
      <c r="K441" s="52">
        <f>IFERROR(_xll.qlIndexFixing(ONIndex1M,I441,TRUE,_xll.ohTrigger(RecalcTrigger,Trigger1M)),NA())</f>
        <v>1.3434802829692671E-2</v>
      </c>
      <c r="L441" s="52">
        <f>IFERROR(_xll.qlIndexFixing(Index3M,H441,TRUE,_xll.ohTrigger(RecalcTrigger,Trigger3M)),NA())</f>
        <v>1.6182587309572415E-2</v>
      </c>
      <c r="M441" s="52">
        <f>IFERROR(_xll.qlIndexFixing(ONIndex3M,I441,TRUE,_xll.ohTrigger(RecalcTrigger,Trigger3M)),NA())</f>
        <v>1.5177401618426956E-2</v>
      </c>
      <c r="N441" s="52">
        <f>IFERROR(_xll.qlIndexFixing(Index6M,$H441,TRUE,_xll.ohTrigger(RecalcTrigger,Trigger6M)),NA())</f>
        <v>1.7847382696067234E-2</v>
      </c>
      <c r="O441" s="52">
        <f>IFERROR(_xll.qlIndexFixing(ONIndex6M,I441,TRUE,_xll.ohTrigger(RecalcTrigger,Trigger6M)),NA())</f>
        <v>1.5984886287156996E-2</v>
      </c>
      <c r="P441" s="52">
        <f>IFERROR(_xll.qlIndexFixing(Index1Y,$H441,TRUE,_xll.ohTrigger(RecalcTrigger,Trigger1Y)),NA())</f>
        <v>2.000959947453267E-2</v>
      </c>
      <c r="Q441" s="52">
        <f>IFERROR(_xll.qlIndexFixing(ONIndex1Y,I441,TRUE,_xll.ohTrigger(RecalcTrigger,Trigger1Y)),NA())</f>
        <v>1.6902111413568122E-2</v>
      </c>
    </row>
    <row r="442" spans="2:17" x14ac:dyDescent="0.2">
      <c r="B442" s="46" t="s">
        <v>20</v>
      </c>
      <c r="D442" s="49">
        <f>_xll.qlCalendarAdvance(LocalCalendar,$D441,B442,"f",FALSE)</f>
        <v>42821</v>
      </c>
      <c r="E442" s="49">
        <f>_xll.qlInterestRateIndexValueDate(IndexON,D442)</f>
        <v>42821</v>
      </c>
      <c r="F442" s="52">
        <f>IFERROR(_xll.qlIndexFixing(IndexON,D442,TRUE,_xll.ohTrigger(RecalcTrigger,TriggerON)),NA())</f>
        <v>1.3003393599406721E-2</v>
      </c>
      <c r="H442" s="49">
        <f>_xll.qlCalendarAdvance(IborCalendar,$H441,B442,"f",FALSE)</f>
        <v>42810</v>
      </c>
      <c r="I442" s="49">
        <f>_xll.qlInterestRateIndexValueDate(Index1M,$H442)</f>
        <v>42814</v>
      </c>
      <c r="J442" s="52">
        <f>IFERROR(_xll.qlIndexFixing(Index1M,$H442,TRUE,_xll.ohTrigger(RecalcTrigger,Trigger1M)),NA())</f>
        <v>1.3779653868064783E-2</v>
      </c>
      <c r="K442" s="52">
        <f>IFERROR(_xll.qlIndexFixing(ONIndex1M,I442,TRUE,_xll.ohTrigger(RecalcTrigger,Trigger1M)),NA())</f>
        <v>1.3474311577379439E-2</v>
      </c>
      <c r="L442" s="52">
        <f>IFERROR(_xll.qlIndexFixing(Index3M,H442,TRUE,_xll.ohTrigger(RecalcTrigger,Trigger3M)),NA())</f>
        <v>1.6224371507623455E-2</v>
      </c>
      <c r="M442" s="52">
        <f>IFERROR(_xll.qlIndexFixing(ONIndex3M,I442,TRUE,_xll.ohTrigger(RecalcTrigger,Trigger3M)),NA())</f>
        <v>1.5221017153876915E-2</v>
      </c>
      <c r="N442" s="52">
        <f>IFERROR(_xll.qlIndexFixing(Index6M,$H442,TRUE,_xll.ohTrigger(RecalcTrigger,Trigger6M)),NA())</f>
        <v>1.7890665664618374E-2</v>
      </c>
      <c r="O442" s="52">
        <f>IFERROR(_xll.qlIndexFixing(ONIndex6M,I442,TRUE,_xll.ohTrigger(RecalcTrigger,Trigger6M)),NA())</f>
        <v>1.6040875353846573E-2</v>
      </c>
      <c r="P442" s="52">
        <f>IFERROR(_xll.qlIndexFixing(Index1Y,$H442,TRUE,_xll.ohTrigger(RecalcTrigger,Trigger1Y)),NA())</f>
        <v>2.004242672425792E-2</v>
      </c>
      <c r="Q442" s="52">
        <f>IFERROR(_xll.qlIndexFixing(ONIndex1Y,I442,TRUE,_xll.ohTrigger(RecalcTrigger,Trigger1Y)),NA())</f>
        <v>1.6905023265234576E-2</v>
      </c>
    </row>
    <row r="443" spans="2:17" x14ac:dyDescent="0.2">
      <c r="B443" s="46" t="s">
        <v>20</v>
      </c>
      <c r="D443" s="49">
        <f>_xll.qlCalendarAdvance(LocalCalendar,$D442,B443,"f",FALSE)</f>
        <v>42822</v>
      </c>
      <c r="E443" s="49">
        <f>_xll.qlInterestRateIndexValueDate(IndexON,D443)</f>
        <v>42822</v>
      </c>
      <c r="F443" s="52">
        <f>IFERROR(_xll.qlIndexFixing(IndexON,D443,TRUE,_xll.ohTrigger(RecalcTrigger,TriggerON)),NA())</f>
        <v>1.3023665344409352E-2</v>
      </c>
      <c r="H443" s="49">
        <f>_xll.qlCalendarAdvance(IborCalendar,$H442,B443,"f",FALSE)</f>
        <v>42811</v>
      </c>
      <c r="I443" s="49">
        <f>_xll.qlInterestRateIndexValueDate(Index1M,$H443)</f>
        <v>42815</v>
      </c>
      <c r="J443" s="52">
        <f>IFERROR(_xll.qlIndexFixing(Index1M,$H443,TRUE,_xll.ohTrigger(RecalcTrigger,Trigger1M)),NA())</f>
        <v>1.3799422897438289E-2</v>
      </c>
      <c r="K443" s="52">
        <f>IFERROR(_xll.qlIndexFixing(ONIndex1M,I443,TRUE,_xll.ohTrigger(RecalcTrigger,Trigger1M)),NA())</f>
        <v>1.3494290750895033E-2</v>
      </c>
      <c r="L443" s="52">
        <f>IFERROR(_xll.qlIndexFixing(Index3M,H443,TRUE,_xll.ohTrigger(RecalcTrigger,Trigger3M)),NA())</f>
        <v>1.6245393465454467E-2</v>
      </c>
      <c r="M443" s="52">
        <f>IFERROR(_xll.qlIndexFixing(ONIndex3M,I443,TRUE,_xll.ohTrigger(RecalcTrigger,Trigger3M)),NA())</f>
        <v>1.5243073009258978E-2</v>
      </c>
      <c r="N443" s="52">
        <f>IFERROR(_xll.qlIndexFixing(Index6M,$H443,TRUE,_xll.ohTrigger(RecalcTrigger,Trigger6M)),NA())</f>
        <v>1.7907433869363967E-2</v>
      </c>
      <c r="O443" s="52">
        <f>IFERROR(_xll.qlIndexFixing(ONIndex6M,I443,TRUE,_xll.ohTrigger(RecalcTrigger,Trigger6M)),NA())</f>
        <v>1.6068958474955153E-2</v>
      </c>
      <c r="P443" s="52">
        <f>IFERROR(_xll.qlIndexFixing(Index1Y,$H443,TRUE,_xll.ohTrigger(RecalcTrigger,Trigger1Y)),NA())</f>
        <v>2.0060136225948128E-2</v>
      </c>
      <c r="Q443" s="52">
        <f>IFERROR(_xll.qlIndexFixing(ONIndex1Y,I443,TRUE,_xll.ohTrigger(RecalcTrigger,Trigger1Y)),NA())</f>
        <v>1.690643836295358E-2</v>
      </c>
    </row>
    <row r="444" spans="2:17" x14ac:dyDescent="0.2">
      <c r="B444" s="46" t="s">
        <v>20</v>
      </c>
      <c r="D444" s="49">
        <f>_xll.qlCalendarAdvance(LocalCalendar,$D443,B444,"f",FALSE)</f>
        <v>42823</v>
      </c>
      <c r="E444" s="49">
        <f>_xll.qlInterestRateIndexValueDate(IndexON,D444)</f>
        <v>42823</v>
      </c>
      <c r="F444" s="52">
        <f>IFERROR(_xll.qlIndexFixing(IndexON,D444,TRUE,_xll.ohTrigger(RecalcTrigger,TriggerON)),NA())</f>
        <v>1.3043863952875157E-2</v>
      </c>
      <c r="H444" s="49">
        <f>_xll.qlCalendarAdvance(IborCalendar,$H443,B444,"f",FALSE)</f>
        <v>42814</v>
      </c>
      <c r="I444" s="49">
        <f>_xll.qlInterestRateIndexValueDate(Index1M,$H444)</f>
        <v>42816</v>
      </c>
      <c r="J444" s="52">
        <f>IFERROR(_xll.qlIndexFixing(Index1M,$H444,TRUE,_xll.ohTrigger(RecalcTrigger,Trigger1M)),NA())</f>
        <v>1.3839363329682639E-2</v>
      </c>
      <c r="K444" s="52">
        <f>IFERROR(_xll.qlIndexFixing(ONIndex1M,I444,TRUE,_xll.ohTrigger(RecalcTrigger,Trigger1M)),NA())</f>
        <v>1.351425440218712E-2</v>
      </c>
      <c r="L444" s="52">
        <f>IFERROR(_xll.qlIndexFixing(Index3M,H444,TRUE,_xll.ohTrigger(RecalcTrigger,Trigger3M)),NA())</f>
        <v>1.6266387175461399E-2</v>
      </c>
      <c r="M444" s="52">
        <f>IFERROR(_xll.qlIndexFixing(ONIndex3M,I444,TRUE,_xll.ohTrigger(RecalcTrigger,Trigger3M)),NA())</f>
        <v>1.5265101067996056E-2</v>
      </c>
      <c r="N444" s="52">
        <f>IFERROR(_xll.qlIndexFixing(Index6M,$H444,TRUE,_xll.ohTrigger(RecalcTrigger,Trigger6M)),NA())</f>
        <v>1.7924117641948727E-2</v>
      </c>
      <c r="O444" s="52">
        <f>IFERROR(_xll.qlIndexFixing(ONIndex6M,I444,TRUE,_xll.ohTrigger(RecalcTrigger,Trigger6M)),NA())</f>
        <v>1.6096881834339882E-2</v>
      </c>
      <c r="P444" s="52">
        <f>IFERROR(_xll.qlIndexFixing(Index1Y,$H444,TRUE,_xll.ohTrigger(RecalcTrigger,Trigger1Y)),NA())</f>
        <v>2.0077883492798539E-2</v>
      </c>
      <c r="Q444" s="52">
        <f>IFERROR(_xll.qlIndexFixing(ONIndex1Y,I444,TRUE,_xll.ohTrigger(RecalcTrigger,Trigger1Y)),NA())</f>
        <v>1.6907590914767567E-2</v>
      </c>
    </row>
    <row r="445" spans="2:17" x14ac:dyDescent="0.2">
      <c r="B445" s="46" t="s">
        <v>20</v>
      </c>
      <c r="D445" s="49">
        <f>_xll.qlCalendarAdvance(LocalCalendar,$D444,B445,"f",FALSE)</f>
        <v>42824</v>
      </c>
      <c r="E445" s="49">
        <f>_xll.qlInterestRateIndexValueDate(IndexON,D445)</f>
        <v>42824</v>
      </c>
      <c r="F445" s="52">
        <f>IFERROR(_xll.qlIndexFixing(IndexON,D445,TRUE,_xll.ohTrigger(RecalcTrigger,TriggerON)),NA())</f>
        <v>1.3064022740714165E-2</v>
      </c>
      <c r="H445" s="49">
        <f>_xll.qlCalendarAdvance(IborCalendar,$H444,B445,"f",FALSE)</f>
        <v>42815</v>
      </c>
      <c r="I445" s="49">
        <f>_xll.qlInterestRateIndexValueDate(Index1M,$H445)</f>
        <v>42817</v>
      </c>
      <c r="J445" s="52">
        <f>IFERROR(_xll.qlIndexFixing(Index1M,$H445,TRUE,_xll.ohTrigger(RecalcTrigger,Trigger1M)),NA())</f>
        <v>1.3849003097692603E-2</v>
      </c>
      <c r="K445" s="52">
        <f>IFERROR(_xll.qlIndexFixing(ONIndex1M,I445,TRUE,_xll.ohTrigger(RecalcTrigger,Trigger1M)),NA())</f>
        <v>1.3534202531095829E-2</v>
      </c>
      <c r="L445" s="52">
        <f>IFERROR(_xll.qlIndexFixing(Index3M,H445,TRUE,_xll.ohTrigger(RecalcTrigger,Trigger3M)),NA())</f>
        <v>1.6287352024937845E-2</v>
      </c>
      <c r="M445" s="52">
        <f>IFERROR(_xll.qlIndexFixing(ONIndex3M,I445,TRUE,_xll.ohTrigger(RecalcTrigger,Trigger3M)),NA())</f>
        <v>1.5287104806986918E-2</v>
      </c>
      <c r="N445" s="52">
        <f>IFERROR(_xll.qlIndexFixing(Index6M,$H445,TRUE,_xll.ohTrigger(RecalcTrigger,Trigger6M)),NA())</f>
        <v>1.7955535959146632E-2</v>
      </c>
      <c r="O445" s="52">
        <f>IFERROR(_xll.qlIndexFixing(ONIndex6M,I445,TRUE,_xll.ohTrigger(RecalcTrigger,Trigger6M)),NA())</f>
        <v>1.6124645431840889E-2</v>
      </c>
      <c r="P445" s="52">
        <f>IFERROR(_xll.qlIndexFixing(Index1Y,$H445,TRUE,_xll.ohTrigger(RecalcTrigger,Trigger1Y)),NA())</f>
        <v>2.009566915649082E-2</v>
      </c>
      <c r="Q445" s="52">
        <f>IFERROR(_xll.qlIndexFixing(ONIndex1Y,I445,TRUE,_xll.ohTrigger(RecalcTrigger,Trigger1Y)),NA())</f>
        <v>1.6908480920516666E-2</v>
      </c>
    </row>
    <row r="446" spans="2:17" x14ac:dyDescent="0.2">
      <c r="B446" s="46" t="s">
        <v>20</v>
      </c>
      <c r="D446" s="49">
        <f>_xll.qlCalendarAdvance(LocalCalendar,$D445,B446,"f",FALSE)</f>
        <v>42825</v>
      </c>
      <c r="E446" s="49">
        <f>_xll.qlInterestRateIndexValueDate(IndexON,D446)</f>
        <v>42825</v>
      </c>
      <c r="F446" s="52">
        <f>IFERROR(_xll.qlIndexFixing(IndexON,D446,TRUE,_xll.ohTrigger(RecalcTrigger,TriggerON)),NA())</f>
        <v>1.3104712353220194E-2</v>
      </c>
      <c r="H446" s="49">
        <f>_xll.qlCalendarAdvance(IborCalendar,$H445,B446,"f",FALSE)</f>
        <v>42816</v>
      </c>
      <c r="I446" s="49">
        <f>_xll.qlInterestRateIndexValueDate(Index1M,$H446)</f>
        <v>42818</v>
      </c>
      <c r="J446" s="52">
        <f>IFERROR(_xll.qlIndexFixing(Index1M,$H446,TRUE,_xll.ohTrigger(RecalcTrigger,Trigger1M)),NA())</f>
        <v>1.3858636939126314E-2</v>
      </c>
      <c r="K446" s="52">
        <f>IFERROR(_xll.qlIndexFixing(ONIndex1M,I446,TRUE,_xll.ohTrigger(RecalcTrigger,Trigger1M)),NA())</f>
        <v>1.3574558872804232E-2</v>
      </c>
      <c r="L446" s="52">
        <f>IFERROR(_xll.qlIndexFixing(Index3M,H446,TRUE,_xll.ohTrigger(RecalcTrigger,Trigger3M)),NA())</f>
        <v>1.6329520835335034E-2</v>
      </c>
      <c r="M446" s="52">
        <f>IFERROR(_xll.qlIndexFixing(ONIndex3M,I446,TRUE,_xll.ohTrigger(RecalcTrigger,Trigger3M)),NA())</f>
        <v>1.5331684118162769E-2</v>
      </c>
      <c r="N446" s="52">
        <f>IFERROR(_xll.qlIndexFixing(Index6M,$H446,TRUE,_xll.ohTrigger(RecalcTrigger,Trigger6M)),NA())</f>
        <v>1.7964628016763465E-2</v>
      </c>
      <c r="O446" s="52">
        <f>IFERROR(_xll.qlIndexFixing(ONIndex6M,I446,TRUE,_xll.ohTrigger(RecalcTrigger,Trigger6M)),NA())</f>
        <v>1.6180367265894446E-2</v>
      </c>
      <c r="P446" s="52">
        <f>IFERROR(_xll.qlIndexFixing(Index1Y,$H446,TRUE,_xll.ohTrigger(RecalcTrigger,Trigger1Y)),NA())</f>
        <v>2.0133491048056919E-2</v>
      </c>
      <c r="Q446" s="52">
        <f>IFERROR(_xll.qlIndexFixing(ONIndex1Y,I446,TRUE,_xll.ohTrigger(RecalcTrigger,Trigger1Y)),NA())</f>
        <v>1.6910180033660183E-2</v>
      </c>
    </row>
    <row r="447" spans="2:17" x14ac:dyDescent="0.2">
      <c r="B447" s="46" t="s">
        <v>20</v>
      </c>
      <c r="D447" s="49">
        <f>_xll.qlCalendarAdvance(LocalCalendar,$D446,B447,"f",FALSE)</f>
        <v>42828</v>
      </c>
      <c r="E447" s="49">
        <f>_xll.qlInterestRateIndexValueDate(IndexON,D447)</f>
        <v>42828</v>
      </c>
      <c r="F447" s="52">
        <f>IFERROR(_xll.qlIndexFixing(IndexON,D447,TRUE,_xll.ohTrigger(RecalcTrigger,TriggerON)),NA())</f>
        <v>1.3144342977815526E-2</v>
      </c>
      <c r="H447" s="49">
        <f>_xll.qlCalendarAdvance(IborCalendar,$H446,B447,"f",FALSE)</f>
        <v>42817</v>
      </c>
      <c r="I447" s="49">
        <f>_xll.qlInterestRateIndexValueDate(Index1M,$H447)</f>
        <v>42821</v>
      </c>
      <c r="J447" s="52">
        <f>IFERROR(_xll.qlIndexFixing(Index1M,$H447,TRUE,_xll.ohTrigger(RecalcTrigger,Trigger1M)),NA())</f>
        <v>1.3917711409507569E-2</v>
      </c>
      <c r="K447" s="52">
        <f>IFERROR(_xll.qlIndexFixing(ONIndex1M,I447,TRUE,_xll.ohTrigger(RecalcTrigger,Trigger1M)),NA())</f>
        <v>1.3613839823776175E-2</v>
      </c>
      <c r="L447" s="52">
        <f>IFERROR(_xll.qlIndexFixing(Index3M,H447,TRUE,_xll.ohTrigger(RecalcTrigger,Trigger3M)),NA())</f>
        <v>1.6370909803979834E-2</v>
      </c>
      <c r="M447" s="52">
        <f>IFERROR(_xll.qlIndexFixing(ONIndex3M,I447,TRUE,_xll.ohTrigger(RecalcTrigger,Trigger3M)),NA())</f>
        <v>1.5374876565248385E-2</v>
      </c>
      <c r="N447" s="52">
        <f>IFERROR(_xll.qlIndexFixing(Index6M,$H447,TRUE,_xll.ohTrigger(RecalcTrigger,Trigger6M)),NA())</f>
        <v>1.8006301884947548E-2</v>
      </c>
      <c r="O447" s="52">
        <f>IFERROR(_xll.qlIndexFixing(ONIndex6M,I447,TRUE,_xll.ohTrigger(RecalcTrigger,Trigger6M)),NA())</f>
        <v>1.6234102202208334E-2</v>
      </c>
      <c r="P447" s="52">
        <f>IFERROR(_xll.qlIndexFixing(Index1Y,$H447,TRUE,_xll.ohTrigger(RecalcTrigger,Trigger1Y)),NA())</f>
        <v>2.0167208415030263E-2</v>
      </c>
      <c r="Q447" s="52">
        <f>IFERROR(_xll.qlIndexFixing(ONIndex1Y,I447,TRUE,_xll.ohTrigger(RecalcTrigger,Trigger1Y)),NA())</f>
        <v>1.6909415483423729E-2</v>
      </c>
    </row>
    <row r="448" spans="2:17" x14ac:dyDescent="0.2">
      <c r="B448" s="46" t="s">
        <v>20</v>
      </c>
      <c r="D448" s="49">
        <f>_xll.qlCalendarAdvance(LocalCalendar,$D447,B448,"f",FALSE)</f>
        <v>42829</v>
      </c>
      <c r="E448" s="49">
        <f>_xll.qlInterestRateIndexValueDate(IndexON,D448)</f>
        <v>42829</v>
      </c>
      <c r="F448" s="52">
        <f>IFERROR(_xll.qlIndexFixing(IndexON,D448,TRUE,_xll.ohTrigger(RecalcTrigger,TriggerON)),NA())</f>
        <v>1.3164344308407294E-2</v>
      </c>
      <c r="H448" s="49">
        <f>_xll.qlCalendarAdvance(IborCalendar,$H447,B448,"f",FALSE)</f>
        <v>42818</v>
      </c>
      <c r="I448" s="49">
        <f>_xll.qlInterestRateIndexValueDate(Index1M,$H448)</f>
        <v>42822</v>
      </c>
      <c r="J448" s="52">
        <f>IFERROR(_xll.qlIndexFixing(Index1M,$H448,TRUE,_xll.ohTrigger(RecalcTrigger,Trigger1M)),NA())</f>
        <v>1.3937371883424839E-2</v>
      </c>
      <c r="K448" s="52">
        <f>IFERROR(_xll.qlIndexFixing(ONIndex1M,I448,TRUE,_xll.ohTrigger(RecalcTrigger,Trigger1M)),NA())</f>
        <v>1.3633710341247607E-2</v>
      </c>
      <c r="L448" s="52">
        <f>IFERROR(_xll.qlIndexFixing(Index3M,H448,TRUE,_xll.ohTrigger(RecalcTrigger,Trigger3M)),NA())</f>
        <v>1.6391720590522563E-2</v>
      </c>
      <c r="M448" s="52">
        <f>IFERROR(_xll.qlIndexFixing(ONIndex3M,I448,TRUE,_xll.ohTrigger(RecalcTrigger,Trigger3M)),NA())</f>
        <v>1.5396758705428226E-2</v>
      </c>
      <c r="N448" s="52">
        <f>IFERROR(_xll.qlIndexFixing(Index6M,$H448,TRUE,_xll.ohTrigger(RecalcTrigger,Trigger6M)),NA())</f>
        <v>1.80224981826323E-2</v>
      </c>
      <c r="O448" s="52">
        <f>IFERROR(_xll.qlIndexFixing(ONIndex6M,I448,TRUE,_xll.ohTrigger(RecalcTrigger,Trigger6M)),NA())</f>
        <v>1.6261066989651241E-2</v>
      </c>
      <c r="P448" s="52">
        <f>IFERROR(_xll.qlIndexFixing(Index1Y,$H448,TRUE,_xll.ohTrigger(RecalcTrigger,Trigger1Y)),NA())</f>
        <v>2.0185195539877812E-2</v>
      </c>
      <c r="Q448" s="52">
        <f>IFERROR(_xll.qlIndexFixing(ONIndex1Y,I448,TRUE,_xll.ohTrigger(RecalcTrigger,Trigger1Y)),NA())</f>
        <v>1.6908992759088193E-2</v>
      </c>
    </row>
    <row r="449" spans="2:17" x14ac:dyDescent="0.2">
      <c r="B449" s="46" t="s">
        <v>20</v>
      </c>
      <c r="D449" s="49">
        <f>_xll.qlCalendarAdvance(LocalCalendar,$D448,B449,"f",FALSE)</f>
        <v>42830</v>
      </c>
      <c r="E449" s="49">
        <f>_xll.qlInterestRateIndexValueDate(IndexON,D449)</f>
        <v>42830</v>
      </c>
      <c r="F449" s="52">
        <f>IFERROR(_xll.qlIndexFixing(IndexON,D449,TRUE,_xll.ohTrigger(RecalcTrigger,TriggerON)),NA())</f>
        <v>1.3184314147469678E-2</v>
      </c>
      <c r="H449" s="49">
        <f>_xll.qlCalendarAdvance(IborCalendar,$H448,B449,"f",FALSE)</f>
        <v>42821</v>
      </c>
      <c r="I449" s="49">
        <f>_xll.qlInterestRateIndexValueDate(Index1M,$H449)</f>
        <v>42823</v>
      </c>
      <c r="J449" s="52">
        <f>IFERROR(_xll.qlIndexFixing(Index1M,$H449,TRUE,_xll.ohTrigger(RecalcTrigger,Trigger1M)),NA())</f>
        <v>1.3946965743465434E-2</v>
      </c>
      <c r="K449" s="52">
        <f>IFERROR(_xll.qlIndexFixing(ONIndex1M,I449,TRUE,_xll.ohTrigger(RecalcTrigger,Trigger1M)),NA())</f>
        <v>1.3653565336255724E-2</v>
      </c>
      <c r="L449" s="52">
        <f>IFERROR(_xll.qlIndexFixing(Index3M,H449,TRUE,_xll.ohTrigger(RecalcTrigger,Trigger3M)),NA())</f>
        <v>1.6412498612330888E-2</v>
      </c>
      <c r="M449" s="52">
        <f>IFERROR(_xll.qlIndexFixing(ONIndex3M,I449,TRUE,_xll.ohTrigger(RecalcTrigger,Trigger3M)),NA())</f>
        <v>1.5418616525701978E-2</v>
      </c>
      <c r="N449" s="52">
        <f>IFERROR(_xll.qlIndexFixing(Index6M,$H449,TRUE,_xll.ohTrigger(RecalcTrigger,Trigger6M)),NA())</f>
        <v>1.8038616421223081E-2</v>
      </c>
      <c r="O449" s="52">
        <f>IFERROR(_xll.qlIndexFixing(ONIndex6M,I449,TRUE,_xll.ohTrigger(RecalcTrigger,Trigger6M)),NA())</f>
        <v>1.6287872015130489E-2</v>
      </c>
      <c r="P449" s="52">
        <f>IFERROR(_xll.qlIndexFixing(Index1Y,$H449,TRUE,_xll.ohTrigger(RecalcTrigger,Trigger1Y)),NA())</f>
        <v>2.020322485269245E-2</v>
      </c>
      <c r="Q449" s="52">
        <f>IFERROR(_xll.qlIndexFixing(ONIndex1Y,I449,TRUE,_xll.ohTrigger(RecalcTrigger,Trigger1Y)),NA())</f>
        <v>1.6908397224026928E-2</v>
      </c>
    </row>
    <row r="450" spans="2:17" x14ac:dyDescent="0.2">
      <c r="B450" s="46" t="s">
        <v>20</v>
      </c>
      <c r="D450" s="49">
        <f>_xll.qlCalendarAdvance(LocalCalendar,$D449,B450,"f",FALSE)</f>
        <v>42831</v>
      </c>
      <c r="E450" s="49">
        <f>_xll.qlInterestRateIndexValueDate(IndexON,D450)</f>
        <v>42831</v>
      </c>
      <c r="F450" s="52">
        <f>IFERROR(_xll.qlIndexFixing(IndexON,D450,TRUE,_xll.ohTrigger(RecalcTrigger,TriggerON)),NA())</f>
        <v>1.320425249516255E-2</v>
      </c>
      <c r="H450" s="49">
        <f>_xll.qlCalendarAdvance(IborCalendar,$H449,B450,"f",FALSE)</f>
        <v>42822</v>
      </c>
      <c r="I450" s="49">
        <f>_xll.qlInterestRateIndexValueDate(Index1M,$H450)</f>
        <v>42824</v>
      </c>
      <c r="J450" s="52">
        <f>IFERROR(_xll.qlIndexFixing(Index1M,$H450,TRUE,_xll.ohTrigger(RecalcTrigger,Trigger1M)),NA())</f>
        <v>1.3956553674671654E-2</v>
      </c>
      <c r="K450" s="52">
        <f>IFERROR(_xll.qlIndexFixing(ONIndex1M,I450,TRUE,_xll.ohTrigger(RecalcTrigger,Trigger1M)),NA())</f>
        <v>1.3673404809040335E-2</v>
      </c>
      <c r="L450" s="52">
        <f>IFERROR(_xll.qlIndexFixing(Index3M,H450,TRUE,_xll.ohTrigger(RecalcTrigger,Trigger3M)),NA())</f>
        <v>1.6433243218659268E-2</v>
      </c>
      <c r="M450" s="52">
        <f>IFERROR(_xll.qlIndexFixing(ONIndex3M,I450,TRUE,_xll.ohTrigger(RecalcTrigger,Trigger3M)),NA())</f>
        <v>1.5440450026389385E-2</v>
      </c>
      <c r="N450" s="52">
        <f>IFERROR(_xll.qlIndexFixing(Index6M,$H450,TRUE,_xll.ohTrigger(RecalcTrigger,Trigger6M)),NA())</f>
        <v>1.8047366793878201E-2</v>
      </c>
      <c r="O450" s="52">
        <f>IFERROR(_xll.qlIndexFixing(ONIndex6M,I450,TRUE,_xll.ohTrigger(RecalcTrigger,Trigger6M)),NA())</f>
        <v>1.6314517278406271E-2</v>
      </c>
      <c r="P450" s="52">
        <f>IFERROR(_xll.qlIndexFixing(Index1Y,$H450,TRUE,_xll.ohTrigger(RecalcTrigger,Trigger1Y)),NA())</f>
        <v>2.0211327295973858E-2</v>
      </c>
      <c r="Q450" s="52">
        <f>IFERROR(_xll.qlIndexFixing(ONIndex1Y,I450,TRUE,_xll.ohTrigger(RecalcTrigger,Trigger1Y)),NA())</f>
        <v>1.6907987819436698E-2</v>
      </c>
    </row>
    <row r="451" spans="2:17" x14ac:dyDescent="0.2">
      <c r="B451" s="46" t="s">
        <v>20</v>
      </c>
      <c r="D451" s="49">
        <f>_xll.qlCalendarAdvance(LocalCalendar,$D450,B451,"f",FALSE)</f>
        <v>42832</v>
      </c>
      <c r="E451" s="49">
        <f>_xll.qlInterestRateIndexValueDate(IndexON,D451)</f>
        <v>42832</v>
      </c>
      <c r="F451" s="52">
        <f>IFERROR(_xll.qlIndexFixing(IndexON,D451,TRUE,_xll.ohTrigger(RecalcTrigger,TriggerON)),NA())</f>
        <v>1.324451145815253E-2</v>
      </c>
      <c r="H451" s="49">
        <f>_xll.qlCalendarAdvance(IborCalendar,$H450,B451,"f",FALSE)</f>
        <v>42823</v>
      </c>
      <c r="I451" s="49">
        <f>_xll.qlInterestRateIndexValueDate(Index1M,$H451)</f>
        <v>42825</v>
      </c>
      <c r="J451" s="52">
        <f>IFERROR(_xll.qlIndexFixing(Index1M,$H451,TRUE,_xll.ohTrigger(RecalcTrigger,Trigger1M)),NA())</f>
        <v>1.3966135676863254E-2</v>
      </c>
      <c r="K451" s="52">
        <f>IFERROR(_xll.qlIndexFixing(ONIndex1M,I451,TRUE,_xll.ohTrigger(RecalcTrigger,Trigger1M)),NA())</f>
        <v>1.3713554373193659E-2</v>
      </c>
      <c r="L451" s="52">
        <f>IFERROR(_xll.qlIndexFixing(Index3M,H451,TRUE,_xll.ohTrigger(RecalcTrigger,Trigger3M)),NA())</f>
        <v>1.6443447772198735E-2</v>
      </c>
      <c r="M451" s="52">
        <f>IFERROR(_xll.qlIndexFixing(ONIndex3M,I451,TRUE,_xll.ohTrigger(RecalcTrigger,Trigger3M)),NA())</f>
        <v>1.5484701957895197E-2</v>
      </c>
      <c r="N451" s="52">
        <f>IFERROR(_xll.qlIndexFixing(Index6M,$H451,TRUE,_xll.ohTrigger(RecalcTrigger,Trigger6M)),NA())</f>
        <v>1.8056069678226285E-2</v>
      </c>
      <c r="O451" s="52">
        <f>IFERROR(_xll.qlIndexFixing(ONIndex6M,I451,TRUE,_xll.ohTrigger(RecalcTrigger,Trigger6M)),NA())</f>
        <v>1.6368019407559942E-2</v>
      </c>
      <c r="P451" s="52">
        <f>IFERROR(_xll.qlIndexFixing(Index1Y,$H451,TRUE,_xll.ohTrigger(RecalcTrigger,Trigger1Y)),NA())</f>
        <v>2.0219477763936601E-2</v>
      </c>
      <c r="Q451" s="52">
        <f>IFERROR(_xll.qlIndexFixing(ONIndex1Y,I451,TRUE,_xll.ohTrigger(RecalcTrigger,Trigger1Y)),NA())</f>
        <v>1.6908882695689798E-2</v>
      </c>
    </row>
    <row r="452" spans="2:17" x14ac:dyDescent="0.2">
      <c r="B452" s="46" t="s">
        <v>20</v>
      </c>
      <c r="D452" s="49">
        <f>_xll.qlCalendarAdvance(LocalCalendar,$D451,B452,"f",FALSE)</f>
        <v>42835</v>
      </c>
      <c r="E452" s="49">
        <f>_xll.qlInterestRateIndexValueDate(IndexON,D452)</f>
        <v>42835</v>
      </c>
      <c r="F452" s="52">
        <f>IFERROR(_xll.qlIndexFixing(IndexON,D452,TRUE,_xll.ohTrigger(RecalcTrigger,TriggerON)),NA())</f>
        <v>1.3283690970560258E-2</v>
      </c>
      <c r="H452" s="49">
        <f>_xll.qlCalendarAdvance(IborCalendar,$H451,B452,"f",FALSE)</f>
        <v>42824</v>
      </c>
      <c r="I452" s="49">
        <f>_xll.qlInterestRateIndexValueDate(Index1M,$H452)</f>
        <v>42828</v>
      </c>
      <c r="J452" s="52">
        <f>IFERROR(_xll.qlIndexFixing(Index1M,$H452,TRUE,_xll.ohTrigger(RecalcTrigger,Trigger1M)),NA())</f>
        <v>1.4044992908152309E-2</v>
      </c>
      <c r="K452" s="52">
        <f>IFERROR(_xll.qlIndexFixing(ONIndex1M,I452,TRUE,_xll.ohTrigger(RecalcTrigger,Trigger1M)),NA())</f>
        <v>1.3752607476744672E-2</v>
      </c>
      <c r="L452" s="52">
        <f>IFERROR(_xll.qlIndexFixing(Index3M,H452,TRUE,_xll.ohTrigger(RecalcTrigger,Trigger3M)),NA())</f>
        <v>1.6505432366869795E-2</v>
      </c>
      <c r="M452" s="52">
        <f>IFERROR(_xll.qlIndexFixing(ONIndex3M,I452,TRUE,_xll.ohTrigger(RecalcTrigger,Trigger3M)),NA())</f>
        <v>1.552754083095742E-2</v>
      </c>
      <c r="N452" s="52">
        <f>IFERROR(_xll.qlIndexFixing(Index6M,$H452,TRUE,_xll.ohTrigger(RecalcTrigger,Trigger6M)),NA())</f>
        <v>1.8110840157590784E-2</v>
      </c>
      <c r="O452" s="52">
        <f>IFERROR(_xll.qlIndexFixing(ONIndex6M,I452,TRUE,_xll.ohTrigger(RecalcTrigger,Trigger6M)),NA())</f>
        <v>1.6419500709634605E-2</v>
      </c>
      <c r="P452" s="52">
        <f>IFERROR(_xll.qlIndexFixing(Index1Y,$H452,TRUE,_xll.ohTrigger(RecalcTrigger,Trigger1Y)),NA())</f>
        <v>2.0293994996958494E-2</v>
      </c>
      <c r="Q452" s="52">
        <f>IFERROR(_xll.qlIndexFixing(ONIndex1Y,I452,TRUE,_xll.ohTrigger(RecalcTrigger,Trigger1Y)),NA())</f>
        <v>1.690910885805863E-2</v>
      </c>
    </row>
    <row r="453" spans="2:17" x14ac:dyDescent="0.2">
      <c r="B453" s="46" t="s">
        <v>20</v>
      </c>
      <c r="D453" s="49">
        <f>_xll.qlCalendarAdvance(LocalCalendar,$D452,B453,"f",FALSE)</f>
        <v>42836</v>
      </c>
      <c r="E453" s="49">
        <f>_xll.qlInterestRateIndexValueDate(IndexON,D453)</f>
        <v>42836</v>
      </c>
      <c r="F453" s="52">
        <f>IFERROR(_xll.qlIndexFixing(IndexON,D453,TRUE,_xll.ohTrigger(RecalcTrigger,TriggerON)),NA())</f>
        <v>1.3303471860766081E-2</v>
      </c>
      <c r="H453" s="49">
        <f>_xll.qlCalendarAdvance(IborCalendar,$H452,B453,"f",FALSE)</f>
        <v>42825</v>
      </c>
      <c r="I453" s="49">
        <f>_xll.qlInterestRateIndexValueDate(Index1M,$H453)</f>
        <v>42829</v>
      </c>
      <c r="J453" s="52">
        <f>IFERROR(_xll.qlIndexFixing(Index1M,$H453,TRUE,_xll.ohTrigger(RecalcTrigger,Trigger1M)),NA())</f>
        <v>1.4064551814009896E-2</v>
      </c>
      <c r="K453" s="52">
        <f>IFERROR(_xll.qlIndexFixing(ONIndex1M,I453,TRUE,_xll.ohTrigger(RecalcTrigger,Trigger1M)),NA())</f>
        <v>1.3772369337852197E-2</v>
      </c>
      <c r="L453" s="52">
        <f>IFERROR(_xll.qlIndexFixing(Index3M,H453,TRUE,_xll.ohTrigger(RecalcTrigger,Trigger3M)),NA())</f>
        <v>1.6536442241077327E-2</v>
      </c>
      <c r="M453" s="52">
        <f>IFERROR(_xll.qlIndexFixing(ONIndex3M,I453,TRUE,_xll.ohTrigger(RecalcTrigger,Trigger3M)),NA())</f>
        <v>1.5549252732593999E-2</v>
      </c>
      <c r="N453" s="52">
        <f>IFERROR(_xll.qlIndexFixing(Index6M,$H453,TRUE,_xll.ohTrigger(RecalcTrigger,Trigger6M)),NA())</f>
        <v>1.8126523646032278E-2</v>
      </c>
      <c r="O453" s="52">
        <f>IFERROR(_xll.qlIndexFixing(ONIndex6M,I453,TRUE,_xll.ohTrigger(RecalcTrigger,Trigger6M)),NA())</f>
        <v>1.6445347161813118E-2</v>
      </c>
      <c r="P453" s="52">
        <f>IFERROR(_xll.qlIndexFixing(Index1Y,$H453,TRUE,_xll.ohTrigger(RecalcTrigger,Trigger1Y)),NA())</f>
        <v>2.0312267879366779E-2</v>
      </c>
      <c r="Q453" s="52">
        <f>IFERROR(_xll.qlIndexFixing(ONIndex1Y,I453,TRUE,_xll.ohTrigger(RecalcTrigger,Trigger1Y)),NA())</f>
        <v>1.6910078781959825E-2</v>
      </c>
    </row>
    <row r="454" spans="2:17" x14ac:dyDescent="0.2">
      <c r="B454" s="46" t="s">
        <v>20</v>
      </c>
      <c r="D454" s="49">
        <f>_xll.qlCalendarAdvance(LocalCalendar,$D453,B454,"f",FALSE)</f>
        <v>42837</v>
      </c>
      <c r="E454" s="49">
        <f>_xll.qlInterestRateIndexValueDate(IndexON,D454)</f>
        <v>42837</v>
      </c>
      <c r="F454" s="52">
        <f>IFERROR(_xll.qlIndexFixing(IndexON,D454,TRUE,_xll.ohTrigger(RecalcTrigger,TriggerON)),NA())</f>
        <v>1.3323221259282647E-2</v>
      </c>
      <c r="H454" s="49">
        <f>_xll.qlCalendarAdvance(IborCalendar,$H453,B454,"f",FALSE)</f>
        <v>42828</v>
      </c>
      <c r="I454" s="49">
        <f>_xll.qlInterestRateIndexValueDate(Index1M,$H454)</f>
        <v>42830</v>
      </c>
      <c r="J454" s="52">
        <f>IFERROR(_xll.qlIndexFixing(Index1M,$H454,TRUE,_xll.ohTrigger(RecalcTrigger,Trigger1M)),NA())</f>
        <v>1.4084095210662895E-2</v>
      </c>
      <c r="K454" s="52">
        <f>IFERROR(_xll.qlIndexFixing(ONIndex1M,I454,TRUE,_xll.ohTrigger(RecalcTrigger,Trigger1M)),NA())</f>
        <v>1.379211567665628E-2</v>
      </c>
      <c r="L454" s="52">
        <f>IFERROR(_xll.qlIndexFixing(Index3M,H454,TRUE,_xll.ohTrigger(RecalcTrigger,Trigger3M)),NA())</f>
        <v>1.6546575791631876E-2</v>
      </c>
      <c r="M454" s="52">
        <f>IFERROR(_xll.qlIndexFixing(ONIndex3M,I454,TRUE,_xll.ohTrigger(RecalcTrigger,Trigger3M)),NA())</f>
        <v>1.5570940314404424E-2</v>
      </c>
      <c r="N454" s="52">
        <f>IFERROR(_xll.qlIndexFixing(Index6M,$H454,TRUE,_xll.ohTrigger(RecalcTrigger,Trigger6M)),NA())</f>
        <v>1.8142135024943183E-2</v>
      </c>
      <c r="O454" s="52">
        <f>IFERROR(_xll.qlIndexFixing(ONIndex6M,I454,TRUE,_xll.ohTrigger(RecalcTrigger,Trigger6M)),NA())</f>
        <v>1.647103385146842E-2</v>
      </c>
      <c r="P454" s="52">
        <f>IFERROR(_xll.qlIndexFixing(Index1Y,$H454,TRUE,_xll.ohTrigger(RecalcTrigger,Trigger1Y)),NA())</f>
        <v>2.0330578341569025E-2</v>
      </c>
      <c r="Q454" s="52">
        <f>IFERROR(_xll.qlIndexFixing(ONIndex1Y,I454,TRUE,_xll.ohTrigger(RecalcTrigger,Trigger1Y)),NA())</f>
        <v>1.691132457159128E-2</v>
      </c>
    </row>
    <row r="455" spans="2:17" x14ac:dyDescent="0.2">
      <c r="B455" s="46" t="s">
        <v>20</v>
      </c>
      <c r="D455" s="49">
        <f>_xll.qlCalendarAdvance(LocalCalendar,$D454,B455,"f",FALSE)</f>
        <v>42838</v>
      </c>
      <c r="E455" s="49">
        <f>_xll.qlInterestRateIndexValueDate(IndexON,D455)</f>
        <v>42838</v>
      </c>
      <c r="F455" s="52">
        <f>IFERROR(_xll.qlIndexFixing(IndexON,D455,TRUE,_xll.ohTrigger(RecalcTrigger,TriggerON)),NA())</f>
        <v>1.3342939166349765E-2</v>
      </c>
      <c r="H455" s="49">
        <f>_xll.qlCalendarAdvance(IborCalendar,$H454,B455,"f",FALSE)</f>
        <v>42829</v>
      </c>
      <c r="I455" s="49">
        <f>_xll.qlInterestRateIndexValueDate(Index1M,$H455)</f>
        <v>42831</v>
      </c>
      <c r="J455" s="52">
        <f>IFERROR(_xll.qlIndexFixing(Index1M,$H455,TRUE,_xll.ohTrigger(RecalcTrigger,Trigger1M)),NA())</f>
        <v>1.4123609035096851E-2</v>
      </c>
      <c r="K455" s="52">
        <f>IFERROR(_xll.qlIndexFixing(ONIndex1M,I455,TRUE,_xll.ohTrigger(RecalcTrigger,Trigger1M)),NA())</f>
        <v>1.3811846493076985E-2</v>
      </c>
      <c r="L455" s="52">
        <f>IFERROR(_xll.qlIndexFixing(Index3M,H455,TRUE,_xll.ohTrigger(RecalcTrigger,Trigger3M)),NA())</f>
        <v>1.6567091638739193E-2</v>
      </c>
      <c r="M455" s="52">
        <f>IFERROR(_xll.qlIndexFixing(ONIndex3M,I455,TRUE,_xll.ohTrigger(RecalcTrigger,Trigger3M)),NA())</f>
        <v>1.5592603576468633E-2</v>
      </c>
      <c r="N455" s="52">
        <f>IFERROR(_xll.qlIndexFixing(Index6M,$H455,TRUE,_xll.ohTrigger(RecalcTrigger,Trigger6M)),NA())</f>
        <v>1.815767521012078E-2</v>
      </c>
      <c r="O455" s="52">
        <f>IFERROR(_xll.qlIndexFixing(ONIndex6M,I455,TRUE,_xll.ohTrigger(RecalcTrigger,Trigger6M)),NA())</f>
        <v>1.6496560778920255E-2</v>
      </c>
      <c r="P455" s="52">
        <f>IFERROR(_xll.qlIndexFixing(Index1Y,$H455,TRUE,_xll.ohTrigger(RecalcTrigger,Trigger1Y)),NA())</f>
        <v>2.0348925509993988E-2</v>
      </c>
      <c r="Q455" s="52">
        <f>IFERROR(_xll.qlIndexFixing(ONIndex1Y,I455,TRUE,_xll.ohTrigger(RecalcTrigger,Trigger1Y)),NA())</f>
        <v>1.6912846226952993E-2</v>
      </c>
    </row>
    <row r="456" spans="2:17" x14ac:dyDescent="0.2">
      <c r="B456" s="46" t="s">
        <v>20</v>
      </c>
      <c r="D456" s="49">
        <f>_xll.qlCalendarAdvance(LocalCalendar,$D455,B456,"f",FALSE)</f>
        <v>42839</v>
      </c>
      <c r="E456" s="49">
        <f>_xll.qlInterestRateIndexValueDate(IndexON,D456)</f>
        <v>42839</v>
      </c>
      <c r="F456" s="52">
        <f>IFERROR(_xll.qlIndexFixing(IndexON,D456,TRUE,_xll.ohTrigger(RecalcTrigger,TriggerON)),NA())</f>
        <v>1.3382767473242296E-2</v>
      </c>
      <c r="H456" s="49">
        <f>_xll.qlCalendarAdvance(IborCalendar,$H455,B456,"f",FALSE)</f>
        <v>42830</v>
      </c>
      <c r="I456" s="49">
        <f>_xll.qlInterestRateIndexValueDate(Index1M,$H456)</f>
        <v>42832</v>
      </c>
      <c r="J456" s="52">
        <f>IFERROR(_xll.qlIndexFixing(Index1M,$H456,TRUE,_xll.ohTrigger(RecalcTrigger,Trigger1M)),NA())</f>
        <v>1.4133123656473994E-2</v>
      </c>
      <c r="K456" s="52">
        <f>IFERROR(_xll.qlIndexFixing(ONIndex1M,I456,TRUE,_xll.ohTrigger(RecalcTrigger,Trigger1M)),NA())</f>
        <v>1.3851789328196418E-2</v>
      </c>
      <c r="L456" s="52">
        <f>IFERROR(_xll.qlIndexFixing(Index3M,H456,TRUE,_xll.ohTrigger(RecalcTrigger,Trigger3M)),NA())</f>
        <v>1.6587569365070519E-2</v>
      </c>
      <c r="M456" s="52">
        <f>IFERROR(_xll.qlIndexFixing(ONIndex3M,I456,TRUE,_xll.ohTrigger(RecalcTrigger,Trigger3M)),NA())</f>
        <v>1.5636528154390206E-2</v>
      </c>
      <c r="N456" s="52">
        <f>IFERROR(_xll.qlIndexFixing(Index6M,$H456,TRUE,_xll.ohTrigger(RecalcTrigger,Trigger6M)),NA())</f>
        <v>1.819465775797165E-2</v>
      </c>
      <c r="O456" s="52">
        <f>IFERROR(_xll.qlIndexFixing(ONIndex6M,I456,TRUE,_xll.ohTrigger(RecalcTrigger,Trigger6M)),NA())</f>
        <v>1.6547842675409541E-2</v>
      </c>
      <c r="P456" s="52">
        <f>IFERROR(_xll.qlIndexFixing(Index1Y,$H456,TRUE,_xll.ohTrigger(RecalcTrigger,Trigger1Y)),NA())</f>
        <v>2.03870768913866E-2</v>
      </c>
      <c r="Q456" s="52">
        <f>IFERROR(_xll.qlIndexFixing(ONIndex1Y,I456,TRUE,_xll.ohTrigger(RecalcTrigger,Trigger1Y)),NA())</f>
        <v>1.6917604042694379E-2</v>
      </c>
    </row>
    <row r="457" spans="2:17" x14ac:dyDescent="0.2">
      <c r="B457" s="46" t="s">
        <v>20</v>
      </c>
      <c r="D457" s="49">
        <f>_xll.qlCalendarAdvance(LocalCalendar,$D456,B457,"f",FALSE)</f>
        <v>42842</v>
      </c>
      <c r="E457" s="49">
        <f>_xll.qlInterestRateIndexValueDate(IndexON,D457)</f>
        <v>42842</v>
      </c>
      <c r="F457" s="52">
        <f>IFERROR(_xll.qlIndexFixing(IndexON,D457,TRUE,_xll.ohTrigger(RecalcTrigger,TriggerON)),NA())</f>
        <v>1.3421495879244461E-2</v>
      </c>
      <c r="H457" s="49">
        <f>_xll.qlCalendarAdvance(IborCalendar,$H456,B457,"f",FALSE)</f>
        <v>42831</v>
      </c>
      <c r="I457" s="49">
        <f>_xll.qlInterestRateIndexValueDate(Index1M,$H457)</f>
        <v>42835</v>
      </c>
      <c r="J457" s="52">
        <f>IFERROR(_xll.qlIndexFixing(Index1M,$H457,TRUE,_xll.ohTrigger(RecalcTrigger,Trigger1M)),NA())</f>
        <v>1.4181579553213197E-2</v>
      </c>
      <c r="K457" s="52">
        <f>IFERROR(_xll.qlIndexFixing(ONIndex1M,I457,TRUE,_xll.ohTrigger(RecalcTrigger,Trigger1M)),NA())</f>
        <v>1.3890614535325696E-2</v>
      </c>
      <c r="L457" s="52">
        <f>IFERROR(_xll.qlIndexFixing(Index3M,H457,TRUE,_xll.ohTrigger(RecalcTrigger,Trigger3M)),NA())</f>
        <v>1.664876723975045E-2</v>
      </c>
      <c r="M457" s="52">
        <f>IFERROR(_xll.qlIndexFixing(ONIndex3M,I457,TRUE,_xll.ohTrigger(RecalcTrigger,Trigger3M)),NA())</f>
        <v>1.5679013426463939E-2</v>
      </c>
      <c r="N457" s="52">
        <f>IFERROR(_xll.qlIndexFixing(Index6M,$H457,TRUE,_xll.ohTrigger(RecalcTrigger,Trigger6M)),NA())</f>
        <v>1.8219142330697147E-2</v>
      </c>
      <c r="O457" s="52">
        <f>IFERROR(_xll.qlIndexFixing(ONIndex6M,I457,TRUE,_xll.ohTrigger(RecalcTrigger,Trigger6M)),NA())</f>
        <v>1.6597070864055041E-2</v>
      </c>
      <c r="P457" s="52">
        <f>IFERROR(_xll.qlIndexFixing(Index1Y,$H457,TRUE,_xll.ohTrigger(RecalcTrigger,Trigger1Y)),NA())</f>
        <v>2.0422663772388498E-2</v>
      </c>
      <c r="Q457" s="52">
        <f>IFERROR(_xll.qlIndexFixing(ONIndex1Y,I457,TRUE,_xll.ohTrigger(RecalcTrigger,Trigger1Y)),NA())</f>
        <v>1.6921691505782377E-2</v>
      </c>
    </row>
    <row r="458" spans="2:17" x14ac:dyDescent="0.2">
      <c r="B458" s="46" t="s">
        <v>20</v>
      </c>
      <c r="D458" s="49">
        <f>_xll.qlCalendarAdvance(LocalCalendar,$D457,B458,"f",FALSE)</f>
        <v>42843</v>
      </c>
      <c r="E458" s="49">
        <f>_xll.qlInterestRateIndexValueDate(IndexON,D458)</f>
        <v>42843</v>
      </c>
      <c r="F458" s="52">
        <f>IFERROR(_xll.qlIndexFixing(IndexON,D458,TRUE,_xll.ohTrigger(RecalcTrigger,TriggerON)),NA())</f>
        <v>1.3441056328584722E-2</v>
      </c>
      <c r="H458" s="49">
        <f>_xll.qlCalendarAdvance(IborCalendar,$H457,B458,"f",FALSE)</f>
        <v>42832</v>
      </c>
      <c r="I458" s="49">
        <f>_xll.qlInterestRateIndexValueDate(Index1M,$H458)</f>
        <v>42836</v>
      </c>
      <c r="J458" s="52">
        <f>IFERROR(_xll.qlIndexFixing(Index1M,$H458,TRUE,_xll.ohTrigger(RecalcTrigger,Trigger1M)),NA())</f>
        <v>1.4201029893053274E-2</v>
      </c>
      <c r="K458" s="52">
        <f>IFERROR(_xll.qlIndexFixing(ONIndex1M,I458,TRUE,_xll.ohTrigger(RecalcTrigger,Trigger1M)),NA())</f>
        <v>1.3910267739989379E-2</v>
      </c>
      <c r="L458" s="52">
        <f>IFERROR(_xll.qlIndexFixing(Index3M,H458,TRUE,_xll.ohTrigger(RecalcTrigger,Trigger3M)),NA())</f>
        <v>1.6669085903254693E-2</v>
      </c>
      <c r="M458" s="52">
        <f>IFERROR(_xll.qlIndexFixing(ONIndex3M,I458,TRUE,_xll.ohTrigger(RecalcTrigger,Trigger3M)),NA())</f>
        <v>1.5700555089397383E-2</v>
      </c>
      <c r="N458" s="52">
        <f>IFERROR(_xll.qlIndexFixing(Index6M,$H458,TRUE,_xll.ohTrigger(RecalcTrigger,Trigger6M)),NA())</f>
        <v>1.8234340285421806E-2</v>
      </c>
      <c r="O458" s="52">
        <f>IFERROR(_xll.qlIndexFixing(ONIndex6M,I458,TRUE,_xll.ohTrigger(RecalcTrigger,Trigger6M)),NA())</f>
        <v>1.6621798979130631E-2</v>
      </c>
      <c r="P458" s="52">
        <f>IFERROR(_xll.qlIndexFixing(Index1Y,$H458,TRUE,_xll.ohTrigger(RecalcTrigger,Trigger1Y)),NA())</f>
        <v>2.0441181366249634E-2</v>
      </c>
      <c r="Q458" s="52">
        <f>IFERROR(_xll.qlIndexFixing(ONIndex1Y,I458,TRUE,_xll.ohTrigger(RecalcTrigger,Trigger1Y)),NA())</f>
        <v>1.6924592489795387E-2</v>
      </c>
    </row>
    <row r="459" spans="2:17" x14ac:dyDescent="0.2">
      <c r="B459" s="46" t="s">
        <v>20</v>
      </c>
      <c r="D459" s="49">
        <f>_xll.qlCalendarAdvance(LocalCalendar,$D458,B459,"f",FALSE)</f>
        <v>42844</v>
      </c>
      <c r="E459" s="49">
        <f>_xll.qlInterestRateIndexValueDate(IndexON,D459)</f>
        <v>42844</v>
      </c>
      <c r="F459" s="52">
        <f>IFERROR(_xll.qlIndexFixing(IndexON,D459,TRUE,_xll.ohTrigger(RecalcTrigger,TriggerON)),NA())</f>
        <v>1.3460585286395599E-2</v>
      </c>
      <c r="H459" s="49">
        <f>_xll.qlCalendarAdvance(IborCalendar,$H458,B459,"f",FALSE)</f>
        <v>42835</v>
      </c>
      <c r="I459" s="49">
        <f>_xll.qlInterestRateIndexValueDate(Index1M,$H459)</f>
        <v>42837</v>
      </c>
      <c r="J459" s="52">
        <f>IFERROR(_xll.qlIndexFixing(Index1M,$H459,TRUE,_xll.ohTrigger(RecalcTrigger,Trigger1M)),NA())</f>
        <v>1.4220464723155857E-2</v>
      </c>
      <c r="K459" s="52">
        <f>IFERROR(_xll.qlIndexFixing(ONIndex1M,I459,TRUE,_xll.ohTrigger(RecalcTrigger,Trigger1M)),NA())</f>
        <v>1.392990542234962E-2</v>
      </c>
      <c r="L459" s="52">
        <f>IFERROR(_xll.qlIndexFixing(Index3M,H459,TRUE,_xll.ohTrigger(RecalcTrigger,Trigger3M)),NA())</f>
        <v>1.6689363156059889E-2</v>
      </c>
      <c r="M459" s="52">
        <f>IFERROR(_xll.qlIndexFixing(ONIndex3M,I459,TRUE,_xll.ohTrigger(RecalcTrigger,Trigger3M)),NA())</f>
        <v>1.5722072432504675E-2</v>
      </c>
      <c r="N459" s="52">
        <f>IFERROR(_xll.qlIndexFixing(Index6M,$H459,TRUE,_xll.ohTrigger(RecalcTrigger,Trigger6M)),NA())</f>
        <v>1.8249472541947229E-2</v>
      </c>
      <c r="O459" s="52">
        <f>IFERROR(_xll.qlIndexFixing(ONIndex6M,I459,TRUE,_xll.ohTrigger(RecalcTrigger,Trigger6M)),NA())</f>
        <v>1.6646367331603074E-2</v>
      </c>
      <c r="P459" s="52">
        <f>IFERROR(_xll.qlIndexFixing(Index1Y,$H459,TRUE,_xll.ohTrigger(RecalcTrigger,Trigger1Y)),NA())</f>
        <v>2.0459730423638228E-2</v>
      </c>
      <c r="Q459" s="52">
        <f>IFERROR(_xll.qlIndexFixing(ONIndex1Y,I459,TRUE,_xll.ohTrigger(RecalcTrigger,Trigger1Y)),NA())</f>
        <v>1.6927769339538656E-2</v>
      </c>
    </row>
    <row r="460" spans="2:17" x14ac:dyDescent="0.2">
      <c r="B460" s="46" t="s">
        <v>20</v>
      </c>
      <c r="D460" s="49">
        <f>_xll.qlCalendarAdvance(LocalCalendar,$D459,B460,"f",FALSE)</f>
        <v>42845</v>
      </c>
      <c r="E460" s="49">
        <f>_xll.qlInterestRateIndexValueDate(IndexON,D460)</f>
        <v>42845</v>
      </c>
      <c r="F460" s="52">
        <f>IFERROR(_xll.qlIndexFixing(IndexON,D460,TRUE,_xll.ohTrigger(RecalcTrigger,TriggerON)),NA())</f>
        <v>1.3480082752597156E-2</v>
      </c>
      <c r="H460" s="49">
        <f>_xll.qlCalendarAdvance(IborCalendar,$H459,B460,"f",FALSE)</f>
        <v>42836</v>
      </c>
      <c r="I460" s="49">
        <f>_xll.qlInterestRateIndexValueDate(Index1M,$H460)</f>
        <v>42838</v>
      </c>
      <c r="J460" s="52">
        <f>IFERROR(_xll.qlIndexFixing(Index1M,$H460,TRUE,_xll.ohTrigger(RecalcTrigger,Trigger1M)),NA())</f>
        <v>1.4259772140285398E-2</v>
      </c>
      <c r="K460" s="52">
        <f>IFERROR(_xll.qlIndexFixing(ONIndex1M,I460,TRUE,_xll.ohTrigger(RecalcTrigger,Trigger1M)),NA())</f>
        <v>1.3989796987369019E-2</v>
      </c>
      <c r="L460" s="52">
        <f>IFERROR(_xll.qlIndexFixing(Index3M,H460,TRUE,_xll.ohTrigger(RecalcTrigger,Trigger3M)),NA())</f>
        <v>1.6709598340143832E-2</v>
      </c>
      <c r="M460" s="52">
        <f>IFERROR(_xll.qlIndexFixing(ONIndex3M,I460,TRUE,_xll.ohTrigger(RecalcTrigger,Trigger3M)),NA())</f>
        <v>1.5787838794141251E-2</v>
      </c>
      <c r="N460" s="52">
        <f>IFERROR(_xll.qlIndexFixing(Index6M,$H460,TRUE,_xll.ohTrigger(RecalcTrigger,Trigger6M)),NA())</f>
        <v>1.8264540016319244E-2</v>
      </c>
      <c r="O460" s="52">
        <f>IFERROR(_xll.qlIndexFixing(ONIndex6M,I460,TRUE,_xll.ohTrigger(RecalcTrigger,Trigger6M)),NA())</f>
        <v>1.672050702884853E-2</v>
      </c>
      <c r="P460" s="52">
        <f>IFERROR(_xll.qlIndexFixing(Index1Y,$H460,TRUE,_xll.ohTrigger(RecalcTrigger,Trigger1Y)),NA())</f>
        <v>2.0478310070557729E-2</v>
      </c>
      <c r="Q460" s="52">
        <f>IFERROR(_xll.qlIndexFixing(ONIndex1Y,I460,TRUE,_xll.ohTrigger(RecalcTrigger,Trigger1Y)),NA())</f>
        <v>1.6940825121738001E-2</v>
      </c>
    </row>
    <row r="461" spans="2:17" x14ac:dyDescent="0.2">
      <c r="B461" s="46" t="s">
        <v>20</v>
      </c>
      <c r="D461" s="49">
        <f>_xll.qlCalendarAdvance(LocalCalendar,$D460,B461,"f",FALSE)</f>
        <v>42846</v>
      </c>
      <c r="E461" s="49">
        <f>_xll.qlInterestRateIndexValueDate(IndexON,D461)</f>
        <v>42846</v>
      </c>
      <c r="F461" s="52">
        <f>IFERROR(_xll.qlIndexFixing(IndexON,D461,TRUE,_xll.ohTrigger(RecalcTrigger,TriggerON)),NA())</f>
        <v>1.3519480393187067E-2</v>
      </c>
      <c r="H461" s="49">
        <f>_xll.qlCalendarAdvance(IborCalendar,$H460,B461,"f",FALSE)</f>
        <v>42837</v>
      </c>
      <c r="I461" s="49">
        <f>_xll.qlInterestRateIndexValueDate(Index1M,$H461)</f>
        <v>42843</v>
      </c>
      <c r="J461" s="52">
        <f>IFERROR(_xll.qlIndexFixing(Index1M,$H461,TRUE,_xll.ohTrigger(RecalcTrigger,Trigger1M)),NA())</f>
        <v>1.4336747995169929E-2</v>
      </c>
      <c r="K461" s="52">
        <f>IFERROR(_xll.qlIndexFixing(ONIndex1M,I461,TRUE,_xll.ohTrigger(RecalcTrigger,Trigger1M)),NA())</f>
        <v>1.4047405546779856E-2</v>
      </c>
      <c r="L461" s="52">
        <f>IFERROR(_xll.qlIndexFixing(Index3M,H461,TRUE,_xll.ohTrigger(RecalcTrigger,Trigger3M)),NA())</f>
        <v>1.6810120198146133E-2</v>
      </c>
      <c r="M461" s="52">
        <f>IFERROR(_xll.qlIndexFixing(ONIndex3M,I461,TRUE,_xll.ohTrigger(RecalcTrigger,Trigger3M)),NA())</f>
        <v>1.5850665774239658E-2</v>
      </c>
      <c r="N461" s="52">
        <f>IFERROR(_xll.qlIndexFixing(Index6M,$H461,TRUE,_xll.ohTrigger(RecalcTrigger,Trigger6M)),NA())</f>
        <v>1.8338937719837047E-2</v>
      </c>
      <c r="O461" s="52">
        <f>IFERROR(_xll.qlIndexFixing(ONIndex6M,I461,TRUE,_xll.ohTrigger(RecalcTrigger,Trigger6M)),NA())</f>
        <v>1.6790422430332796E-2</v>
      </c>
      <c r="P461" s="52">
        <f>IFERROR(_xll.qlIndexFixing(Index1Y,$H461,TRUE,_xll.ohTrigger(RecalcTrigger,Trigger1Y)),NA())</f>
        <v>2.0571636553913118E-2</v>
      </c>
      <c r="Q461" s="52">
        <f>IFERROR(_xll.qlIndexFixing(ONIndex1Y,I461,TRUE,_xll.ohTrigger(RecalcTrigger,Trigger1Y)),NA())</f>
        <v>1.6952623619452822E-2</v>
      </c>
    </row>
    <row r="462" spans="2:17" x14ac:dyDescent="0.2">
      <c r="B462" s="46" t="s">
        <v>20</v>
      </c>
      <c r="D462" s="49">
        <f>_xll.qlCalendarAdvance(LocalCalendar,$D461,B462,"f",FALSE)</f>
        <v>42849</v>
      </c>
      <c r="E462" s="49">
        <f>_xll.qlInterestRateIndexValueDate(IndexON,D462)</f>
        <v>42849</v>
      </c>
      <c r="F462" s="52">
        <f>IFERROR(_xll.qlIndexFixing(IndexON,D462,TRUE,_xll.ohTrigger(RecalcTrigger,TriggerON)),NA())</f>
        <v>1.3557757701949669E-2</v>
      </c>
      <c r="H462" s="49">
        <f>_xll.qlCalendarAdvance(IborCalendar,$H461,B462,"f",FALSE)</f>
        <v>42838</v>
      </c>
      <c r="I462" s="49">
        <f>_xll.qlInterestRateIndexValueDate(Index1M,$H462)</f>
        <v>42844</v>
      </c>
      <c r="J462" s="52">
        <f>IFERROR(_xll.qlIndexFixing(Index1M,$H462,TRUE,_xll.ohTrigger(RecalcTrigger,Trigger1M)),NA())</f>
        <v>1.4356074255037043E-2</v>
      </c>
      <c r="K462" s="52">
        <f>IFERROR(_xll.qlIndexFixing(ONIndex1M,I462,TRUE,_xll.ohTrigger(RecalcTrigger,Trigger1M)),NA())</f>
        <v>1.4066934572536383E-2</v>
      </c>
      <c r="L462" s="52">
        <f>IFERROR(_xll.qlIndexFixing(Index3M,H462,TRUE,_xll.ohTrigger(RecalcTrigger,Trigger3M)),NA())</f>
        <v>1.6830089150777369E-2</v>
      </c>
      <c r="M462" s="52">
        <f>IFERROR(_xll.qlIndexFixing(ONIndex3M,I462,TRUE,_xll.ohTrigger(RecalcTrigger,Trigger3M)),NA())</f>
        <v>1.5872012878404007E-2</v>
      </c>
      <c r="N462" s="52">
        <f>IFERROR(_xll.qlIndexFixing(Index6M,$H462,TRUE,_xll.ohTrigger(RecalcTrigger,Trigger6M)),NA())</f>
        <v>1.8353635740133857E-2</v>
      </c>
      <c r="O462" s="52">
        <f>IFERROR(_xll.qlIndexFixing(ONIndex6M,I462,TRUE,_xll.ohTrigger(RecalcTrigger,Trigger6M)),NA())</f>
        <v>1.681387244378385E-2</v>
      </c>
      <c r="P462" s="52">
        <f>IFERROR(_xll.qlIndexFixing(Index1Y,$H462,TRUE,_xll.ohTrigger(RecalcTrigger,Trigger1Y)),NA())</f>
        <v>2.0590381380619617E-2</v>
      </c>
      <c r="Q462" s="52">
        <f>IFERROR(_xll.qlIndexFixing(ONIndex1Y,I462,TRUE,_xll.ohTrigger(RecalcTrigger,Trigger1Y)),NA())</f>
        <v>1.6957731529787523E-2</v>
      </c>
    </row>
    <row r="463" spans="2:17" x14ac:dyDescent="0.2">
      <c r="B463" s="46" t="s">
        <v>20</v>
      </c>
      <c r="D463" s="49">
        <f>_xll.qlCalendarAdvance(LocalCalendar,$D462,B463,"f",FALSE)</f>
        <v>42850</v>
      </c>
      <c r="E463" s="49">
        <f>_xll.qlInterestRateIndexValueDate(IndexON,D463)</f>
        <v>42850</v>
      </c>
      <c r="F463" s="52">
        <f>IFERROR(_xll.qlIndexFixing(IndexON,D463,TRUE,_xll.ohTrigger(RecalcTrigger,TriggerON)),NA())</f>
        <v>1.3577097710264496E-2</v>
      </c>
      <c r="H463" s="49">
        <f>_xll.qlCalendarAdvance(IborCalendar,$H462,B463,"f",FALSE)</f>
        <v>42843</v>
      </c>
      <c r="I463" s="49">
        <f>_xll.qlInterestRateIndexValueDate(Index1M,$H463)</f>
        <v>42845</v>
      </c>
      <c r="J463" s="52">
        <f>IFERROR(_xll.qlIndexFixing(Index1M,$H463,TRUE,_xll.ohTrigger(RecalcTrigger,Trigger1M)),NA())</f>
        <v>1.4395175299610208E-2</v>
      </c>
      <c r="K463" s="52">
        <f>IFERROR(_xll.qlIndexFixing(ONIndex1M,I463,TRUE,_xll.ohTrigger(RecalcTrigger,Trigger1M)),NA())</f>
        <v>1.408644807590953E-2</v>
      </c>
      <c r="L463" s="52">
        <f>IFERROR(_xll.qlIndexFixing(Index3M,H463,TRUE,_xll.ohTrigger(RecalcTrigger,Trigger3M)),NA())</f>
        <v>1.6850011428201608E-2</v>
      </c>
      <c r="M463" s="52">
        <f>IFERROR(_xll.qlIndexFixing(ONIndex3M,I463,TRUE,_xll.ohTrigger(RecalcTrigger,Trigger3M)),NA())</f>
        <v>1.5893335662582331E-2</v>
      </c>
      <c r="N463" s="52">
        <f>IFERROR(_xll.qlIndexFixing(Index6M,$H463,TRUE,_xll.ohTrigger(RecalcTrigger,Trigger6M)),NA())</f>
        <v>1.8368275391535814E-2</v>
      </c>
      <c r="O463" s="52">
        <f>IFERROR(_xll.qlIndexFixing(ONIndex6M,I463,TRUE,_xll.ohTrigger(RecalcTrigger,Trigger6M)),NA())</f>
        <v>1.6837162694551822E-2</v>
      </c>
      <c r="P463" s="52">
        <f>IFERROR(_xll.qlIndexFixing(Index1Y,$H463,TRUE,_xll.ohTrigger(RecalcTrigger,Trigger1Y)),NA())</f>
        <v>2.0609150677138813E-2</v>
      </c>
      <c r="Q463" s="52">
        <f>IFERROR(_xll.qlIndexFixing(ONIndex1Y,I463,TRUE,_xll.ohTrigger(RecalcTrigger,Trigger1Y)),NA())</f>
        <v>1.6963115305852483E-2</v>
      </c>
    </row>
    <row r="464" spans="2:17" x14ac:dyDescent="0.2">
      <c r="B464" s="46" t="s">
        <v>20</v>
      </c>
      <c r="D464" s="49">
        <f>_xll.qlCalendarAdvance(LocalCalendar,$D463,B464,"f",FALSE)</f>
        <v>42851</v>
      </c>
      <c r="E464" s="49">
        <f>_xll.qlInterestRateIndexValueDate(IndexON,D464)</f>
        <v>42851</v>
      </c>
      <c r="F464" s="52">
        <f>IFERROR(_xll.qlIndexFixing(IndexON,D464,TRUE,_xll.ohTrigger(RecalcTrigger,TriggerON)),NA())</f>
        <v>1.359640622704994E-2</v>
      </c>
      <c r="H464" s="49">
        <f>_xll.qlCalendarAdvance(IborCalendar,$H463,B464,"f",FALSE)</f>
        <v>42844</v>
      </c>
      <c r="I464" s="49">
        <f>_xll.qlInterestRateIndexValueDate(Index1M,$H464)</f>
        <v>42846</v>
      </c>
      <c r="J464" s="52">
        <f>IFERROR(_xll.qlIndexFixing(Index1M,$H464,TRUE,_xll.ohTrigger(RecalcTrigger,Trigger1M)),NA())</f>
        <v>1.4404570605542004E-2</v>
      </c>
      <c r="K464" s="52">
        <f>IFERROR(_xll.qlIndexFixing(ONIndex1M,I464,TRUE,_xll.ohTrigger(RecalcTrigger,Trigger1M)),NA())</f>
        <v>1.4125977591676886E-2</v>
      </c>
      <c r="L464" s="52">
        <f>IFERROR(_xll.qlIndexFixing(Index3M,H464,TRUE,_xll.ohTrigger(RecalcTrigger,Trigger3M)),NA())</f>
        <v>1.686988637230441E-2</v>
      </c>
      <c r="M464" s="52">
        <f>IFERROR(_xll.qlIndexFixing(ONIndex3M,I464,TRUE,_xll.ohTrigger(RecalcTrigger,Trigger3M)),NA())</f>
        <v>1.5936605599655707E-2</v>
      </c>
      <c r="N464" s="52">
        <f>IFERROR(_xll.qlIndexFixing(Index6M,$H464,TRUE,_xll.ohTrigger(RecalcTrigger,Trigger6M)),NA())</f>
        <v>1.8396915277640497E-2</v>
      </c>
      <c r="O464" s="52">
        <f>IFERROR(_xll.qlIndexFixing(ONIndex6M,I464,TRUE,_xll.ohTrigger(RecalcTrigger,Trigger6M)),NA())</f>
        <v>1.6884002450359148E-2</v>
      </c>
      <c r="P464" s="52">
        <f>IFERROR(_xll.qlIndexFixing(Index1Y,$H464,TRUE,_xll.ohTrigger(RecalcTrigger,Trigger1Y)),NA())</f>
        <v>2.0647406759923777E-2</v>
      </c>
      <c r="Q464" s="52">
        <f>IFERROR(_xll.qlIndexFixing(ONIndex1Y,I464,TRUE,_xll.ohTrigger(RecalcTrigger,Trigger1Y)),NA())</f>
        <v>1.6975602823192659E-2</v>
      </c>
    </row>
    <row r="465" spans="2:17" x14ac:dyDescent="0.2">
      <c r="B465" s="46" t="s">
        <v>20</v>
      </c>
      <c r="D465" s="49">
        <f>_xll.qlCalendarAdvance(LocalCalendar,$D464,B465,"f",FALSE)</f>
        <v>42852</v>
      </c>
      <c r="E465" s="49">
        <f>_xll.qlInterestRateIndexValueDate(IndexON,D465)</f>
        <v>42852</v>
      </c>
      <c r="F465" s="52">
        <f>IFERROR(_xll.qlIndexFixing(IndexON,D465,TRUE,_xll.ohTrigger(RecalcTrigger,TriggerON)),NA())</f>
        <v>1.3615683252226063E-2</v>
      </c>
      <c r="H465" s="49">
        <f>_xll.qlCalendarAdvance(IborCalendar,$H464,B465,"f",FALSE)</f>
        <v>42845</v>
      </c>
      <c r="I465" s="49">
        <f>_xll.qlInterestRateIndexValueDate(Index1M,$H465)</f>
        <v>42849</v>
      </c>
      <c r="J465" s="52">
        <f>IFERROR(_xll.qlIndexFixing(Index1M,$H465,TRUE,_xll.ohTrigger(RecalcTrigger,Trigger1M)),NA())</f>
        <v>1.4452472897843904E-2</v>
      </c>
      <c r="K465" s="52">
        <f>IFERROR(_xll.qlIndexFixing(ONIndex1M,I465,TRUE,_xll.ohTrigger(RecalcTrigger,Trigger1M)),NA())</f>
        <v>1.4164346865728206E-2</v>
      </c>
      <c r="L465" s="52">
        <f>IFERROR(_xll.qlIndexFixing(Index3M,H465,TRUE,_xll.ohTrigger(RecalcTrigger,Trigger3M)),NA())</f>
        <v>1.6929220623342997E-2</v>
      </c>
      <c r="M465" s="52">
        <f>IFERROR(_xll.qlIndexFixing(ONIndex3M,I465,TRUE,_xll.ohTrigger(RecalcTrigger,Trigger3M)),NA())</f>
        <v>1.5978383600874224E-2</v>
      </c>
      <c r="N465" s="52">
        <f>IFERROR(_xll.qlIndexFixing(Index6M,$H465,TRUE,_xll.ohTrigger(RecalcTrigger,Trigger6M)),NA())</f>
        <v>1.8426268634902685E-2</v>
      </c>
      <c r="O465" s="52">
        <f>IFERROR(_xll.qlIndexFixing(ONIndex6M,I465,TRUE,_xll.ohTrigger(RecalcTrigger,Trigger6M)),NA())</f>
        <v>1.6928726068234923E-2</v>
      </c>
      <c r="P465" s="52">
        <f>IFERROR(_xll.qlIndexFixing(Index1Y,$H465,TRUE,_xll.ohTrigger(RecalcTrigger,Trigger1Y)),NA())</f>
        <v>2.0684455070436751E-2</v>
      </c>
      <c r="Q465" s="52">
        <f>IFERROR(_xll.qlIndexFixing(ONIndex1Y,I465,TRUE,_xll.ohTrigger(RecalcTrigger,Trigger1Y)),NA())</f>
        <v>1.6987409068773829E-2</v>
      </c>
    </row>
    <row r="466" spans="2:17" x14ac:dyDescent="0.2">
      <c r="B466" s="46" t="s">
        <v>20</v>
      </c>
      <c r="D466" s="49">
        <f>_xll.qlCalendarAdvance(LocalCalendar,$D465,B466,"f",FALSE)</f>
        <v>42853</v>
      </c>
      <c r="E466" s="49">
        <f>_xll.qlInterestRateIndexValueDate(IndexON,D466)</f>
        <v>42853</v>
      </c>
      <c r="F466" s="52">
        <f>IFERROR(_xll.qlIndexFixing(IndexON,D466,TRUE,_xll.ohTrigger(RecalcTrigger,TriggerON)),NA())</f>
        <v>1.3654650212711061E-2</v>
      </c>
      <c r="H466" s="49">
        <f>_xll.qlCalendarAdvance(IborCalendar,$H465,B466,"f",FALSE)</f>
        <v>42846</v>
      </c>
      <c r="I466" s="49">
        <f>_xll.qlInterestRateIndexValueDate(Index1M,$H466)</f>
        <v>42850</v>
      </c>
      <c r="J466" s="52">
        <f>IFERROR(_xll.qlIndexFixing(Index1M,$H466,TRUE,_xll.ohTrigger(RecalcTrigger,Trigger1M)),NA())</f>
        <v>1.4471706094577819E-2</v>
      </c>
      <c r="K466" s="52">
        <f>IFERROR(_xll.qlIndexFixing(ONIndex1M,I466,TRUE,_xll.ohTrigger(RecalcTrigger,Trigger1M)),NA())</f>
        <v>1.4183782757264396E-2</v>
      </c>
      <c r="L466" s="52">
        <f>IFERROR(_xll.qlIndexFixing(Index3M,H466,TRUE,_xll.ohTrigger(RecalcTrigger,Trigger3M)),NA())</f>
        <v>1.6948899652765276E-2</v>
      </c>
      <c r="M466" s="52">
        <f>IFERROR(_xll.qlIndexFixing(ONIndex3M,I466,TRUE,_xll.ohTrigger(RecalcTrigger,Trigger3M)),NA())</f>
        <v>1.5999584785761911E-2</v>
      </c>
      <c r="N466" s="52">
        <f>IFERROR(_xll.qlIndexFixing(Index6M,$H466,TRUE,_xll.ohTrigger(RecalcTrigger,Trigger6M)),NA())</f>
        <v>1.8440630187136032E-2</v>
      </c>
      <c r="O466" s="52">
        <f>IFERROR(_xll.qlIndexFixing(ONIndex6M,I466,TRUE,_xll.ohTrigger(RecalcTrigger,Trigger6M)),NA())</f>
        <v>1.6951217504308502E-2</v>
      </c>
      <c r="P466" s="52">
        <f>IFERROR(_xll.qlIndexFixing(Index1Y,$H466,TRUE,_xll.ohTrigger(RecalcTrigger,Trigger1Y)),NA())</f>
        <v>2.070333359728024E-2</v>
      </c>
      <c r="Q466" s="52">
        <f>IFERROR(_xll.qlIndexFixing(ONIndex1Y,I466,TRUE,_xll.ohTrigger(RecalcTrigger,Trigger1Y)),NA())</f>
        <v>1.699417217420951E-2</v>
      </c>
    </row>
    <row r="467" spans="2:17" x14ac:dyDescent="0.2">
      <c r="B467" s="46" t="s">
        <v>20</v>
      </c>
      <c r="D467" s="49">
        <f>_xll.qlCalendarAdvance(LocalCalendar,$D466,B467,"f",FALSE)</f>
        <v>42856</v>
      </c>
      <c r="E467" s="49">
        <f>_xll.qlInterestRateIndexValueDate(IndexON,D467)</f>
        <v>42856</v>
      </c>
      <c r="F467" s="52">
        <f>IFERROR(_xll.qlIndexFixing(IndexON,D467,TRUE,_xll.ohTrigger(RecalcTrigger,TriggerON)),NA())</f>
        <v>1.3692476436917289E-2</v>
      </c>
      <c r="H467" s="49">
        <f>_xll.qlCalendarAdvance(IborCalendar,$H466,B467,"f",FALSE)</f>
        <v>42849</v>
      </c>
      <c r="I467" s="49">
        <f>_xll.qlInterestRateIndexValueDate(Index1M,$H467)</f>
        <v>42851</v>
      </c>
      <c r="J467" s="52">
        <f>IFERROR(_xll.qlIndexFixing(Index1M,$H467,TRUE,_xll.ohTrigger(RecalcTrigger,Trigger1M)),NA())</f>
        <v>1.4490923780529741E-2</v>
      </c>
      <c r="K467" s="52">
        <f>IFERROR(_xll.qlIndexFixing(ONIndex1M,I467,TRUE,_xll.ohTrigger(RecalcTrigger,Trigger1M)),NA())</f>
        <v>1.4203203126337272E-2</v>
      </c>
      <c r="L467" s="52">
        <f>IFERROR(_xll.qlIndexFixing(Index3M,H467,TRUE,_xll.ohTrigger(RecalcTrigger,Trigger3M)),NA())</f>
        <v>1.696852805811383E-2</v>
      </c>
      <c r="M467" s="52">
        <f>IFERROR(_xll.qlIndexFixing(ONIndex3M,I467,TRUE,_xll.ohTrigger(RecalcTrigger,Trigger3M)),NA())</f>
        <v>1.6020761650663573E-2</v>
      </c>
      <c r="N467" s="52">
        <f>IFERROR(_xll.qlIndexFixing(Index6M,$H467,TRUE,_xll.ohTrigger(RecalcTrigger,Trigger6M)),NA())</f>
        <v>1.845493886881729E-2</v>
      </c>
      <c r="O467" s="52">
        <f>IFERROR(_xll.qlIndexFixing(ONIndex6M,I467,TRUE,_xll.ohTrigger(RecalcTrigger,Trigger6M)),NA())</f>
        <v>1.6973549177379255E-2</v>
      </c>
      <c r="P467" s="52">
        <f>IFERROR(_xll.qlIndexFixing(Index1Y,$H467,TRUE,_xll.ohTrigger(RecalcTrigger,Trigger1Y)),NA())</f>
        <v>2.0722231345991882E-2</v>
      </c>
      <c r="Q467" s="52">
        <f>IFERROR(_xll.qlIndexFixing(ONIndex1Y,I467,TRUE,_xll.ohTrigger(RecalcTrigger,Trigger1Y)),NA())</f>
        <v>1.7001211145535322E-2</v>
      </c>
    </row>
    <row r="468" spans="2:17" x14ac:dyDescent="0.2">
      <c r="B468" s="46" t="s">
        <v>20</v>
      </c>
      <c r="D468" s="49">
        <f>_xll.qlCalendarAdvance(LocalCalendar,$D467,B468,"f",FALSE)</f>
        <v>42857</v>
      </c>
      <c r="E468" s="49">
        <f>_xll.qlInterestRateIndexValueDate(IndexON,D468)</f>
        <v>42857</v>
      </c>
      <c r="F468" s="52">
        <f>IFERROR(_xll.qlIndexFixing(IndexON,D468,TRUE,_xll.ohTrigger(RecalcTrigger,TriggerON)),NA())</f>
        <v>1.3711596004046811E-2</v>
      </c>
      <c r="H468" s="49">
        <f>_xll.qlCalendarAdvance(IborCalendar,$H467,B468,"f",FALSE)</f>
        <v>42850</v>
      </c>
      <c r="I468" s="49">
        <f>_xll.qlInterestRateIndexValueDate(Index1M,$H468)</f>
        <v>42852</v>
      </c>
      <c r="J468" s="52">
        <f>IFERROR(_xll.qlIndexFixing(Index1M,$H468,TRUE,_xll.ohTrigger(RecalcTrigger,Trigger1M)),NA())</f>
        <v>1.4539658158516454E-2</v>
      </c>
      <c r="K468" s="52">
        <f>IFERROR(_xll.qlIndexFixing(ONIndex1M,I468,TRUE,_xll.ohTrigger(RecalcTrigger,Trigger1M)),NA())</f>
        <v>1.4222607973106705E-2</v>
      </c>
      <c r="L468" s="52">
        <f>IFERROR(_xll.qlIndexFixing(Index3M,H468,TRUE,_xll.ohTrigger(RecalcTrigger,Trigger3M)),NA())</f>
        <v>1.6988105181205703E-2</v>
      </c>
      <c r="M468" s="52">
        <f>IFERROR(_xll.qlIndexFixing(ONIndex3M,I468,TRUE,_xll.ohTrigger(RecalcTrigger,Trigger3M)),NA())</f>
        <v>1.6041914195739082E-2</v>
      </c>
      <c r="N468" s="52">
        <f>IFERROR(_xll.qlIndexFixing(Index6M,$H468,TRUE,_xll.ohTrigger(RecalcTrigger,Trigger6M)),NA())</f>
        <v>1.8469195596444807E-2</v>
      </c>
      <c r="O468" s="52">
        <f>IFERROR(_xll.qlIndexFixing(ONIndex6M,I468,TRUE,_xll.ohTrigger(RecalcTrigger,Trigger6M)),NA())</f>
        <v>1.6995721087367244E-2</v>
      </c>
      <c r="P468" s="52">
        <f>IFERROR(_xll.qlIndexFixing(Index1Y,$H468,TRUE,_xll.ohTrigger(RecalcTrigger,Trigger1Y)),NA())</f>
        <v>2.0741147441689482E-2</v>
      </c>
      <c r="Q468" s="52">
        <f>IFERROR(_xll.qlIndexFixing(ONIndex1Y,I468,TRUE,_xll.ohTrigger(RecalcTrigger,Trigger1Y)),NA())</f>
        <v>1.7008525982831202E-2</v>
      </c>
    </row>
    <row r="469" spans="2:17" x14ac:dyDescent="0.2">
      <c r="B469" s="46" t="s">
        <v>20</v>
      </c>
      <c r="D469" s="49">
        <f>_xll.qlCalendarAdvance(LocalCalendar,$D468,B469,"f",FALSE)</f>
        <v>42858</v>
      </c>
      <c r="E469" s="49">
        <f>_xll.qlInterestRateIndexValueDate(IndexON,D469)</f>
        <v>42858</v>
      </c>
      <c r="F469" s="52">
        <f>IFERROR(_xll.qlIndexFixing(IndexON,D469,TRUE,_xll.ohTrigger(RecalcTrigger,TriggerON)),NA())</f>
        <v>1.3730684079487077E-2</v>
      </c>
      <c r="H469" s="49">
        <f>_xll.qlCalendarAdvance(IborCalendar,$H468,B469,"f",FALSE)</f>
        <v>42851</v>
      </c>
      <c r="I469" s="49">
        <f>_xll.qlInterestRateIndexValueDate(Index1M,$H469)</f>
        <v>42853</v>
      </c>
      <c r="J469" s="52">
        <f>IFERROR(_xll.qlIndexFixing(Index1M,$H469,TRUE,_xll.ohTrigger(RecalcTrigger,Trigger1M)),NA())</f>
        <v>1.4558823877976419E-2</v>
      </c>
      <c r="K469" s="52">
        <f>IFERROR(_xll.qlIndexFixing(ONIndex1M,I469,TRUE,_xll.ohTrigger(RecalcTrigger,Trigger1M)),NA())</f>
        <v>1.4271891093990963E-2</v>
      </c>
      <c r="L469" s="52">
        <f>IFERROR(_xll.qlIndexFixing(Index3M,H469,TRUE,_xll.ohTrigger(RecalcTrigger,Trigger3M)),NA())</f>
        <v>1.7036792705525629E-2</v>
      </c>
      <c r="M469" s="52">
        <f>IFERROR(_xll.qlIndexFixing(ONIndex3M,I469,TRUE,_xll.ohTrigger(RecalcTrigger,Trigger3M)),NA())</f>
        <v>1.6095753317399986E-2</v>
      </c>
      <c r="N469" s="52">
        <f>IFERROR(_xll.qlIndexFixing(Index6M,$H469,TRUE,_xll.ohTrigger(RecalcTrigger,Trigger6M)),NA())</f>
        <v>1.8504351790751414E-2</v>
      </c>
      <c r="O469" s="52">
        <f>IFERROR(_xll.qlIndexFixing(ONIndex6M,I469,TRUE,_xll.ohTrigger(RecalcTrigger,Trigger6M)),NA())</f>
        <v>1.7051563394705482E-2</v>
      </c>
      <c r="P469" s="52">
        <f>IFERROR(_xll.qlIndexFixing(Index1Y,$H469,TRUE,_xll.ohTrigger(RecalcTrigger,Trigger1Y)),NA())</f>
        <v>2.0779366887105601E-2</v>
      </c>
      <c r="Q469" s="52">
        <f>IFERROR(_xll.qlIndexFixing(ONIndex1Y,I469,TRUE,_xll.ohTrigger(RecalcTrigger,Trigger1Y)),NA())</f>
        <v>1.7029400607619927E-2</v>
      </c>
    </row>
    <row r="470" spans="2:17" x14ac:dyDescent="0.2">
      <c r="B470" s="46" t="s">
        <v>20</v>
      </c>
      <c r="D470" s="49">
        <f>_xll.qlCalendarAdvance(LocalCalendar,$D469,B470,"f",FALSE)</f>
        <v>42859</v>
      </c>
      <c r="E470" s="49">
        <f>_xll.qlInterestRateIndexValueDate(IndexON,D470)</f>
        <v>42859</v>
      </c>
      <c r="F470" s="52">
        <f>IFERROR(_xll.qlIndexFixing(IndexON,D470,TRUE,_xll.ohTrigger(RecalcTrigger,TriggerON)),NA())</f>
        <v>1.3749740663397958E-2</v>
      </c>
      <c r="H470" s="49">
        <f>_xll.qlCalendarAdvance(IborCalendar,$H469,B470,"f",FALSE)</f>
        <v>42852</v>
      </c>
      <c r="I470" s="49">
        <f>_xll.qlInterestRateIndexValueDate(Index1M,$H470)</f>
        <v>42857</v>
      </c>
      <c r="J470" s="52">
        <f>IFERROR(_xll.qlIndexFixing(Index1M,$H470,TRUE,_xll.ohTrigger(RecalcTrigger,Trigger1M)),NA())</f>
        <v>1.4615717721766938E-2</v>
      </c>
      <c r="K470" s="52">
        <f>IFERROR(_xll.qlIndexFixing(ONIndex1M,I470,TRUE,_xll.ohTrigger(RecalcTrigger,Trigger1M)),NA())</f>
        <v>1.4319399370563701E-2</v>
      </c>
      <c r="L470" s="52">
        <f>IFERROR(_xll.qlIndexFixing(Index3M,H470,TRUE,_xll.ohTrigger(RecalcTrigger,Trigger3M)),NA())</f>
        <v>1.7094809273182875E-2</v>
      </c>
      <c r="M470" s="52">
        <f>IFERROR(_xll.qlIndexFixing(ONIndex3M,I470,TRUE,_xll.ohTrigger(RecalcTrigger,Trigger3M)),NA())</f>
        <v>1.6147312122285484E-2</v>
      </c>
      <c r="N470" s="52">
        <f>IFERROR(_xll.qlIndexFixing(Index6M,$H470,TRUE,_xll.ohTrigger(RecalcTrigger,Trigger6M)),NA())</f>
        <v>1.8546695197269713E-2</v>
      </c>
      <c r="O470" s="52">
        <f>IFERROR(_xll.qlIndexFixing(ONIndex6M,I470,TRUE,_xll.ohTrigger(RecalcTrigger,Trigger6M)),NA())</f>
        <v>1.7104184190666061E-2</v>
      </c>
      <c r="P470" s="52">
        <f>IFERROR(_xll.qlIndexFixing(Index1Y,$H470,TRUE,_xll.ohTrigger(RecalcTrigger,Trigger1Y)),NA())</f>
        <v>2.0835972499530852E-2</v>
      </c>
      <c r="Q470" s="52">
        <f>IFERROR(_xll.qlIndexFixing(ONIndex1Y,I470,TRUE,_xll.ohTrigger(RecalcTrigger,Trigger1Y)),NA())</f>
        <v>1.7049238158621804E-2</v>
      </c>
    </row>
    <row r="471" spans="2:17" x14ac:dyDescent="0.2">
      <c r="B471" s="46" t="s">
        <v>20</v>
      </c>
      <c r="D471" s="49">
        <f>_xll.qlCalendarAdvance(LocalCalendar,$D470,B471,"f",FALSE)</f>
        <v>42860</v>
      </c>
      <c r="E471" s="49">
        <f>_xll.qlInterestRateIndexValueDate(IndexON,D471)</f>
        <v>42860</v>
      </c>
      <c r="F471" s="52">
        <f>IFERROR(_xll.qlIndexFixing(IndexON,D471,TRUE,_xll.ohTrigger(RecalcTrigger,TriggerON)),NA())</f>
        <v>1.3788276926565146E-2</v>
      </c>
      <c r="H471" s="49">
        <f>_xll.qlCalendarAdvance(IborCalendar,$H470,B471,"f",FALSE)</f>
        <v>42853</v>
      </c>
      <c r="I471" s="49">
        <f>_xll.qlInterestRateIndexValueDate(Index1M,$H471)</f>
        <v>42858</v>
      </c>
      <c r="J471" s="52">
        <f>IFERROR(_xll.qlIndexFixing(Index1M,$H471,TRUE,_xll.ohTrigger(RecalcTrigger,Trigger1M)),NA())</f>
        <v>1.4654419824497597E-2</v>
      </c>
      <c r="K471" s="52">
        <f>IFERROR(_xll.qlIndexFixing(ONIndex1M,I471,TRUE,_xll.ohTrigger(RecalcTrigger,Trigger1M)),NA())</f>
        <v>1.433871108287299E-2</v>
      </c>
      <c r="L471" s="52">
        <f>IFERROR(_xll.qlIndexFixing(Index3M,H471,TRUE,_xll.ohTrigger(RecalcTrigger,Trigger3M)),NA())</f>
        <v>1.7114030470871146E-2</v>
      </c>
      <c r="M471" s="52">
        <f>IFERROR(_xll.qlIndexFixing(ONIndex3M,I471,TRUE,_xll.ohTrigger(RecalcTrigger,Trigger3M)),NA())</f>
        <v>1.6168318747844523E-2</v>
      </c>
      <c r="N471" s="52">
        <f>IFERROR(_xll.qlIndexFixing(Index6M,$H471,TRUE,_xll.ohTrigger(RecalcTrigger,Trigger6M)),NA())</f>
        <v>1.8560655301567915E-2</v>
      </c>
      <c r="O471" s="52">
        <f>IFERROR(_xll.qlIndexFixing(ONIndex6M,I471,TRUE,_xll.ohTrigger(RecalcTrigger,Trigger6M)),NA())</f>
        <v>1.7125397521677854E-2</v>
      </c>
      <c r="P471" s="52">
        <f>IFERROR(_xll.qlIndexFixing(Index1Y,$H471,TRUE,_xll.ohTrigger(RecalcTrigger,Trigger1Y)),NA())</f>
        <v>2.0854980300971285E-2</v>
      </c>
      <c r="Q471" s="52">
        <f>IFERROR(_xll.qlIndexFixing(ONIndex1Y,I471,TRUE,_xll.ohTrigger(RecalcTrigger,Trigger1Y)),NA())</f>
        <v>1.7058208191818025E-2</v>
      </c>
    </row>
    <row r="472" spans="2:17" x14ac:dyDescent="0.2">
      <c r="B472" s="46" t="s">
        <v>20</v>
      </c>
      <c r="D472" s="49">
        <f>_xll.qlCalendarAdvance(LocalCalendar,$D471,B472,"f",FALSE)</f>
        <v>42863</v>
      </c>
      <c r="E472" s="49">
        <f>_xll.qlInterestRateIndexValueDate(IndexON,D472)</f>
        <v>42863</v>
      </c>
      <c r="F472" s="52">
        <f>IFERROR(_xll.qlIndexFixing(IndexON,D472,TRUE,_xll.ohTrigger(RecalcTrigger,TriggerON)),NA())</f>
        <v>1.3825652082388729E-2</v>
      </c>
      <c r="H472" s="49">
        <f>_xll.qlCalendarAdvance(IborCalendar,$H471,B472,"f",FALSE)</f>
        <v>42857</v>
      </c>
      <c r="I472" s="49">
        <f>_xll.qlInterestRateIndexValueDate(Index1M,$H472)</f>
        <v>42859</v>
      </c>
      <c r="J472" s="52">
        <f>IFERROR(_xll.qlIndexFixing(Index1M,$H472,TRUE,_xll.ohTrigger(RecalcTrigger,Trigger1M)),NA())</f>
        <v>1.4663701671058793E-2</v>
      </c>
      <c r="K472" s="52">
        <f>IFERROR(_xll.qlIndexFixing(ONIndex1M,I472,TRUE,_xll.ohTrigger(RecalcTrigger,Trigger1M)),NA())</f>
        <v>1.4358007272798901E-2</v>
      </c>
      <c r="L472" s="52">
        <f>IFERROR(_xll.qlIndexFixing(Index3M,H472,TRUE,_xll.ohTrigger(RecalcTrigger,Trigger3M)),NA())</f>
        <v>1.7133195469304606E-2</v>
      </c>
      <c r="M472" s="52">
        <f>IFERROR(_xll.qlIndexFixing(ONIndex3M,I472,TRUE,_xll.ohTrigger(RecalcTrigger,Trigger3M)),NA())</f>
        <v>1.6189301053497474E-2</v>
      </c>
      <c r="N472" s="52">
        <f>IFERROR(_xll.qlIndexFixing(Index6M,$H472,TRUE,_xll.ohTrigger(RecalcTrigger,Trigger6M)),NA())</f>
        <v>1.8588484586891572E-2</v>
      </c>
      <c r="O472" s="52">
        <f>IFERROR(_xll.qlIndexFixing(ONIndex6M,I472,TRUE,_xll.ohTrigger(RecalcTrigger,Trigger6M)),NA())</f>
        <v>1.7146451089606884E-2</v>
      </c>
      <c r="P472" s="52">
        <f>IFERROR(_xll.qlIndexFixing(Index1Y,$H472,TRUE,_xll.ohTrigger(RecalcTrigger,Trigger1Y)),NA())</f>
        <v>2.0874000323397587E-2</v>
      </c>
      <c r="Q472" s="52">
        <f>IFERROR(_xll.qlIndexFixing(ONIndex1Y,I472,TRUE,_xll.ohTrigger(RecalcTrigger,Trigger1Y)),NA())</f>
        <v>1.7067454091064249E-2</v>
      </c>
    </row>
    <row r="473" spans="2:17" x14ac:dyDescent="0.2">
      <c r="B473" s="46" t="s">
        <v>20</v>
      </c>
      <c r="D473" s="49">
        <f>_xll.qlCalendarAdvance(LocalCalendar,$D472,B473,"f",FALSE)</f>
        <v>42864</v>
      </c>
      <c r="E473" s="49">
        <f>_xll.qlInterestRateIndexValueDate(IndexON,D473)</f>
        <v>42864</v>
      </c>
      <c r="F473" s="52">
        <f>IFERROR(_xll.qlIndexFixing(IndexON,D473,TRUE,_xll.ohTrigger(RecalcTrigger,TriggerON)),NA())</f>
        <v>1.3844551208093137E-2</v>
      </c>
      <c r="H473" s="49">
        <f>_xll.qlCalendarAdvance(IborCalendar,$H472,B473,"f",FALSE)</f>
        <v>42858</v>
      </c>
      <c r="I473" s="49">
        <f>_xll.qlInterestRateIndexValueDate(Index1M,$H473)</f>
        <v>42860</v>
      </c>
      <c r="J473" s="52">
        <f>IFERROR(_xll.qlIndexFixing(Index1M,$H473,TRUE,_xll.ohTrigger(RecalcTrigger,Trigger1M)),NA())</f>
        <v>1.4672977573127985E-2</v>
      </c>
      <c r="K473" s="52">
        <f>IFERROR(_xll.qlIndexFixing(ONIndex1M,I473,TRUE,_xll.ohTrigger(RecalcTrigger,Trigger1M)),NA())</f>
        <v>1.4397123642329035E-2</v>
      </c>
      <c r="L473" s="52">
        <f>IFERROR(_xll.qlIndexFixing(Index3M,H473,TRUE,_xll.ohTrigger(RecalcTrigger,Trigger3M)),NA())</f>
        <v>1.7171240485853251E-2</v>
      </c>
      <c r="M473" s="52">
        <f>IFERROR(_xll.qlIndexFixing(ONIndex3M,I473,TRUE,_xll.ohTrigger(RecalcTrigger,Trigger3M)),NA())</f>
        <v>1.6231916418201209E-2</v>
      </c>
      <c r="N473" s="52">
        <f>IFERROR(_xll.qlIndexFixing(Index6M,$H473,TRUE,_xll.ohTrigger(RecalcTrigger,Trigger6M)),NA())</f>
        <v>1.8595393681974184E-2</v>
      </c>
      <c r="O473" s="52">
        <f>IFERROR(_xll.qlIndexFixing(ONIndex6M,I473,TRUE,_xll.ohTrigger(RecalcTrigger,Trigger6M)),NA())</f>
        <v>1.7188846327673701E-2</v>
      </c>
      <c r="P473" s="52">
        <f>IFERROR(_xll.qlIndexFixing(Index1Y,$H473,TRUE,_xll.ohTrigger(RecalcTrigger,Trigger1Y)),NA())</f>
        <v>2.0921656201484989E-2</v>
      </c>
      <c r="Q473" s="52">
        <f>IFERROR(_xll.qlIndexFixing(ONIndex1Y,I473,TRUE,_xll.ohTrigger(RecalcTrigger,Trigger1Y)),NA())</f>
        <v>1.7087676458631407E-2</v>
      </c>
    </row>
    <row r="474" spans="2:17" x14ac:dyDescent="0.2">
      <c r="B474" s="46" t="s">
        <v>20</v>
      </c>
      <c r="D474" s="49">
        <f>_xll.qlCalendarAdvance(LocalCalendar,$D473,B474,"f",FALSE)</f>
        <v>42865</v>
      </c>
      <c r="E474" s="49">
        <f>_xll.qlInterestRateIndexValueDate(IndexON,D474)</f>
        <v>42865</v>
      </c>
      <c r="F474" s="52">
        <f>IFERROR(_xll.qlIndexFixing(IndexON,D474,TRUE,_xll.ohTrigger(RecalcTrigger,TriggerON)),NA())</f>
        <v>1.3863418842028352E-2</v>
      </c>
      <c r="H474" s="49">
        <f>_xll.qlCalendarAdvance(IborCalendar,$H473,B474,"f",FALSE)</f>
        <v>42859</v>
      </c>
      <c r="I474" s="49">
        <f>_xll.qlInterestRateIndexValueDate(Index1M,$H474)</f>
        <v>42863</v>
      </c>
      <c r="J474" s="52">
        <f>IFERROR(_xll.qlIndexFixing(Index1M,$H474,TRUE,_xll.ohTrigger(RecalcTrigger,Trigger1M)),NA())</f>
        <v>1.4730097823812209E-2</v>
      </c>
      <c r="K474" s="52">
        <f>IFERROR(_xll.qlIndexFixing(ONIndex1M,I474,TRUE,_xll.ohTrigger(RecalcTrigger,Trigger1M)),NA())</f>
        <v>1.4435036808189139E-2</v>
      </c>
      <c r="L474" s="52">
        <f>IFERROR(_xll.qlIndexFixing(Index3M,H474,TRUE,_xll.ohTrigger(RecalcTrigger,Trigger3M)),NA())</f>
        <v>1.7209280446997568E-2</v>
      </c>
      <c r="M474" s="52">
        <f>IFERROR(_xll.qlIndexFixing(ONIndex3M,I474,TRUE,_xll.ohTrigger(RecalcTrigger,Trigger3M)),NA())</f>
        <v>1.6272987076568768E-2</v>
      </c>
      <c r="N474" s="52">
        <f>IFERROR(_xll.qlIndexFixing(Index6M,$H474,TRUE,_xll.ohTrigger(RecalcTrigger,Trigger6M)),NA())</f>
        <v>1.8629795227918161E-2</v>
      </c>
      <c r="O474" s="52">
        <f>IFERROR(_xll.qlIndexFixing(ONIndex6M,I474,TRUE,_xll.ohTrigger(RecalcTrigger,Trigger6M)),NA())</f>
        <v>1.7229067728097291E-2</v>
      </c>
      <c r="P474" s="52">
        <f>IFERROR(_xll.qlIndexFixing(Index1Y,$H474,TRUE,_xll.ohTrigger(RecalcTrigger,Trigger1Y)),NA())</f>
        <v>2.0950185113880158E-2</v>
      </c>
      <c r="Q474" s="52">
        <f>IFERROR(_xll.qlIndexFixing(ONIndex1Y,I474,TRUE,_xll.ohTrigger(RecalcTrigger,Trigger1Y)),NA())</f>
        <v>1.7107196349028797E-2</v>
      </c>
    </row>
    <row r="475" spans="2:17" x14ac:dyDescent="0.2">
      <c r="B475" s="46" t="s">
        <v>20</v>
      </c>
      <c r="D475" s="49">
        <f>_xll.qlCalendarAdvance(LocalCalendar,$D474,B475,"f",FALSE)</f>
        <v>42866</v>
      </c>
      <c r="E475" s="49">
        <f>_xll.qlInterestRateIndexValueDate(IndexON,D475)</f>
        <v>42866</v>
      </c>
      <c r="F475" s="52">
        <f>IFERROR(_xll.qlIndexFixing(IndexON,D475,TRUE,_xll.ohTrigger(RecalcTrigger,TriggerON)),NA())</f>
        <v>1.3882254984354248E-2</v>
      </c>
      <c r="H475" s="49">
        <f>_xll.qlCalendarAdvance(IborCalendar,$H474,B475,"f",FALSE)</f>
        <v>42860</v>
      </c>
      <c r="I475" s="49">
        <f>_xll.qlInterestRateIndexValueDate(Index1M,$H475)</f>
        <v>42864</v>
      </c>
      <c r="J475" s="52">
        <f>IFERROR(_xll.qlIndexFixing(Index1M,$H475,TRUE,_xll.ohTrigger(RecalcTrigger,Trigger1M)),NA())</f>
        <v>1.4749106884643424E-2</v>
      </c>
      <c r="K475" s="52">
        <f>IFERROR(_xll.qlIndexFixing(ONIndex1M,I475,TRUE,_xll.ohTrigger(RecalcTrigger,Trigger1M)),NA())</f>
        <v>1.4454255385958348E-2</v>
      </c>
      <c r="L475" s="52">
        <f>IFERROR(_xll.qlIndexFixing(Index3M,H475,TRUE,_xll.ohTrigger(RecalcTrigger,Trigger3M)),NA())</f>
        <v>1.7228154681447703E-2</v>
      </c>
      <c r="M475" s="52">
        <f>IFERROR(_xll.qlIndexFixing(ONIndex3M,I475,TRUE,_xll.ohTrigger(RecalcTrigger,Trigger3M)),NA())</f>
        <v>1.6293847782531401E-2</v>
      </c>
      <c r="N475" s="52">
        <f>IFERROR(_xll.qlIndexFixing(Index6M,$H475,TRUE,_xll.ohTrigger(RecalcTrigger,Trigger6M)),NA())</f>
        <v>1.8643497477159925E-2</v>
      </c>
      <c r="O475" s="52">
        <f>IFERROR(_xll.qlIndexFixing(ONIndex6M,I475,TRUE,_xll.ohTrigger(RecalcTrigger,Trigger6M)),NA())</f>
        <v>1.7249322479253593E-2</v>
      </c>
      <c r="P475" s="52">
        <f>IFERROR(_xll.qlIndexFixing(Index1Y,$H475,TRUE,_xll.ohTrigger(RecalcTrigger,Trigger1Y)),NA())</f>
        <v>2.0969253108847907E-2</v>
      </c>
      <c r="Q475" s="52">
        <f>IFERROR(_xll.qlIndexFixing(ONIndex1Y,I475,TRUE,_xll.ohTrigger(RecalcTrigger,Trigger1Y)),NA())</f>
        <v>1.7117821578924719E-2</v>
      </c>
    </row>
    <row r="476" spans="2:17" x14ac:dyDescent="0.2">
      <c r="B476" s="46" t="s">
        <v>20</v>
      </c>
      <c r="D476" s="49">
        <f>_xll.qlCalendarAdvance(LocalCalendar,$D475,B476,"f",FALSE)</f>
        <v>42867</v>
      </c>
      <c r="E476" s="49">
        <f>_xll.qlInterestRateIndexValueDate(IndexON,D476)</f>
        <v>42867</v>
      </c>
      <c r="F476" s="52">
        <f>IFERROR(_xll.qlIndexFixing(IndexON,D476,TRUE,_xll.ohTrigger(RecalcTrigger,TriggerON)),NA())</f>
        <v>1.3920360529606768E-2</v>
      </c>
      <c r="H476" s="49">
        <f>_xll.qlCalendarAdvance(IborCalendar,$H475,B476,"f",FALSE)</f>
        <v>42863</v>
      </c>
      <c r="I476" s="49">
        <f>_xll.qlInterestRateIndexValueDate(Index1M,$H476)</f>
        <v>42865</v>
      </c>
      <c r="J476" s="52">
        <f>IFERROR(_xll.qlIndexFixing(Index1M,$H476,TRUE,_xll.ohTrigger(RecalcTrigger,Trigger1M)),NA())</f>
        <v>1.4787602712577973E-2</v>
      </c>
      <c r="K476" s="52">
        <f>IFERROR(_xll.qlIndexFixing(ONIndex1M,I476,TRUE,_xll.ohTrigger(RecalcTrigger,Trigger1M)),NA())</f>
        <v>1.4473458441344178E-2</v>
      </c>
      <c r="L476" s="52">
        <f>IFERROR(_xll.qlIndexFixing(Index3M,H476,TRUE,_xll.ohTrigger(RecalcTrigger,Trigger3M)),NA())</f>
        <v>1.7246968809488419E-2</v>
      </c>
      <c r="M476" s="52">
        <f>IFERROR(_xll.qlIndexFixing(ONIndex3M,I476,TRUE,_xll.ohTrigger(RecalcTrigger,Trigger3M)),NA())</f>
        <v>1.6314684168508009E-2</v>
      </c>
      <c r="N476" s="52">
        <f>IFERROR(_xll.qlIndexFixing(Index6M,$H476,TRUE,_xll.ohTrigger(RecalcTrigger,Trigger6M)),NA())</f>
        <v>1.8677983776144269E-2</v>
      </c>
      <c r="O476" s="52">
        <f>IFERROR(_xll.qlIndexFixing(ONIndex6M,I476,TRUE,_xll.ohTrigger(RecalcTrigger,Trigger6M)),NA())</f>
        <v>1.7269417467087322E-2</v>
      </c>
      <c r="P476" s="52">
        <f>IFERROR(_xll.qlIndexFixing(Index1Y,$H476,TRUE,_xll.ohTrigger(RecalcTrigger,Trigger1Y)),NA())</f>
        <v>2.0988328071384094E-2</v>
      </c>
      <c r="Q476" s="52">
        <f>IFERROR(_xll.qlIndexFixing(ONIndex1Y,I476,TRUE,_xll.ohTrigger(RecalcTrigger,Trigger1Y)),NA())</f>
        <v>1.7128722675030517E-2</v>
      </c>
    </row>
    <row r="477" spans="2:17" x14ac:dyDescent="0.2">
      <c r="B477" s="46" t="s">
        <v>20</v>
      </c>
      <c r="D477" s="49">
        <f>_xll.qlCalendarAdvance(LocalCalendar,$D476,B477,"f",FALSE)</f>
        <v>42870</v>
      </c>
      <c r="E477" s="49">
        <f>_xll.qlInterestRateIndexValueDate(IndexON,D477)</f>
        <v>42870</v>
      </c>
      <c r="F477" s="52">
        <f>IFERROR(_xll.qlIndexFixing(IndexON,D477,TRUE,_xll.ohTrigger(RecalcTrigger,TriggerON)),NA())</f>
        <v>1.3957284636845202E-2</v>
      </c>
      <c r="H477" s="49">
        <f>_xll.qlCalendarAdvance(IborCalendar,$H476,B477,"f",FALSE)</f>
        <v>42864</v>
      </c>
      <c r="I477" s="49">
        <f>_xll.qlInterestRateIndexValueDate(Index1M,$H477)</f>
        <v>42866</v>
      </c>
      <c r="J477" s="52">
        <f>IFERROR(_xll.qlIndexFixing(Index1M,$H477,TRUE,_xll.ohTrigger(RecalcTrigger,Trigger1M)),NA())</f>
        <v>1.4796824828751109E-2</v>
      </c>
      <c r="K477" s="52">
        <f>IFERROR(_xll.qlIndexFixing(ONIndex1M,I477,TRUE,_xll.ohTrigger(RecalcTrigger,Trigger1M)),NA())</f>
        <v>1.4492645974266694E-2</v>
      </c>
      <c r="L477" s="52">
        <f>IFERROR(_xll.qlIndexFixing(Index3M,H477,TRUE,_xll.ohTrigger(RecalcTrigger,Trigger3M)),NA())</f>
        <v>1.7265722179891956E-2</v>
      </c>
      <c r="M477" s="52">
        <f>IFERROR(_xll.qlIndexFixing(ONIndex3M,I477,TRUE,_xll.ohTrigger(RecalcTrigger,Trigger3M)),NA())</f>
        <v>1.6335496234498592E-2</v>
      </c>
      <c r="N477" s="52">
        <f>IFERROR(_xll.qlIndexFixing(Index6M,$H477,TRUE,_xll.ohTrigger(RecalcTrigger,Trigger6M)),NA())</f>
        <v>1.8684660398843415E-2</v>
      </c>
      <c r="O477" s="52">
        <f>IFERROR(_xll.qlIndexFixing(ONIndex6M,I477,TRUE,_xll.ohTrigger(RecalcTrigger,Trigger6M)),NA())</f>
        <v>1.7289352691438609E-2</v>
      </c>
      <c r="P477" s="52">
        <f>IFERROR(_xll.qlIndexFixing(Index1Y,$H477,TRUE,_xll.ohTrigger(RecalcTrigger,Trigger1Y)),NA())</f>
        <v>2.1007409125688249E-2</v>
      </c>
      <c r="Q477" s="52">
        <f>IFERROR(_xll.qlIndexFixing(ONIndex1Y,I477,TRUE,_xll.ohTrigger(RecalcTrigger,Trigger1Y)),NA())</f>
        <v>1.7139899637266254E-2</v>
      </c>
    </row>
    <row r="478" spans="2:17" x14ac:dyDescent="0.2">
      <c r="B478" s="46" t="s">
        <v>20</v>
      </c>
      <c r="D478" s="49">
        <f>_xll.qlCalendarAdvance(LocalCalendar,$D477,B478,"f",FALSE)</f>
        <v>42871</v>
      </c>
      <c r="E478" s="49">
        <f>_xll.qlInterestRateIndexValueDate(IndexON,D478)</f>
        <v>42871</v>
      </c>
      <c r="F478" s="52">
        <f>IFERROR(_xll.qlIndexFixing(IndexON,D478,TRUE,_xll.ohTrigger(RecalcTrigger,TriggerON)),NA())</f>
        <v>1.3975963320804752E-2</v>
      </c>
      <c r="H478" s="49">
        <f>_xll.qlCalendarAdvance(IborCalendar,$H477,B478,"f",FALSE)</f>
        <v>42865</v>
      </c>
      <c r="I478" s="49">
        <f>_xll.qlInterestRateIndexValueDate(Index1M,$H478)</f>
        <v>42867</v>
      </c>
      <c r="J478" s="52">
        <f>IFERROR(_xll.qlIndexFixing(Index1M,$H478,TRUE,_xll.ohTrigger(RecalcTrigger,Trigger1M)),NA())</f>
        <v>1.4806040997891859E-2</v>
      </c>
      <c r="K478" s="52">
        <f>IFERROR(_xll.qlIndexFixing(ONIndex1M,I478,TRUE,_xll.ohTrigger(RecalcTrigger,Trigger1M)),NA())</f>
        <v>1.4531555831442944E-2</v>
      </c>
      <c r="L478" s="52">
        <f>IFERROR(_xll.qlIndexFixing(Index3M,H478,TRUE,_xll.ohTrigger(RecalcTrigger,Trigger3M)),NA())</f>
        <v>1.7302842666585761E-2</v>
      </c>
      <c r="M478" s="52">
        <f>IFERROR(_xll.qlIndexFixing(ONIndex3M,I478,TRUE,_xll.ohTrigger(RecalcTrigger,Trigger3M)),NA())</f>
        <v>1.6377784331442768E-2</v>
      </c>
      <c r="N478" s="52">
        <f>IFERROR(_xll.qlIndexFixing(Index6M,$H478,TRUE,_xll.ohTrigger(RecalcTrigger,Trigger6M)),NA())</f>
        <v>1.869130493443559E-2</v>
      </c>
      <c r="O478" s="52">
        <f>IFERROR(_xll.qlIndexFixing(ONIndex6M,I478,TRUE,_xll.ohTrigger(RecalcTrigger,Trigger6M)),NA())</f>
        <v>1.732952472918825E-2</v>
      </c>
      <c r="P478" s="52">
        <f>IFERROR(_xll.qlIndexFixing(Index1Y,$H478,TRUE,_xll.ohTrigger(RecalcTrigger,Trigger1Y)),NA())</f>
        <v>2.1045385176643717E-2</v>
      </c>
      <c r="Q478" s="52">
        <f>IFERROR(_xll.qlIndexFixing(ONIndex1Y,I478,TRUE,_xll.ohTrigger(RecalcTrigger,Trigger1Y)),NA())</f>
        <v>1.716399139143121E-2</v>
      </c>
    </row>
    <row r="479" spans="2:17" x14ac:dyDescent="0.2">
      <c r="B479" s="46" t="s">
        <v>20</v>
      </c>
      <c r="D479" s="49">
        <f>_xll.qlCalendarAdvance(LocalCalendar,$D478,B479,"f",FALSE)</f>
        <v>42872</v>
      </c>
      <c r="E479" s="49">
        <f>_xll.qlInterestRateIndexValueDate(IndexON,D479)</f>
        <v>42872</v>
      </c>
      <c r="F479" s="52">
        <f>IFERROR(_xll.qlIndexFixing(IndexON,D479,TRUE,_xll.ohTrigger(RecalcTrigger,TriggerON)),NA())</f>
        <v>1.3994610512995109E-2</v>
      </c>
      <c r="H479" s="49">
        <f>_xll.qlCalendarAdvance(IborCalendar,$H478,B479,"f",FALSE)</f>
        <v>42866</v>
      </c>
      <c r="I479" s="49">
        <f>_xll.qlInterestRateIndexValueDate(Index1M,$H479)</f>
        <v>42870</v>
      </c>
      <c r="J479" s="52">
        <f>IFERROR(_xll.qlIndexFixing(Index1M,$H479,TRUE,_xll.ohTrigger(RecalcTrigger,Trigger1M)),NA())</f>
        <v>1.4862835505662149E-2</v>
      </c>
      <c r="K479" s="52">
        <f>IFERROR(_xll.qlIndexFixing(ONIndex1M,I479,TRUE,_xll.ohTrigger(RecalcTrigger,Trigger1M)),NA())</f>
        <v>1.4569240881723289E-2</v>
      </c>
      <c r="L479" s="52">
        <f>IFERROR(_xll.qlIndexFixing(Index3M,H479,TRUE,_xll.ohTrigger(RecalcTrigger,Trigger3M)),NA())</f>
        <v>1.7340115060270479E-2</v>
      </c>
      <c r="M479" s="52">
        <f>IFERROR(_xll.qlIndexFixing(ONIndex3M,I479,TRUE,_xll.ohTrigger(RecalcTrigger,Trigger3M)),NA())</f>
        <v>1.6418501298840482E-2</v>
      </c>
      <c r="N479" s="52">
        <f>IFERROR(_xll.qlIndexFixing(Index6M,$H479,TRUE,_xll.ohTrigger(RecalcTrigger,Trigger6M)),NA())</f>
        <v>1.8724907424054991E-2</v>
      </c>
      <c r="O479" s="52">
        <f>IFERROR(_xll.qlIndexFixing(ONIndex6M,I479,TRUE,_xll.ohTrigger(RecalcTrigger,Trigger6M)),NA())</f>
        <v>1.7367495954019319E-2</v>
      </c>
      <c r="P479" s="52">
        <f>IFERROR(_xll.qlIndexFixing(Index1Y,$H479,TRUE,_xll.ohTrigger(RecalcTrigger,Trigger1Y)),NA())</f>
        <v>2.1083776742245538E-2</v>
      </c>
      <c r="Q479" s="52">
        <f>IFERROR(_xll.qlIndexFixing(ONIndex1Y,I479,TRUE,_xll.ohTrigger(RecalcTrigger,Trigger1Y)),NA())</f>
        <v>1.7187366149107319E-2</v>
      </c>
    </row>
    <row r="480" spans="2:17" x14ac:dyDescent="0.2">
      <c r="B480" s="46" t="s">
        <v>20</v>
      </c>
      <c r="D480" s="49">
        <f>_xll.qlCalendarAdvance(LocalCalendar,$D479,B480,"f",FALSE)</f>
        <v>42873</v>
      </c>
      <c r="E480" s="49">
        <f>_xll.qlInterestRateIndexValueDate(IndexON,D480)</f>
        <v>42873</v>
      </c>
      <c r="F480" s="52">
        <f>IFERROR(_xll.qlIndexFixing(IndexON,D480,TRUE,_xll.ohTrigger(RecalcTrigger,TriggerON)),NA())</f>
        <v>1.4013226213416274E-2</v>
      </c>
      <c r="H480" s="49">
        <f>_xll.qlCalendarAdvance(IborCalendar,$H479,B480,"f",FALSE)</f>
        <v>42867</v>
      </c>
      <c r="I480" s="49">
        <f>_xll.qlInterestRateIndexValueDate(Index1M,$H480)</f>
        <v>42871</v>
      </c>
      <c r="J480" s="52">
        <f>IFERROR(_xll.qlIndexFixing(Index1M,$H480,TRUE,_xll.ohTrigger(RecalcTrigger,Trigger1M)),NA())</f>
        <v>1.4881735984459679E-2</v>
      </c>
      <c r="K480" s="52">
        <f>IFERROR(_xll.qlIndexFixing(ONIndex1M,I480,TRUE,_xll.ohTrigger(RecalcTrigger,Trigger1M)),NA())</f>
        <v>1.4588350802409167E-2</v>
      </c>
      <c r="L480" s="52">
        <f>IFERROR(_xll.qlIndexFixing(Index3M,H480,TRUE,_xll.ohTrigger(RecalcTrigger,Trigger3M)),NA())</f>
        <v>1.7358554873754456E-2</v>
      </c>
      <c r="M480" s="52">
        <f>IFERROR(_xll.qlIndexFixing(ONIndex3M,I480,TRUE,_xll.ohTrigger(RecalcTrigger,Trigger3M)),NA())</f>
        <v>1.6439191764980876E-2</v>
      </c>
      <c r="N480" s="52">
        <f>IFERROR(_xll.qlIndexFixing(Index6M,$H480,TRUE,_xll.ohTrigger(RecalcTrigger,Trigger6M)),NA())</f>
        <v>1.873835033612806E-2</v>
      </c>
      <c r="O480" s="52">
        <f>IFERROR(_xll.qlIndexFixing(ONIndex6M,I480,TRUE,_xll.ohTrigger(RecalcTrigger,Trigger6M)),NA())</f>
        <v>1.7386632360798515E-2</v>
      </c>
      <c r="P480" s="52">
        <f>IFERROR(_xll.qlIndexFixing(Index1Y,$H480,TRUE,_xll.ohTrigger(RecalcTrigger,Trigger1Y)),NA())</f>
        <v>2.1102875116055082E-2</v>
      </c>
      <c r="Q480" s="52">
        <f>IFERROR(_xll.qlIndexFixing(ONIndex1Y,I480,TRUE,_xll.ohTrigger(RecalcTrigger,Trigger1Y)),NA())</f>
        <v>1.7199922442872051E-2</v>
      </c>
    </row>
    <row r="481" spans="2:17" x14ac:dyDescent="0.2">
      <c r="B481" s="46" t="s">
        <v>20</v>
      </c>
      <c r="D481" s="49">
        <f>_xll.qlCalendarAdvance(LocalCalendar,$D480,B481,"f",FALSE)</f>
        <v>42874</v>
      </c>
      <c r="E481" s="49">
        <f>_xll.qlInterestRateIndexValueDate(IndexON,D481)</f>
        <v>42874</v>
      </c>
      <c r="F481" s="52">
        <f>IFERROR(_xll.qlIndexFixing(IndexON,D481,TRUE,_xll.ohTrigger(RecalcTrigger,TriggerON)),NA())</f>
        <v>1.4050901016799955E-2</v>
      </c>
      <c r="H481" s="49">
        <f>_xll.qlCalendarAdvance(IborCalendar,$H480,B481,"f",FALSE)</f>
        <v>42870</v>
      </c>
      <c r="I481" s="49">
        <f>_xll.qlInterestRateIndexValueDate(Index1M,$H481)</f>
        <v>42872</v>
      </c>
      <c r="J481" s="52">
        <f>IFERROR(_xll.qlIndexFixing(Index1M,$H481,TRUE,_xll.ohTrigger(RecalcTrigger,Trigger1M)),NA())</f>
        <v>1.4920025565593163E-2</v>
      </c>
      <c r="K481" s="52">
        <f>IFERROR(_xll.qlIndexFixing(ONIndex1M,I481,TRUE,_xll.ohTrigger(RecalcTrigger,Trigger1M)),NA())</f>
        <v>1.4607445200791602E-2</v>
      </c>
      <c r="L481" s="52">
        <f>IFERROR(_xll.qlIndexFixing(Index3M,H481,TRUE,_xll.ohTrigger(RecalcTrigger,Trigger3M)),NA())</f>
        <v>1.7376930022040889E-2</v>
      </c>
      <c r="M481" s="52">
        <f>IFERROR(_xll.qlIndexFixing(ONIndex3M,I481,TRUE,_xll.ohTrigger(RecalcTrigger,Trigger3M)),NA())</f>
        <v>1.6459857911135245E-2</v>
      </c>
      <c r="N481" s="52">
        <f>IFERROR(_xll.qlIndexFixing(Index6M,$H481,TRUE,_xll.ohTrigger(RecalcTrigger,Trigger6M)),NA())</f>
        <v>1.875175984834607E-2</v>
      </c>
      <c r="O481" s="52">
        <f>IFERROR(_xll.qlIndexFixing(ONIndex6M,I481,TRUE,_xll.ohTrigger(RecalcTrigger,Trigger6M)),NA())</f>
        <v>1.7405609004015332E-2</v>
      </c>
      <c r="P481" s="52">
        <f>IFERROR(_xll.qlIndexFixing(Index1Y,$H481,TRUE,_xll.ohTrigger(RecalcTrigger,Trigger1Y)),NA())</f>
        <v>2.1121974325434053E-2</v>
      </c>
      <c r="Q481" s="52">
        <f>IFERROR(_xll.qlIndexFixing(ONIndex1Y,I481,TRUE,_xll.ohTrigger(RecalcTrigger,Trigger1Y)),NA())</f>
        <v>1.721275460300653E-2</v>
      </c>
    </row>
    <row r="482" spans="2:17" x14ac:dyDescent="0.2">
      <c r="B482" s="46" t="s">
        <v>20</v>
      </c>
      <c r="D482" s="49">
        <f>_xll.qlCalendarAdvance(LocalCalendar,$D481,B482,"f",FALSE)</f>
        <v>42877</v>
      </c>
      <c r="E482" s="49">
        <f>_xll.qlInterestRateIndexValueDate(IndexON,D482)</f>
        <v>42877</v>
      </c>
      <c r="F482" s="52">
        <f>IFERROR(_xll.qlIndexFixing(IndexON,D482,TRUE,_xll.ohTrigger(RecalcTrigger,TriggerON)),NA())</f>
        <v>1.408737409844818E-2</v>
      </c>
      <c r="H482" s="49">
        <f>_xll.qlCalendarAdvance(IborCalendar,$H481,B482,"f",FALSE)</f>
        <v>42871</v>
      </c>
      <c r="I482" s="49">
        <f>_xll.qlInterestRateIndexValueDate(Index1M,$H482)</f>
        <v>42873</v>
      </c>
      <c r="J482" s="52">
        <f>IFERROR(_xll.qlIndexFixing(Index1M,$H482,TRUE,_xll.ohTrigger(RecalcTrigger,Trigger1M)),NA())</f>
        <v>1.4929187931731758E-2</v>
      </c>
      <c r="K482" s="52">
        <f>IFERROR(_xll.qlIndexFixing(ONIndex1M,I482,TRUE,_xll.ohTrigger(RecalcTrigger,Trigger1M)),NA())</f>
        <v>1.4626524076710723E-2</v>
      </c>
      <c r="L482" s="52">
        <f>IFERROR(_xll.qlIndexFixing(Index3M,H482,TRUE,_xll.ohTrigger(RecalcTrigger,Trigger3M)),NA())</f>
        <v>1.739523985383858E-2</v>
      </c>
      <c r="M482" s="52">
        <f>IFERROR(_xll.qlIndexFixing(ONIndex3M,I482,TRUE,_xll.ohTrigger(RecalcTrigger,Trigger3M)),NA())</f>
        <v>1.6480499737303589E-2</v>
      </c>
      <c r="N482" s="52">
        <f>IFERROR(_xll.qlIndexFixing(Index6M,$H482,TRUE,_xll.ohTrigger(RecalcTrigger,Trigger6M)),NA())</f>
        <v>1.8778999574659613E-2</v>
      </c>
      <c r="O482" s="52">
        <f>IFERROR(_xll.qlIndexFixing(ONIndex6M,I482,TRUE,_xll.ohTrigger(RecalcTrigger,Trigger6M)),NA())</f>
        <v>1.7424425883589834E-2</v>
      </c>
      <c r="P482" s="52">
        <f>IFERROR(_xll.qlIndexFixing(Index1Y,$H482,TRUE,_xll.ohTrigger(RecalcTrigger,Trigger1Y)),NA())</f>
        <v>2.1141073494117243E-2</v>
      </c>
      <c r="Q482" s="52">
        <f>IFERROR(_xll.qlIndexFixing(ONIndex1Y,I482,TRUE,_xll.ohTrigger(RecalcTrigger,Trigger1Y)),NA())</f>
        <v>1.7225862629590694E-2</v>
      </c>
    </row>
    <row r="483" spans="2:17" x14ac:dyDescent="0.2">
      <c r="B483" s="46" t="s">
        <v>20</v>
      </c>
      <c r="D483" s="49">
        <f>_xll.qlCalendarAdvance(LocalCalendar,$D482,B483,"f",FALSE)</f>
        <v>42878</v>
      </c>
      <c r="E483" s="49">
        <f>_xll.qlInterestRateIndexValueDate(IndexON,D483)</f>
        <v>42878</v>
      </c>
      <c r="F483" s="52">
        <f>IFERROR(_xll.qlIndexFixing(IndexON,D483,TRUE,_xll.ohTrigger(RecalcTrigger,TriggerON)),NA())</f>
        <v>1.4105832340343127E-2</v>
      </c>
      <c r="H483" s="49">
        <f>_xll.qlCalendarAdvance(IborCalendar,$H482,B483,"f",FALSE)</f>
        <v>42872</v>
      </c>
      <c r="I483" s="49">
        <f>_xll.qlInterestRateIndexValueDate(Index1M,$H483)</f>
        <v>42874</v>
      </c>
      <c r="J483" s="52">
        <f>IFERROR(_xll.qlIndexFixing(Index1M,$H483,TRUE,_xll.ohTrigger(RecalcTrigger,Trigger1M)),NA())</f>
        <v>1.4938344348412189E-2</v>
      </c>
      <c r="K483" s="52">
        <f>IFERROR(_xll.qlIndexFixing(ONIndex1M,I483,TRUE,_xll.ohTrigger(RecalcTrigger,Trigger1M)),NA())</f>
        <v>1.4665227459609298E-2</v>
      </c>
      <c r="L483" s="52">
        <f>IFERROR(_xll.qlIndexFixing(Index3M,H483,TRUE,_xll.ohTrigger(RecalcTrigger,Trigger3M)),NA())</f>
        <v>1.7431380596862344E-2</v>
      </c>
      <c r="M483" s="52">
        <f>IFERROR(_xll.qlIndexFixing(ONIndex3M,I483,TRUE,_xll.ohTrigger(RecalcTrigger,Trigger3M)),NA())</f>
        <v>1.6522460574854847E-2</v>
      </c>
      <c r="N483" s="52">
        <f>IFERROR(_xll.qlIndexFixing(Index6M,$H483,TRUE,_xll.ohTrigger(RecalcTrigger,Trigger6M)),NA())</f>
        <v>1.8785412358429648E-2</v>
      </c>
      <c r="O483" s="52">
        <f>IFERROR(_xll.qlIndexFixing(ONIndex6M,I483,TRUE,_xll.ohTrigger(RecalcTrigger,Trigger6M)),NA())</f>
        <v>1.7462374068690778E-2</v>
      </c>
      <c r="P483" s="52">
        <f>IFERROR(_xll.qlIndexFixing(Index1Y,$H483,TRUE,_xll.ohTrigger(RecalcTrigger,Trigger1Y)),NA())</f>
        <v>2.1178845930057862E-2</v>
      </c>
      <c r="Q483" s="52">
        <f>IFERROR(_xll.qlIndexFixing(ONIndex1Y,I483,TRUE,_xll.ohTrigger(RecalcTrigger,Trigger1Y)),NA())</f>
        <v>1.7253825100462805E-2</v>
      </c>
    </row>
    <row r="484" spans="2:17" x14ac:dyDescent="0.2">
      <c r="B484" s="46" t="s">
        <v>20</v>
      </c>
      <c r="D484" s="49">
        <f>_xll.qlCalendarAdvance(LocalCalendar,$D483,B484,"f",FALSE)</f>
        <v>42879</v>
      </c>
      <c r="E484" s="49">
        <f>_xll.qlInterestRateIndexValueDate(IndexON,D484)</f>
        <v>42879</v>
      </c>
      <c r="F484" s="52">
        <f>IFERROR(_xll.qlIndexFixing(IndexON,D484,TRUE,_xll.ohTrigger(RecalcTrigger,TriggerON)),NA())</f>
        <v>1.4124259090628755E-2</v>
      </c>
      <c r="H484" s="49">
        <f>_xll.qlCalendarAdvance(IborCalendar,$H483,B484,"f",FALSE)</f>
        <v>42873</v>
      </c>
      <c r="I484" s="49">
        <f>_xll.qlInterestRateIndexValueDate(Index1M,$H484)</f>
        <v>42877</v>
      </c>
      <c r="J484" s="52">
        <f>IFERROR(_xll.qlIndexFixing(Index1M,$H484,TRUE,_xll.ohTrigger(RecalcTrigger,Trigger1M)),NA())</f>
        <v>1.4994813102118755E-2</v>
      </c>
      <c r="K484" s="52">
        <f>IFERROR(_xll.qlIndexFixing(ONIndex1M,I484,TRUE,_xll.ohTrigger(RecalcTrigger,Trigger1M)),NA())</f>
        <v>1.4702684355674123E-2</v>
      </c>
      <c r="L484" s="52">
        <f>IFERROR(_xll.qlIndexFixing(Index3M,H484,TRUE,_xll.ohTrigger(RecalcTrigger,Trigger3M)),NA())</f>
        <v>1.7467812989984413E-2</v>
      </c>
      <c r="M484" s="52">
        <f>IFERROR(_xll.qlIndexFixing(ONIndex3M,I484,TRUE,_xll.ohTrigger(RecalcTrigger,Trigger3M)),NA())</f>
        <v>1.6562823842036778E-2</v>
      </c>
      <c r="N484" s="52">
        <f>IFERROR(_xll.qlIndexFixing(Index6M,$H484,TRUE,_xll.ohTrigger(RecalcTrigger,Trigger6M)),NA())</f>
        <v>1.8818338338066128E-2</v>
      </c>
      <c r="O484" s="52">
        <f>IFERROR(_xll.qlIndexFixing(ONIndex6M,I484,TRUE,_xll.ohTrigger(RecalcTrigger,Trigger6M)),NA())</f>
        <v>1.7498095765144939E-2</v>
      </c>
      <c r="P484" s="52">
        <f>IFERROR(_xll.qlIndexFixing(Index1Y,$H484,TRUE,_xll.ohTrigger(RecalcTrigger,Trigger1Y)),NA())</f>
        <v>2.1217452234255491E-2</v>
      </c>
      <c r="Q484" s="52">
        <f>IFERROR(_xll.qlIndexFixing(ONIndex1Y,I484,TRUE,_xll.ohTrigger(RecalcTrigger,Trigger1Y)),NA())</f>
        <v>1.7281053400584057E-2</v>
      </c>
    </row>
    <row r="485" spans="2:17" x14ac:dyDescent="0.2">
      <c r="B485" s="46" t="s">
        <v>20</v>
      </c>
      <c r="D485" s="49">
        <f>_xll.qlCalendarAdvance(LocalCalendar,$D484,B485,"f",FALSE)</f>
        <v>42880</v>
      </c>
      <c r="E485" s="49">
        <f>_xll.qlInterestRateIndexValueDate(IndexON,D485)</f>
        <v>42880</v>
      </c>
      <c r="F485" s="52">
        <f>IFERROR(_xll.qlIndexFixing(IndexON,D485,TRUE,_xll.ohTrigger(RecalcTrigger,TriggerON)),NA())</f>
        <v>1.4142654349065253E-2</v>
      </c>
      <c r="H485" s="49">
        <f>_xll.qlCalendarAdvance(IborCalendar,$H484,B485,"f",FALSE)</f>
        <v>42874</v>
      </c>
      <c r="I485" s="49">
        <f>_xll.qlInterestRateIndexValueDate(Index1M,$H485)</f>
        <v>42878</v>
      </c>
      <c r="J485" s="52">
        <f>IFERROR(_xll.qlIndexFixing(Index1M,$H485,TRUE,_xll.ohTrigger(RecalcTrigger,Trigger1M)),NA())</f>
        <v>1.5013604995172018E-2</v>
      </c>
      <c r="K485" s="52">
        <f>IFERROR(_xll.qlIndexFixing(ONIndex1M,I485,TRUE,_xll.ohTrigger(RecalcTrigger,Trigger1M)),NA())</f>
        <v>1.472168561927667E-2</v>
      </c>
      <c r="L485" s="52">
        <f>IFERROR(_xll.qlIndexFixing(Index3M,H485,TRUE,_xll.ohTrigger(RecalcTrigger,Trigger3M)),NA())</f>
        <v>1.7485786469645527E-2</v>
      </c>
      <c r="M485" s="52">
        <f>IFERROR(_xll.qlIndexFixing(ONIndex3M,I485,TRUE,_xll.ohTrigger(RecalcTrigger,Trigger3M)),NA())</f>
        <v>1.6583344068115125E-2</v>
      </c>
      <c r="N485" s="52">
        <f>IFERROR(_xll.qlIndexFixing(Index6M,$H485,TRUE,_xll.ohTrigger(RecalcTrigger,Trigger6M)),NA())</f>
        <v>1.8838497901157998E-2</v>
      </c>
      <c r="O485" s="52">
        <f>IFERROR(_xll.qlIndexFixing(ONIndex6M,I485,TRUE,_xll.ohTrigger(RecalcTrigger,Trigger6M)),NA())</f>
        <v>1.7516113826268054E-2</v>
      </c>
      <c r="P485" s="52">
        <f>IFERROR(_xll.qlIndexFixing(Index1Y,$H485,TRUE,_xll.ohTrigger(RecalcTrigger,Trigger1Y)),NA())</f>
        <v>2.1236538053151219E-2</v>
      </c>
      <c r="Q485" s="52">
        <f>IFERROR(_xll.qlIndexFixing(ONIndex1Y,I485,TRUE,_xll.ohTrigger(RecalcTrigger,Trigger1Y)),NA())</f>
        <v>1.7295540759656447E-2</v>
      </c>
    </row>
    <row r="486" spans="2:17" x14ac:dyDescent="0.2">
      <c r="B486" s="46" t="s">
        <v>20</v>
      </c>
      <c r="D486" s="49">
        <f>_xll.qlCalendarAdvance(LocalCalendar,$D485,B486,"f",FALSE)</f>
        <v>42881</v>
      </c>
      <c r="E486" s="49">
        <f>_xll.qlInterestRateIndexValueDate(IndexON,D486)</f>
        <v>42881</v>
      </c>
      <c r="F486" s="52">
        <f>IFERROR(_xll.qlIndexFixing(IndexON,D486,TRUE,_xll.ohTrigger(RecalcTrigger,TriggerON)),NA())</f>
        <v>1.4189323862598968E-2</v>
      </c>
      <c r="H486" s="49">
        <f>_xll.qlCalendarAdvance(IborCalendar,$H485,B486,"f",FALSE)</f>
        <v>42877</v>
      </c>
      <c r="I486" s="49">
        <f>_xll.qlInterestRateIndexValueDate(Index1M,$H486)</f>
        <v>42879</v>
      </c>
      <c r="J486" s="52">
        <f>IFERROR(_xll.qlIndexFixing(Index1M,$H486,TRUE,_xll.ohTrigger(RecalcTrigger,Trigger1M)),NA())</f>
        <v>1.5051688355863489E-2</v>
      </c>
      <c r="K486" s="52">
        <f>IFERROR(_xll.qlIndexFixing(ONIndex1M,I486,TRUE,_xll.ohTrigger(RecalcTrigger,Trigger1M)),NA())</f>
        <v>1.4740671360415902E-2</v>
      </c>
      <c r="L486" s="52">
        <f>IFERROR(_xll.qlIndexFixing(Index3M,H486,TRUE,_xll.ohTrigger(RecalcTrigger,Trigger3M)),NA())</f>
        <v>1.7503690724883059E-2</v>
      </c>
      <c r="M486" s="52">
        <f>IFERROR(_xll.qlIndexFixing(ONIndex3M,I486,TRUE,_xll.ohTrigger(RecalcTrigger,Trigger3M)),NA())</f>
        <v>1.6603839974287382E-2</v>
      </c>
      <c r="N486" s="52">
        <f>IFERROR(_xll.qlIndexFixing(Index6M,$H486,TRUE,_xll.ohTrigger(RecalcTrigger,Trigger6M)),NA())</f>
        <v>1.8844767862522056E-2</v>
      </c>
      <c r="O486" s="52">
        <f>IFERROR(_xll.qlIndexFixing(ONIndex6M,I486,TRUE,_xll.ohTrigger(RecalcTrigger,Trigger6M)),NA())</f>
        <v>1.7533972123588981E-2</v>
      </c>
      <c r="P486" s="52">
        <f>IFERROR(_xll.qlIndexFixing(Index1Y,$H486,TRUE,_xll.ohTrigger(RecalcTrigger,Trigger1Y)),NA())</f>
        <v>2.1255618572363182E-2</v>
      </c>
      <c r="Q486" s="52">
        <f>IFERROR(_xll.qlIndexFixing(ONIndex1Y,I486,TRUE,_xll.ohTrigger(RecalcTrigger,Trigger1Y)),NA())</f>
        <v>1.7310303985338393E-2</v>
      </c>
    </row>
    <row r="487" spans="2:17" x14ac:dyDescent="0.2">
      <c r="B487" s="46" t="s">
        <v>20</v>
      </c>
      <c r="D487" s="49">
        <f>_xll.qlCalendarAdvance(LocalCalendar,$D486,B487,"f",FALSE)</f>
        <v>42885</v>
      </c>
      <c r="E487" s="49">
        <f>_xll.qlInterestRateIndexValueDate(IndexON,D487)</f>
        <v>42885</v>
      </c>
      <c r="F487" s="52">
        <f>IFERROR(_xll.qlIndexFixing(IndexON,D487,TRUE,_xll.ohTrigger(RecalcTrigger,TriggerON)),NA())</f>
        <v>1.4234158265269414E-2</v>
      </c>
      <c r="H487" s="49">
        <f>_xll.qlCalendarAdvance(IborCalendar,$H486,B487,"f",FALSE)</f>
        <v>42878</v>
      </c>
      <c r="I487" s="49">
        <f>_xll.qlInterestRateIndexValueDate(Index1M,$H487)</f>
        <v>42880</v>
      </c>
      <c r="J487" s="52">
        <f>IFERROR(_xll.qlIndexFixing(Index1M,$H487,TRUE,_xll.ohTrigger(RecalcTrigger,Trigger1M)),NA())</f>
        <v>1.5060790953167202E-2</v>
      </c>
      <c r="K487" s="52">
        <f>IFERROR(_xll.qlIndexFixing(ONIndex1M,I487,TRUE,_xll.ohTrigger(RecalcTrigger,Trigger1M)),NA())</f>
        <v>1.475964157909182E-2</v>
      </c>
      <c r="L487" s="52">
        <f>IFERROR(_xll.qlIndexFixing(Index3M,H487,TRUE,_xll.ohTrigger(RecalcTrigger,Trigger3M)),NA())</f>
        <v>1.7521525104341511E-2</v>
      </c>
      <c r="M487" s="52">
        <f>IFERROR(_xll.qlIndexFixing(ONIndex3M,I487,TRUE,_xll.ohTrigger(RecalcTrigger,Trigger3M)),NA())</f>
        <v>1.6624311560393679E-2</v>
      </c>
      <c r="N487" s="52">
        <f>IFERROR(_xll.qlIndexFixing(Index6M,$H487,TRUE,_xll.ohTrigger(RecalcTrigger,Trigger6M)),NA())</f>
        <v>1.8871811634064848E-2</v>
      </c>
      <c r="O487" s="52">
        <f>IFERROR(_xll.qlIndexFixing(ONIndex6M,I487,TRUE,_xll.ohTrigger(RecalcTrigger,Trigger6M)),NA())</f>
        <v>1.7551670657107721E-2</v>
      </c>
      <c r="P487" s="52">
        <f>IFERROR(_xll.qlIndexFixing(Index1Y,$H487,TRUE,_xll.ohTrigger(RecalcTrigger,Trigger1Y)),NA())</f>
        <v>2.1274692915161028E-2</v>
      </c>
      <c r="Q487" s="52">
        <f>IFERROR(_xll.qlIndexFixing(ONIndex1Y,I487,TRUE,_xll.ohTrigger(RecalcTrigger,Trigger1Y)),NA())</f>
        <v>1.7325343077709832E-2</v>
      </c>
    </row>
    <row r="488" spans="2:17" x14ac:dyDescent="0.2">
      <c r="B488" s="46" t="s">
        <v>20</v>
      </c>
      <c r="D488" s="49">
        <f>_xll.qlCalendarAdvance(LocalCalendar,$D487,B488,"f",FALSE)</f>
        <v>42886</v>
      </c>
      <c r="E488" s="49">
        <f>_xll.qlInterestRateIndexValueDate(IndexON,D488)</f>
        <v>42886</v>
      </c>
      <c r="F488" s="52">
        <f>IFERROR(_xll.qlIndexFixing(IndexON,D488,TRUE,_xll.ohTrigger(RecalcTrigger,TriggerON)),NA())</f>
        <v>1.4252364573250631E-2</v>
      </c>
      <c r="H488" s="49">
        <f>_xll.qlCalendarAdvance(IborCalendar,$H487,B488,"f",FALSE)</f>
        <v>42879</v>
      </c>
      <c r="I488" s="49">
        <f>_xll.qlInterestRateIndexValueDate(Index1M,$H488)</f>
        <v>42881</v>
      </c>
      <c r="J488" s="52">
        <f>IFERROR(_xll.qlIndexFixing(Index1M,$H488,TRUE,_xll.ohTrigger(RecalcTrigger,Trigger1M)),NA())</f>
        <v>1.5069887598714913E-2</v>
      </c>
      <c r="K488" s="52">
        <f>IFERROR(_xll.qlIndexFixing(ONIndex1M,I488,TRUE,_xll.ohTrigger(RecalcTrigger,Trigger1M)),NA())</f>
        <v>1.4807903066837991E-2</v>
      </c>
      <c r="L488" s="52">
        <f>IFERROR(_xll.qlIndexFixing(Index3M,H488,TRUE,_xll.ohTrigger(RecalcTrigger,Trigger3M)),NA())</f>
        <v>1.7565268329545851E-2</v>
      </c>
      <c r="M488" s="52">
        <f>IFERROR(_xll.qlIndexFixing(ONIndex3M,I488,TRUE,_xll.ohTrigger(RecalcTrigger,Trigger3M)),NA())</f>
        <v>1.6676527577044187E-2</v>
      </c>
      <c r="N488" s="52">
        <f>IFERROR(_xll.qlIndexFixing(Index6M,$H488,TRUE,_xll.ohTrigger(RecalcTrigger,Trigger6M)),NA())</f>
        <v>1.8878027139807064E-2</v>
      </c>
      <c r="O488" s="52">
        <f>IFERROR(_xll.qlIndexFixing(ONIndex6M,I488,TRUE,_xll.ohTrigger(RecalcTrigger,Trigger6M)),NA())</f>
        <v>1.7596408164106681E-2</v>
      </c>
      <c r="P488" s="52">
        <f>IFERROR(_xll.qlIndexFixing(Index1Y,$H488,TRUE,_xll.ohTrigger(RecalcTrigger,Trigger1Y)),NA())</f>
        <v>2.1321416463192959E-2</v>
      </c>
      <c r="Q488" s="52">
        <f>IFERROR(_xll.qlIndexFixing(ONIndex1Y,I488,TRUE,_xll.ohTrigger(RecalcTrigger,Trigger1Y)),NA())</f>
        <v>1.7365576513692638E-2</v>
      </c>
    </row>
    <row r="489" spans="2:17" x14ac:dyDescent="0.2">
      <c r="B489" s="46" t="s">
        <v>20</v>
      </c>
      <c r="D489" s="49">
        <f>_xll.qlCalendarAdvance(LocalCalendar,$D488,B489,"f",FALSE)</f>
        <v>42887</v>
      </c>
      <c r="E489" s="49">
        <f>_xll.qlInterestRateIndexValueDate(IndexON,D489)</f>
        <v>42887</v>
      </c>
      <c r="F489" s="52">
        <f>IFERROR(_xll.qlIndexFixing(IndexON,D489,TRUE,_xll.ohTrigger(RecalcTrigger,TriggerON)),NA())</f>
        <v>1.4270539389382719E-2</v>
      </c>
      <c r="H489" s="49">
        <f>_xll.qlCalendarAdvance(IborCalendar,$H488,B489,"f",FALSE)</f>
        <v>42880</v>
      </c>
      <c r="I489" s="49">
        <f>_xll.qlInterestRateIndexValueDate(Index1M,$H489)</f>
        <v>42885</v>
      </c>
      <c r="J489" s="52">
        <f>IFERROR(_xll.qlIndexFixing(Index1M,$H489,TRUE,_xll.ohTrigger(RecalcTrigger,Trigger1M)),NA())</f>
        <v>1.5144713899349224E-2</v>
      </c>
      <c r="K489" s="52">
        <f>IFERROR(_xll.qlIndexFixing(ONIndex1M,I489,TRUE,_xll.ohTrigger(RecalcTrigger,Trigger1M)),NA())</f>
        <v>1.4854259835521688E-2</v>
      </c>
      <c r="L489" s="52">
        <f>IFERROR(_xll.qlIndexFixing(Index3M,H489,TRUE,_xll.ohTrigger(RecalcTrigger,Trigger3M)),NA())</f>
        <v>1.7609626067097081E-2</v>
      </c>
      <c r="M489" s="52">
        <f>IFERROR(_xll.qlIndexFixing(ONIndex3M,I489,TRUE,_xll.ohTrigger(RecalcTrigger,Trigger3M)),NA())</f>
        <v>1.6726304690655169E-2</v>
      </c>
      <c r="N489" s="52">
        <f>IFERROR(_xll.qlIndexFixing(Index6M,$H489,TRUE,_xll.ohTrigger(RecalcTrigger,Trigger6M)),NA())</f>
        <v>1.8923459187914857E-2</v>
      </c>
      <c r="O489" s="52">
        <f>IFERROR(_xll.qlIndexFixing(ONIndex6M,I489,TRUE,_xll.ohTrigger(RecalcTrigger,Trigger6M)),NA())</f>
        <v>1.763776686710905E-2</v>
      </c>
      <c r="P489" s="52">
        <f>IFERROR(_xll.qlIndexFixing(Index1Y,$H489,TRUE,_xll.ohTrigger(RecalcTrigger,Trigger1Y)),NA())</f>
        <v>2.1369941292740675E-2</v>
      </c>
      <c r="Q489" s="52">
        <f>IFERROR(_xll.qlIndexFixing(ONIndex1Y,I489,TRUE,_xll.ohTrigger(RecalcTrigger,Trigger1Y)),NA())</f>
        <v>1.7404676540149211E-2</v>
      </c>
    </row>
    <row r="490" spans="2:17" x14ac:dyDescent="0.2">
      <c r="B490" s="46" t="s">
        <v>20</v>
      </c>
      <c r="D490" s="49">
        <f>_xll.qlCalendarAdvance(LocalCalendar,$D489,B490,"f",FALSE)</f>
        <v>42888</v>
      </c>
      <c r="E490" s="49">
        <f>_xll.qlInterestRateIndexValueDate(IndexON,D490)</f>
        <v>42888</v>
      </c>
      <c r="F490" s="52">
        <f>IFERROR(_xll.qlIndexFixing(IndexON,D490,TRUE,_xll.ohTrigger(RecalcTrigger,TriggerON)),NA())</f>
        <v>1.4307352623310621E-2</v>
      </c>
      <c r="H490" s="49">
        <f>_xll.qlCalendarAdvance(IborCalendar,$H489,B490,"f",FALSE)</f>
        <v>42881</v>
      </c>
      <c r="I490" s="49">
        <f>_xll.qlInterestRateIndexValueDate(Index1M,$H490)</f>
        <v>42886</v>
      </c>
      <c r="J490" s="52">
        <f>IFERROR(_xll.qlIndexFixing(Index1M,$H490,TRUE,_xll.ohTrigger(RecalcTrigger,Trigger1M)),NA())</f>
        <v>1.5153770429133573E-2</v>
      </c>
      <c r="K490" s="52">
        <f>IFERROR(_xll.qlIndexFixing(ONIndex1M,I490,TRUE,_xll.ohTrigger(RecalcTrigger,Trigger1M)),NA())</f>
        <v>1.4873136919417718E-2</v>
      </c>
      <c r="L490" s="52">
        <f>IFERROR(_xll.qlIndexFixing(Index3M,H490,TRUE,_xll.ohTrigger(RecalcTrigger,Trigger3M)),NA())</f>
        <v>1.7627027513054311E-2</v>
      </c>
      <c r="M490" s="52">
        <f>IFERROR(_xll.qlIndexFixing(ONIndex3M,I490,TRUE,_xll.ohTrigger(RecalcTrigger,Trigger3M)),NA())</f>
        <v>1.6746630356605507E-2</v>
      </c>
      <c r="N490" s="52">
        <f>IFERROR(_xll.qlIndexFixing(Index6M,$H490,TRUE,_xll.ohTrigger(RecalcTrigger,Trigger6M)),NA())</f>
        <v>1.8929557398122476E-2</v>
      </c>
      <c r="O490" s="52">
        <f>IFERROR(_xll.qlIndexFixing(ONIndex6M,I490,TRUE,_xll.ohTrigger(RecalcTrigger,Trigger6M)),NA())</f>
        <v>1.7654506817494919E-2</v>
      </c>
      <c r="P490" s="52">
        <f>IFERROR(_xll.qlIndexFixing(Index1Y,$H490,TRUE,_xll.ohTrigger(RecalcTrigger,Trigger1Y)),NA())</f>
        <v>2.1388960162010501E-2</v>
      </c>
      <c r="Q490" s="52">
        <f>IFERROR(_xll.qlIndexFixing(ONIndex1Y,I490,TRUE,_xll.ohTrigger(RecalcTrigger,Trigger1Y)),NA())</f>
        <v>1.7421370833057281E-2</v>
      </c>
    </row>
    <row r="491" spans="2:17" x14ac:dyDescent="0.2">
      <c r="B491" s="46" t="s">
        <v>20</v>
      </c>
      <c r="D491" s="49">
        <f>_xll.qlCalendarAdvance(LocalCalendar,$D490,B491,"f",FALSE)</f>
        <v>42891</v>
      </c>
      <c r="E491" s="49">
        <f>_xll.qlInterestRateIndexValueDate(IndexON,D491)</f>
        <v>42891</v>
      </c>
      <c r="F491" s="52">
        <f>IFERROR(_xll.qlIndexFixing(IndexON,D491,TRUE,_xll.ohTrigger(RecalcTrigger,TriggerON)),NA())</f>
        <v>1.4342923736458957E-2</v>
      </c>
      <c r="H491" s="49">
        <f>_xll.qlCalendarAdvance(IborCalendar,$H490,B491,"f",FALSE)</f>
        <v>42885</v>
      </c>
      <c r="I491" s="49">
        <f>_xll.qlInterestRateIndexValueDate(Index1M,$H491)</f>
        <v>42887</v>
      </c>
      <c r="J491" s="52">
        <f>IFERROR(_xll.qlIndexFixing(Index1M,$H491,TRUE,_xll.ohTrigger(RecalcTrigger,Trigger1M)),NA())</f>
        <v>1.5191634391281406E-2</v>
      </c>
      <c r="K491" s="52">
        <f>IFERROR(_xll.qlIndexFixing(ONIndex1M,I491,TRUE,_xll.ohTrigger(RecalcTrigger,Trigger1M)),NA())</f>
        <v>1.4891998480770496E-2</v>
      </c>
      <c r="L491" s="52">
        <f>IFERROR(_xll.qlIndexFixing(Index3M,H491,TRUE,_xll.ohTrigger(RecalcTrigger,Trigger3M)),NA())</f>
        <v>1.7644354523549399E-2</v>
      </c>
      <c r="M491" s="52">
        <f>IFERROR(_xll.qlIndexFixing(ONIndex3M,I491,TRUE,_xll.ohTrigger(RecalcTrigger,Trigger3M)),NA())</f>
        <v>1.6766931702409948E-2</v>
      </c>
      <c r="N491" s="52">
        <f>IFERROR(_xll.qlIndexFixing(Index6M,$H491,TRUE,_xll.ohTrigger(RecalcTrigger,Trigger6M)),NA())</f>
        <v>1.8942573351397662E-2</v>
      </c>
      <c r="O491" s="52">
        <f>IFERROR(_xll.qlIndexFixing(ONIndex6M,I491,TRUE,_xll.ohTrigger(RecalcTrigger,Trigger6M)),NA())</f>
        <v>1.7671087003838792E-2</v>
      </c>
      <c r="P491" s="52">
        <f>IFERROR(_xll.qlIndexFixing(Index1Y,$H491,TRUE,_xll.ohTrigger(RecalcTrigger,Trigger1Y)),NA())</f>
        <v>2.1407966715902463E-2</v>
      </c>
      <c r="Q491" s="52">
        <f>IFERROR(_xll.qlIndexFixing(ONIndex1Y,I491,TRUE,_xll.ohTrigger(RecalcTrigger,Trigger1Y)),NA())</f>
        <v>1.7438340992814716E-2</v>
      </c>
    </row>
    <row r="492" spans="2:17" x14ac:dyDescent="0.2">
      <c r="B492" s="46" t="s">
        <v>20</v>
      </c>
      <c r="D492" s="49">
        <f>_xll.qlCalendarAdvance(LocalCalendar,$D491,B492,"f",FALSE)</f>
        <v>42892</v>
      </c>
      <c r="E492" s="49">
        <f>_xll.qlInterestRateIndexValueDate(IndexON,D492)</f>
        <v>42892</v>
      </c>
      <c r="F492" s="52">
        <f>IFERROR(_xll.qlIndexFixing(IndexON,D492,TRUE,_xll.ohTrigger(RecalcTrigger,TriggerON)),NA())</f>
        <v>1.4360941093745083E-2</v>
      </c>
      <c r="H492" s="49">
        <f>_xll.qlCalendarAdvance(IborCalendar,$H491,B492,"f",FALSE)</f>
        <v>42886</v>
      </c>
      <c r="I492" s="49">
        <f>_xll.qlInterestRateIndexValueDate(Index1M,$H492)</f>
        <v>42888</v>
      </c>
      <c r="J492" s="52">
        <f>IFERROR(_xll.qlIndexFixing(Index1M,$H492,TRUE,_xll.ohTrigger(RecalcTrigger,Trigger1M)),NA())</f>
        <v>1.5200671264774391E-2</v>
      </c>
      <c r="K492" s="52">
        <f>IFERROR(_xll.qlIndexFixing(ONIndex1M,I492,TRUE,_xll.ohTrigger(RecalcTrigger,Trigger1M)),NA())</f>
        <v>1.493028902308069E-2</v>
      </c>
      <c r="L492" s="52">
        <f>IFERROR(_xll.qlIndexFixing(Index3M,H492,TRUE,_xll.ohTrigger(RecalcTrigger,Trigger3M)),NA())</f>
        <v>1.7686739420933451E-2</v>
      </c>
      <c r="M492" s="52">
        <f>IFERROR(_xll.qlIndexFixing(ONIndex3M,I492,TRUE,_xll.ohTrigger(RecalcTrigger,Trigger3M)),NA())</f>
        <v>1.6808238035004308E-2</v>
      </c>
      <c r="N492" s="52">
        <f>IFERROR(_xll.qlIndexFixing(Index6M,$H492,TRUE,_xll.ohTrigger(RecalcTrigger,Trigger6M)),NA())</f>
        <v>1.8969460527064649E-2</v>
      </c>
      <c r="O492" s="52">
        <f>IFERROR(_xll.qlIndexFixing(ONIndex6M,I492,TRUE,_xll.ohTrigger(RecalcTrigger,Trigger6M)),NA())</f>
        <v>1.770458545931497E-2</v>
      </c>
      <c r="P492" s="52">
        <f>IFERROR(_xll.qlIndexFixing(Index1Y,$H492,TRUE,_xll.ohTrigger(RecalcTrigger,Trigger1Y)),NA())</f>
        <v>2.1445175942218841E-2</v>
      </c>
      <c r="Q492" s="52">
        <f>IFERROR(_xll.qlIndexFixing(ONIndex1Y,I492,TRUE,_xll.ohTrigger(RecalcTrigger,Trigger1Y)),NA())</f>
        <v>1.7474048973280532E-2</v>
      </c>
    </row>
    <row r="493" spans="2:17" x14ac:dyDescent="0.2">
      <c r="B493" s="46" t="s">
        <v>20</v>
      </c>
      <c r="D493" s="49">
        <f>_xll.qlCalendarAdvance(LocalCalendar,$D492,B493,"f",FALSE)</f>
        <v>42893</v>
      </c>
      <c r="E493" s="49">
        <f>_xll.qlInterestRateIndexValueDate(IndexON,D493)</f>
        <v>42893</v>
      </c>
      <c r="F493" s="52">
        <f>IFERROR(_xll.qlIndexFixing(IndexON,D493,TRUE,_xll.ohTrigger(RecalcTrigger,TriggerON)),NA())</f>
        <v>1.4378926959262017E-2</v>
      </c>
      <c r="H493" s="49">
        <f>_xll.qlCalendarAdvance(IborCalendar,$H492,B493,"f",FALSE)</f>
        <v>42887</v>
      </c>
      <c r="I493" s="49">
        <f>_xll.qlInterestRateIndexValueDate(Index1M,$H493)</f>
        <v>42891</v>
      </c>
      <c r="J493" s="52">
        <f>IFERROR(_xll.qlIndexFixing(Index1M,$H493,TRUE,_xll.ohTrigger(RecalcTrigger,Trigger1M)),NA())</f>
        <v>1.5246913417096053E-2</v>
      </c>
      <c r="K493" s="52">
        <f>IFERROR(_xll.qlIndexFixing(ONIndex1M,I493,TRUE,_xll.ohTrigger(RecalcTrigger,Trigger1M)),NA())</f>
        <v>1.4967289501468528E-2</v>
      </c>
      <c r="L493" s="52">
        <f>IFERROR(_xll.qlIndexFixing(Index3M,H493,TRUE,_xll.ohTrigger(RecalcTrigger,Trigger3M)),NA())</f>
        <v>1.7712905182535179E-2</v>
      </c>
      <c r="M493" s="52">
        <f>IFERROR(_xll.qlIndexFixing(ONIndex3M,I493,TRUE,_xll.ohTrigger(RecalcTrigger,Trigger3M)),NA())</f>
        <v>1.6847893885447718E-2</v>
      </c>
      <c r="N493" s="52">
        <f>IFERROR(_xll.qlIndexFixing(Index6M,$H493,TRUE,_xll.ohTrigger(RecalcTrigger,Trigger6M)),NA())</f>
        <v>1.899445692615918E-2</v>
      </c>
      <c r="O493" s="52">
        <f>IFERROR(_xll.qlIndexFixing(ONIndex6M,I493,TRUE,_xll.ohTrigger(RecalcTrigger,Trigger6M)),NA())</f>
        <v>1.7735810109353878E-2</v>
      </c>
      <c r="P493" s="52">
        <f>IFERROR(_xll.qlIndexFixing(Index1Y,$H493,TRUE,_xll.ohTrigger(RecalcTrigger,Trigger1Y)),NA())</f>
        <v>2.1483852231541221E-2</v>
      </c>
      <c r="Q493" s="52">
        <f>IFERROR(_xll.qlIndexFixing(ONIndex1Y,I493,TRUE,_xll.ohTrigger(RecalcTrigger,Trigger1Y)),NA())</f>
        <v>1.7508980301697008E-2</v>
      </c>
    </row>
    <row r="494" spans="2:17" x14ac:dyDescent="0.2">
      <c r="B494" s="46" t="s">
        <v>20</v>
      </c>
      <c r="D494" s="49">
        <f>_xll.qlCalendarAdvance(LocalCalendar,$D493,B494,"f",FALSE)</f>
        <v>42894</v>
      </c>
      <c r="E494" s="49">
        <f>_xll.qlInterestRateIndexValueDate(IndexON,D494)</f>
        <v>42894</v>
      </c>
      <c r="F494" s="52">
        <f>IFERROR(_xll.qlIndexFixing(IndexON,D494,TRUE,_xll.ohTrigger(RecalcTrigger,TriggerON)),NA())</f>
        <v>1.4396881332929823E-2</v>
      </c>
      <c r="H494" s="49">
        <f>_xll.qlCalendarAdvance(IborCalendar,$H493,B494,"f",FALSE)</f>
        <v>42888</v>
      </c>
      <c r="I494" s="49">
        <f>_xll.qlInterestRateIndexValueDate(Index1M,$H494)</f>
        <v>42892</v>
      </c>
      <c r="J494" s="52">
        <f>IFERROR(_xll.qlIndexFixing(Index1M,$H494,TRUE,_xll.ohTrigger(RecalcTrigger,Trigger1M)),NA())</f>
        <v>1.5265496208412443E-2</v>
      </c>
      <c r="K494" s="52">
        <f>IFERROR(_xll.qlIndexFixing(ONIndex1M,I494,TRUE,_xll.ohTrigger(RecalcTrigger,Trigger1M)),NA())</f>
        <v>1.4986073450424797E-2</v>
      </c>
      <c r="L494" s="52">
        <f>IFERROR(_xll.qlIndexFixing(Index3M,H494,TRUE,_xll.ohTrigger(RecalcTrigger,Trigger3M)),NA())</f>
        <v>1.7729850244375824E-2</v>
      </c>
      <c r="M494" s="52">
        <f>IFERROR(_xll.qlIndexFixing(ONIndex3M,I494,TRUE,_xll.ohTrigger(RecalcTrigger,Trigger3M)),NA())</f>
        <v>1.6868073631002289E-2</v>
      </c>
      <c r="N494" s="52">
        <f>IFERROR(_xll.qlIndexFixing(Index6M,$H494,TRUE,_xll.ohTrigger(RecalcTrigger,Trigger6M)),NA())</f>
        <v>1.9007387347955196E-2</v>
      </c>
      <c r="O494" s="52">
        <f>IFERROR(_xll.qlIndexFixing(ONIndex6M,I494,TRUE,_xll.ohTrigger(RecalcTrigger,Trigger6M)),NA())</f>
        <v>1.7751591475647643E-2</v>
      </c>
      <c r="P494" s="52">
        <f>IFERROR(_xll.qlIndexFixing(Index1Y,$H494,TRUE,_xll.ohTrigger(RecalcTrigger,Trigger1Y)),NA())</f>
        <v>2.1502784048358349E-2</v>
      </c>
      <c r="Q494" s="52">
        <f>IFERROR(_xll.qlIndexFixing(ONIndex1Y,I494,TRUE,_xll.ohTrigger(RecalcTrigger,Trigger1Y)),NA())</f>
        <v>1.7527329796500624E-2</v>
      </c>
    </row>
    <row r="495" spans="2:17" x14ac:dyDescent="0.2">
      <c r="B495" s="46" t="s">
        <v>20</v>
      </c>
      <c r="D495" s="49">
        <f>_xll.qlCalendarAdvance(LocalCalendar,$D494,B495,"f",FALSE)</f>
        <v>42895</v>
      </c>
      <c r="E495" s="49">
        <f>_xll.qlInterestRateIndexValueDate(IndexON,D495)</f>
        <v>42895</v>
      </c>
      <c r="F495" s="52">
        <f>IFERROR(_xll.qlIndexFixing(IndexON,D495,TRUE,_xll.ohTrigger(RecalcTrigger,TriggerON)),NA())</f>
        <v>1.4433263732795965E-2</v>
      </c>
      <c r="H495" s="49">
        <f>_xll.qlCalendarAdvance(IborCalendar,$H494,B495,"f",FALSE)</f>
        <v>42891</v>
      </c>
      <c r="I495" s="49">
        <f>_xll.qlInterestRateIndexValueDate(Index1M,$H495)</f>
        <v>42893</v>
      </c>
      <c r="J495" s="52">
        <f>IFERROR(_xll.qlIndexFixing(Index1M,$H495,TRUE,_xll.ohTrigger(RecalcTrigger,Trigger1M)),NA())</f>
        <v>1.5284063853271412E-2</v>
      </c>
      <c r="K495" s="52">
        <f>IFERROR(_xll.qlIndexFixing(ONIndex1M,I495,TRUE,_xll.ohTrigger(RecalcTrigger,Trigger1M)),NA())</f>
        <v>1.5004841876917752E-2</v>
      </c>
      <c r="L495" s="52">
        <f>IFERROR(_xll.qlIndexFixing(Index3M,H495,TRUE,_xll.ohTrigger(RecalcTrigger,Trigger3M)),NA())</f>
        <v>1.7746716962170436E-2</v>
      </c>
      <c r="M495" s="52">
        <f>IFERROR(_xll.qlIndexFixing(ONIndex3M,I495,TRUE,_xll.ohTrigger(RecalcTrigger,Trigger3M)),NA())</f>
        <v>1.6888229056570836E-2</v>
      </c>
      <c r="N495" s="52">
        <f>IFERROR(_xll.qlIndexFixing(Index6M,$H495,TRUE,_xll.ohTrigger(RecalcTrigger,Trigger6M)),NA())</f>
        <v>1.9020303416155748E-2</v>
      </c>
      <c r="O495" s="52">
        <f>IFERROR(_xll.qlIndexFixing(ONIndex6M,I495,TRUE,_xll.ohTrigger(RecalcTrigger,Trigger6M)),NA())</f>
        <v>1.7767213077819477E-2</v>
      </c>
      <c r="P495" s="52">
        <f>IFERROR(_xll.qlIndexFixing(Index1Y,$H495,TRUE,_xll.ohTrigger(RecalcTrigger,Trigger1Y)),NA())</f>
        <v>2.1521698285266445E-2</v>
      </c>
      <c r="Q495" s="52">
        <f>IFERROR(_xll.qlIndexFixing(ONIndex1Y,I495,TRUE,_xll.ohTrigger(RecalcTrigger,Trigger1Y)),NA())</f>
        <v>1.7545955158553284E-2</v>
      </c>
    </row>
    <row r="496" spans="2:17" x14ac:dyDescent="0.2">
      <c r="B496" s="46" t="s">
        <v>20</v>
      </c>
      <c r="D496" s="49">
        <f>_xll.qlCalendarAdvance(LocalCalendar,$D495,B496,"f",FALSE)</f>
        <v>42898</v>
      </c>
      <c r="E496" s="49">
        <f>_xll.qlInterestRateIndexValueDate(IndexON,D496)</f>
        <v>42898</v>
      </c>
      <c r="F496" s="52">
        <f>IFERROR(_xll.qlIndexFixing(IndexON,D496,TRUE,_xll.ohTrigger(RecalcTrigger,TriggerON)),NA())</f>
        <v>1.4468383909589377E-2</v>
      </c>
      <c r="H496" s="49">
        <f>_xll.qlCalendarAdvance(IborCalendar,$H495,B496,"f",FALSE)</f>
        <v>42892</v>
      </c>
      <c r="I496" s="49">
        <f>_xll.qlInterestRateIndexValueDate(Index1M,$H496)</f>
        <v>42894</v>
      </c>
      <c r="J496" s="52">
        <f>IFERROR(_xll.qlIndexFixing(Index1M,$H496,TRUE,_xll.ohTrigger(RecalcTrigger,Trigger1M)),NA())</f>
        <v>1.5321727561213028E-2</v>
      </c>
      <c r="K496" s="52">
        <f>IFERROR(_xll.qlIndexFixing(ONIndex1M,I496,TRUE,_xll.ohTrigger(RecalcTrigger,Trigger1M)),NA())</f>
        <v>1.5023594780867455E-2</v>
      </c>
      <c r="L496" s="52">
        <f>IFERROR(_xll.qlIndexFixing(Index3M,H496,TRUE,_xll.ohTrigger(RecalcTrigger,Trigger3M)),NA())</f>
        <v>1.7763504684461869E-2</v>
      </c>
      <c r="M496" s="52">
        <f>IFERROR(_xll.qlIndexFixing(ONIndex3M,I496,TRUE,_xll.ohTrigger(RecalcTrigger,Trigger3M)),NA())</f>
        <v>1.6908360161993485E-2</v>
      </c>
      <c r="N496" s="52">
        <f>IFERROR(_xll.qlIndexFixing(Index6M,$H496,TRUE,_xll.ohTrigger(RecalcTrigger,Trigger6M)),NA())</f>
        <v>1.903320604838396E-2</v>
      </c>
      <c r="O496" s="52">
        <f>IFERROR(_xll.qlIndexFixing(ONIndex6M,I496,TRUE,_xll.ohTrigger(RecalcTrigger,Trigger6M)),NA())</f>
        <v>1.7782674915949315E-2</v>
      </c>
      <c r="P496" s="52">
        <f>IFERROR(_xll.qlIndexFixing(Index1Y,$H496,TRUE,_xll.ohTrigger(RecalcTrigger,Trigger1Y)),NA())</f>
        <v>2.1540594064614893E-2</v>
      </c>
      <c r="Q496" s="52">
        <f>IFERROR(_xll.qlIndexFixing(ONIndex1Y,I496,TRUE,_xll.ohTrigger(RecalcTrigger,Trigger1Y)),NA())</f>
        <v>1.756485638761518E-2</v>
      </c>
    </row>
    <row r="497" spans="2:17" x14ac:dyDescent="0.2">
      <c r="B497" s="46" t="s">
        <v>20</v>
      </c>
      <c r="D497" s="49">
        <f>_xll.qlCalendarAdvance(LocalCalendar,$D496,B497,"f",FALSE)</f>
        <v>42899</v>
      </c>
      <c r="E497" s="49">
        <f>_xll.qlInterestRateIndexValueDate(IndexON,D497)</f>
        <v>42899</v>
      </c>
      <c r="F497" s="52">
        <f>IFERROR(_xll.qlIndexFixing(IndexON,D497,TRUE,_xll.ohTrigger(RecalcTrigger,TriggerON)),NA())</f>
        <v>1.4486180824171413E-2</v>
      </c>
      <c r="H497" s="49">
        <f>_xll.qlCalendarAdvance(IborCalendar,$H496,B497,"f",FALSE)</f>
        <v>42893</v>
      </c>
      <c r="I497" s="49">
        <f>_xll.qlInterestRateIndexValueDate(Index1M,$H497)</f>
        <v>42895</v>
      </c>
      <c r="J497" s="52">
        <f>IFERROR(_xll.qlIndexFixing(Index1M,$H497,TRUE,_xll.ohTrigger(RecalcTrigger,Trigger1M)),NA())</f>
        <v>1.5330704963514656E-2</v>
      </c>
      <c r="K497" s="52">
        <f>IFERROR(_xll.qlIndexFixing(ONIndex1M,I497,TRUE,_xll.ohTrigger(RecalcTrigger,Trigger1M)),NA())</f>
        <v>1.506167895332311E-2</v>
      </c>
      <c r="L497" s="52">
        <f>IFERROR(_xll.qlIndexFixing(Index3M,H497,TRUE,_xll.ohTrigger(RecalcTrigger,Trigger3M)),NA())</f>
        <v>1.7796422054373522E-2</v>
      </c>
      <c r="M497" s="52">
        <f>IFERROR(_xll.qlIndexFixing(ONIndex3M,I497,TRUE,_xll.ohTrigger(RecalcTrigger,Trigger3M)),NA())</f>
        <v>1.6949339243241823E-2</v>
      </c>
      <c r="N497" s="52">
        <f>IFERROR(_xll.qlIndexFixing(Index6M,$H497,TRUE,_xll.ohTrigger(RecalcTrigger,Trigger6M)),NA())</f>
        <v>1.906002382922594E-2</v>
      </c>
      <c r="O497" s="52">
        <f>IFERROR(_xll.qlIndexFixing(ONIndex6M,I497,TRUE,_xll.ohTrigger(RecalcTrigger,Trigger6M)),NA())</f>
        <v>1.7813947463007906E-2</v>
      </c>
      <c r="P497" s="52">
        <f>IFERROR(_xll.qlIndexFixing(Index1Y,$H497,TRUE,_xll.ohTrigger(RecalcTrigger,Trigger1Y)),NA())</f>
        <v>2.157744683969082E-2</v>
      </c>
      <c r="Q497" s="52">
        <f>IFERROR(_xll.qlIndexFixing(ONIndex1Y,I497,TRUE,_xll.ohTrigger(RecalcTrigger,Trigger1Y)),NA())</f>
        <v>1.7604439211513778E-2</v>
      </c>
    </row>
    <row r="498" spans="2:17" x14ac:dyDescent="0.2">
      <c r="B498" s="46" t="s">
        <v>20</v>
      </c>
      <c r="D498" s="49">
        <f>_xll.qlCalendarAdvance(LocalCalendar,$D497,B498,"f",FALSE)</f>
        <v>42900</v>
      </c>
      <c r="E498" s="49">
        <f>_xll.qlInterestRateIndexValueDate(IndexON,D498)</f>
        <v>42900</v>
      </c>
      <c r="F498" s="52">
        <f>IFERROR(_xll.qlIndexFixing(IndexON,D498,TRUE,_xll.ohTrigger(RecalcTrigger,TriggerON)),NA())</f>
        <v>1.4503946246984256E-2</v>
      </c>
      <c r="H498" s="49">
        <f>_xll.qlCalendarAdvance(IborCalendar,$H497,B498,"f",FALSE)</f>
        <v>42894</v>
      </c>
      <c r="I498" s="49">
        <f>_xll.qlInterestRateIndexValueDate(Index1M,$H498)</f>
        <v>42898</v>
      </c>
      <c r="J498" s="52">
        <f>IFERROR(_xll.qlIndexFixing(Index1M,$H498,TRUE,_xll.ohTrigger(RecalcTrigger,Trigger1M)),NA())</f>
        <v>1.5376676715245452E-2</v>
      </c>
      <c r="K498" s="52">
        <f>IFERROR(_xll.qlIndexFixing(ONIndex1M,I498,TRUE,_xll.ohTrigger(RecalcTrigger,Trigger1M)),NA())</f>
        <v>1.5098451171713378E-2</v>
      </c>
      <c r="L498" s="52">
        <f>IFERROR(_xll.qlIndexFixing(Index3M,H498,TRUE,_xll.ohTrigger(RecalcTrigger,Trigger3M)),NA())</f>
        <v>1.7829852589292913E-2</v>
      </c>
      <c r="M498" s="52">
        <f>IFERROR(_xll.qlIndexFixing(ONIndex3M,I498,TRUE,_xll.ohTrigger(RecalcTrigger,Trigger3M)),NA())</f>
        <v>1.6988641382944536E-2</v>
      </c>
      <c r="N498" s="52">
        <f>IFERROR(_xll.qlIndexFixing(Index6M,$H498,TRUE,_xll.ohTrigger(RecalcTrigger,Trigger6M)),NA())</f>
        <v>1.9084700570877917E-2</v>
      </c>
      <c r="O498" s="52">
        <f>IFERROR(_xll.qlIndexFixing(ONIndex6M,I498,TRUE,_xll.ohTrigger(RecalcTrigger,Trigger6M)),NA())</f>
        <v>1.7842924626849666E-2</v>
      </c>
      <c r="P498" s="52">
        <f>IFERROR(_xll.qlIndexFixing(Index1Y,$H498,TRUE,_xll.ohTrigger(RecalcTrigger,Trigger1Y)),NA())</f>
        <v>2.161597505115373E-2</v>
      </c>
      <c r="Q498" s="52">
        <f>IFERROR(_xll.qlIndexFixing(ONIndex1Y,I498,TRUE,_xll.ohTrigger(RecalcTrigger,Trigger1Y)),NA())</f>
        <v>1.7643219976912761E-2</v>
      </c>
    </row>
    <row r="499" spans="2:17" x14ac:dyDescent="0.2">
      <c r="B499" s="46" t="s">
        <v>20</v>
      </c>
      <c r="D499" s="49">
        <f>_xll.qlCalendarAdvance(LocalCalendar,$D498,B499,"f",FALSE)</f>
        <v>42901</v>
      </c>
      <c r="E499" s="49">
        <f>_xll.qlInterestRateIndexValueDate(IndexON,D499)</f>
        <v>42901</v>
      </c>
      <c r="F499" s="52">
        <f>IFERROR(_xll.qlIndexFixing(IndexON,D499,TRUE,_xll.ohTrigger(RecalcTrigger,TriggerON)),NA())</f>
        <v>1.4521680177947971E-2</v>
      </c>
      <c r="H499" s="49">
        <f>_xll.qlCalendarAdvance(IborCalendar,$H498,B499,"f",FALSE)</f>
        <v>42895</v>
      </c>
      <c r="I499" s="49">
        <f>_xll.qlInterestRateIndexValueDate(Index1M,$H499)</f>
        <v>42899</v>
      </c>
      <c r="J499" s="52">
        <f>IFERROR(_xll.qlIndexFixing(Index1M,$H499,TRUE,_xll.ohTrigger(RecalcTrigger,Trigger1M)),NA())</f>
        <v>1.5395154582095394E-2</v>
      </c>
      <c r="K499" s="52">
        <f>IFERROR(_xll.qlIndexFixing(ONIndex1M,I499,TRUE,_xll.ohTrigger(RecalcTrigger,Trigger1M)),NA())</f>
        <v>1.51171264631067E-2</v>
      </c>
      <c r="L499" s="52">
        <f>IFERROR(_xll.qlIndexFixing(Index3M,H499,TRUE,_xll.ohTrigger(RecalcTrigger,Trigger3M)),NA())</f>
        <v>1.7846235562036555E-2</v>
      </c>
      <c r="M499" s="52">
        <f>IFERROR(_xll.qlIndexFixing(ONIndex3M,I499,TRUE,_xll.ohTrigger(RecalcTrigger,Trigger3M)),NA())</f>
        <v>1.7008650887957444E-2</v>
      </c>
      <c r="N499" s="52">
        <f>IFERROR(_xll.qlIndexFixing(Index6M,$H499,TRUE,_xll.ohTrigger(RecalcTrigger,Trigger6M)),NA())</f>
        <v>1.9097549788434538E-2</v>
      </c>
      <c r="O499" s="52">
        <f>IFERROR(_xll.qlIndexFixing(ONIndex6M,I499,TRUE,_xll.ohTrigger(RecalcTrigger,Trigger6M)),NA())</f>
        <v>1.7857587644130035E-2</v>
      </c>
      <c r="P499" s="52">
        <f>IFERROR(_xll.qlIndexFixing(Index1Y,$H499,TRUE,_xll.ohTrigger(RecalcTrigger,Trigger1Y)),NA())</f>
        <v>2.1634765375695645E-2</v>
      </c>
      <c r="Q499" s="52">
        <f>IFERROR(_xll.qlIndexFixing(ONIndex1Y,I499,TRUE,_xll.ohTrigger(RecalcTrigger,Trigger1Y)),NA())</f>
        <v>1.7663500542619559E-2</v>
      </c>
    </row>
    <row r="500" spans="2:17" x14ac:dyDescent="0.2">
      <c r="B500" s="46" t="s">
        <v>20</v>
      </c>
      <c r="D500" s="49">
        <f>_xll.qlCalendarAdvance(LocalCalendar,$D499,B500,"f",FALSE)</f>
        <v>42902</v>
      </c>
      <c r="E500" s="49">
        <f>_xll.qlInterestRateIndexValueDate(IndexON,D500)</f>
        <v>42902</v>
      </c>
      <c r="F500" s="52">
        <f>IFERROR(_xll.qlIndexFixing(IndexON,D500,TRUE,_xll.ohTrigger(RecalcTrigger,TriggerON)),NA())</f>
        <v>1.4557631706608731E-2</v>
      </c>
      <c r="H500" s="49">
        <f>_xll.qlCalendarAdvance(IborCalendar,$H499,B500,"f",FALSE)</f>
        <v>42898</v>
      </c>
      <c r="I500" s="49">
        <f>_xll.qlInterestRateIndexValueDate(Index1M,$H500)</f>
        <v>42900</v>
      </c>
      <c r="J500" s="52">
        <f>IFERROR(_xll.qlIndexFixing(Index1M,$H500,TRUE,_xll.ohTrigger(RecalcTrigger,Trigger1M)),NA())</f>
        <v>1.5413617669402413E-2</v>
      </c>
      <c r="K500" s="52">
        <f>IFERROR(_xll.qlIndexFixing(ONIndex1M,I500,TRUE,_xll.ohTrigger(RecalcTrigger,Trigger1M)),NA())</f>
        <v>1.5135786232036708E-2</v>
      </c>
      <c r="L500" s="52">
        <f>IFERROR(_xll.qlIndexFixing(Index3M,H500,TRUE,_xll.ohTrigger(RecalcTrigger,Trigger3M)),NA())</f>
        <v>1.7862535630421165E-2</v>
      </c>
      <c r="M500" s="52">
        <f>IFERROR(_xll.qlIndexFixing(ONIndex3M,I500,TRUE,_xll.ohTrigger(RecalcTrigger,Trigger3M)),NA())</f>
        <v>1.7028636072824455E-2</v>
      </c>
      <c r="N500" s="52">
        <f>IFERROR(_xll.qlIndexFixing(Index6M,$H500,TRUE,_xll.ohTrigger(RecalcTrigger,Trigger6M)),NA())</f>
        <v>1.9110391076263465E-2</v>
      </c>
      <c r="O500" s="52">
        <f>IFERROR(_xll.qlIndexFixing(ONIndex6M,I500,TRUE,_xll.ohTrigger(RecalcTrigger,Trigger6M)),NA())</f>
        <v>1.7872090897288473E-2</v>
      </c>
      <c r="P500" s="52">
        <f>IFERROR(_xll.qlIndexFixing(Index1Y,$H500,TRUE,_xll.ohTrigger(RecalcTrigger,Trigger1Y)),NA())</f>
        <v>2.1653531975424765E-2</v>
      </c>
      <c r="Q500" s="52">
        <f>IFERROR(_xll.qlIndexFixing(ONIndex1Y,I500,TRUE,_xll.ohTrigger(RecalcTrigger,Trigger1Y)),NA())</f>
        <v>1.768405697581521E-2</v>
      </c>
    </row>
    <row r="501" spans="2:17" x14ac:dyDescent="0.2">
      <c r="B501" s="46" t="s">
        <v>20</v>
      </c>
      <c r="D501" s="49">
        <f>_xll.qlCalendarAdvance(LocalCalendar,$D500,B501,"f",FALSE)</f>
        <v>42905</v>
      </c>
      <c r="E501" s="49">
        <f>_xll.qlInterestRateIndexValueDate(IndexON,D501)</f>
        <v>42905</v>
      </c>
      <c r="F501" s="52">
        <f>IFERROR(_xll.qlIndexFixing(IndexON,D501,TRUE,_xll.ohTrigger(RecalcTrigger,TriggerON)),NA())</f>
        <v>1.4592300983311546E-2</v>
      </c>
      <c r="H501" s="49">
        <f>_xll.qlCalendarAdvance(IborCalendar,$H500,B501,"f",FALSE)</f>
        <v>42899</v>
      </c>
      <c r="I501" s="49">
        <f>_xll.qlInterestRateIndexValueDate(Index1M,$H501)</f>
        <v>42901</v>
      </c>
      <c r="J501" s="52">
        <f>IFERROR(_xll.qlIndexFixing(Index1M,$H501,TRUE,_xll.ohTrigger(RecalcTrigger,Trigger1M)),NA())</f>
        <v>1.5451087094620619E-2</v>
      </c>
      <c r="K501" s="52">
        <f>IFERROR(_xll.qlIndexFixing(ONIndex1M,I501,TRUE,_xll.ohTrigger(RecalcTrigger,Trigger1M)),NA())</f>
        <v>1.5154430478423464E-2</v>
      </c>
      <c r="L501" s="52">
        <f>IFERROR(_xll.qlIndexFixing(Index3M,H501,TRUE,_xll.ohTrigger(RecalcTrigger,Trigger3M)),NA())</f>
        <v>1.7878752142951364E-2</v>
      </c>
      <c r="M501" s="52">
        <f>IFERROR(_xll.qlIndexFixing(ONIndex3M,I501,TRUE,_xll.ohTrigger(RecalcTrigger,Trigger3M)),NA())</f>
        <v>1.7048587008767768E-2</v>
      </c>
      <c r="N501" s="52">
        <f>IFERROR(_xll.qlIndexFixing(Index6M,$H501,TRUE,_xll.ohTrigger(RecalcTrigger,Trigger6M)),NA())</f>
        <v>1.9123225352154695E-2</v>
      </c>
      <c r="O501" s="52">
        <f>IFERROR(_xll.qlIndexFixing(ONIndex6M,I501,TRUE,_xll.ohTrigger(RecalcTrigger,Trigger6M)),NA())</f>
        <v>1.788643438608517E-2</v>
      </c>
      <c r="P501" s="52">
        <f>IFERROR(_xll.qlIndexFixing(Index1Y,$H501,TRUE,_xll.ohTrigger(RecalcTrigger,Trigger1Y)),NA())</f>
        <v>2.1672273972241078E-2</v>
      </c>
      <c r="Q501" s="52">
        <f>IFERROR(_xll.qlIndexFixing(ONIndex1Y,I501,TRUE,_xll.ohTrigger(RecalcTrigger,Trigger1Y)),NA())</f>
        <v>1.7704889276499713E-2</v>
      </c>
    </row>
    <row r="502" spans="2:17" x14ac:dyDescent="0.2">
      <c r="B502" s="46" t="s">
        <v>20</v>
      </c>
      <c r="D502" s="49">
        <f>_xll.qlCalendarAdvance(LocalCalendar,$D501,B502,"f",FALSE)</f>
        <v>42906</v>
      </c>
      <c r="E502" s="49">
        <f>_xll.qlInterestRateIndexValueDate(IndexON,D502)</f>
        <v>42906</v>
      </c>
      <c r="F502" s="52">
        <f>IFERROR(_xll.qlIndexFixing(IndexON,D502,TRUE,_xll.ohTrigger(RecalcTrigger,TriggerON)),NA())</f>
        <v>1.4609877454949682E-2</v>
      </c>
      <c r="H502" s="49">
        <f>_xll.qlCalendarAdvance(IborCalendar,$H501,B502,"f",FALSE)</f>
        <v>42900</v>
      </c>
      <c r="I502" s="49">
        <f>_xll.qlInterestRateIndexValueDate(Index1M,$H502)</f>
        <v>42902</v>
      </c>
      <c r="J502" s="52">
        <f>IFERROR(_xll.qlIndexFixing(Index1M,$H502,TRUE,_xll.ohTrigger(RecalcTrigger,Trigger1M)),NA())</f>
        <v>1.5460005864040552E-2</v>
      </c>
      <c r="K502" s="52">
        <f>IFERROR(_xll.qlIndexFixing(ONIndex1M,I502,TRUE,_xll.ohTrigger(RecalcTrigger,Trigger1M)),NA())</f>
        <v>1.5192308312572678E-2</v>
      </c>
      <c r="L502" s="52">
        <f>IFERROR(_xll.qlIndexFixing(Index3M,H502,TRUE,_xll.ohTrigger(RecalcTrigger,Trigger3M)),NA())</f>
        <v>1.7910516164226148E-2</v>
      </c>
      <c r="M502" s="52">
        <f>IFERROR(_xll.qlIndexFixing(ONIndex3M,I502,TRUE,_xll.ohTrigger(RecalcTrigger,Trigger3M)),NA())</f>
        <v>1.7089040237960873E-2</v>
      </c>
      <c r="N502" s="52">
        <f>IFERROR(_xll.qlIndexFixing(Index6M,$H502,TRUE,_xll.ohTrigger(RecalcTrigger,Trigger6M)),NA())</f>
        <v>1.9150028414217403E-2</v>
      </c>
      <c r="O502" s="52">
        <f>IFERROR(_xll.qlIndexFixing(ONIndex6M,I502,TRUE,_xll.ohTrigger(RecalcTrigger,Trigger6M)),NA())</f>
        <v>1.7915480309911302E-2</v>
      </c>
      <c r="P502" s="52">
        <f>IFERROR(_xll.qlIndexFixing(Index1Y,$H502,TRUE,_xll.ohTrigger(RecalcTrigger,Trigger1Y)),NA())</f>
        <v>2.1708722494937598E-2</v>
      </c>
      <c r="Q502" s="52">
        <f>IFERROR(_xll.qlIndexFixing(ONIndex1Y,I502,TRUE,_xll.ohTrigger(RecalcTrigger,Trigger1Y)),NA())</f>
        <v>1.774834837479311E-2</v>
      </c>
    </row>
    <row r="503" spans="2:17" x14ac:dyDescent="0.2">
      <c r="B503" s="46" t="s">
        <v>20</v>
      </c>
      <c r="D503" s="49">
        <f>_xll.qlCalendarAdvance(LocalCalendar,$D502,B503,"f",FALSE)</f>
        <v>42907</v>
      </c>
      <c r="E503" s="49">
        <f>_xll.qlInterestRateIndexValueDate(IndexON,D503)</f>
        <v>42907</v>
      </c>
      <c r="F503" s="52">
        <f>IFERROR(_xll.qlIndexFixing(IndexON,D503,TRUE,_xll.ohTrigger(RecalcTrigger,TriggerON)),NA())</f>
        <v>1.4627422434898563E-2</v>
      </c>
      <c r="H503" s="49">
        <f>_xll.qlCalendarAdvance(IborCalendar,$H502,B503,"f",FALSE)</f>
        <v>42901</v>
      </c>
      <c r="I503" s="49">
        <f>_xll.qlInterestRateIndexValueDate(Index1M,$H503)</f>
        <v>42905</v>
      </c>
      <c r="J503" s="52">
        <f>IFERROR(_xll.qlIndexFixing(Index1M,$H503,TRUE,_xll.ohTrigger(RecalcTrigger,Trigger1M)),NA())</f>
        <v>1.5505713247470077E-2</v>
      </c>
      <c r="K503" s="52">
        <f>IFERROR(_xll.qlIndexFixing(ONIndex1M,I503,TRUE,_xll.ohTrigger(RecalcTrigger,Trigger1M)),NA())</f>
        <v>1.5228852238937662E-2</v>
      </c>
      <c r="L503" s="52">
        <f>IFERROR(_xll.qlIndexFixing(Index3M,H503,TRUE,_xll.ohTrigger(RecalcTrigger,Trigger3M)),NA())</f>
        <v>1.7942776542807903E-2</v>
      </c>
      <c r="M503" s="52">
        <f>IFERROR(_xll.qlIndexFixing(ONIndex3M,I503,TRUE,_xll.ohTrigger(RecalcTrigger,Trigger3M)),NA())</f>
        <v>1.7127591532970499E-2</v>
      </c>
      <c r="N503" s="52">
        <f>IFERROR(_xll.qlIndexFixing(Index6M,$H503,TRUE,_xll.ohTrigger(RecalcTrigger,Trigger6M)),NA())</f>
        <v>1.9174510693006592E-2</v>
      </c>
      <c r="O503" s="52">
        <f>IFERROR(_xll.qlIndexFixing(ONIndex6M,I503,TRUE,_xll.ohTrigger(RecalcTrigger,Trigger6M)),NA())</f>
        <v>1.7942210698613792E-2</v>
      </c>
      <c r="P503" s="52">
        <f>IFERROR(_xll.qlIndexFixing(Index1Y,$H503,TRUE,_xll.ohTrigger(RecalcTrigger,Trigger1Y)),NA())</f>
        <v>2.1746978366173536E-2</v>
      </c>
      <c r="Q503" s="52">
        <f>IFERROR(_xll.qlIndexFixing(ONIndex1Y,I503,TRUE,_xll.ohTrigger(RecalcTrigger,Trigger1Y)),NA())</f>
        <v>1.7790977155085486E-2</v>
      </c>
    </row>
    <row r="504" spans="2:17" x14ac:dyDescent="0.2">
      <c r="B504" s="46" t="s">
        <v>20</v>
      </c>
      <c r="D504" s="49">
        <f>_xll.qlCalendarAdvance(LocalCalendar,$D503,B504,"f",FALSE)</f>
        <v>42908</v>
      </c>
      <c r="E504" s="49">
        <f>_xll.qlInterestRateIndexValueDate(IndexON,D504)</f>
        <v>42908</v>
      </c>
      <c r="F504" s="52">
        <f>IFERROR(_xll.qlIndexFixing(IndexON,D504,TRUE,_xll.ohTrigger(RecalcTrigger,TriggerON)),NA())</f>
        <v>1.4644935922838442E-2</v>
      </c>
      <c r="H504" s="49">
        <f>_xll.qlCalendarAdvance(IborCalendar,$H503,B504,"f",FALSE)</f>
        <v>42902</v>
      </c>
      <c r="I504" s="49">
        <f>_xll.qlInterestRateIndexValueDate(Index1M,$H504)</f>
        <v>42906</v>
      </c>
      <c r="J504" s="52">
        <f>IFERROR(_xll.qlIndexFixing(Index1M,$H504,TRUE,_xll.ohTrigger(RecalcTrigger,Trigger1M)),NA())</f>
        <v>1.5524088758324339E-2</v>
      </c>
      <c r="K504" s="52">
        <f>IFERROR(_xll.qlIndexFixing(ONIndex1M,I504,TRUE,_xll.ohTrigger(RecalcTrigger,Trigger1M)),NA())</f>
        <v>1.5247418872768037E-2</v>
      </c>
      <c r="L504" s="52">
        <f>IFERROR(_xll.qlIndexFixing(Index3M,H504,TRUE,_xll.ohTrigger(RecalcTrigger,Trigger3M)),NA())</f>
        <v>1.7958572116649849E-2</v>
      </c>
      <c r="M504" s="52">
        <f>IFERROR(_xll.qlIndexFixing(ONIndex3M,I504,TRUE,_xll.ohTrigger(RecalcTrigger,Trigger3M)),NA())</f>
        <v>1.7147132930190878E-2</v>
      </c>
      <c r="N504" s="52">
        <f>IFERROR(_xll.qlIndexFixing(Index6M,$H504,TRUE,_xll.ohTrigger(RecalcTrigger,Trigger6M)),NA())</f>
        <v>1.9187323676912376E-2</v>
      </c>
      <c r="O504" s="52">
        <f>IFERROR(_xll.qlIndexFixing(ONIndex6M,I504,TRUE,_xll.ohTrigger(RecalcTrigger,Trigger6M)),NA())</f>
        <v>1.7955755365921533E-2</v>
      </c>
      <c r="P504" s="52">
        <f>IFERROR(_xll.qlIndexFixing(Index1Y,$H504,TRUE,_xll.ohTrigger(RecalcTrigger,Trigger1Y)),NA())</f>
        <v>2.1765584174720423E-2</v>
      </c>
      <c r="Q504" s="52">
        <f>IFERROR(_xll.qlIndexFixing(ONIndex1Y,I504,TRUE,_xll.ohTrigger(RecalcTrigger,Trigger1Y)),NA())</f>
        <v>1.781318879385374E-2</v>
      </c>
    </row>
    <row r="505" spans="2:17" x14ac:dyDescent="0.2">
      <c r="B505" s="46" t="s">
        <v>20</v>
      </c>
      <c r="D505" s="49">
        <f>_xll.qlCalendarAdvance(LocalCalendar,$D504,B505,"f",FALSE)</f>
        <v>42909</v>
      </c>
      <c r="E505" s="49">
        <f>_xll.qlInterestRateIndexValueDate(IndexON,D505)</f>
        <v>42909</v>
      </c>
      <c r="F505" s="52">
        <f>IFERROR(_xll.qlIndexFixing(IndexON,D505,TRUE,_xll.ohTrigger(RecalcTrigger,TriggerON)),NA())</f>
        <v>1.4680456539926112E-2</v>
      </c>
      <c r="H505" s="49">
        <f>_xll.qlCalendarAdvance(IborCalendar,$H504,B505,"f",FALSE)</f>
        <v>42905</v>
      </c>
      <c r="I505" s="49">
        <f>_xll.qlInterestRateIndexValueDate(Index1M,$H505)</f>
        <v>42907</v>
      </c>
      <c r="J505" s="52">
        <f>IFERROR(_xll.qlIndexFixing(Index1M,$H505,TRUE,_xll.ohTrigger(RecalcTrigger,Trigger1M)),NA())</f>
        <v>1.5542449856571494E-2</v>
      </c>
      <c r="K505" s="52">
        <f>IFERROR(_xll.qlIndexFixing(ONIndex1M,I505,TRUE,_xll.ohTrigger(RecalcTrigger,Trigger1M)),NA())</f>
        <v>1.5265969983975225E-2</v>
      </c>
      <c r="L505" s="52">
        <f>IFERROR(_xll.qlIndexFixing(Index3M,H505,TRUE,_xll.ohTrigger(RecalcTrigger,Trigger3M)),NA())</f>
        <v>1.7974283478003509E-2</v>
      </c>
      <c r="M505" s="52">
        <f>IFERROR(_xll.qlIndexFixing(ONIndex3M,I505,TRUE,_xll.ohTrigger(RecalcTrigger,Trigger3M)),NA())</f>
        <v>1.7166590433879136E-2</v>
      </c>
      <c r="N505" s="52">
        <f>IFERROR(_xll.qlIndexFixing(Index6M,$H505,TRUE,_xll.ohTrigger(RecalcTrigger,Trigger6M)),NA())</f>
        <v>1.9200135156127146E-2</v>
      </c>
      <c r="O505" s="52">
        <f>IFERROR(_xll.qlIndexFixing(ONIndex6M,I505,TRUE,_xll.ohTrigger(RecalcTrigger,Trigger6M)),NA())</f>
        <v>1.796914026894747E-2</v>
      </c>
      <c r="P505" s="52">
        <f>IFERROR(_xll.qlIndexFixing(Index1Y,$H505,TRUE,_xll.ohTrigger(RecalcTrigger,Trigger1Y)),NA())</f>
        <v>2.1784160110433239E-2</v>
      </c>
      <c r="Q505" s="52">
        <f>IFERROR(_xll.qlIndexFixing(ONIndex1Y,I505,TRUE,_xll.ohTrigger(RecalcTrigger,Trigger1Y)),NA())</f>
        <v>1.7835676300590464E-2</v>
      </c>
    </row>
    <row r="506" spans="2:17" x14ac:dyDescent="0.2">
      <c r="B506" s="46" t="s">
        <v>20</v>
      </c>
      <c r="D506" s="49">
        <f>_xll.qlCalendarAdvance(LocalCalendar,$D505,B506,"f",FALSE)</f>
        <v>42912</v>
      </c>
      <c r="E506" s="49">
        <f>_xll.qlInterestRateIndexValueDate(IndexON,D506)</f>
        <v>42912</v>
      </c>
      <c r="F506" s="52">
        <f>IFERROR(_xll.qlIndexFixing(IndexON,D506,TRUE,_xll.ohTrigger(RecalcTrigger,TriggerON)),NA())</f>
        <v>1.4714674956026741E-2</v>
      </c>
      <c r="H506" s="49">
        <f>_xll.qlCalendarAdvance(IborCalendar,$H505,B506,"f",FALSE)</f>
        <v>42906</v>
      </c>
      <c r="I506" s="49">
        <f>_xll.qlInterestRateIndexValueDate(Index1M,$H506)</f>
        <v>42908</v>
      </c>
      <c r="J506" s="52">
        <f>IFERROR(_xll.qlIndexFixing(Index1M,$H506,TRUE,_xll.ohTrigger(RecalcTrigger,Trigger1M)),NA())</f>
        <v>1.5579729845512369E-2</v>
      </c>
      <c r="K506" s="52">
        <f>IFERROR(_xll.qlIndexFixing(ONIndex1M,I506,TRUE,_xll.ohTrigger(RecalcTrigger,Trigger1M)),NA())</f>
        <v>1.5284505572799034E-2</v>
      </c>
      <c r="L506" s="52">
        <f>IFERROR(_xll.qlIndexFixing(Index3M,H506,TRUE,_xll.ohTrigger(RecalcTrigger,Trigger3M)),NA())</f>
        <v>1.7989910803214777E-2</v>
      </c>
      <c r="M506" s="52">
        <f>IFERROR(_xll.qlIndexFixing(ONIndex3M,I506,TRUE,_xll.ohTrigger(RecalcTrigger,Trigger3M)),NA())</f>
        <v>1.7185964044035273E-2</v>
      </c>
      <c r="N506" s="52">
        <f>IFERROR(_xll.qlIndexFixing(Index6M,$H506,TRUE,_xll.ohTrigger(RecalcTrigger,Trigger6M)),NA())</f>
        <v>1.9212946048607321E-2</v>
      </c>
      <c r="O506" s="52">
        <f>IFERROR(_xll.qlIndexFixing(ONIndex6M,I506,TRUE,_xll.ohTrigger(RecalcTrigger,Trigger6M)),NA())</f>
        <v>1.7982365407531731E-2</v>
      </c>
      <c r="P506" s="52">
        <f>IFERROR(_xll.qlIndexFixing(Index1Y,$H506,TRUE,_xll.ohTrigger(RecalcTrigger,Trigger1Y)),NA())</f>
        <v>2.1802705294772445E-2</v>
      </c>
      <c r="Q506" s="52">
        <f>IFERROR(_xll.qlIndexFixing(ONIndex1Y,I506,TRUE,_xll.ohTrigger(RecalcTrigger,Trigger1Y)),NA())</f>
        <v>1.7858439675055848E-2</v>
      </c>
    </row>
    <row r="507" spans="2:17" x14ac:dyDescent="0.2">
      <c r="B507" s="46" t="s">
        <v>20</v>
      </c>
      <c r="D507" s="49">
        <f>_xll.qlCalendarAdvance(LocalCalendar,$D506,B507,"f",FALSE)</f>
        <v>42913</v>
      </c>
      <c r="E507" s="49">
        <f>_xll.qlInterestRateIndexValueDate(IndexON,D507)</f>
        <v>42913</v>
      </c>
      <c r="F507" s="52">
        <f>IFERROR(_xll.qlIndexFixing(IndexON,D507,TRUE,_xll.ohTrigger(RecalcTrigger,TriggerON)),NA())</f>
        <v>1.4732030984561106E-2</v>
      </c>
      <c r="H507" s="49">
        <f>_xll.qlCalendarAdvance(IborCalendar,$H506,B507,"f",FALSE)</f>
        <v>42907</v>
      </c>
      <c r="I507" s="49">
        <f>_xll.qlInterestRateIndexValueDate(Index1M,$H507)</f>
        <v>42909</v>
      </c>
      <c r="J507" s="52">
        <f>IFERROR(_xll.qlIndexFixing(Index1M,$H507,TRUE,_xll.ohTrigger(RecalcTrigger,Trigger1M)),NA())</f>
        <v>1.5588591364950772E-2</v>
      </c>
      <c r="K507" s="52">
        <f>IFERROR(_xll.qlIndexFixing(ONIndex1M,I507,TRUE,_xll.ohTrigger(RecalcTrigger,Trigger1M)),NA())</f>
        <v>1.5322177098351375E-2</v>
      </c>
      <c r="L507" s="52">
        <f>IFERROR(_xll.qlIndexFixing(Index3M,H507,TRUE,_xll.ohTrigger(RecalcTrigger,Trigger3M)),NA())</f>
        <v>1.8020517705207743E-2</v>
      </c>
      <c r="M507" s="52">
        <f>IFERROR(_xll.qlIndexFixing(ONIndex3M,I507,TRUE,_xll.ohTrigger(RecalcTrigger,Trigger3M)),NA())</f>
        <v>1.7225255745794144E-2</v>
      </c>
      <c r="N507" s="52">
        <f>IFERROR(_xll.qlIndexFixing(Index6M,$H507,TRUE,_xll.ohTrigger(RecalcTrigger,Trigger6M)),NA())</f>
        <v>1.9253825962238048E-2</v>
      </c>
      <c r="O507" s="52">
        <f>IFERROR(_xll.qlIndexFixing(ONIndex6M,I507,TRUE,_xll.ohTrigger(RecalcTrigger,Trigger6M)),NA())</f>
        <v>1.8009183980147725E-2</v>
      </c>
      <c r="P507" s="52">
        <f>IFERROR(_xll.qlIndexFixing(Index1Y,$H507,TRUE,_xll.ohTrigger(RecalcTrigger,Trigger1Y)),NA())</f>
        <v>2.1838703337207103E-2</v>
      </c>
      <c r="Q507" s="52">
        <f>IFERROR(_xll.qlIndexFixing(ONIndex1Y,I507,TRUE,_xll.ohTrigger(RecalcTrigger,Trigger1Y)),NA())</f>
        <v>1.7905776511799587E-2</v>
      </c>
    </row>
    <row r="508" spans="2:17" x14ac:dyDescent="0.2">
      <c r="B508" s="46" t="s">
        <v>20</v>
      </c>
      <c r="D508" s="49">
        <f>_xll.qlCalendarAdvance(LocalCalendar,$D507,B508,"f",FALSE)</f>
        <v>42914</v>
      </c>
      <c r="E508" s="49">
        <f>_xll.qlInterestRateIndexValueDate(IndexON,D508)</f>
        <v>42914</v>
      </c>
      <c r="F508" s="52">
        <f>IFERROR(_xll.qlIndexFixing(IndexON,D508,TRUE,_xll.ohTrigger(RecalcTrigger,TriggerON)),NA())</f>
        <v>1.4749355521246343E-2</v>
      </c>
      <c r="H508" s="49">
        <f>_xll.qlCalendarAdvance(IborCalendar,$H507,B508,"f",FALSE)</f>
        <v>42908</v>
      </c>
      <c r="I508" s="49">
        <f>_xll.qlInterestRateIndexValueDate(Index1M,$H508)</f>
        <v>42912</v>
      </c>
      <c r="J508" s="52">
        <f>IFERROR(_xll.qlIndexFixing(Index1M,$H508,TRUE,_xll.ohTrigger(RecalcTrigger,Trigger1M)),NA())</f>
        <v>1.5634040993456999E-2</v>
      </c>
      <c r="K508" s="52">
        <f>IFERROR(_xll.qlIndexFixing(ONIndex1M,I508,TRUE,_xll.ohTrigger(RecalcTrigger,Trigger1M)),NA())</f>
        <v>1.5358492702421955E-2</v>
      </c>
      <c r="L508" s="52">
        <f>IFERROR(_xll.qlIndexFixing(Index3M,H508,TRUE,_xll.ohTrigger(RecalcTrigger,Trigger3M)),NA())</f>
        <v>1.8051599232064251E-2</v>
      </c>
      <c r="M508" s="52">
        <f>IFERROR(_xll.qlIndexFixing(ONIndex3M,I508,TRUE,_xll.ohTrigger(RecalcTrigger,Trigger3M)),NA())</f>
        <v>1.7262619548619185E-2</v>
      </c>
      <c r="N508" s="52">
        <f>IFERROR(_xll.qlIndexFixing(Index6M,$H508,TRUE,_xll.ohTrigger(RecalcTrigger,Trigger6M)),NA())</f>
        <v>1.9271226879113257E-2</v>
      </c>
      <c r="O508" s="52">
        <f>IFERROR(_xll.qlIndexFixing(ONIndex6M,I508,TRUE,_xll.ohTrigger(RecalcTrigger,Trigger6M)),NA())</f>
        <v>1.8033668317931628E-2</v>
      </c>
      <c r="P508" s="52">
        <f>IFERROR(_xll.qlIndexFixing(Index1Y,$H508,TRUE,_xll.ohTrigger(RecalcTrigger,Trigger1Y)),NA())</f>
        <v>2.1876560945463076E-2</v>
      </c>
      <c r="Q508" s="52">
        <f>IFERROR(_xll.qlIndexFixing(ONIndex1Y,I508,TRUE,_xll.ohTrigger(RecalcTrigger,Trigger1Y)),NA())</f>
        <v>1.7952251852602075E-2</v>
      </c>
    </row>
    <row r="509" spans="2:17" x14ac:dyDescent="0.2">
      <c r="B509" s="46" t="s">
        <v>20</v>
      </c>
      <c r="D509" s="49">
        <f>_xll.qlCalendarAdvance(LocalCalendar,$D508,B509,"f",FALSE)</f>
        <v>42915</v>
      </c>
      <c r="E509" s="49">
        <f>_xll.qlInterestRateIndexValueDate(IndexON,D509)</f>
        <v>42915</v>
      </c>
      <c r="F509" s="52">
        <f>IFERROR(_xll.qlIndexFixing(IndexON,D509,TRUE,_xll.ohTrigger(RecalcTrigger,TriggerON)),NA())</f>
        <v>1.4766651727873281E-2</v>
      </c>
      <c r="H509" s="49">
        <f>_xll.qlCalendarAdvance(IborCalendar,$H508,B509,"f",FALSE)</f>
        <v>42909</v>
      </c>
      <c r="I509" s="49">
        <f>_xll.qlInterestRateIndexValueDate(Index1M,$H509)</f>
        <v>42913</v>
      </c>
      <c r="J509" s="52">
        <f>IFERROR(_xll.qlIndexFixing(Index1M,$H509,TRUE,_xll.ohTrigger(RecalcTrigger,Trigger1M)),NA())</f>
        <v>1.5652316716916914E-2</v>
      </c>
      <c r="K509" s="52">
        <f>IFERROR(_xll.qlIndexFixing(ONIndex1M,I509,TRUE,_xll.ohTrigger(RecalcTrigger,Trigger1M)),NA())</f>
        <v>1.5376950678529511E-2</v>
      </c>
      <c r="L509" s="52">
        <f>IFERROR(_xll.qlIndexFixing(Index3M,H509,TRUE,_xll.ohTrigger(RecalcTrigger,Trigger3M)),NA())</f>
        <v>1.8066821437214543E-2</v>
      </c>
      <c r="M509" s="52">
        <f>IFERROR(_xll.qlIndexFixing(ONIndex3M,I509,TRUE,_xll.ohTrigger(RecalcTrigger,Trigger3M)),NA())</f>
        <v>1.7281573690715035E-2</v>
      </c>
      <c r="N509" s="52">
        <f>IFERROR(_xll.qlIndexFixing(Index6M,$H509,TRUE,_xll.ohTrigger(RecalcTrigger,Trigger6M)),NA())</f>
        <v>1.9277023840162326E-2</v>
      </c>
      <c r="O509" s="52">
        <f>IFERROR(_xll.qlIndexFixing(ONIndex6M,I509,TRUE,_xll.ohTrigger(RecalcTrigger,Trigger6M)),NA())</f>
        <v>1.804609463446738E-2</v>
      </c>
      <c r="P509" s="52">
        <f>IFERROR(_xll.qlIndexFixing(Index1Y,$H509,TRUE,_xll.ohTrigger(RecalcTrigger,Trigger1Y)),NA())</f>
        <v>2.1894939192700552E-2</v>
      </c>
      <c r="Q509" s="52">
        <f>IFERROR(_xll.qlIndexFixing(ONIndex1Y,I509,TRUE,_xll.ohTrigger(RecalcTrigger,Trigger1Y)),NA())</f>
        <v>1.7976394567069676E-2</v>
      </c>
    </row>
    <row r="510" spans="2:17" x14ac:dyDescent="0.2">
      <c r="B510" s="46" t="s">
        <v>20</v>
      </c>
      <c r="D510" s="49">
        <f>_xll.qlCalendarAdvance(LocalCalendar,$D509,B510,"f",FALSE)</f>
        <v>42916</v>
      </c>
      <c r="E510" s="49">
        <f>_xll.qlInterestRateIndexValueDate(IndexON,D510)</f>
        <v>42916</v>
      </c>
      <c r="F510" s="52">
        <f>IFERROR(_xll.qlIndexFixing(IndexON,D510,TRUE,_xll.ohTrigger(RecalcTrigger,TriggerON)),NA())</f>
        <v>1.4801804632034177E-2</v>
      </c>
      <c r="H510" s="49">
        <f>_xll.qlCalendarAdvance(IborCalendar,$H509,B510,"f",FALSE)</f>
        <v>42912</v>
      </c>
      <c r="I510" s="49">
        <f>_xll.qlInterestRateIndexValueDate(Index1M,$H510)</f>
        <v>42914</v>
      </c>
      <c r="J510" s="52">
        <f>IFERROR(_xll.qlIndexFixing(Index1M,$H510,TRUE,_xll.ohTrigger(RecalcTrigger,Trigger1M)),NA())</f>
        <v>1.5670578394724188E-2</v>
      </c>
      <c r="K510" s="52">
        <f>IFERROR(_xll.qlIndexFixing(ONIndex1M,I510,TRUE,_xll.ohTrigger(RecalcTrigger,Trigger1M)),NA())</f>
        <v>1.5395393132013879E-2</v>
      </c>
      <c r="L510" s="52">
        <f>IFERROR(_xll.qlIndexFixing(Index3M,H510,TRUE,_xll.ohTrigger(RecalcTrigger,Trigger3M)),NA())</f>
        <v>1.8081965807990236E-2</v>
      </c>
      <c r="M510" s="52">
        <f>IFERROR(_xll.qlIndexFixing(ONIndex3M,I510,TRUE,_xll.ohTrigger(RecalcTrigger,Trigger3M)),NA())</f>
        <v>1.7300443939198829E-2</v>
      </c>
      <c r="N510" s="52">
        <f>IFERROR(_xll.qlIndexFixing(Index6M,$H510,TRUE,_xll.ohTrigger(RecalcTrigger,Trigger6M)),NA())</f>
        <v>1.9289850490667768E-2</v>
      </c>
      <c r="O510" s="52">
        <f>IFERROR(_xll.qlIndexFixing(ONIndex6M,I510,TRUE,_xll.ohTrigger(RecalcTrigger,Trigger6M)),NA())</f>
        <v>1.805836118648152E-2</v>
      </c>
      <c r="P510" s="52">
        <f>IFERROR(_xll.qlIndexFixing(Index1Y,$H510,TRUE,_xll.ohTrigger(RecalcTrigger,Trigger1Y)),NA())</f>
        <v>2.191328141604424E-2</v>
      </c>
      <c r="Q510" s="52">
        <f>IFERROR(_xll.qlIndexFixing(ONIndex1Y,I510,TRUE,_xll.ohTrigger(RecalcTrigger,Trigger1Y)),NA())</f>
        <v>1.8000813149745554E-2</v>
      </c>
    </row>
    <row r="511" spans="2:17" x14ac:dyDescent="0.2">
      <c r="B511" s="46" t="s">
        <v>20</v>
      </c>
      <c r="D511" s="49">
        <f>_xll.qlCalendarAdvance(LocalCalendar,$D510,B511,"f",FALSE)</f>
        <v>42919</v>
      </c>
      <c r="E511" s="49">
        <f>_xll.qlInterestRateIndexValueDate(IndexON,D511)</f>
        <v>42919</v>
      </c>
      <c r="F511" s="52">
        <f>IFERROR(_xll.qlIndexFixing(IndexON,D511,TRUE,_xll.ohTrigger(RecalcTrigger,TriggerON)),NA())</f>
        <v>1.4844619964899941E-2</v>
      </c>
      <c r="H511" s="49">
        <f>_xll.qlCalendarAdvance(IborCalendar,$H510,B511,"f",FALSE)</f>
        <v>42913</v>
      </c>
      <c r="I511" s="49">
        <f>_xll.qlInterestRateIndexValueDate(Index1M,$H511)</f>
        <v>42915</v>
      </c>
      <c r="J511" s="52">
        <f>IFERROR(_xll.qlIndexFixing(Index1M,$H511,TRUE,_xll.ohTrigger(RecalcTrigger,Trigger1M)),NA())</f>
        <v>1.5707672668813233E-2</v>
      </c>
      <c r="K511" s="52">
        <f>IFERROR(_xll.qlIndexFixing(ONIndex1M,I511,TRUE,_xll.ohTrigger(RecalcTrigger,Trigger1M)),NA())</f>
        <v>1.5413820325145267E-2</v>
      </c>
      <c r="L511" s="52">
        <f>IFERROR(_xll.qlIndexFixing(Index3M,H511,TRUE,_xll.ohTrigger(RecalcTrigger,Trigger3M)),NA())</f>
        <v>1.8097033407652115E-2</v>
      </c>
      <c r="M511" s="52">
        <f>IFERROR(_xll.qlIndexFixing(ONIndex3M,I511,TRUE,_xll.ohTrigger(RecalcTrigger,Trigger3M)),NA())</f>
        <v>1.7319230293990628E-2</v>
      </c>
      <c r="N511" s="52">
        <f>IFERROR(_xll.qlIndexFixing(Index6M,$H511,TRUE,_xll.ohTrigger(RecalcTrigger,Trigger6M)),NA())</f>
        <v>1.9302682980803627E-2</v>
      </c>
      <c r="O511" s="52">
        <f>IFERROR(_xll.qlIndexFixing(ONIndex6M,I511,TRUE,_xll.ohTrigger(RecalcTrigger,Trigger6M)),NA())</f>
        <v>1.8070495703232936E-2</v>
      </c>
      <c r="P511" s="52">
        <f>IFERROR(_xll.qlIndexFixing(Index1Y,$H511,TRUE,_xll.ohTrigger(RecalcTrigger,Trigger1Y)),NA())</f>
        <v>2.1931586736529077E-2</v>
      </c>
      <c r="Q511" s="52">
        <f>IFERROR(_xll.qlIndexFixing(ONIndex1Y,I511,TRUE,_xll.ohTrigger(RecalcTrigger,Trigger1Y)),NA())</f>
        <v>1.8025455408539059E-2</v>
      </c>
    </row>
    <row r="512" spans="2:17" x14ac:dyDescent="0.2">
      <c r="B512" s="46" t="s">
        <v>20</v>
      </c>
      <c r="D512" s="49">
        <f>_xll.qlCalendarAdvance(LocalCalendar,$D511,B512,"f",FALSE)</f>
        <v>42921</v>
      </c>
      <c r="E512" s="49">
        <f>_xll.qlInterestRateIndexValueDate(IndexON,D512)</f>
        <v>42921</v>
      </c>
      <c r="F512" s="52">
        <f>IFERROR(_xll.qlIndexFixing(IndexON,D512,TRUE,_xll.ohTrigger(RecalcTrigger,TriggerON)),NA())</f>
        <v>1.4870147057779448E-2</v>
      </c>
      <c r="H512" s="49">
        <f>_xll.qlCalendarAdvance(IborCalendar,$H511,B512,"f",FALSE)</f>
        <v>42914</v>
      </c>
      <c r="I512" s="49">
        <f>_xll.qlInterestRateIndexValueDate(Index1M,$H512)</f>
        <v>42916</v>
      </c>
      <c r="J512" s="52">
        <f>IFERROR(_xll.qlIndexFixing(Index1M,$H512,TRUE,_xll.ohTrigger(RecalcTrigger,Trigger1M)),NA())</f>
        <v>1.5716478857283601E-2</v>
      </c>
      <c r="K512" s="52">
        <f>IFERROR(_xll.qlIndexFixing(ONIndex1M,I512,TRUE,_xll.ohTrigger(RecalcTrigger,Trigger1M)),NA())</f>
        <v>1.5451290812871221E-2</v>
      </c>
      <c r="L512" s="52">
        <f>IFERROR(_xll.qlIndexFixing(Index3M,H512,TRUE,_xll.ohTrigger(RecalcTrigger,Trigger3M)),NA())</f>
        <v>1.8104709695624693E-2</v>
      </c>
      <c r="M512" s="52">
        <f>IFERROR(_xll.qlIndexFixing(ONIndex3M,I512,TRUE,_xll.ohTrigger(RecalcTrigger,Trigger3M)),NA())</f>
        <v>1.7357360173591019E-2</v>
      </c>
      <c r="N512" s="52">
        <f>IFERROR(_xll.qlIndexFixing(Index6M,$H512,TRUE,_xll.ohTrigger(RecalcTrigger,Trigger6M)),NA())</f>
        <v>1.9308484035354196E-2</v>
      </c>
      <c r="O512" s="52">
        <f>IFERROR(_xll.qlIndexFixing(ONIndex6M,I512,TRUE,_xll.ohTrigger(RecalcTrigger,Trigger6M)),NA())</f>
        <v>1.8095640827242576E-2</v>
      </c>
      <c r="P512" s="52">
        <f>IFERROR(_xll.qlIndexFixing(Index1Y,$H512,TRUE,_xll.ohTrigger(RecalcTrigger,Trigger1Y)),NA())</f>
        <v>2.1941219254136359E-2</v>
      </c>
      <c r="Q512" s="52">
        <f>IFERROR(_xll.qlIndexFixing(ONIndex1Y,I512,TRUE,_xll.ohTrigger(RecalcTrigger,Trigger1Y)),NA())</f>
        <v>1.8075627530302896E-2</v>
      </c>
    </row>
    <row r="513" spans="2:17" x14ac:dyDescent="0.2">
      <c r="B513" s="46" t="s">
        <v>20</v>
      </c>
      <c r="D513" s="49">
        <f>_xll.qlCalendarAdvance(LocalCalendar,$D512,B513,"f",FALSE)</f>
        <v>42922</v>
      </c>
      <c r="E513" s="49">
        <f>_xll.qlInterestRateIndexValueDate(IndexON,D513)</f>
        <v>42922</v>
      </c>
      <c r="F513" s="52">
        <f>IFERROR(_xll.qlIndexFixing(IndexON,D513,TRUE,_xll.ohTrigger(RecalcTrigger,TriggerON)),NA())</f>
        <v>1.4887352456245395E-2</v>
      </c>
      <c r="H513" s="49">
        <f>_xll.qlCalendarAdvance(IborCalendar,$H512,B513,"f",FALSE)</f>
        <v>42915</v>
      </c>
      <c r="I513" s="49">
        <f>_xll.qlInterestRateIndexValueDate(Index1M,$H513)</f>
        <v>42919</v>
      </c>
      <c r="J513" s="52">
        <f>IFERROR(_xll.qlIndexFixing(Index1M,$H513,TRUE,_xll.ohTrigger(RecalcTrigger,Trigger1M)),NA())</f>
        <v>1.5771077891346543E-2</v>
      </c>
      <c r="K513" s="52">
        <f>IFERROR(_xll.qlIndexFixing(ONIndex1M,I513,TRUE,_xll.ohTrigger(RecalcTrigger,Trigger1M)),NA())</f>
        <v>1.5496900673186431E-2</v>
      </c>
      <c r="L513" s="52">
        <f>IFERROR(_xll.qlIndexFixing(Index3M,H513,TRUE,_xll.ohTrigger(RecalcTrigger,Trigger3M)),NA())</f>
        <v>1.8156557361134824E-2</v>
      </c>
      <c r="M513" s="52">
        <f>IFERROR(_xll.qlIndexFixing(ONIndex3M,I513,TRUE,_xll.ohTrigger(RecalcTrigger,Trigger3M)),NA())</f>
        <v>1.7403140850813514E-2</v>
      </c>
      <c r="N513" s="52">
        <f>IFERROR(_xll.qlIndexFixing(Index6M,$H513,TRUE,_xll.ohTrigger(RecalcTrigger,Trigger6M)),NA())</f>
        <v>1.9361133111297116E-2</v>
      </c>
      <c r="O513" s="52">
        <f>IFERROR(_xll.qlIndexFixing(ONIndex6M,I513,TRUE,_xll.ohTrigger(RecalcTrigger,Trigger6M)),NA())</f>
        <v>1.8125515155826832E-2</v>
      </c>
      <c r="P513" s="52">
        <f>IFERROR(_xll.qlIndexFixing(Index1Y,$H513,TRUE,_xll.ohTrigger(RecalcTrigger,Trigger1Y)),NA())</f>
        <v>2.2004431836242674E-2</v>
      </c>
      <c r="Q513" s="52">
        <f>IFERROR(_xll.qlIndexFixing(ONIndex1Y,I513,TRUE,_xll.ohTrigger(RecalcTrigger,Trigger1Y)),NA())</f>
        <v>1.8136571210538577E-2</v>
      </c>
    </row>
    <row r="514" spans="2:17" x14ac:dyDescent="0.2">
      <c r="B514" s="46" t="s">
        <v>20</v>
      </c>
      <c r="D514" s="49">
        <f>_xll.qlCalendarAdvance(LocalCalendar,$D513,B514,"f",FALSE)</f>
        <v>42923</v>
      </c>
      <c r="E514" s="49">
        <f>_xll.qlInterestRateIndexValueDate(IndexON,D514)</f>
        <v>42923</v>
      </c>
      <c r="F514" s="52">
        <f>IFERROR(_xll.qlIndexFixing(IndexON,D514,TRUE,_xll.ohTrigger(RecalcTrigger,TriggerON)),NA())</f>
        <v>1.4922340018932445E-2</v>
      </c>
      <c r="H514" s="49">
        <f>_xll.qlCalendarAdvance(IborCalendar,$H513,B514,"f",FALSE)</f>
        <v>42916</v>
      </c>
      <c r="I514" s="49">
        <f>_xll.qlInterestRateIndexValueDate(Index1M,$H514)</f>
        <v>42921</v>
      </c>
      <c r="J514" s="52">
        <f>IFERROR(_xll.qlIndexFixing(Index1M,$H514,TRUE,_xll.ohTrigger(RecalcTrigger,Trigger1M)),NA())</f>
        <v>1.5826172342702127E-2</v>
      </c>
      <c r="K514" s="52">
        <f>IFERROR(_xll.qlIndexFixing(ONIndex1M,I514,TRUE,_xll.ohTrigger(RecalcTrigger,Trigger1M)),NA())</f>
        <v>1.5524088962726168E-2</v>
      </c>
      <c r="L514" s="52">
        <f>IFERROR(_xll.qlIndexFixing(Index3M,H514,TRUE,_xll.ohTrigger(RecalcTrigger,Trigger3M)),NA())</f>
        <v>1.8185886357522E-2</v>
      </c>
      <c r="M514" s="52">
        <f>IFERROR(_xll.qlIndexFixing(ONIndex3M,I514,TRUE,_xll.ohTrigger(RecalcTrigger,Trigger3M)),NA())</f>
        <v>1.7430186655129631E-2</v>
      </c>
      <c r="N514" s="52">
        <f>IFERROR(_xll.qlIndexFixing(Index6M,$H514,TRUE,_xll.ohTrigger(RecalcTrigger,Trigger6M)),NA())</f>
        <v>1.938688026289483E-2</v>
      </c>
      <c r="O514" s="52">
        <f>IFERROR(_xll.qlIndexFixing(ONIndex6M,I514,TRUE,_xll.ohTrigger(RecalcTrigger,Trigger6M)),NA())</f>
        <v>1.8143275253699187E-2</v>
      </c>
      <c r="P514" s="52">
        <f>IFERROR(_xll.qlIndexFixing(Index1Y,$H514,TRUE,_xll.ohTrigger(RecalcTrigger,Trigger1Y)),NA())</f>
        <v>2.2040629664791388E-2</v>
      </c>
      <c r="Q514" s="52">
        <f>IFERROR(_xll.qlIndexFixing(ONIndex1Y,I514,TRUE,_xll.ohTrigger(RecalcTrigger,Trigger1Y)),NA())</f>
        <v>1.8172839135921492E-2</v>
      </c>
    </row>
    <row r="515" spans="2:17" x14ac:dyDescent="0.2">
      <c r="B515" s="46" t="s">
        <v>20</v>
      </c>
      <c r="D515" s="49">
        <f>_xll.qlCalendarAdvance(LocalCalendar,$D514,B515,"f",FALSE)</f>
        <v>42926</v>
      </c>
      <c r="E515" s="49">
        <f>_xll.qlInterestRateIndexValueDate(IndexON,D515)</f>
        <v>42926</v>
      </c>
      <c r="F515" s="52">
        <f>IFERROR(_xll.qlIndexFixing(IndexON,D515,TRUE,_xll.ohTrigger(RecalcTrigger,TriggerON)),NA())</f>
        <v>1.495604884106605E-2</v>
      </c>
      <c r="H515" s="49">
        <f>_xll.qlCalendarAdvance(IborCalendar,$H514,B515,"f",FALSE)</f>
        <v>42919</v>
      </c>
      <c r="I515" s="49">
        <f>_xll.qlInterestRateIndexValueDate(Index1M,$H515)</f>
        <v>42921</v>
      </c>
      <c r="J515" s="52">
        <f>IFERROR(_xll.qlIndexFixing(Index1M,$H515,TRUE,_xll.ohTrigger(RecalcTrigger,Trigger1M)),NA())</f>
        <v>1.5826172342702127E-2</v>
      </c>
      <c r="K515" s="52">
        <f>IFERROR(_xll.qlIndexFixing(ONIndex1M,I515,TRUE,_xll.ohTrigger(RecalcTrigger,Trigger1M)),NA())</f>
        <v>1.5524088962726168E-2</v>
      </c>
      <c r="L515" s="52">
        <f>IFERROR(_xll.qlIndexFixing(Index3M,H515,TRUE,_xll.ohTrigger(RecalcTrigger,Trigger3M)),NA())</f>
        <v>1.8185886357522E-2</v>
      </c>
      <c r="M515" s="52">
        <f>IFERROR(_xll.qlIndexFixing(ONIndex3M,I515,TRUE,_xll.ohTrigger(RecalcTrigger,Trigger3M)),NA())</f>
        <v>1.7430186655129631E-2</v>
      </c>
      <c r="N515" s="52">
        <f>IFERROR(_xll.qlIndexFixing(Index6M,$H515,TRUE,_xll.ohTrigger(RecalcTrigger,Trigger6M)),NA())</f>
        <v>1.938688026289483E-2</v>
      </c>
      <c r="O515" s="52">
        <f>IFERROR(_xll.qlIndexFixing(ONIndex6M,I515,TRUE,_xll.ohTrigger(RecalcTrigger,Trigger6M)),NA())</f>
        <v>1.8143275253699187E-2</v>
      </c>
      <c r="P515" s="52">
        <f>IFERROR(_xll.qlIndexFixing(Index1Y,$H515,TRUE,_xll.ohTrigger(RecalcTrigger,Trigger1Y)),NA())</f>
        <v>2.2040629664791388E-2</v>
      </c>
      <c r="Q515" s="52">
        <f>IFERROR(_xll.qlIndexFixing(ONIndex1Y,I515,TRUE,_xll.ohTrigger(RecalcTrigger,Trigger1Y)),NA())</f>
        <v>1.8172839135921492E-2</v>
      </c>
    </row>
    <row r="516" spans="2:17" x14ac:dyDescent="0.2">
      <c r="B516" s="46" t="s">
        <v>20</v>
      </c>
      <c r="D516" s="49">
        <f>_xll.qlCalendarAdvance(LocalCalendar,$D515,B516,"f",FALSE)</f>
        <v>42927</v>
      </c>
      <c r="E516" s="49">
        <f>_xll.qlInterestRateIndexValueDate(IndexON,D516)</f>
        <v>42927</v>
      </c>
      <c r="F516" s="52">
        <f>IFERROR(_xll.qlIndexFixing(IndexON,D516,TRUE,_xll.ohTrigger(RecalcTrigger,TriggerON)),NA())</f>
        <v>1.4973191634970462E-2</v>
      </c>
      <c r="H516" s="49">
        <f>_xll.qlCalendarAdvance(IborCalendar,$H515,B516,"f",FALSE)</f>
        <v>42920</v>
      </c>
      <c r="I516" s="49">
        <f>_xll.qlInterestRateIndexValueDate(Index1M,$H516)</f>
        <v>42922</v>
      </c>
      <c r="J516" s="52">
        <f>IFERROR(_xll.qlIndexFixing(Index1M,$H516,TRUE,_xll.ohTrigger(RecalcTrigger,Trigger1M)),NA())</f>
        <v>1.5834929607060344E-2</v>
      </c>
      <c r="K516" s="52">
        <f>IFERROR(_xll.qlIndexFixing(ONIndex1M,I516,TRUE,_xll.ohTrigger(RecalcTrigger,Trigger1M)),NA())</f>
        <v>1.5542418244258727E-2</v>
      </c>
      <c r="L516" s="52">
        <f>IFERROR(_xll.qlIndexFixing(Index3M,H516,TRUE,_xll.ohTrigger(RecalcTrigger,Trigger3M)),NA())</f>
        <v>1.8200446332453803E-2</v>
      </c>
      <c r="M516" s="52">
        <f>IFERROR(_xll.qlIndexFixing(ONIndex3M,I516,TRUE,_xll.ohTrigger(RecalcTrigger,Trigger3M)),NA())</f>
        <v>1.7448385753997542E-2</v>
      </c>
      <c r="N516" s="52">
        <f>IFERROR(_xll.qlIndexFixing(Index6M,$H516,TRUE,_xll.ohTrigger(RecalcTrigger,Trigger6M)),NA())</f>
        <v>1.9413903705282887E-2</v>
      </c>
      <c r="O516" s="52">
        <f>IFERROR(_xll.qlIndexFixing(ONIndex6M,I516,TRUE,_xll.ohTrigger(RecalcTrigger,Trigger6M)),NA())</f>
        <v>1.8155428316255495E-2</v>
      </c>
      <c r="P516" s="52">
        <f>IFERROR(_xll.qlIndexFixing(Index1Y,$H516,TRUE,_xll.ohTrigger(RecalcTrigger,Trigger1Y)),NA())</f>
        <v>2.2058672743576965E-2</v>
      </c>
      <c r="Q516" s="52">
        <f>IFERROR(_xll.qlIndexFixing(ONIndex1Y,I516,TRUE,_xll.ohTrigger(RecalcTrigger,Trigger1Y)),NA())</f>
        <v>1.8197272594058234E-2</v>
      </c>
    </row>
    <row r="517" spans="2:17" x14ac:dyDescent="0.2">
      <c r="B517" s="46" t="s">
        <v>20</v>
      </c>
      <c r="D517" s="49">
        <f>_xll.qlCalendarAdvance(LocalCalendar,$D516,B517,"f",FALSE)</f>
        <v>42928</v>
      </c>
      <c r="E517" s="49">
        <f>_xll.qlInterestRateIndexValueDate(IndexON,D517)</f>
        <v>42928</v>
      </c>
      <c r="F517" s="52">
        <f>IFERROR(_xll.qlIndexFixing(IndexON,D517,TRUE,_xll.ohTrigger(RecalcTrigger,TriggerON)),NA())</f>
        <v>1.4990321908010529E-2</v>
      </c>
      <c r="H517" s="49">
        <f>_xll.qlCalendarAdvance(IborCalendar,$H516,B517,"f",FALSE)</f>
        <v>42921</v>
      </c>
      <c r="I517" s="49">
        <f>_xll.qlInterestRateIndexValueDate(Index1M,$H517)</f>
        <v>42923</v>
      </c>
      <c r="J517" s="52">
        <f>IFERROR(_xll.qlIndexFixing(Index1M,$H517,TRUE,_xll.ohTrigger(RecalcTrigger,Trigger1M)),NA())</f>
        <v>1.5843681432131124E-2</v>
      </c>
      <c r="K517" s="52">
        <f>IFERROR(_xll.qlIndexFixing(ONIndex1M,I517,TRUE,_xll.ohTrigger(RecalcTrigger,Trigger1M)),NA())</f>
        <v>1.5579704500794378E-2</v>
      </c>
      <c r="L517" s="52">
        <f>IFERROR(_xll.qlIndexFixing(Index3M,H517,TRUE,_xll.ohTrigger(RecalcTrigger,Trigger3M)),NA())</f>
        <v>1.8236190797800027E-2</v>
      </c>
      <c r="M517" s="52">
        <f>IFERROR(_xll.qlIndexFixing(ONIndex3M,I517,TRUE,_xll.ohTrigger(RecalcTrigger,Trigger3M)),NA())</f>
        <v>1.7485353507762369E-2</v>
      </c>
      <c r="N517" s="52">
        <f>IFERROR(_xll.qlIndexFixing(Index6M,$H517,TRUE,_xll.ohTrigger(RecalcTrigger,Trigger6M)),NA())</f>
        <v>1.9419726904231709E-2</v>
      </c>
      <c r="O517" s="52">
        <f>IFERROR(_xll.qlIndexFixing(ONIndex6M,I517,TRUE,_xll.ohTrigger(RecalcTrigger,Trigger6M)),NA())</f>
        <v>1.8180674557912724E-2</v>
      </c>
      <c r="P517" s="52">
        <f>IFERROR(_xll.qlIndexFixing(Index1Y,$H517,TRUE,_xll.ohTrigger(RecalcTrigger,Trigger1Y)),NA())</f>
        <v>2.2093672670212523E-2</v>
      </c>
      <c r="Q517" s="52">
        <f>IFERROR(_xll.qlIndexFixing(ONIndex1Y,I517,TRUE,_xll.ohTrigger(RecalcTrigger,Trigger1Y)),NA())</f>
        <v>1.8246940012662805E-2</v>
      </c>
    </row>
    <row r="518" spans="2:17" x14ac:dyDescent="0.2">
      <c r="B518" s="46" t="s">
        <v>20</v>
      </c>
      <c r="D518" s="49">
        <f>_xll.qlCalendarAdvance(LocalCalendar,$D517,B518,"f",FALSE)</f>
        <v>42929</v>
      </c>
      <c r="E518" s="49">
        <f>_xll.qlInterestRateIndexValueDate(IndexON,D518)</f>
        <v>42929</v>
      </c>
      <c r="F518" s="52">
        <f>IFERROR(_xll.qlIndexFixing(IndexON,D518,TRUE,_xll.ohTrigger(RecalcTrigger,TriggerON)),NA())</f>
        <v>1.5007439660106314E-2</v>
      </c>
      <c r="H518" s="49">
        <f>_xll.qlCalendarAdvance(IborCalendar,$H517,B518,"f",FALSE)</f>
        <v>42922</v>
      </c>
      <c r="I518" s="49">
        <f>_xll.qlInterestRateIndexValueDate(Index1M,$H518)</f>
        <v>42926</v>
      </c>
      <c r="J518" s="52">
        <f>IFERROR(_xll.qlIndexFixing(Index1M,$H518,TRUE,_xll.ohTrigger(RecalcTrigger,Trigger1M)),NA())</f>
        <v>1.5897987706963015E-2</v>
      </c>
      <c r="K518" s="52">
        <f>IFERROR(_xll.qlIndexFixing(ONIndex1M,I518,TRUE,_xll.ohTrigger(RecalcTrigger,Trigger1M)),NA())</f>
        <v>1.5615595871096843E-2</v>
      </c>
      <c r="L518" s="52">
        <f>IFERROR(_xll.qlIndexFixing(Index3M,H518,TRUE,_xll.ohTrigger(RecalcTrigger,Trigger3M)),NA())</f>
        <v>1.8258014223866803E-2</v>
      </c>
      <c r="M518" s="52">
        <f>IFERROR(_xll.qlIndexFixing(ONIndex3M,I518,TRUE,_xll.ohTrigger(RecalcTrigger,Trigger3M)),NA())</f>
        <v>1.7520343211510081E-2</v>
      </c>
      <c r="N518" s="52">
        <f>IFERROR(_xll.qlIndexFixing(Index6M,$H518,TRUE,_xll.ohTrigger(RecalcTrigger,Trigger6M)),NA())</f>
        <v>1.9451366434384904E-2</v>
      </c>
      <c r="O518" s="52">
        <f>IFERROR(_xll.qlIndexFixing(ONIndex6M,I518,TRUE,_xll.ohTrigger(RecalcTrigger,Trigger6M)),NA())</f>
        <v>1.8204106673920251E-2</v>
      </c>
      <c r="P518" s="52">
        <f>IFERROR(_xll.qlIndexFixing(Index1Y,$H518,TRUE,_xll.ohTrigger(RecalcTrigger,Trigger1Y)),NA())</f>
        <v>2.2130475121773102E-2</v>
      </c>
      <c r="Q518" s="52">
        <f>IFERROR(_xll.qlIndexFixing(ONIndex1Y,I518,TRUE,_xll.ohTrigger(RecalcTrigger,Trigger1Y)),NA())</f>
        <v>1.8294633579412078E-2</v>
      </c>
    </row>
    <row r="519" spans="2:17" x14ac:dyDescent="0.2">
      <c r="B519" s="46" t="s">
        <v>20</v>
      </c>
      <c r="D519" s="49">
        <f>_xll.qlCalendarAdvance(LocalCalendar,$D518,B519,"f",FALSE)</f>
        <v>42930</v>
      </c>
      <c r="E519" s="49">
        <f>_xll.qlInterestRateIndexValueDate(IndexON,D519)</f>
        <v>42930</v>
      </c>
      <c r="F519" s="52">
        <f>IFERROR(_xll.qlIndexFixing(IndexON,D519,TRUE,_xll.ohTrigger(RecalcTrigger,TriggerON)),NA())</f>
        <v>1.5042261910602761E-2</v>
      </c>
      <c r="H519" s="49">
        <f>_xll.qlCalendarAdvance(IborCalendar,$H518,B519,"f",FALSE)</f>
        <v>42923</v>
      </c>
      <c r="I519" s="49">
        <f>_xll.qlInterestRateIndexValueDate(Index1M,$H519)</f>
        <v>42927</v>
      </c>
      <c r="J519" s="52">
        <f>IFERROR(_xll.qlIndexFixing(Index1M,$H519,TRUE,_xll.ohTrigger(RecalcTrigger,Trigger1M)),NA())</f>
        <v>1.5916061916176179E-2</v>
      </c>
      <c r="K519" s="52">
        <f>IFERROR(_xll.qlIndexFixing(ONIndex1M,I519,TRUE,_xll.ohTrigger(RecalcTrigger,Trigger1M)),NA())</f>
        <v>1.5633855402983343E-2</v>
      </c>
      <c r="L519" s="52">
        <f>IFERROR(_xll.qlIndexFixing(Index3M,H519,TRUE,_xll.ohTrigger(RecalcTrigger,Trigger3M)),NA())</f>
        <v>1.8272243511995447E-2</v>
      </c>
      <c r="M519" s="52">
        <f>IFERROR(_xll.qlIndexFixing(ONIndex3M,I519,TRUE,_xll.ohTrigger(RecalcTrigger,Trigger3M)),NA())</f>
        <v>1.7538122841358472E-2</v>
      </c>
      <c r="N519" s="52">
        <f>IFERROR(_xll.qlIndexFixing(Index6M,$H519,TRUE,_xll.ohTrigger(RecalcTrigger,Trigger6M)),NA())</f>
        <v>1.9464283948446789E-2</v>
      </c>
      <c r="O519" s="52">
        <f>IFERROR(_xll.qlIndexFixing(ONIndex6M,I519,TRUE,_xll.ohTrigger(RecalcTrigger,Trigger6M)),NA())</f>
        <v>1.8216292790116384E-2</v>
      </c>
      <c r="P519" s="52">
        <f>IFERROR(_xll.qlIndexFixing(Index1Y,$H519,TRUE,_xll.ohTrigger(RecalcTrigger,Trigger1Y)),NA())</f>
        <v>2.2148333724979975E-2</v>
      </c>
      <c r="Q519" s="52">
        <f>IFERROR(_xll.qlIndexFixing(ONIndex1Y,I519,TRUE,_xll.ohTrigger(RecalcTrigger,Trigger1Y)),NA())</f>
        <v>1.831888061395226E-2</v>
      </c>
    </row>
    <row r="520" spans="2:17" x14ac:dyDescent="0.2">
      <c r="B520" s="46" t="s">
        <v>20</v>
      </c>
      <c r="D520" s="49">
        <f>_xll.qlCalendarAdvance(LocalCalendar,$D519,B520,"f",FALSE)</f>
        <v>42933</v>
      </c>
      <c r="E520" s="49">
        <f>_xll.qlInterestRateIndexValueDate(IndexON,D520)</f>
        <v>42933</v>
      </c>
      <c r="F520" s="52">
        <f>IFERROR(_xll.qlIndexFixing(IndexON,D520,TRUE,_xll.ohTrigger(RecalcTrigger,TriggerON)),NA())</f>
        <v>1.5075785459206514E-2</v>
      </c>
      <c r="H520" s="49">
        <f>_xll.qlCalendarAdvance(IborCalendar,$H519,B520,"f",FALSE)</f>
        <v>42926</v>
      </c>
      <c r="I520" s="49">
        <f>_xll.qlInterestRateIndexValueDate(Index1M,$H520)</f>
        <v>42928</v>
      </c>
      <c r="J520" s="52">
        <f>IFERROR(_xll.qlIndexFixing(Index1M,$H520,TRUE,_xll.ohTrigger(RecalcTrigger,Trigger1M)),NA())</f>
        <v>1.5952800563636481E-2</v>
      </c>
      <c r="K520" s="52">
        <f>IFERROR(_xll.qlIndexFixing(ONIndex1M,I520,TRUE,_xll.ohTrigger(RecalcTrigger,Trigger1M)),NA())</f>
        <v>1.5652100984908657E-2</v>
      </c>
      <c r="L520" s="52">
        <f>IFERROR(_xll.qlIndexFixing(Index3M,H520,TRUE,_xll.ohTrigger(RecalcTrigger,Trigger3M)),NA())</f>
        <v>1.8286409853243341E-2</v>
      </c>
      <c r="M520" s="52">
        <f>IFERROR(_xll.qlIndexFixing(ONIndex3M,I520,TRUE,_xll.ohTrigger(RecalcTrigger,Trigger3M)),NA())</f>
        <v>1.7555818577434934E-2</v>
      </c>
      <c r="N520" s="52">
        <f>IFERROR(_xll.qlIndexFixing(Index6M,$H520,TRUE,_xll.ohTrigger(RecalcTrigger,Trigger6M)),NA())</f>
        <v>1.9477208222736266E-2</v>
      </c>
      <c r="O520" s="52">
        <f>IFERROR(_xll.qlIndexFixing(ONIndex6M,I520,TRUE,_xll.ohTrigger(RecalcTrigger,Trigger6M)),NA())</f>
        <v>1.8228485517024495E-2</v>
      </c>
      <c r="P520" s="52">
        <f>IFERROR(_xll.qlIndexFixing(Index1Y,$H520,TRUE,_xll.ohTrigger(RecalcTrigger,Trigger1Y)),NA())</f>
        <v>2.2166155728846743E-2</v>
      </c>
      <c r="Q520" s="52">
        <f>IFERROR(_xll.qlIndexFixing(ONIndex1Y,I520,TRUE,_xll.ohTrigger(RecalcTrigger,Trigger1Y)),NA())</f>
        <v>1.8343090363677206E-2</v>
      </c>
    </row>
    <row r="521" spans="2:17" x14ac:dyDescent="0.2">
      <c r="B521" s="46" t="s">
        <v>20</v>
      </c>
      <c r="D521" s="49">
        <f>_xll.qlCalendarAdvance(LocalCalendar,$D520,B521,"f",FALSE)</f>
        <v>42934</v>
      </c>
      <c r="E521" s="49">
        <f>_xll.qlInterestRateIndexValueDate(IndexON,D521)</f>
        <v>42934</v>
      </c>
      <c r="F521" s="52">
        <f>IFERROR(_xll.qlIndexFixing(IndexON,D521,TRUE,_xll.ohTrigger(RecalcTrigger,TriggerON)),NA())</f>
        <v>1.5092840606660829E-2</v>
      </c>
      <c r="H521" s="49">
        <f>_xll.qlCalendarAdvance(IborCalendar,$H520,B521,"f",FALSE)</f>
        <v>42927</v>
      </c>
      <c r="I521" s="49">
        <f>_xll.qlInterestRateIndexValueDate(Index1M,$H521)</f>
        <v>42929</v>
      </c>
      <c r="J521" s="52">
        <f>IFERROR(_xll.qlIndexFixing(Index1M,$H521,TRUE,_xll.ohTrigger(RecalcTrigger,Trigger1M)),NA())</f>
        <v>1.5961503450294401E-2</v>
      </c>
      <c r="K521" s="52">
        <f>IFERROR(_xll.qlIndexFixing(ONIndex1M,I521,TRUE,_xll.ohTrigger(RecalcTrigger,Trigger1M)),NA())</f>
        <v>1.5670332616872784E-2</v>
      </c>
      <c r="L521" s="52">
        <f>IFERROR(_xll.qlIndexFixing(Index3M,H521,TRUE,_xll.ohTrigger(RecalcTrigger,Trigger3M)),NA())</f>
        <v>1.8300514311144961E-2</v>
      </c>
      <c r="M521" s="52">
        <f>IFERROR(_xll.qlIndexFixing(ONIndex3M,I521,TRUE,_xll.ohTrigger(RecalcTrigger,Trigger3M)),NA())</f>
        <v>1.757343041965953E-2</v>
      </c>
      <c r="N521" s="52">
        <f>IFERROR(_xll.qlIndexFixing(Index6M,$H521,TRUE,_xll.ohTrigger(RecalcTrigger,Trigger6M)),NA())</f>
        <v>1.9511438896968186E-2</v>
      </c>
      <c r="O521" s="52">
        <f>IFERROR(_xll.qlIndexFixing(ONIndex6M,I521,TRUE,_xll.ohTrigger(RecalcTrigger,Trigger6M)),NA())</f>
        <v>1.824068485472452E-2</v>
      </c>
      <c r="P521" s="52">
        <f>IFERROR(_xll.qlIndexFixing(Index1Y,$H521,TRUE,_xll.ohTrigger(RecalcTrigger,Trigger1Y)),NA())</f>
        <v>2.2183941231991067E-2</v>
      </c>
      <c r="Q521" s="52">
        <f>IFERROR(_xll.qlIndexFixing(ONIndex1Y,I521,TRUE,_xll.ohTrigger(RecalcTrigger,Trigger1Y)),NA())</f>
        <v>1.8367262828746789E-2</v>
      </c>
    </row>
    <row r="522" spans="2:17" x14ac:dyDescent="0.2">
      <c r="B522" s="46" t="s">
        <v>51</v>
      </c>
      <c r="D522" s="49">
        <f>_xll.qlCalendarAdvance(LocalCalendar,$D521,B522,"f",FALSE)</f>
        <v>42941</v>
      </c>
      <c r="E522" s="49">
        <f>_xll.qlInterestRateIndexValueDate(IndexON,D522)</f>
        <v>42941</v>
      </c>
      <c r="F522" s="52">
        <f>IFERROR(_xll.qlIndexFixing(IndexON,D522,TRUE,_xll.ohTrigger(RecalcTrigger,TriggerON)),NA())</f>
        <v>1.5211876052800832E-2</v>
      </c>
      <c r="H522" s="49">
        <f>_xll.qlCalendarAdvance(IborCalendar,$H521,B522,"f",FALSE)</f>
        <v>42934</v>
      </c>
      <c r="I522" s="49">
        <f>_xll.qlInterestRateIndexValueDate(Index1M,$H522)</f>
        <v>42936</v>
      </c>
      <c r="J522" s="52">
        <f>IFERROR(_xll.qlIndexFixing(Index1M,$H522,TRUE,_xll.ohTrigger(RecalcTrigger,Trigger1M)),NA())</f>
        <v>1.6087394175458847E-2</v>
      </c>
      <c r="K522" s="52">
        <f>IFERROR(_xll.qlIndexFixing(ONIndex1M,I522,TRUE,_xll.ohTrigger(RecalcTrigger,Trigger1M)),NA())</f>
        <v>1.5797563442347951E-2</v>
      </c>
      <c r="L522" s="52">
        <f>IFERROR(_xll.qlIndexFixing(Index3M,H522,TRUE,_xll.ohTrigger(RecalcTrigger,Trigger3M)),NA())</f>
        <v>1.8397602123608411E-2</v>
      </c>
      <c r="M522" s="52">
        <f>IFERROR(_xll.qlIndexFixing(ONIndex3M,I522,TRUE,_xll.ohTrigger(RecalcTrigger,Trigger3M)),NA())</f>
        <v>1.7694364286739983E-2</v>
      </c>
      <c r="N522" s="52">
        <f>IFERROR(_xll.qlIndexFixing(Index6M,$H522,TRUE,_xll.ohTrigger(RecalcTrigger,Trigger6M)),NA())</f>
        <v>1.9595099730003673E-2</v>
      </c>
      <c r="O522" s="52">
        <f>IFERROR(_xll.qlIndexFixing(ONIndex6M,I522,TRUE,_xll.ohTrigger(RecalcTrigger,Trigger6M)),NA())</f>
        <v>1.832626531887982E-2</v>
      </c>
      <c r="P522" s="52">
        <f>IFERROR(_xll.qlIndexFixing(Index1Y,$H522,TRUE,_xll.ohTrigger(RecalcTrigger,Trigger1Y)),NA())</f>
        <v>2.2307426019992593E-2</v>
      </c>
      <c r="Q522" s="52">
        <f>IFERROR(_xll.qlIndexFixing(ONIndex1Y,I522,TRUE,_xll.ohTrigger(RecalcTrigger,Trigger1Y)),NA())</f>
        <v>1.8535426109966835E-2</v>
      </c>
    </row>
    <row r="523" spans="2:17" x14ac:dyDescent="0.2">
      <c r="B523" s="46" t="s">
        <v>51</v>
      </c>
      <c r="D523" s="49">
        <f>_xll.qlCalendarAdvance(LocalCalendar,$D522,B523,"f",FALSE)</f>
        <v>42948</v>
      </c>
      <c r="E523" s="49">
        <f>_xll.qlInterestRateIndexValueDate(IndexON,D523)</f>
        <v>42948</v>
      </c>
      <c r="F523" s="52">
        <f>IFERROR(_xll.qlIndexFixing(IndexON,D523,TRUE,_xll.ohTrigger(RecalcTrigger,TriggerON)),NA())</f>
        <v>1.5330297972671048E-2</v>
      </c>
      <c r="H523" s="49">
        <f>_xll.qlCalendarAdvance(IborCalendar,$H522,B523,"f",FALSE)</f>
        <v>42941</v>
      </c>
      <c r="I523" s="49">
        <f>_xll.qlInterestRateIndexValueDate(Index1M,$H523)</f>
        <v>42943</v>
      </c>
      <c r="J523" s="52">
        <f>IFERROR(_xll.qlIndexFixing(Index1M,$H523,TRUE,_xll.ohTrigger(RecalcTrigger,Trigger1M)),NA())</f>
        <v>1.6221846478102462E-2</v>
      </c>
      <c r="K523" s="52">
        <f>IFERROR(_xll.qlIndexFixing(ONIndex1M,I523,TRUE,_xll.ohTrigger(RecalcTrigger,Trigger1M)),NA())</f>
        <v>1.5924110719884865E-2</v>
      </c>
      <c r="L523" s="52">
        <f>IFERROR(_xll.qlIndexFixing(Index3M,H523,TRUE,_xll.ohTrigger(RecalcTrigger,Trigger3M)),NA())</f>
        <v>1.8492074593152236E-2</v>
      </c>
      <c r="M523" s="52">
        <f>IFERROR(_xll.qlIndexFixing(ONIndex3M,I523,TRUE,_xll.ohTrigger(RecalcTrigger,Trigger3M)),NA())</f>
        <v>1.7811187351082225E-2</v>
      </c>
      <c r="N523" s="52">
        <f>IFERROR(_xll.qlIndexFixing(Index6M,$H523,TRUE,_xll.ohTrigger(RecalcTrigger,Trigger6M)),NA())</f>
        <v>1.9686194815259385E-2</v>
      </c>
      <c r="O523" s="52">
        <f>IFERROR(_xll.qlIndexFixing(ONIndex6M,I523,TRUE,_xll.ohTrigger(RecalcTrigger,Trigger6M)),NA())</f>
        <v>1.8412169708961201E-2</v>
      </c>
      <c r="P523" s="52">
        <f>IFERROR(_xll.qlIndexFixing(Index1Y,$H523,TRUE,_xll.ohTrigger(RecalcTrigger,Trigger1Y)),NA())</f>
        <v>2.2429160952284578E-2</v>
      </c>
      <c r="Q523" s="52">
        <f>IFERROR(_xll.qlIndexFixing(ONIndex1Y,I523,TRUE,_xll.ohTrigger(RecalcTrigger,Trigger1Y)),NA())</f>
        <v>1.8701762435160418E-2</v>
      </c>
    </row>
    <row r="524" spans="2:17" x14ac:dyDescent="0.2">
      <c r="B524" s="46" t="s">
        <v>51</v>
      </c>
      <c r="D524" s="49">
        <f>_xll.qlCalendarAdvance(LocalCalendar,$D523,B524,"f",FALSE)</f>
        <v>42955</v>
      </c>
      <c r="E524" s="49">
        <f>_xll.qlInterestRateIndexValueDate(IndexON,D524)</f>
        <v>42955</v>
      </c>
      <c r="F524" s="52">
        <f>IFERROR(_xll.qlIndexFixing(IndexON,D524,TRUE,_xll.ohTrigger(RecalcTrigger,TriggerON)),NA())</f>
        <v>1.5448106365871794E-2</v>
      </c>
      <c r="H524" s="49">
        <f>_xll.qlCalendarAdvance(IborCalendar,$H523,B524,"f",FALSE)</f>
        <v>42948</v>
      </c>
      <c r="I524" s="49">
        <f>_xll.qlInterestRateIndexValueDate(Index1M,$H524)</f>
        <v>42950</v>
      </c>
      <c r="J524" s="52">
        <f>IFERROR(_xll.qlIndexFixing(Index1M,$H524,TRUE,_xll.ohTrigger(RecalcTrigger,Trigger1M)),NA())</f>
        <v>1.6346327726158547E-2</v>
      </c>
      <c r="K524" s="52">
        <f>IFERROR(_xll.qlIndexFixing(ONIndex1M,I524,TRUE,_xll.ohTrigger(RecalcTrigger,Trigger1M)),NA())</f>
        <v>1.604997444884404E-2</v>
      </c>
      <c r="L524" s="52">
        <f>IFERROR(_xll.qlIndexFixing(Index3M,H524,TRUE,_xll.ohTrigger(RecalcTrigger,Trigger3M)),NA())</f>
        <v>1.8584296583910129E-2</v>
      </c>
      <c r="M524" s="52">
        <f>IFERROR(_xll.qlIndexFixing(ONIndex3M,I524,TRUE,_xll.ohTrigger(RecalcTrigger,Trigger3M)),NA())</f>
        <v>1.7923899608609517E-2</v>
      </c>
      <c r="N524" s="52">
        <f>IFERROR(_xll.qlIndexFixing(Index6M,$H524,TRUE,_xll.ohTrigger(RecalcTrigger,Trigger6M)),NA())</f>
        <v>1.9777621343629339E-2</v>
      </c>
      <c r="O524" s="52">
        <f>IFERROR(_xll.qlIndexFixing(ONIndex6M,I524,TRUE,_xll.ohTrigger(RecalcTrigger,Trigger6M)),NA())</f>
        <v>1.8498398025208473E-2</v>
      </c>
      <c r="P524" s="52">
        <f>IFERROR(_xll.qlIndexFixing(Index1Y,$H524,TRUE,_xll.ohTrigger(RecalcTrigger,Trigger1Y)),NA())</f>
        <v>2.2549179899454676E-2</v>
      </c>
      <c r="Q524" s="52">
        <f>IFERROR(_xll.qlIndexFixing(ONIndex1Y,I524,TRUE,_xll.ohTrigger(RecalcTrigger,Trigger1Y)),NA())</f>
        <v>1.8866271801849521E-2</v>
      </c>
    </row>
    <row r="525" spans="2:17" x14ac:dyDescent="0.2">
      <c r="B525" s="46" t="s">
        <v>51</v>
      </c>
      <c r="D525" s="49">
        <f>_xll.qlCalendarAdvance(LocalCalendar,$D524,B525,"f",FALSE)</f>
        <v>42962</v>
      </c>
      <c r="E525" s="49">
        <f>_xll.qlInterestRateIndexValueDate(IndexON,D525)</f>
        <v>42962</v>
      </c>
      <c r="F525" s="52">
        <f>IFERROR(_xll.qlIndexFixing(IndexON,D525,TRUE,_xll.ohTrigger(RecalcTrigger,TriggerON)),NA())</f>
        <v>1.5565301231603712E-2</v>
      </c>
      <c r="H525" s="49">
        <f>_xll.qlCalendarAdvance(IborCalendar,$H524,B525,"f",FALSE)</f>
        <v>42955</v>
      </c>
      <c r="I525" s="49">
        <f>_xll.qlInterestRateIndexValueDate(Index1M,$H525)</f>
        <v>42957</v>
      </c>
      <c r="J525" s="52">
        <f>IFERROR(_xll.qlIndexFixing(Index1M,$H525,TRUE,_xll.ohTrigger(RecalcTrigger,Trigger1M)),NA())</f>
        <v>1.6460967413824967E-2</v>
      </c>
      <c r="K525" s="52">
        <f>IFERROR(_xll.qlIndexFixing(ONIndex1M,I525,TRUE,_xll.ohTrigger(RecalcTrigger,Trigger1M)),NA())</f>
        <v>1.6175154628426114E-2</v>
      </c>
      <c r="L525" s="52">
        <f>IFERROR(_xll.qlIndexFixing(Index3M,H525,TRUE,_xll.ohTrigger(RecalcTrigger,Trigger3M)),NA())</f>
        <v>1.8694609391977802E-2</v>
      </c>
      <c r="M525" s="52">
        <f>IFERROR(_xll.qlIndexFixing(ONIndex3M,I525,TRUE,_xll.ohTrigger(RecalcTrigger,Trigger3M)),NA())</f>
        <v>1.8032501055484929E-2</v>
      </c>
      <c r="N525" s="52">
        <f>IFERROR(_xll.qlIndexFixing(Index6M,$H525,TRUE,_xll.ohTrigger(RecalcTrigger,Trigger6M)),NA())</f>
        <v>1.9869379361212577E-2</v>
      </c>
      <c r="O525" s="52">
        <f>IFERROR(_xll.qlIndexFixing(ONIndex6M,I525,TRUE,_xll.ohTrigger(RecalcTrigger,Trigger6M)),NA())</f>
        <v>1.8584950267781508E-2</v>
      </c>
      <c r="P525" s="52">
        <f>IFERROR(_xll.qlIndexFixing(Index1Y,$H525,TRUE,_xll.ohTrigger(RecalcTrigger,Trigger1Y)),NA())</f>
        <v>2.2667516757386468E-2</v>
      </c>
      <c r="Q525" s="52">
        <f>IFERROR(_xll.qlIndexFixing(ONIndex1Y,I525,TRUE,_xll.ohTrigger(RecalcTrigger,Trigger1Y)),NA())</f>
        <v>1.902895420747619E-2</v>
      </c>
    </row>
    <row r="526" spans="2:17" x14ac:dyDescent="0.2">
      <c r="B526" s="46" t="s">
        <v>51</v>
      </c>
      <c r="D526" s="49">
        <f>_xll.qlCalendarAdvance(LocalCalendar,$D525,B526,"f",FALSE)</f>
        <v>42969</v>
      </c>
      <c r="E526" s="49">
        <f>_xll.qlInterestRateIndexValueDate(IndexON,D526)</f>
        <v>42969</v>
      </c>
      <c r="F526" s="52">
        <f>IFERROR(_xll.qlIndexFixing(IndexON,D526,TRUE,_xll.ohTrigger(RecalcTrigger,TriggerON)),NA())</f>
        <v>1.5681882569387184E-2</v>
      </c>
      <c r="H526" s="49">
        <f>_xll.qlCalendarAdvance(IborCalendar,$H525,B526,"f",FALSE)</f>
        <v>42962</v>
      </c>
      <c r="I526" s="49">
        <f>_xll.qlInterestRateIndexValueDate(Index1M,$H526)</f>
        <v>42964</v>
      </c>
      <c r="J526" s="52">
        <f>IFERROR(_xll.qlIndexFixing(Index1M,$H526,TRUE,_xll.ohTrigger(RecalcTrigger,Trigger1M)),NA())</f>
        <v>1.6584125438628416E-2</v>
      </c>
      <c r="K526" s="52">
        <f>IFERROR(_xll.qlIndexFixing(ONIndex1M,I526,TRUE,_xll.ohTrigger(RecalcTrigger,Trigger1M)),NA())</f>
        <v>1.6299651257911663E-2</v>
      </c>
      <c r="L526" s="52">
        <f>IFERROR(_xll.qlIndexFixing(Index3M,H526,TRUE,_xll.ohTrigger(RecalcTrigger,Trigger3M)),NA())</f>
        <v>1.8763448776516239E-2</v>
      </c>
      <c r="M526" s="52">
        <f>IFERROR(_xll.qlIndexFixing(ONIndex3M,I526,TRUE,_xll.ohTrigger(RecalcTrigger,Trigger3M)),NA())</f>
        <v>1.8136991688111337E-2</v>
      </c>
      <c r="N526" s="52">
        <f>IFERROR(_xll.qlIndexFixing(Index6M,$H526,TRUE,_xll.ohTrigger(RecalcTrigger,Trigger6M)),NA())</f>
        <v>1.9968715120702155E-2</v>
      </c>
      <c r="O526" s="52">
        <f>IFERROR(_xll.qlIndexFixing(ONIndex6M,I526,TRUE,_xll.ohTrigger(RecalcTrigger,Trigger6M)),NA())</f>
        <v>1.867182643700005E-2</v>
      </c>
      <c r="P526" s="52">
        <f>IFERROR(_xll.qlIndexFixing(Index1Y,$H526,TRUE,_xll.ohTrigger(RecalcTrigger,Trigger1Y)),NA())</f>
        <v>2.2784205446683921E-2</v>
      </c>
      <c r="Q526" s="52">
        <f>IFERROR(_xll.qlIndexFixing(ONIndex1Y,I526,TRUE,_xll.ohTrigger(RecalcTrigger,Trigger1Y)),NA())</f>
        <v>1.9189809649642342E-2</v>
      </c>
    </row>
    <row r="527" spans="2:17" x14ac:dyDescent="0.2">
      <c r="B527" s="46" t="s">
        <v>51</v>
      </c>
      <c r="D527" s="49">
        <f>_xll.qlCalendarAdvance(LocalCalendar,$D526,B527,"f",FALSE)</f>
        <v>42976</v>
      </c>
      <c r="E527" s="49">
        <f>_xll.qlInterestRateIndexValueDate(IndexON,D527)</f>
        <v>42976</v>
      </c>
      <c r="F527" s="52">
        <f>IFERROR(_xll.qlIndexFixing(IndexON,D527,TRUE,_xll.ohTrigger(RecalcTrigger,TriggerON)),NA())</f>
        <v>1.5797850378582723E-2</v>
      </c>
      <c r="H527" s="49">
        <f>_xll.qlCalendarAdvance(IborCalendar,$H526,B527,"f",FALSE)</f>
        <v>42969</v>
      </c>
      <c r="I527" s="49">
        <f>_xll.qlInterestRateIndexValueDate(Index1M,$H527)</f>
        <v>42971</v>
      </c>
      <c r="J527" s="52">
        <f>IFERROR(_xll.qlIndexFixing(Index1M,$H527,TRUE,_xll.ohTrigger(RecalcTrigger,Trigger1M)),NA())</f>
        <v>1.6706600231942981E-2</v>
      </c>
      <c r="K527" s="52">
        <f>IFERROR(_xll.qlIndexFixing(ONIndex1M,I527,TRUE,_xll.ohTrigger(RecalcTrigger,Trigger1M)),NA())</f>
        <v>1.6423464336581262E-2</v>
      </c>
      <c r="L527" s="52">
        <f>IFERROR(_xll.qlIndexFixing(Index3M,H527,TRUE,_xll.ohTrigger(RecalcTrigger,Trigger3M)),NA())</f>
        <v>1.8851108892130406E-2</v>
      </c>
      <c r="M527" s="52">
        <f>IFERROR(_xll.qlIndexFixing(ONIndex3M,I527,TRUE,_xll.ohTrigger(RecalcTrigger,Trigger3M)),NA())</f>
        <v>1.8237371502731747E-2</v>
      </c>
      <c r="N527" s="52">
        <f>IFERROR(_xll.qlIndexFixing(Index6M,$H527,TRUE,_xll.ohTrigger(RecalcTrigger,Trigger6M)),NA())</f>
        <v>2.005389004925353E-2</v>
      </c>
      <c r="O527" s="52">
        <f>IFERROR(_xll.qlIndexFixing(ONIndex6M,I527,TRUE,_xll.ohTrigger(RecalcTrigger,Trigger6M)),NA())</f>
        <v>1.8759026533103906E-2</v>
      </c>
      <c r="P527" s="52">
        <f>IFERROR(_xll.qlIndexFixing(Index1Y,$H527,TRUE,_xll.ohTrigger(RecalcTrigger,Trigger1Y)),NA())</f>
        <v>2.2899279912107242E-2</v>
      </c>
      <c r="Q527" s="52">
        <f>IFERROR(_xll.qlIndexFixing(ONIndex1Y,I527,TRUE,_xll.ohTrigger(RecalcTrigger,Trigger1Y)),NA())</f>
        <v>1.9348838125790024E-2</v>
      </c>
    </row>
    <row r="528" spans="2:17" x14ac:dyDescent="0.2">
      <c r="B528" s="46" t="s">
        <v>51</v>
      </c>
      <c r="D528" s="49">
        <f>_xll.qlCalendarAdvance(LocalCalendar,$D527,B528,"f",FALSE)</f>
        <v>42983</v>
      </c>
      <c r="E528" s="49">
        <f>_xll.qlInterestRateIndexValueDate(IndexON,D528)</f>
        <v>42983</v>
      </c>
      <c r="F528" s="52">
        <f>IFERROR(_xll.qlIndexFixing(IndexON,D528,TRUE,_xll.ohTrigger(RecalcTrigger,TriggerON)),NA())</f>
        <v>1.5913204658630775E-2</v>
      </c>
      <c r="H528" s="49">
        <f>_xll.qlCalendarAdvance(IborCalendar,$H527,B528,"f",FALSE)</f>
        <v>42976</v>
      </c>
      <c r="I528" s="49">
        <f>_xll.qlInterestRateIndexValueDate(Index1M,$H528)</f>
        <v>42978</v>
      </c>
      <c r="J528" s="52">
        <f>IFERROR(_xll.qlIndexFixing(Index1M,$H528,TRUE,_xll.ohTrigger(RecalcTrigger,Trigger1M)),NA())</f>
        <v>1.6801281929888941E-2</v>
      </c>
      <c r="K528" s="52">
        <f>IFERROR(_xll.qlIndexFixing(ONIndex1M,I528,TRUE,_xll.ohTrigger(RecalcTrigger,Trigger1M)),NA())</f>
        <v>1.6546593863875358E-2</v>
      </c>
      <c r="L528" s="52">
        <f>IFERROR(_xll.qlIndexFixing(Index3M,H528,TRUE,_xll.ohTrigger(RecalcTrigger,Trigger3M)),NA())</f>
        <v>1.8931293048616075E-2</v>
      </c>
      <c r="M528" s="52">
        <f>IFERROR(_xll.qlIndexFixing(ONIndex3M,I528,TRUE,_xll.ohTrigger(RecalcTrigger,Trigger3M)),NA())</f>
        <v>1.8333640495988845E-2</v>
      </c>
      <c r="N528" s="52">
        <f>IFERROR(_xll.qlIndexFixing(Index6M,$H528,TRUE,_xll.ohTrigger(RecalcTrigger,Trigger6M)),NA())</f>
        <v>2.0110168807115098E-2</v>
      </c>
      <c r="O528" s="52">
        <f>IFERROR(_xll.qlIndexFixing(ONIndex6M,I528,TRUE,_xll.ohTrigger(RecalcTrigger,Trigger6M)),NA())</f>
        <v>1.884655055625295E-2</v>
      </c>
      <c r="P528" s="52">
        <f>IFERROR(_xll.qlIndexFixing(Index1Y,$H528,TRUE,_xll.ohTrigger(RecalcTrigger,Trigger1Y)),NA())</f>
        <v>2.3012774122018801E-2</v>
      </c>
      <c r="Q528" s="52">
        <f>IFERROR(_xll.qlIndexFixing(ONIndex1Y,I528,TRUE,_xll.ohTrigger(RecalcTrigger,Trigger1Y)),NA())</f>
        <v>1.9506039633521155E-2</v>
      </c>
    </row>
    <row r="529" spans="2:17" x14ac:dyDescent="0.2">
      <c r="B529" s="46" t="s">
        <v>51</v>
      </c>
      <c r="D529" s="49">
        <f>_xll.qlCalendarAdvance(LocalCalendar,$D528,B529,"f",FALSE)</f>
        <v>42990</v>
      </c>
      <c r="E529" s="49">
        <f>_xll.qlInterestRateIndexValueDate(IndexON,D529)</f>
        <v>42990</v>
      </c>
      <c r="F529" s="52">
        <f>IFERROR(_xll.qlIndexFixing(IndexON,D529,TRUE,_xll.ohTrigger(RecalcTrigger,TriggerON)),NA())</f>
        <v>1.6027945408971789E-2</v>
      </c>
      <c r="H529" s="49">
        <f>_xll.qlCalendarAdvance(IborCalendar,$H528,B529,"f",FALSE)</f>
        <v>42983</v>
      </c>
      <c r="I529" s="49">
        <f>_xll.qlInterestRateIndexValueDate(Index1M,$H529)</f>
        <v>42985</v>
      </c>
      <c r="J529" s="52">
        <f>IFERROR(_xll.qlIndexFixing(Index1M,$H529,TRUE,_xll.ohTrigger(RecalcTrigger,Trigger1M)),NA())</f>
        <v>1.6958485857808177E-2</v>
      </c>
      <c r="K529" s="52">
        <f>IFERROR(_xll.qlIndexFixing(ONIndex1M,I529,TRUE,_xll.ohTrigger(RecalcTrigger,Trigger1M)),NA())</f>
        <v>1.6669039838914657E-2</v>
      </c>
      <c r="L529" s="52">
        <f>IFERROR(_xll.qlIndexFixing(Index3M,H529,TRUE,_xll.ohTrigger(RecalcTrigger,Trigger3M)),NA())</f>
        <v>1.901769722628284E-2</v>
      </c>
      <c r="M529" s="52">
        <f>IFERROR(_xll.qlIndexFixing(ONIndex3M,I529,TRUE,_xll.ohTrigger(RecalcTrigger,Trigger3M)),NA())</f>
        <v>1.8425798664605253E-2</v>
      </c>
      <c r="N529" s="52">
        <f>IFERROR(_xll.qlIndexFixing(Index6M,$H529,TRUE,_xll.ohTrigger(RecalcTrigger,Trigger6M)),NA())</f>
        <v>2.0203108869263527E-2</v>
      </c>
      <c r="O529" s="52">
        <f>IFERROR(_xll.qlIndexFixing(ONIndex6M,I529,TRUE,_xll.ohTrigger(RecalcTrigger,Trigger6M)),NA())</f>
        <v>1.8934398506766925E-2</v>
      </c>
      <c r="P529" s="52">
        <f>IFERROR(_xll.qlIndexFixing(Index1Y,$H529,TRUE,_xll.ohTrigger(RecalcTrigger,Trigger1Y)),NA())</f>
        <v>2.3124722067841975E-2</v>
      </c>
      <c r="Q529" s="52">
        <f>IFERROR(_xll.qlIndexFixing(ONIndex1Y,I529,TRUE,_xll.ohTrigger(RecalcTrigger,Trigger1Y)),NA())</f>
        <v>1.9661414170597524E-2</v>
      </c>
    </row>
    <row r="530" spans="2:17" x14ac:dyDescent="0.2">
      <c r="B530" s="46" t="s">
        <v>51</v>
      </c>
      <c r="D530" s="49">
        <f>_xll.qlCalendarAdvance(LocalCalendar,$D529,B530,"f",FALSE)</f>
        <v>42997</v>
      </c>
      <c r="E530" s="49">
        <f>_xll.qlInterestRateIndexValueDate(IndexON,D530)</f>
        <v>42997</v>
      </c>
      <c r="F530" s="52">
        <f>IFERROR(_xll.qlIndexFixing(IndexON,D530,TRUE,_xll.ohTrigger(RecalcTrigger,TriggerON)),NA())</f>
        <v>1.6142072628886339E-2</v>
      </c>
      <c r="H530" s="49">
        <f>_xll.qlCalendarAdvance(IborCalendar,$H529,B530,"f",FALSE)</f>
        <v>42990</v>
      </c>
      <c r="I530" s="49">
        <f>_xll.qlInterestRateIndexValueDate(Index1M,$H530)</f>
        <v>42992</v>
      </c>
      <c r="J530" s="52">
        <f>IFERROR(_xll.qlIndexFixing(Index1M,$H530,TRUE,_xll.ohTrigger(RecalcTrigger,Trigger1M)),NA())</f>
        <v>1.7069925000476327E-2</v>
      </c>
      <c r="K530" s="52">
        <f>IFERROR(_xll.qlIndexFixing(ONIndex1M,I530,TRUE,_xll.ohTrigger(RecalcTrigger,Trigger1M)),NA())</f>
        <v>1.6790802261059667E-2</v>
      </c>
      <c r="L530" s="52">
        <f>IFERROR(_xll.qlIndexFixing(Index3M,H530,TRUE,_xll.ohTrigger(RecalcTrigger,Trigger3M)),NA())</f>
        <v>1.9104032821899677E-2</v>
      </c>
      <c r="M530" s="52">
        <f>IFERROR(_xll.qlIndexFixing(ONIndex3M,I530,TRUE,_xll.ohTrigger(RecalcTrigger,Trigger3M)),NA())</f>
        <v>1.8513846005383527E-2</v>
      </c>
      <c r="N530" s="52">
        <f>IFERROR(_xll.qlIndexFixing(Index6M,$H530,TRUE,_xll.ohTrigger(RecalcTrigger,Trigger6M)),NA())</f>
        <v>2.0296380424994591E-2</v>
      </c>
      <c r="O530" s="52">
        <f>IFERROR(_xll.qlIndexFixing(ONIndex6M,I530,TRUE,_xll.ohTrigger(RecalcTrigger,Trigger6M)),NA())</f>
        <v>1.902257038488564E-2</v>
      </c>
      <c r="P530" s="52">
        <f>IFERROR(_xll.qlIndexFixing(Index1Y,$H530,TRUE,_xll.ohTrigger(RecalcTrigger,Trigger1Y)),NA())</f>
        <v>2.3235157763529621E-2</v>
      </c>
      <c r="Q530" s="52">
        <f>IFERROR(_xll.qlIndexFixing(ONIndex1Y,I530,TRUE,_xll.ohTrigger(RecalcTrigger,Trigger1Y)),NA())</f>
        <v>1.9814961734461178E-2</v>
      </c>
    </row>
    <row r="531" spans="2:17" x14ac:dyDescent="0.2">
      <c r="B531" s="46" t="s">
        <v>51</v>
      </c>
      <c r="D531" s="49">
        <f>_xll.qlCalendarAdvance(LocalCalendar,$D530,B531,"f",FALSE)</f>
        <v>43004</v>
      </c>
      <c r="E531" s="49">
        <f>_xll.qlInterestRateIndexValueDate(IndexON,D531)</f>
        <v>43004</v>
      </c>
      <c r="F531" s="52">
        <f>IFERROR(_xll.qlIndexFixing(IndexON,D531,TRUE,_xll.ohTrigger(RecalcTrigger,TriggerON)),NA())</f>
        <v>1.625558631789481E-2</v>
      </c>
      <c r="H531" s="49">
        <f>_xll.qlCalendarAdvance(IborCalendar,$H530,B531,"f",FALSE)</f>
        <v>42997</v>
      </c>
      <c r="I531" s="49">
        <f>_xll.qlInterestRateIndexValueDate(Index1M,$H531)</f>
        <v>42999</v>
      </c>
      <c r="J531" s="52">
        <f>IFERROR(_xll.qlIndexFixing(Index1M,$H531,TRUE,_xll.ohTrigger(RecalcTrigger,Trigger1M)),NA())</f>
        <v>1.7189666645977819E-2</v>
      </c>
      <c r="K531" s="52">
        <f>IFERROR(_xll.qlIndexFixing(ONIndex1M,I531,TRUE,_xll.ohTrigger(RecalcTrigger,Trigger1M)),NA())</f>
        <v>1.6911881129670903E-2</v>
      </c>
      <c r="L531" s="52">
        <f>IFERROR(_xll.qlIndexFixing(Index3M,H531,TRUE,_xll.ohTrigger(RecalcTrigger,Trigger3M)),NA())</f>
        <v>1.9190668932608883E-2</v>
      </c>
      <c r="M531" s="52">
        <f>IFERROR(_xll.qlIndexFixing(ONIndex3M,I531,TRUE,_xll.ohTrigger(RecalcTrigger,Trigger3M)),NA())</f>
        <v>1.8597798758293038E-2</v>
      </c>
      <c r="N531" s="52">
        <f>IFERROR(_xll.qlIndexFixing(Index6M,$H531,TRUE,_xll.ohTrigger(RecalcTrigger,Trigger6M)),NA())</f>
        <v>2.0389983520075001E-2</v>
      </c>
      <c r="O531" s="52">
        <f>IFERROR(_xll.qlIndexFixing(ONIndex6M,I531,TRUE,_xll.ohTrigger(RecalcTrigger,Trigger6M)),NA())</f>
        <v>1.911106619068903E-2</v>
      </c>
      <c r="P531" s="52">
        <f>IFERROR(_xll.qlIndexFixing(Index1Y,$H531,TRUE,_xll.ohTrigger(RecalcTrigger,Trigger1Y)),NA())</f>
        <v>2.3344115245045486E-2</v>
      </c>
      <c r="Q531" s="52">
        <f>IFERROR(_xll.qlIndexFixing(ONIndex1Y,I531,TRUE,_xll.ohTrigger(RecalcTrigger,Trigger1Y)),NA())</f>
        <v>1.9966682322873908E-2</v>
      </c>
    </row>
    <row r="532" spans="2:17" x14ac:dyDescent="0.2">
      <c r="B532" s="46" t="s">
        <v>51</v>
      </c>
      <c r="D532" s="49">
        <f>_xll.qlCalendarAdvance(LocalCalendar,$D531,B532,"f",FALSE)</f>
        <v>43011</v>
      </c>
      <c r="E532" s="49">
        <f>_xll.qlInterestRateIndexValueDate(IndexON,D532)</f>
        <v>43011</v>
      </c>
      <c r="F532" s="52">
        <f>IFERROR(_xll.qlIndexFixing(IndexON,D532,TRUE,_xll.ohTrigger(RecalcTrigger,TriggerON)),NA())</f>
        <v>1.6368486475357713E-2</v>
      </c>
      <c r="H532" s="49">
        <f>_xll.qlCalendarAdvance(IborCalendar,$H531,B532,"f",FALSE)</f>
        <v>43004</v>
      </c>
      <c r="I532" s="49">
        <f>_xll.qlInterestRateIndexValueDate(Index1M,$H532)</f>
        <v>43006</v>
      </c>
      <c r="J532" s="52">
        <f>IFERROR(_xll.qlIndexFixing(Index1M,$H532,TRUE,_xll.ohTrigger(RecalcTrigger,Trigger1M)),NA())</f>
        <v>1.7308724949678667E-2</v>
      </c>
      <c r="K532" s="52">
        <f>IFERROR(_xll.qlIndexFixing(ONIndex1M,I532,TRUE,_xll.ohTrigger(RecalcTrigger,Trigger1M)),NA())</f>
        <v>1.7032276444028938E-2</v>
      </c>
      <c r="L532" s="52">
        <f>IFERROR(_xll.qlIndexFixing(Index3M,H532,TRUE,_xll.ohTrigger(RecalcTrigger,Trigger3M)),NA())</f>
        <v>1.9277913169478505E-2</v>
      </c>
      <c r="M532" s="52">
        <f>IFERROR(_xll.qlIndexFixing(ONIndex3M,I532,TRUE,_xll.ohTrigger(RecalcTrigger,Trigger3M)),NA())</f>
        <v>1.8680353237865432E-2</v>
      </c>
      <c r="N532" s="52">
        <f>IFERROR(_xll.qlIndexFixing(Index6M,$H532,TRUE,_xll.ohTrigger(RecalcTrigger,Trigger6M)),NA())</f>
        <v>2.0483918200436633E-2</v>
      </c>
      <c r="O532" s="52">
        <f>IFERROR(_xll.qlIndexFixing(ONIndex6M,I532,TRUE,_xll.ohTrigger(RecalcTrigger,Trigger6M)),NA())</f>
        <v>1.9199885924576776E-2</v>
      </c>
      <c r="P532" s="52">
        <f>IFERROR(_xll.qlIndexFixing(Index1Y,$H532,TRUE,_xll.ohTrigger(RecalcTrigger,Trigger1Y)),NA())</f>
        <v>2.3451628569856556E-2</v>
      </c>
      <c r="Q532" s="52">
        <f>IFERROR(_xll.qlIndexFixing(ONIndex1Y,I532,TRUE,_xll.ohTrigger(RecalcTrigger,Trigger1Y)),NA())</f>
        <v>2.011657593343763E-2</v>
      </c>
    </row>
    <row r="533" spans="2:17" x14ac:dyDescent="0.2">
      <c r="B533" s="46" t="s">
        <v>51</v>
      </c>
      <c r="D533" s="49">
        <f>_xll.qlCalendarAdvance(LocalCalendar,$D532,B533,"f",FALSE)</f>
        <v>43018</v>
      </c>
      <c r="E533" s="49">
        <f>_xll.qlInterestRateIndexValueDate(IndexON,D533)</f>
        <v>43018</v>
      </c>
      <c r="F533" s="52">
        <f>IFERROR(_xll.qlIndexFixing(IndexON,D533,TRUE,_xll.ohTrigger(RecalcTrigger,TriggerON)),NA())</f>
        <v>1.6480773100795432E-2</v>
      </c>
      <c r="H533" s="49">
        <f>_xll.qlCalendarAdvance(IborCalendar,$H532,B533,"f",FALSE)</f>
        <v>43011</v>
      </c>
      <c r="I533" s="49">
        <f>_xll.qlInterestRateIndexValueDate(Index1M,$H533)</f>
        <v>43013</v>
      </c>
      <c r="J533" s="52">
        <f>IFERROR(_xll.qlIndexFixing(Index1M,$H533,TRUE,_xll.ohTrigger(RecalcTrigger,Trigger1M)),NA())</f>
        <v>1.7427099889896214E-2</v>
      </c>
      <c r="K533" s="52">
        <f>IFERROR(_xll.qlIndexFixing(ONIndex1M,I533,TRUE,_xll.ohTrigger(RecalcTrigger,Trigger1M)),NA())</f>
        <v>1.7151988203414348E-2</v>
      </c>
      <c r="L533" s="52">
        <f>IFERROR(_xll.qlIndexFixing(Index3M,H533,TRUE,_xll.ohTrigger(RecalcTrigger,Trigger3M)),NA())</f>
        <v>1.9372756586184925E-2</v>
      </c>
      <c r="M533" s="52">
        <f>IFERROR(_xll.qlIndexFixing(ONIndex3M,I533,TRUE,_xll.ohTrigger(RecalcTrigger,Trigger3M)),NA())</f>
        <v>1.8763572289115515E-2</v>
      </c>
      <c r="N533" s="52">
        <f>IFERROR(_xll.qlIndexFixing(Index6M,$H533,TRUE,_xll.ohTrigger(RecalcTrigger,Trigger6M)),NA())</f>
        <v>2.0585618045881503E-2</v>
      </c>
      <c r="O533" s="52">
        <f>IFERROR(_xll.qlIndexFixing(ONIndex6M,I533,TRUE,_xll.ohTrigger(RecalcTrigger,Trigger6M)),NA())</f>
        <v>1.9289029586788686E-2</v>
      </c>
      <c r="P533" s="52">
        <f>IFERROR(_xll.qlIndexFixing(Index1Y,$H533,TRUE,_xll.ohTrigger(RecalcTrigger,Trigger1Y)),NA())</f>
        <v>2.355773181643657E-2</v>
      </c>
      <c r="Q533" s="52">
        <f>IFERROR(_xll.qlIndexFixing(ONIndex1Y,I533,TRUE,_xll.ohTrigger(RecalcTrigger,Trigger1Y)),NA())</f>
        <v>2.0264642563994073E-2</v>
      </c>
    </row>
    <row r="534" spans="2:17" x14ac:dyDescent="0.2">
      <c r="B534" s="46" t="s">
        <v>51</v>
      </c>
      <c r="D534" s="49">
        <f>_xll.qlCalendarAdvance(LocalCalendar,$D533,B534,"f",FALSE)</f>
        <v>43025</v>
      </c>
      <c r="E534" s="49">
        <f>_xll.qlInterestRateIndexValueDate(IndexON,D534)</f>
        <v>43025</v>
      </c>
      <c r="F534" s="52">
        <f>IFERROR(_xll.qlIndexFixing(IndexON,D534,TRUE,_xll.ohTrigger(RecalcTrigger,TriggerON)),NA())</f>
        <v>1.6592446193568477E-2</v>
      </c>
      <c r="H534" s="49">
        <f>_xll.qlCalendarAdvance(IborCalendar,$H533,B534,"f",FALSE)</f>
        <v>43018</v>
      </c>
      <c r="I534" s="49">
        <f>_xll.qlInterestRateIndexValueDate(Index1M,$H534)</f>
        <v>43020</v>
      </c>
      <c r="J534" s="52">
        <f>IFERROR(_xll.qlIndexFixing(Index1M,$H534,TRUE,_xll.ohTrigger(RecalcTrigger,Trigger1M)),NA())</f>
        <v>1.7544791445060215E-2</v>
      </c>
      <c r="K534" s="52">
        <f>IFERROR(_xll.qlIndexFixing(ONIndex1M,I534,TRUE,_xll.ohTrigger(RecalcTrigger,Trigger1M)),NA())</f>
        <v>1.7271016407187645E-2</v>
      </c>
      <c r="L534" s="52">
        <f>IFERROR(_xll.qlIndexFixing(Index3M,H534,TRUE,_xll.ohTrigger(RecalcTrigger,Trigger3M)),NA())</f>
        <v>1.9461392849608631E-2</v>
      </c>
      <c r="M534" s="52">
        <f>IFERROR(_xll.qlIndexFixing(ONIndex3M,I534,TRUE,_xll.ohTrigger(RecalcTrigger,Trigger3M)),NA())</f>
        <v>1.8847455912522904E-2</v>
      </c>
      <c r="N534" s="52">
        <f>IFERROR(_xll.qlIndexFixing(Index6M,$H534,TRUE,_xll.ohTrigger(RecalcTrigger,Trigger6M)),NA())</f>
        <v>2.0680245128228952E-2</v>
      </c>
      <c r="O534" s="52">
        <f>IFERROR(_xll.qlIndexFixing(ONIndex6M,I534,TRUE,_xll.ohTrigger(RecalcTrigger,Trigger6M)),NA())</f>
        <v>1.9378497177404697E-2</v>
      </c>
      <c r="P534" s="52">
        <f>IFERROR(_xll.qlIndexFixing(Index1Y,$H534,TRUE,_xll.ohTrigger(RecalcTrigger,Trigger1Y)),NA())</f>
        <v>2.3662459083780497E-2</v>
      </c>
      <c r="Q534" s="52">
        <f>IFERROR(_xll.qlIndexFixing(ONIndex1Y,I534,TRUE,_xll.ohTrigger(RecalcTrigger,Trigger1Y)),NA())</f>
        <v>2.0410882212145154E-2</v>
      </c>
    </row>
    <row r="535" spans="2:17" x14ac:dyDescent="0.2">
      <c r="B535" s="46" t="s">
        <v>51</v>
      </c>
      <c r="D535" s="49">
        <f>_xll.qlCalendarAdvance(LocalCalendar,$D534,B535,"f",FALSE)</f>
        <v>43032</v>
      </c>
      <c r="E535" s="49">
        <f>_xll.qlInterestRateIndexValueDate(IndexON,D535)</f>
        <v>43032</v>
      </c>
      <c r="F535" s="52">
        <f>IFERROR(_xll.qlIndexFixing(IndexON,D535,TRUE,_xll.ohTrigger(RecalcTrigger,TriggerON)),NA())</f>
        <v>1.6703505753037362E-2</v>
      </c>
      <c r="H535" s="49">
        <f>_xll.qlCalendarAdvance(IborCalendar,$H534,B535,"f",FALSE)</f>
        <v>43025</v>
      </c>
      <c r="I535" s="49">
        <f>_xll.qlInterestRateIndexValueDate(Index1M,$H535)</f>
        <v>43027</v>
      </c>
      <c r="J535" s="52">
        <f>IFERROR(_xll.qlIndexFixing(Index1M,$H535,TRUE,_xll.ohTrigger(RecalcTrigger,Trigger1M)),NA())</f>
        <v>1.7661799593730321E-2</v>
      </c>
      <c r="K535" s="52">
        <f>IFERROR(_xll.qlIndexFixing(ONIndex1M,I535,TRUE,_xll.ohTrigger(RecalcTrigger,Trigger1M)),NA())</f>
        <v>1.7389361054629404E-2</v>
      </c>
      <c r="L535" s="52">
        <f>IFERROR(_xll.qlIndexFixing(Index3M,H535,TRUE,_xll.ohTrigger(RecalcTrigger,Trigger3M)),NA())</f>
        <v>1.9550698949059853E-2</v>
      </c>
      <c r="M535" s="52">
        <f>IFERROR(_xll.qlIndexFixing(ONIndex3M,I535,TRUE,_xll.ohTrigger(RecalcTrigger,Trigger3M)),NA())</f>
        <v>1.8932004108487277E-2</v>
      </c>
      <c r="N535" s="52">
        <f>IFERROR(_xll.qlIndexFixing(Index6M,$H535,TRUE,_xll.ohTrigger(RecalcTrigger,Trigger6M)),NA())</f>
        <v>2.0775203981634936E-2</v>
      </c>
      <c r="O535" s="52">
        <f>IFERROR(_xll.qlIndexFixing(ONIndex6M,I535,TRUE,_xll.ohTrigger(RecalcTrigger,Trigger6M)),NA())</f>
        <v>1.9468288696824487E-2</v>
      </c>
      <c r="P535" s="52">
        <f>IFERROR(_xll.qlIndexFixing(Index1Y,$H535,TRUE,_xll.ohTrigger(RecalcTrigger,Trigger1Y)),NA())</f>
        <v>2.376584449093215E-2</v>
      </c>
      <c r="Q535" s="52">
        <f>IFERROR(_xll.qlIndexFixing(ONIndex1Y,I535,TRUE,_xll.ohTrigger(RecalcTrigger,Trigger1Y)),NA())</f>
        <v>2.0555294875812535E-2</v>
      </c>
    </row>
    <row r="536" spans="2:17" x14ac:dyDescent="0.2">
      <c r="B536" s="46" t="s">
        <v>51</v>
      </c>
      <c r="D536" s="49">
        <f>_xll.qlCalendarAdvance(LocalCalendar,$D535,B536,"f",FALSE)</f>
        <v>43039</v>
      </c>
      <c r="E536" s="49">
        <f>_xll.qlInterestRateIndexValueDate(IndexON,D536)</f>
        <v>43039</v>
      </c>
      <c r="F536" s="52">
        <f>IFERROR(_xll.qlIndexFixing(IndexON,D536,TRUE,_xll.ohTrigger(RecalcTrigger,TriggerON)),NA())</f>
        <v>1.6813951778802405E-2</v>
      </c>
      <c r="H536" s="49">
        <f>_xll.qlCalendarAdvance(IborCalendar,$H535,B536,"f",FALSE)</f>
        <v>43032</v>
      </c>
      <c r="I536" s="49">
        <f>_xll.qlInterestRateIndexValueDate(Index1M,$H536)</f>
        <v>43034</v>
      </c>
      <c r="J536" s="52">
        <f>IFERROR(_xll.qlIndexFixing(Index1M,$H536,TRUE,_xll.ohTrigger(RecalcTrigger,Trigger1M)),NA())</f>
        <v>1.777812431459358E-2</v>
      </c>
      <c r="K536" s="52">
        <f>IFERROR(_xll.qlIndexFixing(ONIndex1M,I536,TRUE,_xll.ohTrigger(RecalcTrigger,Trigger1M)),NA())</f>
        <v>1.7507022145100137E-2</v>
      </c>
      <c r="L536" s="52">
        <f>IFERROR(_xll.qlIndexFixing(Index3M,H536,TRUE,_xll.ohTrigger(RecalcTrigger,Trigger3M)),NA())</f>
        <v>1.9640674930083896E-2</v>
      </c>
      <c r="M536" s="52">
        <f>IFERROR(_xll.qlIndexFixing(ONIndex3M,I536,TRUE,_xll.ohTrigger(RecalcTrigger,Trigger3M)),NA())</f>
        <v>1.9017216877568188E-2</v>
      </c>
      <c r="N536" s="52">
        <f>IFERROR(_xll.qlIndexFixing(Index6M,$H536,TRUE,_xll.ohTrigger(RecalcTrigger,Trigger6M)),NA())</f>
        <v>2.0870494652960876E-2</v>
      </c>
      <c r="O536" s="52">
        <f>IFERROR(_xll.qlIndexFixing(ONIndex6M,I536,TRUE,_xll.ohTrigger(RecalcTrigger,Trigger6M)),NA())</f>
        <v>1.9558404145367803E-2</v>
      </c>
      <c r="P536" s="52">
        <f>IFERROR(_xll.qlIndexFixing(Index1Y,$H536,TRUE,_xll.ohTrigger(RecalcTrigger,Trigger1Y)),NA())</f>
        <v>2.3867922176521641E-2</v>
      </c>
      <c r="Q536" s="52">
        <f>IFERROR(_xll.qlIndexFixing(ONIndex1Y,I536,TRUE,_xll.ohTrigger(RecalcTrigger,Trigger1Y)),NA())</f>
        <v>2.0697880552678072E-2</v>
      </c>
    </row>
    <row r="537" spans="2:17" x14ac:dyDescent="0.2">
      <c r="B537" s="46" t="s">
        <v>51</v>
      </c>
      <c r="D537" s="49">
        <f>_xll.qlCalendarAdvance(LocalCalendar,$D536,B537,"f",FALSE)</f>
        <v>43046</v>
      </c>
      <c r="E537" s="49">
        <f>_xll.qlInterestRateIndexValueDate(IndexON,D537)</f>
        <v>43046</v>
      </c>
      <c r="F537" s="52">
        <f>IFERROR(_xll.qlIndexFixing(IndexON,D537,TRUE,_xll.ohTrigger(RecalcTrigger,TriggerON)),NA())</f>
        <v>1.6923784270144182E-2</v>
      </c>
      <c r="H537" s="49">
        <f>_xll.qlCalendarAdvance(IborCalendar,$H536,B537,"f",FALSE)</f>
        <v>43039</v>
      </c>
      <c r="I537" s="49">
        <f>_xll.qlInterestRateIndexValueDate(Index1M,$H537)</f>
        <v>43041</v>
      </c>
      <c r="J537" s="52">
        <f>IFERROR(_xll.qlIndexFixing(Index1M,$H537,TRUE,_xll.ohTrigger(RecalcTrigger,Trigger1M)),NA())</f>
        <v>1.7893765586456944E-2</v>
      </c>
      <c r="K537" s="52">
        <f>IFERROR(_xll.qlIndexFixing(ONIndex1M,I537,TRUE,_xll.ohTrigger(RecalcTrigger,Trigger1M)),NA())</f>
        <v>1.762399967788042E-2</v>
      </c>
      <c r="L537" s="52">
        <f>IFERROR(_xll.qlIndexFixing(Index3M,H537,TRUE,_xll.ohTrigger(RecalcTrigger,Trigger3M)),NA())</f>
        <v>1.9731320838567531E-2</v>
      </c>
      <c r="M537" s="52">
        <f>IFERROR(_xll.qlIndexFixing(ONIndex3M,I537,TRUE,_xll.ohTrigger(RecalcTrigger,Trigger3M)),NA())</f>
        <v>1.9103094220245254E-2</v>
      </c>
      <c r="N537" s="52">
        <f>IFERROR(_xll.qlIndexFixing(Index6M,$H537,TRUE,_xll.ohTrigger(RecalcTrigger,Trigger6M)),NA())</f>
        <v>2.0958567000544558E-2</v>
      </c>
      <c r="O537" s="52">
        <f>IFERROR(_xll.qlIndexFixing(ONIndex6M,I537,TRUE,_xll.ohTrigger(RecalcTrigger,Trigger6M)),NA())</f>
        <v>1.9648843523034643E-2</v>
      </c>
      <c r="P537" s="52">
        <f>IFERROR(_xll.qlIndexFixing(Index1Y,$H537,TRUE,_xll.ohTrigger(RecalcTrigger,Trigger1Y)),NA())</f>
        <v>2.3968726298315118E-2</v>
      </c>
      <c r="Q537" s="52">
        <f>IFERROR(_xll.qlIndexFixing(ONIndex1Y,I537,TRUE,_xll.ohTrigger(RecalcTrigger,Trigger1Y)),NA())</f>
        <v>2.0838639240663426E-2</v>
      </c>
    </row>
    <row r="538" spans="2:17" x14ac:dyDescent="0.2">
      <c r="B538" s="46" t="s">
        <v>51</v>
      </c>
      <c r="D538" s="49">
        <f>_xll.qlCalendarAdvance(LocalCalendar,$D537,B538,"f",FALSE)</f>
        <v>43053</v>
      </c>
      <c r="E538" s="49">
        <f>_xll.qlInterestRateIndexValueDate(IndexON,D538)</f>
        <v>43053</v>
      </c>
      <c r="F538" s="52">
        <f>IFERROR(_xll.qlIndexFixing(IndexON,D538,TRUE,_xll.ohTrigger(RecalcTrigger,TriggerON)),NA())</f>
        <v>1.7033003226583077E-2</v>
      </c>
      <c r="H538" s="49">
        <f>_xll.qlCalendarAdvance(IborCalendar,$H537,B538,"f",FALSE)</f>
        <v>43046</v>
      </c>
      <c r="I538" s="49">
        <f>_xll.qlInterestRateIndexValueDate(Index1M,$H538)</f>
        <v>43048</v>
      </c>
      <c r="J538" s="52">
        <f>IFERROR(_xll.qlIndexFixing(Index1M,$H538,TRUE,_xll.ohTrigger(RecalcTrigger,Trigger1M)),NA())</f>
        <v>1.8008723388254766E-2</v>
      </c>
      <c r="K538" s="52">
        <f>IFERROR(_xll.qlIndexFixing(ONIndex1M,I538,TRUE,_xll.ohTrigger(RecalcTrigger,Trigger1M)),NA())</f>
        <v>1.7766431178614095E-2</v>
      </c>
      <c r="L538" s="52">
        <f>IFERROR(_xll.qlIndexFixing(Index3M,H538,TRUE,_xll.ohTrigger(RecalcTrigger,Trigger3M)),NA())</f>
        <v>1.9822636720739001E-2</v>
      </c>
      <c r="M538" s="52">
        <f>IFERROR(_xll.qlIndexFixing(ONIndex3M,I538,TRUE,_xll.ohTrigger(RecalcTrigger,Trigger3M)),NA())</f>
        <v>1.9209813151277455E-2</v>
      </c>
      <c r="N538" s="52">
        <f>IFERROR(_xll.qlIndexFixing(Index6M,$H538,TRUE,_xll.ohTrigger(RecalcTrigger,Trigger6M)),NA())</f>
        <v>2.1054492166343218E-2</v>
      </c>
      <c r="O538" s="52">
        <f>IFERROR(_xll.qlIndexFixing(ONIndex6M,I538,TRUE,_xll.ohTrigger(RecalcTrigger,Trigger6M)),NA())</f>
        <v>1.9760729204094662E-2</v>
      </c>
      <c r="P538" s="52">
        <f>IFERROR(_xll.qlIndexFixing(Index1Y,$H538,TRUE,_xll.ohTrigger(RecalcTrigger,Trigger1Y)),NA())</f>
        <v>2.4068291032775451E-2</v>
      </c>
      <c r="Q538" s="52">
        <f>IFERROR(_xll.qlIndexFixing(ONIndex1Y,I538,TRUE,_xll.ohTrigger(RecalcTrigger,Trigger1Y)),NA())</f>
        <v>2.100891982679487E-2</v>
      </c>
    </row>
    <row r="539" spans="2:17" x14ac:dyDescent="0.2">
      <c r="B539" s="46" t="s">
        <v>51</v>
      </c>
      <c r="D539" s="49">
        <f>_xll.qlCalendarAdvance(LocalCalendar,$D538,B539,"f",FALSE)</f>
        <v>43060</v>
      </c>
      <c r="E539" s="49">
        <f>_xll.qlInterestRateIndexValueDate(IndexON,D539)</f>
        <v>43060</v>
      </c>
      <c r="F539" s="52">
        <f>IFERROR(_xll.qlIndexFixing(IndexON,D539,TRUE,_xll.ohTrigger(RecalcTrigger,TriggerON)),NA())</f>
        <v>1.71416086474796E-2</v>
      </c>
      <c r="H539" s="49">
        <f>_xll.qlCalendarAdvance(IborCalendar,$H538,B539,"f",FALSE)</f>
        <v>43053</v>
      </c>
      <c r="I539" s="49">
        <f>_xll.qlInterestRateIndexValueDate(Index1M,$H539)</f>
        <v>43055</v>
      </c>
      <c r="J539" s="52">
        <f>IFERROR(_xll.qlIndexFixing(Index1M,$H539,TRUE,_xll.ohTrigger(RecalcTrigger,Trigger1M)),NA())</f>
        <v>1.8122997699038801E-2</v>
      </c>
      <c r="K539" s="52">
        <f>IFERROR(_xll.qlIndexFixing(ONIndex1M,I539,TRUE,_xll.ohTrigger(RecalcTrigger,Trigger1M)),NA())</f>
        <v>1.7855904067891615E-2</v>
      </c>
      <c r="L539" s="52">
        <f>IFERROR(_xll.qlIndexFixing(Index3M,H539,TRUE,_xll.ohTrigger(RecalcTrigger,Trigger3M)),NA())</f>
        <v>1.9914622623169745E-2</v>
      </c>
      <c r="M539" s="52">
        <f>IFERROR(_xll.qlIndexFixing(ONIndex3M,I539,TRUE,_xll.ohTrigger(RecalcTrigger,Trigger3M)),NA())</f>
        <v>1.9276842627986568E-2</v>
      </c>
      <c r="N539" s="52">
        <f>IFERROR(_xll.qlIndexFixing(Index6M,$H539,TRUE,_xll.ohTrigger(RecalcTrigger,Trigger6M)),NA())</f>
        <v>2.1150749243539692E-2</v>
      </c>
      <c r="O539" s="52">
        <f>IFERROR(_xll.qlIndexFixing(ONIndex6M,I539,TRUE,_xll.ohTrigger(RecalcTrigger,Trigger6M)),NA())</f>
        <v>1.9830694067097809E-2</v>
      </c>
      <c r="P539" s="52">
        <f>IFERROR(_xll.qlIndexFixing(Index1Y,$H539,TRUE,_xll.ohTrigger(RecalcTrigger,Trigger1Y)),NA())</f>
        <v>2.4166650574635819E-2</v>
      </c>
      <c r="Q539" s="52">
        <f>IFERROR(_xll.qlIndexFixing(ONIndex1Y,I539,TRUE,_xll.ohTrigger(RecalcTrigger,Trigger1Y)),NA())</f>
        <v>2.1114675641360492E-2</v>
      </c>
    </row>
    <row r="540" spans="2:17" x14ac:dyDescent="0.2">
      <c r="B540" s="46" t="s">
        <v>51</v>
      </c>
      <c r="D540" s="49">
        <f>_xll.qlCalendarAdvance(LocalCalendar,$D539,B540,"f",FALSE)</f>
        <v>43067</v>
      </c>
      <c r="E540" s="49">
        <f>_xll.qlInterestRateIndexValueDate(IndexON,D540)</f>
        <v>43067</v>
      </c>
      <c r="F540" s="52">
        <f>IFERROR(_xll.qlIndexFixing(IndexON,D540,TRUE,_xll.ohTrigger(RecalcTrigger,TriggerON)),NA())</f>
        <v>1.7249600532434073E-2</v>
      </c>
      <c r="H540" s="49">
        <f>_xll.qlCalendarAdvance(IborCalendar,$H539,B540,"f",FALSE)</f>
        <v>43060</v>
      </c>
      <c r="I540" s="49">
        <f>_xll.qlInterestRateIndexValueDate(Index1M,$H540)</f>
        <v>43063</v>
      </c>
      <c r="J540" s="52">
        <f>IFERROR(_xll.qlIndexFixing(Index1M,$H540,TRUE,_xll.ohTrigger(RecalcTrigger,Trigger1M)),NA())</f>
        <v>1.8261265503977209E-2</v>
      </c>
      <c r="K540" s="52">
        <f>IFERROR(_xll.qlIndexFixing(ONIndex1M,I540,TRUE,_xll.ohTrigger(RecalcTrigger,Trigger1M)),NA())</f>
        <v>1.800443733485757E-2</v>
      </c>
      <c r="L540" s="52">
        <f>IFERROR(_xll.qlIndexFixing(Index3M,H540,TRUE,_xll.ohTrigger(RecalcTrigger,Trigger3M)),NA())</f>
        <v>2.0035199133070454E-2</v>
      </c>
      <c r="M540" s="52">
        <f>IFERROR(_xll.qlIndexFixing(ONIndex3M,I540,TRUE,_xll.ohTrigger(RecalcTrigger,Trigger3M)),NA())</f>
        <v>1.9390990678465059E-2</v>
      </c>
      <c r="N540" s="52">
        <f>IFERROR(_xll.qlIndexFixing(Index6M,$H540,TRUE,_xll.ohTrigger(RecalcTrigger,Trigger6M)),NA())</f>
        <v>2.1261163814498683E-2</v>
      </c>
      <c r="O540" s="52">
        <f>IFERROR(_xll.qlIndexFixing(ONIndex6M,I540,TRUE,_xll.ohTrigger(RecalcTrigger,Trigger6M)),NA())</f>
        <v>1.9949389803910478E-2</v>
      </c>
      <c r="P540" s="52">
        <f>IFERROR(_xll.qlIndexFixing(Index1Y,$H540,TRUE,_xll.ohTrigger(RecalcTrigger,Trigger1Y)),NA())</f>
        <v>2.4291509608099483E-2</v>
      </c>
      <c r="Q540" s="52">
        <f>IFERROR(_xll.qlIndexFixing(ONIndex1Y,I540,TRUE,_xll.ohTrigger(RecalcTrigger,Trigger1Y)),NA())</f>
        <v>2.1289515009410565E-2</v>
      </c>
    </row>
    <row r="541" spans="2:17" x14ac:dyDescent="0.2">
      <c r="B541" s="46" t="s">
        <v>51</v>
      </c>
      <c r="D541" s="49">
        <f>_xll.qlCalendarAdvance(LocalCalendar,$D540,B541,"f",FALSE)</f>
        <v>43074</v>
      </c>
      <c r="E541" s="49">
        <f>_xll.qlInterestRateIndexValueDate(IndexON,D541)</f>
        <v>43074</v>
      </c>
      <c r="F541" s="52">
        <f>IFERROR(_xll.qlIndexFixing(IndexON,D541,TRUE,_xll.ohTrigger(RecalcTrigger,TriggerON)),NA())</f>
        <v>1.735697888072707E-2</v>
      </c>
      <c r="H541" s="49">
        <f>_xll.qlCalendarAdvance(IborCalendar,$H540,B541,"f",FALSE)</f>
        <v>43067</v>
      </c>
      <c r="I541" s="49">
        <f>_xll.qlInterestRateIndexValueDate(Index1M,$H541)</f>
        <v>43069</v>
      </c>
      <c r="J541" s="52">
        <f>IFERROR(_xll.qlIndexFixing(Index1M,$H541,TRUE,_xll.ohTrigger(RecalcTrigger,Trigger1M)),NA())</f>
        <v>1.8324067006597264E-2</v>
      </c>
      <c r="K541" s="52">
        <f>IFERROR(_xll.qlIndexFixing(ONIndex1M,I541,TRUE,_xll.ohTrigger(RecalcTrigger,Trigger1M)),NA())</f>
        <v>1.8085074219307273E-2</v>
      </c>
      <c r="L541" s="52">
        <f>IFERROR(_xll.qlIndexFixing(Index3M,H541,TRUE,_xll.ohTrigger(RecalcTrigger,Trigger3M)),NA())</f>
        <v>2.0085905762741163E-2</v>
      </c>
      <c r="M541" s="52">
        <f>IFERROR(_xll.qlIndexFixing(ONIndex3M,I541,TRUE,_xll.ohTrigger(RecalcTrigger,Trigger3M)),NA())</f>
        <v>1.9453249335548151E-2</v>
      </c>
      <c r="N541" s="52">
        <f>IFERROR(_xll.qlIndexFixing(Index6M,$H541,TRUE,_xll.ohTrigger(RecalcTrigger,Trigger6M)),NA())</f>
        <v>2.1351926930093711E-2</v>
      </c>
      <c r="O541" s="52">
        <f>IFERROR(_xll.qlIndexFixing(ONIndex6M,I541,TRUE,_xll.ohTrigger(RecalcTrigger,Trigger6M)),NA())</f>
        <v>2.0013840331172261E-2</v>
      </c>
      <c r="P541" s="52">
        <f>IFERROR(_xll.qlIndexFixing(Index1Y,$H541,TRUE,_xll.ohTrigger(RecalcTrigger,Trigger1Y)),NA())</f>
        <v>2.435989094835047E-2</v>
      </c>
      <c r="Q541" s="52">
        <f>IFERROR(_xll.qlIndexFixing(ONIndex1Y,I541,TRUE,_xll.ohTrigger(RecalcTrigger,Trigger1Y)),NA())</f>
        <v>2.138340406095729E-2</v>
      </c>
    </row>
    <row r="542" spans="2:17" x14ac:dyDescent="0.2">
      <c r="B542" s="46" t="s">
        <v>51</v>
      </c>
      <c r="D542" s="49">
        <f>_xll.qlCalendarAdvance(LocalCalendar,$D541,B542,"f",FALSE)</f>
        <v>43081</v>
      </c>
      <c r="E542" s="49">
        <f>_xll.qlInterestRateIndexValueDate(IndexON,D542)</f>
        <v>43081</v>
      </c>
      <c r="F542" s="52">
        <f>IFERROR(_xll.qlIndexFixing(IndexON,D542,TRUE,_xll.ohTrigger(RecalcTrigger,TriggerON)),NA())</f>
        <v>1.7463743691878975E-2</v>
      </c>
      <c r="H542" s="49">
        <f>_xll.qlCalendarAdvance(IborCalendar,$H541,B542,"f",FALSE)</f>
        <v>43074</v>
      </c>
      <c r="I542" s="49">
        <f>_xll.qlInterestRateIndexValueDate(Index1M,$H542)</f>
        <v>43076</v>
      </c>
      <c r="J542" s="52">
        <f>IFERROR(_xll.qlIndexFixing(Index1M,$H542,TRUE,_xll.ohTrigger(RecalcTrigger,Trigger1M)),NA())</f>
        <v>1.8461719477771699E-2</v>
      </c>
      <c r="K542" s="52">
        <f>IFERROR(_xll.qlIndexFixing(ONIndex1M,I542,TRUE,_xll.ohTrigger(RecalcTrigger,Trigger1M)),NA())</f>
        <v>1.8198633953963039E-2</v>
      </c>
      <c r="L542" s="52">
        <f>IFERROR(_xll.qlIndexFixing(Index3M,H542,TRUE,_xll.ohTrigger(RecalcTrigger,Trigger3M)),NA())</f>
        <v>2.0179795787742094E-2</v>
      </c>
      <c r="M542" s="52">
        <f>IFERROR(_xll.qlIndexFixing(ONIndex3M,I542,TRUE,_xll.ohTrigger(RecalcTrigger,Trigger3M)),NA())</f>
        <v>1.9542449553160424E-2</v>
      </c>
      <c r="N542" s="52">
        <f>IFERROR(_xll.qlIndexFixing(Index6M,$H542,TRUE,_xll.ohTrigger(RecalcTrigger,Trigger6M)),NA())</f>
        <v>2.1449209502277092E-2</v>
      </c>
      <c r="O542" s="52">
        <f>IFERROR(_xll.qlIndexFixing(ONIndex6M,I542,TRUE,_xll.ohTrigger(RecalcTrigger,Trigger6M)),NA())</f>
        <v>2.0105899358773272E-2</v>
      </c>
      <c r="P542" s="52">
        <f>IFERROR(_xll.qlIndexFixing(Index1Y,$H542,TRUE,_xll.ohTrigger(RecalcTrigger,Trigger1Y)),NA())</f>
        <v>2.4454840257333601E-2</v>
      </c>
      <c r="Q542" s="52">
        <f>IFERROR(_xll.qlIndexFixing(ONIndex1Y,I542,TRUE,_xll.ohTrigger(RecalcTrigger,Trigger1Y)),NA())</f>
        <v>2.151502777272718E-2</v>
      </c>
    </row>
    <row r="543" spans="2:17" x14ac:dyDescent="0.2">
      <c r="B543" s="46" t="s">
        <v>51</v>
      </c>
      <c r="D543" s="49">
        <f>_xll.qlCalendarAdvance(LocalCalendar,$D542,B543,"f",FALSE)</f>
        <v>43088</v>
      </c>
      <c r="E543" s="49">
        <f>_xll.qlInterestRateIndexValueDate(IndexON,D543)</f>
        <v>43088</v>
      </c>
      <c r="F543" s="52">
        <f>IFERROR(_xll.qlIndexFixing(IndexON,D543,TRUE,_xll.ohTrigger(RecalcTrigger,TriggerON)),NA())</f>
        <v>1.7569894965330235E-2</v>
      </c>
      <c r="H543" s="49">
        <f>_xll.qlCalendarAdvance(IborCalendar,$H542,B543,"f",FALSE)</f>
        <v>43081</v>
      </c>
      <c r="I543" s="49">
        <f>_xll.qlInterestRateIndexValueDate(Index1M,$H543)</f>
        <v>43083</v>
      </c>
      <c r="J543" s="52">
        <f>IFERROR(_xll.qlIndexFixing(Index1M,$H543,TRUE,_xll.ohTrigger(RecalcTrigger,Trigger1M)),NA())</f>
        <v>1.858164204006792E-2</v>
      </c>
      <c r="K543" s="52">
        <f>IFERROR(_xll.qlIndexFixing(ONIndex1M,I543,TRUE,_xll.ohTrigger(RecalcTrigger,Trigger1M)),NA())</f>
        <v>1.8311510127011488E-2</v>
      </c>
      <c r="L543" s="52">
        <f>IFERROR(_xll.qlIndexFixing(Index3M,H543,TRUE,_xll.ohTrigger(RecalcTrigger,Trigger3M)),NA())</f>
        <v>2.0274355891786833E-2</v>
      </c>
      <c r="M543" s="52">
        <f>IFERROR(_xll.qlIndexFixing(ONIndex3M,I543,TRUE,_xll.ohTrigger(RecalcTrigger,Trigger3M)),NA())</f>
        <v>1.9632314347086677E-2</v>
      </c>
      <c r="N543" s="52">
        <f>IFERROR(_xll.qlIndexFixing(Index6M,$H543,TRUE,_xll.ohTrigger(RecalcTrigger,Trigger6M)),NA())</f>
        <v>2.1546824225037408E-2</v>
      </c>
      <c r="O543" s="52">
        <f>IFERROR(_xll.qlIndexFixing(ONIndex6M,I543,TRUE,_xll.ohTrigger(RecalcTrigger,Trigger6M)),NA())</f>
        <v>2.0198282317096528E-2</v>
      </c>
      <c r="P543" s="52">
        <f>IFERROR(_xll.qlIndexFixing(Index1Y,$H543,TRUE,_xll.ohTrigger(RecalcTrigger,Trigger1Y)),NA())</f>
        <v>2.4548721327199402E-2</v>
      </c>
      <c r="Q543" s="52">
        <f>IFERROR(_xll.qlIndexFixing(ONIndex1Y,I543,TRUE,_xll.ohTrigger(RecalcTrigger,Trigger1Y)),NA())</f>
        <v>2.1644824483146863E-2</v>
      </c>
    </row>
    <row r="544" spans="2:17" x14ac:dyDescent="0.2">
      <c r="B544" s="46" t="s">
        <v>51</v>
      </c>
      <c r="D544" s="49">
        <f>_xll.qlCalendarAdvance(LocalCalendar,$D543,B544,"f",FALSE)</f>
        <v>43095</v>
      </c>
      <c r="E544" s="49">
        <f>_xll.qlInterestRateIndexValueDate(IndexON,D544)</f>
        <v>43095</v>
      </c>
      <c r="F544" s="52">
        <f>IFERROR(_xll.qlIndexFixing(IndexON,D544,TRUE,_xll.ohTrigger(RecalcTrigger,TriggerON)),NA())</f>
        <v>1.7675432700601235E-2</v>
      </c>
      <c r="H544" s="49">
        <f>_xll.qlCalendarAdvance(IborCalendar,$H543,B544,"f",FALSE)</f>
        <v>43088</v>
      </c>
      <c r="I544" s="49">
        <f>_xll.qlInterestRateIndexValueDate(Index1M,$H544)</f>
        <v>43090</v>
      </c>
      <c r="J544" s="52">
        <f>IFERROR(_xll.qlIndexFixing(Index1M,$H544,TRUE,_xll.ohTrigger(RecalcTrigger,Trigger1M)),NA())</f>
        <v>1.8684116163521503E-2</v>
      </c>
      <c r="K544" s="52">
        <f>IFERROR(_xll.qlIndexFixing(ONIndex1M,I544,TRUE,_xll.ohTrigger(RecalcTrigger,Trigger1M)),NA())</f>
        <v>1.842370273781313E-2</v>
      </c>
      <c r="L544" s="52">
        <f>IFERROR(_xll.qlIndexFixing(Index3M,H544,TRUE,_xll.ohTrigger(RecalcTrigger,Trigger3M)),NA())</f>
        <v>2.0369586122057193E-2</v>
      </c>
      <c r="M544" s="52">
        <f>IFERROR(_xll.qlIndexFixing(ONIndex3M,I544,TRUE,_xll.ohTrigger(RecalcTrigger,Trigger3M)),NA())</f>
        <v>1.9722843717966398E-2</v>
      </c>
      <c r="N544" s="52">
        <f>IFERROR(_xll.qlIndexFixing(Index6M,$H544,TRUE,_xll.ohTrigger(RecalcTrigger,Trigger6M)),NA())</f>
        <v>2.1644771146557652E-2</v>
      </c>
      <c r="O544" s="52">
        <f>IFERROR(_xll.qlIndexFixing(ONIndex6M,I544,TRUE,_xll.ohTrigger(RecalcTrigger,Trigger6M)),NA())</f>
        <v>2.0290989206381838E-2</v>
      </c>
      <c r="P544" s="52">
        <f>IFERROR(_xll.qlIndexFixing(Index1Y,$H544,TRUE,_xll.ohTrigger(RecalcTrigger,Trigger1Y)),NA())</f>
        <v>2.4641568438021889E-2</v>
      </c>
      <c r="Q544" s="52">
        <f>IFERROR(_xll.qlIndexFixing(ONIndex1Y,I544,TRUE,_xll.ohTrigger(RecalcTrigger,Trigger1Y)),NA())</f>
        <v>2.1772794190217937E-2</v>
      </c>
    </row>
    <row r="545" spans="2:17" x14ac:dyDescent="0.2">
      <c r="B545" s="46" t="s">
        <v>51</v>
      </c>
      <c r="D545" s="49">
        <f>_xll.qlCalendarAdvance(LocalCalendar,$D544,B545,"f",FALSE)</f>
        <v>43102</v>
      </c>
      <c r="E545" s="49">
        <f>_xll.qlInterestRateIndexValueDate(IndexON,D545)</f>
        <v>43102</v>
      </c>
      <c r="F545" s="52">
        <f>IFERROR(_xll.qlIndexFixing(IndexON,D545,TRUE,_xll.ohTrigger(RecalcTrigger,TriggerON)),NA())</f>
        <v>1.7780356897052485E-2</v>
      </c>
      <c r="H545" s="49">
        <f>_xll.qlCalendarAdvance(IborCalendar,$H544,B545,"f",FALSE)</f>
        <v>43096</v>
      </c>
      <c r="I545" s="49">
        <f>_xll.qlInterestRateIndexValueDate(Index1M,$H545)</f>
        <v>43098</v>
      </c>
      <c r="J545" s="52">
        <f>IFERROR(_xll.qlIndexFixing(Index1M,$H545,TRUE,_xll.ohTrigger(RecalcTrigger,Trigger1M)),NA())</f>
        <v>1.8818262346083487E-2</v>
      </c>
      <c r="K545" s="52">
        <f>IFERROR(_xll.qlIndexFixing(ONIndex1M,I545,TRUE,_xll.ohTrigger(RecalcTrigger,Trigger1M)),NA())</f>
        <v>1.8576299722521394E-2</v>
      </c>
      <c r="L545" s="52">
        <f>IFERROR(_xll.qlIndexFixing(Index3M,H545,TRUE,_xll.ohTrigger(RecalcTrigger,Trigger3M)),NA())</f>
        <v>2.0479241294627748E-2</v>
      </c>
      <c r="M545" s="52">
        <f>IFERROR(_xll.qlIndexFixing(ONIndex3M,I545,TRUE,_xll.ohTrigger(RecalcTrigger,Trigger3M)),NA())</f>
        <v>1.984841775599433E-2</v>
      </c>
      <c r="N545" s="52">
        <f>IFERROR(_xll.qlIndexFixing(Index6M,$H545,TRUE,_xll.ohTrigger(RecalcTrigger,Trigger6M)),NA())</f>
        <v>2.1757117321461388E-2</v>
      </c>
      <c r="O545" s="52">
        <f>IFERROR(_xll.qlIndexFixing(ONIndex6M,I545,TRUE,_xll.ohTrigger(RecalcTrigger,Trigger6M)),NA())</f>
        <v>2.0419064967898137E-2</v>
      </c>
      <c r="P545" s="52">
        <f>IFERROR(_xll.qlIndexFixing(Index1Y,$H545,TRUE,_xll.ohTrigger(RecalcTrigger,Trigger1Y)),NA())</f>
        <v>2.4759972713087636E-2</v>
      </c>
      <c r="Q545" s="52">
        <f>IFERROR(_xll.qlIndexFixing(ONIndex1Y,I545,TRUE,_xll.ohTrigger(RecalcTrigger,Trigger1Y)),NA())</f>
        <v>2.1945528190321362E-2</v>
      </c>
    </row>
    <row r="546" spans="2:17" x14ac:dyDescent="0.2">
      <c r="B546" s="46" t="s">
        <v>51</v>
      </c>
      <c r="D546" s="49">
        <f>_xll.qlCalendarAdvance(LocalCalendar,$D545,B546,"f",FALSE)</f>
        <v>43109</v>
      </c>
      <c r="E546" s="49">
        <f>_xll.qlInterestRateIndexValueDate(IndexON,D546)</f>
        <v>43109</v>
      </c>
      <c r="F546" s="52">
        <f>IFERROR(_xll.qlIndexFixing(IndexON,D546,TRUE,_xll.ohTrigger(RecalcTrigger,TriggerON)),NA())</f>
        <v>1.7884667554284306E-2</v>
      </c>
      <c r="H546" s="49">
        <f>_xll.qlCalendarAdvance(IborCalendar,$H545,B546,"f",FALSE)</f>
        <v>43103</v>
      </c>
      <c r="I546" s="49">
        <f>_xll.qlInterestRateIndexValueDate(Index1M,$H546)</f>
        <v>43105</v>
      </c>
      <c r="J546" s="52">
        <f>IFERROR(_xll.qlIndexFixing(Index1M,$H546,TRUE,_xll.ohTrigger(RecalcTrigger,Trigger1M)),NA())</f>
        <v>1.8911113130394036E-2</v>
      </c>
      <c r="K546" s="52">
        <f>IFERROR(_xll.qlIndexFixing(ONIndex1M,I546,TRUE,_xll.ohTrigger(RecalcTrigger,Trigger1M)),NA())</f>
        <v>1.8678540540513211E-2</v>
      </c>
      <c r="L546" s="52">
        <f>IFERROR(_xll.qlIndexFixing(Index3M,H546,TRUE,_xll.ohTrigger(RecalcTrigger,Trigger3M)),NA())</f>
        <v>2.0575907670093763E-2</v>
      </c>
      <c r="M546" s="52">
        <f>IFERROR(_xll.qlIndexFixing(ONIndex3M,I546,TRUE,_xll.ohTrigger(RecalcTrigger,Trigger3M)),NA())</f>
        <v>1.9933371690461499E-2</v>
      </c>
      <c r="N546" s="52">
        <f>IFERROR(_xll.qlIndexFixing(Index6M,$H546,TRUE,_xll.ohTrigger(RecalcTrigger,Trigger6M)),NA())</f>
        <v>2.1847952498304238E-2</v>
      </c>
      <c r="O546" s="52">
        <f>IFERROR(_xll.qlIndexFixing(ONIndex6M,I546,TRUE,_xll.ohTrigger(RecalcTrigger,Trigger6M)),NA())</f>
        <v>2.0505277117610632E-2</v>
      </c>
      <c r="P546" s="52">
        <f>IFERROR(_xll.qlIndexFixing(Index1Y,$H546,TRUE,_xll.ohTrigger(RecalcTrigger,Trigger1Y)),NA())</f>
        <v>2.485066188590972E-2</v>
      </c>
      <c r="Q546" s="52">
        <f>IFERROR(_xll.qlIndexFixing(ONIndex1Y,I546,TRUE,_xll.ohTrigger(RecalcTrigger,Trigger1Y)),NA())</f>
        <v>2.2059774976659341E-2</v>
      </c>
    </row>
    <row r="547" spans="2:17" x14ac:dyDescent="0.2">
      <c r="B547" s="46" t="s">
        <v>51</v>
      </c>
      <c r="D547" s="49">
        <f>_xll.qlCalendarAdvance(LocalCalendar,$D546,B547,"f",FALSE)</f>
        <v>43116</v>
      </c>
      <c r="E547" s="49">
        <f>_xll.qlInterestRateIndexValueDate(IndexON,D547)</f>
        <v>43116</v>
      </c>
      <c r="F547" s="52">
        <f>IFERROR(_xll.qlIndexFixing(IndexON,D547,TRUE,_xll.ohTrigger(RecalcTrigger,TriggerON)),NA())</f>
        <v>1.7988364671657209E-2</v>
      </c>
      <c r="H547" s="49">
        <f>_xll.qlCalendarAdvance(IborCalendar,$H546,B547,"f",FALSE)</f>
        <v>43110</v>
      </c>
      <c r="I547" s="49">
        <f>_xll.qlInterestRateIndexValueDate(Index1M,$H547)</f>
        <v>43112</v>
      </c>
      <c r="J547" s="52">
        <f>IFERROR(_xll.qlIndexFixing(Index1M,$H547,TRUE,_xll.ohTrigger(RecalcTrigger,Trigger1M)),NA())</f>
        <v>1.90198642165459E-2</v>
      </c>
      <c r="K547" s="52">
        <f>IFERROR(_xll.qlIndexFixing(ONIndex1M,I547,TRUE,_xll.ohTrigger(RecalcTrigger,Trigger1M)),NA())</f>
        <v>1.8796813199399853E-2</v>
      </c>
      <c r="L547" s="52">
        <f>IFERROR(_xll.qlIndexFixing(Index3M,H547,TRUE,_xll.ohTrigger(RecalcTrigger,Trigger3M)),NA())</f>
        <v>2.0673244322245488E-2</v>
      </c>
      <c r="M547" s="52">
        <f>IFERROR(_xll.qlIndexFixing(ONIndex3M,I547,TRUE,_xll.ohTrigger(RecalcTrigger,Trigger3M)),NA())</f>
        <v>2.0033304803446228E-2</v>
      </c>
      <c r="N547" s="52">
        <f>IFERROR(_xll.qlIndexFixing(Index6M,$H547,TRUE,_xll.ohTrigger(RecalcTrigger,Trigger6M)),NA())</f>
        <v>2.1946877077652697E-2</v>
      </c>
      <c r="O547" s="52">
        <f>IFERROR(_xll.qlIndexFixing(ONIndex6M,I547,TRUE,_xll.ohTrigger(RecalcTrigger,Trigger6M)),NA())</f>
        <v>2.0606361793447103E-2</v>
      </c>
      <c r="P547" s="52">
        <f>IFERROR(_xll.qlIndexFixing(Index1Y,$H547,TRUE,_xll.ohTrigger(RecalcTrigger,Trigger1Y)),NA())</f>
        <v>2.4940429546760109E-2</v>
      </c>
      <c r="Q547" s="52">
        <f>IFERROR(_xll.qlIndexFixing(ONIndex1Y,I547,TRUE,_xll.ohTrigger(RecalcTrigger,Trigger1Y)),NA())</f>
        <v>2.2191072710198156E-2</v>
      </c>
    </row>
    <row r="548" spans="2:17" x14ac:dyDescent="0.2">
      <c r="B548" s="46" t="s">
        <v>51</v>
      </c>
      <c r="D548" s="49">
        <f>_xll.qlCalendarAdvance(LocalCalendar,$D547,B548,"f",FALSE)</f>
        <v>43123</v>
      </c>
      <c r="E548" s="49">
        <f>_xll.qlInterestRateIndexValueDate(IndexON,D548)</f>
        <v>43123</v>
      </c>
      <c r="F548" s="52">
        <f>IFERROR(_xll.qlIndexFixing(IndexON,D548,TRUE,_xll.ohTrigger(RecalcTrigger,TriggerON)),NA())</f>
        <v>1.8091448248611641E-2</v>
      </c>
      <c r="H548" s="49">
        <f>_xll.qlCalendarAdvance(IborCalendar,$H547,B548,"f",FALSE)</f>
        <v>43117</v>
      </c>
      <c r="I548" s="49">
        <f>_xll.qlInterestRateIndexValueDate(Index1M,$H548)</f>
        <v>43119</v>
      </c>
      <c r="J548" s="52">
        <f>IFERROR(_xll.qlIndexFixing(Index1M,$H548,TRUE,_xll.ohTrigger(RecalcTrigger,Trigger1M)),NA())</f>
        <v>1.9136096191066376E-2</v>
      </c>
      <c r="K548" s="52">
        <f>IFERROR(_xll.qlIndexFixing(ONIndex1M,I548,TRUE,_xll.ohTrigger(RecalcTrigger,Trigger1M)),NA())</f>
        <v>1.8897773087989123E-2</v>
      </c>
      <c r="L548" s="52">
        <f>IFERROR(_xll.qlIndexFixing(Index3M,H548,TRUE,_xll.ohTrigger(RecalcTrigger,Trigger3M)),NA())</f>
        <v>2.077125129965296E-2</v>
      </c>
      <c r="M548" s="52">
        <f>IFERROR(_xll.qlIndexFixing(ONIndex3M,I548,TRUE,_xll.ohTrigger(RecalcTrigger,Trigger3M)),NA())</f>
        <v>2.0119482941884925E-2</v>
      </c>
      <c r="N548" s="52">
        <f>IFERROR(_xll.qlIndexFixing(Index6M,$H548,TRUE,_xll.ohTrigger(RecalcTrigger,Trigger6M)),NA())</f>
        <v>2.2046062656566098E-2</v>
      </c>
      <c r="O548" s="52">
        <f>IFERROR(_xll.qlIndexFixing(ONIndex6M,I548,TRUE,_xll.ohTrigger(RecalcTrigger,Trigger6M)),NA())</f>
        <v>2.0693165019913806E-2</v>
      </c>
      <c r="P548" s="52">
        <f>IFERROR(_xll.qlIndexFixing(Index1Y,$H548,TRUE,_xll.ohTrigger(RecalcTrigger,Trigger1Y)),NA())</f>
        <v>2.5035986671782723E-2</v>
      </c>
      <c r="Q548" s="52">
        <f>IFERROR(_xll.qlIndexFixing(ONIndex1Y,I548,TRUE,_xll.ohTrigger(RecalcTrigger,Trigger1Y)),NA())</f>
        <v>2.2301911163333799E-2</v>
      </c>
    </row>
    <row r="549" spans="2:17" x14ac:dyDescent="0.2">
      <c r="B549" s="46" t="s">
        <v>51</v>
      </c>
      <c r="D549" s="49">
        <f>_xll.qlCalendarAdvance(LocalCalendar,$D548,B549,"f",FALSE)</f>
        <v>43130</v>
      </c>
      <c r="E549" s="49">
        <f>_xll.qlInterestRateIndexValueDate(IndexON,D549)</f>
        <v>43130</v>
      </c>
      <c r="F549" s="52">
        <f>IFERROR(_xll.qlIndexFixing(IndexON,D549,TRUE,_xll.ohTrigger(RecalcTrigger,TriggerON)),NA())</f>
        <v>1.8193918284667987E-2</v>
      </c>
      <c r="H549" s="49">
        <f>_xll.qlCalendarAdvance(IborCalendar,$H548,B549,"f",FALSE)</f>
        <v>43124</v>
      </c>
      <c r="I549" s="49">
        <f>_xll.qlInterestRateIndexValueDate(Index1M,$H549)</f>
        <v>43126</v>
      </c>
      <c r="J549" s="52">
        <f>IFERROR(_xll.qlIndexFixing(Index1M,$H549,TRUE,_xll.ohTrigger(RecalcTrigger,Trigger1M)),NA())</f>
        <v>1.9235315354335789E-2</v>
      </c>
      <c r="K549" s="52">
        <f>IFERROR(_xll.qlIndexFixing(ONIndex1M,I549,TRUE,_xll.ohTrigger(RecalcTrigger,Trigger1M)),NA())</f>
        <v>1.9006364005527132E-2</v>
      </c>
      <c r="L549" s="52">
        <f>IFERROR(_xll.qlIndexFixing(Index3M,H549,TRUE,_xll.ohTrigger(RecalcTrigger,Trigger3M)),NA())</f>
        <v>2.0869928651217506E-2</v>
      </c>
      <c r="M549" s="52">
        <f>IFERROR(_xll.qlIndexFixing(ONIndex3M,I549,TRUE,_xll.ohTrigger(RecalcTrigger,Trigger3M)),NA())</f>
        <v>2.02135356208899E-2</v>
      </c>
      <c r="N549" s="52">
        <f>IFERROR(_xll.qlIndexFixing(Index6M,$H549,TRUE,_xll.ohTrigger(RecalcTrigger,Trigger6M)),NA())</f>
        <v>2.2145470854066929E-2</v>
      </c>
      <c r="O549" s="52">
        <f>IFERROR(_xll.qlIndexFixing(ONIndex6M,I549,TRUE,_xll.ohTrigger(RecalcTrigger,Trigger6M)),NA())</f>
        <v>2.0787594999003289E-2</v>
      </c>
      <c r="P549" s="52">
        <f>IFERROR(_xll.qlIndexFixing(Index1Y,$H549,TRUE,_xll.ohTrigger(RecalcTrigger,Trigger1Y)),NA())</f>
        <v>2.5117336989522791E-2</v>
      </c>
      <c r="Q549" s="52">
        <f>IFERROR(_xll.qlIndexFixing(ONIndex1Y,I549,TRUE,_xll.ohTrigger(RecalcTrigger,Trigger1Y)),NA())</f>
        <v>2.2420238518368052E-2</v>
      </c>
    </row>
    <row r="550" spans="2:17" x14ac:dyDescent="0.2">
      <c r="B550" s="46" t="s">
        <v>51</v>
      </c>
      <c r="D550" s="49">
        <f>_xll.qlCalendarAdvance(LocalCalendar,$D549,B550,"f",FALSE)</f>
        <v>43137</v>
      </c>
      <c r="E550" s="49">
        <f>_xll.qlInterestRateIndexValueDate(IndexON,D550)</f>
        <v>43137</v>
      </c>
      <c r="F550" s="52">
        <f>IFERROR(_xll.qlIndexFixing(IndexON,D550,TRUE,_xll.ohTrigger(RecalcTrigger,TriggerON)),NA())</f>
        <v>1.8295774779266694E-2</v>
      </c>
      <c r="H550" s="49">
        <f>_xll.qlCalendarAdvance(IborCalendar,$H549,B550,"f",FALSE)</f>
        <v>43131</v>
      </c>
      <c r="I550" s="49">
        <f>_xll.qlInterestRateIndexValueDate(Index1M,$H550)</f>
        <v>43133</v>
      </c>
      <c r="J550" s="52">
        <f>IFERROR(_xll.qlIndexFixing(Index1M,$H550,TRUE,_xll.ohTrigger(RecalcTrigger,Trigger1M)),NA())</f>
        <v>1.931775748760689E-2</v>
      </c>
      <c r="K550" s="52">
        <f>IFERROR(_xll.qlIndexFixing(ONIndex1M,I550,TRUE,_xll.ohTrigger(RecalcTrigger,Trigger1M)),NA())</f>
        <v>1.9114271349813805E-2</v>
      </c>
      <c r="L550" s="52">
        <f>IFERROR(_xll.qlIndexFixing(Index3M,H550,TRUE,_xll.ohTrigger(RecalcTrigger,Trigger3M)),NA())</f>
        <v>2.0961447031578859E-2</v>
      </c>
      <c r="M550" s="52">
        <f>IFERROR(_xll.qlIndexFixing(ONIndex3M,I550,TRUE,_xll.ohTrigger(RecalcTrigger,Trigger3M)),NA())</f>
        <v>2.0308253004133192E-2</v>
      </c>
      <c r="N550" s="52">
        <f>IFERROR(_xll.qlIndexFixing(Index6M,$H550,TRUE,_xll.ohTrigger(RecalcTrigger,Trigger6M)),NA())</f>
        <v>2.2245063281664132E-2</v>
      </c>
      <c r="O550" s="52">
        <f>IFERROR(_xll.qlIndexFixing(ONIndex6M,I550,TRUE,_xll.ohTrigger(RecalcTrigger,Trigger6M)),NA())</f>
        <v>2.0882348997783851E-2</v>
      </c>
      <c r="P550" s="52">
        <f>IFERROR(_xll.qlIndexFixing(Index1Y,$H550,TRUE,_xll.ohTrigger(RecalcTrigger,Trigger1Y)),NA())</f>
        <v>2.5204545136054763E-2</v>
      </c>
      <c r="Q550" s="52">
        <f>IFERROR(_xll.qlIndexFixing(ONIndex1Y,I550,TRUE,_xll.ohTrigger(RecalcTrigger,Trigger1Y)),NA())</f>
        <v>2.2536738707277237E-2</v>
      </c>
    </row>
    <row r="551" spans="2:17" x14ac:dyDescent="0.2">
      <c r="B551" s="46" t="s">
        <v>51</v>
      </c>
      <c r="D551" s="49">
        <f>_xll.qlCalendarAdvance(LocalCalendar,$D550,B551,"f",FALSE)</f>
        <v>43144</v>
      </c>
      <c r="E551" s="49">
        <f>_xll.qlInterestRateIndexValueDate(IndexON,D551)</f>
        <v>43144</v>
      </c>
      <c r="F551" s="52">
        <f>IFERROR(_xll.qlIndexFixing(IndexON,D551,TRUE,_xll.ohTrigger(RecalcTrigger,TriggerON)),NA())</f>
        <v>1.8397017732008081E-2</v>
      </c>
      <c r="H551" s="49">
        <f>_xll.qlCalendarAdvance(IborCalendar,$H550,B551,"f",FALSE)</f>
        <v>43138</v>
      </c>
      <c r="I551" s="49">
        <f>_xll.qlInterestRateIndexValueDate(Index1M,$H551)</f>
        <v>43140</v>
      </c>
      <c r="J551" s="52">
        <f>IFERROR(_xll.qlIndexFixing(Index1M,$H551,TRUE,_xll.ohTrigger(RecalcTrigger,Trigger1M)),NA())</f>
        <v>1.9423903165445604E-2</v>
      </c>
      <c r="K551" s="52">
        <f>IFERROR(_xll.qlIndexFixing(ONIndex1M,I551,TRUE,_xll.ohTrigger(RecalcTrigger,Trigger1M)),NA())</f>
        <v>1.9221495118957321E-2</v>
      </c>
      <c r="L551" s="52">
        <f>IFERROR(_xll.qlIndexFixing(Index3M,H551,TRUE,_xll.ohTrigger(RecalcTrigger,Trigger3M)),NA())</f>
        <v>2.1061411564901381E-2</v>
      </c>
      <c r="M551" s="52">
        <f>IFERROR(_xll.qlIndexFixing(ONIndex3M,I551,TRUE,_xll.ohTrigger(RecalcTrigger,Trigger3M)),NA())</f>
        <v>2.0403635093240169E-2</v>
      </c>
      <c r="N551" s="52">
        <f>IFERROR(_xll.qlIndexFixing(Index6M,$H551,TRUE,_xll.ohTrigger(RecalcTrigger,Trigger6M)),NA())</f>
        <v>2.2344801543314679E-2</v>
      </c>
      <c r="O551" s="52">
        <f>IFERROR(_xll.qlIndexFixing(ONIndex6M,I551,TRUE,_xll.ohTrigger(RecalcTrigger,Trigger6M)),NA())</f>
        <v>2.097742701700156E-2</v>
      </c>
      <c r="P551" s="52">
        <f>IFERROR(_xll.qlIndexFixing(Index1Y,$H551,TRUE,_xll.ohTrigger(RecalcTrigger,Trigger1Y)),NA())</f>
        <v>2.5290968499271999E-2</v>
      </c>
      <c r="Q551" s="52">
        <f>IFERROR(_xll.qlIndexFixing(ONIndex1Y,I551,TRUE,_xll.ohTrigger(RecalcTrigger,Trigger1Y)),NA())</f>
        <v>2.2651411724785575E-2</v>
      </c>
    </row>
    <row r="552" spans="2:17" x14ac:dyDescent="0.2">
      <c r="B552" s="46" t="s">
        <v>51</v>
      </c>
      <c r="D552" s="49">
        <f>_xll.qlCalendarAdvance(LocalCalendar,$D551,B552,"f",FALSE)</f>
        <v>43151</v>
      </c>
      <c r="E552" s="49">
        <f>_xll.qlInterestRateIndexValueDate(IndexON,D552)</f>
        <v>43151</v>
      </c>
      <c r="F552" s="52">
        <f>IFERROR(_xll.qlIndexFixing(IndexON,D552,TRUE,_xll.ohTrigger(RecalcTrigger,TriggerON)),NA())</f>
        <v>1.849764714225266E-2</v>
      </c>
      <c r="H552" s="49">
        <f>_xll.qlCalendarAdvance(IborCalendar,$H551,B552,"f",FALSE)</f>
        <v>43145</v>
      </c>
      <c r="I552" s="49">
        <f>_xll.qlInterestRateIndexValueDate(Index1M,$H552)</f>
        <v>43147</v>
      </c>
      <c r="J552" s="52">
        <f>IFERROR(_xll.qlIndexFixing(Index1M,$H552,TRUE,_xll.ohTrigger(RecalcTrigger,Trigger1M)),NA())</f>
        <v>1.9529365117322759E-2</v>
      </c>
      <c r="K552" s="52">
        <f>IFERROR(_xll.qlIndexFixing(ONIndex1M,I552,TRUE,_xll.ohTrigger(RecalcTrigger,Trigger1M)),NA())</f>
        <v>1.9336134337828437E-2</v>
      </c>
      <c r="L552" s="52">
        <f>IFERROR(_xll.qlIndexFixing(Index3M,H552,TRUE,_xll.ohTrigger(RecalcTrigger,Trigger3M)),NA())</f>
        <v>2.1162046550587191E-2</v>
      </c>
      <c r="M552" s="52">
        <f>IFERROR(_xll.qlIndexFixing(ONIndex3M,I552,TRUE,_xll.ohTrigger(RecalcTrigger,Trigger3M)),NA())</f>
        <v>2.0507155799307508E-2</v>
      </c>
      <c r="N552" s="52">
        <f>IFERROR(_xll.qlIndexFixing(Index6M,$H552,TRUE,_xll.ohTrigger(RecalcTrigger,Trigger6M)),NA())</f>
        <v>2.2444647235392651E-2</v>
      </c>
      <c r="O552" s="52">
        <f>IFERROR(_xll.qlIndexFixing(ONIndex6M,I552,TRUE,_xll.ohTrigger(RecalcTrigger,Trigger6M)),NA())</f>
        <v>2.1080274947367084E-2</v>
      </c>
      <c r="P552" s="52">
        <f>IFERROR(_xll.qlIndexFixing(Index1Y,$H552,TRUE,_xll.ohTrigger(RecalcTrigger,Trigger1Y)),NA())</f>
        <v>2.5383241501190045E-2</v>
      </c>
      <c r="Q552" s="52">
        <f>IFERROR(_xll.qlIndexFixing(ONIndex1Y,I552,TRUE,_xll.ohTrigger(RecalcTrigger,Trigger1Y)),NA())</f>
        <v>2.2772957400909455E-2</v>
      </c>
    </row>
    <row r="553" spans="2:17" x14ac:dyDescent="0.2">
      <c r="B553" s="46" t="s">
        <v>51</v>
      </c>
      <c r="D553" s="49">
        <f>_xll.qlCalendarAdvance(LocalCalendar,$D552,B553,"f",FALSE)</f>
        <v>43158</v>
      </c>
      <c r="E553" s="49">
        <f>_xll.qlInterestRateIndexValueDate(IndexON,D553)</f>
        <v>43158</v>
      </c>
      <c r="F553" s="52">
        <f>IFERROR(_xll.qlIndexFixing(IndexON,D553,TRUE,_xll.ohTrigger(RecalcTrigger,TriggerON)),NA())</f>
        <v>1.8597663009600751E-2</v>
      </c>
      <c r="H553" s="49">
        <f>_xll.qlCalendarAdvance(IborCalendar,$H552,B553,"f",FALSE)</f>
        <v>43152</v>
      </c>
      <c r="I553" s="49">
        <f>_xll.qlInterestRateIndexValueDate(Index1M,$H553)</f>
        <v>43154</v>
      </c>
      <c r="J553" s="52">
        <f>IFERROR(_xll.qlIndexFixing(Index1M,$H553,TRUE,_xll.ohTrigger(RecalcTrigger,Trigger1M)),NA())</f>
        <v>1.9634143326428939E-2</v>
      </c>
      <c r="K553" s="52">
        <f>IFERROR(_xll.qlIndexFixing(ONIndex1M,I553,TRUE,_xll.ohTrigger(RecalcTrigger,Trigger1M)),NA())</f>
        <v>1.9433891924567348E-2</v>
      </c>
      <c r="L553" s="52">
        <f>IFERROR(_xll.qlIndexFixing(Index3M,H553,TRUE,_xll.ohTrigger(RecalcTrigger,Trigger3M)),NA())</f>
        <v>2.1263352038295446E-2</v>
      </c>
      <c r="M553" s="52">
        <f>IFERROR(_xll.qlIndexFixing(ONIndex3M,I553,TRUE,_xll.ohTrigger(RecalcTrigger,Trigger3M)),NA())</f>
        <v>2.0596393395333479E-2</v>
      </c>
      <c r="N553" s="52">
        <f>IFERROR(_xll.qlIndexFixing(Index6M,$H553,TRUE,_xll.ohTrigger(RecalcTrigger,Trigger6M)),NA())</f>
        <v>2.2544561946663193E-2</v>
      </c>
      <c r="O553" s="52">
        <f>IFERROR(_xll.qlIndexFixing(ONIndex6M,I553,TRUE,_xll.ohTrigger(RecalcTrigger,Trigger6M)),NA())</f>
        <v>2.1168555119839283E-2</v>
      </c>
      <c r="P553" s="52">
        <f>IFERROR(_xll.qlIndexFixing(Index1Y,$H553,TRUE,_xll.ohTrigger(RecalcTrigger,Trigger1Y)),NA())</f>
        <v>2.5461597757820649E-2</v>
      </c>
      <c r="Q553" s="52">
        <f>IFERROR(_xll.qlIndexFixing(ONIndex1Y,I553,TRUE,_xll.ohTrigger(RecalcTrigger,Trigger1Y)),NA())</f>
        <v>2.287527622465646E-2</v>
      </c>
    </row>
    <row r="554" spans="2:17" x14ac:dyDescent="0.2">
      <c r="B554" s="46" t="s">
        <v>51</v>
      </c>
      <c r="D554" s="49">
        <f>_xll.qlCalendarAdvance(LocalCalendar,$D553,B554,"f",FALSE)</f>
        <v>43165</v>
      </c>
      <c r="E554" s="49">
        <f>_xll.qlInterestRateIndexValueDate(IndexON,D554)</f>
        <v>43165</v>
      </c>
      <c r="F554" s="52">
        <f>IFERROR(_xll.qlIndexFixing(IndexON,D554,TRUE,_xll.ohTrigger(RecalcTrigger,TriggerON)),NA())</f>
        <v>1.869706533333293E-2</v>
      </c>
      <c r="H554" s="49">
        <f>_xll.qlCalendarAdvance(IborCalendar,$H553,B554,"f",FALSE)</f>
        <v>43159</v>
      </c>
      <c r="I554" s="49">
        <f>_xll.qlInterestRateIndexValueDate(Index1M,$H554)</f>
        <v>43161</v>
      </c>
      <c r="J554" s="52">
        <f>IFERROR(_xll.qlIndexFixing(Index1M,$H554,TRUE,_xll.ohTrigger(RecalcTrigger,Trigger1M)),NA())</f>
        <v>1.9769883689366996E-2</v>
      </c>
      <c r="K554" s="52">
        <f>IFERROR(_xll.qlIndexFixing(ONIndex1M,I554,TRUE,_xll.ohTrigger(RecalcTrigger,Trigger1M)),NA())</f>
        <v>1.9539064957410091E-2</v>
      </c>
      <c r="L554" s="52">
        <f>IFERROR(_xll.qlIndexFixing(Index3M,H554,TRUE,_xll.ohTrigger(RecalcTrigger,Trigger3M)),NA())</f>
        <v>2.1405606098018028E-2</v>
      </c>
      <c r="M554" s="52">
        <f>IFERROR(_xll.qlIndexFixing(ONIndex3M,I554,TRUE,_xll.ohTrigger(RecalcTrigger,Trigger3M)),NA())</f>
        <v>2.0693769611517254E-2</v>
      </c>
      <c r="N554" s="52">
        <f>IFERROR(_xll.qlIndexFixing(Index6M,$H554,TRUE,_xll.ohTrigger(RecalcTrigger,Trigger6M)),NA())</f>
        <v>2.268381777601684E-2</v>
      </c>
      <c r="O554" s="52">
        <f>IFERROR(_xll.qlIndexFixing(ONIndex6M,I554,TRUE,_xll.ohTrigger(RecalcTrigger,Trigger6M)),NA())</f>
        <v>2.1264605204978082E-2</v>
      </c>
      <c r="P554" s="52">
        <f>IFERROR(_xll.qlIndexFixing(Index1Y,$H554,TRUE,_xll.ohTrigger(RecalcTrigger,Trigger1Y)),NA())</f>
        <v>2.554587212756643E-2</v>
      </c>
      <c r="Q554" s="52">
        <f>IFERROR(_xll.qlIndexFixing(ONIndex1Y,I554,TRUE,_xll.ohTrigger(RecalcTrigger,Trigger1Y)),NA())</f>
        <v>2.2984467696813837E-2</v>
      </c>
    </row>
    <row r="555" spans="2:17" x14ac:dyDescent="0.2">
      <c r="B555" s="46" t="s">
        <v>51</v>
      </c>
      <c r="D555" s="49">
        <f>_xll.qlCalendarAdvance(LocalCalendar,$D554,B555,"f",FALSE)</f>
        <v>43172</v>
      </c>
      <c r="E555" s="49">
        <f>_xll.qlInterestRateIndexValueDate(IndexON,D555)</f>
        <v>43172</v>
      </c>
      <c r="F555" s="52">
        <f>IFERROR(_xll.qlIndexFixing(IndexON,D555,TRUE,_xll.ohTrigger(RecalcTrigger,TriggerON)),NA())</f>
        <v>1.8795854113129451E-2</v>
      </c>
      <c r="H555" s="49">
        <f>_xll.qlCalendarAdvance(IborCalendar,$H554,B555,"f",FALSE)</f>
        <v>43166</v>
      </c>
      <c r="I555" s="49">
        <f>_xll.qlInterestRateIndexValueDate(Index1M,$H555)</f>
        <v>43168</v>
      </c>
      <c r="J555" s="52">
        <f>IFERROR(_xll.qlIndexFixing(Index1M,$H555,TRUE,_xll.ohTrigger(RecalcTrigger,Trigger1M)),NA())</f>
        <v>1.986525913341149E-2</v>
      </c>
      <c r="K555" s="52">
        <f>IFERROR(_xll.qlIndexFixing(ONIndex1M,I555,TRUE,_xll.ohTrigger(RecalcTrigger,Trigger1M)),NA())</f>
        <v>1.9643554407888786E-2</v>
      </c>
      <c r="L555" s="52">
        <f>IFERROR(_xll.qlIndexFixing(Index3M,H555,TRUE,_xll.ohTrigger(RecalcTrigger,Trigger3M)),NA())</f>
        <v>2.15085228468926E-2</v>
      </c>
      <c r="M555" s="52">
        <f>IFERROR(_xll.qlIndexFixing(ONIndex3M,I555,TRUE,_xll.ohTrigger(RecalcTrigger,Trigger3M)),NA())</f>
        <v>2.0791810539932953E-2</v>
      </c>
      <c r="N555" s="52">
        <f>IFERROR(_xll.qlIndexFixing(Index6M,$H555,TRUE,_xll.ohTrigger(RecalcTrigger,Trigger6M)),NA())</f>
        <v>2.2775845982502835E-2</v>
      </c>
      <c r="O555" s="52">
        <f>IFERROR(_xll.qlIndexFixing(ONIndex6M,I555,TRUE,_xll.ohTrigger(RecalcTrigger,Trigger6M)),NA())</f>
        <v>2.1360979313698181E-2</v>
      </c>
      <c r="P555" s="52">
        <f>IFERROR(_xll.qlIndexFixing(Index1Y,$H555,TRUE,_xll.ohTrigger(RecalcTrigger,Trigger1Y)),NA())</f>
        <v>2.5629498662336572E-2</v>
      </c>
      <c r="Q555" s="52">
        <f>IFERROR(_xll.qlIndexFixing(ONIndex1Y,I555,TRUE,_xll.ohTrigger(RecalcTrigger,Trigger1Y)),NA())</f>
        <v>2.3091831977053445E-2</v>
      </c>
    </row>
    <row r="556" spans="2:17" x14ac:dyDescent="0.2">
      <c r="B556" s="46" t="s">
        <v>51</v>
      </c>
      <c r="D556" s="49">
        <f>_xll.qlCalendarAdvance(LocalCalendar,$D555,B556,"f",FALSE)</f>
        <v>43179</v>
      </c>
      <c r="E556" s="49">
        <f>_xll.qlInterestRateIndexValueDate(IndexON,D556)</f>
        <v>43179</v>
      </c>
      <c r="F556" s="52">
        <f>IFERROR(_xll.qlIndexFixing(IndexON,D556,TRUE,_xll.ohTrigger(RecalcTrigger,TriggerON)),NA())</f>
        <v>1.8894029348510699E-2</v>
      </c>
      <c r="H556" s="49">
        <f>_xll.qlCalendarAdvance(IborCalendar,$H555,B556,"f",FALSE)</f>
        <v>43173</v>
      </c>
      <c r="I556" s="49">
        <f>_xll.qlInterestRateIndexValueDate(Index1M,$H556)</f>
        <v>43175</v>
      </c>
      <c r="J556" s="52">
        <f>IFERROR(_xll.qlIndexFixing(Index1M,$H556,TRUE,_xll.ohTrigger(RecalcTrigger,Trigger1M)),NA())</f>
        <v>1.9967856496695306E-2</v>
      </c>
      <c r="K556" s="52">
        <f>IFERROR(_xll.qlIndexFixing(ONIndex1M,I556,TRUE,_xll.ohTrigger(RecalcTrigger,Trigger1M)),NA())</f>
        <v>1.9747360274164905E-2</v>
      </c>
      <c r="L556" s="52">
        <f>IFERROR(_xll.qlIndexFixing(Index3M,H556,TRUE,_xll.ohTrigger(RecalcTrigger,Trigger3M)),NA())</f>
        <v>2.1612110614079576E-2</v>
      </c>
      <c r="M556" s="52">
        <f>IFERROR(_xll.qlIndexFixing(ONIndex3M,I556,TRUE,_xll.ohTrigger(RecalcTrigger,Trigger3M)),NA())</f>
        <v>2.0890516182232588E-2</v>
      </c>
      <c r="N556" s="52">
        <f>IFERROR(_xll.qlIndexFixing(Index6M,$H556,TRUE,_xll.ohTrigger(RecalcTrigger,Trigger6M)),NA())</f>
        <v>2.2875673318837424E-2</v>
      </c>
      <c r="O556" s="52">
        <f>IFERROR(_xll.qlIndexFixing(ONIndex6M,I556,TRUE,_xll.ohTrigger(RecalcTrigger,Trigger6M)),NA())</f>
        <v>2.1457677446692358E-2</v>
      </c>
      <c r="P556" s="52">
        <f>IFERROR(_xll.qlIndexFixing(Index1Y,$H556,TRUE,_xll.ohTrigger(RecalcTrigger,Trigger1Y)),NA())</f>
        <v>2.5712511631642992E-2</v>
      </c>
      <c r="Q556" s="52">
        <f>IFERROR(_xll.qlIndexFixing(ONIndex1Y,I556,TRUE,_xll.ohTrigger(RecalcTrigger,Trigger1Y)),NA())</f>
        <v>2.3197369060552475E-2</v>
      </c>
    </row>
    <row r="557" spans="2:17" x14ac:dyDescent="0.2">
      <c r="B557" s="46" t="s">
        <v>51</v>
      </c>
      <c r="D557" s="49">
        <f>_xll.qlCalendarAdvance(LocalCalendar,$D556,B557,"f",FALSE)</f>
        <v>43186</v>
      </c>
      <c r="E557" s="49">
        <f>_xll.qlInterestRateIndexValueDate(IndexON,D557)</f>
        <v>43186</v>
      </c>
      <c r="F557" s="52">
        <f>IFERROR(_xll.qlIndexFixing(IndexON,D557,TRUE,_xll.ohTrigger(RecalcTrigger,TriggerON)),NA())</f>
        <v>1.899159103875725E-2</v>
      </c>
      <c r="H557" s="49">
        <f>_xll.qlCalendarAdvance(IborCalendar,$H556,B557,"f",FALSE)</f>
        <v>43180</v>
      </c>
      <c r="I557" s="49">
        <f>_xll.qlInterestRateIndexValueDate(Index1M,$H557)</f>
        <v>43182</v>
      </c>
      <c r="J557" s="52">
        <f>IFERROR(_xll.qlIndexFixing(Index1M,$H557,TRUE,_xll.ohTrigger(RecalcTrigger,Trigger1M)),NA())</f>
        <v>2.0069770020836392E-2</v>
      </c>
      <c r="K557" s="52">
        <f>IFERROR(_xll.qlIndexFixing(ONIndex1M,I557,TRUE,_xll.ohTrigger(RecalcTrigger,Trigger1M)),NA())</f>
        <v>1.9850482554533144E-2</v>
      </c>
      <c r="L557" s="52">
        <f>IFERROR(_xll.qlIndexFixing(Index3M,H557,TRUE,_xll.ohTrigger(RecalcTrigger,Trigger3M)),NA())</f>
        <v>2.1716369453577463E-2</v>
      </c>
      <c r="M557" s="52">
        <f>IFERROR(_xll.qlIndexFixing(ONIndex3M,I557,TRUE,_xll.ohTrigger(RecalcTrigger,Trigger3M)),NA())</f>
        <v>2.098988654006817E-2</v>
      </c>
      <c r="N557" s="52">
        <f>IFERROR(_xll.qlIndexFixing(Index6M,$H557,TRUE,_xll.ohTrigger(RecalcTrigger,Trigger6M)),NA())</f>
        <v>2.2975403562349579E-2</v>
      </c>
      <c r="O557" s="52">
        <f>IFERROR(_xll.qlIndexFixing(ONIndex6M,I557,TRUE,_xll.ohTrigger(RecalcTrigger,Trigger6M)),NA())</f>
        <v>2.155469960478662E-2</v>
      </c>
      <c r="P557" s="52">
        <f>IFERROR(_xll.qlIndexFixing(Index1Y,$H557,TRUE,_xll.ohTrigger(RecalcTrigger,Trigger1Y)),NA())</f>
        <v>2.5794945317520777E-2</v>
      </c>
      <c r="Q557" s="52">
        <f>IFERROR(_xll.qlIndexFixing(ONIndex1Y,I557,TRUE,_xll.ohTrigger(RecalcTrigger,Trigger1Y)),NA())</f>
        <v>2.3301078942434827E-2</v>
      </c>
    </row>
    <row r="558" spans="2:17" x14ac:dyDescent="0.2">
      <c r="B558" s="46" t="s">
        <v>51</v>
      </c>
      <c r="D558" s="49">
        <f>_xll.qlCalendarAdvance(LocalCalendar,$D557,B558,"f",FALSE)</f>
        <v>43193</v>
      </c>
      <c r="E558" s="49">
        <f>_xll.qlInterestRateIndexValueDate(IndexON,D558)</f>
        <v>43193</v>
      </c>
      <c r="F558" s="52">
        <f>IFERROR(_xll.qlIndexFixing(IndexON,D558,TRUE,_xll.ohTrigger(RecalcTrigger,TriggerON)),NA())</f>
        <v>1.9088539183629294E-2</v>
      </c>
      <c r="H558" s="49">
        <f>_xll.qlCalendarAdvance(IborCalendar,$H557,B558,"f",FALSE)</f>
        <v>43187</v>
      </c>
      <c r="I558" s="49">
        <f>_xll.qlInterestRateIndexValueDate(Index1M,$H558)</f>
        <v>43193</v>
      </c>
      <c r="J558" s="52">
        <f>IFERROR(_xll.qlIndexFixing(Index1M,$H558,TRUE,_xll.ohTrigger(RecalcTrigger,Trigger1M)),NA())</f>
        <v>2.0220826004685222E-2</v>
      </c>
      <c r="K558" s="52">
        <f>IFERROR(_xll.qlIndexFixing(ONIndex1M,I558,TRUE,_xll.ohTrigger(RecalcTrigger,Trigger1M)),NA())</f>
        <v>1.9995508300238996E-2</v>
      </c>
      <c r="L558" s="52">
        <f>IFERROR(_xll.qlIndexFixing(Index3M,H558,TRUE,_xll.ohTrigger(RecalcTrigger,Trigger3M)),NA())</f>
        <v>2.1856630717114897E-2</v>
      </c>
      <c r="M558" s="52">
        <f>IFERROR(_xll.qlIndexFixing(ONIndex3M,I558,TRUE,_xll.ohTrigger(RecalcTrigger,Trigger3M)),NA())</f>
        <v>2.1131752310399321E-2</v>
      </c>
      <c r="N558" s="52">
        <f>IFERROR(_xll.qlIndexFixing(Index6M,$H558,TRUE,_xll.ohTrigger(RecalcTrigger,Trigger6M)),NA())</f>
        <v>2.3116282468824582E-2</v>
      </c>
      <c r="O558" s="52">
        <f>IFERROR(_xll.qlIndexFixing(ONIndex6M,I558,TRUE,_xll.ohTrigger(RecalcTrigger,Trigger6M)),NA())</f>
        <v>2.1692555413235226E-2</v>
      </c>
      <c r="P558" s="52">
        <f>IFERROR(_xll.qlIndexFixing(Index1Y,$H558,TRUE,_xll.ohTrigger(RecalcTrigger,Trigger1Y)),NA())</f>
        <v>2.5910332668619297E-2</v>
      </c>
      <c r="Q558" s="52">
        <f>IFERROR(_xll.qlIndexFixing(ONIndex1Y,I558,TRUE,_xll.ohTrigger(RecalcTrigger,Trigger1Y)),NA())</f>
        <v>2.3444551872024988E-2</v>
      </c>
    </row>
    <row r="559" spans="2:17" x14ac:dyDescent="0.2">
      <c r="B559" s="46" t="s">
        <v>51</v>
      </c>
      <c r="D559" s="49">
        <f>_xll.qlCalendarAdvance(LocalCalendar,$D558,B559,"f",FALSE)</f>
        <v>43200</v>
      </c>
      <c r="E559" s="49">
        <f>_xll.qlInterestRateIndexValueDate(IndexON,D559)</f>
        <v>43200</v>
      </c>
      <c r="F559" s="52">
        <f>IFERROR(_xll.qlIndexFixing(IndexON,D559,TRUE,_xll.ohTrigger(RecalcTrigger,TriggerON)),NA())</f>
        <v>1.9184873782407408E-2</v>
      </c>
      <c r="H559" s="49">
        <f>_xll.qlCalendarAdvance(IborCalendar,$H558,B559,"f",FALSE)</f>
        <v>43194</v>
      </c>
      <c r="I559" s="49">
        <f>_xll.qlInterestRateIndexValueDate(Index1M,$H559)</f>
        <v>43196</v>
      </c>
      <c r="J559" s="52">
        <f>IFERROR(_xll.qlIndexFixing(Index1M,$H559,TRUE,_xll.ohTrigger(RecalcTrigger,Trigger1M)),NA())</f>
        <v>2.0279235292944287E-2</v>
      </c>
      <c r="K559" s="52">
        <f>IFERROR(_xll.qlIndexFixing(ONIndex1M,I559,TRUE,_xll.ohTrigger(RecalcTrigger,Trigger1M)),NA())</f>
        <v>2.0054676350405032E-2</v>
      </c>
      <c r="L559" s="52">
        <f>IFERROR(_xll.qlIndexFixing(Index3M,H559,TRUE,_xll.ohTrigger(RecalcTrigger,Trigger3M)),NA())</f>
        <v>2.190188317611336E-2</v>
      </c>
      <c r="M559" s="52">
        <f>IFERROR(_xll.qlIndexFixing(ONIndex3M,I559,TRUE,_xll.ohTrigger(RecalcTrigger,Trigger3M)),NA())</f>
        <v>2.1190621408875288E-2</v>
      </c>
      <c r="N559" s="52">
        <f>IFERROR(_xll.qlIndexFixing(Index6M,$H559,TRUE,_xll.ohTrigger(RecalcTrigger,Trigger6M)),NA())</f>
        <v>2.3182183558351398E-2</v>
      </c>
      <c r="O559" s="52">
        <f>IFERROR(_xll.qlIndexFixing(ONIndex6M,I559,TRUE,_xll.ohTrigger(RecalcTrigger,Trigger6M)),NA())</f>
        <v>2.174971599941955E-2</v>
      </c>
      <c r="P559" s="52">
        <f>IFERROR(_xll.qlIndexFixing(Index1Y,$H559,TRUE,_xll.ohTrigger(RecalcTrigger,Trigger1Y)),NA())</f>
        <v>2.5958212028534954E-2</v>
      </c>
      <c r="Q559" s="52">
        <f>IFERROR(_xll.qlIndexFixing(ONIndex1Y,I559,TRUE,_xll.ohTrigger(RecalcTrigger,Trigger1Y)),NA())</f>
        <v>2.3503017082564526E-2</v>
      </c>
    </row>
    <row r="560" spans="2:17" x14ac:dyDescent="0.2">
      <c r="B560" s="46" t="s">
        <v>51</v>
      </c>
      <c r="D560" s="49">
        <f>_xll.qlCalendarAdvance(LocalCalendar,$D559,B560,"f",FALSE)</f>
        <v>43207</v>
      </c>
      <c r="E560" s="49">
        <f>_xll.qlInterestRateIndexValueDate(IndexON,D560)</f>
        <v>43207</v>
      </c>
      <c r="F560" s="52">
        <f>IFERROR(_xll.qlIndexFixing(IndexON,D560,TRUE,_xll.ohTrigger(RecalcTrigger,TriggerON)),NA())</f>
        <v>1.9280594834771847E-2</v>
      </c>
      <c r="H560" s="49">
        <f>_xll.qlCalendarAdvance(IborCalendar,$H559,B560,"f",FALSE)</f>
        <v>43201</v>
      </c>
      <c r="I560" s="49">
        <f>_xll.qlInterestRateIndexValueDate(Index1M,$H560)</f>
        <v>43203</v>
      </c>
      <c r="J560" s="52">
        <f>IFERROR(_xll.qlIndexFixing(Index1M,$H560,TRUE,_xll.ohTrigger(RecalcTrigger,Trigger1M)),NA())</f>
        <v>2.0371407379135044E-2</v>
      </c>
      <c r="K560" s="52">
        <f>IFERROR(_xll.qlIndexFixing(ONIndex1M,I560,TRUE,_xll.ohTrigger(RecalcTrigger,Trigger1M)),NA())</f>
        <v>2.0155747862418139E-2</v>
      </c>
      <c r="L560" s="52">
        <f>IFERROR(_xll.qlIndexFixing(Index3M,H560,TRUE,_xll.ohTrigger(RecalcTrigger,Trigger3M)),NA())</f>
        <v>2.2007841860722164E-2</v>
      </c>
      <c r="M560" s="52">
        <f>IFERROR(_xll.qlIndexFixing(ONIndex3M,I560,TRUE,_xll.ohTrigger(RecalcTrigger,Trigger3M)),NA())</f>
        <v>2.1291985923204138E-2</v>
      </c>
      <c r="N560" s="52">
        <f>IFERROR(_xll.qlIndexFixing(Index6M,$H560,TRUE,_xll.ohTrigger(RecalcTrigger,Trigger6M)),NA())</f>
        <v>2.3273635391982288E-2</v>
      </c>
      <c r="O560" s="52">
        <f>IFERROR(_xll.qlIndexFixing(ONIndex6M,I560,TRUE,_xll.ohTrigger(RecalcTrigger,Trigger6M)),NA())</f>
        <v>2.1847710237530293E-2</v>
      </c>
      <c r="P560" s="52">
        <f>IFERROR(_xll.qlIndexFixing(Index1Y,$H560,TRUE,_xll.ohTrigger(RecalcTrigger,Trigger1Y)),NA())</f>
        <v>2.6039113678582439E-2</v>
      </c>
      <c r="Q560" s="52">
        <f>IFERROR(_xll.qlIndexFixing(ONIndex1Y,I560,TRUE,_xll.ohTrigger(RecalcTrigger,Trigger1Y)),NA())</f>
        <v>2.360124533159258E-2</v>
      </c>
    </row>
    <row r="561" spans="2:17" x14ac:dyDescent="0.2">
      <c r="B561" s="46" t="s">
        <v>51</v>
      </c>
      <c r="D561" s="49">
        <f>_xll.qlCalendarAdvance(LocalCalendar,$D560,B561,"f",FALSE)</f>
        <v>43214</v>
      </c>
      <c r="E561" s="49">
        <f>_xll.qlInterestRateIndexValueDate(IndexON,D561)</f>
        <v>43214</v>
      </c>
      <c r="F561" s="52">
        <f>IFERROR(_xll.qlIndexFixing(IndexON,D561,TRUE,_xll.ohTrigger(RecalcTrigger,TriggerON)),NA())</f>
        <v>1.9375702340083123E-2</v>
      </c>
      <c r="H561" s="49">
        <f>_xll.qlCalendarAdvance(IborCalendar,$H560,B561,"f",FALSE)</f>
        <v>43208</v>
      </c>
      <c r="I561" s="49">
        <f>_xll.qlInterestRateIndexValueDate(Index1M,$H561)</f>
        <v>43210</v>
      </c>
      <c r="J561" s="52">
        <f>IFERROR(_xll.qlIndexFixing(Index1M,$H561,TRUE,_xll.ohTrigger(RecalcTrigger,Trigger1M)),NA())</f>
        <v>2.0470585368035223E-2</v>
      </c>
      <c r="K561" s="52">
        <f>IFERROR(_xll.qlIndexFixing(ONIndex1M,I561,TRUE,_xll.ohTrigger(RecalcTrigger,Trigger1M)),NA())</f>
        <v>2.0256135781542284E-2</v>
      </c>
      <c r="L561" s="52">
        <f>IFERROR(_xll.qlIndexFixing(Index3M,H561,TRUE,_xll.ohTrigger(RecalcTrigger,Trigger3M)),NA())</f>
        <v>2.2114213615142292E-2</v>
      </c>
      <c r="M561" s="52">
        <f>IFERROR(_xll.qlIndexFixing(ONIndex3M,I561,TRUE,_xll.ohTrigger(RecalcTrigger,Trigger3M)),NA())</f>
        <v>2.1394015159703628E-2</v>
      </c>
      <c r="N561" s="52">
        <f>IFERROR(_xll.qlIndexFixing(Index6M,$H561,TRUE,_xll.ohTrigger(RecalcTrigger,Trigger6M)),NA())</f>
        <v>2.3372600882424495E-2</v>
      </c>
      <c r="O561" s="52">
        <f>IFERROR(_xll.qlIndexFixing(ONIndex6M,I561,TRUE,_xll.ohTrigger(RecalcTrigger,Trigger6M)),NA())</f>
        <v>2.1946028503885273E-2</v>
      </c>
      <c r="P561" s="52">
        <f>IFERROR(_xll.qlIndexFixing(Index1Y,$H561,TRUE,_xll.ohTrigger(RecalcTrigger,Trigger1Y)),NA())</f>
        <v>2.6126094007185695E-2</v>
      </c>
      <c r="Q561" s="52">
        <f>IFERROR(_xll.qlIndexFixing(ONIndex1Y,I561,TRUE,_xll.ohTrigger(RecalcTrigger,Trigger1Y)),NA())</f>
        <v>2.3697646360565372E-2</v>
      </c>
    </row>
    <row r="562" spans="2:17" x14ac:dyDescent="0.2">
      <c r="B562" s="46" t="s">
        <v>51</v>
      </c>
      <c r="D562" s="49">
        <f>_xll.qlCalendarAdvance(LocalCalendar,$D561,B562,"f",FALSE)</f>
        <v>43221</v>
      </c>
      <c r="E562" s="49">
        <f>_xll.qlInterestRateIndexValueDate(IndexON,D562)</f>
        <v>43221</v>
      </c>
      <c r="F562" s="52">
        <f>IFERROR(_xll.qlIndexFixing(IndexON,D562,TRUE,_xll.ohTrigger(RecalcTrigger,TriggerON)),NA())</f>
        <v>1.9470196298021492E-2</v>
      </c>
      <c r="H562" s="49">
        <f>_xll.qlCalendarAdvance(IborCalendar,$H561,B562,"f",FALSE)</f>
        <v>43215</v>
      </c>
      <c r="I562" s="49">
        <f>_xll.qlInterestRateIndexValueDate(Index1M,$H562)</f>
        <v>43217</v>
      </c>
      <c r="J562" s="52">
        <f>IFERROR(_xll.qlIndexFixing(Index1M,$H562,TRUE,_xll.ohTrigger(RecalcTrigger,Trigger1M)),NA())</f>
        <v>2.0576639547172926E-2</v>
      </c>
      <c r="K562" s="52">
        <f>IFERROR(_xll.qlIndexFixing(ONIndex1M,I562,TRUE,_xll.ohTrigger(RecalcTrigger,Trigger1M)),NA())</f>
        <v>2.0355840105992229E-2</v>
      </c>
      <c r="L562" s="52">
        <f>IFERROR(_xll.qlIndexFixing(Index3M,H562,TRUE,_xll.ohTrigger(RecalcTrigger,Trigger3M)),NA())</f>
        <v>2.2220869476253121E-2</v>
      </c>
      <c r="M562" s="52">
        <f>IFERROR(_xll.qlIndexFixing(ONIndex3M,I562,TRUE,_xll.ohTrigger(RecalcTrigger,Trigger3M)),NA())</f>
        <v>2.1496709120105706E-2</v>
      </c>
      <c r="N562" s="52">
        <f>IFERROR(_xll.qlIndexFixing(Index6M,$H562,TRUE,_xll.ohTrigger(RecalcTrigger,Trigger6M)),NA())</f>
        <v>2.3471281051469922E-2</v>
      </c>
      <c r="O562" s="52">
        <f>IFERROR(_xll.qlIndexFixing(ONIndex6M,I562,TRUE,_xll.ohTrigger(RecalcTrigger,Trigger6M)),NA())</f>
        <v>2.2044670799310495E-2</v>
      </c>
      <c r="P562" s="52">
        <f>IFERROR(_xll.qlIndexFixing(Index1Y,$H562,TRUE,_xll.ohTrigger(RecalcTrigger,Trigger1Y)),NA())</f>
        <v>2.619962521864071E-2</v>
      </c>
      <c r="Q562" s="52">
        <f>IFERROR(_xll.qlIndexFixing(ONIndex1Y,I562,TRUE,_xll.ohTrigger(RecalcTrigger,Trigger1Y)),NA())</f>
        <v>2.379222016508642E-2</v>
      </c>
    </row>
    <row r="563" spans="2:17" x14ac:dyDescent="0.2">
      <c r="B563" s="46" t="s">
        <v>51</v>
      </c>
      <c r="D563" s="49">
        <f>_xll.qlCalendarAdvance(LocalCalendar,$D562,B563,"f",FALSE)</f>
        <v>43228</v>
      </c>
      <c r="E563" s="49">
        <f>_xll.qlInterestRateIndexValueDate(IndexON,D563)</f>
        <v>43228</v>
      </c>
      <c r="F563" s="52">
        <f>IFERROR(_xll.qlIndexFixing(IndexON,D563,TRUE,_xll.ohTrigger(RecalcTrigger,TriggerON)),NA())</f>
        <v>1.9564076707947464E-2</v>
      </c>
      <c r="H563" s="49">
        <f>_xll.qlCalendarAdvance(IborCalendar,$H562,B563,"f",FALSE)</f>
        <v>43222</v>
      </c>
      <c r="I563" s="49">
        <f>_xll.qlInterestRateIndexValueDate(Index1M,$H563)</f>
        <v>43224</v>
      </c>
      <c r="J563" s="52">
        <f>IFERROR(_xll.qlIndexFixing(Index1M,$H563,TRUE,_xll.ohTrigger(RecalcTrigger,Trigger1M)),NA())</f>
        <v>2.06668895448123E-2</v>
      </c>
      <c r="K563" s="52">
        <f>IFERROR(_xll.qlIndexFixing(ONIndex1M,I563,TRUE,_xll.ohTrigger(RecalcTrigger,Trigger1M)),NA())</f>
        <v>2.046248500686243E-2</v>
      </c>
      <c r="L563" s="52">
        <f>IFERROR(_xll.qlIndexFixing(Index3M,H563,TRUE,_xll.ohTrigger(RecalcTrigger,Trigger3M)),NA())</f>
        <v>2.2352687721793787E-2</v>
      </c>
      <c r="M563" s="52">
        <f>IFERROR(_xll.qlIndexFixing(ONIndex3M,I563,TRUE,_xll.ohTrigger(RecalcTrigger,Trigger3M)),NA())</f>
        <v>2.1608128384447145E-2</v>
      </c>
      <c r="N563" s="52">
        <f>IFERROR(_xll.qlIndexFixing(Index6M,$H563,TRUE,_xll.ohTrigger(RecalcTrigger,Trigger6M)),NA())</f>
        <v>2.3569638230941665E-2</v>
      </c>
      <c r="O563" s="52">
        <f>IFERROR(_xll.qlIndexFixing(ONIndex6M,I563,TRUE,_xll.ohTrigger(RecalcTrigger,Trigger6M)),NA())</f>
        <v>2.2151401911691959E-2</v>
      </c>
      <c r="P563" s="52">
        <f>IFERROR(_xll.qlIndexFixing(Index1Y,$H563,TRUE,_xll.ohTrigger(RecalcTrigger,Trigger1Y)),NA())</f>
        <v>2.6285819312487541E-2</v>
      </c>
      <c r="Q563" s="52">
        <f>IFERROR(_xll.qlIndexFixing(ONIndex1Y,I563,TRUE,_xll.ohTrigger(RecalcTrigger,Trigger1Y)),NA())</f>
        <v>2.3892303448520558E-2</v>
      </c>
    </row>
    <row r="564" spans="2:17" x14ac:dyDescent="0.2">
      <c r="B564" s="46" t="s">
        <v>51</v>
      </c>
      <c r="D564" s="49">
        <f>_xll.qlCalendarAdvance(LocalCalendar,$D563,B564,"f",FALSE)</f>
        <v>43235</v>
      </c>
      <c r="E564" s="49">
        <f>_xll.qlInterestRateIndexValueDate(IndexON,D564)</f>
        <v>43235</v>
      </c>
      <c r="F564" s="52">
        <f>IFERROR(_xll.qlIndexFixing(IndexON,D564,TRUE,_xll.ohTrigger(RecalcTrigger,TriggerON)),NA())</f>
        <v>1.9657343569461361E-2</v>
      </c>
      <c r="H564" s="49">
        <f>_xll.qlCalendarAdvance(IborCalendar,$H563,B564,"f",FALSE)</f>
        <v>43229</v>
      </c>
      <c r="I564" s="49">
        <f>_xll.qlInterestRateIndexValueDate(Index1M,$H564)</f>
        <v>43231</v>
      </c>
      <c r="J564" s="52">
        <f>IFERROR(_xll.qlIndexFixing(Index1M,$H564,TRUE,_xll.ohTrigger(RecalcTrigger,Trigger1M)),NA())</f>
        <v>2.0764015698040785E-2</v>
      </c>
      <c r="K564" s="52">
        <f>IFERROR(_xll.qlIndexFixing(ONIndex1M,I564,TRUE,_xll.ohTrigger(RecalcTrigger,Trigger1M)),NA())</f>
        <v>2.0553197964261471E-2</v>
      </c>
      <c r="L564" s="52">
        <f>IFERROR(_xll.qlIndexFixing(Index3M,H564,TRUE,_xll.ohTrigger(RecalcTrigger,Trigger3M)),NA())</f>
        <v>2.2459445144718641E-2</v>
      </c>
      <c r="M564" s="52">
        <f>IFERROR(_xll.qlIndexFixing(ONIndex3M,I564,TRUE,_xll.ohTrigger(RecalcTrigger,Trigger3M)),NA())</f>
        <v>2.1704091219358901E-2</v>
      </c>
      <c r="N564" s="52">
        <f>IFERROR(_xll.qlIndexFixing(Index6M,$H564,TRUE,_xll.ohTrigger(RecalcTrigger,Trigger6M)),NA())</f>
        <v>2.3675238342178311E-2</v>
      </c>
      <c r="O564" s="52">
        <f>IFERROR(_xll.qlIndexFixing(ONIndex6M,I564,TRUE,_xll.ohTrigger(RecalcTrigger,Trigger6M)),NA())</f>
        <v>2.2242927480489172E-2</v>
      </c>
      <c r="P564" s="52">
        <f>IFERROR(_xll.qlIndexFixing(Index1Y,$H564,TRUE,_xll.ohTrigger(RecalcTrigger,Trigger1Y)),NA())</f>
        <v>2.6358643414766764E-2</v>
      </c>
      <c r="Q564" s="52">
        <f>IFERROR(_xll.qlIndexFixing(ONIndex1Y,I564,TRUE,_xll.ohTrigger(RecalcTrigger,Trigger1Y)),NA())</f>
        <v>2.3975886083613673E-2</v>
      </c>
    </row>
    <row r="565" spans="2:17" x14ac:dyDescent="0.2">
      <c r="B565" s="46" t="s">
        <v>51</v>
      </c>
      <c r="D565" s="49">
        <f>_xll.qlCalendarAdvance(LocalCalendar,$D564,B565,"f",FALSE)</f>
        <v>43242</v>
      </c>
      <c r="E565" s="49">
        <f>_xll.qlInterestRateIndexValueDate(IndexON,D565)</f>
        <v>43242</v>
      </c>
      <c r="F565" s="52">
        <f>IFERROR(_xll.qlIndexFixing(IndexON,D565,TRUE,_xll.ohTrigger(RecalcTrigger,TriggerON)),NA())</f>
        <v>1.9749996882083565E-2</v>
      </c>
      <c r="H565" s="49">
        <f>_xll.qlCalendarAdvance(IborCalendar,$H564,B565,"f",FALSE)</f>
        <v>43236</v>
      </c>
      <c r="I565" s="49">
        <f>_xll.qlInterestRateIndexValueDate(Index1M,$H565)</f>
        <v>43238</v>
      </c>
      <c r="J565" s="52">
        <f>IFERROR(_xll.qlIndexFixing(Index1M,$H565,TRUE,_xll.ohTrigger(RecalcTrigger,Trigger1M)),NA())</f>
        <v>2.0860457871593796E-2</v>
      </c>
      <c r="K565" s="52">
        <f>IFERROR(_xll.qlIndexFixing(ONIndex1M,I565,TRUE,_xll.ohTrigger(RecalcTrigger,Trigger1M)),NA())</f>
        <v>2.0650851494643518E-2</v>
      </c>
      <c r="L565" s="52">
        <f>IFERROR(_xll.qlIndexFixing(Index3M,H565,TRUE,_xll.ohTrigger(RecalcTrigger,Trigger3M)),NA())</f>
        <v>2.25660709452267E-2</v>
      </c>
      <c r="M565" s="52">
        <f>IFERROR(_xll.qlIndexFixing(ONIndex3M,I565,TRUE,_xll.ohTrigger(RecalcTrigger,Trigger3M)),NA())</f>
        <v>2.1808779361673913E-2</v>
      </c>
      <c r="N565" s="52">
        <f>IFERROR(_xll.qlIndexFixing(Index6M,$H565,TRUE,_xll.ohTrigger(RecalcTrigger,Trigger6M)),NA())</f>
        <v>2.3765232911677706E-2</v>
      </c>
      <c r="O565" s="52">
        <f>IFERROR(_xll.qlIndexFixing(ONIndex6M,I565,TRUE,_xll.ohTrigger(RecalcTrigger,Trigger6M)),NA())</f>
        <v>2.2342541867841348E-2</v>
      </c>
      <c r="P565" s="52">
        <f>IFERROR(_xll.qlIndexFixing(Index1Y,$H565,TRUE,_xll.ohTrigger(RecalcTrigger,Trigger1Y)),NA())</f>
        <v>2.6437678427448593E-2</v>
      </c>
      <c r="Q565" s="52">
        <f>IFERROR(_xll.qlIndexFixing(ONIndex1Y,I565,TRUE,_xll.ohTrigger(RecalcTrigger,Trigger1Y)),NA())</f>
        <v>2.4064978189199948E-2</v>
      </c>
    </row>
    <row r="566" spans="2:17" x14ac:dyDescent="0.2">
      <c r="B566" s="46" t="s">
        <v>51</v>
      </c>
      <c r="D566" s="49">
        <f>_xll.qlCalendarAdvance(LocalCalendar,$D565,B566,"f",FALSE)</f>
        <v>43249</v>
      </c>
      <c r="E566" s="49">
        <f>_xll.qlInterestRateIndexValueDate(IndexON,D566)</f>
        <v>43249</v>
      </c>
      <c r="F566" s="52">
        <f>IFERROR(_xll.qlIndexFixing(IndexON,D566,TRUE,_xll.ohTrigger(RecalcTrigger,TriggerON)),NA())</f>
        <v>1.984203664533446E-2</v>
      </c>
      <c r="H566" s="49">
        <f>_xll.qlCalendarAdvance(IborCalendar,$H565,B566,"f",FALSE)</f>
        <v>43243</v>
      </c>
      <c r="I566" s="49">
        <f>_xll.qlInterestRateIndexValueDate(Index1M,$H566)</f>
        <v>43245</v>
      </c>
      <c r="J566" s="52">
        <f>IFERROR(_xll.qlIndexFixing(Index1M,$H566,TRUE,_xll.ohTrigger(RecalcTrigger,Trigger1M)),NA())</f>
        <v>2.0956216048452679E-2</v>
      </c>
      <c r="K566" s="52">
        <f>IFERROR(_xll.qlIndexFixing(ONIndex1M,I566,TRUE,_xll.ohTrigger(RecalcTrigger,Trigger1M)),NA())</f>
        <v>2.0755315871798796E-2</v>
      </c>
      <c r="L566" s="52">
        <f>IFERROR(_xll.qlIndexFixing(Index3M,H566,TRUE,_xll.ohTrigger(RecalcTrigger,Trigger3M)),NA())</f>
        <v>2.2680658298150795E-2</v>
      </c>
      <c r="M566" s="52">
        <f>IFERROR(_xll.qlIndexFixing(ONIndex3M,I566,TRUE,_xll.ohTrigger(RecalcTrigger,Trigger3M)),NA())</f>
        <v>2.1922354250194509E-2</v>
      </c>
      <c r="N566" s="52">
        <f>IFERROR(_xll.qlIndexFixing(Index6M,$H566,TRUE,_xll.ohTrigger(RecalcTrigger,Trigger6M)),NA())</f>
        <v>2.3862395040013348E-2</v>
      </c>
      <c r="O566" s="52">
        <f>IFERROR(_xll.qlIndexFixing(ONIndex6M,I566,TRUE,_xll.ohTrigger(RecalcTrigger,Trigger6M)),NA())</f>
        <v>2.2450333024994773E-2</v>
      </c>
      <c r="P566" s="52">
        <f>IFERROR(_xll.qlIndexFixing(Index1Y,$H566,TRUE,_xll.ohTrigger(RecalcTrigger,Trigger1Y)),NA())</f>
        <v>2.6522956243411468E-2</v>
      </c>
      <c r="Q566" s="52">
        <f>IFERROR(_xll.qlIndexFixing(ONIndex1Y,I566,TRUE,_xll.ohTrigger(RecalcTrigger,Trigger1Y)),NA())</f>
        <v>2.4159206019565005E-2</v>
      </c>
    </row>
    <row r="567" spans="2:17" x14ac:dyDescent="0.2">
      <c r="B567" s="46" t="s">
        <v>51</v>
      </c>
      <c r="D567" s="49">
        <f>_xll.qlCalendarAdvance(LocalCalendar,$D566,B567,"f",FALSE)</f>
        <v>43256</v>
      </c>
      <c r="E567" s="49">
        <f>_xll.qlInterestRateIndexValueDate(IndexON,D567)</f>
        <v>43256</v>
      </c>
      <c r="F567" s="52">
        <f>IFERROR(_xll.qlIndexFixing(IndexON,D567,TRUE,_xll.ohTrigger(RecalcTrigger,TriggerON)),NA())</f>
        <v>1.993346285873443E-2</v>
      </c>
      <c r="H567" s="49">
        <f>_xll.qlCalendarAdvance(IborCalendar,$H566,B567,"f",FALSE)</f>
        <v>43250</v>
      </c>
      <c r="I567" s="49">
        <f>_xll.qlInterestRateIndexValueDate(Index1M,$H567)</f>
        <v>43252</v>
      </c>
      <c r="J567" s="52">
        <f>IFERROR(_xll.qlIndexFixing(Index1M,$H567,TRUE,_xll.ohTrigger(RecalcTrigger,Trigger1M)),NA())</f>
        <v>2.1051290323205005E-2</v>
      </c>
      <c r="K567" s="52">
        <f>IFERROR(_xll.qlIndexFixing(ONIndex1M,I567,TRUE,_xll.ohTrigger(RecalcTrigger,Trigger1M)),NA())</f>
        <v>2.084410774966905E-2</v>
      </c>
      <c r="L567" s="52">
        <f>IFERROR(_xll.qlIndexFixing(Index3M,H567,TRUE,_xll.ohTrigger(RecalcTrigger,Trigger3M)),NA())</f>
        <v>2.2786594227218047E-2</v>
      </c>
      <c r="M567" s="52">
        <f>IFERROR(_xll.qlIndexFixing(ONIndex3M,I567,TRUE,_xll.ohTrigger(RecalcTrigger,Trigger3M)),NA())</f>
        <v>2.2020149840367154E-2</v>
      </c>
      <c r="N567" s="52">
        <f>IFERROR(_xll.qlIndexFixing(Index6M,$H567,TRUE,_xll.ohTrigger(RecalcTrigger,Trigger6M)),NA())</f>
        <v>2.3959083433069229E-2</v>
      </c>
      <c r="O567" s="52">
        <f>IFERROR(_xll.qlIndexFixing(ONIndex6M,I567,TRUE,_xll.ohTrigger(RecalcTrigger,Trigger6M)),NA())</f>
        <v>2.2542742740174759E-2</v>
      </c>
      <c r="P567" s="52">
        <f>IFERROR(_xll.qlIndexFixing(Index1Y,$H567,TRUE,_xll.ohTrigger(RecalcTrigger,Trigger1Y)),NA())</f>
        <v>2.6594972216870676E-2</v>
      </c>
      <c r="Q567" s="52">
        <f>IFERROR(_xll.qlIndexFixing(ONIndex1Y,I567,TRUE,_xll.ohTrigger(RecalcTrigger,Trigger1Y)),NA())</f>
        <v>2.423768067274068E-2</v>
      </c>
    </row>
    <row r="568" spans="2:17" x14ac:dyDescent="0.2">
      <c r="B568" s="46" t="s">
        <v>51</v>
      </c>
      <c r="D568" s="49">
        <f>_xll.qlCalendarAdvance(LocalCalendar,$D567,B568,"f",FALSE)</f>
        <v>43263</v>
      </c>
      <c r="E568" s="49">
        <f>_xll.qlInterestRateIndexValueDate(IndexON,D568)</f>
        <v>43263</v>
      </c>
      <c r="F568" s="52">
        <f>IFERROR(_xll.qlIndexFixing(IndexON,D568,TRUE,_xll.ohTrigger(RecalcTrigger,TriggerON)),NA())</f>
        <v>2.0024275521883794E-2</v>
      </c>
      <c r="H568" s="49">
        <f>_xll.qlCalendarAdvance(IborCalendar,$H567,B568,"f",FALSE)</f>
        <v>43257</v>
      </c>
      <c r="I568" s="49">
        <f>_xll.qlInterestRateIndexValueDate(Index1M,$H568)</f>
        <v>43259</v>
      </c>
      <c r="J568" s="52">
        <f>IFERROR(_xll.qlIndexFixing(Index1M,$H568,TRUE,_xll.ohTrigger(RecalcTrigger,Trigger1M)),NA())</f>
        <v>2.1145684474139424E-2</v>
      </c>
      <c r="K568" s="52">
        <f>IFERROR(_xll.qlIndexFixing(ONIndex1M,I568,TRUE,_xll.ohTrigger(RecalcTrigger,Trigger1M)),NA())</f>
        <v>2.093971047095522E-2</v>
      </c>
      <c r="L568" s="52">
        <f>IFERROR(_xll.qlIndexFixing(Index3M,H568,TRUE,_xll.ohTrigger(RecalcTrigger,Trigger3M)),NA())</f>
        <v>2.2883909264171491E-2</v>
      </c>
      <c r="M568" s="52">
        <f>IFERROR(_xll.qlIndexFixing(ONIndex3M,I568,TRUE,_xll.ohTrigger(RecalcTrigger,Trigger3M)),NA())</f>
        <v>2.2126832180289213E-2</v>
      </c>
      <c r="N568" s="52">
        <f>IFERROR(_xll.qlIndexFixing(Index6M,$H568,TRUE,_xll.ohTrigger(RecalcTrigger,Trigger6M)),NA())</f>
        <v>2.4055260386550741E-2</v>
      </c>
      <c r="O568" s="52">
        <f>IFERROR(_xll.qlIndexFixing(ONIndex6M,I568,TRUE,_xll.ohTrigger(RecalcTrigger,Trigger6M)),NA())</f>
        <v>2.2643329226754716E-2</v>
      </c>
      <c r="P568" s="52">
        <f>IFERROR(_xll.qlIndexFixing(Index1Y,$H568,TRUE,_xll.ohTrigger(RecalcTrigger,Trigger1Y)),NA())</f>
        <v>2.667329980053338E-2</v>
      </c>
      <c r="Q568" s="52">
        <f>IFERROR(_xll.qlIndexFixing(ONIndex1Y,I568,TRUE,_xll.ohTrigger(RecalcTrigger,Trigger1Y)),NA())</f>
        <v>2.4321291042808113E-2</v>
      </c>
    </row>
    <row r="569" spans="2:17" x14ac:dyDescent="0.2">
      <c r="B569" s="46" t="s">
        <v>51</v>
      </c>
      <c r="D569" s="49">
        <f>_xll.qlCalendarAdvance(LocalCalendar,$D568,B569,"f",FALSE)</f>
        <v>43270</v>
      </c>
      <c r="E569" s="49">
        <f>_xll.qlInterestRateIndexValueDate(IndexON,D569)</f>
        <v>43270</v>
      </c>
      <c r="F569" s="52">
        <f>IFERROR(_xll.qlIndexFixing(IndexON,D569,TRUE,_xll.ohTrigger(RecalcTrigger,TriggerON)),NA())</f>
        <v>2.0114474634143065E-2</v>
      </c>
      <c r="H569" s="49">
        <f>_xll.qlCalendarAdvance(IborCalendar,$H568,B569,"f",FALSE)</f>
        <v>43264</v>
      </c>
      <c r="I569" s="49">
        <f>_xll.qlInterestRateIndexValueDate(Index1M,$H569)</f>
        <v>43266</v>
      </c>
      <c r="J569" s="52">
        <f>IFERROR(_xll.qlIndexFixing(Index1M,$H569,TRUE,_xll.ohTrigger(RecalcTrigger,Trigger1M)),NA())</f>
        <v>2.1239406719090085E-2</v>
      </c>
      <c r="K569" s="52">
        <f>IFERROR(_xll.qlIndexFixing(ONIndex1M,I569,TRUE,_xll.ohTrigger(RecalcTrigger,Trigger1M)),NA())</f>
        <v>2.1034629585949816E-2</v>
      </c>
      <c r="L569" s="52">
        <f>IFERROR(_xll.qlIndexFixing(Index3M,H569,TRUE,_xll.ohTrigger(RecalcTrigger,Trigger3M)),NA())</f>
        <v>2.2988759158598635E-2</v>
      </c>
      <c r="M569" s="52">
        <f>IFERROR(_xll.qlIndexFixing(ONIndex3M,I569,TRUE,_xll.ohTrigger(RecalcTrigger,Trigger3M)),NA())</f>
        <v>2.2234179256210851E-2</v>
      </c>
      <c r="N569" s="52">
        <f>IFERROR(_xll.qlIndexFixing(Index6M,$H569,TRUE,_xll.ohTrigger(RecalcTrigger,Trigger6M)),NA())</f>
        <v>2.4150888189194156E-2</v>
      </c>
      <c r="O569" s="52">
        <f>IFERROR(_xll.qlIndexFixing(ONIndex6M,I569,TRUE,_xll.ohTrigger(RecalcTrigger,Trigger6M)),NA())</f>
        <v>2.2744239748027084E-2</v>
      </c>
      <c r="P569" s="52">
        <f>IFERROR(_xll.qlIndexFixing(Index1Y,$H569,TRUE,_xll.ohTrigger(RecalcTrigger,Trigger1Y)),NA())</f>
        <v>2.6751460399582264E-2</v>
      </c>
      <c r="Q569" s="52">
        <f>IFERROR(_xll.qlIndexFixing(ONIndex1Y,I569,TRUE,_xll.ohTrigger(RecalcTrigger,Trigger1Y)),NA())</f>
        <v>2.4403074159913274E-2</v>
      </c>
    </row>
    <row r="570" spans="2:17" x14ac:dyDescent="0.2">
      <c r="B570" s="46" t="s">
        <v>51</v>
      </c>
      <c r="D570" s="49">
        <f>_xll.qlCalendarAdvance(LocalCalendar,$D569,B570,"f",FALSE)</f>
        <v>43277</v>
      </c>
      <c r="E570" s="49">
        <f>_xll.qlInterestRateIndexValueDate(IndexON,D570)</f>
        <v>43277</v>
      </c>
      <c r="F570" s="52">
        <f>IFERROR(_xll.qlIndexFixing(IndexON,D570,TRUE,_xll.ohTrigger(RecalcTrigger,TriggerON)),NA())</f>
        <v>2.0204060195192497E-2</v>
      </c>
      <c r="H570" s="49">
        <f>_xll.qlCalendarAdvance(IborCalendar,$H569,B570,"f",FALSE)</f>
        <v>43271</v>
      </c>
      <c r="I570" s="49">
        <f>_xll.qlInterestRateIndexValueDate(Index1M,$H570)</f>
        <v>43273</v>
      </c>
      <c r="J570" s="52">
        <f>IFERROR(_xll.qlIndexFixing(Index1M,$H570,TRUE,_xll.ohTrigger(RecalcTrigger,Trigger1M)),NA())</f>
        <v>2.1332465540574906E-2</v>
      </c>
      <c r="K570" s="52">
        <f>IFERROR(_xll.qlIndexFixing(ONIndex1M,I570,TRUE,_xll.ohTrigger(RecalcTrigger,Trigger1M)),NA())</f>
        <v>2.1128865093027471E-2</v>
      </c>
      <c r="L570" s="52">
        <f>IFERROR(_xll.qlIndexFixing(Index3M,H570,TRUE,_xll.ohTrigger(RecalcTrigger,Trigger3M)),NA())</f>
        <v>2.3092852654574669E-2</v>
      </c>
      <c r="M570" s="52">
        <f>IFERROR(_xll.qlIndexFixing(ONIndex3M,I570,TRUE,_xll.ohTrigger(RecalcTrigger,Trigger3M)),NA())</f>
        <v>2.2342191069997241E-2</v>
      </c>
      <c r="N570" s="52">
        <f>IFERROR(_xll.qlIndexFixing(Index6M,$H570,TRUE,_xll.ohTrigger(RecalcTrigger,Trigger6M)),NA())</f>
        <v>2.4245929122865554E-2</v>
      </c>
      <c r="O570" s="52">
        <f>IFERROR(_xll.qlIndexFixing(ONIndex6M,I570,TRUE,_xll.ohTrigger(RecalcTrigger,Trigger6M)),NA())</f>
        <v>2.284547430481787E-2</v>
      </c>
      <c r="P570" s="52">
        <f>IFERROR(_xll.qlIndexFixing(Index1Y,$H570,TRUE,_xll.ohTrigger(RecalcTrigger,Trigger1Y)),NA())</f>
        <v>2.6829488444584281E-2</v>
      </c>
      <c r="Q570" s="52">
        <f>IFERROR(_xll.qlIndexFixing(ONIndex1Y,I570,TRUE,_xll.ohTrigger(RecalcTrigger,Trigger1Y)),NA())</f>
        <v>2.4483030020405749E-2</v>
      </c>
    </row>
    <row r="571" spans="2:17" x14ac:dyDescent="0.2">
      <c r="B571" s="46" t="s">
        <v>51</v>
      </c>
      <c r="D571" s="49">
        <f>_xll.qlCalendarAdvance(LocalCalendar,$D570,B571,"f",FALSE)</f>
        <v>43284</v>
      </c>
      <c r="E571" s="49">
        <f>_xll.qlInterestRateIndexValueDate(IndexON,D571)</f>
        <v>43284</v>
      </c>
      <c r="F571" s="52">
        <f>IFERROR(_xll.qlIndexFixing(IndexON,D571,TRUE,_xll.ohTrigger(RecalcTrigger,TriggerON)),NA())</f>
        <v>2.0300005295696977E-2</v>
      </c>
      <c r="H571" s="49">
        <f>_xll.qlCalendarAdvance(IborCalendar,$H570,B571,"f",FALSE)</f>
        <v>43278</v>
      </c>
      <c r="I571" s="49">
        <f>_xll.qlInterestRateIndexValueDate(Index1M,$H571)</f>
        <v>43280</v>
      </c>
      <c r="J571" s="52">
        <f>IFERROR(_xll.qlIndexFixing(Index1M,$H571,TRUE,_xll.ohTrigger(RecalcTrigger,Trigger1M)),NA())</f>
        <v>2.1432047734783743E-2</v>
      </c>
      <c r="K571" s="52">
        <f>IFERROR(_xll.qlIndexFixing(ONIndex1M,I571,TRUE,_xll.ohTrigger(RecalcTrigger,Trigger1M)),NA())</f>
        <v>2.1222418140789401E-2</v>
      </c>
      <c r="L571" s="52">
        <f>IFERROR(_xll.qlIndexFixing(Index3M,H571,TRUE,_xll.ohTrigger(RecalcTrigger,Trigger3M)),NA())</f>
        <v>2.3172271288420858E-2</v>
      </c>
      <c r="M571" s="52">
        <f>IFERROR(_xll.qlIndexFixing(ONIndex3M,I571,TRUE,_xll.ohTrigger(RecalcTrigger,Trigger3M)),NA())</f>
        <v>2.2450816565449117E-2</v>
      </c>
      <c r="N571" s="52">
        <f>IFERROR(_xll.qlIndexFixing(Index6M,$H571,TRUE,_xll.ohTrigger(RecalcTrigger,Trigger6M)),NA())</f>
        <v>2.4340345462673191E-2</v>
      </c>
      <c r="O571" s="52">
        <f>IFERROR(_xll.qlIndexFixing(ONIndex6M,I571,TRUE,_xll.ohTrigger(RecalcTrigger,Trigger6M)),NA())</f>
        <v>2.2947002816602335E-2</v>
      </c>
      <c r="P571" s="52">
        <f>IFERROR(_xll.qlIndexFixing(Index1Y,$H571,TRUE,_xll.ohTrigger(RecalcTrigger,Trigger1Y)),NA())</f>
        <v>2.688787002497239E-2</v>
      </c>
      <c r="Q571" s="52">
        <f>IFERROR(_xll.qlIndexFixing(ONIndex1Y,I571,TRUE,_xll.ohTrigger(RecalcTrigger,Trigger1Y)),NA())</f>
        <v>2.4561212482110406E-2</v>
      </c>
    </row>
    <row r="572" spans="2:17" x14ac:dyDescent="0.2">
      <c r="B572" s="46" t="s">
        <v>51</v>
      </c>
      <c r="D572" s="49">
        <f>_xll.qlCalendarAdvance(LocalCalendar,$D571,B572,"f",FALSE)</f>
        <v>43291</v>
      </c>
      <c r="E572" s="49">
        <f>_xll.qlInterestRateIndexValueDate(IndexON,D572)</f>
        <v>43291</v>
      </c>
      <c r="F572" s="52">
        <f>IFERROR(_xll.qlIndexFixing(IndexON,D572,TRUE,_xll.ohTrigger(RecalcTrigger,TriggerON)),NA())</f>
        <v>2.0381759847625247E-2</v>
      </c>
      <c r="H572" s="49">
        <f>_xll.qlCalendarAdvance(IborCalendar,$H571,B572,"f",FALSE)</f>
        <v>43285</v>
      </c>
      <c r="I572" s="49">
        <f>_xll.qlInterestRateIndexValueDate(Index1M,$H572)</f>
        <v>43287</v>
      </c>
      <c r="J572" s="52">
        <f>IFERROR(_xll.qlIndexFixing(Index1M,$H572,TRUE,_xll.ohTrigger(RecalcTrigger,Trigger1M)),NA())</f>
        <v>2.151662542864442E-2</v>
      </c>
      <c r="K572" s="52">
        <f>IFERROR(_xll.qlIndexFixing(ONIndex1M,I572,TRUE,_xll.ohTrigger(RecalcTrigger,Trigger1M)),NA())</f>
        <v>2.1315313266487834E-2</v>
      </c>
      <c r="L572" s="52">
        <f>IFERROR(_xll.qlIndexFixing(Index3M,H572,TRUE,_xll.ohTrigger(RecalcTrigger,Trigger3M)),NA())</f>
        <v>2.3306145328017329E-2</v>
      </c>
      <c r="M572" s="52">
        <f>IFERROR(_xll.qlIndexFixing(ONIndex3M,I572,TRUE,_xll.ohTrigger(RecalcTrigger,Trigger3M)),NA())</f>
        <v>2.2558966505865641E-2</v>
      </c>
      <c r="N572" s="52">
        <f>IFERROR(_xll.qlIndexFixing(Index6M,$H572,TRUE,_xll.ohTrigger(RecalcTrigger,Trigger6M)),NA())</f>
        <v>2.4434105750630142E-2</v>
      </c>
      <c r="O572" s="52">
        <f>IFERROR(_xll.qlIndexFixing(ONIndex6M,I572,TRUE,_xll.ohTrigger(RecalcTrigger,Trigger6M)),NA())</f>
        <v>2.304818354810223E-2</v>
      </c>
      <c r="P572" s="52">
        <f>IFERROR(_xll.qlIndexFixing(Index1Y,$H572,TRUE,_xll.ohTrigger(RecalcTrigger,Trigger1Y)),NA())</f>
        <v>2.69852721737192E-2</v>
      </c>
      <c r="Q572" s="52">
        <f>IFERROR(_xll.qlIndexFixing(ONIndex1Y,I572,TRUE,_xll.ohTrigger(RecalcTrigger,Trigger1Y)),NA())</f>
        <v>2.4638770589486825E-2</v>
      </c>
    </row>
    <row r="573" spans="2:17" x14ac:dyDescent="0.2">
      <c r="B573" s="46" t="s">
        <v>51</v>
      </c>
      <c r="D573" s="49">
        <f>_xll.qlCalendarAdvance(LocalCalendar,$D572,B573,"f",FALSE)</f>
        <v>43298</v>
      </c>
      <c r="E573" s="49">
        <f>_xll.qlInterestRateIndexValueDate(IndexON,D573)</f>
        <v>43298</v>
      </c>
      <c r="F573" s="52">
        <f>IFERROR(_xll.qlIndexFixing(IndexON,D573,TRUE,_xll.ohTrigger(RecalcTrigger,TriggerON)),NA())</f>
        <v>2.0470090614166381E-2</v>
      </c>
      <c r="H573" s="49">
        <f>_xll.qlCalendarAdvance(IborCalendar,$H572,B573,"f",FALSE)</f>
        <v>43292</v>
      </c>
      <c r="I573" s="49">
        <f>_xll.qlInterestRateIndexValueDate(Index1M,$H573)</f>
        <v>43294</v>
      </c>
      <c r="J573" s="52">
        <f>IFERROR(_xll.qlIndexFixing(Index1M,$H573,TRUE,_xll.ohTrigger(RecalcTrigger,Trigger1M)),NA())</f>
        <v>2.1607734963180612E-2</v>
      </c>
      <c r="K573" s="52">
        <f>IFERROR(_xll.qlIndexFixing(ONIndex1M,I573,TRUE,_xll.ohTrigger(RecalcTrigger,Trigger1M)),NA())</f>
        <v>2.140756235456287E-2</v>
      </c>
      <c r="L573" s="52">
        <f>IFERROR(_xll.qlIndexFixing(Index3M,H573,TRUE,_xll.ohTrigger(RecalcTrigger,Trigger3M)),NA())</f>
        <v>2.3399511322268755E-2</v>
      </c>
      <c r="M573" s="52">
        <f>IFERROR(_xll.qlIndexFixing(ONIndex3M,I573,TRUE,_xll.ohTrigger(RecalcTrigger,Trigger3M)),NA())</f>
        <v>2.2666113289764311E-2</v>
      </c>
      <c r="N573" s="52">
        <f>IFERROR(_xll.qlIndexFixing(Index6M,$H573,TRUE,_xll.ohTrigger(RecalcTrigger,Trigger6M)),NA())</f>
        <v>2.4527203618801906E-2</v>
      </c>
      <c r="O573" s="52">
        <f>IFERROR(_xll.qlIndexFixing(ONIndex6M,I573,TRUE,_xll.ohTrigger(RecalcTrigger,Trigger6M)),NA())</f>
        <v>2.3148705657325408E-2</v>
      </c>
      <c r="P573" s="52">
        <f>IFERROR(_xll.qlIndexFixing(Index1Y,$H573,TRUE,_xll.ohTrigger(RecalcTrigger,Trigger1Y)),NA())</f>
        <v>2.7063042690038369E-2</v>
      </c>
      <c r="Q573" s="52">
        <f>IFERROR(_xll.qlIndexFixing(ONIndex1Y,I573,TRUE,_xll.ohTrigger(RecalcTrigger,Trigger1Y)),NA())</f>
        <v>2.4716260911699095E-2</v>
      </c>
    </row>
    <row r="574" spans="2:17" x14ac:dyDescent="0.2">
      <c r="B574" s="46" t="s">
        <v>51</v>
      </c>
      <c r="D574" s="49">
        <f>_xll.qlCalendarAdvance(LocalCalendar,$D573,B574,"f",FALSE)</f>
        <v>43305</v>
      </c>
      <c r="E574" s="49">
        <f>_xll.qlInterestRateIndexValueDate(IndexON,D574)</f>
        <v>43305</v>
      </c>
      <c r="F574" s="52">
        <f>IFERROR(_xll.qlIndexFixing(IndexON,D574,TRUE,_xll.ohTrigger(RecalcTrigger,TriggerON)),NA())</f>
        <v>2.055808123007985E-2</v>
      </c>
      <c r="H574" s="49">
        <f>_xll.qlCalendarAdvance(IborCalendar,$H573,B574,"f",FALSE)</f>
        <v>43299</v>
      </c>
      <c r="I574" s="49">
        <f>_xll.qlInterestRateIndexValueDate(Index1M,$H574)</f>
        <v>43301</v>
      </c>
      <c r="J574" s="52">
        <f>IFERROR(_xll.qlIndexFixing(Index1M,$H574,TRUE,_xll.ohTrigger(RecalcTrigger,Trigger1M)),NA())</f>
        <v>2.1698198009909003E-2</v>
      </c>
      <c r="K574" s="52">
        <f>IFERROR(_xll.qlIndexFixing(ONIndex1M,I574,TRUE,_xll.ohTrigger(RecalcTrigger,Trigger1M)),NA())</f>
        <v>2.1499165403549014E-2</v>
      </c>
      <c r="L574" s="52">
        <f>IFERROR(_xll.qlIndexFixing(Index3M,H574,TRUE,_xll.ohTrigger(RecalcTrigger,Trigger3M)),NA())</f>
        <v>2.3499724804031893E-2</v>
      </c>
      <c r="M574" s="52">
        <f>IFERROR(_xll.qlIndexFixing(ONIndex3M,I574,TRUE,_xll.ohTrigger(RecalcTrigger,Trigger3M)),NA())</f>
        <v>2.2772256914427302E-2</v>
      </c>
      <c r="N574" s="52">
        <f>IFERROR(_xll.qlIndexFixing(Index6M,$H574,TRUE,_xll.ohTrigger(RecalcTrigger,Trigger6M)),NA())</f>
        <v>2.4626844514917201E-2</v>
      </c>
      <c r="O574" s="52">
        <f>IFERROR(_xll.qlIndexFixing(ONIndex6M,I574,TRUE,_xll.ohTrigger(RecalcTrigger,Trigger6M)),NA())</f>
        <v>2.3248569142593212E-2</v>
      </c>
      <c r="P574" s="52">
        <f>IFERROR(_xll.qlIndexFixing(Index1Y,$H574,TRUE,_xll.ohTrigger(RecalcTrigger,Trigger1Y)),NA())</f>
        <v>2.7140715874099535E-2</v>
      </c>
      <c r="Q574" s="52">
        <f>IFERROR(_xll.qlIndexFixing(ONIndex1Y,I574,TRUE,_xll.ohTrigger(RecalcTrigger,Trigger1Y)),NA())</f>
        <v>2.479368344861399E-2</v>
      </c>
    </row>
    <row r="575" spans="2:17" x14ac:dyDescent="0.2">
      <c r="B575" s="46" t="s">
        <v>51</v>
      </c>
      <c r="D575" s="49">
        <f>_xll.qlCalendarAdvance(LocalCalendar,$D574,B575,"f",FALSE)</f>
        <v>43312</v>
      </c>
      <c r="E575" s="49">
        <f>_xll.qlInterestRateIndexValueDate(IndexON,D575)</f>
        <v>43312</v>
      </c>
      <c r="F575" s="52">
        <f>IFERROR(_xll.qlIndexFixing(IndexON,D575,TRUE,_xll.ohTrigger(RecalcTrigger,TriggerON)),NA())</f>
        <v>2.0645731695365654E-2</v>
      </c>
      <c r="H575" s="49">
        <f>_xll.qlCalendarAdvance(IborCalendar,$H574,B575,"f",FALSE)</f>
        <v>43306</v>
      </c>
      <c r="I575" s="49">
        <f>_xll.qlInterestRateIndexValueDate(Index1M,$H575)</f>
        <v>43308</v>
      </c>
      <c r="J575" s="52">
        <f>IFERROR(_xll.qlIndexFixing(Index1M,$H575,TRUE,_xll.ohTrigger(RecalcTrigger,Trigger1M)),NA())</f>
        <v>2.1795029926025555E-2</v>
      </c>
      <c r="K575" s="52">
        <f>IFERROR(_xll.qlIndexFixing(ONIndex1M,I575,TRUE,_xll.ohTrigger(RecalcTrigger,Trigger1M)),NA())</f>
        <v>2.1590122411954127E-2</v>
      </c>
      <c r="L575" s="52">
        <f>IFERROR(_xll.qlIndexFixing(Index3M,H575,TRUE,_xll.ohTrigger(RecalcTrigger,Trigger3M)),NA())</f>
        <v>2.3598931646657023E-2</v>
      </c>
      <c r="M575" s="52">
        <f>IFERROR(_xll.qlIndexFixing(ONIndex3M,I575,TRUE,_xll.ohTrigger(RecalcTrigger,Trigger3M)),NA())</f>
        <v>2.2877397377216724E-2</v>
      </c>
      <c r="N575" s="52">
        <f>IFERROR(_xll.qlIndexFixing(Index6M,$H575,TRUE,_xll.ohTrigger(RecalcTrigger,Trigger6M)),NA())</f>
        <v>2.4711411719195556E-2</v>
      </c>
      <c r="O575" s="52">
        <f>IFERROR(_xll.qlIndexFixing(ONIndex6M,I575,TRUE,_xll.ohTrigger(RecalcTrigger,Trigger6M)),NA())</f>
        <v>2.3347774002280275E-2</v>
      </c>
      <c r="P575" s="52">
        <f>IFERROR(_xll.qlIndexFixing(Index1Y,$H575,TRUE,_xll.ohTrigger(RecalcTrigger,Trigger1Y)),NA())</f>
        <v>2.7218277851619396E-2</v>
      </c>
      <c r="Q575" s="52">
        <f>IFERROR(_xll.qlIndexFixing(ONIndex1Y,I575,TRUE,_xll.ohTrigger(RecalcTrigger,Trigger1Y)),NA())</f>
        <v>2.4871038200124929E-2</v>
      </c>
    </row>
    <row r="576" spans="2:17" x14ac:dyDescent="0.2">
      <c r="B576" s="46" t="s">
        <v>51</v>
      </c>
      <c r="D576" s="49">
        <f>_xll.qlCalendarAdvance(LocalCalendar,$D575,B576,"f",FALSE)</f>
        <v>43319</v>
      </c>
      <c r="E576" s="49">
        <f>_xll.qlInterestRateIndexValueDate(IndexON,D576)</f>
        <v>43319</v>
      </c>
      <c r="F576" s="52">
        <f>IFERROR(_xll.qlIndexFixing(IndexON,D576,TRUE,_xll.ohTrigger(RecalcTrigger,TriggerON)),NA())</f>
        <v>2.0733042009544178E-2</v>
      </c>
      <c r="H576" s="49">
        <f>_xll.qlCalendarAdvance(IborCalendar,$H575,B576,"f",FALSE)</f>
        <v>43313</v>
      </c>
      <c r="I576" s="49">
        <f>_xll.qlInterestRateIndexValueDate(Index1M,$H576)</f>
        <v>43315</v>
      </c>
      <c r="J576" s="52">
        <f>IFERROR(_xll.qlIndexFixing(Index1M,$H576,TRUE,_xll.ohTrigger(RecalcTrigger,Trigger1M)),NA())</f>
        <v>2.1884159172948503E-2</v>
      </c>
      <c r="K576" s="52">
        <f>IFERROR(_xll.qlIndexFixing(ONIndex1M,I576,TRUE,_xll.ohTrigger(RecalcTrigger,Trigger1M)),NA())</f>
        <v>2.1680433378339359E-2</v>
      </c>
      <c r="L576" s="52">
        <f>IFERROR(_xll.qlIndexFixing(Index3M,H576,TRUE,_xll.ohTrigger(RecalcTrigger,Trigger3M)),NA())</f>
        <v>2.3697131772260072E-2</v>
      </c>
      <c r="M576" s="52">
        <f>IFERROR(_xll.qlIndexFixing(ONIndex3M,I576,TRUE,_xll.ohTrigger(RecalcTrigger,Trigger3M)),NA())</f>
        <v>2.2981534675468041E-2</v>
      </c>
      <c r="N576" s="52">
        <f>IFERROR(_xll.qlIndexFixing(Index6M,$H576,TRUE,_xll.ohTrigger(RecalcTrigger,Trigger6M)),NA())</f>
        <v>2.480252176479137E-2</v>
      </c>
      <c r="O576" s="52">
        <f>IFERROR(_xll.qlIndexFixing(ONIndex6M,I576,TRUE,_xll.ohTrigger(RecalcTrigger,Trigger6M)),NA())</f>
        <v>2.3446320234761231E-2</v>
      </c>
      <c r="P576" s="52">
        <f>IFERROR(_xll.qlIndexFixing(Index1Y,$H576,TRUE,_xll.ohTrigger(RecalcTrigger,Trigger1Y)),NA())</f>
        <v>2.7295714744085445E-2</v>
      </c>
      <c r="Q576" s="52">
        <f>IFERROR(_xll.qlIndexFixing(ONIndex1Y,I576,TRUE,_xll.ohTrigger(RecalcTrigger,Trigger1Y)),NA())</f>
        <v>2.4948325166072038E-2</v>
      </c>
    </row>
    <row r="577" spans="2:17" x14ac:dyDescent="0.2">
      <c r="B577" s="46" t="s">
        <v>51</v>
      </c>
      <c r="D577" s="49">
        <f>_xll.qlCalendarAdvance(LocalCalendar,$D576,B577,"f",FALSE)</f>
        <v>43326</v>
      </c>
      <c r="E577" s="49">
        <f>_xll.qlInterestRateIndexValueDate(IndexON,D577)</f>
        <v>43326</v>
      </c>
      <c r="F577" s="52">
        <f>IFERROR(_xll.qlIndexFixing(IndexON,D577,TRUE,_xll.ohTrigger(RecalcTrigger,TriggerON)),NA())</f>
        <v>2.0820012172375613E-2</v>
      </c>
      <c r="H577" s="49">
        <f>_xll.qlCalendarAdvance(IborCalendar,$H576,B577,"f",FALSE)</f>
        <v>43320</v>
      </c>
      <c r="I577" s="49">
        <f>_xll.qlInterestRateIndexValueDate(Index1M,$H577)</f>
        <v>43322</v>
      </c>
      <c r="J577" s="52">
        <f>IFERROR(_xll.qlIndexFixing(Index1M,$H577,TRUE,_xll.ohTrigger(RecalcTrigger,Trigger1M)),NA())</f>
        <v>2.1965708072856683E-2</v>
      </c>
      <c r="K577" s="52">
        <f>IFERROR(_xll.qlIndexFixing(ONIndex1M,I577,TRUE,_xll.ohTrigger(RecalcTrigger,Trigger1M)),NA())</f>
        <v>2.177009830121257E-2</v>
      </c>
      <c r="L577" s="52">
        <f>IFERROR(_xll.qlIndexFixing(Index3M,H577,TRUE,_xll.ohTrigger(RecalcTrigger,Trigger3M)),NA())</f>
        <v>2.3801851933754392E-2</v>
      </c>
      <c r="M577" s="52">
        <f>IFERROR(_xll.qlIndexFixing(ONIndex3M,I577,TRUE,_xll.ohTrigger(RecalcTrigger,Trigger3M)),NA())</f>
        <v>2.3084668806570008E-2</v>
      </c>
      <c r="N577" s="52">
        <f>IFERROR(_xll.qlIndexFixing(Index6M,$H577,TRUE,_xll.ohTrigger(RecalcTrigger,Trigger6M)),NA())</f>
        <v>2.4892969017349869E-2</v>
      </c>
      <c r="O577" s="52">
        <f>IFERROR(_xll.qlIndexFixing(ONIndex6M,I577,TRUE,_xll.ohTrigger(RecalcTrigger,Trigger6M)),NA())</f>
        <v>2.3544207838410713E-2</v>
      </c>
      <c r="P577" s="52">
        <f>IFERROR(_xll.qlIndexFixing(Index1Y,$H577,TRUE,_xll.ohTrigger(RecalcTrigger,Trigger1Y)),NA())</f>
        <v>2.7373012668772737E-2</v>
      </c>
      <c r="Q577" s="52">
        <f>IFERROR(_xll.qlIndexFixing(ONIndex1Y,I577,TRUE,_xll.ohTrigger(RecalcTrigger,Trigger1Y)),NA())</f>
        <v>2.5025544346348738E-2</v>
      </c>
    </row>
    <row r="578" spans="2:17" x14ac:dyDescent="0.2">
      <c r="B578" s="46" t="s">
        <v>51</v>
      </c>
      <c r="D578" s="49">
        <f>_xll.qlCalendarAdvance(LocalCalendar,$D577,B578,"f",FALSE)</f>
        <v>43333</v>
      </c>
      <c r="E578" s="49">
        <f>_xll.qlInterestRateIndexValueDate(IndexON,D578)</f>
        <v>43333</v>
      </c>
      <c r="F578" s="52">
        <f>IFERROR(_xll.qlIndexFixing(IndexON,D578,TRUE,_xll.ohTrigger(RecalcTrigger,TriggerON)),NA())</f>
        <v>2.0906642183780022E-2</v>
      </c>
      <c r="H578" s="49">
        <f>_xll.qlCalendarAdvance(IborCalendar,$H577,B578,"f",FALSE)</f>
        <v>43327</v>
      </c>
      <c r="I578" s="49">
        <f>_xll.qlInterestRateIndexValueDate(Index1M,$H578)</f>
        <v>43329</v>
      </c>
      <c r="J578" s="52">
        <f>IFERROR(_xll.qlIndexFixing(Index1M,$H578,TRUE,_xll.ohTrigger(RecalcTrigger,Trigger1M)),NA())</f>
        <v>2.2053585018504695E-2</v>
      </c>
      <c r="K578" s="52">
        <f>IFERROR(_xll.qlIndexFixing(ONIndex1M,I578,TRUE,_xll.ohTrigger(RecalcTrigger,Trigger1M)),NA())</f>
        <v>2.1859117179108267E-2</v>
      </c>
      <c r="L578" s="52">
        <f>IFERROR(_xll.qlIndexFixing(Index3M,H578,TRUE,_xll.ohTrigger(RecalcTrigger,Trigger3M)),NA())</f>
        <v>2.3890511564805955E-2</v>
      </c>
      <c r="M578" s="52">
        <f>IFERROR(_xll.qlIndexFixing(ONIndex3M,I578,TRUE,_xll.ohTrigger(RecalcTrigger,Trigger3M)),NA())</f>
        <v>2.3186799767964672E-2</v>
      </c>
      <c r="N578" s="52">
        <f>IFERROR(_xll.qlIndexFixing(Index6M,$H578,TRUE,_xll.ohTrigger(RecalcTrigger,Trigger6M)),NA())</f>
        <v>2.4989794370067063E-2</v>
      </c>
      <c r="O578" s="52">
        <f>IFERROR(_xll.qlIndexFixing(ONIndex6M,I578,TRUE,_xll.ohTrigger(RecalcTrigger,Trigger6M)),NA())</f>
        <v>2.364143681157671E-2</v>
      </c>
      <c r="P578" s="52">
        <f>IFERROR(_xll.qlIndexFixing(Index1Y,$H578,TRUE,_xll.ohTrigger(RecalcTrigger,Trigger1Y)),NA())</f>
        <v>2.7450157738762627E-2</v>
      </c>
      <c r="Q578" s="52">
        <f>IFERROR(_xll.qlIndexFixing(ONIndex1Y,I578,TRUE,_xll.ohTrigger(RecalcTrigger,Trigger1Y)),NA())</f>
        <v>2.5102695740795156E-2</v>
      </c>
    </row>
    <row r="579" spans="2:17" x14ac:dyDescent="0.2">
      <c r="B579" s="46" t="s">
        <v>51</v>
      </c>
      <c r="D579" s="49">
        <f>_xll.qlCalendarAdvance(LocalCalendar,$D578,B579,"f",FALSE)</f>
        <v>43340</v>
      </c>
      <c r="E579" s="49">
        <f>_xll.qlInterestRateIndexValueDate(IndexON,D579)</f>
        <v>43340</v>
      </c>
      <c r="F579" s="52">
        <f>IFERROR(_xll.qlIndexFixing(IndexON,D579,TRUE,_xll.ohTrigger(RecalcTrigger,TriggerON)),NA())</f>
        <v>2.0992932043437662E-2</v>
      </c>
      <c r="H579" s="49">
        <f>_xll.qlCalendarAdvance(IborCalendar,$H578,B579,"f",FALSE)</f>
        <v>43334</v>
      </c>
      <c r="I579" s="49">
        <f>_xll.qlInterestRateIndexValueDate(Index1M,$H579)</f>
        <v>43336</v>
      </c>
      <c r="J579" s="52">
        <f>IFERROR(_xll.qlIndexFixing(Index1M,$H579,TRUE,_xll.ohTrigger(RecalcTrigger,Trigger1M)),NA())</f>
        <v>2.2140815401965688E-2</v>
      </c>
      <c r="K579" s="52">
        <f>IFERROR(_xll.qlIndexFixing(ONIndex1M,I579,TRUE,_xll.ohTrigger(RecalcTrigger,Trigger1M)),NA())</f>
        <v>2.1954443161662507E-2</v>
      </c>
      <c r="L579" s="52">
        <f>IFERROR(_xll.qlIndexFixing(Index3M,H579,TRUE,_xll.ohTrigger(RecalcTrigger,Trigger3M)),NA())</f>
        <v>2.3985691079925563E-2</v>
      </c>
      <c r="M579" s="52">
        <f>IFERROR(_xll.qlIndexFixing(ONIndex3M,I579,TRUE,_xll.ohTrigger(RecalcTrigger,Trigger3M)),NA())</f>
        <v>2.3295860276728586E-2</v>
      </c>
      <c r="N579" s="52">
        <f>IFERROR(_xll.qlIndexFixing(Index6M,$H579,TRUE,_xll.ohTrigger(RecalcTrigger,Trigger6M)),NA())</f>
        <v>2.5071874777457759E-2</v>
      </c>
      <c r="O579" s="52">
        <f>IFERROR(_xll.qlIndexFixing(ONIndex6M,I579,TRUE,_xll.ohTrigger(RecalcTrigger,Trigger6M)),NA())</f>
        <v>2.3745658958209681E-2</v>
      </c>
      <c r="P579" s="52">
        <f>IFERROR(_xll.qlIndexFixing(Index1Y,$H579,TRUE,_xll.ohTrigger(RecalcTrigger,Trigger1Y)),NA())</f>
        <v>2.7533595235212954E-2</v>
      </c>
      <c r="Q579" s="52">
        <f>IFERROR(_xll.qlIndexFixing(ONIndex1Y,I579,TRUE,_xll.ohTrigger(RecalcTrigger,Trigger1Y)),NA())</f>
        <v>2.5186163252677307E-2</v>
      </c>
    </row>
    <row r="580" spans="2:17" x14ac:dyDescent="0.2">
      <c r="B580" s="46" t="s">
        <v>51</v>
      </c>
      <c r="D580" s="49">
        <f>_xll.qlCalendarAdvance(LocalCalendar,$D579,B580,"f",FALSE)</f>
        <v>43347</v>
      </c>
      <c r="E580" s="49">
        <f>_xll.qlInterestRateIndexValueDate(IndexON,D580)</f>
        <v>43347</v>
      </c>
      <c r="F580" s="52">
        <f>IFERROR(_xll.qlIndexFixing(IndexON,D580,TRUE,_xll.ohTrigger(RecalcTrigger,TriggerON)),NA())</f>
        <v>2.1078881751108725E-2</v>
      </c>
      <c r="H580" s="49">
        <f>_xll.qlCalendarAdvance(IborCalendar,$H579,B580,"f",FALSE)</f>
        <v>43341</v>
      </c>
      <c r="I580" s="49">
        <f>_xll.qlInterestRateIndexValueDate(Index1M,$H580)</f>
        <v>43343</v>
      </c>
      <c r="J580" s="52">
        <f>IFERROR(_xll.qlIndexFixing(Index1M,$H580,TRUE,_xll.ohTrigger(RecalcTrigger,Trigger1M)),NA())</f>
        <v>2.2206943653043813E-2</v>
      </c>
      <c r="K580" s="52">
        <f>IFERROR(_xll.qlIndexFixing(ONIndex1M,I580,TRUE,_xll.ohTrigger(RecalcTrigger,Trigger1M)),NA())</f>
        <v>2.2042129156387702E-2</v>
      </c>
      <c r="L580" s="52">
        <f>IFERROR(_xll.qlIndexFixing(Index3M,H580,TRUE,_xll.ohTrigger(RecalcTrigger,Trigger3M)),NA())</f>
        <v>2.405783802327887E-2</v>
      </c>
      <c r="M580" s="52">
        <f>IFERROR(_xll.qlIndexFixing(ONIndex3M,I580,TRUE,_xll.ohTrigger(RecalcTrigger,Trigger3M)),NA())</f>
        <v>2.3395919723336878E-2</v>
      </c>
      <c r="N580" s="52">
        <f>IFERROR(_xll.qlIndexFixing(Index6M,$H580,TRUE,_xll.ohTrigger(RecalcTrigger,Trigger6M)),NA())</f>
        <v>2.513246266620326E-2</v>
      </c>
      <c r="O580" s="52">
        <f>IFERROR(_xll.qlIndexFixing(ONIndex6M,I580,TRUE,_xll.ohTrigger(RecalcTrigger,Trigger6M)),NA())</f>
        <v>2.3841529955750396E-2</v>
      </c>
      <c r="P580" s="52">
        <f>IFERROR(_xll.qlIndexFixing(Index1Y,$H580,TRUE,_xll.ohTrigger(RecalcTrigger,Trigger1Y)),NA())</f>
        <v>2.7584590670274679E-2</v>
      </c>
      <c r="Q580" s="52">
        <f>IFERROR(_xll.qlIndexFixing(ONIndex1Y,I580,TRUE,_xll.ohTrigger(RecalcTrigger,Trigger1Y)),NA())</f>
        <v>2.5263179628713939E-2</v>
      </c>
    </row>
    <row r="581" spans="2:17" x14ac:dyDescent="0.2">
      <c r="B581" s="46" t="s">
        <v>51</v>
      </c>
      <c r="D581" s="49">
        <f>_xll.qlCalendarAdvance(LocalCalendar,$D580,B581,"f",FALSE)</f>
        <v>43354</v>
      </c>
      <c r="E581" s="49">
        <f>_xll.qlInterestRateIndexValueDate(IndexON,D581)</f>
        <v>43354</v>
      </c>
      <c r="F581" s="52">
        <f>IFERROR(_xll.qlIndexFixing(IndexON,D581,TRUE,_xll.ohTrigger(RecalcTrigger,TriggerON)),NA())</f>
        <v>2.1164491306473465E-2</v>
      </c>
      <c r="H581" s="49">
        <f>_xll.qlCalendarAdvance(IborCalendar,$H580,B581,"f",FALSE)</f>
        <v>43348</v>
      </c>
      <c r="I581" s="49">
        <f>_xll.qlInterestRateIndexValueDate(Index1M,$H581)</f>
        <v>43350</v>
      </c>
      <c r="J581" s="52">
        <f>IFERROR(_xll.qlIndexFixing(Index1M,$H581,TRUE,_xll.ohTrigger(RecalcTrigger,Trigger1M)),NA())</f>
        <v>2.2320106836222209E-2</v>
      </c>
      <c r="K581" s="52">
        <f>IFERROR(_xll.qlIndexFixing(ONIndex1M,I581,TRUE,_xll.ohTrigger(RecalcTrigger,Trigger1M)),NA())</f>
        <v>2.2122297528781587E-2</v>
      </c>
      <c r="L581" s="52">
        <f>IFERROR(_xll.qlIndexFixing(Index3M,H581,TRUE,_xll.ohTrigger(RecalcTrigger,Trigger3M)),NA())</f>
        <v>2.4151200548045031E-2</v>
      </c>
      <c r="M581" s="52">
        <f>IFERROR(_xll.qlIndexFixing(ONIndex3M,I581,TRUE,_xll.ohTrigger(RecalcTrigger,Trigger3M)),NA())</f>
        <v>2.3487173608298662E-2</v>
      </c>
      <c r="N581" s="52">
        <f>IFERROR(_xll.qlIndexFixing(Index6M,$H581,TRUE,_xll.ohTrigger(RecalcTrigger,Trigger6M)),NA())</f>
        <v>2.5220422901278114E-2</v>
      </c>
      <c r="O581" s="52">
        <f>IFERROR(_xll.qlIndexFixing(ONIndex6M,I581,TRUE,_xll.ohTrigger(RecalcTrigger,Trigger6M)),NA())</f>
        <v>2.3929171932426385E-2</v>
      </c>
      <c r="P581" s="52">
        <f>IFERROR(_xll.qlIndexFixing(Index1Y,$H581,TRUE,_xll.ohTrigger(RecalcTrigger,Trigger1Y)),NA())</f>
        <v>2.7680536888878459E-2</v>
      </c>
      <c r="Q581" s="52">
        <f>IFERROR(_xll.qlIndexFixing(ONIndex1Y,I581,TRUE,_xll.ohTrigger(RecalcTrigger,Trigger1Y)),NA())</f>
        <v>2.5333743207953674E-2</v>
      </c>
    </row>
    <row r="582" spans="2:17" x14ac:dyDescent="0.2">
      <c r="B582" s="46" t="s">
        <v>51</v>
      </c>
      <c r="D582" s="49">
        <f>_xll.qlCalendarAdvance(LocalCalendar,$D581,B582,"f",FALSE)</f>
        <v>43361</v>
      </c>
      <c r="E582" s="49">
        <f>_xll.qlInterestRateIndexValueDate(IndexON,D582)</f>
        <v>43361</v>
      </c>
      <c r="F582" s="52">
        <f>IFERROR(_xll.qlIndexFixing(IndexON,D582,TRUE,_xll.ohTrigger(RecalcTrigger,TriggerON)),NA())</f>
        <v>2.1249760709292076E-2</v>
      </c>
      <c r="H582" s="49">
        <f>_xll.qlCalendarAdvance(IborCalendar,$H581,B582,"f",FALSE)</f>
        <v>43355</v>
      </c>
      <c r="I582" s="49">
        <f>_xll.qlInterestRateIndexValueDate(Index1M,$H582)</f>
        <v>43357</v>
      </c>
      <c r="J582" s="52">
        <f>IFERROR(_xll.qlIndexFixing(Index1M,$H582,TRUE,_xll.ohTrigger(RecalcTrigger,Trigger1M)),NA())</f>
        <v>2.2398627034230307E-2</v>
      </c>
      <c r="K582" s="52">
        <f>IFERROR(_xll.qlIndexFixing(ONIndex1M,I582,TRUE,_xll.ohTrigger(RecalcTrigger,Trigger1M)),NA())</f>
        <v>2.2208732212618543E-2</v>
      </c>
      <c r="L582" s="52">
        <f>IFERROR(_xll.qlIndexFixing(Index3M,H582,TRUE,_xll.ohTrigger(RecalcTrigger,Trigger3M)),NA())</f>
        <v>2.4243556051180275E-2</v>
      </c>
      <c r="M582" s="52">
        <f>IFERROR(_xll.qlIndexFixing(ONIndex3M,I582,TRUE,_xll.ohTrigger(RecalcTrigger,Trigger3M)),NA())</f>
        <v>2.3585291865417801E-2</v>
      </c>
      <c r="N582" s="52">
        <f>IFERROR(_xll.qlIndexFixing(Index6M,$H582,TRUE,_xll.ohTrigger(RecalcTrigger,Trigger6M)),NA())</f>
        <v>2.5307720017273317E-2</v>
      </c>
      <c r="O582" s="52">
        <f>IFERROR(_xll.qlIndexFixing(ONIndex6M,I582,TRUE,_xll.ohTrigger(RecalcTrigger,Trigger6M)),NA())</f>
        <v>2.4023766367884392E-2</v>
      </c>
      <c r="P582" s="52">
        <f>IFERROR(_xll.qlIndexFixing(Index1Y,$H582,TRUE,_xll.ohTrigger(RecalcTrigger,Trigger1Y)),NA())</f>
        <v>2.7756931587746815E-2</v>
      </c>
      <c r="Q582" s="52">
        <f>IFERROR(_xll.qlIndexFixing(ONIndex1Y,I582,TRUE,_xll.ohTrigger(RecalcTrigger,Trigger1Y)),NA())</f>
        <v>2.5410623457826631E-2</v>
      </c>
    </row>
    <row r="583" spans="2:17" x14ac:dyDescent="0.2">
      <c r="B583" s="46" t="s">
        <v>51</v>
      </c>
      <c r="D583" s="49">
        <f>_xll.qlCalendarAdvance(LocalCalendar,$D582,B583,"f",FALSE)</f>
        <v>43368</v>
      </c>
      <c r="E583" s="49">
        <f>_xll.qlInterestRateIndexValueDate(IndexON,D583)</f>
        <v>43368</v>
      </c>
      <c r="F583" s="52">
        <f>IFERROR(_xll.qlIndexFixing(IndexON,D583,TRUE,_xll.ohTrigger(RecalcTrigger,TriggerON)),NA())</f>
        <v>2.1334689959484621E-2</v>
      </c>
      <c r="H583" s="49">
        <f>_xll.qlCalendarAdvance(IborCalendar,$H582,B583,"f",FALSE)</f>
        <v>43362</v>
      </c>
      <c r="I583" s="49">
        <f>_xll.qlInterestRateIndexValueDate(Index1M,$H583)</f>
        <v>43364</v>
      </c>
      <c r="J583" s="52">
        <f>IFERROR(_xll.qlIndexFixing(Index1M,$H583,TRUE,_xll.ohTrigger(RecalcTrigger,Trigger1M)),NA())</f>
        <v>2.2483271024491047E-2</v>
      </c>
      <c r="K583" s="52">
        <f>IFERROR(_xll.qlIndexFixing(ONIndex1M,I583,TRUE,_xll.ohTrigger(RecalcTrigger,Trigger1M)),NA())</f>
        <v>2.229452084439032E-2</v>
      </c>
      <c r="L583" s="52">
        <f>IFERROR(_xll.qlIndexFixing(Index3M,H583,TRUE,_xll.ohTrigger(RecalcTrigger,Trigger3M)),NA())</f>
        <v>2.4334904462482293E-2</v>
      </c>
      <c r="M583" s="52">
        <f>IFERROR(_xll.qlIndexFixing(ONIndex3M,I583,TRUE,_xll.ohTrigger(RecalcTrigger,Trigger3M)),NA())</f>
        <v>2.3682406940279677E-2</v>
      </c>
      <c r="N583" s="52">
        <f>IFERROR(_xll.qlIndexFixing(Index6M,$H583,TRUE,_xll.ohTrigger(RecalcTrigger,Trigger6M)),NA())</f>
        <v>2.5394353927635789E-2</v>
      </c>
      <c r="O583" s="52">
        <f>IFERROR(_xll.qlIndexFixing(ONIndex6M,I583,TRUE,_xll.ohTrigger(RecalcTrigger,Trigger6M)),NA())</f>
        <v>2.4117702164998533E-2</v>
      </c>
      <c r="P583" s="52">
        <f>IFERROR(_xll.qlIndexFixing(Index1Y,$H583,TRUE,_xll.ohTrigger(RecalcTrigger,Trigger1Y)),NA())</f>
        <v>2.7833103935179165E-2</v>
      </c>
      <c r="Q583" s="52">
        <f>IFERROR(_xll.qlIndexFixing(ONIndex1Y,I583,TRUE,_xll.ohTrigger(RecalcTrigger,Trigger1Y)),NA())</f>
        <v>2.5487435921256463E-2</v>
      </c>
    </row>
    <row r="584" spans="2:17" x14ac:dyDescent="0.2">
      <c r="B584" s="46" t="s">
        <v>51</v>
      </c>
      <c r="D584" s="49">
        <f>_xll.qlCalendarAdvance(LocalCalendar,$D583,B584,"f",FALSE)</f>
        <v>43375</v>
      </c>
      <c r="E584" s="49">
        <f>_xll.qlInterestRateIndexValueDate(IndexON,D584)</f>
        <v>43375</v>
      </c>
      <c r="F584" s="52">
        <f>IFERROR(_xll.qlIndexFixing(IndexON,D584,TRUE,_xll.ohTrigger(RecalcTrigger,TriggerON)),NA())</f>
        <v>2.1419279056571483E-2</v>
      </c>
      <c r="H584" s="49">
        <f>_xll.qlCalendarAdvance(IborCalendar,$H583,B584,"f",FALSE)</f>
        <v>43369</v>
      </c>
      <c r="I584" s="49">
        <f>_xll.qlInterestRateIndexValueDate(Index1M,$H584)</f>
        <v>43371</v>
      </c>
      <c r="J584" s="52">
        <f>IFERROR(_xll.qlIndexFixing(Index1M,$H584,TRUE,_xll.ohTrigger(RecalcTrigger,Trigger1M)),NA())</f>
        <v>2.2580560069648765E-2</v>
      </c>
      <c r="K584" s="52">
        <f>IFERROR(_xll.qlIndexFixing(ONIndex1M,I584,TRUE,_xll.ohTrigger(RecalcTrigger,Trigger1M)),NA())</f>
        <v>2.2379663422764651E-2</v>
      </c>
      <c r="L584" s="52">
        <f>IFERROR(_xll.qlIndexFixing(Index3M,H584,TRUE,_xll.ohTrigger(RecalcTrigger,Trigger3M)),NA())</f>
        <v>2.4446481878572505E-2</v>
      </c>
      <c r="M584" s="52">
        <f>IFERROR(_xll.qlIndexFixing(ONIndex3M,I584,TRUE,_xll.ohTrigger(RecalcTrigger,Trigger3M)),NA())</f>
        <v>2.3778518830432915E-2</v>
      </c>
      <c r="N584" s="52">
        <f>IFERROR(_xll.qlIndexFixing(Index6M,$H584,TRUE,_xll.ohTrigger(RecalcTrigger,Trigger6M)),NA())</f>
        <v>2.5487132372805182E-2</v>
      </c>
      <c r="O584" s="52">
        <f>IFERROR(_xll.qlIndexFixing(ONIndex6M,I584,TRUE,_xll.ohTrigger(RecalcTrigger,Trigger6M)),NA())</f>
        <v>2.421097932222338E-2</v>
      </c>
      <c r="P584" s="52">
        <f>IFERROR(_xll.qlIndexFixing(Index1Y,$H584,TRUE,_xll.ohTrigger(RecalcTrigger,Trigger1Y)),NA())</f>
        <v>2.7909040019580139E-2</v>
      </c>
      <c r="Q584" s="52">
        <f>IFERROR(_xll.qlIndexFixing(ONIndex1Y,I584,TRUE,_xll.ohTrigger(RecalcTrigger,Trigger1Y)),NA())</f>
        <v>2.5564180598083297E-2</v>
      </c>
    </row>
    <row r="585" spans="2:17" x14ac:dyDescent="0.2">
      <c r="B585" s="46" t="s">
        <v>51</v>
      </c>
      <c r="D585" s="49">
        <f>_xll.qlCalendarAdvance(LocalCalendar,$D584,B585,"f",FALSE)</f>
        <v>43382</v>
      </c>
      <c r="E585" s="49">
        <f>_xll.qlInterestRateIndexValueDate(IndexON,D585)</f>
        <v>43382</v>
      </c>
      <c r="F585" s="52">
        <f>IFERROR(_xll.qlIndexFixing(IndexON,D585,TRUE,_xll.ohTrigger(RecalcTrigger,TriggerON)),NA())</f>
        <v>2.1503528000632599E-2</v>
      </c>
      <c r="H585" s="49">
        <f>_xll.qlCalendarAdvance(IborCalendar,$H584,B585,"f",FALSE)</f>
        <v>43376</v>
      </c>
      <c r="I585" s="49">
        <f>_xll.qlInterestRateIndexValueDate(Index1M,$H585)</f>
        <v>43378</v>
      </c>
      <c r="J585" s="52">
        <f>IFERROR(_xll.qlIndexFixing(Index1M,$H585,TRUE,_xll.ohTrigger(RecalcTrigger,Trigger1M)),NA())</f>
        <v>2.2650619089380521E-2</v>
      </c>
      <c r="K585" s="52">
        <f>IFERROR(_xll.qlIndexFixing(ONIndex1M,I585,TRUE,_xll.ohTrigger(RecalcTrigger,Trigger1M)),NA())</f>
        <v>2.2470868077353323E-2</v>
      </c>
      <c r="L585" s="52">
        <f>IFERROR(_xll.qlIndexFixing(Index3M,H585,TRUE,_xll.ohTrigger(RecalcTrigger,Trigger3M)),NA())</f>
        <v>2.4535618176397017E-2</v>
      </c>
      <c r="M585" s="52">
        <f>IFERROR(_xll.qlIndexFixing(ONIndex3M,I585,TRUE,_xll.ohTrigger(RecalcTrigger,Trigger3M)),NA())</f>
        <v>2.3881168663046903E-2</v>
      </c>
      <c r="N585" s="52">
        <f>IFERROR(_xll.qlIndexFixing(Index6M,$H585,TRUE,_xll.ohTrigger(RecalcTrigger,Trigger6M)),NA())</f>
        <v>2.5572398226662667E-2</v>
      </c>
      <c r="O585" s="52">
        <f>IFERROR(_xll.qlIndexFixing(ONIndex6M,I585,TRUE,_xll.ohTrigger(RecalcTrigger,Trigger6M)),NA())</f>
        <v>2.4311005097852334E-2</v>
      </c>
      <c r="P585" s="52">
        <f>IFERROR(_xll.qlIndexFixing(Index1Y,$H585,TRUE,_xll.ohTrigger(RecalcTrigger,Trigger1Y)),NA())</f>
        <v>2.798472592534015E-2</v>
      </c>
      <c r="Q585" s="52">
        <f>IFERROR(_xll.qlIndexFixing(ONIndex1Y,I585,TRUE,_xll.ohTrigger(RecalcTrigger,Trigger1Y)),NA())</f>
        <v>2.5647244887729848E-2</v>
      </c>
    </row>
    <row r="586" spans="2:17" x14ac:dyDescent="0.2">
      <c r="B586" s="46" t="s">
        <v>51</v>
      </c>
      <c r="D586" s="49">
        <f>_xll.qlCalendarAdvance(LocalCalendar,$D585,B586,"f",FALSE)</f>
        <v>43389</v>
      </c>
      <c r="E586" s="49">
        <f>_xll.qlInterestRateIndexValueDate(IndexON,D586)</f>
        <v>43389</v>
      </c>
      <c r="F586" s="52">
        <f>IFERROR(_xll.qlIndexFixing(IndexON,D586,TRUE,_xll.ohTrigger(RecalcTrigger,TriggerON)),NA())</f>
        <v>2.158743679102848E-2</v>
      </c>
      <c r="H586" s="49">
        <f>_xll.qlCalendarAdvance(IborCalendar,$H585,B586,"f",FALSE)</f>
        <v>43383</v>
      </c>
      <c r="I586" s="49">
        <f>_xll.qlInterestRateIndexValueDate(Index1M,$H586)</f>
        <v>43385</v>
      </c>
      <c r="J586" s="52">
        <f>IFERROR(_xll.qlIndexFixing(Index1M,$H586,TRUE,_xll.ohTrigger(RecalcTrigger,Trigger1M)),NA())</f>
        <v>2.2739888847788658E-2</v>
      </c>
      <c r="K586" s="52">
        <f>IFERROR(_xll.qlIndexFixing(ONIndex1M,I586,TRUE,_xll.ohTrigger(RecalcTrigger,Trigger1M)),NA())</f>
        <v>2.2548010413752095E-2</v>
      </c>
      <c r="L586" s="52">
        <f>IFERROR(_xll.qlIndexFixing(Index3M,H586,TRUE,_xll.ohTrigger(RecalcTrigger,Trigger3M)),NA())</f>
        <v>2.4623747021769005E-2</v>
      </c>
      <c r="M586" s="52">
        <f>IFERROR(_xll.qlIndexFixing(ONIndex3M,I586,TRUE,_xll.ohTrigger(RecalcTrigger,Trigger3M)),NA())</f>
        <v>2.3967733046967865E-2</v>
      </c>
      <c r="N586" s="52">
        <f>IFERROR(_xll.qlIndexFixing(Index6M,$H586,TRUE,_xll.ohTrigger(RecalcTrigger,Trigger6M)),NA())</f>
        <v>2.5657000586163114E-2</v>
      </c>
      <c r="O586" s="52">
        <f>IFERROR(_xll.qlIndexFixing(ONIndex6M,I586,TRUE,_xll.ohTrigger(RecalcTrigger,Trigger6M)),NA())</f>
        <v>2.4395557710823468E-2</v>
      </c>
      <c r="P586" s="52">
        <f>IFERROR(_xll.qlIndexFixing(Index1Y,$H586,TRUE,_xll.ohTrigger(RecalcTrigger,Trigger1Y)),NA())</f>
        <v>2.8066468861844034E-2</v>
      </c>
      <c r="Q586" s="52">
        <f>IFERROR(_xll.qlIndexFixing(ONIndex1Y,I586,TRUE,_xll.ohTrigger(RecalcTrigger,Trigger1Y)),NA())</f>
        <v>2.5717466591421712E-2</v>
      </c>
    </row>
    <row r="587" spans="2:17" x14ac:dyDescent="0.2">
      <c r="B587" s="46" t="s">
        <v>51</v>
      </c>
      <c r="D587" s="49">
        <f>_xll.qlCalendarAdvance(LocalCalendar,$D586,B587,"f",FALSE)</f>
        <v>43396</v>
      </c>
      <c r="E587" s="49">
        <f>_xll.qlInterestRateIndexValueDate(IndexON,D587)</f>
        <v>43396</v>
      </c>
      <c r="F587" s="52">
        <f>IFERROR(_xll.qlIndexFixing(IndexON,D587,TRUE,_xll.ohTrigger(RecalcTrigger,TriggerON)),NA())</f>
        <v>2.1671005427918999E-2</v>
      </c>
      <c r="H587" s="49">
        <f>_xll.qlCalendarAdvance(IborCalendar,$H586,B587,"f",FALSE)</f>
        <v>43390</v>
      </c>
      <c r="I587" s="49">
        <f>_xll.qlInterestRateIndexValueDate(Index1M,$H587)</f>
        <v>43392</v>
      </c>
      <c r="J587" s="52">
        <f>IFERROR(_xll.qlIndexFixing(Index1M,$H587,TRUE,_xll.ohTrigger(RecalcTrigger,Trigger1M)),NA())</f>
        <v>2.2815380507213451E-2</v>
      </c>
      <c r="K587" s="52">
        <f>IFERROR(_xll.qlIndexFixing(ONIndex1M,I587,TRUE,_xll.ohTrigger(RecalcTrigger,Trigger1M)),NA())</f>
        <v>2.2631214823647383E-2</v>
      </c>
      <c r="L587" s="52">
        <f>IFERROR(_xll.qlIndexFixing(Index3M,H587,TRUE,_xll.ohTrigger(RecalcTrigger,Trigger3M)),NA())</f>
        <v>2.4717737201344573E-2</v>
      </c>
      <c r="M587" s="52">
        <f>IFERROR(_xll.qlIndexFixing(ONIndex3M,I587,TRUE,_xll.ohTrigger(RecalcTrigger,Trigger3M)),NA())</f>
        <v>2.4060835368606703E-2</v>
      </c>
      <c r="N587" s="52">
        <f>IFERROR(_xll.qlIndexFixing(Index6M,$H587,TRUE,_xll.ohTrigger(RecalcTrigger,Trigger6M)),NA())</f>
        <v>2.5767637017452098E-2</v>
      </c>
      <c r="O587" s="52">
        <f>IFERROR(_xll.qlIndexFixing(ONIndex6M,I587,TRUE,_xll.ohTrigger(RecalcTrigger,Trigger6M)),NA())</f>
        <v>2.4486858939214429E-2</v>
      </c>
      <c r="P587" s="52">
        <f>IFERROR(_xll.qlIndexFixing(Index1Y,$H587,TRUE,_xll.ohTrigger(RecalcTrigger,Trigger1Y)),NA())</f>
        <v>2.8135291518636439E-2</v>
      </c>
      <c r="Q587" s="52">
        <f>IFERROR(_xll.qlIndexFixing(ONIndex1Y,I587,TRUE,_xll.ohTrigger(RecalcTrigger,Trigger1Y)),NA())</f>
        <v>2.5794007907693484E-2</v>
      </c>
    </row>
    <row r="588" spans="2:17" x14ac:dyDescent="0.2">
      <c r="B588" s="46" t="s">
        <v>51</v>
      </c>
      <c r="D588" s="49">
        <f>_xll.qlCalendarAdvance(LocalCalendar,$D587,B588,"f",FALSE)</f>
        <v>43403</v>
      </c>
      <c r="E588" s="49">
        <f>_xll.qlInterestRateIndexValueDate(IndexON,D588)</f>
        <v>43403</v>
      </c>
      <c r="F588" s="52">
        <f>IFERROR(_xll.qlIndexFixing(IndexON,D588,TRUE,_xll.ohTrigger(RecalcTrigger,TriggerON)),NA())</f>
        <v>2.1754233910744603E-2</v>
      </c>
      <c r="H588" s="49">
        <f>_xll.qlCalendarAdvance(IborCalendar,$H587,B588,"f",FALSE)</f>
        <v>43397</v>
      </c>
      <c r="I588" s="49">
        <f>_xll.qlInterestRateIndexValueDate(Index1M,$H588)</f>
        <v>43399</v>
      </c>
      <c r="J588" s="52">
        <f>IFERROR(_xll.qlIndexFixing(Index1M,$H588,TRUE,_xll.ohTrigger(RecalcTrigger,Trigger1M)),NA())</f>
        <v>2.2896791189058345E-2</v>
      </c>
      <c r="K588" s="52">
        <f>IFERROR(_xll.qlIndexFixing(ONIndex1M,I588,TRUE,_xll.ohTrigger(RecalcTrigger,Trigger1M)),NA())</f>
        <v>2.2713773174709573E-2</v>
      </c>
      <c r="L588" s="52">
        <f>IFERROR(_xll.qlIndexFixing(Index3M,H588,TRUE,_xll.ohTrigger(RecalcTrigger,Trigger3M)),NA())</f>
        <v>2.4796982079141296E-2</v>
      </c>
      <c r="M588" s="52">
        <f>IFERROR(_xll.qlIndexFixing(ONIndex3M,I588,TRUE,_xll.ohTrigger(RecalcTrigger,Trigger3M)),NA())</f>
        <v>2.4152934496051159E-2</v>
      </c>
      <c r="N588" s="52">
        <f>IFERROR(_xll.qlIndexFixing(Index6M,$H588,TRUE,_xll.ohTrigger(RecalcTrigger,Trigger6M)),NA())</f>
        <v>2.5824214485337654E-2</v>
      </c>
      <c r="O588" s="52">
        <f>IFERROR(_xll.qlIndexFixing(ONIndex6M,I588,TRUE,_xll.ohTrigger(RecalcTrigger,Trigger6M)),NA())</f>
        <v>2.4577501521614309E-2</v>
      </c>
      <c r="P588" s="52">
        <f>IFERROR(_xll.qlIndexFixing(Index1Y,$H588,TRUE,_xll.ohTrigger(RecalcTrigger,Trigger1Y)),NA())</f>
        <v>2.8210143355197784E-2</v>
      </c>
      <c r="Q588" s="52">
        <f>IFERROR(_xll.qlIndexFixing(ONIndex1Y,I588,TRUE,_xll.ohTrigger(RecalcTrigger,Trigger1Y)),NA())</f>
        <v>2.5870481436829351E-2</v>
      </c>
    </row>
    <row r="589" spans="2:17" x14ac:dyDescent="0.2">
      <c r="B589" s="46" t="s">
        <v>51</v>
      </c>
      <c r="D589" s="49">
        <f>_xll.qlCalendarAdvance(LocalCalendar,$D588,B589,"f",FALSE)</f>
        <v>43410</v>
      </c>
      <c r="E589" s="49">
        <f>_xll.qlInterestRateIndexValueDate(IndexON,D589)</f>
        <v>43410</v>
      </c>
      <c r="F589" s="52">
        <f>IFERROR(_xll.qlIndexFixing(IndexON,D589,TRUE,_xll.ohTrigger(RecalcTrigger,TriggerON)),NA())</f>
        <v>2.1837122239425355E-2</v>
      </c>
      <c r="H589" s="49">
        <f>_xll.qlCalendarAdvance(IborCalendar,$H588,B589,"f",FALSE)</f>
        <v>43404</v>
      </c>
      <c r="I589" s="49">
        <f>_xll.qlInterestRateIndexValueDate(Index1M,$H589)</f>
        <v>43406</v>
      </c>
      <c r="J589" s="52">
        <f>IFERROR(_xll.qlIndexFixing(Index1M,$H589,TRUE,_xll.ohTrigger(RecalcTrigger,Trigger1M)),NA())</f>
        <v>2.2977555168041657E-2</v>
      </c>
      <c r="K589" s="52">
        <f>IFERROR(_xll.qlIndexFixing(ONIndex1M,I589,TRUE,_xll.ohTrigger(RecalcTrigger,Trigger1M)),NA())</f>
        <v>2.2795685465526461E-2</v>
      </c>
      <c r="L589" s="52">
        <f>IFERROR(_xll.qlIndexFixing(Index3M,H589,TRUE,_xll.ohTrigger(RecalcTrigger,Trigger3M)),NA())</f>
        <v>2.4882088155113391E-2</v>
      </c>
      <c r="M589" s="52">
        <f>IFERROR(_xll.qlIndexFixing(ONIndex3M,I589,TRUE,_xll.ohTrigger(RecalcTrigger,Trigger3M)),NA())</f>
        <v>2.4244030426983088E-2</v>
      </c>
      <c r="N589" s="52">
        <f>IFERROR(_xll.qlIndexFixing(Index6M,$H589,TRUE,_xll.ohTrigger(RecalcTrigger,Trigger6M)),NA())</f>
        <v>2.5900225307092628E-2</v>
      </c>
      <c r="O589" s="52">
        <f>IFERROR(_xll.qlIndexFixing(ONIndex6M,I589,TRUE,_xll.ohTrigger(RecalcTrigger,Trigger6M)),NA())</f>
        <v>2.4667485456530969E-2</v>
      </c>
      <c r="P589" s="52">
        <f>IFERROR(_xll.qlIndexFixing(Index1Y,$H589,TRUE,_xll.ohTrigger(RecalcTrigger,Trigger1Y)),NA())</f>
        <v>2.8284689311245403E-2</v>
      </c>
      <c r="Q589" s="52">
        <f>IFERROR(_xll.qlIndexFixing(ONIndex1Y,I589,TRUE,_xll.ohTrigger(RecalcTrigger,Trigger1Y)),NA())</f>
        <v>2.5946887178696088E-2</v>
      </c>
    </row>
    <row r="590" spans="2:17" x14ac:dyDescent="0.2">
      <c r="B590" s="46" t="s">
        <v>51</v>
      </c>
      <c r="D590" s="49">
        <f>_xll.qlCalendarAdvance(LocalCalendar,$D589,B590,"f",FALSE)</f>
        <v>43417</v>
      </c>
      <c r="E590" s="49">
        <f>_xll.qlInterestRateIndexValueDate(IndexON,D590)</f>
        <v>43417</v>
      </c>
      <c r="F590" s="52">
        <f>IFERROR(_xll.qlIndexFixing(IndexON,D590,TRUE,_xll.ohTrigger(RecalcTrigger,TriggerON)),NA())</f>
        <v>2.1919670413721448E-2</v>
      </c>
      <c r="H590" s="49">
        <f>_xll.qlCalendarAdvance(IborCalendar,$H589,B590,"f",FALSE)</f>
        <v>43411</v>
      </c>
      <c r="I590" s="49">
        <f>_xll.qlInterestRateIndexValueDate(Index1M,$H590)</f>
        <v>43413</v>
      </c>
      <c r="J590" s="52">
        <f>IFERROR(_xll.qlIndexFixing(Index1M,$H590,TRUE,_xll.ohTrigger(RecalcTrigger,Trigger1M)),NA())</f>
        <v>2.305767243069029E-2</v>
      </c>
      <c r="K590" s="52">
        <f>IFERROR(_xll.qlIndexFixing(ONIndex1M,I590,TRUE,_xll.ohTrigger(RecalcTrigger,Trigger1M)),NA())</f>
        <v>2.2883455075959347E-2</v>
      </c>
      <c r="L590" s="52">
        <f>IFERROR(_xll.qlIndexFixing(Index3M,H590,TRUE,_xll.ohTrigger(RecalcTrigger,Trigger3M)),NA())</f>
        <v>2.4966186506573989E-2</v>
      </c>
      <c r="M590" s="52">
        <f>IFERROR(_xll.qlIndexFixing(ONIndex3M,I590,TRUE,_xll.ohTrigger(RecalcTrigger,Trigger3M)),NA())</f>
        <v>2.4341336819546644E-2</v>
      </c>
      <c r="N590" s="52">
        <f>IFERROR(_xll.qlIndexFixing(Index6M,$H590,TRUE,_xll.ohTrigger(RecalcTrigger,Trigger6M)),NA())</f>
        <v>2.598221440957579E-2</v>
      </c>
      <c r="O590" s="52">
        <f>IFERROR(_xll.qlIndexFixing(ONIndex6M,I590,TRUE,_xll.ohTrigger(RecalcTrigger,Trigger6M)),NA())</f>
        <v>2.4764013643008287E-2</v>
      </c>
      <c r="P590" s="52">
        <f>IFERROR(_xll.qlIndexFixing(Index1Y,$H590,TRUE,_xll.ohTrigger(RecalcTrigger,Trigger1Y)),NA())</f>
        <v>2.8365125972278193E-2</v>
      </c>
      <c r="Q590" s="52">
        <f>IFERROR(_xll.qlIndexFixing(ONIndex1Y,I590,TRUE,_xll.ohTrigger(RecalcTrigger,Trigger1Y)),NA())</f>
        <v>2.6029615762193092E-2</v>
      </c>
    </row>
    <row r="591" spans="2:17" x14ac:dyDescent="0.2">
      <c r="B591" s="46" t="s">
        <v>51</v>
      </c>
      <c r="D591" s="49">
        <f>_xll.qlCalendarAdvance(LocalCalendar,$D590,B591,"f",FALSE)</f>
        <v>43424</v>
      </c>
      <c r="E591" s="49">
        <f>_xll.qlInterestRateIndexValueDate(IndexON,D591)</f>
        <v>43424</v>
      </c>
      <c r="F591" s="52">
        <f>IFERROR(_xll.qlIndexFixing(IndexON,D591,TRUE,_xll.ohTrigger(RecalcTrigger,TriggerON)),NA())</f>
        <v>2.2001878433393074E-2</v>
      </c>
      <c r="H591" s="49">
        <f>_xll.qlCalendarAdvance(IborCalendar,$H590,B591,"f",FALSE)</f>
        <v>43418</v>
      </c>
      <c r="I591" s="49">
        <f>_xll.qlInterestRateIndexValueDate(Index1M,$H591)</f>
        <v>43420</v>
      </c>
      <c r="J591" s="52">
        <f>IFERROR(_xll.qlIndexFixing(Index1M,$H591,TRUE,_xll.ohTrigger(RecalcTrigger,Trigger1M)),NA())</f>
        <v>2.3137142963636871E-2</v>
      </c>
      <c r="K591" s="52">
        <f>IFERROR(_xll.qlIndexFixing(ONIndex1M,I591,TRUE,_xll.ohTrigger(RecalcTrigger,Trigger1M)),NA())</f>
        <v>2.2957571861388359E-2</v>
      </c>
      <c r="L591" s="52">
        <f>IFERROR(_xll.qlIndexFixing(Index3M,H591,TRUE,_xll.ohTrigger(RecalcTrigger,Trigger3M)),NA())</f>
        <v>2.5055881285955324E-2</v>
      </c>
      <c r="M591" s="52">
        <f>IFERROR(_xll.qlIndexFixing(ONIndex3M,I591,TRUE,_xll.ohTrigger(RecalcTrigger,Trigger3M)),NA())</f>
        <v>2.4423212690170004E-2</v>
      </c>
      <c r="N591" s="52">
        <f>IFERROR(_xll.qlIndexFixing(Index6M,$H591,TRUE,_xll.ohTrigger(RecalcTrigger,Trigger6M)),NA())</f>
        <v>2.6063539637593714E-2</v>
      </c>
      <c r="O591" s="52">
        <f>IFERROR(_xll.qlIndexFixing(ONIndex6M,I591,TRUE,_xll.ohTrigger(RecalcTrigger,Trigger6M)),NA())</f>
        <v>2.4845477378052649E-2</v>
      </c>
      <c r="P591" s="52">
        <f>IFERROR(_xll.qlIndexFixing(Index1Y,$H591,TRUE,_xll.ohTrigger(RecalcTrigger,Trigger1Y)),NA())</f>
        <v>2.8432807837471298E-2</v>
      </c>
      <c r="Q591" s="52">
        <f>IFERROR(_xll.qlIndexFixing(ONIndex1Y,I591,TRUE,_xll.ohTrigger(RecalcTrigger,Trigger1Y)),NA())</f>
        <v>2.6099495300222486E-2</v>
      </c>
    </row>
    <row r="592" spans="2:17" x14ac:dyDescent="0.2">
      <c r="B592" s="46" t="s">
        <v>51</v>
      </c>
      <c r="D592" s="49">
        <f>_xll.qlCalendarAdvance(LocalCalendar,$D591,B592,"f",FALSE)</f>
        <v>43431</v>
      </c>
      <c r="E592" s="49">
        <f>_xll.qlInterestRateIndexValueDate(IndexON,D592)</f>
        <v>43431</v>
      </c>
      <c r="F592" s="52">
        <f>IFERROR(_xll.qlIndexFixing(IndexON,D592,TRUE,_xll.ohTrigger(RecalcTrigger,TriggerON)),NA())</f>
        <v>2.2083746298200424E-2</v>
      </c>
      <c r="H592" s="49">
        <f>_xll.qlCalendarAdvance(IborCalendar,$H591,B592,"f",FALSE)</f>
        <v>43425</v>
      </c>
      <c r="I592" s="49">
        <f>_xll.qlInterestRateIndexValueDate(Index1M,$H592)</f>
        <v>43427</v>
      </c>
      <c r="J592" s="52">
        <f>IFERROR(_xll.qlIndexFixing(Index1M,$H592,TRUE,_xll.ohTrigger(RecalcTrigger,Trigger1M)),NA())</f>
        <v>2.321596675362491E-2</v>
      </c>
      <c r="K592" s="52">
        <f>IFERROR(_xll.qlIndexFixing(ONIndex1M,I592,TRUE,_xll.ohTrigger(RecalcTrigger,Trigger1M)),NA())</f>
        <v>2.303754596374219E-2</v>
      </c>
      <c r="L592" s="52">
        <f>IFERROR(_xll.qlIndexFixing(Index3M,H592,TRUE,_xll.ohTrigger(RecalcTrigger,Trigger3M)),NA())</f>
        <v>2.5131359772594349E-2</v>
      </c>
      <c r="M592" s="52">
        <f>IFERROR(_xll.qlIndexFixing(ONIndex3M,I592,TRUE,_xll.ohTrigger(RecalcTrigger,Trigger3M)),NA())</f>
        <v>2.4511299017975219E-2</v>
      </c>
      <c r="N592" s="52">
        <f>IFERROR(_xll.qlIndexFixing(Index6M,$H592,TRUE,_xll.ohTrigger(RecalcTrigger,Trigger6M)),NA())</f>
        <v>2.6144200910494013E-2</v>
      </c>
      <c r="O592" s="52">
        <f>IFERROR(_xll.qlIndexFixing(ONIndex6M,I592,TRUE,_xll.ohTrigger(RecalcTrigger,Trigger6M)),NA())</f>
        <v>2.4933485361726682E-2</v>
      </c>
      <c r="P592" s="52">
        <f>IFERROR(_xll.qlIndexFixing(Index1Y,$H592,TRUE,_xll.ohTrigger(RecalcTrigger,Trigger1Y)),NA())</f>
        <v>2.8506352526071328E-2</v>
      </c>
      <c r="Q592" s="52">
        <f>IFERROR(_xll.qlIndexFixing(ONIndex1Y,I592,TRUE,_xll.ohTrigger(RecalcTrigger,Trigger1Y)),NA())</f>
        <v>2.6175697679615695E-2</v>
      </c>
    </row>
    <row r="593" spans="2:17" x14ac:dyDescent="0.2">
      <c r="B593" s="46" t="s">
        <v>51</v>
      </c>
      <c r="D593" s="49">
        <f>_xll.qlCalendarAdvance(LocalCalendar,$D592,B593,"f",FALSE)</f>
        <v>43438</v>
      </c>
      <c r="E593" s="49">
        <f>_xll.qlInterestRateIndexValueDate(IndexON,D593)</f>
        <v>43438</v>
      </c>
      <c r="F593" s="52">
        <f>IFERROR(_xll.qlIndexFixing(IndexON,D593,TRUE,_xll.ohTrigger(RecalcTrigger,TriggerON)),NA())</f>
        <v>2.216527400790369E-2</v>
      </c>
      <c r="H593" s="49">
        <f>_xll.qlCalendarAdvance(IborCalendar,$H592,B593,"f",FALSE)</f>
        <v>43432</v>
      </c>
      <c r="I593" s="49">
        <f>_xll.qlInterestRateIndexValueDate(Index1M,$H593)</f>
        <v>43434</v>
      </c>
      <c r="J593" s="52">
        <f>IFERROR(_xll.qlIndexFixing(Index1M,$H593,TRUE,_xll.ohTrigger(RecalcTrigger,Trigger1M)),NA())</f>
        <v>2.3294143787503635E-2</v>
      </c>
      <c r="K593" s="52">
        <f>IFERROR(_xll.qlIndexFixing(ONIndex1M,I593,TRUE,_xll.ohTrigger(RecalcTrigger,Trigger1M)),NA())</f>
        <v>2.3116874000708165E-2</v>
      </c>
      <c r="L593" s="52">
        <f>IFERROR(_xll.qlIndexFixing(Index3M,H593,TRUE,_xll.ohTrigger(RecalcTrigger,Trigger3M)),NA())</f>
        <v>2.518648791206779E-2</v>
      </c>
      <c r="M593" s="52">
        <f>IFERROR(_xll.qlIndexFixing(ONIndex3M,I593,TRUE,_xll.ohTrigger(RecalcTrigger,Trigger3M)),NA())</f>
        <v>2.4598382140261776E-2</v>
      </c>
      <c r="N593" s="52">
        <f>IFERROR(_xll.qlIndexFixing(Index6M,$H593,TRUE,_xll.ohTrigger(RecalcTrigger,Trigger6M)),NA())</f>
        <v>2.6230632258033335E-2</v>
      </c>
      <c r="O593" s="52">
        <f>IFERROR(_xll.qlIndexFixing(ONIndex6M,I593,TRUE,_xll.ohTrigger(RecalcTrigger,Trigger6M)),NA())</f>
        <v>2.5020834692108807E-2</v>
      </c>
      <c r="P593" s="52">
        <f>IFERROR(_xll.qlIndexFixing(Index1Y,$H593,TRUE,_xll.ohTrigger(RecalcTrigger,Trigger1Y)),NA())</f>
        <v>2.8561171255445248E-2</v>
      </c>
      <c r="Q593" s="52">
        <f>IFERROR(_xll.qlIndexFixing(ONIndex1Y,I593,TRUE,_xll.ohTrigger(RecalcTrigger,Trigger1Y)),NA())</f>
        <v>2.6251832271206865E-2</v>
      </c>
    </row>
    <row r="594" spans="2:17" x14ac:dyDescent="0.2">
      <c r="B594" s="46" t="s">
        <v>51</v>
      </c>
      <c r="D594" s="49">
        <f>_xll.qlCalendarAdvance(LocalCalendar,$D593,B594,"f",FALSE)</f>
        <v>43445</v>
      </c>
      <c r="E594" s="49">
        <f>_xll.qlInterestRateIndexValueDate(IndexON,D594)</f>
        <v>43445</v>
      </c>
      <c r="F594" s="52">
        <f>IFERROR(_xll.qlIndexFixing(IndexON,D594,TRUE,_xll.ohTrigger(RecalcTrigger,TriggerON)),NA())</f>
        <v>2.2246461562263065E-2</v>
      </c>
      <c r="H594" s="49">
        <f>_xll.qlCalendarAdvance(IborCalendar,$H593,B594,"f",FALSE)</f>
        <v>43439</v>
      </c>
      <c r="I594" s="49">
        <f>_xll.qlInterestRateIndexValueDate(Index1M,$H594)</f>
        <v>43441</v>
      </c>
      <c r="J594" s="52">
        <f>IFERROR(_xll.qlIndexFixing(Index1M,$H594,TRUE,_xll.ohTrigger(RecalcTrigger,Trigger1M)),NA())</f>
        <v>2.3371674052227998E-2</v>
      </c>
      <c r="K594" s="52">
        <f>IFERROR(_xll.qlIndexFixing(ONIndex1M,I594,TRUE,_xll.ohTrigger(RecalcTrigger,Trigger1M)),NA())</f>
        <v>2.3195555970954018E-2</v>
      </c>
      <c r="L594" s="52">
        <f>IFERROR(_xll.qlIndexFixing(Index3M,H594,TRUE,_xll.ohTrigger(RecalcTrigger,Trigger3M)),NA())</f>
        <v>2.5266820278742053E-2</v>
      </c>
      <c r="M594" s="52">
        <f>IFERROR(_xll.qlIndexFixing(ONIndex3M,I594,TRUE,_xll.ohTrigger(RecalcTrigger,Trigger3M)),NA())</f>
        <v>2.4684462054871403E-2</v>
      </c>
      <c r="N594" s="52">
        <f>IFERROR(_xll.qlIndexFixing(Index6M,$H594,TRUE,_xll.ohTrigger(RecalcTrigger,Trigger6M)),NA())</f>
        <v>2.6309923681334387E-2</v>
      </c>
      <c r="O594" s="52">
        <f>IFERROR(_xll.qlIndexFixing(ONIndex6M,I594,TRUE,_xll.ohTrigger(RecalcTrigger,Trigger6M)),NA())</f>
        <v>2.5107525367680239E-2</v>
      </c>
      <c r="P594" s="52">
        <f>IFERROR(_xll.qlIndexFixing(Index1Y,$H594,TRUE,_xll.ohTrigger(RecalcTrigger,Trigger1Y)),NA())</f>
        <v>2.8652343022543499E-2</v>
      </c>
      <c r="Q594" s="52">
        <f>IFERROR(_xll.qlIndexFixing(ONIndex1Y,I594,TRUE,_xll.ohTrigger(RecalcTrigger,Trigger1Y)),NA())</f>
        <v>2.6327899074916061E-2</v>
      </c>
    </row>
    <row r="595" spans="2:17" x14ac:dyDescent="0.2">
      <c r="B595" s="46" t="s">
        <v>51</v>
      </c>
      <c r="D595" s="49">
        <f>_xll.qlCalendarAdvance(LocalCalendar,$D594,B595,"f",FALSE)</f>
        <v>43452</v>
      </c>
      <c r="E595" s="49">
        <f>_xll.qlInterestRateIndexValueDate(IndexON,D595)</f>
        <v>43452</v>
      </c>
      <c r="F595" s="52">
        <f>IFERROR(_xll.qlIndexFixing(IndexON,D595,TRUE,_xll.ohTrigger(RecalcTrigger,TriggerON)),NA())</f>
        <v>2.2327308961118675E-2</v>
      </c>
      <c r="H595" s="49">
        <f>_xll.qlCalendarAdvance(IborCalendar,$H594,B595,"f",FALSE)</f>
        <v>43446</v>
      </c>
      <c r="I595" s="49">
        <f>_xll.qlInterestRateIndexValueDate(Index1M,$H595)</f>
        <v>43448</v>
      </c>
      <c r="J595" s="52">
        <f>IFERROR(_xll.qlIndexFixing(Index1M,$H595,TRUE,_xll.ohTrigger(RecalcTrigger,Trigger1M)),NA())</f>
        <v>2.344855753486641E-2</v>
      </c>
      <c r="K595" s="52">
        <f>IFERROR(_xll.qlIndexFixing(ONIndex1M,I595,TRUE,_xll.ohTrigger(RecalcTrigger,Trigger1M)),NA())</f>
        <v>2.3273591873227417E-2</v>
      </c>
      <c r="L595" s="52">
        <f>IFERROR(_xll.qlIndexFixing(Index3M,H595,TRUE,_xll.ohTrigger(RecalcTrigger,Trigger3M)),NA())</f>
        <v>2.5346144828036543E-2</v>
      </c>
      <c r="M595" s="52">
        <f>IFERROR(_xll.qlIndexFixing(ONIndex3M,I595,TRUE,_xll.ohTrigger(RecalcTrigger,Trigger3M)),NA())</f>
        <v>2.4769538759619181E-2</v>
      </c>
      <c r="N595" s="52">
        <f>IFERROR(_xll.qlIndexFixing(Index6M,$H595,TRUE,_xll.ohTrigger(RecalcTrigger,Trigger6M)),NA())</f>
        <v>2.6388550874839004E-2</v>
      </c>
      <c r="O595" s="52">
        <f>IFERROR(_xll.qlIndexFixing(ONIndex6M,I595,TRUE,_xll.ohTrigger(RecalcTrigger,Trigger6M)),NA())</f>
        <v>2.5193557387082066E-2</v>
      </c>
      <c r="P595" s="52">
        <f>IFERROR(_xll.qlIndexFixing(Index1Y,$H595,TRUE,_xll.ohTrigger(RecalcTrigger,Trigger1Y)),NA())</f>
        <v>2.8724760926836904E-2</v>
      </c>
      <c r="Q595" s="52">
        <f>IFERROR(_xll.qlIndexFixing(ONIndex1Y,I595,TRUE,_xll.ohTrigger(RecalcTrigger,Trigger1Y)),NA())</f>
        <v>2.6403898090610056E-2</v>
      </c>
    </row>
    <row r="596" spans="2:17" x14ac:dyDescent="0.2">
      <c r="B596" s="46" t="s">
        <v>51</v>
      </c>
      <c r="D596" s="49">
        <f>_xll.qlCalendarAdvance(LocalCalendar,$D595,B596,"f",FALSE)</f>
        <v>43460</v>
      </c>
      <c r="E596" s="49">
        <f>_xll.qlInterestRateIndexValueDate(IndexON,D596)</f>
        <v>43460</v>
      </c>
      <c r="F596" s="52">
        <f>IFERROR(_xll.qlIndexFixing(IndexON,D596,TRUE,_xll.ohTrigger(RecalcTrigger,TriggerON)),NA())</f>
        <v>2.2419289470967385E-2</v>
      </c>
      <c r="H596" s="49">
        <f>_xll.qlCalendarAdvance(IborCalendar,$H595,B596,"f",FALSE)</f>
        <v>43453</v>
      </c>
      <c r="I596" s="49">
        <f>_xll.qlInterestRateIndexValueDate(Index1M,$H596)</f>
        <v>43455</v>
      </c>
      <c r="J596" s="52">
        <f>IFERROR(_xll.qlIndexFixing(Index1M,$H596,TRUE,_xll.ohTrigger(RecalcTrigger,Trigger1M)),NA())</f>
        <v>2.3530948756319281E-2</v>
      </c>
      <c r="K596" s="52">
        <f>IFERROR(_xll.qlIndexFixing(ONIndex1M,I596,TRUE,_xll.ohTrigger(RecalcTrigger,Trigger1M)),NA())</f>
        <v>2.3350981706302676E-2</v>
      </c>
      <c r="L596" s="52">
        <f>IFERROR(_xll.qlIndexFixing(Index3M,H596,TRUE,_xll.ohTrigger(RecalcTrigger,Trigger3M)),NA())</f>
        <v>2.5424461500306528E-2</v>
      </c>
      <c r="M596" s="52">
        <f>IFERROR(_xll.qlIndexFixing(ONIndex3M,I596,TRUE,_xll.ohTrigger(RecalcTrigger,Trigger3M)),NA())</f>
        <v>2.4853612252426771E-2</v>
      </c>
      <c r="N596" s="52">
        <f>IFERROR(_xll.qlIndexFixing(Index6M,$H596,TRUE,_xll.ohTrigger(RecalcTrigger,Trigger6M)),NA())</f>
        <v>2.6466513760130785E-2</v>
      </c>
      <c r="O596" s="52">
        <f>IFERROR(_xll.qlIndexFixing(ONIndex6M,I596,TRUE,_xll.ohTrigger(RecalcTrigger,Trigger6M)),NA())</f>
        <v>2.5278930748848794E-2</v>
      </c>
      <c r="P596" s="52">
        <f>IFERROR(_xll.qlIndexFixing(Index1Y,$H596,TRUE,_xll.ohTrigger(RecalcTrigger,Trigger1Y)),NA())</f>
        <v>2.8796775326848552E-2</v>
      </c>
      <c r="Q596" s="52">
        <f>IFERROR(_xll.qlIndexFixing(ONIndex1Y,I596,TRUE,_xll.ohTrigger(RecalcTrigger,Trigger1Y)),NA())</f>
        <v>2.6479829318182269E-2</v>
      </c>
    </row>
    <row r="597" spans="2:17" x14ac:dyDescent="0.2">
      <c r="B597" s="46" t="s">
        <v>51</v>
      </c>
      <c r="D597" s="49">
        <f>_xll.qlCalendarAdvance(LocalCalendar,$D596,B597,"f",FALSE)</f>
        <v>43467</v>
      </c>
      <c r="E597" s="49">
        <f>_xll.qlInterestRateIndexValueDate(IndexON,D597)</f>
        <v>43467</v>
      </c>
      <c r="F597" s="52">
        <f>IFERROR(_xll.qlIndexFixing(IndexON,D597,TRUE,_xll.ohTrigger(RecalcTrigger,TriggerON)),NA())</f>
        <v>2.2499407964247098E-2</v>
      </c>
      <c r="H597" s="49">
        <f>_xll.qlCalendarAdvance(IborCalendar,$H596,B597,"f",FALSE)</f>
        <v>43461</v>
      </c>
      <c r="I597" s="49">
        <f>_xll.qlInterestRateIndexValueDate(Index1M,$H597)</f>
        <v>43465</v>
      </c>
      <c r="J597" s="52">
        <f>IFERROR(_xll.qlIndexFixing(Index1M,$H597,TRUE,_xll.ohTrigger(RecalcTrigger,Trigger1M)),NA())</f>
        <v>2.3632581760105277E-2</v>
      </c>
      <c r="K597" s="52">
        <f>IFERROR(_xll.qlIndexFixing(ONIndex1M,I597,TRUE,_xll.ohTrigger(RecalcTrigger,Trigger1M)),NA())</f>
        <v>2.34542161175888E-2</v>
      </c>
      <c r="L597" s="52">
        <f>IFERROR(_xll.qlIndexFixing(Index3M,H597,TRUE,_xll.ohTrigger(RecalcTrigger,Trigger3M)),NA())</f>
        <v>2.5522173167569218E-2</v>
      </c>
      <c r="M597" s="52">
        <f>IFERROR(_xll.qlIndexFixing(ONIndex3M,I597,TRUE,_xll.ohTrigger(RecalcTrigger,Trigger3M)),NA())</f>
        <v>2.496524600340333E-2</v>
      </c>
      <c r="N597" s="52">
        <f>IFERROR(_xll.qlIndexFixing(Index6M,$H597,TRUE,_xll.ohTrigger(RecalcTrigger,Trigger6M)),NA())</f>
        <v>2.6557978198572509E-2</v>
      </c>
      <c r="O597" s="52">
        <f>IFERROR(_xll.qlIndexFixing(ONIndex6M,I597,TRUE,_xll.ohTrigger(RecalcTrigger,Trigger6M)),NA())</f>
        <v>2.5392848349055086E-2</v>
      </c>
      <c r="P597" s="52">
        <f>IFERROR(_xll.qlIndexFixing(Index1Y,$H597,TRUE,_xll.ohTrigger(RecalcTrigger,Trigger1Y)),NA())</f>
        <v>2.8887006802319704E-2</v>
      </c>
      <c r="Q597" s="52">
        <f>IFERROR(_xll.qlIndexFixing(ONIndex1Y,I597,TRUE,_xll.ohTrigger(RecalcTrigger,Trigger1Y)),NA())</f>
        <v>2.6581789350026419E-2</v>
      </c>
    </row>
    <row r="598" spans="2:17" x14ac:dyDescent="0.2">
      <c r="B598" s="46" t="s">
        <v>51</v>
      </c>
      <c r="D598" s="49">
        <f>_xll.qlCalendarAdvance(LocalCalendar,$D597,B598,"f",FALSE)</f>
        <v>43474</v>
      </c>
      <c r="E598" s="49">
        <f>_xll.qlInterestRateIndexValueDate(IndexON,D598)</f>
        <v>43474</v>
      </c>
      <c r="F598" s="52">
        <f>IFERROR(_xll.qlIndexFixing(IndexON,D598,TRUE,_xll.ohTrigger(RecalcTrigger,TriggerON)),NA())</f>
        <v>2.2579186301223686E-2</v>
      </c>
      <c r="H598" s="49">
        <f>_xll.qlCalendarAdvance(IborCalendar,$H597,B598,"f",FALSE)</f>
        <v>43468</v>
      </c>
      <c r="I598" s="49">
        <f>_xll.qlInterestRateIndexValueDate(Index1M,$H598)</f>
        <v>43472</v>
      </c>
      <c r="J598" s="52">
        <f>IFERROR(_xll.qlIndexFixing(Index1M,$H598,TRUE,_xll.ohTrigger(RecalcTrigger,Trigger1M)),NA())</f>
        <v>2.370724760743733E-2</v>
      </c>
      <c r="K598" s="52">
        <f>IFERROR(_xll.qlIndexFixing(ONIndex1M,I598,TRUE,_xll.ohTrigger(RecalcTrigger,Trigger1M)),NA())</f>
        <v>2.3523913901133398E-2</v>
      </c>
      <c r="L598" s="52">
        <f>IFERROR(_xll.qlIndexFixing(Index3M,H598,TRUE,_xll.ohTrigger(RecalcTrigger,Trigger3M)),NA())</f>
        <v>2.5616597383005483E-2</v>
      </c>
      <c r="M598" s="52">
        <f>IFERROR(_xll.qlIndexFixing(ONIndex3M,I598,TRUE,_xll.ohTrigger(RecalcTrigger,Trigger3M)),NA())</f>
        <v>2.5040278136110317E-2</v>
      </c>
      <c r="N598" s="52">
        <f>IFERROR(_xll.qlIndexFixing(Index6M,$H598,TRUE,_xll.ohTrigger(RecalcTrigger,Trigger6M)),NA())</f>
        <v>2.6653088524009733E-2</v>
      </c>
      <c r="O598" s="52">
        <f>IFERROR(_xll.qlIndexFixing(ONIndex6M,I598,TRUE,_xll.ohTrigger(RecalcTrigger,Trigger6M)),NA())</f>
        <v>2.5469798992032722E-2</v>
      </c>
      <c r="P598" s="52">
        <f>IFERROR(_xll.qlIndexFixing(Index1Y,$H598,TRUE,_xll.ohTrigger(RecalcTrigger,Trigger1Y)),NA())</f>
        <v>2.8958061201578972E-2</v>
      </c>
      <c r="Q598" s="52">
        <f>IFERROR(_xll.qlIndexFixing(ONIndex1Y,I598,TRUE,_xll.ohTrigger(RecalcTrigger,Trigger1Y)),NA())</f>
        <v>2.6651159258443968E-2</v>
      </c>
    </row>
    <row r="599" spans="2:17" x14ac:dyDescent="0.2">
      <c r="B599" s="46" t="s">
        <v>51</v>
      </c>
      <c r="D599" s="49">
        <f>_xll.qlCalendarAdvance(LocalCalendar,$D598,B599,"f",FALSE)</f>
        <v>43481</v>
      </c>
      <c r="E599" s="49">
        <f>_xll.qlInterestRateIndexValueDate(IndexON,D599)</f>
        <v>43481</v>
      </c>
      <c r="F599" s="52">
        <f>IFERROR(_xll.qlIndexFixing(IndexON,D599,TRUE,_xll.ohTrigger(RecalcTrigger,TriggerON)),NA())</f>
        <v>2.2658624481657341E-2</v>
      </c>
      <c r="H599" s="49">
        <f>_xll.qlCalendarAdvance(IborCalendar,$H598,B599,"f",FALSE)</f>
        <v>43475</v>
      </c>
      <c r="I599" s="49">
        <f>_xll.qlInterestRateIndexValueDate(Index1M,$H599)</f>
        <v>43479</v>
      </c>
      <c r="J599" s="52">
        <f>IFERROR(_xll.qlIndexFixing(Index1M,$H599,TRUE,_xll.ohTrigger(RecalcTrigger,Trigger1M)),NA())</f>
        <v>2.3781266616694666E-2</v>
      </c>
      <c r="K599" s="52">
        <f>IFERROR(_xll.qlIndexFixing(ONIndex1M,I599,TRUE,_xll.ohTrigger(RecalcTrigger,Trigger1M)),NA())</f>
        <v>2.3599171075145975E-2</v>
      </c>
      <c r="L599" s="52">
        <f>IFERROR(_xll.qlIndexFixing(Index3M,H599,TRUE,_xll.ohTrigger(RecalcTrigger,Trigger3M)),NA())</f>
        <v>2.569139133653104E-2</v>
      </c>
      <c r="M599" s="52">
        <f>IFERROR(_xll.qlIndexFixing(ONIndex3M,I599,TRUE,_xll.ohTrigger(RecalcTrigger,Trigger3M)),NA())</f>
        <v>2.5121044092273337E-2</v>
      </c>
      <c r="N599" s="52">
        <f>IFERROR(_xll.qlIndexFixing(Index6M,$H599,TRUE,_xll.ohTrigger(RecalcTrigger,Trigger6M)),NA())</f>
        <v>2.6728782961887427E-2</v>
      </c>
      <c r="O599" s="52">
        <f>IFERROR(_xll.qlIndexFixing(ONIndex6M,I599,TRUE,_xll.ohTrigger(RecalcTrigger,Trigger6M)),NA())</f>
        <v>2.555299639132258E-2</v>
      </c>
      <c r="P599" s="52">
        <f>IFERROR(_xll.qlIndexFixing(Index1Y,$H599,TRUE,_xll.ohTrigger(RecalcTrigger,Trigger1Y)),NA())</f>
        <v>2.9028666146727486E-2</v>
      </c>
      <c r="Q599" s="52">
        <f>IFERROR(_xll.qlIndexFixing(ONIndex1Y,I599,TRUE,_xll.ohTrigger(RecalcTrigger,Trigger1Y)),NA())</f>
        <v>2.6726856528336285E-2</v>
      </c>
    </row>
    <row r="600" spans="2:17" x14ac:dyDescent="0.2">
      <c r="B600" s="46" t="s">
        <v>51</v>
      </c>
      <c r="D600" s="49">
        <f>_xll.qlCalendarAdvance(LocalCalendar,$D599,B600,"f",FALSE)</f>
        <v>43488</v>
      </c>
      <c r="E600" s="49">
        <f>_xll.qlInterestRateIndexValueDate(IndexON,D600)</f>
        <v>43488</v>
      </c>
      <c r="F600" s="52">
        <f>IFERROR(_xll.qlIndexFixing(IndexON,D600,TRUE,_xll.ohTrigger(RecalcTrigger,TriggerON)),NA())</f>
        <v>2.2737722505388192E-2</v>
      </c>
      <c r="H600" s="49">
        <f>_xll.qlCalendarAdvance(IborCalendar,$H599,B600,"f",FALSE)</f>
        <v>43482</v>
      </c>
      <c r="I600" s="49">
        <f>_xll.qlInterestRateIndexValueDate(Index1M,$H600)</f>
        <v>43487</v>
      </c>
      <c r="J600" s="52">
        <f>IFERROR(_xll.qlIndexFixing(Index1M,$H600,TRUE,_xll.ohTrigger(RecalcTrigger,Trigger1M)),NA())</f>
        <v>2.3865067707672133E-2</v>
      </c>
      <c r="K600" s="52">
        <f>IFERROR(_xll.qlIndexFixing(ONIndex1M,I600,TRUE,_xll.ohTrigger(RecalcTrigger,Trigger1M)),NA())</f>
        <v>2.368438822800023E-2</v>
      </c>
      <c r="L600" s="52">
        <f>IFERROR(_xll.qlIndexFixing(Index3M,H600,TRUE,_xll.ohTrigger(RecalcTrigger,Trigger3M)),NA())</f>
        <v>2.5775635615848839E-2</v>
      </c>
      <c r="M600" s="52">
        <f>IFERROR(_xll.qlIndexFixing(ONIndex3M,I600,TRUE,_xll.ohTrigger(RecalcTrigger,Trigger3M)),NA())</f>
        <v>2.521211973602E-2</v>
      </c>
      <c r="N600" s="52">
        <f>IFERROR(_xll.qlIndexFixing(Index6M,$H600,TRUE,_xll.ohTrigger(RecalcTrigger,Trigger6M)),NA())</f>
        <v>2.6808370850364052E-2</v>
      </c>
      <c r="O600" s="52">
        <f>IFERROR(_xll.qlIndexFixing(ONIndex6M,I600,TRUE,_xll.ohTrigger(RecalcTrigger,Trigger6M)),NA())</f>
        <v>2.5647272674262922E-2</v>
      </c>
      <c r="P600" s="52">
        <f>IFERROR(_xll.qlIndexFixing(Index1Y,$H600,TRUE,_xll.ohTrigger(RecalcTrigger,Trigger1Y)),NA())</f>
        <v>2.910878914357995E-2</v>
      </c>
      <c r="Q600" s="52">
        <f>IFERROR(_xll.qlIndexFixing(ONIndex1Y,I600,TRUE,_xll.ohTrigger(RecalcTrigger,Trigger1Y)),NA())</f>
        <v>2.6813284660747172E-2</v>
      </c>
    </row>
    <row r="601" spans="2:17" x14ac:dyDescent="0.2">
      <c r="B601" s="46" t="s">
        <v>51</v>
      </c>
      <c r="D601" s="49">
        <f>_xll.qlCalendarAdvance(LocalCalendar,$D600,B601,"f",FALSE)</f>
        <v>43495</v>
      </c>
      <c r="E601" s="49">
        <f>_xll.qlInterestRateIndexValueDate(IndexON,D601)</f>
        <v>43495</v>
      </c>
      <c r="F601" s="52">
        <f>IFERROR(_xll.qlIndexFixing(IndexON,D601,TRUE,_xll.ohTrigger(RecalcTrigger,TriggerON)),NA())</f>
        <v>2.2816480372256365E-2</v>
      </c>
      <c r="H601" s="49">
        <f>_xll.qlCalendarAdvance(IborCalendar,$H600,B601,"f",FALSE)</f>
        <v>43489</v>
      </c>
      <c r="I601" s="49">
        <f>_xll.qlInterestRateIndexValueDate(Index1M,$H601)</f>
        <v>43493</v>
      </c>
      <c r="J601" s="52">
        <f>IFERROR(_xll.qlIndexFixing(Index1M,$H601,TRUE,_xll.ohTrigger(RecalcTrigger,Trigger1M)),NA())</f>
        <v>2.392736407169559E-2</v>
      </c>
      <c r="K601" s="52">
        <f>IFERROR(_xll.qlIndexFixing(ONIndex1M,I601,TRUE,_xll.ohTrigger(RecalcTrigger,Trigger1M)),NA())</f>
        <v>2.3747747360021165E-2</v>
      </c>
      <c r="L601" s="52">
        <f>IFERROR(_xll.qlIndexFixing(Index3M,H601,TRUE,_xll.ohTrigger(RecalcTrigger,Trigger3M)),NA())</f>
        <v>2.5837954609977471E-2</v>
      </c>
      <c r="M601" s="52">
        <f>IFERROR(_xll.qlIndexFixing(ONIndex3M,I601,TRUE,_xll.ohTrigger(RecalcTrigger,Trigger3M)),NA())</f>
        <v>2.527956665399067E-2</v>
      </c>
      <c r="N601" s="52">
        <f>IFERROR(_xll.qlIndexFixing(Index6M,$H601,TRUE,_xll.ohTrigger(RecalcTrigger,Trigger6M)),NA())</f>
        <v>2.6878220387530544E-2</v>
      </c>
      <c r="O601" s="52">
        <f>IFERROR(_xll.qlIndexFixing(ONIndex6M,I601,TRUE,_xll.ohTrigger(RecalcTrigger,Trigger6M)),NA())</f>
        <v>2.5717415364718832E-2</v>
      </c>
      <c r="P601" s="52">
        <f>IFERROR(_xll.qlIndexFixing(Index1Y,$H601,TRUE,_xll.ohTrigger(RecalcTrigger,Trigger1Y)),NA())</f>
        <v>2.9168471491455791E-2</v>
      </c>
      <c r="Q601" s="52">
        <f>IFERROR(_xll.qlIndexFixing(ONIndex1Y,I601,TRUE,_xll.ohTrigger(RecalcTrigger,Trigger1Y)),NA())</f>
        <v>2.6878047636849089E-2</v>
      </c>
    </row>
    <row r="602" spans="2:17" x14ac:dyDescent="0.2">
      <c r="B602" s="46" t="s">
        <v>51</v>
      </c>
      <c r="D602" s="49">
        <f>_xll.qlCalendarAdvance(LocalCalendar,$D601,B602,"f",FALSE)</f>
        <v>43502</v>
      </c>
      <c r="E602" s="49">
        <f>_xll.qlInterestRateIndexValueDate(IndexON,D602)</f>
        <v>43502</v>
      </c>
      <c r="F602" s="52">
        <f>IFERROR(_xll.qlIndexFixing(IndexON,D602,TRUE,_xll.ohTrigger(RecalcTrigger,TriggerON)),NA())</f>
        <v>2.2894898081862181E-2</v>
      </c>
      <c r="H602" s="49">
        <f>_xll.qlCalendarAdvance(IborCalendar,$H601,B602,"f",FALSE)</f>
        <v>43496</v>
      </c>
      <c r="I602" s="49">
        <f>_xll.qlInterestRateIndexValueDate(Index1M,$H602)</f>
        <v>43500</v>
      </c>
      <c r="J602" s="52">
        <f>IFERROR(_xll.qlIndexFixing(Index1M,$H602,TRUE,_xll.ohTrigger(RecalcTrigger,Trigger1M)),NA())</f>
        <v>2.398175398043069E-2</v>
      </c>
      <c r="K602" s="52">
        <f>IFERROR(_xll.qlIndexFixing(ONIndex1M,I602,TRUE,_xll.ohTrigger(RecalcTrigger,Trigger1M)),NA())</f>
        <v>2.382106646984461E-2</v>
      </c>
      <c r="L602" s="52">
        <f>IFERROR(_xll.qlIndexFixing(Index3M,H602,TRUE,_xll.ohTrigger(RecalcTrigger,Trigger3M)),NA())</f>
        <v>2.5915585221787291E-2</v>
      </c>
      <c r="M602" s="52">
        <f>IFERROR(_xll.qlIndexFixing(ONIndex3M,I602,TRUE,_xll.ohTrigger(RecalcTrigger,Trigger3M)),NA())</f>
        <v>2.5357323258106135E-2</v>
      </c>
      <c r="N602" s="52">
        <f>IFERROR(_xll.qlIndexFixing(Index6M,$H602,TRUE,_xll.ohTrigger(RecalcTrigger,Trigger6M)),NA())</f>
        <v>2.6951973504136587E-2</v>
      </c>
      <c r="O602" s="52">
        <f>IFERROR(_xll.qlIndexFixing(ONIndex6M,I602,TRUE,_xll.ohTrigger(RecalcTrigger,Trigger6M)),NA())</f>
        <v>2.5798636937945929E-2</v>
      </c>
      <c r="P602" s="52">
        <f>IFERROR(_xll.qlIndexFixing(Index1Y,$H602,TRUE,_xll.ohTrigger(RecalcTrigger,Trigger1Y)),NA())</f>
        <v>2.9237643791399866E-2</v>
      </c>
      <c r="Q602" s="52">
        <f>IFERROR(_xll.qlIndexFixing(ONIndex1Y,I602,TRUE,_xll.ohTrigger(RecalcTrigger,Trigger1Y)),NA())</f>
        <v>2.6953541475309706E-2</v>
      </c>
    </row>
    <row r="603" spans="2:17" x14ac:dyDescent="0.2">
      <c r="B603" s="46" t="s">
        <v>51</v>
      </c>
      <c r="D603" s="49">
        <f>_xll.qlCalendarAdvance(LocalCalendar,$D602,B603,"f",FALSE)</f>
        <v>43509</v>
      </c>
      <c r="E603" s="49">
        <f>_xll.qlInterestRateIndexValueDate(IndexON,D603)</f>
        <v>43509</v>
      </c>
      <c r="F603" s="52">
        <f>IFERROR(_xll.qlIndexFixing(IndexON,D603,TRUE,_xll.ohTrigger(RecalcTrigger,TriggerON)),NA())</f>
        <v>2.2972975634045767E-2</v>
      </c>
      <c r="H603" s="49">
        <f>_xll.qlCalendarAdvance(IborCalendar,$H602,B603,"f",FALSE)</f>
        <v>43503</v>
      </c>
      <c r="I603" s="49">
        <f>_xll.qlInterestRateIndexValueDate(Index1M,$H603)</f>
        <v>43507</v>
      </c>
      <c r="J603" s="52">
        <f>IFERROR(_xll.qlIndexFixing(Index1M,$H603,TRUE,_xll.ohTrigger(RecalcTrigger,Trigger1M)),NA())</f>
        <v>2.4053309825488509E-2</v>
      </c>
      <c r="K603" s="52">
        <f>IFERROR(_xll.qlIndexFixing(ONIndex1M,I603,TRUE,_xll.ohTrigger(RecalcTrigger,Trigger1M)),NA())</f>
        <v>2.3893739557472315E-2</v>
      </c>
      <c r="L603" s="52">
        <f>IFERROR(_xll.qlIndexFixing(Index3M,H603,TRUE,_xll.ohTrigger(RecalcTrigger,Trigger3M)),NA())</f>
        <v>2.5980484668442574E-2</v>
      </c>
      <c r="M603" s="52">
        <f>IFERROR(_xll.qlIndexFixing(ONIndex3M,I603,TRUE,_xll.ohTrigger(RecalcTrigger,Trigger3M)),NA())</f>
        <v>2.5434076743753309E-2</v>
      </c>
      <c r="N603" s="52">
        <f>IFERROR(_xll.qlIndexFixing(Index6M,$H603,TRUE,_xll.ohTrigger(RecalcTrigger,Trigger6M)),NA())</f>
        <v>2.7025089644796798E-2</v>
      </c>
      <c r="O603" s="52">
        <f>IFERROR(_xll.qlIndexFixing(ONIndex6M,I603,TRUE,_xll.ohTrigger(RecalcTrigger,Trigger6M)),NA())</f>
        <v>2.5879199901686079E-2</v>
      </c>
      <c r="P603" s="52">
        <f>IFERROR(_xll.qlIndexFixing(Index1Y,$H603,TRUE,_xll.ohTrigger(RecalcTrigger,Trigger1Y)),NA())</f>
        <v>2.9306310438095135E-2</v>
      </c>
      <c r="Q603" s="52">
        <f>IFERROR(_xll.qlIndexFixing(ONIndex1Y,I603,TRUE,_xll.ohTrigger(RecalcTrigger,Trigger1Y)),NA())</f>
        <v>2.7028967503213153E-2</v>
      </c>
    </row>
    <row r="604" spans="2:17" x14ac:dyDescent="0.2">
      <c r="B604" s="46" t="s">
        <v>51</v>
      </c>
      <c r="D604" s="49">
        <f>_xll.qlCalendarAdvance(LocalCalendar,$D603,B604,"f",FALSE)</f>
        <v>43516</v>
      </c>
      <c r="E604" s="49">
        <f>_xll.qlInterestRateIndexValueDate(IndexON,D604)</f>
        <v>43516</v>
      </c>
      <c r="F604" s="52">
        <f>IFERROR(_xll.qlIndexFixing(IndexON,D604,TRUE,_xll.ohTrigger(RecalcTrigger,TriggerON)),NA())</f>
        <v>2.3050713028727188E-2</v>
      </c>
      <c r="H604" s="49">
        <f>_xll.qlCalendarAdvance(IborCalendar,$H603,B604,"f",FALSE)</f>
        <v>43510</v>
      </c>
      <c r="I604" s="49">
        <f>_xll.qlInterestRateIndexValueDate(Index1M,$H604)</f>
        <v>43515</v>
      </c>
      <c r="J604" s="52">
        <f>IFERROR(_xll.qlIndexFixing(Index1M,$H604,TRUE,_xll.ohTrigger(RecalcTrigger,Trigger1M)),NA())</f>
        <v>2.4134295922634115E-2</v>
      </c>
      <c r="K604" s="52">
        <f>IFERROR(_xll.qlIndexFixing(ONIndex1M,I604,TRUE,_xll.ohTrigger(RecalcTrigger,Trigger1M)),NA())</f>
        <v>2.3976003466676943E-2</v>
      </c>
      <c r="L604" s="52">
        <f>IFERROR(_xll.qlIndexFixing(Index3M,H604,TRUE,_xll.ohTrigger(RecalcTrigger,Trigger3M)),NA())</f>
        <v>2.6054395430729294E-2</v>
      </c>
      <c r="M604" s="52">
        <f>IFERROR(_xll.qlIndexFixing(ONIndex3M,I604,TRUE,_xll.ohTrigger(RecalcTrigger,Trigger3M)),NA())</f>
        <v>2.5520566703747249E-2</v>
      </c>
      <c r="N604" s="52">
        <f>IFERROR(_xll.qlIndexFixing(Index6M,$H604,TRUE,_xll.ohTrigger(RecalcTrigger,Trigger6M)),NA())</f>
        <v>2.710190948340653E-2</v>
      </c>
      <c r="O604" s="52">
        <f>IFERROR(_xll.qlIndexFixing(ONIndex6M,I604,TRUE,_xll.ohTrigger(RecalcTrigger,Trigger6M)),NA())</f>
        <v>2.5970465399005604E-2</v>
      </c>
      <c r="P604" s="52">
        <f>IFERROR(_xll.qlIndexFixing(Index1Y,$H604,TRUE,_xll.ohTrigger(RecalcTrigger,Trigger1Y)),NA())</f>
        <v>2.9384149405377844E-2</v>
      </c>
      <c r="Q604" s="52">
        <f>IFERROR(_xll.qlIndexFixing(ONIndex1Y,I604,TRUE,_xll.ohTrigger(RecalcTrigger,Trigger1Y)),NA())</f>
        <v>2.7115085644631165E-2</v>
      </c>
    </row>
    <row r="605" spans="2:17" x14ac:dyDescent="0.2">
      <c r="B605" s="46" t="s">
        <v>51</v>
      </c>
      <c r="D605" s="49">
        <f>_xll.qlCalendarAdvance(LocalCalendar,$D604,B605,"f",FALSE)</f>
        <v>43523</v>
      </c>
      <c r="E605" s="49">
        <f>_xll.qlInterestRateIndexValueDate(IndexON,D605)</f>
        <v>43523</v>
      </c>
      <c r="F605" s="52">
        <f>IFERROR(_xll.qlIndexFixing(IndexON,D605,TRUE,_xll.ohTrigger(RecalcTrigger,TriggerON)),NA())</f>
        <v>2.3128110265426827E-2</v>
      </c>
      <c r="H605" s="49">
        <f>_xll.qlCalendarAdvance(IborCalendar,$H604,B605,"f",FALSE)</f>
        <v>43517</v>
      </c>
      <c r="I605" s="49">
        <f>_xll.qlInterestRateIndexValueDate(Index1M,$H605)</f>
        <v>43521</v>
      </c>
      <c r="J605" s="52">
        <f>IFERROR(_xll.qlIndexFixing(Index1M,$H605,TRUE,_xll.ohTrigger(RecalcTrigger,Trigger1M)),NA())</f>
        <v>2.4194481078293313E-2</v>
      </c>
      <c r="K605" s="52">
        <f>IFERROR(_xll.qlIndexFixing(ONIndex1M,I605,TRUE,_xll.ohTrigger(RecalcTrigger,Trigger1M)),NA())</f>
        <v>2.4037147664541791E-2</v>
      </c>
      <c r="L605" s="52">
        <f>IFERROR(_xll.qlIndexFixing(Index3M,H605,TRUE,_xll.ohTrigger(RecalcTrigger,Trigger3M)),NA())</f>
        <v>2.6124641438735392E-2</v>
      </c>
      <c r="M605" s="52">
        <f>IFERROR(_xll.qlIndexFixing(ONIndex3M,I605,TRUE,_xll.ohTrigger(RecalcTrigger,Trigger3M)),NA())</f>
        <v>2.5584574356685152E-2</v>
      </c>
      <c r="N605" s="52">
        <f>IFERROR(_xll.qlIndexFixing(Index6M,$H605,TRUE,_xll.ohTrigger(RecalcTrigger,Trigger6M)),NA())</f>
        <v>2.7175364276709101E-2</v>
      </c>
      <c r="O605" s="52">
        <f>IFERROR(_xll.qlIndexFixing(ONIndex6M,I605,TRUE,_xll.ohTrigger(RecalcTrigger,Trigger6M)),NA())</f>
        <v>2.6038349998707133E-2</v>
      </c>
      <c r="P605" s="52">
        <f>IFERROR(_xll.qlIndexFixing(Index1Y,$H605,TRUE,_xll.ohTrigger(RecalcTrigger,Trigger1Y)),NA())</f>
        <v>2.9442070538639099E-2</v>
      </c>
      <c r="Q605" s="52">
        <f>IFERROR(_xll.qlIndexFixing(ONIndex1Y,I605,TRUE,_xll.ohTrigger(RecalcTrigger,Trigger1Y)),NA())</f>
        <v>2.7179616127188666E-2</v>
      </c>
    </row>
    <row r="606" spans="2:17" x14ac:dyDescent="0.2">
      <c r="B606" s="46" t="s">
        <v>51</v>
      </c>
      <c r="D606" s="49">
        <f>_xll.qlCalendarAdvance(LocalCalendar,$D605,B606,"f",FALSE)</f>
        <v>43530</v>
      </c>
      <c r="E606" s="49">
        <f>_xll.qlInterestRateIndexValueDate(IndexON,D606)</f>
        <v>43530</v>
      </c>
      <c r="F606" s="52">
        <f>IFERROR(_xll.qlIndexFixing(IndexON,D606,TRUE,_xll.ohTrigger(RecalcTrigger,TriggerON)),NA())</f>
        <v>2.3205167344064748E-2</v>
      </c>
      <c r="H606" s="49">
        <f>_xll.qlCalendarAdvance(IborCalendar,$H605,B606,"f",FALSE)</f>
        <v>43524</v>
      </c>
      <c r="I606" s="49">
        <f>_xll.qlInterestRateIndexValueDate(Index1M,$H606)</f>
        <v>43528</v>
      </c>
      <c r="J606" s="52">
        <f>IFERROR(_xll.qlIndexFixing(Index1M,$H606,TRUE,_xll.ohTrigger(RecalcTrigger,Trigger1M)),NA())</f>
        <v>2.4281287191639692E-2</v>
      </c>
      <c r="K606" s="52">
        <f>IFERROR(_xll.qlIndexFixing(ONIndex1M,I606,TRUE,_xll.ohTrigger(RecalcTrigger,Trigger1M)),NA())</f>
        <v>2.4107882683344073E-2</v>
      </c>
      <c r="L606" s="52">
        <f>IFERROR(_xll.qlIndexFixing(Index3M,H606,TRUE,_xll.ohTrigger(RecalcTrigger,Trigger3M)),NA())</f>
        <v>2.619230975223406E-2</v>
      </c>
      <c r="M606" s="52">
        <f>IFERROR(_xll.qlIndexFixing(ONIndex3M,I606,TRUE,_xll.ohTrigger(RecalcTrigger,Trigger3M)),NA())</f>
        <v>2.5658318482690845E-2</v>
      </c>
      <c r="N606" s="52">
        <f>IFERROR(_xll.qlIndexFixing(Index6M,$H606,TRUE,_xll.ohTrigger(RecalcTrigger,Trigger6M)),NA())</f>
        <v>2.725245639684503E-2</v>
      </c>
      <c r="O606" s="52">
        <f>IFERROR(_xll.qlIndexFixing(ONIndex6M,I606,TRUE,_xll.ohTrigger(RecalcTrigger,Trigger6M)),NA())</f>
        <v>2.6116937131028806E-2</v>
      </c>
      <c r="P606" s="52">
        <f>IFERROR(_xll.qlIndexFixing(Index1Y,$H606,TRUE,_xll.ohTrigger(RecalcTrigger,Trigger1Y)),NA())</f>
        <v>2.9514714444516803E-2</v>
      </c>
      <c r="Q606" s="52">
        <f>IFERROR(_xll.qlIndexFixing(ONIndex1Y,I606,TRUE,_xll.ohTrigger(RecalcTrigger,Trigger1Y)),NA())</f>
        <v>2.725483872310086E-2</v>
      </c>
    </row>
    <row r="607" spans="2:17" x14ac:dyDescent="0.2">
      <c r="B607" s="46" t="s">
        <v>51</v>
      </c>
      <c r="D607" s="49">
        <f>_xll.qlCalendarAdvance(LocalCalendar,$D606,B607,"f",FALSE)</f>
        <v>43537</v>
      </c>
      <c r="E607" s="49">
        <f>_xll.qlInterestRateIndexValueDate(IndexON,D607)</f>
        <v>43537</v>
      </c>
      <c r="F607" s="52">
        <f>IFERROR(_xll.qlIndexFixing(IndexON,D607,TRUE,_xll.ohTrigger(RecalcTrigger,TriggerON)),NA())</f>
        <v>2.3281884264561015E-2</v>
      </c>
      <c r="H607" s="49">
        <f>_xll.qlCalendarAdvance(IborCalendar,$H606,B607,"f",FALSE)</f>
        <v>43531</v>
      </c>
      <c r="I607" s="49">
        <f>_xll.qlInterestRateIndexValueDate(Index1M,$H607)</f>
        <v>43535</v>
      </c>
      <c r="J607" s="52">
        <f>IFERROR(_xll.qlIndexFixing(Index1M,$H607,TRUE,_xll.ohTrigger(RecalcTrigger,Trigger1M)),NA())</f>
        <v>2.4350131060781877E-2</v>
      </c>
      <c r="K607" s="52">
        <f>IFERROR(_xll.qlIndexFixing(ONIndex1M,I607,TRUE,_xll.ohTrigger(RecalcTrigger,Trigger1M)),NA())</f>
        <v>2.4177971678271959E-2</v>
      </c>
      <c r="L607" s="52">
        <f>IFERROR(_xll.qlIndexFixing(Index3M,H607,TRUE,_xll.ohTrigger(RecalcTrigger,Trigger3M)),NA())</f>
        <v>2.6258969432314202E-2</v>
      </c>
      <c r="M607" s="52">
        <f>IFERROR(_xll.qlIndexFixing(ONIndex3M,I607,TRUE,_xll.ohTrigger(RecalcTrigger,Trigger3M)),NA())</f>
        <v>2.5731059487590358E-2</v>
      </c>
      <c r="N607" s="52">
        <f>IFERROR(_xll.qlIndexFixing(Index6M,$H607,TRUE,_xll.ohTrigger(RecalcTrigger,Trigger6M)),NA())</f>
        <v>2.7323002775970388E-2</v>
      </c>
      <c r="O607" s="52">
        <f>IFERROR(_xll.qlIndexFixing(ONIndex6M,I607,TRUE,_xll.ohTrigger(RecalcTrigger,Trigger6M)),NA())</f>
        <v>2.6194865652184873E-2</v>
      </c>
      <c r="P607" s="52">
        <f>IFERROR(_xll.qlIndexFixing(Index1Y,$H607,TRUE,_xll.ohTrigger(RecalcTrigger,Trigger1Y)),NA())</f>
        <v>2.9581171488030973E-2</v>
      </c>
      <c r="Q607" s="52">
        <f>IFERROR(_xll.qlIndexFixing(ONIndex1Y,I607,TRUE,_xll.ohTrigger(RecalcTrigger,Trigger1Y)),NA())</f>
        <v>2.7329993508296013E-2</v>
      </c>
    </row>
    <row r="608" spans="2:17" x14ac:dyDescent="0.2">
      <c r="B608" s="46" t="s">
        <v>51</v>
      </c>
      <c r="D608" s="49">
        <f>_xll.qlCalendarAdvance(LocalCalendar,$D607,B608,"f",FALSE)</f>
        <v>43544</v>
      </c>
      <c r="E608" s="49">
        <f>_xll.qlInterestRateIndexValueDate(IndexON,D608)</f>
        <v>43544</v>
      </c>
      <c r="F608" s="52">
        <f>IFERROR(_xll.qlIndexFixing(IndexON,D608,TRUE,_xll.ohTrigger(RecalcTrigger,TriggerON)),NA())</f>
        <v>2.3358261026436011E-2</v>
      </c>
      <c r="H608" s="49">
        <f>_xll.qlCalendarAdvance(IborCalendar,$H607,B608,"f",FALSE)</f>
        <v>43538</v>
      </c>
      <c r="I608" s="49">
        <f>_xll.qlInterestRateIndexValueDate(Index1M,$H608)</f>
        <v>43542</v>
      </c>
      <c r="J608" s="52">
        <f>IFERROR(_xll.qlIndexFixing(Index1M,$H608,TRUE,_xll.ohTrigger(RecalcTrigger,Trigger1M)),NA())</f>
        <v>2.441832798458805E-2</v>
      </c>
      <c r="K608" s="52">
        <f>IFERROR(_xll.qlIndexFixing(ONIndex1M,I608,TRUE,_xll.ohTrigger(RecalcTrigger,Trigger1M)),NA())</f>
        <v>2.4247414649085641E-2</v>
      </c>
      <c r="L608" s="52">
        <f>IFERROR(_xll.qlIndexFixing(Index3M,H608,TRUE,_xll.ohTrigger(RecalcTrigger,Trigger3M)),NA())</f>
        <v>2.632462042773507E-2</v>
      </c>
      <c r="M608" s="52">
        <f>IFERROR(_xll.qlIndexFixing(ONIndex3M,I608,TRUE,_xll.ohTrigger(RecalcTrigger,Trigger3M)),NA())</f>
        <v>2.5802797370744202E-2</v>
      </c>
      <c r="N608" s="52">
        <f>IFERROR(_xll.qlIndexFixing(Index6M,$H608,TRUE,_xll.ohTrigger(RecalcTrigger,Trigger6M)),NA())</f>
        <v>2.7392938327561542E-2</v>
      </c>
      <c r="O608" s="52">
        <f>IFERROR(_xll.qlIndexFixing(ONIndex6M,I608,TRUE,_xll.ohTrigger(RecalcTrigger,Trigger6M)),NA())</f>
        <v>2.6272135561615784E-2</v>
      </c>
      <c r="P608" s="52">
        <f>IFERROR(_xll.qlIndexFixing(Index1Y,$H608,TRUE,_xll.ohTrigger(RecalcTrigger,Trigger1Y)),NA())</f>
        <v>2.9647051923793431E-2</v>
      </c>
      <c r="Q608" s="52">
        <f>IFERROR(_xll.qlIndexFixing(ONIndex1Y,I608,TRUE,_xll.ohTrigger(RecalcTrigger,Trigger1Y)),NA())</f>
        <v>2.7405080482774125E-2</v>
      </c>
    </row>
    <row r="609" spans="2:17" x14ac:dyDescent="0.2">
      <c r="B609" s="46" t="s">
        <v>51</v>
      </c>
      <c r="D609" s="49">
        <f>_xll.qlCalendarAdvance(LocalCalendar,$D608,B609,"f",FALSE)</f>
        <v>43551</v>
      </c>
      <c r="E609" s="49">
        <f>_xll.qlInterestRateIndexValueDate(IndexON,D609)</f>
        <v>43551</v>
      </c>
      <c r="F609" s="52">
        <f>IFERROR(_xll.qlIndexFixing(IndexON,D609,TRUE,_xll.ohTrigger(RecalcTrigger,TriggerON)),NA())</f>
        <v>2.3434297629689738E-2</v>
      </c>
      <c r="H609" s="49">
        <f>_xll.qlCalendarAdvance(IborCalendar,$H608,B609,"f",FALSE)</f>
        <v>43545</v>
      </c>
      <c r="I609" s="49">
        <f>_xll.qlInterestRateIndexValueDate(Index1M,$H609)</f>
        <v>43549</v>
      </c>
      <c r="J609" s="52">
        <f>IFERROR(_xll.qlIndexFixing(Index1M,$H609,TRUE,_xll.ohTrigger(RecalcTrigger,Trigger1M)),NA())</f>
        <v>2.4485877951678923E-2</v>
      </c>
      <c r="K609" s="52">
        <f>IFERROR(_xll.qlIndexFixing(ONIndex1M,I609,TRUE,_xll.ohTrigger(RecalcTrigger,Trigger1M)),NA())</f>
        <v>2.431621159538544E-2</v>
      </c>
      <c r="L609" s="52">
        <f>IFERROR(_xll.qlIndexFixing(Index3M,H609,TRUE,_xll.ohTrigger(RecalcTrigger,Trigger3M)),NA())</f>
        <v>2.6389262688024856E-2</v>
      </c>
      <c r="M609" s="52">
        <f>IFERROR(_xll.qlIndexFixing(ONIndex3M,I609,TRUE,_xll.ohTrigger(RecalcTrigger,Trigger3M)),NA())</f>
        <v>2.5873532131512889E-2</v>
      </c>
      <c r="N609" s="52">
        <f>IFERROR(_xll.qlIndexFixing(Index6M,$H609,TRUE,_xll.ohTrigger(RecalcTrigger,Trigger6M)),NA())</f>
        <v>2.7462268070422992E-2</v>
      </c>
      <c r="O609" s="52">
        <f>IFERROR(_xll.qlIndexFixing(ONIndex6M,I609,TRUE,_xll.ohTrigger(RecalcTrigger,Trigger6M)),NA())</f>
        <v>2.6348746858761984E-2</v>
      </c>
      <c r="P609" s="52">
        <f>IFERROR(_xll.qlIndexFixing(Index1Y,$H609,TRUE,_xll.ohTrigger(RecalcTrigger,Trigger1Y)),NA())</f>
        <v>2.9712341716814399E-2</v>
      </c>
      <c r="Q609" s="52">
        <f>IFERROR(_xll.qlIndexFixing(ONIndex1Y,I609,TRUE,_xll.ohTrigger(RecalcTrigger,Trigger1Y)),NA())</f>
        <v>2.7480099646295386E-2</v>
      </c>
    </row>
    <row r="610" spans="2:17" x14ac:dyDescent="0.2">
      <c r="B610" s="46" t="s">
        <v>51</v>
      </c>
      <c r="D610" s="49">
        <f>_xll.qlCalendarAdvance(LocalCalendar,$D609,B610,"f",FALSE)</f>
        <v>43558</v>
      </c>
      <c r="E610" s="49">
        <f>_xll.qlInterestRateIndexValueDate(IndexON,D610)</f>
        <v>43558</v>
      </c>
      <c r="F610" s="52">
        <f>IFERROR(_xll.qlIndexFixing(IndexON,D610,TRUE,_xll.ohTrigger(RecalcTrigger,TriggerON)),NA())</f>
        <v>2.3509994073922513E-2</v>
      </c>
      <c r="H610" s="49">
        <f>_xll.qlCalendarAdvance(IborCalendar,$H609,B610,"f",FALSE)</f>
        <v>43552</v>
      </c>
      <c r="I610" s="49">
        <f>_xll.qlInterestRateIndexValueDate(Index1M,$H610)</f>
        <v>43556</v>
      </c>
      <c r="J610" s="52">
        <f>IFERROR(_xll.qlIndexFixing(Index1M,$H610,TRUE,_xll.ohTrigger(RecalcTrigger,Trigger1M)),NA())</f>
        <v>2.4547220853761154E-2</v>
      </c>
      <c r="K610" s="52">
        <f>IFERROR(_xll.qlIndexFixing(ONIndex1M,I610,TRUE,_xll.ohTrigger(RecalcTrigger,Trigger1M)),NA())</f>
        <v>2.438436251685161E-2</v>
      </c>
      <c r="L610" s="52">
        <f>IFERROR(_xll.qlIndexFixing(Index3M,H610,TRUE,_xll.ohTrigger(RecalcTrigger,Trigger3M)),NA())</f>
        <v>2.6447572936549136E-2</v>
      </c>
      <c r="M610" s="52">
        <f>IFERROR(_xll.qlIndexFixing(ONIndex3M,I610,TRUE,_xll.ohTrigger(RecalcTrigger,Trigger3M)),NA())</f>
        <v>2.5943263769496738E-2</v>
      </c>
      <c r="N610" s="52">
        <f>IFERROR(_xll.qlIndexFixing(Index6M,$H610,TRUE,_xll.ohTrigger(RecalcTrigger,Trigger6M)),NA())</f>
        <v>2.7525246575395925E-2</v>
      </c>
      <c r="O610" s="52">
        <f>IFERROR(_xll.qlIndexFixing(ONIndex6M,I610,TRUE,_xll.ohTrigger(RecalcTrigger,Trigger6M)),NA())</f>
        <v>2.6424699543463603E-2</v>
      </c>
      <c r="P610" s="52">
        <f>IFERROR(_xll.qlIndexFixing(Index1Y,$H610,TRUE,_xll.ohTrigger(RecalcTrigger,Trigger1Y)),NA())</f>
        <v>2.9777026829533253E-2</v>
      </c>
      <c r="Q610" s="52">
        <f>IFERROR(_xll.qlIndexFixing(ONIndex1Y,I610,TRUE,_xll.ohTrigger(RecalcTrigger,Trigger1Y)),NA())</f>
        <v>2.7555050999099606E-2</v>
      </c>
    </row>
    <row r="611" spans="2:17" x14ac:dyDescent="0.2">
      <c r="B611" s="46" t="s">
        <v>51</v>
      </c>
      <c r="D611" s="49">
        <f>_xll.qlCalendarAdvance(LocalCalendar,$D610,B611,"f",FALSE)</f>
        <v>43565</v>
      </c>
      <c r="E611" s="49">
        <f>_xll.qlInterestRateIndexValueDate(IndexON,D611)</f>
        <v>43565</v>
      </c>
      <c r="F611" s="52">
        <f>IFERROR(_xll.qlIndexFixing(IndexON,D611,TRUE,_xll.ohTrigger(RecalcTrigger,TriggerON)),NA())</f>
        <v>2.3585350359054402E-2</v>
      </c>
      <c r="H611" s="49">
        <f>_xll.qlCalendarAdvance(IborCalendar,$H610,B611,"f",FALSE)</f>
        <v>43559</v>
      </c>
      <c r="I611" s="49">
        <f>_xll.qlInterestRateIndexValueDate(Index1M,$H611)</f>
        <v>43563</v>
      </c>
      <c r="J611" s="52">
        <f>IFERROR(_xll.qlIndexFixing(Index1M,$H611,TRUE,_xll.ohTrigger(RecalcTrigger,Trigger1M)),NA())</f>
        <v>2.4613518564820858E-2</v>
      </c>
      <c r="K611" s="52">
        <f>IFERROR(_xll.qlIndexFixing(ONIndex1M,I611,TRUE,_xll.ohTrigger(RecalcTrigger,Trigger1M)),NA())</f>
        <v>2.4451867413004535E-2</v>
      </c>
      <c r="L611" s="52">
        <f>IFERROR(_xll.qlIndexFixing(Index3M,H611,TRUE,_xll.ohTrigger(RecalcTrigger,Trigger3M)),NA())</f>
        <v>2.6510293128108216E-2</v>
      </c>
      <c r="M611" s="52">
        <f>IFERROR(_xll.qlIndexFixing(ONIndex3M,I611,TRUE,_xll.ohTrigger(RecalcTrigger,Trigger3M)),NA())</f>
        <v>2.6011992283976326E-2</v>
      </c>
      <c r="N611" s="52">
        <f>IFERROR(_xll.qlIndexFixing(Index6M,$H611,TRUE,_xll.ohTrigger(RecalcTrigger,Trigger6M)),NA())</f>
        <v>2.7593414603157056E-2</v>
      </c>
      <c r="O611" s="52">
        <f>IFERROR(_xll.qlIndexFixing(ONIndex6M,I611,TRUE,_xll.ohTrigger(RecalcTrigger,Trigger6M)),NA())</f>
        <v>2.6499993615081152E-2</v>
      </c>
      <c r="P611" s="52">
        <f>IFERROR(_xll.qlIndexFixing(Index1Y,$H611,TRUE,_xll.ohTrigger(RecalcTrigger,Trigger1Y)),NA())</f>
        <v>2.9841093221900216E-2</v>
      </c>
      <c r="Q611" s="52">
        <f>IFERROR(_xll.qlIndexFixing(ONIndex1Y,I611,TRUE,_xll.ohTrigger(RecalcTrigger,Trigger1Y)),NA())</f>
        <v>2.7629934540946977E-2</v>
      </c>
    </row>
    <row r="612" spans="2:17" x14ac:dyDescent="0.2">
      <c r="B612" s="46" t="s">
        <v>51</v>
      </c>
      <c r="D612" s="49">
        <f>_xll.qlCalendarAdvance(LocalCalendar,$D611,B612,"f",FALSE)</f>
        <v>43572</v>
      </c>
      <c r="E612" s="49">
        <f>_xll.qlInterestRateIndexValueDate(IndexON,D612)</f>
        <v>43572</v>
      </c>
      <c r="F612" s="52">
        <f>IFERROR(_xll.qlIndexFixing(IndexON,D612,TRUE,_xll.ohTrigger(RecalcTrigger,TriggerON)),NA())</f>
        <v>2.3660366484845596E-2</v>
      </c>
      <c r="H612" s="49">
        <f>_xll.qlCalendarAdvance(IborCalendar,$H611,B612,"f",FALSE)</f>
        <v>43566</v>
      </c>
      <c r="I612" s="49">
        <f>_xll.qlInterestRateIndexValueDate(Index1M,$H612)</f>
        <v>43570</v>
      </c>
      <c r="J612" s="52">
        <f>IFERROR(_xll.qlIndexFixing(Index1M,$H612,TRUE,_xll.ohTrigger(RecalcTrigger,Trigger1M)),NA())</f>
        <v>2.4679169318587491E-2</v>
      </c>
      <c r="K612" s="52">
        <f>IFERROR(_xll.qlIndexFixing(ONIndex1M,I612,TRUE,_xll.ohTrigger(RecalcTrigger,Trigger1M)),NA())</f>
        <v>2.4518726283684344E-2</v>
      </c>
      <c r="L612" s="52">
        <f>IFERROR(_xll.qlIndexFixing(Index3M,H612,TRUE,_xll.ohTrigger(RecalcTrigger,Trigger3M)),NA())</f>
        <v>2.657208935919169E-2</v>
      </c>
      <c r="M612" s="52">
        <f>IFERROR(_xll.qlIndexFixing(ONIndex3M,I612,TRUE,_xll.ohTrigger(RecalcTrigger,Trigger3M)),NA())</f>
        <v>2.6079717674312164E-2</v>
      </c>
      <c r="N612" s="52">
        <f>IFERROR(_xll.qlIndexFixing(Index6M,$H612,TRUE,_xll.ohTrigger(RecalcTrigger,Trigger6M)),NA())</f>
        <v>2.7660991601180684E-2</v>
      </c>
      <c r="O612" s="52">
        <f>IFERROR(_xll.qlIndexFixing(ONIndex6M,I612,TRUE,_xll.ohTrigger(RecalcTrigger,Trigger6M)),NA())</f>
        <v>2.657462907321495E-2</v>
      </c>
      <c r="P612" s="52">
        <f>IFERROR(_xll.qlIndexFixing(Index1Y,$H612,TRUE,_xll.ohTrigger(RecalcTrigger,Trigger1Y)),NA())</f>
        <v>2.990452685146109E-2</v>
      </c>
      <c r="Q612" s="52">
        <f>IFERROR(_xll.qlIndexFixing(ONIndex1Y,I612,TRUE,_xll.ohTrigger(RecalcTrigger,Trigger1Y)),NA())</f>
        <v>2.7704750271837497E-2</v>
      </c>
    </row>
    <row r="613" spans="2:17" x14ac:dyDescent="0.2">
      <c r="B613" s="46" t="s">
        <v>51</v>
      </c>
      <c r="D613" s="49">
        <f>_xll.qlCalendarAdvance(LocalCalendar,$D612,B613,"f",FALSE)</f>
        <v>43579</v>
      </c>
      <c r="E613" s="49">
        <f>_xll.qlInterestRateIndexValueDate(IndexON,D613)</f>
        <v>43579</v>
      </c>
      <c r="F613" s="52">
        <f>IFERROR(_xll.qlIndexFixing(IndexON,D613,TRUE,_xll.ohTrigger(RecalcTrigger,TriggerON)),NA())</f>
        <v>2.3735042451056287E-2</v>
      </c>
      <c r="H613" s="49">
        <f>_xll.qlCalendarAdvance(IborCalendar,$H612,B613,"f",FALSE)</f>
        <v>43573</v>
      </c>
      <c r="I613" s="49">
        <f>_xll.qlInterestRateIndexValueDate(Index1M,$H613)</f>
        <v>43579</v>
      </c>
      <c r="J613" s="52">
        <f>IFERROR(_xll.qlIndexFixing(Index1M,$H613,TRUE,_xll.ohTrigger(RecalcTrigger,Trigger1M)),NA())</f>
        <v>2.4762626782391273E-2</v>
      </c>
      <c r="K613" s="52">
        <f>IFERROR(_xll.qlIndexFixing(ONIndex1M,I613,TRUE,_xll.ohTrigger(RecalcTrigger,Trigger1M)),NA())</f>
        <v>2.4603738425970079E-2</v>
      </c>
      <c r="L613" s="52">
        <f>IFERROR(_xll.qlIndexFixing(Index3M,H613,TRUE,_xll.ohTrigger(RecalcTrigger,Trigger3M)),NA())</f>
        <v>2.6650279523172088E-2</v>
      </c>
      <c r="M613" s="52">
        <f>IFERROR(_xll.qlIndexFixing(ONIndex3M,I613,TRUE,_xll.ohTrigger(RecalcTrigger,Trigger3M)),NA())</f>
        <v>2.6165319197062331E-2</v>
      </c>
      <c r="N613" s="52">
        <f>IFERROR(_xll.qlIndexFixing(Index6M,$H613,TRUE,_xll.ohTrigger(RecalcTrigger,Trigger6M)),NA())</f>
        <v>2.7747015990624208E-2</v>
      </c>
      <c r="O613" s="52">
        <f>IFERROR(_xll.qlIndexFixing(ONIndex6M,I613,TRUE,_xll.ohTrigger(RecalcTrigger,Trigger6M)),NA())</f>
        <v>2.6669621188988302E-2</v>
      </c>
      <c r="P613" s="52">
        <f>IFERROR(_xll.qlIndexFixing(Index1Y,$H613,TRUE,_xll.ohTrigger(RecalcTrigger,Trigger1Y)),NA())</f>
        <v>2.9985131998340624E-2</v>
      </c>
      <c r="Q613" s="52">
        <f>IFERROR(_xll.qlIndexFixing(ONIndex1Y,I613,TRUE,_xll.ohTrigger(RecalcTrigger,Trigger1Y)),NA())</f>
        <v>2.7800842285143901E-2</v>
      </c>
    </row>
    <row r="614" spans="2:17" x14ac:dyDescent="0.2">
      <c r="B614" s="46" t="s">
        <v>51</v>
      </c>
      <c r="D614" s="49">
        <f>_xll.qlCalendarAdvance(LocalCalendar,$D613,B614,"f",FALSE)</f>
        <v>43586</v>
      </c>
      <c r="E614" s="49">
        <f>_xll.qlInterestRateIndexValueDate(IndexON,D614)</f>
        <v>43586</v>
      </c>
      <c r="F614" s="52">
        <f>IFERROR(_xll.qlIndexFixing(IndexON,D614,TRUE,_xll.ohTrigger(RecalcTrigger,TriggerON)),NA())</f>
        <v>2.3809378257526603E-2</v>
      </c>
      <c r="H614" s="49">
        <f>_xll.qlCalendarAdvance(IborCalendar,$H613,B614,"f",FALSE)</f>
        <v>43580</v>
      </c>
      <c r="I614" s="49">
        <f>_xll.qlInterestRateIndexValueDate(Index1M,$H614)</f>
        <v>43584</v>
      </c>
      <c r="J614" s="52">
        <f>IFERROR(_xll.qlIndexFixing(Index1M,$H614,TRUE,_xll.ohTrigger(RecalcTrigger,Trigger1M)),NA())</f>
        <v>2.4808529911928723E-2</v>
      </c>
      <c r="K614" s="52">
        <f>IFERROR(_xll.qlIndexFixing(ONIndex1M,I614,TRUE,_xll.ohTrigger(RecalcTrigger,Trigger1M)),NA())</f>
        <v>2.4650505946626211E-2</v>
      </c>
      <c r="L614" s="52">
        <f>IFERROR(_xll.qlIndexFixing(Index3M,H614,TRUE,_xll.ohTrigger(RecalcTrigger,Trigger3M)),NA())</f>
        <v>2.669314736625571E-2</v>
      </c>
      <c r="M614" s="52">
        <f>IFERROR(_xll.qlIndexFixing(ONIndex3M,I614,TRUE,_xll.ohTrigger(RecalcTrigger,Trigger3M)),NA())</f>
        <v>2.6212159080554187E-2</v>
      </c>
      <c r="N614" s="52">
        <f>IFERROR(_xll.qlIndexFixing(Index6M,$H614,TRUE,_xll.ohTrigger(RecalcTrigger,Trigger6M)),NA())</f>
        <v>2.7794392714951453E-2</v>
      </c>
      <c r="O614" s="52">
        <f>IFERROR(_xll.qlIndexFixing(ONIndex6M,I614,TRUE,_xll.ohTrigger(RecalcTrigger,Trigger6M)),NA())</f>
        <v>2.6721924147912191E-2</v>
      </c>
      <c r="P614" s="52">
        <f>IFERROR(_xll.qlIndexFixing(Index1Y,$H614,TRUE,_xll.ohTrigger(RecalcTrigger,Trigger1Y)),NA())</f>
        <v>3.0029439640847495E-2</v>
      </c>
      <c r="Q614" s="52">
        <f>IFERROR(_xll.qlIndexFixing(ONIndex1Y,I614,TRUE,_xll.ohTrigger(RecalcTrigger,Trigger1Y)),NA())</f>
        <v>2.7854178300508181E-2</v>
      </c>
    </row>
    <row r="615" spans="2:17" x14ac:dyDescent="0.2">
      <c r="B615" s="46" t="s">
        <v>51</v>
      </c>
      <c r="D615" s="49">
        <f>_xll.qlCalendarAdvance(LocalCalendar,$D614,B615,"f",FALSE)</f>
        <v>43593</v>
      </c>
      <c r="E615" s="49">
        <f>_xll.qlInterestRateIndexValueDate(IndexON,D615)</f>
        <v>43593</v>
      </c>
      <c r="F615" s="52">
        <f>IFERROR(_xll.qlIndexFixing(IndexON,D615,TRUE,_xll.ohTrigger(RecalcTrigger,TriggerON)),NA())</f>
        <v>2.38833739039368E-2</v>
      </c>
      <c r="H615" s="49">
        <f>_xll.qlCalendarAdvance(IborCalendar,$H614,B615,"f",FALSE)</f>
        <v>43587</v>
      </c>
      <c r="I615" s="49">
        <f>_xll.qlInterestRateIndexValueDate(Index1M,$H615)</f>
        <v>43592</v>
      </c>
      <c r="J615" s="52">
        <f>IFERROR(_xll.qlIndexFixing(Index1M,$H615,TRUE,_xll.ohTrigger(RecalcTrigger,Trigger1M)),NA())</f>
        <v>2.4886633648510528E-2</v>
      </c>
      <c r="K615" s="52">
        <f>IFERROR(_xll.qlIndexFixing(ONIndex1M,I615,TRUE,_xll.ohTrigger(RecalcTrigger,Trigger1M)),NA())</f>
        <v>2.4724648400162863E-2</v>
      </c>
      <c r="L615" s="52">
        <f>IFERROR(_xll.qlIndexFixing(Index3M,H615,TRUE,_xll.ohTrigger(RecalcTrigger,Trigger3M)),NA())</f>
        <v>2.6766044848181111E-2</v>
      </c>
      <c r="M615" s="52">
        <f>IFERROR(_xll.qlIndexFixing(ONIndex3M,I615,TRUE,_xll.ohTrigger(RecalcTrigger,Trigger3M)),NA())</f>
        <v>2.6286038352454355E-2</v>
      </c>
      <c r="N615" s="52">
        <f>IFERROR(_xll.qlIndexFixing(Index6M,$H615,TRUE,_xll.ohTrigger(RecalcTrigger,Trigger6M)),NA())</f>
        <v>2.7875159105677918E-2</v>
      </c>
      <c r="O615" s="52">
        <f>IFERROR(_xll.qlIndexFixing(ONIndex6M,I615,TRUE,_xll.ohTrigger(RecalcTrigger,Trigger6M)),NA())</f>
        <v>2.6804909944067035E-2</v>
      </c>
      <c r="P615" s="52">
        <f>IFERROR(_xll.qlIndexFixing(Index1Y,$H615,TRUE,_xll.ohTrigger(RecalcTrigger,Trigger1Y)),NA())</f>
        <v>3.0099613514444939E-2</v>
      </c>
      <c r="Q615" s="52">
        <f>IFERROR(_xll.qlIndexFixing(ONIndex1Y,I615,TRUE,_xll.ohTrigger(RecalcTrigger,Trigger1Y)),NA())</f>
        <v>2.7939443962399224E-2</v>
      </c>
    </row>
    <row r="616" spans="2:17" x14ac:dyDescent="0.2">
      <c r="B616" s="46" t="s">
        <v>51</v>
      </c>
      <c r="D616" s="49">
        <f>_xll.qlCalendarAdvance(LocalCalendar,$D615,B616,"f",FALSE)</f>
        <v>43600</v>
      </c>
      <c r="E616" s="49">
        <f>_xll.qlInterestRateIndexValueDate(IndexON,D616)</f>
        <v>43600</v>
      </c>
      <c r="F616" s="52">
        <f>IFERROR(_xll.qlIndexFixing(IndexON,D616,TRUE,_xll.ohTrigger(RecalcTrigger,TriggerON)),NA())</f>
        <v>2.3957029390127005E-2</v>
      </c>
      <c r="H616" s="49">
        <f>_xll.qlCalendarAdvance(IborCalendar,$H615,B616,"f",FALSE)</f>
        <v>43594</v>
      </c>
      <c r="I616" s="49">
        <f>_xll.qlInterestRateIndexValueDate(Index1M,$H616)</f>
        <v>43598</v>
      </c>
      <c r="J616" s="52">
        <f>IFERROR(_xll.qlIndexFixing(Index1M,$H616,TRUE,_xll.ohTrigger(RecalcTrigger,Trigger1M)),NA())</f>
        <v>2.4940612000169931E-2</v>
      </c>
      <c r="K616" s="52">
        <f>IFERROR(_xll.qlIndexFixing(ONIndex1M,I616,TRUE,_xll.ohTrigger(RecalcTrigger,Trigger1M)),NA())</f>
        <v>2.4779701502879448E-2</v>
      </c>
      <c r="L616" s="52">
        <f>IFERROR(_xll.qlIndexFixing(Index3M,H616,TRUE,_xll.ohTrigger(RecalcTrigger,Trigger3M)),NA())</f>
        <v>2.6816288984649873E-2</v>
      </c>
      <c r="M616" s="52">
        <f>IFERROR(_xll.qlIndexFixing(ONIndex3M,I616,TRUE,_xll.ohTrigger(RecalcTrigger,Trigger3M)),NA())</f>
        <v>2.6340587983746389E-2</v>
      </c>
      <c r="N616" s="52">
        <f>IFERROR(_xll.qlIndexFixing(Index6M,$H616,TRUE,_xll.ohTrigger(RecalcTrigger,Trigger6M)),NA())</f>
        <v>2.7931035468163553E-2</v>
      </c>
      <c r="O616" s="52">
        <f>IFERROR(_xll.qlIndexFixing(ONIndex6M,I616,TRUE,_xll.ohTrigger(RecalcTrigger,Trigger6M)),NA())</f>
        <v>2.6866584764038137E-2</v>
      </c>
      <c r="P616" s="52">
        <f>IFERROR(_xll.qlIndexFixing(Index1Y,$H616,TRUE,_xll.ohTrigger(RecalcTrigger,Trigger1Y)),NA())</f>
        <v>3.0151652813301497E-2</v>
      </c>
      <c r="Q616" s="52">
        <f>IFERROR(_xll.qlIndexFixing(ONIndex1Y,I616,TRUE,_xll.ohTrigger(RecalcTrigger,Trigger1Y)),NA())</f>
        <v>2.8003335084951786E-2</v>
      </c>
    </row>
    <row r="617" spans="2:17" x14ac:dyDescent="0.2">
      <c r="B617" s="46" t="s">
        <v>51</v>
      </c>
      <c r="D617" s="49">
        <f>_xll.qlCalendarAdvance(LocalCalendar,$D616,B617,"f",FALSE)</f>
        <v>43607</v>
      </c>
      <c r="E617" s="49">
        <f>_xll.qlInterestRateIndexValueDate(IndexON,D617)</f>
        <v>43607</v>
      </c>
      <c r="F617" s="52">
        <f>IFERROR(_xll.qlIndexFixing(IndexON,D617,TRUE,_xll.ohTrigger(RecalcTrigger,TriggerON)),NA())</f>
        <v>2.4030344716017282E-2</v>
      </c>
      <c r="H617" s="49">
        <f>_xll.qlCalendarAdvance(IborCalendar,$H616,B617,"f",FALSE)</f>
        <v>43601</v>
      </c>
      <c r="I617" s="49">
        <f>_xll.qlInterestRateIndexValueDate(Index1M,$H617)</f>
        <v>43605</v>
      </c>
      <c r="J617" s="52">
        <f>IFERROR(_xll.qlIndexFixing(Index1M,$H617,TRUE,_xll.ohTrigger(RecalcTrigger,Trigger1M)),NA())</f>
        <v>2.5002985916867348E-2</v>
      </c>
      <c r="K617" s="52">
        <f>IFERROR(_xll.qlIndexFixing(ONIndex1M,I617,TRUE,_xll.ohTrigger(RecalcTrigger,Trigger1M)),NA())</f>
        <v>2.4843330240118533E-2</v>
      </c>
      <c r="L617" s="52">
        <f>IFERROR(_xll.qlIndexFixing(Index3M,H617,TRUE,_xll.ohTrigger(RecalcTrigger,Trigger3M)),NA())</f>
        <v>2.6874331299096773E-2</v>
      </c>
      <c r="M617" s="52">
        <f>IFERROR(_xll.qlIndexFixing(ONIndex3M,I617,TRUE,_xll.ohTrigger(RecalcTrigger,Trigger3M)),NA())</f>
        <v>2.6403297745449805E-2</v>
      </c>
      <c r="N617" s="52">
        <f>IFERROR(_xll.qlIndexFixing(Index6M,$H617,TRUE,_xll.ohTrigger(RecalcTrigger,Trigger6M)),NA())</f>
        <v>2.7995699567190249E-2</v>
      </c>
      <c r="O617" s="52">
        <f>IFERROR(_xll.qlIndexFixing(ONIndex6M,I617,TRUE,_xll.ohTrigger(RecalcTrigger,Trigger6M)),NA())</f>
        <v>2.6937927149077723E-2</v>
      </c>
      <c r="P617" s="52">
        <f>IFERROR(_xll.qlIndexFixing(Index1Y,$H617,TRUE,_xll.ohTrigger(RecalcTrigger,Trigger1Y)),NA())</f>
        <v>3.0211711914021968E-2</v>
      </c>
      <c r="Q617" s="52">
        <f>IFERROR(_xll.qlIndexFixing(ONIndex1Y,I617,TRUE,_xll.ohTrigger(RecalcTrigger,Trigger1Y)),NA())</f>
        <v>2.807781176041857E-2</v>
      </c>
    </row>
    <row r="618" spans="2:17" x14ac:dyDescent="0.2">
      <c r="B618" s="46" t="s">
        <v>51</v>
      </c>
      <c r="D618" s="49">
        <f>_xll.qlCalendarAdvance(LocalCalendar,$D617,B618,"f",FALSE)</f>
        <v>43614</v>
      </c>
      <c r="E618" s="49">
        <f>_xll.qlInterestRateIndexValueDate(IndexON,D618)</f>
        <v>43614</v>
      </c>
      <c r="F618" s="52">
        <f>IFERROR(_xll.qlIndexFixing(IndexON,D618,TRUE,_xll.ohTrigger(RecalcTrigger,TriggerON)),NA())</f>
        <v>2.4103319881207952E-2</v>
      </c>
      <c r="H618" s="49">
        <f>_xll.qlCalendarAdvance(IborCalendar,$H617,B618,"f",FALSE)</f>
        <v>43608</v>
      </c>
      <c r="I618" s="49">
        <f>_xll.qlInterestRateIndexValueDate(Index1M,$H618)</f>
        <v>43613</v>
      </c>
      <c r="J618" s="52">
        <f>IFERROR(_xll.qlIndexFixing(Index1M,$H618,TRUE,_xll.ohTrigger(RecalcTrigger,Trigger1M)),NA())</f>
        <v>2.5073478081143463E-2</v>
      </c>
      <c r="K618" s="52">
        <f>IFERROR(_xll.qlIndexFixing(ONIndex1M,I618,TRUE,_xll.ohTrigger(RecalcTrigger,Trigger1M)),NA())</f>
        <v>2.4915257742552654E-2</v>
      </c>
      <c r="L618" s="52">
        <f>IFERROR(_xll.qlIndexFixing(Index3M,H618,TRUE,_xll.ohTrigger(RecalcTrigger,Trigger3M)),NA())</f>
        <v>2.6939977936703531E-2</v>
      </c>
      <c r="M618" s="52">
        <f>IFERROR(_xll.qlIndexFixing(ONIndex3M,I618,TRUE,_xll.ohTrigger(RecalcTrigger,Trigger3M)),NA())</f>
        <v>2.6473737725298818E-2</v>
      </c>
      <c r="N618" s="52">
        <f>IFERROR(_xll.qlIndexFixing(Index6M,$H618,TRUE,_xll.ohTrigger(RecalcTrigger,Trigger6M)),NA())</f>
        <v>2.8074385749658294E-2</v>
      </c>
      <c r="O618" s="52">
        <f>IFERROR(_xll.qlIndexFixing(ONIndex6M,I618,TRUE,_xll.ohTrigger(RecalcTrigger,Trigger6M)),NA())</f>
        <v>2.701865483513366E-2</v>
      </c>
      <c r="P618" s="52">
        <f>IFERROR(_xll.qlIndexFixing(Index1Y,$H618,TRUE,_xll.ohTrigger(RecalcTrigger,Trigger1Y)),NA())</f>
        <v>3.0279472030269788E-2</v>
      </c>
      <c r="Q618" s="52">
        <f>IFERROR(_xll.qlIndexFixing(ONIndex1Y,I618,TRUE,_xll.ohTrigger(RecalcTrigger,Trigger1Y)),NA())</f>
        <v>2.8162844926846731E-2</v>
      </c>
    </row>
    <row r="619" spans="2:17" x14ac:dyDescent="0.2">
      <c r="B619" s="46" t="s">
        <v>51</v>
      </c>
      <c r="D619" s="49">
        <f>_xll.qlCalendarAdvance(LocalCalendar,$D618,B619,"f",FALSE)</f>
        <v>43621</v>
      </c>
      <c r="E619" s="49">
        <f>_xll.qlInterestRateIndexValueDate(IndexON,D619)</f>
        <v>43621</v>
      </c>
      <c r="F619" s="52">
        <f>IFERROR(_xll.qlIndexFixing(IndexON,D619,TRUE,_xll.ohTrigger(RecalcTrigger,TriggerON)),NA())</f>
        <v>2.4175954885539142E-2</v>
      </c>
      <c r="H619" s="49">
        <f>_xll.qlCalendarAdvance(IborCalendar,$H618,B619,"f",FALSE)</f>
        <v>43615</v>
      </c>
      <c r="I619" s="49">
        <f>_xll.qlInterestRateIndexValueDate(Index1M,$H619)</f>
        <v>43619</v>
      </c>
      <c r="J619" s="52">
        <f>IFERROR(_xll.qlIndexFixing(Index1M,$H619,TRUE,_xll.ohTrigger(RecalcTrigger,Trigger1M)),NA())</f>
        <v>2.512061545746036E-2</v>
      </c>
      <c r="K619" s="52">
        <f>IFERROR(_xll.qlIndexFixing(ONIndex1M,I619,TRUE,_xll.ohTrigger(RecalcTrigger,Trigger1M)),NA())</f>
        <v>2.4968649631142981E-2</v>
      </c>
      <c r="L619" s="52">
        <f>IFERROR(_xll.qlIndexFixing(Index3M,H619,TRUE,_xll.ohTrigger(RecalcTrigger,Trigger3M)),NA())</f>
        <v>2.6988782056502906E-2</v>
      </c>
      <c r="M619" s="52">
        <f>IFERROR(_xll.qlIndexFixing(ONIndex3M,I619,TRUE,_xll.ohTrigger(RecalcTrigger,Trigger3M)),NA())</f>
        <v>2.6525707886193572E-2</v>
      </c>
      <c r="N619" s="52">
        <f>IFERROR(_xll.qlIndexFixing(Index6M,$H619,TRUE,_xll.ohTrigger(RecalcTrigger,Trigger6M)),NA())</f>
        <v>2.8117906225115095E-2</v>
      </c>
      <c r="O619" s="52">
        <f>IFERROR(_xll.qlIndexFixing(ONIndex6M,I619,TRUE,_xll.ohTrigger(RecalcTrigger,Trigger6M)),NA())</f>
        <v>2.7078636071511397E-2</v>
      </c>
      <c r="P619" s="52">
        <f>IFERROR(_xll.qlIndexFixing(Index1Y,$H619,TRUE,_xll.ohTrigger(RecalcTrigger,Trigger1Y)),NA())</f>
        <v>3.0329664869550722E-2</v>
      </c>
      <c r="Q619" s="52">
        <f>IFERROR(_xll.qlIndexFixing(ONIndex1Y,I619,TRUE,_xll.ohTrigger(RecalcTrigger,Trigger1Y)),NA())</f>
        <v>2.8226561677762163E-2</v>
      </c>
    </row>
    <row r="620" spans="2:17" x14ac:dyDescent="0.2">
      <c r="B620" s="46" t="s">
        <v>51</v>
      </c>
      <c r="D620" s="49">
        <f>_xll.qlCalendarAdvance(LocalCalendar,$D619,B620,"f",FALSE)</f>
        <v>43628</v>
      </c>
      <c r="E620" s="49">
        <f>_xll.qlInterestRateIndexValueDate(IndexON,D620)</f>
        <v>43628</v>
      </c>
      <c r="F620" s="52">
        <f>IFERROR(_xll.qlIndexFixing(IndexON,D620,TRUE,_xll.ohTrigger(RecalcTrigger,TriggerON)),NA())</f>
        <v>2.4248249728930915E-2</v>
      </c>
      <c r="H620" s="49">
        <f>_xll.qlCalendarAdvance(IborCalendar,$H619,B620,"f",FALSE)</f>
        <v>43622</v>
      </c>
      <c r="I620" s="49">
        <f>_xll.qlInterestRateIndexValueDate(Index1M,$H620)</f>
        <v>43626</v>
      </c>
      <c r="J620" s="52">
        <f>IFERROR(_xll.qlIndexFixing(Index1M,$H620,TRUE,_xll.ohTrigger(RecalcTrigger,Trigger1M)),NA())</f>
        <v>2.5181174102084647E-2</v>
      </c>
      <c r="K620" s="52">
        <f>IFERROR(_xll.qlIndexFixing(ONIndex1M,I620,TRUE,_xll.ohTrigger(RecalcTrigger,Trigger1M)),NA())</f>
        <v>2.5030340284208918E-2</v>
      </c>
      <c r="L620" s="52">
        <f>IFERROR(_xll.qlIndexFixing(Index3M,H620,TRUE,_xll.ohTrigger(RecalcTrigger,Trigger3M)),NA())</f>
        <v>2.7045307978740614E-2</v>
      </c>
      <c r="M620" s="52">
        <f>IFERROR(_xll.qlIndexFixing(ONIndex3M,I620,TRUE,_xll.ohTrigger(RecalcTrigger,Trigger3M)),NA())</f>
        <v>2.658540826427469E-2</v>
      </c>
      <c r="N620" s="52">
        <f>IFERROR(_xll.qlIndexFixing(Index6M,$H620,TRUE,_xll.ohTrigger(RecalcTrigger,Trigger6M)),NA())</f>
        <v>2.8180936936253845E-2</v>
      </c>
      <c r="O620" s="52">
        <f>IFERROR(_xll.qlIndexFixing(ONIndex6M,I620,TRUE,_xll.ohTrigger(RecalcTrigger,Trigger6M)),NA())</f>
        <v>2.7148002608106125E-2</v>
      </c>
      <c r="P620" s="52">
        <f>IFERROR(_xll.qlIndexFixing(Index1Y,$H620,TRUE,_xll.ohTrigger(RecalcTrigger,Trigger1Y)),NA())</f>
        <v>3.0387530609183248E-2</v>
      </c>
      <c r="Q620" s="52">
        <f>IFERROR(_xll.qlIndexFixing(ONIndex1Y,I620,TRUE,_xll.ohTrigger(RecalcTrigger,Trigger1Y)),NA())</f>
        <v>2.8300834919479101E-2</v>
      </c>
    </row>
    <row r="621" spans="2:17" x14ac:dyDescent="0.2">
      <c r="B621" s="46" t="s">
        <v>51</v>
      </c>
      <c r="D621" s="49">
        <f>_xll.qlCalendarAdvance(LocalCalendar,$D620,B621,"f",FALSE)</f>
        <v>43635</v>
      </c>
      <c r="E621" s="49">
        <f>_xll.qlInterestRateIndexValueDate(IndexON,D621)</f>
        <v>43635</v>
      </c>
      <c r="F621" s="52">
        <f>IFERROR(_xll.qlIndexFixing(IndexON,D621,TRUE,_xll.ohTrigger(RecalcTrigger,TriggerON)),NA())</f>
        <v>2.4320204411063528E-2</v>
      </c>
      <c r="H621" s="49">
        <f>_xll.qlCalendarAdvance(IborCalendar,$H620,B621,"f",FALSE)</f>
        <v>43629</v>
      </c>
      <c r="I621" s="49">
        <f>_xll.qlInterestRateIndexValueDate(Index1M,$H621)</f>
        <v>43633</v>
      </c>
      <c r="J621" s="52">
        <f>IFERROR(_xll.qlIndexFixing(Index1M,$H621,TRUE,_xll.ohTrigger(RecalcTrigger,Trigger1M)),NA())</f>
        <v>2.5241270401309635E-2</v>
      </c>
      <c r="K621" s="52">
        <f>IFERROR(_xll.qlIndexFixing(ONIndex1M,I621,TRUE,_xll.ohTrigger(RecalcTrigger,Trigger1M)),NA())</f>
        <v>2.5091384908604297E-2</v>
      </c>
      <c r="L621" s="52">
        <f>IFERROR(_xll.qlIndexFixing(Index3M,H621,TRUE,_xll.ohTrigger(RecalcTrigger,Trigger3M)),NA())</f>
        <v>2.710144592213275E-2</v>
      </c>
      <c r="M621" s="52">
        <f>IFERROR(_xll.qlIndexFixing(ONIndex3M,I621,TRUE,_xll.ohTrigger(RecalcTrigger,Trigger3M)),NA())</f>
        <v>2.6644105513575767E-2</v>
      </c>
      <c r="N621" s="52">
        <f>IFERROR(_xll.qlIndexFixing(Index6M,$H621,TRUE,_xll.ohTrigger(RecalcTrigger,Trigger6M)),NA())</f>
        <v>2.8243422122730653E-2</v>
      </c>
      <c r="O621" s="52">
        <f>IFERROR(_xll.qlIndexFixing(ONIndex6M,I621,TRUE,_xll.ohTrigger(RecalcTrigger,Trigger6M)),NA())</f>
        <v>2.7216710527619981E-2</v>
      </c>
      <c r="P621" s="52">
        <f>IFERROR(_xll.qlIndexFixing(Index1Y,$H621,TRUE,_xll.ohTrigger(RecalcTrigger,Trigger1Y)),NA())</f>
        <v>3.0444637110613629E-2</v>
      </c>
      <c r="Q621" s="52">
        <f>IFERROR(_xll.qlIndexFixing(ONIndex1Y,I621,TRUE,_xll.ohTrigger(RecalcTrigger,Trigger1Y)),NA())</f>
        <v>2.8375040349999381E-2</v>
      </c>
    </row>
    <row r="622" spans="2:17" x14ac:dyDescent="0.2">
      <c r="B622" s="46" t="s">
        <v>51</v>
      </c>
      <c r="D622" s="49">
        <f>_xll.qlCalendarAdvance(LocalCalendar,$D621,B622,"f",FALSE)</f>
        <v>43642</v>
      </c>
      <c r="E622" s="49">
        <f>_xll.qlInterestRateIndexValueDate(IndexON,D622)</f>
        <v>43642</v>
      </c>
      <c r="F622" s="52">
        <f>IFERROR(_xll.qlIndexFixing(IndexON,D622,TRUE,_xll.ohTrigger(RecalcTrigger,TriggerON)),NA())</f>
        <v>2.4391818931777109E-2</v>
      </c>
      <c r="H622" s="49">
        <f>_xll.qlCalendarAdvance(IborCalendar,$H621,B622,"f",FALSE)</f>
        <v>43636</v>
      </c>
      <c r="I622" s="49">
        <f>_xll.qlInterestRateIndexValueDate(Index1M,$H622)</f>
        <v>43640</v>
      </c>
      <c r="J622" s="52">
        <f>IFERROR(_xll.qlIndexFixing(Index1M,$H622,TRUE,_xll.ohTrigger(RecalcTrigger,Trigger1M)),NA())</f>
        <v>2.5301012091981434E-2</v>
      </c>
      <c r="K622" s="52">
        <f>IFERROR(_xll.qlIndexFixing(ONIndex1M,I622,TRUE,_xll.ohTrigger(RecalcTrigger,Trigger1M)),NA())</f>
        <v>2.5151783503929437E-2</v>
      </c>
      <c r="L622" s="52">
        <f>IFERROR(_xll.qlIndexFixing(Index3M,H622,TRUE,_xll.ohTrigger(RecalcTrigger,Trigger3M)),NA())</f>
        <v>2.7157254635137587E-2</v>
      </c>
      <c r="M622" s="52">
        <f>IFERROR(_xll.qlIndexFixing(ONIndex3M,I622,TRUE,_xll.ohTrigger(RecalcTrigger,Trigger3M)),NA())</f>
        <v>2.6701799633457313E-2</v>
      </c>
      <c r="N622" s="52">
        <f>IFERROR(_xll.qlIndexFixing(Index6M,$H622,TRUE,_xll.ohTrigger(RecalcTrigger,Trigger6M)),NA())</f>
        <v>2.8305366846307231E-2</v>
      </c>
      <c r="O622" s="52">
        <f>IFERROR(_xll.qlIndexFixing(ONIndex6M,I622,TRUE,_xll.ohTrigger(RecalcTrigger,Trigger6M)),NA())</f>
        <v>2.728475982989309E-2</v>
      </c>
      <c r="P622" s="52">
        <f>IFERROR(_xll.qlIndexFixing(Index1Y,$H622,TRUE,_xll.ohTrigger(RecalcTrigger,Trigger1Y)),NA())</f>
        <v>3.0500970312412903E-2</v>
      </c>
      <c r="Q622" s="52">
        <f>IFERROR(_xll.qlIndexFixing(ONIndex1Y,I622,TRUE,_xll.ohTrigger(RecalcTrigger,Trigger1Y)),NA())</f>
        <v>2.8449177969003259E-2</v>
      </c>
    </row>
    <row r="623" spans="2:17" x14ac:dyDescent="0.2">
      <c r="B623" s="46" t="s">
        <v>51</v>
      </c>
      <c r="D623" s="49">
        <f>_xll.qlCalendarAdvance(LocalCalendar,$D622,B623,"f",FALSE)</f>
        <v>43649</v>
      </c>
      <c r="E623" s="49">
        <f>_xll.qlInterestRateIndexValueDate(IndexON,D623)</f>
        <v>43649</v>
      </c>
      <c r="F623" s="52">
        <f>IFERROR(_xll.qlIndexFixing(IndexON,D623,TRUE,_xll.ohTrigger(RecalcTrigger,TriggerON)),NA())</f>
        <v>2.4468932701906532E-2</v>
      </c>
      <c r="H623" s="49">
        <f>_xll.qlCalendarAdvance(IborCalendar,$H622,B623,"f",FALSE)</f>
        <v>43643</v>
      </c>
      <c r="I623" s="49">
        <f>_xll.qlInterestRateIndexValueDate(Index1M,$H623)</f>
        <v>43647</v>
      </c>
      <c r="J623" s="52">
        <f>IFERROR(_xll.qlIndexFixing(Index1M,$H623,TRUE,_xll.ohTrigger(RecalcTrigger,Trigger1M)),NA())</f>
        <v>2.5365631032920027E-2</v>
      </c>
      <c r="K623" s="52">
        <f>IFERROR(_xll.qlIndexFixing(ONIndex1M,I623,TRUE,_xll.ohTrigger(RecalcTrigger,Trigger1M)),NA())</f>
        <v>2.5211594064273868E-2</v>
      </c>
      <c r="L623" s="52">
        <f>IFERROR(_xll.qlIndexFixing(Index3M,H623,TRUE,_xll.ohTrigger(RecalcTrigger,Trigger3M)),NA())</f>
        <v>2.7212792098655205E-2</v>
      </c>
      <c r="M623" s="52">
        <f>IFERROR(_xll.qlIndexFixing(ONIndex3M,I623,TRUE,_xll.ohTrigger(RecalcTrigger,Trigger3M)),NA())</f>
        <v>2.6758587160058411E-2</v>
      </c>
      <c r="N623" s="52">
        <f>IFERROR(_xll.qlIndexFixing(Index6M,$H623,TRUE,_xll.ohTrigger(RecalcTrigger,Trigger6M)),NA())</f>
        <v>2.8377396872496952E-2</v>
      </c>
      <c r="O623" s="52">
        <f>IFERROR(_xll.qlIndexFixing(ONIndex6M,I623,TRUE,_xll.ohTrigger(RecalcTrigger,Trigger6M)),NA())</f>
        <v>2.7352167099659042E-2</v>
      </c>
      <c r="P623" s="52">
        <f>IFERROR(_xll.qlIndexFixing(Index1Y,$H623,TRUE,_xll.ohTrigger(RecalcTrigger,Trigger1Y)),NA())</f>
        <v>3.055651637470538E-2</v>
      </c>
      <c r="Q623" s="52">
        <f>IFERROR(_xll.qlIndexFixing(ONIndex1Y,I623,TRUE,_xll.ohTrigger(RecalcTrigger,Trigger1Y)),NA())</f>
        <v>2.8523158846907037E-2</v>
      </c>
    </row>
    <row r="624" spans="2:17" x14ac:dyDescent="0.2">
      <c r="B624" s="46" t="s">
        <v>51</v>
      </c>
      <c r="D624" s="49">
        <f>_xll.qlCalendarAdvance(LocalCalendar,$D623,B624,"f",FALSE)</f>
        <v>43656</v>
      </c>
      <c r="E624" s="49">
        <f>_xll.qlInterestRateIndexValueDate(IndexON,D624)</f>
        <v>43656</v>
      </c>
      <c r="F624" s="52">
        <f>IFERROR(_xll.qlIndexFixing(IndexON,D624,TRUE,_xll.ohTrigger(RecalcTrigger,TriggerON)),NA())</f>
        <v>2.4533729559266249E-2</v>
      </c>
      <c r="H624" s="49">
        <f>_xll.qlCalendarAdvance(IborCalendar,$H623,B624,"f",FALSE)</f>
        <v>43650</v>
      </c>
      <c r="I624" s="49">
        <f>_xll.qlInterestRateIndexValueDate(Index1M,$H624)</f>
        <v>43654</v>
      </c>
      <c r="J624" s="52">
        <f>IFERROR(_xll.qlIndexFixing(Index1M,$H624,TRUE,_xll.ohTrigger(RecalcTrigger,Trigger1M)),NA())</f>
        <v>2.5424926727070907E-2</v>
      </c>
      <c r="K624" s="52">
        <f>IFERROR(_xll.qlIndexFixing(ONIndex1M,I624,TRUE,_xll.ohTrigger(RecalcTrigger,Trigger1M)),NA())</f>
        <v>2.5271161420441501E-2</v>
      </c>
      <c r="L624" s="52">
        <f>IFERROR(_xll.qlIndexFixing(Index3M,H624,TRUE,_xll.ohTrigger(RecalcTrigger,Trigger3M)),NA())</f>
        <v>2.7268090825631849E-2</v>
      </c>
      <c r="M624" s="52">
        <f>IFERROR(_xll.qlIndexFixing(ONIndex3M,I624,TRUE,_xll.ohTrigger(RecalcTrigger,Trigger3M)),NA())</f>
        <v>2.681504209454566E-2</v>
      </c>
      <c r="N624" s="52">
        <f>IFERROR(_xll.qlIndexFixing(Index6M,$H624,TRUE,_xll.ohTrigger(RecalcTrigger,Trigger6M)),NA())</f>
        <v>2.8432931234219666E-2</v>
      </c>
      <c r="O624" s="52">
        <f>IFERROR(_xll.qlIndexFixing(ONIndex6M,I624,TRUE,_xll.ohTrigger(RecalcTrigger,Trigger6M)),NA())</f>
        <v>2.7419030952033907E-2</v>
      </c>
      <c r="P624" s="52">
        <f>IFERROR(_xll.qlIndexFixing(Index1Y,$H624,TRUE,_xll.ohTrigger(RecalcTrigger,Trigger1Y)),NA())</f>
        <v>3.061127098977447E-2</v>
      </c>
      <c r="Q624" s="52">
        <f>IFERROR(_xll.qlIndexFixing(ONIndex1Y,I624,TRUE,_xll.ohTrigger(RecalcTrigger,Trigger1Y)),NA())</f>
        <v>2.8596454211884392E-2</v>
      </c>
    </row>
    <row r="625" spans="2:17" x14ac:dyDescent="0.2">
      <c r="B625" s="46" t="s">
        <v>51</v>
      </c>
      <c r="D625" s="49">
        <f>_xll.qlCalendarAdvance(LocalCalendar,$D624,B625,"f",FALSE)</f>
        <v>43663</v>
      </c>
      <c r="E625" s="49">
        <f>_xll.qlInterestRateIndexValueDate(IndexON,D625)</f>
        <v>43663</v>
      </c>
      <c r="F625" s="52">
        <f>IFERROR(_xll.qlIndexFixing(IndexON,D625,TRUE,_xll.ohTrigger(RecalcTrigger,TriggerON)),NA())</f>
        <v>2.4603896711434814E-2</v>
      </c>
      <c r="H625" s="49">
        <f>_xll.qlCalendarAdvance(IborCalendar,$H624,B625,"f",FALSE)</f>
        <v>43657</v>
      </c>
      <c r="I625" s="49">
        <f>_xll.qlInterestRateIndexValueDate(Index1M,$H625)</f>
        <v>43661</v>
      </c>
      <c r="J625" s="52">
        <f>IFERROR(_xll.qlIndexFixing(Index1M,$H625,TRUE,_xll.ohTrigger(RecalcTrigger,Trigger1M)),NA())</f>
        <v>2.5484037110170124E-2</v>
      </c>
      <c r="K625" s="52">
        <f>IFERROR(_xll.qlIndexFixing(ONIndex1M,I625,TRUE,_xll.ohTrigger(RecalcTrigger,Trigger1M)),NA())</f>
        <v>2.533054356668174E-2</v>
      </c>
      <c r="L625" s="52">
        <f>IFERROR(_xll.qlIndexFixing(Index3M,H625,TRUE,_xll.ohTrigger(RecalcTrigger,Trigger3M)),NA())</f>
        <v>2.7323152633554556E-2</v>
      </c>
      <c r="M625" s="52">
        <f>IFERROR(_xll.qlIndexFixing(ONIndex3M,I625,TRUE,_xll.ohTrigger(RecalcTrigger,Trigger3M)),NA())</f>
        <v>2.6871260973377886E-2</v>
      </c>
      <c r="N625" s="52">
        <f>IFERROR(_xll.qlIndexFixing(Index6M,$H625,TRUE,_xll.ohTrigger(RecalcTrigger,Trigger6M)),NA())</f>
        <v>2.8493241913286619E-2</v>
      </c>
      <c r="O625" s="52">
        <f>IFERROR(_xll.qlIndexFixing(ONIndex6M,I625,TRUE,_xll.ohTrigger(RecalcTrigger,Trigger6M)),NA())</f>
        <v>2.7485367971911145E-2</v>
      </c>
      <c r="P625" s="52">
        <f>IFERROR(_xll.qlIndexFixing(Index1Y,$H625,TRUE,_xll.ohTrigger(RecalcTrigger,Trigger1Y)),NA())</f>
        <v>3.0665243285675207E-2</v>
      </c>
      <c r="Q625" s="52">
        <f>IFERROR(_xll.qlIndexFixing(ONIndex1Y,I625,TRUE,_xll.ohTrigger(RecalcTrigger,Trigger1Y)),NA())</f>
        <v>2.8668975133792074E-2</v>
      </c>
    </row>
    <row r="626" spans="2:17" x14ac:dyDescent="0.2">
      <c r="B626" s="46" t="s">
        <v>51</v>
      </c>
      <c r="D626" s="49">
        <f>_xll.qlCalendarAdvance(LocalCalendar,$D625,B626,"f",FALSE)</f>
        <v>43670</v>
      </c>
      <c r="E626" s="49">
        <f>_xll.qlInterestRateIndexValueDate(IndexON,D626)</f>
        <v>43670</v>
      </c>
      <c r="F626" s="52">
        <f>IFERROR(_xll.qlIndexFixing(IndexON,D626,TRUE,_xll.ohTrigger(RecalcTrigger,TriggerON)),NA())</f>
        <v>2.467353693989871E-2</v>
      </c>
      <c r="H626" s="49">
        <f>_xll.qlCalendarAdvance(IborCalendar,$H625,B626,"f",FALSE)</f>
        <v>43664</v>
      </c>
      <c r="I626" s="49">
        <f>_xll.qlInterestRateIndexValueDate(Index1M,$H626)</f>
        <v>43668</v>
      </c>
      <c r="J626" s="52">
        <f>IFERROR(_xll.qlIndexFixing(Index1M,$H626,TRUE,_xll.ohTrigger(RecalcTrigger,Trigger1M)),NA())</f>
        <v>2.5542962179388971E-2</v>
      </c>
      <c r="K626" s="52">
        <f>IFERROR(_xll.qlIndexFixing(ONIndex1M,I626,TRUE,_xll.ohTrigger(RecalcTrigger,Trigger1M)),NA())</f>
        <v>2.5389740502914648E-2</v>
      </c>
      <c r="L626" s="52">
        <f>IFERROR(_xll.qlIndexFixing(Index3M,H626,TRUE,_xll.ohTrigger(RecalcTrigger,Trigger3M)),NA())</f>
        <v>2.7377977512470415E-2</v>
      </c>
      <c r="M626" s="52">
        <f>IFERROR(_xll.qlIndexFixing(ONIndex3M,I626,TRUE,_xll.ohTrigger(RecalcTrigger,Trigger3M)),NA())</f>
        <v>2.6927243796395217E-2</v>
      </c>
      <c r="N626" s="52">
        <f>IFERROR(_xll.qlIndexFixing(Index6M,$H626,TRUE,_xll.ohTrigger(RecalcTrigger,Trigger6M)),NA())</f>
        <v>2.8553019932048142E-2</v>
      </c>
      <c r="O626" s="52">
        <f>IFERROR(_xll.qlIndexFixing(ONIndex6M,I626,TRUE,_xll.ohTrigger(RecalcTrigger,Trigger6M)),NA())</f>
        <v>2.7551178159130885E-2</v>
      </c>
      <c r="P626" s="52">
        <f>IFERROR(_xll.qlIndexFixing(Index1Y,$H626,TRUE,_xll.ohTrigger(RecalcTrigger,Trigger1Y)),NA())</f>
        <v>3.0718443454279418E-2</v>
      </c>
      <c r="Q626" s="52">
        <f>IFERROR(_xll.qlIndexFixing(ONIndex1Y,I626,TRUE,_xll.ohTrigger(RecalcTrigger,Trigger1Y)),NA())</f>
        <v>2.8740721612150466E-2</v>
      </c>
    </row>
    <row r="627" spans="2:17" x14ac:dyDescent="0.2">
      <c r="B627" s="46" t="s">
        <v>51</v>
      </c>
      <c r="D627" s="49">
        <f>_xll.qlCalendarAdvance(LocalCalendar,$D626,B627,"f",FALSE)</f>
        <v>43677</v>
      </c>
      <c r="E627" s="49">
        <f>_xll.qlInterestRateIndexValueDate(IndexON,D627)</f>
        <v>43677</v>
      </c>
      <c r="F627" s="52">
        <f>IFERROR(_xll.qlIndexFixing(IndexON,D627,TRUE,_xll.ohTrigger(RecalcTrigger,TriggerON)),NA())</f>
        <v>2.4742650244178321E-2</v>
      </c>
      <c r="H627" s="49">
        <f>_xll.qlCalendarAdvance(IborCalendar,$H626,B627,"f",FALSE)</f>
        <v>43671</v>
      </c>
      <c r="I627" s="49">
        <f>_xll.qlInterestRateIndexValueDate(Index1M,$H627)</f>
        <v>43675</v>
      </c>
      <c r="J627" s="52">
        <f>IFERROR(_xll.qlIndexFixing(Index1M,$H627,TRUE,_xll.ohTrigger(RecalcTrigger,Trigger1M)),NA())</f>
        <v>2.5601701931909054E-2</v>
      </c>
      <c r="K627" s="52">
        <f>IFERROR(_xll.qlIndexFixing(ONIndex1M,I627,TRUE,_xll.ohTrigger(RecalcTrigger,Trigger1M)),NA())</f>
        <v>2.5448752229140226E-2</v>
      </c>
      <c r="L627" s="52">
        <f>IFERROR(_xll.qlIndexFixing(Index3M,H627,TRUE,_xll.ohTrigger(RecalcTrigger,Trigger3M)),NA())</f>
        <v>2.7432565452469089E-2</v>
      </c>
      <c r="M627" s="52">
        <f>IFERROR(_xll.qlIndexFixing(ONIndex3M,I627,TRUE,_xll.ohTrigger(RecalcTrigger,Trigger3M)),NA())</f>
        <v>2.6982990563517717E-2</v>
      </c>
      <c r="N627" s="52">
        <f>IFERROR(_xll.qlIndexFixing(Index6M,$H627,TRUE,_xll.ohTrigger(RecalcTrigger,Trigger6M)),NA())</f>
        <v>2.8612265242271517E-2</v>
      </c>
      <c r="O627" s="52">
        <f>IFERROR(_xll.qlIndexFixing(ONIndex6M,I627,TRUE,_xll.ohTrigger(RecalcTrigger,Trigger6M)),NA())</f>
        <v>2.7616461513293444E-2</v>
      </c>
      <c r="P627" s="52">
        <f>IFERROR(_xll.qlIndexFixing(Index1Y,$H627,TRUE,_xll.ohTrigger(RecalcTrigger,Trigger1Y)),NA())</f>
        <v>3.077088169140222E-2</v>
      </c>
      <c r="Q627" s="52">
        <f>IFERROR(_xll.qlIndexFixing(ONIndex1Y,I627,TRUE,_xll.ohTrigger(RecalcTrigger,Trigger1Y)),NA())</f>
        <v>2.8811693646479952E-2</v>
      </c>
    </row>
    <row r="628" spans="2:17" x14ac:dyDescent="0.2">
      <c r="B628" s="46" t="s">
        <v>51</v>
      </c>
      <c r="D628" s="49">
        <f>_xll.qlCalendarAdvance(LocalCalendar,$D627,B628,"f",FALSE)</f>
        <v>43684</v>
      </c>
      <c r="E628" s="49">
        <f>_xll.qlInterestRateIndexValueDate(IndexON,D628)</f>
        <v>43684</v>
      </c>
      <c r="F628" s="52">
        <f>IFERROR(_xll.qlIndexFixing(IndexON,D628,TRUE,_xll.ohTrigger(RecalcTrigger,TriggerON)),NA())</f>
        <v>2.4811236624273647E-2</v>
      </c>
      <c r="H628" s="49">
        <f>_xll.qlCalendarAdvance(IborCalendar,$H627,B628,"f",FALSE)</f>
        <v>43678</v>
      </c>
      <c r="I628" s="49">
        <f>_xll.qlInterestRateIndexValueDate(Index1M,$H628)</f>
        <v>43682</v>
      </c>
      <c r="J628" s="52">
        <f>IFERROR(_xll.qlIndexFixing(Index1M,$H628,TRUE,_xll.ohTrigger(RecalcTrigger,Trigger1M)),NA())</f>
        <v>2.5660256364927459E-2</v>
      </c>
      <c r="K628" s="52">
        <f>IFERROR(_xll.qlIndexFixing(ONIndex1M,I628,TRUE,_xll.ohTrigger(RecalcTrigger,Trigger1M)),NA())</f>
        <v>2.5507578745118664E-2</v>
      </c>
      <c r="L628" s="52">
        <f>IFERROR(_xll.qlIndexFixing(Index3M,H628,TRUE,_xll.ohTrigger(RecalcTrigger,Trigger3M)),NA())</f>
        <v>2.7486916443681956E-2</v>
      </c>
      <c r="M628" s="52">
        <f>IFERROR(_xll.qlIndexFixing(ONIndex3M,I628,TRUE,_xll.ohTrigger(RecalcTrigger,Trigger3M)),NA())</f>
        <v>2.703850127466545E-2</v>
      </c>
      <c r="N628" s="52">
        <f>IFERROR(_xll.qlIndexFixing(Index6M,$H628,TRUE,_xll.ohTrigger(RecalcTrigger,Trigger6M)),NA())</f>
        <v>2.8670977796152804E-2</v>
      </c>
      <c r="O628" s="52">
        <f>IFERROR(_xll.qlIndexFixing(ONIndex6M,I628,TRUE,_xll.ohTrigger(RecalcTrigger,Trigger6M)),NA())</f>
        <v>2.768121803407908E-2</v>
      </c>
      <c r="P628" s="52">
        <f>IFERROR(_xll.qlIndexFixing(Index1Y,$H628,TRUE,_xll.ohTrigger(RecalcTrigger,Trigger1Y)),NA())</f>
        <v>3.0822568196724721E-2</v>
      </c>
      <c r="Q628" s="52">
        <f>IFERROR(_xll.qlIndexFixing(ONIndex1Y,I628,TRUE,_xll.ohTrigger(RecalcTrigger,Trigger1Y)),NA())</f>
        <v>2.888189123622098E-2</v>
      </c>
    </row>
    <row r="629" spans="2:17" x14ac:dyDescent="0.2">
      <c r="B629" s="46" t="s">
        <v>51</v>
      </c>
      <c r="D629" s="49">
        <f>_xll.qlCalendarAdvance(LocalCalendar,$D628,B629,"f",FALSE)</f>
        <v>43691</v>
      </c>
      <c r="E629" s="49">
        <f>_xll.qlInterestRateIndexValueDate(IndexON,D629)</f>
        <v>43691</v>
      </c>
      <c r="F629" s="52">
        <f>IFERROR(_xll.qlIndexFixing(IndexON,D629,TRUE,_xll.ohTrigger(RecalcTrigger,TriggerON)),NA())</f>
        <v>2.4879296079625135E-2</v>
      </c>
      <c r="H629" s="49">
        <f>_xll.qlCalendarAdvance(IborCalendar,$H628,B629,"f",FALSE)</f>
        <v>43685</v>
      </c>
      <c r="I629" s="49">
        <f>_xll.qlInterestRateIndexValueDate(Index1M,$H629)</f>
        <v>43689</v>
      </c>
      <c r="J629" s="52">
        <f>IFERROR(_xll.qlIndexFixing(Index1M,$H629,TRUE,_xll.ohTrigger(RecalcTrigger,Trigger1M)),NA())</f>
        <v>2.5718625475636109E-2</v>
      </c>
      <c r="K629" s="52">
        <f>IFERROR(_xll.qlIndexFixing(ONIndex1M,I629,TRUE,_xll.ohTrigger(RecalcTrigger,Trigger1M)),NA())</f>
        <v>2.5566220050849964E-2</v>
      </c>
      <c r="L629" s="52">
        <f>IFERROR(_xll.qlIndexFixing(Index3M,H629,TRUE,_xll.ohTrigger(RecalcTrigger,Trigger3M)),NA())</f>
        <v>2.7541030476282088E-2</v>
      </c>
      <c r="M629" s="52">
        <f>IFERROR(_xll.qlIndexFixing(ONIndex3M,I629,TRUE,_xll.ohTrigger(RecalcTrigger,Trigger3M)),NA())</f>
        <v>2.7093775929678543E-2</v>
      </c>
      <c r="N629" s="52">
        <f>IFERROR(_xll.qlIndexFixing(Index6M,$H629,TRUE,_xll.ohTrigger(RecalcTrigger,Trigger6M)),NA())</f>
        <v>2.8729157546317729E-2</v>
      </c>
      <c r="O629" s="52">
        <f>IFERROR(_xll.qlIndexFixing(ONIndex6M,I629,TRUE,_xll.ohTrigger(RecalcTrigger,Trigger6M)),NA())</f>
        <v>2.7745447721407857E-2</v>
      </c>
      <c r="P629" s="52">
        <f>IFERROR(_xll.qlIndexFixing(Index1Y,$H629,TRUE,_xll.ohTrigger(RecalcTrigger,Trigger1Y)),NA())</f>
        <v>3.087351317371799E-2</v>
      </c>
      <c r="Q629" s="52">
        <f>IFERROR(_xll.qlIndexFixing(ONIndex1Y,I629,TRUE,_xll.ohTrigger(RecalcTrigger,Trigger1Y)),NA())</f>
        <v>2.8951314381133741E-2</v>
      </c>
    </row>
    <row r="630" spans="2:17" x14ac:dyDescent="0.2">
      <c r="B630" s="46" t="s">
        <v>51</v>
      </c>
      <c r="D630" s="49">
        <f>_xll.qlCalendarAdvance(LocalCalendar,$D629,B630,"f",FALSE)</f>
        <v>43698</v>
      </c>
      <c r="E630" s="49">
        <f>_xll.qlInterestRateIndexValueDate(IndexON,D630)</f>
        <v>43698</v>
      </c>
      <c r="F630" s="52">
        <f>IFERROR(_xll.qlIndexFixing(IndexON,D630,TRUE,_xll.ohTrigger(RecalcTrigger,TriggerON)),NA())</f>
        <v>2.4946828609992977E-2</v>
      </c>
      <c r="H630" s="49">
        <f>_xll.qlCalendarAdvance(IborCalendar,$H629,B630,"f",FALSE)</f>
        <v>43692</v>
      </c>
      <c r="I630" s="49">
        <f>_xll.qlInterestRateIndexValueDate(Index1M,$H630)</f>
        <v>43696</v>
      </c>
      <c r="J630" s="52">
        <f>IFERROR(_xll.qlIndexFixing(Index1M,$H630,TRUE,_xll.ohTrigger(RecalcTrigger,Trigger1M)),NA())</f>
        <v>2.5776809261252712E-2</v>
      </c>
      <c r="K630" s="52">
        <f>IFERROR(_xll.qlIndexFixing(ONIndex1M,I630,TRUE,_xll.ohTrigger(RecalcTrigger,Trigger1M)),NA())</f>
        <v>2.5624676146254188E-2</v>
      </c>
      <c r="L630" s="52">
        <f>IFERROR(_xll.qlIndexFixing(Index3M,H630,TRUE,_xll.ohTrigger(RecalcTrigger,Trigger3M)),NA())</f>
        <v>2.7594907540488618E-2</v>
      </c>
      <c r="M630" s="52">
        <f>IFERROR(_xll.qlIndexFixing(ONIndex3M,I630,TRUE,_xll.ohTrigger(RecalcTrigger,Trigger3M)),NA())</f>
        <v>2.7148814528477061E-2</v>
      </c>
      <c r="N630" s="52">
        <f>IFERROR(_xll.qlIndexFixing(Index6M,$H630,TRUE,_xll.ohTrigger(RecalcTrigger,Trigger6M)),NA())</f>
        <v>2.8786804445819929E-2</v>
      </c>
      <c r="O630" s="52">
        <f>IFERROR(_xll.qlIndexFixing(ONIndex6M,I630,TRUE,_xll.ohTrigger(RecalcTrigger,Trigger6M)),NA())</f>
        <v>2.7809150574720221E-2</v>
      </c>
      <c r="P630" s="52">
        <f>IFERROR(_xll.qlIndexFixing(Index1Y,$H630,TRUE,_xll.ohTrigger(RecalcTrigger,Trigger1Y)),NA())</f>
        <v>3.0923726829566848E-2</v>
      </c>
      <c r="Q630" s="52">
        <f>IFERROR(_xll.qlIndexFixing(ONIndex1Y,I630,TRUE,_xll.ohTrigger(RecalcTrigger,Trigger1Y)),NA())</f>
        <v>2.9019963080658684E-2</v>
      </c>
    </row>
    <row r="631" spans="2:17" x14ac:dyDescent="0.2">
      <c r="B631" s="46" t="s">
        <v>51</v>
      </c>
      <c r="D631" s="49">
        <f>_xll.qlCalendarAdvance(LocalCalendar,$D630,B631,"f",FALSE)</f>
        <v>43705</v>
      </c>
      <c r="E631" s="49">
        <f>_xll.qlInterestRateIndexValueDate(IndexON,D631)</f>
        <v>43705</v>
      </c>
      <c r="F631" s="52">
        <f>IFERROR(_xll.qlIndexFixing(IndexON,D631,TRUE,_xll.ohTrigger(RecalcTrigger,TriggerON)),NA())</f>
        <v>2.5013834215137365E-2</v>
      </c>
      <c r="H631" s="49">
        <f>_xll.qlCalendarAdvance(IborCalendar,$H630,B631,"f",FALSE)</f>
        <v>43699</v>
      </c>
      <c r="I631" s="49">
        <f>_xll.qlInterestRateIndexValueDate(Index1M,$H631)</f>
        <v>43704</v>
      </c>
      <c r="J631" s="52">
        <f>IFERROR(_xll.qlIndexFixing(Index1M,$H631,TRUE,_xll.ohTrigger(RecalcTrigger,Trigger1M)),NA())</f>
        <v>2.5843078083978798E-2</v>
      </c>
      <c r="K631" s="52">
        <f>IFERROR(_xll.qlIndexFixing(ONIndex1M,I631,TRUE,_xll.ohTrigger(RecalcTrigger,Trigger1M)),NA())</f>
        <v>2.5691256324105183E-2</v>
      </c>
      <c r="L631" s="52">
        <f>IFERROR(_xll.qlIndexFixing(Index3M,H631,TRUE,_xll.ohTrigger(RecalcTrigger,Trigger3M)),NA())</f>
        <v>2.765619115027982E-2</v>
      </c>
      <c r="M631" s="52">
        <f>IFERROR(_xll.qlIndexFixing(ONIndex3M,I631,TRUE,_xll.ohTrigger(RecalcTrigger,Trigger3M)),NA())</f>
        <v>2.7211426735656019E-2</v>
      </c>
      <c r="N631" s="52">
        <f>IFERROR(_xll.qlIndexFixing(Index6M,$H631,TRUE,_xll.ohTrigger(RecalcTrigger,Trigger6M)),NA())</f>
        <v>2.8852034086829868E-2</v>
      </c>
      <c r="O631" s="52">
        <f>IFERROR(_xll.qlIndexFixing(ONIndex6M,I631,TRUE,_xll.ohTrigger(RecalcTrigger,Trigger6M)),NA())</f>
        <v>2.7881308732649046E-2</v>
      </c>
      <c r="P631" s="52">
        <f>IFERROR(_xll.qlIndexFixing(Index1Y,$H631,TRUE,_xll.ohTrigger(RecalcTrigger,Trigger1Y)),NA())</f>
        <v>3.0980231468141065E-2</v>
      </c>
      <c r="Q631" s="52">
        <f>IFERROR(_xll.qlIndexFixing(ONIndex1Y,I631,TRUE,_xll.ohTrigger(RecalcTrigger,Trigger1Y)),NA())</f>
        <v>2.9097470436232342E-2</v>
      </c>
    </row>
    <row r="632" spans="2:17" x14ac:dyDescent="0.2">
      <c r="B632" s="46" t="s">
        <v>51</v>
      </c>
      <c r="D632" s="49">
        <f>_xll.qlCalendarAdvance(LocalCalendar,$D631,B632,"f",FALSE)</f>
        <v>43712</v>
      </c>
      <c r="E632" s="49">
        <f>_xll.qlInterestRateIndexValueDate(IndexON,D632)</f>
        <v>43712</v>
      </c>
      <c r="F632" s="52">
        <f>IFERROR(_xll.qlIndexFixing(IndexON,D632,TRUE,_xll.ohTrigger(RecalcTrigger,TriggerON)),NA())</f>
        <v>2.5080312894818491E-2</v>
      </c>
      <c r="H632" s="49">
        <f>_xll.qlCalendarAdvance(IborCalendar,$H631,B632,"f",FALSE)</f>
        <v>43706</v>
      </c>
      <c r="I632" s="49">
        <f>_xll.qlInterestRateIndexValueDate(Index1M,$H632)</f>
        <v>43711</v>
      </c>
      <c r="J632" s="52">
        <f>IFERROR(_xll.qlIndexFixing(Index1M,$H632,TRUE,_xll.ohTrigger(RecalcTrigger,Trigger1M)),NA())</f>
        <v>2.5895822158515713E-2</v>
      </c>
      <c r="K632" s="52">
        <f>IFERROR(_xll.qlIndexFixing(ONIndex1M,I632,TRUE,_xll.ohTrigger(RecalcTrigger,Trigger1M)),NA())</f>
        <v>2.5749315539860262E-2</v>
      </c>
      <c r="L632" s="52">
        <f>IFERROR(_xll.qlIndexFixing(Index3M,H632,TRUE,_xll.ohTrigger(RecalcTrigger,Trigger3M)),NA())</f>
        <v>2.7704729563186002E-2</v>
      </c>
      <c r="M632" s="52">
        <f>IFERROR(_xll.qlIndexFixing(ONIndex3M,I632,TRUE,_xll.ohTrigger(RecalcTrigger,Trigger3M)),NA())</f>
        <v>2.7265959499320758E-2</v>
      </c>
      <c r="N632" s="52">
        <f>IFERROR(_xll.qlIndexFixing(Index6M,$H632,TRUE,_xll.ohTrigger(RecalcTrigger,Trigger6M)),NA())</f>
        <v>2.8898523561792736E-2</v>
      </c>
      <c r="O632" s="52">
        <f>IFERROR(_xll.qlIndexFixing(ONIndex6M,I632,TRUE,_xll.ohTrigger(RecalcTrigger,Trigger6M)),NA())</f>
        <v>2.794388265533243E-2</v>
      </c>
      <c r="P632" s="52">
        <f>IFERROR(_xll.qlIndexFixing(Index1Y,$H632,TRUE,_xll.ohTrigger(RecalcTrigger,Trigger1Y)),NA())</f>
        <v>3.1028912395210835E-2</v>
      </c>
      <c r="Q632" s="52">
        <f>IFERROR(_xll.qlIndexFixing(ONIndex1Y,I632,TRUE,_xll.ohTrigger(RecalcTrigger,Trigger1Y)),NA())</f>
        <v>2.9164459608441717E-2</v>
      </c>
    </row>
    <row r="633" spans="2:17" x14ac:dyDescent="0.2">
      <c r="B633" s="46" t="s">
        <v>51</v>
      </c>
      <c r="D633" s="49">
        <f>_xll.qlCalendarAdvance(LocalCalendar,$D632,B633,"f",FALSE)</f>
        <v>43719</v>
      </c>
      <c r="E633" s="49">
        <f>_xll.qlInterestRateIndexValueDate(IndexON,D633)</f>
        <v>43719</v>
      </c>
      <c r="F633" s="52">
        <f>IFERROR(_xll.qlIndexFixing(IndexON,D633,TRUE,_xll.ohTrigger(RecalcTrigger,TriggerON)),NA())</f>
        <v>2.5146264648636674E-2</v>
      </c>
      <c r="H633" s="49">
        <f>_xll.qlCalendarAdvance(IborCalendar,$H632,B633,"f",FALSE)</f>
        <v>43713</v>
      </c>
      <c r="I633" s="49">
        <f>_xll.qlInterestRateIndexValueDate(Index1M,$H633)</f>
        <v>43717</v>
      </c>
      <c r="J633" s="52">
        <f>IFERROR(_xll.qlIndexFixing(Index1M,$H633,TRUE,_xll.ohTrigger(RecalcTrigger,Trigger1M)),NA())</f>
        <v>2.5945213857726301E-2</v>
      </c>
      <c r="K633" s="52">
        <f>IFERROR(_xll.qlIndexFixing(ONIndex1M,I633,TRUE,_xll.ohTrigger(RecalcTrigger,Trigger1M)),NA())</f>
        <v>2.5798933169305371E-2</v>
      </c>
      <c r="L633" s="52">
        <f>IFERROR(_xll.qlIndexFixing(Index3M,H633,TRUE,_xll.ohTrigger(RecalcTrigger,Trigger3M)),NA())</f>
        <v>2.7750297009671986E-2</v>
      </c>
      <c r="M633" s="52">
        <f>IFERROR(_xll.qlIndexFixing(ONIndex3M,I633,TRUE,_xll.ohTrigger(RecalcTrigger,Trigger3M)),NA())</f>
        <v>2.7312513986466058E-2</v>
      </c>
      <c r="N633" s="52">
        <f>IFERROR(_xll.qlIndexFixing(Index6M,$H633,TRUE,_xll.ohTrigger(RecalcTrigger,Trigger6M)),NA())</f>
        <v>2.8946589738508041E-2</v>
      </c>
      <c r="O633" s="52">
        <f>IFERROR(_xll.qlIndexFixing(ONIndex6M,I633,TRUE,_xll.ohTrigger(RecalcTrigger,Trigger6M)),NA())</f>
        <v>2.799709812872031E-2</v>
      </c>
      <c r="P633" s="52">
        <f>IFERROR(_xll.qlIndexFixing(Index1Y,$H633,TRUE,_xll.ohTrigger(RecalcTrigger,Trigger1Y)),NA())</f>
        <v>3.1070081996247317E-2</v>
      </c>
      <c r="Q633" s="52">
        <f>IFERROR(_xll.qlIndexFixing(ONIndex1Y,I633,TRUE,_xll.ohTrigger(RecalcTrigger,Trigger1Y)),NA())</f>
        <v>2.9221262502510115E-2</v>
      </c>
    </row>
    <row r="634" spans="2:17" x14ac:dyDescent="0.2">
      <c r="B634" s="46" t="s">
        <v>51</v>
      </c>
      <c r="D634" s="49">
        <f>_xll.qlCalendarAdvance(LocalCalendar,$D633,B634,"f",FALSE)</f>
        <v>43726</v>
      </c>
      <c r="E634" s="49">
        <f>_xll.qlInterestRateIndexValueDate(IndexON,D634)</f>
        <v>43726</v>
      </c>
      <c r="F634" s="52">
        <f>IFERROR(_xll.qlIndexFixing(IndexON,D634,TRUE,_xll.ohTrigger(RecalcTrigger,TriggerON)),NA())</f>
        <v>2.5211689476352106E-2</v>
      </c>
      <c r="H634" s="49">
        <f>_xll.qlCalendarAdvance(IborCalendar,$H633,B634,"f",FALSE)</f>
        <v>43720</v>
      </c>
      <c r="I634" s="49">
        <f>_xll.qlInterestRateIndexValueDate(Index1M,$H634)</f>
        <v>43724</v>
      </c>
      <c r="J634" s="52">
        <f>IFERROR(_xll.qlIndexFixing(Index1M,$H634,TRUE,_xll.ohTrigger(RecalcTrigger,Trigger1M)),NA())</f>
        <v>2.6002665412863557E-2</v>
      </c>
      <c r="K634" s="52">
        <f>IFERROR(_xll.qlIndexFixing(ONIndex1M,I634,TRUE,_xll.ohTrigger(RecalcTrigger,Trigger1M)),NA())</f>
        <v>2.5856648422362127E-2</v>
      </c>
      <c r="L634" s="52">
        <f>IFERROR(_xll.qlIndexFixing(Index3M,H634,TRUE,_xll.ohTrigger(RecalcTrigger,Trigger3M)),NA())</f>
        <v>2.780323896246029E-2</v>
      </c>
      <c r="M634" s="52">
        <f>IFERROR(_xll.qlIndexFixing(ONIndex3M,I634,TRUE,_xll.ohTrigger(RecalcTrigger,Trigger3M)),NA())</f>
        <v>2.736660835928717E-2</v>
      </c>
      <c r="N634" s="52">
        <f>IFERROR(_xll.qlIndexFixing(Index6M,$H634,TRUE,_xll.ohTrigger(RecalcTrigger,Trigger6M)),NA())</f>
        <v>2.9002172051461137E-2</v>
      </c>
      <c r="O634" s="52">
        <f>IFERROR(_xll.qlIndexFixing(ONIndex6M,I634,TRUE,_xll.ohTrigger(RecalcTrigger,Trigger6M)),NA())</f>
        <v>2.8058693643808752E-2</v>
      </c>
      <c r="P634" s="52">
        <f>IFERROR(_xll.qlIndexFixing(Index1Y,$H634,TRUE,_xll.ohTrigger(RecalcTrigger,Trigger1Y)),NA())</f>
        <v>3.1117472511060913E-2</v>
      </c>
      <c r="Q634" s="52">
        <f>IFERROR(_xll.qlIndexFixing(ONIndex1Y,I634,TRUE,_xll.ohTrigger(RecalcTrigger,Trigger1Y)),NA())</f>
        <v>2.9286813416087298E-2</v>
      </c>
    </row>
    <row r="635" spans="2:17" x14ac:dyDescent="0.2">
      <c r="B635" s="46" t="s">
        <v>51</v>
      </c>
      <c r="D635" s="49">
        <f>_xll.qlCalendarAdvance(LocalCalendar,$D634,B635,"f",FALSE)</f>
        <v>43733</v>
      </c>
      <c r="E635" s="49">
        <f>_xll.qlInterestRateIndexValueDate(IndexON,D635)</f>
        <v>43733</v>
      </c>
      <c r="F635" s="52">
        <f>IFERROR(_xll.qlIndexFixing(IndexON,D635,TRUE,_xll.ohTrigger(RecalcTrigger,TriggerON)),NA())</f>
        <v>2.5276587377645043E-2</v>
      </c>
      <c r="H635" s="49">
        <f>_xll.qlCalendarAdvance(IborCalendar,$H634,B635,"f",FALSE)</f>
        <v>43727</v>
      </c>
      <c r="I635" s="49">
        <f>_xll.qlInterestRateIndexValueDate(Index1M,$H635)</f>
        <v>43731</v>
      </c>
      <c r="J635" s="52">
        <f>IFERROR(_xll.qlIndexFixing(Index1M,$H635,TRUE,_xll.ohTrigger(RecalcTrigger,Trigger1M)),NA())</f>
        <v>2.6059931633530375E-2</v>
      </c>
      <c r="K635" s="52">
        <f>IFERROR(_xll.qlIndexFixing(ONIndex1M,I635,TRUE,_xll.ohTrigger(RecalcTrigger,Trigger1M)),NA())</f>
        <v>2.5914178464612192E-2</v>
      </c>
      <c r="L635" s="52">
        <f>IFERROR(_xll.qlIndexFixing(Index3M,H635,TRUE,_xll.ohTrigger(RecalcTrigger,Trigger3M)),NA())</f>
        <v>2.785594390980475E-2</v>
      </c>
      <c r="M635" s="52">
        <f>IFERROR(_xll.qlIndexFixing(ONIndex3M,I635,TRUE,_xll.ohTrigger(RecalcTrigger,Trigger3M)),NA())</f>
        <v>2.7420466675334154E-2</v>
      </c>
      <c r="N635" s="52">
        <f>IFERROR(_xll.qlIndexFixing(Index6M,$H635,TRUE,_xll.ohTrigger(RecalcTrigger,Trigger6M)),NA())</f>
        <v>2.9057221360250792E-2</v>
      </c>
      <c r="O635" s="52">
        <f>IFERROR(_xll.qlIndexFixing(ONIndex6M,I635,TRUE,_xll.ohTrigger(RecalcTrigger,Trigger6M)),NA())</f>
        <v>2.8119762323601805E-2</v>
      </c>
      <c r="P635" s="52">
        <f>IFERROR(_xll.qlIndexFixing(Index1Y,$H635,TRUE,_xll.ohTrigger(RecalcTrigger,Trigger1Y)),NA())</f>
        <v>3.1164182793792919E-2</v>
      </c>
      <c r="Q635" s="52">
        <f>IFERROR(_xll.qlIndexFixing(ONIndex1Y,I635,TRUE,_xll.ohTrigger(RecalcTrigger,Trigger1Y)),NA())</f>
        <v>2.935158988211839E-2</v>
      </c>
    </row>
    <row r="636" spans="2:17" x14ac:dyDescent="0.2">
      <c r="B636" s="46" t="s">
        <v>51</v>
      </c>
      <c r="D636" s="49">
        <f>_xll.qlCalendarAdvance(LocalCalendar,$D635,B636,"f",FALSE)</f>
        <v>43740</v>
      </c>
      <c r="E636" s="49">
        <f>_xll.qlInterestRateIndexValueDate(IndexON,D636)</f>
        <v>43740</v>
      </c>
      <c r="F636" s="52">
        <f>IFERROR(_xll.qlIndexFixing(IndexON,D636,TRUE,_xll.ohTrigger(RecalcTrigger,TriggerON)),NA())</f>
        <v>2.5340958352195742E-2</v>
      </c>
      <c r="H636" s="49">
        <f>_xll.qlCalendarAdvance(IborCalendar,$H635,B636,"f",FALSE)</f>
        <v>43734</v>
      </c>
      <c r="I636" s="49">
        <f>_xll.qlInterestRateIndexValueDate(Index1M,$H636)</f>
        <v>43738</v>
      </c>
      <c r="J636" s="52">
        <f>IFERROR(_xll.qlIndexFixing(Index1M,$H636,TRUE,_xll.ohTrigger(RecalcTrigger,Trigger1M)),NA())</f>
        <v>2.6122019992703586E-2</v>
      </c>
      <c r="K636" s="52">
        <f>IFERROR(_xll.qlIndexFixing(ONIndex1M,I636,TRUE,_xll.ohTrigger(RecalcTrigger,Trigger1M)),NA())</f>
        <v>2.5971523295895693E-2</v>
      </c>
      <c r="L636" s="52">
        <f>IFERROR(_xll.qlIndexFixing(Index3M,H636,TRUE,_xll.ohTrigger(RecalcTrigger,Trigger3M)),NA())</f>
        <v>2.7913193046997801E-2</v>
      </c>
      <c r="M636" s="52">
        <f>IFERROR(_xll.qlIndexFixing(ONIndex3M,I636,TRUE,_xll.ohTrigger(RecalcTrigger,Trigger3M)),NA())</f>
        <v>2.7474088934527074E-2</v>
      </c>
      <c r="N636" s="52">
        <f>IFERROR(_xll.qlIndexFixing(Index6M,$H636,TRUE,_xll.ohTrigger(RecalcTrigger,Trigger6M)),NA())</f>
        <v>2.911661699846485E-2</v>
      </c>
      <c r="O636" s="52">
        <f>IFERROR(_xll.qlIndexFixing(ONIndex6M,I636,TRUE,_xll.ohTrigger(RecalcTrigger,Trigger6M)),NA())</f>
        <v>2.818030416785966E-2</v>
      </c>
      <c r="P636" s="52">
        <f>IFERROR(_xll.qlIndexFixing(Index1Y,$H636,TRUE,_xll.ohTrigger(RecalcTrigger,Trigger1Y)),NA())</f>
        <v>3.1210223072383577E-2</v>
      </c>
      <c r="Q636" s="52">
        <f>IFERROR(_xll.qlIndexFixing(ONIndex1Y,I636,TRUE,_xll.ohTrigger(RecalcTrigger,Trigger1Y)),NA())</f>
        <v>2.9415591900203708E-2</v>
      </c>
    </row>
    <row r="637" spans="2:17" x14ac:dyDescent="0.2">
      <c r="B637" s="46" t="s">
        <v>51</v>
      </c>
      <c r="D637" s="49">
        <f>_xll.qlCalendarAdvance(LocalCalendar,$D636,B637,"f",FALSE)</f>
        <v>43747</v>
      </c>
      <c r="E637" s="49">
        <f>_xll.qlInterestRateIndexValueDate(IndexON,D637)</f>
        <v>43747</v>
      </c>
      <c r="F637" s="52">
        <f>IFERROR(_xll.qlIndexFixing(IndexON,D637,TRUE,_xll.ohTrigger(RecalcTrigger,TriggerON)),NA())</f>
        <v>2.5404802399844328E-2</v>
      </c>
      <c r="H637" s="49">
        <f>_xll.qlCalendarAdvance(IborCalendar,$H636,B637,"f",FALSE)</f>
        <v>43741</v>
      </c>
      <c r="I637" s="49">
        <f>_xll.qlInterestRateIndexValueDate(Index1M,$H637)</f>
        <v>43745</v>
      </c>
      <c r="J637" s="52">
        <f>IFERROR(_xll.qlIndexFixing(Index1M,$H637,TRUE,_xll.ohTrigger(RecalcTrigger,Trigger1M)),NA())</f>
        <v>2.6178906425225558E-2</v>
      </c>
      <c r="K637" s="52">
        <f>IFERROR(_xll.qlIndexFixing(ONIndex1M,I637,TRUE,_xll.ohTrigger(RecalcTrigger,Trigger1M)),NA())</f>
        <v>2.6028682916292567E-2</v>
      </c>
      <c r="L637" s="52">
        <f>IFERROR(_xll.qlIndexFixing(Index3M,H637,TRUE,_xll.ohTrigger(RecalcTrigger,Trigger3M)),NA())</f>
        <v>2.7965411062117525E-2</v>
      </c>
      <c r="M637" s="52">
        <f>IFERROR(_xll.qlIndexFixing(ONIndex3M,I637,TRUE,_xll.ohTrigger(RecalcTrigger,Trigger3M)),NA())</f>
        <v>2.7527475136785995E-2</v>
      </c>
      <c r="N637" s="52">
        <f>IFERROR(_xll.qlIndexFixing(Index6M,$H637,TRUE,_xll.ohTrigger(RecalcTrigger,Trigger6M)),NA())</f>
        <v>2.9170566418674299E-2</v>
      </c>
      <c r="O637" s="52">
        <f>IFERROR(_xll.qlIndexFixing(ONIndex6M,I637,TRUE,_xll.ohTrigger(RecalcTrigger,Trigger6M)),NA())</f>
        <v>2.824031917634251E-2</v>
      </c>
      <c r="P637" s="52">
        <f>IFERROR(_xll.qlIndexFixing(Index1Y,$H637,TRUE,_xll.ohTrigger(RecalcTrigger,Trigger1Y)),NA())</f>
        <v>3.125560357798695E-2</v>
      </c>
      <c r="Q637" s="52">
        <f>IFERROR(_xll.qlIndexFixing(ONIndex1Y,I637,TRUE,_xll.ohTrigger(RecalcTrigger,Trigger1Y)),NA())</f>
        <v>2.9478819469863637E-2</v>
      </c>
    </row>
    <row r="638" spans="2:17" x14ac:dyDescent="0.2">
      <c r="B638" s="46" t="s">
        <v>51</v>
      </c>
      <c r="D638" s="49">
        <f>_xll.qlCalendarAdvance(LocalCalendar,$D637,B638,"f",FALSE)</f>
        <v>43754</v>
      </c>
      <c r="E638" s="49">
        <f>_xll.qlInterestRateIndexValueDate(IndexON,D638)</f>
        <v>43754</v>
      </c>
      <c r="F638" s="52">
        <f>IFERROR(_xll.qlIndexFixing(IndexON,D638,TRUE,_xll.ohTrigger(RecalcTrigger,TriggerON)),NA())</f>
        <v>2.5468119520191124E-2</v>
      </c>
      <c r="H638" s="49">
        <f>_xll.qlCalendarAdvance(IborCalendar,$H637,B638,"f",FALSE)</f>
        <v>43748</v>
      </c>
      <c r="I638" s="49">
        <f>_xll.qlInterestRateIndexValueDate(Index1M,$H638)</f>
        <v>43753</v>
      </c>
      <c r="J638" s="52">
        <f>IFERROR(_xll.qlIndexFixing(Index1M,$H638,TRUE,_xll.ohTrigger(RecalcTrigger,Trigger1M)),NA())</f>
        <v>2.6243692535168124E-2</v>
      </c>
      <c r="K638" s="52">
        <f>IFERROR(_xll.qlIndexFixing(ONIndex1M,I638,TRUE,_xll.ohTrigger(RecalcTrigger,Trigger1M)),NA())</f>
        <v>2.6093781407610095E-2</v>
      </c>
      <c r="L638" s="52">
        <f>IFERROR(_xll.qlIndexFixing(Index3M,H638,TRUE,_xll.ohTrigger(RecalcTrigger,Trigger3M)),NA())</f>
        <v>2.8024798533806541E-2</v>
      </c>
      <c r="M638" s="52">
        <f>IFERROR(_xll.qlIndexFixing(ONIndex3M,I638,TRUE,_xll.ohTrigger(RecalcTrigger,Trigger3M)),NA())</f>
        <v>2.7588198889851867E-2</v>
      </c>
      <c r="N638" s="52">
        <f>IFERROR(_xll.qlIndexFixing(Index6M,$H638,TRUE,_xll.ohTrigger(RecalcTrigger,Trigger6M)),NA())</f>
        <v>2.9231570031841604E-2</v>
      </c>
      <c r="O638" s="52">
        <f>IFERROR(_xll.qlIndexFixing(ONIndex6M,I638,TRUE,_xll.ohTrigger(RecalcTrigger,Trigger6M)),NA())</f>
        <v>2.8308262652148031E-2</v>
      </c>
      <c r="P638" s="52">
        <f>IFERROR(_xll.qlIndexFixing(Index1Y,$H638,TRUE,_xll.ohTrigger(RecalcTrigger,Trigger1Y)),NA())</f>
        <v>3.1306672256363126E-2</v>
      </c>
      <c r="Q638" s="52">
        <f>IFERROR(_xll.qlIndexFixing(ONIndex1Y,I638,TRUE,_xll.ohTrigger(RecalcTrigger,Trigger1Y)),NA())</f>
        <v>2.9550131244828748E-2</v>
      </c>
    </row>
    <row r="639" spans="2:17" x14ac:dyDescent="0.2">
      <c r="B639" s="46" t="s">
        <v>51</v>
      </c>
      <c r="D639" s="49">
        <f>_xll.qlCalendarAdvance(LocalCalendar,$D638,B639,"f",FALSE)</f>
        <v>43761</v>
      </c>
      <c r="E639" s="49">
        <f>_xll.qlInterestRateIndexValueDate(IndexON,D639)</f>
        <v>43761</v>
      </c>
      <c r="F639" s="52">
        <f>IFERROR(_xll.qlIndexFixing(IndexON,D639,TRUE,_xll.ohTrigger(RecalcTrigger,TriggerON)),NA())</f>
        <v>2.5530909712996319E-2</v>
      </c>
      <c r="H639" s="49">
        <f>_xll.qlCalendarAdvance(IborCalendar,$H638,B639,"f",FALSE)</f>
        <v>43755</v>
      </c>
      <c r="I639" s="49">
        <f>_xll.qlInterestRateIndexValueDate(Index1M,$H639)</f>
        <v>43759</v>
      </c>
      <c r="J639" s="52">
        <f>IFERROR(_xll.qlIndexFixing(Index1M,$H639,TRUE,_xll.ohTrigger(RecalcTrigger,Trigger1M)),NA())</f>
        <v>2.6292123246240615E-2</v>
      </c>
      <c r="K639" s="52">
        <f>IFERROR(_xll.qlIndexFixing(ONIndex1M,I639,TRUE,_xll.ohTrigger(RecalcTrigger,Trigger1M)),NA())</f>
        <v>2.6142446523707008E-2</v>
      </c>
      <c r="L639" s="52">
        <f>IFERROR(_xll.qlIndexFixing(Index3M,H639,TRUE,_xll.ohTrigger(RecalcTrigger,Trigger3M)),NA())</f>
        <v>2.8069135947606929E-2</v>
      </c>
      <c r="M639" s="52">
        <f>IFERROR(_xll.qlIndexFixing(ONIndex3M,I639,TRUE,_xll.ohTrigger(RecalcTrigger,Trigger3M)),NA())</f>
        <v>2.7633539369862348E-2</v>
      </c>
      <c r="N639" s="52">
        <f>IFERROR(_xll.qlIndexFixing(Index6M,$H639,TRUE,_xll.ohTrigger(RecalcTrigger,Trigger6M)),NA())</f>
        <v>2.9276865698029484E-2</v>
      </c>
      <c r="O639" s="52">
        <f>IFERROR(_xll.qlIndexFixing(ONIndex6M,I639,TRUE,_xll.ohTrigger(RecalcTrigger,Trigger6M)),NA())</f>
        <v>2.8358768684944025E-2</v>
      </c>
      <c r="P639" s="52">
        <f>IFERROR(_xll.qlIndexFixing(Index1Y,$H639,TRUE,_xll.ohTrigger(RecalcTrigger,Trigger1Y)),NA())</f>
        <v>3.1344426210517119E-2</v>
      </c>
      <c r="Q639" s="52">
        <f>IFERROR(_xll.qlIndexFixing(ONIndex1Y,I639,TRUE,_xll.ohTrigger(RecalcTrigger,Trigger1Y)),NA())</f>
        <v>2.960295126246848E-2</v>
      </c>
    </row>
    <row r="640" spans="2:17" x14ac:dyDescent="0.2">
      <c r="B640" s="46" t="s">
        <v>51</v>
      </c>
      <c r="D640" s="49">
        <f>_xll.qlCalendarAdvance(LocalCalendar,$D639,B640,"f",FALSE)</f>
        <v>43768</v>
      </c>
      <c r="E640" s="49">
        <f>_xll.qlInterestRateIndexValueDate(IndexON,D640)</f>
        <v>43768</v>
      </c>
      <c r="F640" s="52">
        <f>IFERROR(_xll.qlIndexFixing(IndexON,D640,TRUE,_xll.ohTrigger(RecalcTrigger,TriggerON)),NA())</f>
        <v>2.5593172978020107E-2</v>
      </c>
      <c r="H640" s="49">
        <f>_xll.qlCalendarAdvance(IborCalendar,$H639,B640,"f",FALSE)</f>
        <v>43762</v>
      </c>
      <c r="I640" s="49">
        <f>_xll.qlInterestRateIndexValueDate(Index1M,$H640)</f>
        <v>43766</v>
      </c>
      <c r="J640" s="52">
        <f>IFERROR(_xll.qlIndexFixing(Index1M,$H640,TRUE,_xll.ohTrigger(RecalcTrigger,Trigger1M)),NA())</f>
        <v>2.6353424002794057E-2</v>
      </c>
      <c r="K640" s="52">
        <f>IFERROR(_xll.qlIndexFixing(ONIndex1M,I640,TRUE,_xll.ohTrigger(RecalcTrigger,Trigger1M)),NA())</f>
        <v>2.6199050510564703E-2</v>
      </c>
      <c r="L640" s="52">
        <f>IFERROR(_xll.qlIndexFixing(Index3M,H640,TRUE,_xll.ohTrigger(RecalcTrigger,Trigger3M)),NA())</f>
        <v>2.8120642799222915E-2</v>
      </c>
      <c r="M640" s="52">
        <f>IFERROR(_xll.qlIndexFixing(ONIndex3M,I640,TRUE,_xll.ohTrigger(RecalcTrigger,Trigger3M)),NA())</f>
        <v>2.7686217400519908E-2</v>
      </c>
      <c r="N640" s="52">
        <f>IFERROR(_xll.qlIndexFixing(Index6M,$H640,TRUE,_xll.ohTrigger(RecalcTrigger,Trigger6M)),NA())</f>
        <v>2.9329215471851564E-2</v>
      </c>
      <c r="O640" s="52">
        <f>IFERROR(_xll.qlIndexFixing(ONIndex6M,I640,TRUE,_xll.ohTrigger(RecalcTrigger,Trigger6M)),NA())</f>
        <v>2.8417203184503137E-2</v>
      </c>
      <c r="P640" s="52">
        <f>IFERROR(_xll.qlIndexFixing(Index1Y,$H640,TRUE,_xll.ohTrigger(RecalcTrigger,Trigger1Y)),NA())</f>
        <v>3.1387888815221414E-2</v>
      </c>
      <c r="Q640" s="52">
        <f>IFERROR(_xll.qlIndexFixing(ONIndex1Y,I640,TRUE,_xll.ohTrigger(RecalcTrigger,Trigger1Y)),NA())</f>
        <v>2.9663855484534096E-2</v>
      </c>
    </row>
    <row r="641" spans="2:17" x14ac:dyDescent="0.2">
      <c r="B641" s="46" t="s">
        <v>51</v>
      </c>
      <c r="D641" s="49">
        <f>_xll.qlCalendarAdvance(LocalCalendar,$D640,B641,"f",FALSE)</f>
        <v>43775</v>
      </c>
      <c r="E641" s="49">
        <f>_xll.qlInterestRateIndexValueDate(IndexON,D641)</f>
        <v>43775</v>
      </c>
      <c r="F641" s="52">
        <f>IFERROR(_xll.qlIndexFixing(IndexON,D641,TRUE,_xll.ohTrigger(RecalcTrigger,TriggerON)),NA())</f>
        <v>2.5654909315022678E-2</v>
      </c>
      <c r="H641" s="49">
        <f>_xll.qlCalendarAdvance(IborCalendar,$H640,B641,"f",FALSE)</f>
        <v>43769</v>
      </c>
      <c r="I641" s="49">
        <f>_xll.qlInterestRateIndexValueDate(Index1M,$H641)</f>
        <v>43773</v>
      </c>
      <c r="J641" s="52">
        <f>IFERROR(_xll.qlIndexFixing(Index1M,$H641,TRUE,_xll.ohTrigger(RecalcTrigger,Trigger1M)),NA())</f>
        <v>2.6399636785802372E-2</v>
      </c>
      <c r="K641" s="52">
        <f>IFERROR(_xll.qlIndexFixing(ONIndex1M,I641,TRUE,_xll.ohTrigger(RecalcTrigger,Trigger1M)),NA())</f>
        <v>2.6255469286056154E-2</v>
      </c>
      <c r="L641" s="52">
        <f>IFERROR(_xll.qlIndexFixing(Index3M,H641,TRUE,_xll.ohTrigger(RecalcTrigger,Trigger3M)),NA())</f>
        <v>2.8171912577657814E-2</v>
      </c>
      <c r="M641" s="52">
        <f>IFERROR(_xll.qlIndexFixing(ONIndex3M,I641,TRUE,_xll.ohTrigger(RecalcTrigger,Trigger3M)),NA())</f>
        <v>2.7738659373843788E-2</v>
      </c>
      <c r="N641" s="52">
        <f>IFERROR(_xll.qlIndexFixing(Index6M,$H641,TRUE,_xll.ohTrigger(RecalcTrigger,Trigger6M)),NA())</f>
        <v>2.9381031945600683E-2</v>
      </c>
      <c r="O641" s="52">
        <f>IFERROR(_xll.qlIndexFixing(ONIndex6M,I641,TRUE,_xll.ohTrigger(RecalcTrigger,Trigger6M)),NA())</f>
        <v>2.8475110847248075E-2</v>
      </c>
      <c r="P641" s="52">
        <f>IFERROR(_xll.qlIndexFixing(Index1Y,$H641,TRUE,_xll.ohTrigger(RecalcTrigger,Trigger1Y)),NA())</f>
        <v>3.14307326023648E-2</v>
      </c>
      <c r="Q641" s="52">
        <f>IFERROR(_xll.qlIndexFixing(ONIndex1Y,I641,TRUE,_xll.ohTrigger(RecalcTrigger,Trigger1Y)),NA())</f>
        <v>2.9723985256655538E-2</v>
      </c>
    </row>
    <row r="642" spans="2:17" x14ac:dyDescent="0.2">
      <c r="B642" s="46" t="s">
        <v>51</v>
      </c>
      <c r="D642" s="49">
        <f>_xll.qlCalendarAdvance(LocalCalendar,$D641,B642,"f",FALSE)</f>
        <v>43782</v>
      </c>
      <c r="E642" s="49">
        <f>_xll.qlInterestRateIndexValueDate(IndexON,D642)</f>
        <v>43782</v>
      </c>
      <c r="F642" s="52">
        <f>IFERROR(_xll.qlIndexFixing(IndexON,D642,TRUE,_xll.ohTrigger(RecalcTrigger,TriggerON)),NA())</f>
        <v>2.5716118723684289E-2</v>
      </c>
      <c r="H642" s="49">
        <f>_xll.qlCalendarAdvance(IborCalendar,$H641,B642,"f",FALSE)</f>
        <v>43776</v>
      </c>
      <c r="I642" s="49">
        <f>_xll.qlInterestRateIndexValueDate(Index1M,$H642)</f>
        <v>43781</v>
      </c>
      <c r="J642" s="52">
        <f>IFERROR(_xll.qlIndexFixing(Index1M,$H642,TRUE,_xll.ohTrigger(RecalcTrigger,Trigger1M)),NA())</f>
        <v>2.6463586004107142E-2</v>
      </c>
      <c r="K642" s="52">
        <f>IFERROR(_xll.qlIndexFixing(ONIndex1M,I642,TRUE,_xll.ohTrigger(RecalcTrigger,Trigger1M)),NA())</f>
        <v>2.6319721097207704E-2</v>
      </c>
      <c r="L642" s="52">
        <f>IFERROR(_xll.qlIndexFixing(Index3M,H642,TRUE,_xll.ohTrigger(RecalcTrigger,Trigger3M)),NA())</f>
        <v>2.823021630457204E-2</v>
      </c>
      <c r="M642" s="52">
        <f>IFERROR(_xll.qlIndexFixing(ONIndex3M,I642,TRUE,_xll.ohTrigger(RecalcTrigger,Trigger3M)),NA())</f>
        <v>2.7798304007635721E-2</v>
      </c>
      <c r="N642" s="52">
        <f>IFERROR(_xll.qlIndexFixing(Index6M,$H642,TRUE,_xll.ohTrigger(RecalcTrigger,Trigger6M)),NA())</f>
        <v>2.943492624069189E-2</v>
      </c>
      <c r="O642" s="52">
        <f>IFERROR(_xll.qlIndexFixing(ONIndex6M,I642,TRUE,_xll.ohTrigger(RecalcTrigger,Trigger6M)),NA())</f>
        <v>2.8540645926531383E-2</v>
      </c>
      <c r="P642" s="52">
        <f>IFERROR(_xll.qlIndexFixing(Index1Y,$H642,TRUE,_xll.ohTrigger(RecalcTrigger,Trigger1Y)),NA())</f>
        <v>3.1478952338727745E-2</v>
      </c>
      <c r="Q642" s="52">
        <f>IFERROR(_xll.qlIndexFixing(ONIndex1Y,I642,TRUE,_xll.ohTrigger(RecalcTrigger,Trigger1Y)),NA())</f>
        <v>2.9791756689601101E-2</v>
      </c>
    </row>
    <row r="643" spans="2:17" x14ac:dyDescent="0.2">
      <c r="B643" s="46" t="s">
        <v>51</v>
      </c>
      <c r="D643" s="49">
        <f>_xll.qlCalendarAdvance(LocalCalendar,$D642,B643,"f",FALSE)</f>
        <v>43789</v>
      </c>
      <c r="E643" s="49">
        <f>_xll.qlInterestRateIndexValueDate(IndexON,D643)</f>
        <v>43789</v>
      </c>
      <c r="F643" s="52">
        <f>IFERROR(_xll.qlIndexFixing(IndexON,D643,TRUE,_xll.ohTrigger(RecalcTrigger,TriggerON)),NA())</f>
        <v>2.577680120360526E-2</v>
      </c>
      <c r="H643" s="49">
        <f>_xll.qlCalendarAdvance(IborCalendar,$H642,B643,"f",FALSE)</f>
        <v>43783</v>
      </c>
      <c r="I643" s="49">
        <f>_xll.qlInterestRateIndexValueDate(Index1M,$H643)</f>
        <v>43787</v>
      </c>
      <c r="J643" s="52">
        <f>IFERROR(_xll.qlIndexFixing(Index1M,$H643,TRUE,_xll.ohTrigger(RecalcTrigger,Trigger1M)),NA())</f>
        <v>2.6511389041643518E-2</v>
      </c>
      <c r="K643" s="52">
        <f>IFERROR(_xll.qlIndexFixing(ONIndex1M,I643,TRUE,_xll.ohTrigger(RecalcTrigger,Trigger1M)),NA())</f>
        <v>2.636775120286039E-2</v>
      </c>
      <c r="L643" s="52">
        <f>IFERROR(_xll.qlIndexFixing(Index3M,H643,TRUE,_xll.ohTrigger(RecalcTrigger,Trigger3M)),NA())</f>
        <v>2.8273740877942682E-2</v>
      </c>
      <c r="M643" s="52">
        <f>IFERROR(_xll.qlIndexFixing(ONIndex3M,I643,TRUE,_xll.ohTrigger(RecalcTrigger,Trigger3M)),NA())</f>
        <v>2.7842835147930955E-2</v>
      </c>
      <c r="N643" s="52">
        <f>IFERROR(_xll.qlIndexFixing(Index6M,$H643,TRUE,_xll.ohTrigger(RecalcTrigger,Trigger6M)),NA())</f>
        <v>2.9478422496819312E-2</v>
      </c>
      <c r="O643" s="52">
        <f>IFERROR(_xll.qlIndexFixing(ONIndex6M,I643,TRUE,_xll.ohTrigger(RecalcTrigger,Trigger6M)),NA())</f>
        <v>2.8589345661176324E-2</v>
      </c>
      <c r="P643" s="52">
        <f>IFERROR(_xll.qlIndexFixing(Index1Y,$H643,TRUE,_xll.ohTrigger(RecalcTrigger,Trigger1Y)),NA())</f>
        <v>3.1514604711733722E-2</v>
      </c>
      <c r="Q643" s="52">
        <f>IFERROR(_xll.qlIndexFixing(ONIndex1Y,I643,TRUE,_xll.ohTrigger(RecalcTrigger,Trigger1Y)),NA())</f>
        <v>2.9841921449387243E-2</v>
      </c>
    </row>
    <row r="644" spans="2:17" x14ac:dyDescent="0.2">
      <c r="B644" s="46" t="s">
        <v>51</v>
      </c>
      <c r="D644" s="49">
        <f>_xll.qlCalendarAdvance(LocalCalendar,$D643,B644,"f",FALSE)</f>
        <v>43796</v>
      </c>
      <c r="E644" s="49">
        <f>_xll.qlInterestRateIndexValueDate(IndexON,D644)</f>
        <v>43796</v>
      </c>
      <c r="F644" s="52">
        <f>IFERROR(_xll.qlIndexFixing(IndexON,D644,TRUE,_xll.ohTrigger(RecalcTrigger,TriggerON)),NA())</f>
        <v>2.5842159529756437E-2</v>
      </c>
      <c r="H644" s="49">
        <f>_xll.qlCalendarAdvance(IborCalendar,$H643,B644,"f",FALSE)</f>
        <v>43790</v>
      </c>
      <c r="I644" s="49">
        <f>_xll.qlInterestRateIndexValueDate(Index1M,$H644)</f>
        <v>43794</v>
      </c>
      <c r="J644" s="52">
        <f>IFERROR(_xll.qlIndexFixing(Index1M,$H644,TRUE,_xll.ohTrigger(RecalcTrigger,Trigger1M)),NA())</f>
        <v>2.6576855401249377E-2</v>
      </c>
      <c r="K644" s="52">
        <f>IFERROR(_xll.qlIndexFixing(ONIndex1M,I644,TRUE,_xll.ohTrigger(RecalcTrigger,Trigger1M)),NA())</f>
        <v>2.642361434385343E-2</v>
      </c>
      <c r="L644" s="52">
        <f>IFERROR(_xll.qlIndexFixing(Index3M,H644,TRUE,_xll.ohTrigger(RecalcTrigger,Trigger3M)),NA())</f>
        <v>2.8324299381382156E-2</v>
      </c>
      <c r="M644" s="52">
        <f>IFERROR(_xll.qlIndexFixing(ONIndex3M,I644,TRUE,_xll.ohTrigger(RecalcTrigger,Trigger3M)),NA())</f>
        <v>2.7894568948454435E-2</v>
      </c>
      <c r="N644" s="52">
        <f>IFERROR(_xll.qlIndexFixing(Index6M,$H644,TRUE,_xll.ohTrigger(RecalcTrigger,Trigger6M)),NA())</f>
        <v>2.9533281152611487E-2</v>
      </c>
      <c r="O644" s="52">
        <f>IFERROR(_xll.qlIndexFixing(ONIndex6M,I644,TRUE,_xll.ohTrigger(RecalcTrigger,Trigger6M)),NA())</f>
        <v>2.8645672811959955E-2</v>
      </c>
      <c r="P644" s="52">
        <f>IFERROR(_xll.qlIndexFixing(Index1Y,$H644,TRUE,_xll.ohTrigger(RecalcTrigger,Trigger1Y)),NA())</f>
        <v>3.1555653534844179E-2</v>
      </c>
      <c r="Q644" s="52">
        <f>IFERROR(_xll.qlIndexFixing(ONIndex1Y,I644,TRUE,_xll.ohTrigger(RecalcTrigger,Trigger1Y)),NA())</f>
        <v>2.9899727869278081E-2</v>
      </c>
    </row>
    <row r="645" spans="2:17" x14ac:dyDescent="0.2">
      <c r="B645" s="46" t="s">
        <v>51</v>
      </c>
      <c r="D645" s="49">
        <f>_xll.qlCalendarAdvance(LocalCalendar,$D644,B645,"f",FALSE)</f>
        <v>43803</v>
      </c>
      <c r="E645" s="49">
        <f>_xll.qlInterestRateIndexValueDate(IndexON,D645)</f>
        <v>43803</v>
      </c>
      <c r="F645" s="52">
        <f>IFERROR(_xll.qlIndexFixing(IndexON,D645,TRUE,_xll.ohTrigger(RecalcTrigger,TriggerON)),NA())</f>
        <v>2.5896585376665726E-2</v>
      </c>
      <c r="H645" s="49">
        <f>_xll.qlCalendarAdvance(IborCalendar,$H644,B645,"f",FALSE)</f>
        <v>43797</v>
      </c>
      <c r="I645" s="49">
        <f>_xll.qlInterestRateIndexValueDate(Index1M,$H645)</f>
        <v>43801</v>
      </c>
      <c r="J645" s="52">
        <f>IFERROR(_xll.qlIndexFixing(Index1M,$H645,TRUE,_xll.ohTrigger(RecalcTrigger,Trigger1M)),NA())</f>
        <v>2.6627325162882281E-2</v>
      </c>
      <c r="K645" s="52">
        <f>IFERROR(_xll.qlIndexFixing(ONIndex1M,I645,TRUE,_xll.ohTrigger(RecalcTrigger,Trigger1M)),NA())</f>
        <v>2.6479292273160482E-2</v>
      </c>
      <c r="L645" s="52">
        <f>IFERROR(_xll.qlIndexFixing(Index3M,H645,TRUE,_xll.ohTrigger(RecalcTrigger,Trigger3M)),NA())</f>
        <v>2.8369956031280376E-2</v>
      </c>
      <c r="M645" s="52">
        <f>IFERROR(_xll.qlIndexFixing(ONIndex3M,I645,TRUE,_xll.ohTrigger(RecalcTrigger,Trigger3M)),NA())</f>
        <v>2.7946066691164617E-2</v>
      </c>
      <c r="N645" s="52">
        <f>IFERROR(_xll.qlIndexFixing(Index6M,$H645,TRUE,_xll.ohTrigger(RecalcTrigger,Trigger6M)),NA())</f>
        <v>2.9582964014408575E-2</v>
      </c>
      <c r="O645" s="52">
        <f>IFERROR(_xll.qlIndexFixing(ONIndex6M,I645,TRUE,_xll.ohTrigger(RecalcTrigger,Trigger6M)),NA())</f>
        <v>2.8701473124810306E-2</v>
      </c>
      <c r="P645" s="52">
        <f>IFERROR(_xll.qlIndexFixing(Index1Y,$H645,TRUE,_xll.ohTrigger(RecalcTrigger,Trigger1Y)),NA())</f>
        <v>3.1596124542043018E-2</v>
      </c>
      <c r="Q645" s="52">
        <f>IFERROR(_xll.qlIndexFixing(ONIndex1Y,I645,TRUE,_xll.ohTrigger(RecalcTrigger,Trigger1Y)),NA())</f>
        <v>2.9956759837626024E-2</v>
      </c>
    </row>
    <row r="646" spans="2:17" x14ac:dyDescent="0.2">
      <c r="B646" s="46" t="s">
        <v>51</v>
      </c>
      <c r="D646" s="49">
        <f>_xll.qlCalendarAdvance(LocalCalendar,$D645,B646,"f",FALSE)</f>
        <v>43810</v>
      </c>
      <c r="E646" s="49">
        <f>_xll.qlInterestRateIndexValueDate(IndexON,D646)</f>
        <v>43810</v>
      </c>
      <c r="F646" s="52">
        <f>IFERROR(_xll.qlIndexFixing(IndexON,D646,TRUE,_xll.ohTrigger(RecalcTrigger,TriggerON)),NA())</f>
        <v>2.5955687069165734E-2</v>
      </c>
      <c r="H646" s="49">
        <f>_xll.qlCalendarAdvance(IborCalendar,$H645,B646,"f",FALSE)</f>
        <v>43804</v>
      </c>
      <c r="I646" s="49">
        <f>_xll.qlInterestRateIndexValueDate(Index1M,$H646)</f>
        <v>43808</v>
      </c>
      <c r="J646" s="52">
        <f>IFERROR(_xll.qlIndexFixing(Index1M,$H646,TRUE,_xll.ohTrigger(RecalcTrigger,Trigger1M)),NA())</f>
        <v>2.6682543374562787E-2</v>
      </c>
      <c r="K646" s="52">
        <f>IFERROR(_xll.qlIndexFixing(ONIndex1M,I646,TRUE,_xll.ohTrigger(RecalcTrigger,Trigger1M)),NA())</f>
        <v>2.653478499070161E-2</v>
      </c>
      <c r="L646" s="52">
        <f>IFERROR(_xll.qlIndexFixing(Index3M,H646,TRUE,_xll.ohTrigger(RecalcTrigger,Trigger3M)),NA())</f>
        <v>2.8420053305997554E-2</v>
      </c>
      <c r="M646" s="52">
        <f>IFERROR(_xll.qlIndexFixing(ONIndex3M,I646,TRUE,_xll.ohTrigger(RecalcTrigger,Trigger3M)),NA())</f>
        <v>2.7997328375981567E-2</v>
      </c>
      <c r="N646" s="52">
        <f>IFERROR(_xll.qlIndexFixing(Index6M,$H646,TRUE,_xll.ohTrigger(RecalcTrigger,Trigger6M)),NA())</f>
        <v>2.9632113372440781E-2</v>
      </c>
      <c r="O646" s="52">
        <f>IFERROR(_xll.qlIndexFixing(ONIndex6M,I646,TRUE,_xll.ohTrigger(RecalcTrigger,Trigger6M)),NA())</f>
        <v>2.8756746599567506E-2</v>
      </c>
      <c r="P646" s="52">
        <f>IFERROR(_xll.qlIndexFixing(Index1Y,$H646,TRUE,_xll.ohTrigger(RecalcTrigger,Trigger1Y)),NA())</f>
        <v>3.1636027990503274E-2</v>
      </c>
      <c r="Q646" s="52">
        <f>IFERROR(_xll.qlIndexFixing(ONIndex1Y,I646,TRUE,_xll.ohTrigger(RecalcTrigger,Trigger1Y)),NA())</f>
        <v>3.0013017354111327E-2</v>
      </c>
    </row>
    <row r="647" spans="2:17" x14ac:dyDescent="0.2">
      <c r="B647" s="46" t="s">
        <v>51</v>
      </c>
      <c r="D647" s="49">
        <f>_xll.qlCalendarAdvance(LocalCalendar,$D646,B647,"f",FALSE)</f>
        <v>43817</v>
      </c>
      <c r="E647" s="49">
        <f>_xll.qlInterestRateIndexValueDate(IndexON,D647)</f>
        <v>43817</v>
      </c>
      <c r="F647" s="52">
        <f>IFERROR(_xll.qlIndexFixing(IndexON,D647,TRUE,_xll.ohTrigger(RecalcTrigger,TriggerON)),NA())</f>
        <v>2.6014261832045804E-2</v>
      </c>
      <c r="H647" s="49">
        <f>_xll.qlCalendarAdvance(IborCalendar,$H646,B647,"f",FALSE)</f>
        <v>43811</v>
      </c>
      <c r="I647" s="49">
        <f>_xll.qlInterestRateIndexValueDate(Index1M,$H647)</f>
        <v>43815</v>
      </c>
      <c r="J647" s="52">
        <f>IFERROR(_xll.qlIndexFixing(Index1M,$H647,TRUE,_xll.ohTrigger(RecalcTrigger,Trigger1M)),NA())</f>
        <v>2.6737576215051347E-2</v>
      </c>
      <c r="K647" s="52">
        <f>IFERROR(_xll.qlIndexFixing(ONIndex1M,I647,TRUE,_xll.ohTrigger(RecalcTrigger,Trigger1M)),NA())</f>
        <v>2.6590092496396878E-2</v>
      </c>
      <c r="L647" s="52">
        <f>IFERROR(_xll.qlIndexFixing(Index3M,H647,TRUE,_xll.ohTrigger(RecalcTrigger,Trigger3M)),NA())</f>
        <v>2.8469913464964407E-2</v>
      </c>
      <c r="M647" s="52">
        <f>IFERROR(_xll.qlIndexFixing(ONIndex3M,I647,TRUE,_xll.ohTrigger(RecalcTrigger,Trigger3M)),NA())</f>
        <v>2.8048354002825349E-2</v>
      </c>
      <c r="N647" s="52">
        <f>IFERROR(_xll.qlIndexFixing(Index6M,$H647,TRUE,_xll.ohTrigger(RecalcTrigger,Trigger6M)),NA())</f>
        <v>2.9680729187252019E-2</v>
      </c>
      <c r="O647" s="52">
        <f>IFERROR(_xll.qlIndexFixing(ONIndex6M,I647,TRUE,_xll.ohTrigger(RecalcTrigger,Trigger6M)),NA())</f>
        <v>2.8811493236071684E-2</v>
      </c>
      <c r="P647" s="52">
        <f>IFERROR(_xll.qlIndexFixing(Index1Y,$H647,TRUE,_xll.ohTrigger(RecalcTrigger,Trigger1Y)),NA())</f>
        <v>3.1675374139986508E-2</v>
      </c>
      <c r="Q647" s="52">
        <f>IFERROR(_xll.qlIndexFixing(ONIndex1Y,I647,TRUE,_xll.ohTrigger(RecalcTrigger,Trigger1Y)),NA())</f>
        <v>3.006850041833431E-2</v>
      </c>
    </row>
    <row r="648" spans="2:17" x14ac:dyDescent="0.2">
      <c r="B648" s="46" t="s">
        <v>51</v>
      </c>
      <c r="D648" s="49">
        <f>_xll.qlCalendarAdvance(LocalCalendar,$D647,B648,"f",FALSE)</f>
        <v>43825</v>
      </c>
      <c r="E648" s="49">
        <f>_xll.qlInterestRateIndexValueDate(IndexON,D648)</f>
        <v>43825</v>
      </c>
      <c r="F648" s="52">
        <f>IFERROR(_xll.qlIndexFixing(IndexON,D648,TRUE,_xll.ohTrigger(RecalcTrigger,TriggerON)),NA())</f>
        <v>2.6080559197723119E-2</v>
      </c>
      <c r="H648" s="49">
        <f>_xll.qlCalendarAdvance(IborCalendar,$H647,B648,"f",FALSE)</f>
        <v>43818</v>
      </c>
      <c r="I648" s="49">
        <f>_xll.qlInterestRateIndexValueDate(Index1M,$H648)</f>
        <v>43822</v>
      </c>
      <c r="J648" s="52">
        <f>IFERROR(_xll.qlIndexFixing(Index1M,$H648,TRUE,_xll.ohTrigger(RecalcTrigger,Trigger1M)),NA())</f>
        <v>2.6792423681715229E-2</v>
      </c>
      <c r="K648" s="52">
        <f>IFERROR(_xll.qlIndexFixing(ONIndex1M,I648,TRUE,_xll.ohTrigger(RecalcTrigger,Trigger1M)),NA())</f>
        <v>2.6645214790246285E-2</v>
      </c>
      <c r="L648" s="52">
        <f>IFERROR(_xll.qlIndexFixing(Index3M,H648,TRUE,_xll.ohTrigger(RecalcTrigger,Trigger3M)),NA())</f>
        <v>2.8519536499261464E-2</v>
      </c>
      <c r="M648" s="52">
        <f>IFERROR(_xll.qlIndexFixing(ONIndex3M,I648,TRUE,_xll.ohTrigger(RecalcTrigger,Trigger3M)),NA())</f>
        <v>2.8099143571616025E-2</v>
      </c>
      <c r="N648" s="52">
        <f>IFERROR(_xll.qlIndexFixing(Index6M,$H648,TRUE,_xll.ohTrigger(RecalcTrigger,Trigger6M)),NA())</f>
        <v>2.9728811419814705E-2</v>
      </c>
      <c r="O648" s="52">
        <f>IFERROR(_xll.qlIndexFixing(ONIndex6M,I648,TRUE,_xll.ohTrigger(RecalcTrigger,Trigger6M)),NA())</f>
        <v>2.8865713034003093E-2</v>
      </c>
      <c r="P648" s="52">
        <f>IFERROR(_xll.qlIndexFixing(Index1Y,$H648,TRUE,_xll.ohTrigger(RecalcTrigger,Trigger1Y)),NA())</f>
        <v>3.1714173252783626E-2</v>
      </c>
      <c r="Q648" s="52">
        <f>IFERROR(_xll.qlIndexFixing(ONIndex1Y,I648,TRUE,_xll.ohTrigger(RecalcTrigger,Trigger1Y)),NA())</f>
        <v>3.0123209029975229E-2</v>
      </c>
    </row>
    <row r="649" spans="2:17" x14ac:dyDescent="0.2">
      <c r="B649" s="46" t="s">
        <v>51</v>
      </c>
      <c r="D649" s="49">
        <f>_xll.qlCalendarAdvance(LocalCalendar,$D648,B649,"f",FALSE)</f>
        <v>43832</v>
      </c>
      <c r="E649" s="49">
        <f>_xll.qlInterestRateIndexValueDate(IndexON,D649)</f>
        <v>43832</v>
      </c>
      <c r="F649" s="52">
        <f>IFERROR(_xll.qlIndexFixing(IndexON,D649,TRUE,_xll.ohTrigger(RecalcTrigger,TriggerON)),NA())</f>
        <v>2.6138004824698413E-2</v>
      </c>
      <c r="H649" s="49">
        <f>_xll.qlCalendarAdvance(IborCalendar,$H648,B649,"f",FALSE)</f>
        <v>43826</v>
      </c>
      <c r="I649" s="49">
        <f>_xll.qlInterestRateIndexValueDate(Index1M,$H649)</f>
        <v>43830</v>
      </c>
      <c r="J649" s="52">
        <f>IFERROR(_xll.qlIndexFixing(Index1M,$H649,TRUE,_xll.ohTrigger(RecalcTrigger,Trigger1M)),NA())</f>
        <v>2.6854879509038029E-2</v>
      </c>
      <c r="K649" s="52">
        <f>IFERROR(_xll.qlIndexFixing(ONIndex1M,I649,TRUE,_xll.ohTrigger(RecalcTrigger,Trigger1M)),NA())</f>
        <v>2.6712890542528456E-2</v>
      </c>
      <c r="L649" s="52">
        <f>IFERROR(_xll.qlIndexFixing(Index3M,H649,TRUE,_xll.ohTrigger(RecalcTrigger,Trigger3M)),NA())</f>
        <v>2.8575958170336469E-2</v>
      </c>
      <c r="M649" s="52">
        <f>IFERROR(_xll.qlIndexFixing(ONIndex3M,I649,TRUE,_xll.ohTrigger(RecalcTrigger,Trigger3M)),NA())</f>
        <v>2.8161600071228143E-2</v>
      </c>
      <c r="N649" s="52">
        <f>IFERROR(_xll.qlIndexFixing(Index6M,$H649,TRUE,_xll.ohTrigger(RecalcTrigger,Trigger6M)),NA())</f>
        <v>2.9778676400788139E-2</v>
      </c>
      <c r="O649" s="52">
        <f>IFERROR(_xll.qlIndexFixing(ONIndex6M,I649,TRUE,_xll.ohTrigger(RecalcTrigger,Trigger6M)),NA())</f>
        <v>2.8932004231574382E-2</v>
      </c>
      <c r="P649" s="52">
        <f>IFERROR(_xll.qlIndexFixing(Index1Y,$H649,TRUE,_xll.ohTrigger(RecalcTrigger,Trigger1Y)),NA())</f>
        <v>3.1757858422880265E-2</v>
      </c>
      <c r="Q649" s="52">
        <f>IFERROR(_xll.qlIndexFixing(ONIndex1Y,I649,TRUE,_xll.ohTrigger(RecalcTrigger,Trigger1Y)),NA())</f>
        <v>3.0189863540726058E-2</v>
      </c>
    </row>
    <row r="650" spans="2:17" x14ac:dyDescent="0.2">
      <c r="B650" s="46" t="s">
        <v>51</v>
      </c>
      <c r="D650" s="49">
        <f>_xll.qlCalendarAdvance(LocalCalendar,$D649,B650,"f",FALSE)</f>
        <v>43839</v>
      </c>
      <c r="E650" s="49">
        <f>_xll.qlInterestRateIndexValueDate(IndexON,D650)</f>
        <v>43839</v>
      </c>
      <c r="F650" s="52">
        <f>IFERROR(_xll.qlIndexFixing(IndexON,D650,TRUE,_xll.ohTrigger(RecalcTrigger,TriggerON)),NA())</f>
        <v>2.619492352125441E-2</v>
      </c>
      <c r="H650" s="49">
        <f>_xll.qlCalendarAdvance(IborCalendar,$H649,B650,"f",FALSE)</f>
        <v>43833</v>
      </c>
      <c r="I650" s="49">
        <f>_xll.qlInterestRateIndexValueDate(Index1M,$H650)</f>
        <v>43837</v>
      </c>
      <c r="J650" s="52">
        <f>IFERROR(_xll.qlIndexFixing(Index1M,$H650,TRUE,_xll.ohTrigger(RecalcTrigger,Trigger1M)),NA())</f>
        <v>2.6909329737255901E-2</v>
      </c>
      <c r="K650" s="52">
        <f>IFERROR(_xll.qlIndexFixing(ONIndex1M,I650,TRUE,_xll.ohTrigger(RecalcTrigger,Trigger1M)),NA())</f>
        <v>2.6762710317873584E-2</v>
      </c>
      <c r="L650" s="52">
        <f>IFERROR(_xll.qlIndexFixing(Index3M,H650,TRUE,_xll.ohTrigger(RecalcTrigger,Trigger3M)),NA())</f>
        <v>2.8625073050511672E-2</v>
      </c>
      <c r="M650" s="52">
        <f>IFERROR(_xll.qlIndexFixing(ONIndex3M,I650,TRUE,_xll.ohTrigger(RecalcTrigger,Trigger3M)),NA())</f>
        <v>2.8207183471682384E-2</v>
      </c>
      <c r="N650" s="52">
        <f>IFERROR(_xll.qlIndexFixing(Index6M,$H650,TRUE,_xll.ohTrigger(RecalcTrigger,Trigger6M)),NA())</f>
        <v>2.9825650292013256E-2</v>
      </c>
      <c r="O650" s="52">
        <f>IFERROR(_xll.qlIndexFixing(ONIndex6M,I650,TRUE,_xll.ohTrigger(RecalcTrigger,Trigger6M)),NA())</f>
        <v>2.8980124266011487E-2</v>
      </c>
      <c r="P650" s="52">
        <f>IFERROR(_xll.qlIndexFixing(Index1Y,$H650,TRUE,_xll.ohTrigger(RecalcTrigger,Trigger1Y)),NA())</f>
        <v>3.1795519882332958E-2</v>
      </c>
      <c r="Q650" s="52">
        <f>IFERROR(_xll.qlIndexFixing(ONIndex1Y,I650,TRUE,_xll.ohTrigger(RecalcTrigger,Trigger1Y)),NA())</f>
        <v>3.0237833917077239E-2</v>
      </c>
    </row>
    <row r="651" spans="2:17" x14ac:dyDescent="0.2">
      <c r="B651" s="46" t="s">
        <v>51</v>
      </c>
      <c r="D651" s="49">
        <f>_xll.qlCalendarAdvance(LocalCalendar,$D650,B651,"f",FALSE)</f>
        <v>43846</v>
      </c>
      <c r="E651" s="49">
        <f>_xll.qlInterestRateIndexValueDate(IndexON,D651)</f>
        <v>43846</v>
      </c>
      <c r="F651" s="52">
        <f>IFERROR(_xll.qlIndexFixing(IndexON,D651,TRUE,_xll.ohTrigger(RecalcTrigger,TriggerON)),NA())</f>
        <v>2.6251315287071364E-2</v>
      </c>
      <c r="H651" s="49">
        <f>_xll.qlCalendarAdvance(IborCalendar,$H650,B651,"f",FALSE)</f>
        <v>43840</v>
      </c>
      <c r="I651" s="49">
        <f>_xll.qlInterestRateIndexValueDate(Index1M,$H651)</f>
        <v>43844</v>
      </c>
      <c r="J651" s="52">
        <f>IFERROR(_xll.qlIndexFixing(Index1M,$H651,TRUE,_xll.ohTrigger(RecalcTrigger,Trigger1M)),NA())</f>
        <v>2.6963594583436314E-2</v>
      </c>
      <c r="K651" s="52">
        <f>IFERROR(_xll.qlIndexFixing(ONIndex1M,I651,TRUE,_xll.ohTrigger(RecalcTrigger,Trigger1M)),NA())</f>
        <v>2.6817250516391056E-2</v>
      </c>
      <c r="L651" s="52">
        <f>IFERROR(_xll.qlIndexFixing(Index3M,H651,TRUE,_xll.ohTrigger(RecalcTrigger,Trigger3M)),NA())</f>
        <v>2.8673950778266972E-2</v>
      </c>
      <c r="M651" s="52">
        <f>IFERROR(_xll.qlIndexFixing(ONIndex3M,I651,TRUE,_xll.ohTrigger(RecalcTrigger,Trigger3M)),NA())</f>
        <v>2.8257231142889694E-2</v>
      </c>
      <c r="N651" s="52">
        <f>IFERROR(_xll.qlIndexFixing(Index6M,$H651,TRUE,_xll.ohTrigger(RecalcTrigger,Trigger6M)),NA())</f>
        <v>2.9872094730249231E-2</v>
      </c>
      <c r="O651" s="52">
        <f>IFERROR(_xll.qlIndexFixing(ONIndex6M,I651,TRUE,_xll.ohTrigger(RecalcTrigger,Trigger6M)),NA())</f>
        <v>2.9032688284029717E-2</v>
      </c>
      <c r="P651" s="52">
        <f>IFERROR(_xll.qlIndexFixing(Index1Y,$H651,TRUE,_xll.ohTrigger(RecalcTrigger,Trigger1Y)),NA())</f>
        <v>3.1832666573866429E-2</v>
      </c>
      <c r="Q651" s="52">
        <f>IFERROR(_xll.qlIndexFixing(ONIndex1Y,I651,TRUE,_xll.ohTrigger(RecalcTrigger,Trigger1Y)),NA())</f>
        <v>3.0290108532593507E-2</v>
      </c>
    </row>
    <row r="652" spans="2:17" x14ac:dyDescent="0.2">
      <c r="B652" s="46" t="s">
        <v>51</v>
      </c>
      <c r="D652" s="49">
        <f>_xll.qlCalendarAdvance(LocalCalendar,$D651,B652,"f",FALSE)</f>
        <v>43853</v>
      </c>
      <c r="E652" s="49">
        <f>_xll.qlInterestRateIndexValueDate(IndexON,D652)</f>
        <v>43853</v>
      </c>
      <c r="F652" s="52">
        <f>IFERROR(_xll.qlIndexFixing(IndexON,D652,TRUE,_xll.ohTrigger(RecalcTrigger,TriggerON)),NA())</f>
        <v>2.6307180121829532E-2</v>
      </c>
      <c r="H652" s="49">
        <f>_xll.qlCalendarAdvance(IborCalendar,$H651,B652,"f",FALSE)</f>
        <v>43847</v>
      </c>
      <c r="I652" s="49">
        <f>_xll.qlInterestRateIndexValueDate(Index1M,$H652)</f>
        <v>43851</v>
      </c>
      <c r="J652" s="52">
        <f>IFERROR(_xll.qlIndexFixing(Index1M,$H652,TRUE,_xll.ohTrigger(RecalcTrigger,Trigger1M)),NA())</f>
        <v>2.7017674044982631E-2</v>
      </c>
      <c r="K652" s="52">
        <f>IFERROR(_xll.qlIndexFixing(ONIndex1M,I652,TRUE,_xll.ohTrigger(RecalcTrigger,Trigger1M)),NA())</f>
        <v>2.6871605502662987E-2</v>
      </c>
      <c r="L652" s="52">
        <f>IFERROR(_xll.qlIndexFixing(Index3M,H652,TRUE,_xll.ohTrigger(RecalcTrigger,Trigger3M)),NA())</f>
        <v>2.8722591344861235E-2</v>
      </c>
      <c r="M652" s="52">
        <f>IFERROR(_xll.qlIndexFixing(ONIndex3M,I652,TRUE,_xll.ohTrigger(RecalcTrigger,Trigger3M)),NA())</f>
        <v>2.8307042755564282E-2</v>
      </c>
      <c r="N652" s="52">
        <f>IFERROR(_xll.qlIndexFixing(Index6M,$H652,TRUE,_xll.ohTrigger(RecalcTrigger,Trigger6M)),NA())</f>
        <v>2.9918013361266781E-2</v>
      </c>
      <c r="O652" s="52">
        <f>IFERROR(_xll.qlIndexFixing(ONIndex6M,I652,TRUE,_xll.ohTrigger(RecalcTrigger,Trigger6M)),NA())</f>
        <v>2.9084725462595884E-2</v>
      </c>
      <c r="P652" s="52">
        <f>IFERROR(_xll.qlIndexFixing(Index1Y,$H652,TRUE,_xll.ohTrigger(RecalcTrigger,Trigger1Y)),NA())</f>
        <v>3.1869308769668377E-2</v>
      </c>
      <c r="Q652" s="52">
        <f>IFERROR(_xll.qlIndexFixing(ONIndex1Y,I652,TRUE,_xll.ohTrigger(RecalcTrigger,Trigger1Y)),NA())</f>
        <v>3.0341608694088862E-2</v>
      </c>
    </row>
    <row r="653" spans="2:17" x14ac:dyDescent="0.2">
      <c r="B653" s="46" t="s">
        <v>51</v>
      </c>
      <c r="D653" s="49">
        <f>_xll.qlCalendarAdvance(LocalCalendar,$D652,B653,"f",FALSE)</f>
        <v>43860</v>
      </c>
      <c r="E653" s="49">
        <f>_xll.qlInterestRateIndexValueDate(IndexON,D653)</f>
        <v>43860</v>
      </c>
      <c r="F653" s="52">
        <f>IFERROR(_xll.qlIndexFixing(IndexON,D653,TRUE,_xll.ohTrigger(RecalcTrigger,TriggerON)),NA())</f>
        <v>2.6362518025448978E-2</v>
      </c>
      <c r="H653" s="49">
        <f>_xll.qlCalendarAdvance(IborCalendar,$H652,B653,"f",FALSE)</f>
        <v>43854</v>
      </c>
      <c r="I653" s="49">
        <f>_xll.qlInterestRateIndexValueDate(Index1M,$H653)</f>
        <v>43858</v>
      </c>
      <c r="J653" s="52">
        <f>IFERROR(_xll.qlIndexFixing(Index1M,$H653,TRUE,_xll.ohTrigger(RecalcTrigger,Trigger1M)),NA())</f>
        <v>2.7071568119308533E-2</v>
      </c>
      <c r="K653" s="52">
        <f>IFERROR(_xll.qlIndexFixing(ONIndex1M,I653,TRUE,_xll.ohTrigger(RecalcTrigger,Trigger1M)),NA())</f>
        <v>2.6925775276529507E-2</v>
      </c>
      <c r="L653" s="52">
        <f>IFERROR(_xll.qlIndexFixing(Index3M,H653,TRUE,_xll.ohTrigger(RecalcTrigger,Trigger3M)),NA())</f>
        <v>2.8770994741595484E-2</v>
      </c>
      <c r="M653" s="52">
        <f>IFERROR(_xll.qlIndexFixing(ONIndex3M,I653,TRUE,_xll.ohTrigger(RecalcTrigger,Trigger3M)),NA())</f>
        <v>2.835661830970615E-2</v>
      </c>
      <c r="N653" s="52">
        <f>IFERROR(_xll.qlIndexFixing(Index6M,$H653,TRUE,_xll.ohTrigger(RecalcTrigger,Trigger6M)),NA())</f>
        <v>2.9963409831586792E-2</v>
      </c>
      <c r="O653" s="52">
        <f>IFERROR(_xll.qlIndexFixing(ONIndex6M,I653,TRUE,_xll.ohTrigger(RecalcTrigger,Trigger6M)),NA())</f>
        <v>2.9136235801310306E-2</v>
      </c>
      <c r="P653" s="52">
        <f>IFERROR(_xll.qlIndexFixing(Index1Y,$H653,TRUE,_xll.ohTrigger(RecalcTrigger,Trigger1Y)),NA())</f>
        <v>3.1905456744179106E-2</v>
      </c>
      <c r="Q653" s="52">
        <f>IFERROR(_xll.qlIndexFixing(ONIndex1Y,I653,TRUE,_xll.ohTrigger(RecalcTrigger,Trigger1Y)),NA())</f>
        <v>3.0392334401163623E-2</v>
      </c>
    </row>
    <row r="654" spans="2:17" x14ac:dyDescent="0.2">
      <c r="B654" s="46" t="s">
        <v>51</v>
      </c>
      <c r="D654" s="49">
        <f>_xll.qlCalendarAdvance(LocalCalendar,$D653,B654,"f",FALSE)</f>
        <v>43867</v>
      </c>
      <c r="E654" s="49">
        <f>_xll.qlInterestRateIndexValueDate(IndexON,D654)</f>
        <v>43867</v>
      </c>
      <c r="F654" s="52">
        <f>IFERROR(_xll.qlIndexFixing(IndexON,D654,TRUE,_xll.ohTrigger(RecalcTrigger,TriggerON)),NA())</f>
        <v>2.6417328997609957E-2</v>
      </c>
      <c r="H654" s="49">
        <f>_xll.qlCalendarAdvance(IborCalendar,$H653,B654,"f",FALSE)</f>
        <v>43861</v>
      </c>
      <c r="I654" s="49">
        <f>_xll.qlInterestRateIndexValueDate(Index1M,$H654)</f>
        <v>43865</v>
      </c>
      <c r="J654" s="52">
        <f>IFERROR(_xll.qlIndexFixing(Index1M,$H654,TRUE,_xll.ohTrigger(RecalcTrigger,Trigger1M)),NA())</f>
        <v>2.711559343480521E-2</v>
      </c>
      <c r="K654" s="52">
        <f>IFERROR(_xll.qlIndexFixing(ONIndex1M,I654,TRUE,_xll.ohTrigger(RecalcTrigger,Trigger1M)),NA())</f>
        <v>2.6979759837990613E-2</v>
      </c>
      <c r="L654" s="52">
        <f>IFERROR(_xll.qlIndexFixing(Index3M,H654,TRUE,_xll.ohTrigger(RecalcTrigger,Trigger3M)),NA())</f>
        <v>2.8819160959811147E-2</v>
      </c>
      <c r="M654" s="52">
        <f>IFERROR(_xll.qlIndexFixing(ONIndex3M,I654,TRUE,_xll.ohTrigger(RecalcTrigger,Trigger3M)),NA())</f>
        <v>2.8405957804995552E-2</v>
      </c>
      <c r="N654" s="52">
        <f>IFERROR(_xll.qlIndexFixing(Index6M,$H654,TRUE,_xll.ohTrigger(RecalcTrigger,Trigger6M)),NA())</f>
        <v>3.0008287788472858E-2</v>
      </c>
      <c r="O654" s="52">
        <f>IFERROR(_xll.qlIndexFixing(ONIndex6M,I654,TRUE,_xll.ohTrigger(RecalcTrigger,Trigger6M)),NA())</f>
        <v>2.9187219300172984E-2</v>
      </c>
      <c r="P654" s="52">
        <f>IFERROR(_xll.qlIndexFixing(Index1Y,$H654,TRUE,_xll.ohTrigger(RecalcTrigger,Trigger1Y)),NA())</f>
        <v>3.1941120774042202E-2</v>
      </c>
      <c r="Q654" s="52">
        <f>IFERROR(_xll.qlIndexFixing(ONIndex1Y,I654,TRUE,_xll.ohTrigger(RecalcTrigger,Trigger1Y)),NA())</f>
        <v>3.0442285653577983E-2</v>
      </c>
    </row>
    <row r="655" spans="2:17" x14ac:dyDescent="0.2">
      <c r="B655" s="46" t="s">
        <v>51</v>
      </c>
      <c r="D655" s="49">
        <f>_xll.qlCalendarAdvance(LocalCalendar,$D654,B655,"f",FALSE)</f>
        <v>43874</v>
      </c>
      <c r="E655" s="49">
        <f>_xll.qlInterestRateIndexValueDate(IndexON,D655)</f>
        <v>43874</v>
      </c>
      <c r="F655" s="52">
        <f>IFERROR(_xll.qlIndexFixing(IndexON,D655,TRUE,_xll.ohTrigger(RecalcTrigger,TriggerON)),NA())</f>
        <v>2.6471613037992725E-2</v>
      </c>
      <c r="H655" s="49">
        <f>_xll.qlCalendarAdvance(IborCalendar,$H654,B655,"f",FALSE)</f>
        <v>43868</v>
      </c>
      <c r="I655" s="49">
        <f>_xll.qlInterestRateIndexValueDate(Index1M,$H655)</f>
        <v>43872</v>
      </c>
      <c r="J655" s="52">
        <f>IFERROR(_xll.qlIndexFixing(Index1M,$H655,TRUE,_xll.ohTrigger(RecalcTrigger,Trigger1M)),NA())</f>
        <v>2.7169135146437786E-2</v>
      </c>
      <c r="K655" s="52">
        <f>IFERROR(_xll.qlIndexFixing(ONIndex1M,I655,TRUE,_xll.ohTrigger(RecalcTrigger,Trigger1M)),NA())</f>
        <v>2.7033559186886436E-2</v>
      </c>
      <c r="L655" s="52">
        <f>IFERROR(_xll.qlIndexFixing(Index3M,H655,TRUE,_xll.ohTrigger(RecalcTrigger,Trigger3M)),NA())</f>
        <v>2.8862556682308416E-2</v>
      </c>
      <c r="M655" s="52">
        <f>IFERROR(_xll.qlIndexFixing(ONIndex3M,I655,TRUE,_xll.ohTrigger(RecalcTrigger,Trigger3M)),NA())</f>
        <v>2.8455061241592361E-2</v>
      </c>
      <c r="N655" s="52">
        <f>IFERROR(_xll.qlIndexFixing(Index6M,$H655,TRUE,_xll.ohTrigger(RecalcTrigger,Trigger6M)),NA())</f>
        <v>3.0052650879921608E-2</v>
      </c>
      <c r="O655" s="52">
        <f>IFERROR(_xll.qlIndexFixing(ONIndex6M,I655,TRUE,_xll.ohTrigger(RecalcTrigger,Trigger6M)),NA())</f>
        <v>2.9237675958704301E-2</v>
      </c>
      <c r="P655" s="52">
        <f>IFERROR(_xll.qlIndexFixing(Index1Y,$H655,TRUE,_xll.ohTrigger(RecalcTrigger,Trigger1Y)),NA())</f>
        <v>3.197631113805318E-2</v>
      </c>
      <c r="Q655" s="52">
        <f>IFERROR(_xll.qlIndexFixing(ONIndex1Y,I655,TRUE,_xll.ohTrigger(RecalcTrigger,Trigger1Y)),NA())</f>
        <v>3.0491462451012197E-2</v>
      </c>
    </row>
    <row r="656" spans="2:17" x14ac:dyDescent="0.2">
      <c r="B656" s="46" t="s">
        <v>51</v>
      </c>
      <c r="D656" s="49">
        <f>_xll.qlCalendarAdvance(LocalCalendar,$D655,B656,"f",FALSE)</f>
        <v>43881</v>
      </c>
      <c r="E656" s="49">
        <f>_xll.qlInterestRateIndexValueDate(IndexON,D656)</f>
        <v>43881</v>
      </c>
      <c r="F656" s="52">
        <f>IFERROR(_xll.qlIndexFixing(IndexON,D656,TRUE,_xll.ohTrigger(RecalcTrigger,TriggerON)),NA())</f>
        <v>2.6525370146517346E-2</v>
      </c>
      <c r="H656" s="49">
        <f>_xll.qlCalendarAdvance(IborCalendar,$H655,B656,"f",FALSE)</f>
        <v>43875</v>
      </c>
      <c r="I656" s="49">
        <f>_xll.qlInterestRateIndexValueDate(Index1M,$H656)</f>
        <v>43879</v>
      </c>
      <c r="J656" s="52">
        <f>IFERROR(_xll.qlIndexFixing(Index1M,$H656,TRUE,_xll.ohTrigger(RecalcTrigger,Trigger1M)),NA())</f>
        <v>2.7222491475627171E-2</v>
      </c>
      <c r="K656" s="52">
        <f>IFERROR(_xll.qlIndexFixing(ONIndex1M,I656,TRUE,_xll.ohTrigger(RecalcTrigger,Trigger1M)),NA())</f>
        <v>2.7087173323137037E-2</v>
      </c>
      <c r="L656" s="52">
        <f>IFERROR(_xll.qlIndexFixing(Index3M,H656,TRUE,_xll.ohTrigger(RecalcTrigger,Trigger3M)),NA())</f>
        <v>2.8910261646713842E-2</v>
      </c>
      <c r="M656" s="52">
        <f>IFERROR(_xll.qlIndexFixing(ONIndex3M,I656,TRUE,_xll.ohTrigger(RecalcTrigger,Trigger3M)),NA())</f>
        <v>2.8503928619256769E-2</v>
      </c>
      <c r="N656" s="52">
        <f>IFERROR(_xll.qlIndexFixing(Index6M,$H656,TRUE,_xll.ohTrigger(RecalcTrigger,Trigger6M)),NA())</f>
        <v>3.0096502754651727E-2</v>
      </c>
      <c r="O656" s="52">
        <f>IFERROR(_xll.qlIndexFixing(ONIndex6M,I656,TRUE,_xll.ohTrigger(RecalcTrigger,Trigger6M)),NA())</f>
        <v>2.9287605776824321E-2</v>
      </c>
      <c r="P656" s="52">
        <f>IFERROR(_xll.qlIndexFixing(Index1Y,$H656,TRUE,_xll.ohTrigger(RecalcTrigger,Trigger1Y)),NA())</f>
        <v>3.2011038117112769E-2</v>
      </c>
      <c r="Q656" s="52">
        <f>IFERROR(_xll.qlIndexFixing(ONIndex1Y,I656,TRUE,_xll.ohTrigger(RecalcTrigger,Trigger1Y)),NA())</f>
        <v>3.0539864793146521E-2</v>
      </c>
    </row>
    <row r="657" spans="2:17" x14ac:dyDescent="0.2">
      <c r="B657" s="46" t="s">
        <v>51</v>
      </c>
      <c r="D657" s="49">
        <f>_xll.qlCalendarAdvance(LocalCalendar,$D656,B657,"f",FALSE)</f>
        <v>43888</v>
      </c>
      <c r="E657" s="49">
        <f>_xll.qlInterestRateIndexValueDate(IndexON,D657)</f>
        <v>43888</v>
      </c>
      <c r="F657" s="52">
        <f>IFERROR(_xll.qlIndexFixing(IndexON,D657,TRUE,_xll.ohTrigger(RecalcTrigger,TriggerON)),NA())</f>
        <v>2.6578600322864077E-2</v>
      </c>
      <c r="H657" s="49">
        <f>_xll.qlCalendarAdvance(IborCalendar,$H656,B657,"f",FALSE)</f>
        <v>43882</v>
      </c>
      <c r="I657" s="49">
        <f>_xll.qlInterestRateIndexValueDate(Index1M,$H657)</f>
        <v>43886</v>
      </c>
      <c r="J657" s="52">
        <f>IFERROR(_xll.qlIndexFixing(Index1M,$H657,TRUE,_xll.ohTrigger(RecalcTrigger,Trigger1M)),NA())</f>
        <v>2.7275662419978041E-2</v>
      </c>
      <c r="K657" s="52">
        <f>IFERROR(_xll.qlIndexFixing(ONIndex1M,I657,TRUE,_xll.ohTrigger(RecalcTrigger,Trigger1M)),NA())</f>
        <v>2.7140602246742418E-2</v>
      </c>
      <c r="L657" s="52">
        <f>IFERROR(_xll.qlIndexFixing(Index3M,H657,TRUE,_xll.ohTrigger(RecalcTrigger,Trigger3M)),NA())</f>
        <v>2.8962236457413623E-2</v>
      </c>
      <c r="M657" s="52">
        <f>IFERROR(_xll.qlIndexFixing(ONIndex3M,I657,TRUE,_xll.ohTrigger(RecalcTrigger,Trigger3M)),NA())</f>
        <v>2.8552559937908839E-2</v>
      </c>
      <c r="N657" s="52">
        <f>IFERROR(_xll.qlIndexFixing(Index6M,$H657,TRUE,_xll.ohTrigger(RecalcTrigger,Trigger6M)),NA())</f>
        <v>3.0139847062097821E-2</v>
      </c>
      <c r="O657" s="52">
        <f>IFERROR(_xll.qlIndexFixing(ONIndex6M,I657,TRUE,_xll.ohTrigger(RecalcTrigger,Trigger6M)),NA())</f>
        <v>2.9337008754293237E-2</v>
      </c>
      <c r="P657" s="52">
        <f>IFERROR(_xll.qlIndexFixing(Index1Y,$H657,TRUE,_xll.ohTrigger(RecalcTrigger,Trigger1Y)),NA())</f>
        <v>3.2045311994177525E-2</v>
      </c>
      <c r="Q657" s="52">
        <f>IFERROR(_xll.qlIndexFixing(ONIndex1Y,I657,TRUE,_xll.ohTrigger(RecalcTrigger,Trigger1Y)),NA())</f>
        <v>3.0587492679581274E-2</v>
      </c>
    </row>
    <row r="658" spans="2:17" x14ac:dyDescent="0.2">
      <c r="B658" s="46" t="s">
        <v>51</v>
      </c>
      <c r="D658" s="49">
        <f>_xll.qlCalendarAdvance(LocalCalendar,$D657,B658,"f",FALSE)</f>
        <v>43895</v>
      </c>
      <c r="E658" s="49">
        <f>_xll.qlInterestRateIndexValueDate(IndexON,D658)</f>
        <v>43895</v>
      </c>
      <c r="F658" s="52">
        <f>IFERROR(_xll.qlIndexFixing(IndexON,D658,TRUE,_xll.ohTrigger(RecalcTrigger,TriggerON)),NA())</f>
        <v>2.6631303566713171E-2</v>
      </c>
      <c r="H658" s="49">
        <f>_xll.qlCalendarAdvance(IborCalendar,$H657,B658,"f",FALSE)</f>
        <v>43889</v>
      </c>
      <c r="I658" s="49">
        <f>_xll.qlInterestRateIndexValueDate(Index1M,$H658)</f>
        <v>43893</v>
      </c>
      <c r="J658" s="52">
        <f>IFERROR(_xll.qlIndexFixing(Index1M,$H658,TRUE,_xll.ohTrigger(RecalcTrigger,Trigger1M)),NA())</f>
        <v>2.7338257592742454E-2</v>
      </c>
      <c r="K658" s="52">
        <f>IFERROR(_xll.qlIndexFixing(ONIndex1M,I658,TRUE,_xll.ohTrigger(RecalcTrigger,Trigger1M)),NA())</f>
        <v>2.719384595746277E-2</v>
      </c>
      <c r="L658" s="52">
        <f>IFERROR(_xll.qlIndexFixing(Index3M,H658,TRUE,_xll.ohTrigger(RecalcTrigger,Trigger3M)),NA())</f>
        <v>2.901394673921278E-2</v>
      </c>
      <c r="M658" s="52">
        <f>IFERROR(_xll.qlIndexFixing(ONIndex3M,I658,TRUE,_xll.ohTrigger(RecalcTrigger,Trigger3M)),NA())</f>
        <v>2.8600955197468636E-2</v>
      </c>
      <c r="N658" s="52">
        <f>IFERROR(_xll.qlIndexFixing(Index6M,$H658,TRUE,_xll.ohTrigger(RecalcTrigger,Trigger6M)),NA())</f>
        <v>3.0190969979079607E-2</v>
      </c>
      <c r="O658" s="52">
        <f>IFERROR(_xll.qlIndexFixing(ONIndex6M,I658,TRUE,_xll.ohTrigger(RecalcTrigger,Trigger6M)),NA())</f>
        <v>2.9385884890951175E-2</v>
      </c>
      <c r="P658" s="52">
        <f>IFERROR(_xll.qlIndexFixing(Index1Y,$H658,TRUE,_xll.ohTrigger(RecalcTrigger,Trigger1Y)),NA())</f>
        <v>3.2075571263325435E-2</v>
      </c>
      <c r="Q658" s="52">
        <f>IFERROR(_xll.qlIndexFixing(ONIndex1Y,I658,TRUE,_xll.ohTrigger(RecalcTrigger,Trigger1Y)),NA())</f>
        <v>3.0634346110156585E-2</v>
      </c>
    </row>
    <row r="659" spans="2:17" x14ac:dyDescent="0.2">
      <c r="B659" s="46" t="s">
        <v>51</v>
      </c>
      <c r="D659" s="49">
        <f>_xll.qlCalendarAdvance(LocalCalendar,$D658,B659,"f",FALSE)</f>
        <v>43902</v>
      </c>
      <c r="E659" s="49">
        <f>_xll.qlInterestRateIndexValueDate(IndexON,D659)</f>
        <v>43902</v>
      </c>
      <c r="F659" s="52">
        <f>IFERROR(_xll.qlIndexFixing(IndexON,D659,TRUE,_xll.ohTrigger(RecalcTrigger,TriggerON)),NA())</f>
        <v>2.6683479878064631E-2</v>
      </c>
      <c r="H659" s="49">
        <f>_xll.qlCalendarAdvance(IborCalendar,$H658,B659,"f",FALSE)</f>
        <v>43896</v>
      </c>
      <c r="I659" s="49">
        <f>_xll.qlInterestRateIndexValueDate(Index1M,$H659)</f>
        <v>43900</v>
      </c>
      <c r="J659" s="52">
        <f>IFERROR(_xll.qlIndexFixing(Index1M,$H659,TRUE,_xll.ohTrigger(RecalcTrigger,Trigger1M)),NA())</f>
        <v>2.7410213919190643E-2</v>
      </c>
      <c r="K659" s="52">
        <f>IFERROR(_xll.qlIndexFixing(ONIndex1M,I659,TRUE,_xll.ohTrigger(RecalcTrigger,Trigger1M)),NA())</f>
        <v>2.7246904455378029E-2</v>
      </c>
      <c r="L659" s="52">
        <f>IFERROR(_xll.qlIndexFixing(Index3M,H659,TRUE,_xll.ohTrigger(RecalcTrigger,Trigger3M)),NA())</f>
        <v>2.9060913765536552E-2</v>
      </c>
      <c r="M659" s="52">
        <f>IFERROR(_xll.qlIndexFixing(ONIndex3M,I659,TRUE,_xll.ohTrigger(RecalcTrigger,Trigger3M)),NA())</f>
        <v>2.8649114397856223E-2</v>
      </c>
      <c r="N659" s="52">
        <f>IFERROR(_xll.qlIndexFixing(Index6M,$H659,TRUE,_xll.ohTrigger(RecalcTrigger,Trigger6M)),NA())</f>
        <v>3.0233249180992985E-2</v>
      </c>
      <c r="O659" s="52">
        <f>IFERROR(_xll.qlIndexFixing(ONIndex6M,I659,TRUE,_xll.ohTrigger(RecalcTrigger,Trigger6M)),NA())</f>
        <v>2.9434234186478392E-2</v>
      </c>
      <c r="P659" s="52">
        <f>IFERROR(_xll.qlIndexFixing(Index1Y,$H659,TRUE,_xll.ohTrigger(RecalcTrigger,Trigger1Y)),NA())</f>
        <v>3.2108989114084267E-2</v>
      </c>
      <c r="Q659" s="52">
        <f>IFERROR(_xll.qlIndexFixing(ONIndex1Y,I659,TRUE,_xll.ohTrigger(RecalcTrigger,Trigger1Y)),NA())</f>
        <v>3.0680425084392837E-2</v>
      </c>
    </row>
    <row r="660" spans="2:17" x14ac:dyDescent="0.2">
      <c r="B660" s="46" t="s">
        <v>51</v>
      </c>
      <c r="D660" s="49">
        <f>_xll.qlCalendarAdvance(LocalCalendar,$D659,B660,"f",FALSE)</f>
        <v>43909</v>
      </c>
      <c r="E660" s="49">
        <f>_xll.qlInterestRateIndexValueDate(IndexON,D660)</f>
        <v>43909</v>
      </c>
      <c r="F660" s="52">
        <f>IFERROR(_xll.qlIndexFixing(IndexON,D660,TRUE,_xll.ohTrigger(RecalcTrigger,TriggerON)),NA())</f>
        <v>2.6735129256438839E-2</v>
      </c>
      <c r="H660" s="49">
        <f>_xll.qlCalendarAdvance(IborCalendar,$H659,B660,"f",FALSE)</f>
        <v>43903</v>
      </c>
      <c r="I660" s="49">
        <f>_xll.qlInterestRateIndexValueDate(Index1M,$H660)</f>
        <v>43907</v>
      </c>
      <c r="J660" s="52">
        <f>IFERROR(_xll.qlIndexFixing(Index1M,$H660,TRUE,_xll.ohTrigger(RecalcTrigger,Trigger1M)),NA())</f>
        <v>2.7443635582049899E-2</v>
      </c>
      <c r="K660" s="52">
        <f>IFERROR(_xll.qlIndexFixing(ONIndex1M,I660,TRUE,_xll.ohTrigger(RecalcTrigger,Trigger1M)),NA())</f>
        <v>2.7299777740328324E-2</v>
      </c>
      <c r="L660" s="52">
        <f>IFERROR(_xll.qlIndexFixing(Index3M,H660,TRUE,_xll.ohTrigger(RecalcTrigger,Trigger3M)),NA())</f>
        <v>2.9107643548663062E-2</v>
      </c>
      <c r="M660" s="52">
        <f>IFERROR(_xll.qlIndexFixing(ONIndex3M,I660,TRUE,_xll.ohTrigger(RecalcTrigger,Trigger3M)),NA())</f>
        <v>2.8697037538991665E-2</v>
      </c>
      <c r="N660" s="52">
        <f>IFERROR(_xll.qlIndexFixing(Index6M,$H660,TRUE,_xll.ohTrigger(RecalcTrigger,Trigger6M)),NA())</f>
        <v>3.027503232568237E-2</v>
      </c>
      <c r="O660" s="52">
        <f>IFERROR(_xll.qlIndexFixing(ONIndex6M,I660,TRUE,_xll.ohTrigger(RecalcTrigger,Trigger6M)),NA())</f>
        <v>2.9482056640715015E-2</v>
      </c>
      <c r="P660" s="52">
        <f>IFERROR(_xll.qlIndexFixing(Index1Y,$H660,TRUE,_xll.ohTrigger(RecalcTrigger,Trigger1Y)),NA())</f>
        <v>3.2141984311231039E-2</v>
      </c>
      <c r="Q660" s="52">
        <f>IFERROR(_xll.qlIndexFixing(ONIndex1Y,I660,TRUE,_xll.ohTrigger(RecalcTrigger,Trigger1Y)),NA())</f>
        <v>3.0725729602130158E-2</v>
      </c>
    </row>
    <row r="661" spans="2:17" x14ac:dyDescent="0.2">
      <c r="B661" s="46" t="s">
        <v>51</v>
      </c>
      <c r="D661" s="49">
        <f>_xll.qlCalendarAdvance(LocalCalendar,$D660,B661,"f",FALSE)</f>
        <v>43916</v>
      </c>
      <c r="E661" s="49">
        <f>_xll.qlInterestRateIndexValueDate(IndexON,D661)</f>
        <v>43916</v>
      </c>
      <c r="F661" s="52">
        <f>IFERROR(_xll.qlIndexFixing(IndexON,D661,TRUE,_xll.ohTrigger(RecalcTrigger,TriggerON)),NA())</f>
        <v>2.6786251701755859E-2</v>
      </c>
      <c r="H661" s="49">
        <f>_xll.qlCalendarAdvance(IborCalendar,$H660,B661,"f",FALSE)</f>
        <v>43910</v>
      </c>
      <c r="I661" s="49">
        <f>_xll.qlInterestRateIndexValueDate(Index1M,$H661)</f>
        <v>43914</v>
      </c>
      <c r="J661" s="52">
        <f>IFERROR(_xll.qlIndexFixing(Index1M,$H661,TRUE,_xll.ohTrigger(RecalcTrigger,Trigger1M)),NA())</f>
        <v>2.7496046466575146E-2</v>
      </c>
      <c r="K661" s="52">
        <f>IFERROR(_xll.qlIndexFixing(ONIndex1M,I661,TRUE,_xll.ohTrigger(RecalcTrigger,Trigger1M)),NA())</f>
        <v>2.7352465812153781E-2</v>
      </c>
      <c r="L661" s="52">
        <f>IFERROR(_xll.qlIndexFixing(Index3M,H661,TRUE,_xll.ohTrigger(RecalcTrigger,Trigger3M)),NA())</f>
        <v>2.9154136080143417E-2</v>
      </c>
      <c r="M661" s="52">
        <f>IFERROR(_xll.qlIndexFixing(ONIndex3M,I661,TRUE,_xll.ohTrigger(RecalcTrigger,Trigger3M)),NA())</f>
        <v>2.874472462071509E-2</v>
      </c>
      <c r="N661" s="52">
        <f>IFERROR(_xll.qlIndexFixing(Index6M,$H661,TRUE,_xll.ohTrigger(RecalcTrigger,Trigger6M)),NA())</f>
        <v>3.0316323025673254E-2</v>
      </c>
      <c r="O661" s="52">
        <f>IFERROR(_xll.qlIndexFixing(ONIndex6M,I661,TRUE,_xll.ohTrigger(RecalcTrigger,Trigger6M)),NA())</f>
        <v>2.9529352253501173E-2</v>
      </c>
      <c r="P661" s="52">
        <f>IFERROR(_xll.qlIndexFixing(Index1Y,$H661,TRUE,_xll.ohTrigger(RecalcTrigger,Trigger1Y)),NA())</f>
        <v>3.2174567172914288E-2</v>
      </c>
      <c r="Q661" s="52">
        <f>IFERROR(_xll.qlIndexFixing(ONIndex1Y,I661,TRUE,_xll.ohTrigger(RecalcTrigger,Trigger1Y)),NA())</f>
        <v>3.0770259663048805E-2</v>
      </c>
    </row>
    <row r="662" spans="2:17" x14ac:dyDescent="0.2">
      <c r="B662" s="46" t="s">
        <v>51</v>
      </c>
      <c r="D662" s="49">
        <f>_xll.qlCalendarAdvance(LocalCalendar,$D661,B662,"f",FALSE)</f>
        <v>43923</v>
      </c>
      <c r="E662" s="49">
        <f>_xll.qlInterestRateIndexValueDate(IndexON,D662)</f>
        <v>43923</v>
      </c>
      <c r="F662" s="52">
        <f>IFERROR(_xll.qlIndexFixing(IndexON,D662,TRUE,_xll.ohTrigger(RecalcTrigger,TriggerON)),NA())</f>
        <v>2.6836847213775883E-2</v>
      </c>
      <c r="H662" s="49">
        <f>_xll.qlCalendarAdvance(IborCalendar,$H661,B662,"f",FALSE)</f>
        <v>43917</v>
      </c>
      <c r="I662" s="49">
        <f>_xll.qlInterestRateIndexValueDate(Index1M,$H662)</f>
        <v>43921</v>
      </c>
      <c r="J662" s="52">
        <f>IFERROR(_xll.qlIndexFixing(Index1M,$H662,TRUE,_xll.ohTrigger(RecalcTrigger,Trigger1M)),NA())</f>
        <v>2.7543504433731769E-2</v>
      </c>
      <c r="K662" s="52">
        <f>IFERROR(_xll.qlIndexFixing(ONIndex1M,I662,TRUE,_xll.ohTrigger(RecalcTrigger,Trigger1M)),NA())</f>
        <v>2.7404968671014274E-2</v>
      </c>
      <c r="L662" s="52">
        <f>IFERROR(_xll.qlIndexFixing(Index3M,H662,TRUE,_xll.ohTrigger(RecalcTrigger,Trigger3M)),NA())</f>
        <v>2.9195951245514721E-2</v>
      </c>
      <c r="M662" s="52">
        <f>IFERROR(_xll.qlIndexFixing(ONIndex3M,I662,TRUE,_xll.ohTrigger(RecalcTrigger,Trigger3M)),NA())</f>
        <v>2.8792175643026496E-2</v>
      </c>
      <c r="N662" s="52">
        <f>IFERROR(_xll.qlIndexFixing(Index6M,$H662,TRUE,_xll.ohTrigger(RecalcTrigger,Trigger6M)),NA())</f>
        <v>3.0353105146735559E-2</v>
      </c>
      <c r="O662" s="52">
        <f>IFERROR(_xll.qlIndexFixing(ONIndex6M,I662,TRUE,_xll.ohTrigger(RecalcTrigger,Trigger6M)),NA())</f>
        <v>2.9576121024517121E-2</v>
      </c>
      <c r="P662" s="52">
        <f>IFERROR(_xll.qlIndexFixing(Index1Y,$H662,TRUE,_xll.ohTrigger(RecalcTrigger,Trigger1Y)),NA())</f>
        <v>3.2206748019117784E-2</v>
      </c>
      <c r="Q662" s="52">
        <f>IFERROR(_xll.qlIndexFixing(ONIndex1Y,I662,TRUE,_xll.ohTrigger(RecalcTrigger,Trigger1Y)),NA())</f>
        <v>3.0814015266829031E-2</v>
      </c>
    </row>
    <row r="663" spans="2:17" x14ac:dyDescent="0.2">
      <c r="B663" s="46" t="s">
        <v>51</v>
      </c>
      <c r="D663" s="49">
        <f>_xll.qlCalendarAdvance(LocalCalendar,$D662,B663,"f",FALSE)</f>
        <v>43930</v>
      </c>
      <c r="E663" s="49">
        <f>_xll.qlInterestRateIndexValueDate(IndexON,D663)</f>
        <v>43930</v>
      </c>
      <c r="F663" s="52">
        <f>IFERROR(_xll.qlIndexFixing(IndexON,D663,TRUE,_xll.ohTrigger(RecalcTrigger,TriggerON)),NA())</f>
        <v>2.6886915792179167E-2</v>
      </c>
      <c r="H663" s="49">
        <f>_xll.qlCalendarAdvance(IborCalendar,$H662,B663,"f",FALSE)</f>
        <v>43924</v>
      </c>
      <c r="I663" s="49">
        <f>_xll.qlInterestRateIndexValueDate(Index1M,$H663)</f>
        <v>43928</v>
      </c>
      <c r="J663" s="52">
        <f>IFERROR(_xll.qlIndexFixing(Index1M,$H663,TRUE,_xll.ohTrigger(RecalcTrigger,Trigger1M)),NA())</f>
        <v>2.7595553757825186E-2</v>
      </c>
      <c r="K663" s="52">
        <f>IFERROR(_xll.qlIndexFixing(ONIndex1M,I663,TRUE,_xll.ohTrigger(RecalcTrigger,Trigger1M)),NA())</f>
        <v>2.7457286316590057E-2</v>
      </c>
      <c r="L663" s="52">
        <f>IFERROR(_xll.qlIndexFixing(Index3M,H663,TRUE,_xll.ohTrigger(RecalcTrigger,Trigger3M)),NA())</f>
        <v>2.9241978134507601E-2</v>
      </c>
      <c r="M663" s="52">
        <f>IFERROR(_xll.qlIndexFixing(ONIndex3M,I663,TRUE,_xll.ohTrigger(RecalcTrigger,Trigger3M)),NA())</f>
        <v>2.8839390605686077E-2</v>
      </c>
      <c r="N663" s="52">
        <f>IFERROR(_xll.qlIndexFixing(Index6M,$H663,TRUE,_xll.ohTrigger(RecalcTrigger,Trigger6M)),NA())</f>
        <v>3.0393451256518926E-2</v>
      </c>
      <c r="O663" s="52">
        <f>IFERROR(_xll.qlIndexFixing(ONIndex6M,I663,TRUE,_xll.ohTrigger(RecalcTrigger,Trigger6M)),NA())</f>
        <v>2.9622362953602988E-2</v>
      </c>
      <c r="P663" s="52">
        <f>IFERROR(_xll.qlIndexFixing(Index1Y,$H663,TRUE,_xll.ohTrigger(RecalcTrigger,Trigger1Y)),NA())</f>
        <v>3.223853717161871E-2</v>
      </c>
      <c r="Q663" s="52">
        <f>IFERROR(_xll.qlIndexFixing(ONIndex1Y,I663,TRUE,_xll.ohTrigger(RecalcTrigger,Trigger1Y)),NA())</f>
        <v>3.085699641323103E-2</v>
      </c>
    </row>
    <row r="664" spans="2:17" x14ac:dyDescent="0.2">
      <c r="B664" s="46" t="s">
        <v>51</v>
      </c>
      <c r="D664" s="49">
        <f>_xll.qlCalendarAdvance(LocalCalendar,$D663,B664,"f",FALSE)</f>
        <v>43937</v>
      </c>
      <c r="E664" s="49">
        <f>_xll.qlInterestRateIndexValueDate(IndexON,D664)</f>
        <v>43937</v>
      </c>
      <c r="F664" s="52">
        <f>IFERROR(_xll.qlIndexFixing(IndexON,D664,TRUE,_xll.ohTrigger(RecalcTrigger,TriggerON)),NA())</f>
        <v>2.6936457436885775E-2</v>
      </c>
      <c r="H664" s="49">
        <f>_xll.qlCalendarAdvance(IborCalendar,$H663,B664,"f",FALSE)</f>
        <v>43935</v>
      </c>
      <c r="I664" s="49">
        <f>_xll.qlInterestRateIndexValueDate(Index1M,$H664)</f>
        <v>43937</v>
      </c>
      <c r="J664" s="52">
        <f>IFERROR(_xll.qlIndexFixing(Index1M,$H664,TRUE,_xll.ohTrigger(RecalcTrigger,Trigger1M)),NA())</f>
        <v>2.7671693891169746E-2</v>
      </c>
      <c r="K664" s="52">
        <f>IFERROR(_xll.qlIndexFixing(ONIndex1M,I664,TRUE,_xll.ohTrigger(RecalcTrigger,Trigger1M)),NA())</f>
        <v>2.7524279710782196E-2</v>
      </c>
      <c r="L664" s="52">
        <f>IFERROR(_xll.qlIndexFixing(Index3M,H664,TRUE,_xll.ohTrigger(RecalcTrigger,Trigger3M)),NA())</f>
        <v>2.9300775132265203E-2</v>
      </c>
      <c r="M664" s="52">
        <f>IFERROR(_xll.qlIndexFixing(ONIndex3M,I664,TRUE,_xll.ohTrigger(RecalcTrigger,Trigger3M)),NA())</f>
        <v>2.8899748694533045E-2</v>
      </c>
      <c r="N664" s="52">
        <f>IFERROR(_xll.qlIndexFixing(Index6M,$H664,TRUE,_xll.ohTrigger(RecalcTrigger,Trigger6M)),NA())</f>
        <v>3.0444617381974799E-2</v>
      </c>
      <c r="O664" s="52">
        <f>IFERROR(_xll.qlIndexFixing(ONIndex6M,I664,TRUE,_xll.ohTrigger(RecalcTrigger,Trigger6M)),NA())</f>
        <v>2.9681042727123241E-2</v>
      </c>
      <c r="P664" s="52">
        <f>IFERROR(_xll.qlIndexFixing(Index1Y,$H664,TRUE,_xll.ohTrigger(RecalcTrigger,Trigger1Y)),NA())</f>
        <v>3.2278850003348805E-2</v>
      </c>
      <c r="Q664" s="52">
        <f>IFERROR(_xll.qlIndexFixing(ONIndex1Y,I664,TRUE,_xll.ohTrigger(RecalcTrigger,Trigger1Y)),NA())</f>
        <v>3.0911119908436646E-2</v>
      </c>
    </row>
    <row r="665" spans="2:17" x14ac:dyDescent="0.2">
      <c r="B665" s="46" t="s">
        <v>51</v>
      </c>
      <c r="D665" s="49">
        <f>_xll.qlCalendarAdvance(LocalCalendar,$D664,B665,"f",FALSE)</f>
        <v>43944</v>
      </c>
      <c r="E665" s="49">
        <f>_xll.qlInterestRateIndexValueDate(IndexON,D665)</f>
        <v>43944</v>
      </c>
      <c r="F665" s="52">
        <f>IFERROR(_xll.qlIndexFixing(IndexON,D665,TRUE,_xll.ohTrigger(RecalcTrigger,TriggerON)),NA())</f>
        <v>2.6985472147655898E-2</v>
      </c>
      <c r="H665" s="49">
        <f>_xll.qlCalendarAdvance(IborCalendar,$H664,B665,"f",FALSE)</f>
        <v>43942</v>
      </c>
      <c r="I665" s="49">
        <f>_xll.qlInterestRateIndexValueDate(Index1M,$H665)</f>
        <v>43944</v>
      </c>
      <c r="J665" s="52">
        <f>IFERROR(_xll.qlIndexFixing(Index1M,$H665,TRUE,_xll.ohTrigger(RecalcTrigger,Trigger1M)),NA())</f>
        <v>2.7728036627575718E-2</v>
      </c>
      <c r="K665" s="52">
        <f>IFERROR(_xll.qlIndexFixing(ONIndex1M,I665,TRUE,_xll.ohTrigger(RecalcTrigger,Trigger1M)),NA())</f>
        <v>2.7576174011718635E-2</v>
      </c>
      <c r="L665" s="52">
        <f>IFERROR(_xll.qlIndexFixing(Index3M,H665,TRUE,_xll.ohTrigger(RecalcTrigger,Trigger3M)),NA())</f>
        <v>2.9346188349797186E-2</v>
      </c>
      <c r="M665" s="52">
        <f>IFERROR(_xll.qlIndexFixing(ONIndex3M,I665,TRUE,_xll.ohTrigger(RecalcTrigger,Trigger3M)),NA())</f>
        <v>2.8946424092159972E-2</v>
      </c>
      <c r="N665" s="52">
        <f>IFERROR(_xll.qlIndexFixing(Index6M,$H665,TRUE,_xll.ohTrigger(RecalcTrigger,Trigger6M)),NA())</f>
        <v>3.0483867572793408E-2</v>
      </c>
      <c r="O665" s="52">
        <f>IFERROR(_xll.qlIndexFixing(ONIndex6M,I665,TRUE,_xll.ohTrigger(RecalcTrigger,Trigger6M)),NA())</f>
        <v>2.9726080445318104E-2</v>
      </c>
      <c r="P665" s="52">
        <f>IFERROR(_xll.qlIndexFixing(Index1Y,$H665,TRUE,_xll.ohTrigger(RecalcTrigger,Trigger1Y)),NA())</f>
        <v>3.2309782624622856E-2</v>
      </c>
      <c r="Q665" s="52">
        <f>IFERROR(_xll.qlIndexFixing(ONIndex1Y,I665,TRUE,_xll.ohTrigger(RecalcTrigger,Trigger1Y)),NA())</f>
        <v>3.095233086540361E-2</v>
      </c>
    </row>
    <row r="666" spans="2:17" x14ac:dyDescent="0.2">
      <c r="B666" s="46" t="s">
        <v>51</v>
      </c>
      <c r="D666" s="49">
        <f>_xll.qlCalendarAdvance(LocalCalendar,$D665,B666,"f",FALSE)</f>
        <v>43951</v>
      </c>
      <c r="E666" s="49">
        <f>_xll.qlInterestRateIndexValueDate(IndexON,D666)</f>
        <v>43951</v>
      </c>
      <c r="F666" s="52">
        <f>IFERROR(_xll.qlIndexFixing(IndexON,D666,TRUE,_xll.ohTrigger(RecalcTrigger,TriggerON)),NA())</f>
        <v>2.7033959924089856E-2</v>
      </c>
      <c r="H666" s="49">
        <f>_xll.qlCalendarAdvance(IborCalendar,$H665,B666,"f",FALSE)</f>
        <v>43949</v>
      </c>
      <c r="I666" s="49">
        <f>_xll.qlInterestRateIndexValueDate(Index1M,$H666)</f>
        <v>43951</v>
      </c>
      <c r="J666" s="52">
        <f>IFERROR(_xll.qlIndexFixing(Index1M,$H666,TRUE,_xll.ohTrigger(RecalcTrigger,Trigger1M)),NA())</f>
        <v>2.7760539121617352E-2</v>
      </c>
      <c r="K666" s="52">
        <f>IFERROR(_xll.qlIndexFixing(ONIndex1M,I666,TRUE,_xll.ohTrigger(RecalcTrigger,Trigger1M)),NA())</f>
        <v>2.7627883099050621E-2</v>
      </c>
      <c r="L666" s="52">
        <f>IFERROR(_xll.qlIndexFixing(Index3M,H666,TRUE,_xll.ohTrigger(RecalcTrigger,Trigger3M)),NA())</f>
        <v>2.9395665388150263E-2</v>
      </c>
      <c r="M666" s="52">
        <f>IFERROR(_xll.qlIndexFixing(ONIndex3M,I666,TRUE,_xll.ohTrigger(RecalcTrigger,Trigger3M)),NA())</f>
        <v>2.8992863429975202E-2</v>
      </c>
      <c r="N666" s="52">
        <f>IFERROR(_xll.qlIndexFixing(Index6M,$H666,TRUE,_xll.ohTrigger(RecalcTrigger,Trigger6M)),NA())</f>
        <v>3.0522644271542422E-2</v>
      </c>
      <c r="O666" s="52">
        <f>IFERROR(_xll.qlIndexFixing(ONIndex6M,I666,TRUE,_xll.ohTrigger(RecalcTrigger,Trigger6M)),NA())</f>
        <v>2.9770591321103268E-2</v>
      </c>
      <c r="P666" s="52">
        <f>IFERROR(_xll.qlIndexFixing(Index1Y,$H666,TRUE,_xll.ohTrigger(RecalcTrigger,Trigger1Y)),NA())</f>
        <v>3.2340357478741165E-2</v>
      </c>
      <c r="Q666" s="52">
        <f>IFERROR(_xll.qlIndexFixing(ONIndex1Y,I666,TRUE,_xll.ohTrigger(RecalcTrigger,Trigger1Y)),NA())</f>
        <v>3.0992767364033114E-2</v>
      </c>
    </row>
    <row r="667" spans="2:17" x14ac:dyDescent="0.2">
      <c r="B667" s="46" t="s">
        <v>51</v>
      </c>
      <c r="D667" s="49">
        <f>_xll.qlCalendarAdvance(LocalCalendar,$D666,B667,"f",FALSE)</f>
        <v>43958</v>
      </c>
      <c r="E667" s="49">
        <f>_xll.qlInterestRateIndexValueDate(IndexON,D667)</f>
        <v>43958</v>
      </c>
      <c r="F667" s="52">
        <f>IFERROR(_xll.qlIndexFixing(IndexON,D667,TRUE,_xll.ohTrigger(RecalcTrigger,TriggerON)),NA())</f>
        <v>2.708192076618765E-2</v>
      </c>
      <c r="H667" s="49">
        <f>_xll.qlCalendarAdvance(IborCalendar,$H666,B667,"f",FALSE)</f>
        <v>43956</v>
      </c>
      <c r="I667" s="49">
        <f>_xll.qlInterestRateIndexValueDate(Index1M,$H667)</f>
        <v>43958</v>
      </c>
      <c r="J667" s="52">
        <f>IFERROR(_xll.qlIndexFixing(Index1M,$H667,TRUE,_xll.ohTrigger(RecalcTrigger,Trigger1M)),NA())</f>
        <v>2.7825958525538874E-2</v>
      </c>
      <c r="K667" s="52">
        <f>IFERROR(_xll.qlIndexFixing(ONIndex1M,I667,TRUE,_xll.ohTrigger(RecalcTrigger,Trigger1M)),NA())</f>
        <v>2.7679406972858089E-2</v>
      </c>
      <c r="L667" s="52">
        <f>IFERROR(_xll.qlIndexFixing(Index3M,H667,TRUE,_xll.ohTrigger(RecalcTrigger,Trigger3M)),NA())</f>
        <v>2.9440443351040905E-2</v>
      </c>
      <c r="M667" s="52">
        <f>IFERROR(_xll.qlIndexFixing(ONIndex3M,I667,TRUE,_xll.ohTrigger(RecalcTrigger,Trigger3M)),NA())</f>
        <v>2.9039066707738925E-2</v>
      </c>
      <c r="N667" s="52">
        <f>IFERROR(_xll.qlIndexFixing(Index6M,$H667,TRUE,_xll.ohTrigger(RecalcTrigger,Trigger6M)),NA())</f>
        <v>3.0572541739209941E-2</v>
      </c>
      <c r="O667" s="52">
        <f>IFERROR(_xll.qlIndexFixing(ONIndex6M,I667,TRUE,_xll.ohTrigger(RecalcTrigger,Trigger6M)),NA())</f>
        <v>2.9814575353999118E-2</v>
      </c>
      <c r="P667" s="52">
        <f>IFERROR(_xll.qlIndexFixing(Index1Y,$H667,TRUE,_xll.ohTrigger(RecalcTrigger,Trigger1Y)),NA())</f>
        <v>3.2370584894725322E-2</v>
      </c>
      <c r="Q667" s="52">
        <f>IFERROR(_xll.qlIndexFixing(ONIndex1Y,I667,TRUE,_xll.ohTrigger(RecalcTrigger,Trigger1Y)),NA())</f>
        <v>3.1032429404245221E-2</v>
      </c>
    </row>
    <row r="668" spans="2:17" x14ac:dyDescent="0.2">
      <c r="B668" s="46" t="s">
        <v>51</v>
      </c>
      <c r="D668" s="49">
        <f>_xll.qlCalendarAdvance(LocalCalendar,$D667,B668,"f",FALSE)</f>
        <v>43965</v>
      </c>
      <c r="E668" s="49">
        <f>_xll.qlInterestRateIndexValueDate(IndexON,D668)</f>
        <v>43965</v>
      </c>
      <c r="F668" s="52">
        <f>IFERROR(_xll.qlIndexFixing(IndexON,D668,TRUE,_xll.ohTrigger(RecalcTrigger,TriggerON)),NA())</f>
        <v>2.7129354673709472E-2</v>
      </c>
      <c r="H668" s="49">
        <f>_xll.qlCalendarAdvance(IborCalendar,$H667,B668,"f",FALSE)</f>
        <v>43963</v>
      </c>
      <c r="I668" s="49">
        <f>_xll.qlInterestRateIndexValueDate(Index1M,$H668)</f>
        <v>43965</v>
      </c>
      <c r="J668" s="52">
        <f>IFERROR(_xll.qlIndexFixing(Index1M,$H668,TRUE,_xll.ohTrigger(RecalcTrigger,Trigger1M)),NA())</f>
        <v>2.78770092079203E-2</v>
      </c>
      <c r="K668" s="52">
        <f>IFERROR(_xll.qlIndexFixing(ONIndex1M,I668,TRUE,_xll.ohTrigger(RecalcTrigger,Trigger1M)),NA())</f>
        <v>2.7730745633061105E-2</v>
      </c>
      <c r="L668" s="52">
        <f>IFERROR(_xll.qlIndexFixing(Index3M,H668,TRUE,_xll.ohTrigger(RecalcTrigger,Trigger3M)),NA())</f>
        <v>2.9484887659815034E-2</v>
      </c>
      <c r="M668" s="52">
        <f>IFERROR(_xll.qlIndexFixing(ONIndex3M,I668,TRUE,_xll.ohTrigger(RecalcTrigger,Trigger3M)),NA())</f>
        <v>2.9085033925531079E-2</v>
      </c>
      <c r="N668" s="52">
        <f>IFERROR(_xll.qlIndexFixing(Index6M,$H668,TRUE,_xll.ohTrigger(RecalcTrigger,Trigger6M)),NA())</f>
        <v>3.061029646063183E-2</v>
      </c>
      <c r="O668" s="52">
        <f>IFERROR(_xll.qlIndexFixing(ONIndex6M,I668,TRUE,_xll.ohTrigger(RecalcTrigger,Trigger6M)),NA())</f>
        <v>2.9858032543925717E-2</v>
      </c>
      <c r="P668" s="52">
        <f>IFERROR(_xll.qlIndexFixing(Index1Y,$H668,TRUE,_xll.ohTrigger(RecalcTrigger,Trigger1Y)),NA())</f>
        <v>3.2400475203187534E-2</v>
      </c>
      <c r="Q668" s="52">
        <f>IFERROR(_xll.qlIndexFixing(ONIndex1Y,I668,TRUE,_xll.ohTrigger(RecalcTrigger,Trigger1Y)),NA())</f>
        <v>3.1071316985480379E-2</v>
      </c>
    </row>
    <row r="669" spans="2:17" x14ac:dyDescent="0.2">
      <c r="B669" s="46" t="s">
        <v>51</v>
      </c>
      <c r="D669" s="49">
        <f>_xll.qlCalendarAdvance(LocalCalendar,$D668,B669,"f",FALSE)</f>
        <v>43972</v>
      </c>
      <c r="E669" s="49">
        <f>_xll.qlInterestRateIndexValueDate(IndexON,D669)</f>
        <v>43972</v>
      </c>
      <c r="F669" s="52">
        <f>IFERROR(_xll.qlIndexFixing(IndexON,D669,TRUE,_xll.ohTrigger(RecalcTrigger,TriggerON)),NA())</f>
        <v>2.7176261646415512E-2</v>
      </c>
      <c r="H669" s="49">
        <f>_xll.qlCalendarAdvance(IborCalendar,$H668,B669,"f",FALSE)</f>
        <v>43970</v>
      </c>
      <c r="I669" s="49">
        <f>_xll.qlInterestRateIndexValueDate(Index1M,$H669)</f>
        <v>43972</v>
      </c>
      <c r="J669" s="52">
        <f>IFERROR(_xll.qlIndexFixing(Index1M,$H669,TRUE,_xll.ohTrigger(RecalcTrigger,Trigger1M)),NA())</f>
        <v>2.7927874454889701E-2</v>
      </c>
      <c r="K669" s="52">
        <f>IFERROR(_xll.qlIndexFixing(ONIndex1M,I669,TRUE,_xll.ohTrigger(RecalcTrigger,Trigger1M)),NA())</f>
        <v>2.7781899079659667E-2</v>
      </c>
      <c r="L669" s="52">
        <f>IFERROR(_xll.qlIndexFixing(Index3M,H669,TRUE,_xll.ohTrigger(RecalcTrigger,Trigger3M)),NA())</f>
        <v>2.9528981011695182E-2</v>
      </c>
      <c r="M669" s="52">
        <f>IFERROR(_xll.qlIndexFixing(ONIndex3M,I669,TRUE,_xll.ohTrigger(RecalcTrigger,Trigger3M)),NA())</f>
        <v>2.913076508319179E-2</v>
      </c>
      <c r="N669" s="52">
        <f>IFERROR(_xll.qlIndexFixing(Index6M,$H669,TRUE,_xll.ohTrigger(RecalcTrigger,Trigger6M)),NA())</f>
        <v>3.064758887831821E-2</v>
      </c>
      <c r="O669" s="52">
        <f>IFERROR(_xll.qlIndexFixing(ONIndex6M,I669,TRUE,_xll.ohTrigger(RecalcTrigger,Trigger6M)),NA())</f>
        <v>2.9900962890723193E-2</v>
      </c>
      <c r="P669" s="52">
        <f>IFERROR(_xll.qlIndexFixing(Index1Y,$H669,TRUE,_xll.ohTrigger(RecalcTrigger,Trigger1Y)),NA())</f>
        <v>3.2430038736299946E-2</v>
      </c>
      <c r="Q669" s="52">
        <f>IFERROR(_xll.qlIndexFixing(ONIndex1Y,I669,TRUE,_xll.ohTrigger(RecalcTrigger,Trigger1Y)),NA())</f>
        <v>3.1109430107738589E-2</v>
      </c>
    </row>
    <row r="670" spans="2:17" x14ac:dyDescent="0.2">
      <c r="B670" s="46" t="s">
        <v>51</v>
      </c>
      <c r="D670" s="49">
        <f>_xll.qlCalendarAdvance(LocalCalendar,$D669,B670,"f",FALSE)</f>
        <v>43979</v>
      </c>
      <c r="E670" s="49">
        <f>_xll.qlInterestRateIndexValueDate(IndexON,D670)</f>
        <v>43979</v>
      </c>
      <c r="F670" s="52">
        <f>IFERROR(_xll.qlIndexFixing(IndexON,D670,TRUE,_xll.ohTrigger(RecalcTrigger,TriggerON)),NA())</f>
        <v>2.7222641683986026E-2</v>
      </c>
      <c r="H670" s="49">
        <f>_xll.qlCalendarAdvance(IborCalendar,$H669,B670,"f",FALSE)</f>
        <v>43977</v>
      </c>
      <c r="I670" s="49">
        <f>_xll.qlInterestRateIndexValueDate(Index1M,$H670)</f>
        <v>43979</v>
      </c>
      <c r="J670" s="52">
        <f>IFERROR(_xll.qlIndexFixing(Index1M,$H670,TRUE,_xll.ohTrigger(RecalcTrigger,Trigger1M)),NA())</f>
        <v>2.7978554263936584E-2</v>
      </c>
      <c r="K670" s="52">
        <f>IFERROR(_xll.qlIndexFixing(ONIndex1M,I670,TRUE,_xll.ohTrigger(RecalcTrigger,Trigger1M)),NA())</f>
        <v>2.7832867312334031E-2</v>
      </c>
      <c r="L670" s="52">
        <f>IFERROR(_xll.qlIndexFixing(Index3M,H670,TRUE,_xll.ohTrigger(RecalcTrigger,Trigger3M)),NA())</f>
        <v>2.9572706103225294E-2</v>
      </c>
      <c r="M670" s="52">
        <f>IFERROR(_xll.qlIndexFixing(ONIndex3M,I670,TRUE,_xll.ohTrigger(RecalcTrigger,Trigger3M)),NA())</f>
        <v>2.9176260180561187E-2</v>
      </c>
      <c r="N670" s="52">
        <f>IFERROR(_xll.qlIndexFixing(Index6M,$H670,TRUE,_xll.ohTrigger(RecalcTrigger,Trigger6M)),NA())</f>
        <v>3.0684422571886975E-2</v>
      </c>
      <c r="O670" s="52">
        <f>IFERROR(_xll.qlIndexFixing(ONIndex6M,I670,TRUE,_xll.ohTrigger(RecalcTrigger,Trigger6M)),NA())</f>
        <v>2.9943366394151738E-2</v>
      </c>
      <c r="P670" s="52">
        <f>IFERROR(_xll.qlIndexFixing(Index1Y,$H670,TRUE,_xll.ohTrigger(RecalcTrigger,Trigger1Y)),NA())</f>
        <v>3.2459285827757013E-2</v>
      </c>
      <c r="Q670" s="52">
        <f>IFERROR(_xll.qlIndexFixing(ONIndex1Y,I670,TRUE,_xll.ohTrigger(RecalcTrigger,Trigger1Y)),NA())</f>
        <v>3.114676877062017E-2</v>
      </c>
    </row>
    <row r="671" spans="2:17" x14ac:dyDescent="0.2">
      <c r="B671" s="46" t="s">
        <v>51</v>
      </c>
      <c r="D671" s="49">
        <f>_xll.qlCalendarAdvance(LocalCalendar,$D670,B671,"f",FALSE)</f>
        <v>43986</v>
      </c>
      <c r="E671" s="49">
        <f>_xll.qlInterestRateIndexValueDate(IndexON,D671)</f>
        <v>43986</v>
      </c>
      <c r="F671" s="52">
        <f>IFERROR(_xll.qlIndexFixing(IndexON,D671,TRUE,_xll.ohTrigger(RecalcTrigger,TriggerON)),NA())</f>
        <v>2.7268494786421016E-2</v>
      </c>
      <c r="H671" s="49">
        <f>_xll.qlCalendarAdvance(IborCalendar,$H670,B671,"f",FALSE)</f>
        <v>43984</v>
      </c>
      <c r="I671" s="49">
        <f>_xll.qlInterestRateIndexValueDate(Index1M,$H671)</f>
        <v>43986</v>
      </c>
      <c r="J671" s="52">
        <f>IFERROR(_xll.qlIndexFixing(Index1M,$H671,TRUE,_xll.ohTrigger(RecalcTrigger,Trigger1M)),NA())</f>
        <v>2.8029033230710654E-2</v>
      </c>
      <c r="K671" s="52">
        <f>IFERROR(_xll.qlIndexFixing(ONIndex1M,I671,TRUE,_xll.ohTrigger(RecalcTrigger,Trigger1M)),NA())</f>
        <v>2.788365033124407E-2</v>
      </c>
      <c r="L671" s="52">
        <f>IFERROR(_xll.qlIndexFixing(Index3M,H671,TRUE,_xll.ohTrigger(RecalcTrigger,Trigger3M)),NA())</f>
        <v>2.9616045630280273E-2</v>
      </c>
      <c r="M671" s="52">
        <f>IFERROR(_xll.qlIndexFixing(ONIndex3M,I671,TRUE,_xll.ohTrigger(RecalcTrigger,Trigger3M)),NA())</f>
        <v>2.9221519217559333E-2</v>
      </c>
      <c r="N671" s="52">
        <f>IFERROR(_xll.qlIndexFixing(Index6M,$H671,TRUE,_xll.ohTrigger(RecalcTrigger,Trigger6M)),NA())</f>
        <v>3.0709552676559695E-2</v>
      </c>
      <c r="O671" s="52">
        <f>IFERROR(_xll.qlIndexFixing(ONIndex6M,I671,TRUE,_xll.ohTrigger(RecalcTrigger,Trigger6M)),NA())</f>
        <v>2.9985243054131416E-2</v>
      </c>
      <c r="P671" s="52">
        <f>IFERROR(_xll.qlIndexFixing(Index1Y,$H671,TRUE,_xll.ohTrigger(RecalcTrigger,Trigger1Y)),NA())</f>
        <v>3.2488226812745255E-2</v>
      </c>
      <c r="Q671" s="52">
        <f>IFERROR(_xll.qlIndexFixing(ONIndex1Y,I671,TRUE,_xll.ohTrigger(RecalcTrigger,Trigger1Y)),NA())</f>
        <v>3.1183332974045186E-2</v>
      </c>
    </row>
    <row r="672" spans="2:17" x14ac:dyDescent="0.2">
      <c r="B672" s="46" t="s">
        <v>51</v>
      </c>
      <c r="D672" s="49">
        <f>_xll.qlCalendarAdvance(LocalCalendar,$D671,B672,"f",FALSE)</f>
        <v>43993</v>
      </c>
      <c r="E672" s="49">
        <f>_xll.qlInterestRateIndexValueDate(IndexON,D672)</f>
        <v>43993</v>
      </c>
      <c r="F672" s="52">
        <f>IFERROR(_xll.qlIndexFixing(IndexON,D672,TRUE,_xll.ohTrigger(RecalcTrigger,TriggerON)),NA())</f>
        <v>2.73138209533208E-2</v>
      </c>
      <c r="H672" s="49">
        <f>_xll.qlCalendarAdvance(IborCalendar,$H671,B672,"f",FALSE)</f>
        <v>43991</v>
      </c>
      <c r="I672" s="49">
        <f>_xll.qlInterestRateIndexValueDate(Index1M,$H672)</f>
        <v>43993</v>
      </c>
      <c r="J672" s="52">
        <f>IFERROR(_xll.qlIndexFixing(Index1M,$H672,TRUE,_xll.ohTrigger(RecalcTrigger,Trigger1M)),NA())</f>
        <v>2.8079234342957837E-2</v>
      </c>
      <c r="K672" s="52">
        <f>IFERROR(_xll.qlIndexFixing(ONIndex1M,I672,TRUE,_xll.ohTrigger(RecalcTrigger,Trigger1M)),NA())</f>
        <v>2.7934248136229911E-2</v>
      </c>
      <c r="L672" s="52">
        <f>IFERROR(_xll.qlIndexFixing(Index3M,H672,TRUE,_xll.ohTrigger(RecalcTrigger,Trigger3M)),NA())</f>
        <v>2.9658982288087724E-2</v>
      </c>
      <c r="M672" s="52">
        <f>IFERROR(_xll.qlIndexFixing(ONIndex3M,I672,TRUE,_xll.ohTrigger(RecalcTrigger,Trigger3M)),NA())</f>
        <v>2.9266542194266165E-2</v>
      </c>
      <c r="N672" s="52">
        <f>IFERROR(_xll.qlIndexFixing(Index6M,$H672,TRUE,_xll.ohTrigger(RecalcTrigger,Trigger6M)),NA())</f>
        <v>3.0745564806692712E-2</v>
      </c>
      <c r="O672" s="52">
        <f>IFERROR(_xll.qlIndexFixing(ONIndex6M,I672,TRUE,_xll.ohTrigger(RecalcTrigger,Trigger6M)),NA())</f>
        <v>3.0026592870262547E-2</v>
      </c>
      <c r="P672" s="52">
        <f>IFERROR(_xll.qlIndexFixing(Index1Y,$H672,TRUE,_xll.ohTrigger(RecalcTrigger,Trigger1Y)),NA())</f>
        <v>3.2516872027911051E-2</v>
      </c>
      <c r="Q672" s="52">
        <f>IFERROR(_xll.qlIndexFixing(ONIndex1Y,I672,TRUE,_xll.ohTrigger(RecalcTrigger,Trigger1Y)),NA())</f>
        <v>3.121912271753402E-2</v>
      </c>
    </row>
    <row r="673" spans="2:17" x14ac:dyDescent="0.2">
      <c r="B673" s="46" t="s">
        <v>51</v>
      </c>
      <c r="D673" s="49">
        <f>_xll.qlCalendarAdvance(LocalCalendar,$D672,B673,"f",FALSE)</f>
        <v>44000</v>
      </c>
      <c r="E673" s="49">
        <f>_xll.qlInterestRateIndexValueDate(IndexON,D673)</f>
        <v>44000</v>
      </c>
      <c r="F673" s="52">
        <f>IFERROR(_xll.qlIndexFixing(IndexON,D673,TRUE,_xll.ohTrigger(RecalcTrigger,TriggerON)),NA())</f>
        <v>2.7358620184685378E-2</v>
      </c>
      <c r="H673" s="49">
        <f>_xll.qlCalendarAdvance(IborCalendar,$H672,B673,"f",FALSE)</f>
        <v>43998</v>
      </c>
      <c r="I673" s="49">
        <f>_xll.qlInterestRateIndexValueDate(Index1M,$H673)</f>
        <v>44000</v>
      </c>
      <c r="J673" s="52">
        <f>IFERROR(_xll.qlIndexFixing(Index1M,$H673,TRUE,_xll.ohTrigger(RecalcTrigger,Trigger1M)),NA())</f>
        <v>2.812906518508046E-2</v>
      </c>
      <c r="K673" s="52">
        <f>IFERROR(_xll.qlIndexFixing(ONIndex1M,I673,TRUE,_xll.ohTrigger(RecalcTrigger,Trigger1M)),NA())</f>
        <v>2.7984660727131683E-2</v>
      </c>
      <c r="L673" s="52">
        <f>IFERROR(_xll.qlIndexFixing(Index3M,H673,TRUE,_xll.ohTrigger(RecalcTrigger,Trigger3M)),NA())</f>
        <v>2.970149877123663E-2</v>
      </c>
      <c r="M673" s="52">
        <f>IFERROR(_xll.qlIndexFixing(ONIndex3M,I673,TRUE,_xll.ohTrigger(RecalcTrigger,Trigger3M)),NA())</f>
        <v>2.9311329110441875E-2</v>
      </c>
      <c r="N673" s="52">
        <f>IFERROR(_xll.qlIndexFixing(Index6M,$H673,TRUE,_xll.ohTrigger(RecalcTrigger,Trigger6M)),NA())</f>
        <v>3.0781128911559878E-2</v>
      </c>
      <c r="O673" s="52">
        <f>IFERROR(_xll.qlIndexFixing(ONIndex6M,I673,TRUE,_xll.ohTrigger(RecalcTrigger,Trigger6M)),NA())</f>
        <v>3.0067415842625067E-2</v>
      </c>
      <c r="P673" s="52">
        <f>IFERROR(_xll.qlIndexFixing(Index1Y,$H673,TRUE,_xll.ohTrigger(RecalcTrigger,Trigger1Y)),NA())</f>
        <v>3.2545231811329352E-2</v>
      </c>
      <c r="Q673" s="52">
        <f>IFERROR(_xll.qlIndexFixing(ONIndex1Y,I673,TRUE,_xll.ohTrigger(RecalcTrigger,Trigger1Y)),NA())</f>
        <v>3.1254138001166609E-2</v>
      </c>
    </row>
    <row r="674" spans="2:17" x14ac:dyDescent="0.2">
      <c r="B674" s="46" t="s">
        <v>51</v>
      </c>
      <c r="D674" s="49">
        <f>_xll.qlCalendarAdvance(LocalCalendar,$D673,B674,"f",FALSE)</f>
        <v>44007</v>
      </c>
      <c r="E674" s="49">
        <f>_xll.qlInterestRateIndexValueDate(IndexON,D674)</f>
        <v>44007</v>
      </c>
      <c r="F674" s="52">
        <f>IFERROR(_xll.qlIndexFixing(IndexON,D674,TRUE,_xll.ohTrigger(RecalcTrigger,TriggerON)),NA())</f>
        <v>2.7402892480195007E-2</v>
      </c>
      <c r="H674" s="49">
        <f>_xll.qlCalendarAdvance(IborCalendar,$H673,B674,"f",FALSE)</f>
        <v>44005</v>
      </c>
      <c r="I674" s="49">
        <f>_xll.qlInterestRateIndexValueDate(Index1M,$H674)</f>
        <v>44007</v>
      </c>
      <c r="J674" s="52">
        <f>IFERROR(_xll.qlIndexFixing(Index1M,$H674,TRUE,_xll.ohTrigger(RecalcTrigger,Trigger1M)),NA())</f>
        <v>2.8178433339882125E-2</v>
      </c>
      <c r="K674" s="52">
        <f>IFERROR(_xll.qlIndexFixing(ONIndex1M,I674,TRUE,_xll.ohTrigger(RecalcTrigger,Trigger1M)),NA())</f>
        <v>2.8034888103949385E-2</v>
      </c>
      <c r="L674" s="52">
        <f>IFERROR(_xll.qlIndexFixing(Index3M,H674,TRUE,_xll.ohTrigger(RecalcTrigger,Trigger3M)),NA())</f>
        <v>2.974357777370603E-2</v>
      </c>
      <c r="M674" s="52">
        <f>IFERROR(_xll.qlIndexFixing(ONIndex3M,I674,TRUE,_xll.ohTrigger(RecalcTrigger,Trigger3M)),NA())</f>
        <v>2.9355879966006526E-2</v>
      </c>
      <c r="N674" s="52">
        <f>IFERROR(_xll.qlIndexFixing(Index6M,$H674,TRUE,_xll.ohTrigger(RecalcTrigger,Trigger6M)),NA())</f>
        <v>3.0830901055362445E-2</v>
      </c>
      <c r="O674" s="52">
        <f>IFERROR(_xll.qlIndexFixing(ONIndex6M,I674,TRUE,_xll.ohTrigger(RecalcTrigger,Trigger6M)),NA())</f>
        <v>3.0107711970899231E-2</v>
      </c>
      <c r="P674" s="52">
        <f>IFERROR(_xll.qlIndexFixing(Index1Y,$H674,TRUE,_xll.ohTrigger(RecalcTrigger,Trigger1Y)),NA())</f>
        <v>3.2573316502475615E-2</v>
      </c>
      <c r="Q674" s="52">
        <f>IFERROR(_xll.qlIndexFixing(ONIndex1Y,I674,TRUE,_xll.ohTrigger(RecalcTrigger,Trigger1Y)),NA())</f>
        <v>3.1288378824463337E-2</v>
      </c>
    </row>
    <row r="675" spans="2:17" x14ac:dyDescent="0.2">
      <c r="B675" s="46" t="s">
        <v>51</v>
      </c>
      <c r="D675" s="49">
        <f>_xll.qlCalendarAdvance(LocalCalendar,$D674,B675,"f",FALSE)</f>
        <v>44014</v>
      </c>
      <c r="E675" s="49">
        <f>_xll.qlInterestRateIndexValueDate(IndexON,D675)</f>
        <v>44014</v>
      </c>
      <c r="F675" s="52">
        <f>IFERROR(_xll.qlIndexFixing(IndexON,D675,TRUE,_xll.ohTrigger(RecalcTrigger,TriggerON)),NA())</f>
        <v>2.7459084709504644E-2</v>
      </c>
      <c r="H675" s="49">
        <f>_xll.qlCalendarAdvance(IborCalendar,$H674,B675,"f",FALSE)</f>
        <v>44012</v>
      </c>
      <c r="I675" s="49">
        <f>_xll.qlInterestRateIndexValueDate(Index1M,$H675)</f>
        <v>44014</v>
      </c>
      <c r="J675" s="52">
        <f>IFERROR(_xll.qlIndexFixing(Index1M,$H675,TRUE,_xll.ohTrigger(RecalcTrigger,Trigger1M)),NA())</f>
        <v>2.8227247601010363E-2</v>
      </c>
      <c r="K675" s="52">
        <f>IFERROR(_xll.qlIndexFixing(ONIndex1M,I675,TRUE,_xll.ohTrigger(RecalcTrigger,Trigger1M)),NA())</f>
        <v>2.8098803047986731E-2</v>
      </c>
      <c r="L675" s="52">
        <f>IFERROR(_xll.qlIndexFixing(Index3M,H675,TRUE,_xll.ohTrigger(RecalcTrigger,Trigger3M)),NA())</f>
        <v>2.9785202215745262E-2</v>
      </c>
      <c r="M675" s="52">
        <f>IFERROR(_xll.qlIndexFixing(ONIndex3M,I675,TRUE,_xll.ohTrigger(RecalcTrigger,Trigger3M)),NA())</f>
        <v>2.9413200499326386E-2</v>
      </c>
      <c r="N675" s="52">
        <f>IFERROR(_xll.qlIndexFixing(Index6M,$H675,TRUE,_xll.ohTrigger(RecalcTrigger,Trigger6M)),NA())</f>
        <v>3.0861835458316094E-2</v>
      </c>
      <c r="O675" s="52">
        <f>IFERROR(_xll.qlIndexFixing(ONIndex6M,I675,TRUE,_xll.ohTrigger(RecalcTrigger,Trigger6M)),NA())</f>
        <v>3.0159742628601549E-2</v>
      </c>
      <c r="P675" s="52">
        <f>IFERROR(_xll.qlIndexFixing(Index1Y,$H675,TRUE,_xll.ohTrigger(RecalcTrigger,Trigger1Y)),NA())</f>
        <v>3.2601136324810071E-2</v>
      </c>
      <c r="Q675" s="52">
        <f>IFERROR(_xll.qlIndexFixing(ONIndex1Y,I675,TRUE,_xll.ohTrigger(RecalcTrigger,Trigger1Y)),NA())</f>
        <v>3.1333136345172985E-2</v>
      </c>
    </row>
    <row r="676" spans="2:17" x14ac:dyDescent="0.2">
      <c r="B676" s="46" t="s">
        <v>51</v>
      </c>
      <c r="D676" s="49">
        <f>_xll.qlCalendarAdvance(LocalCalendar,$D675,B676,"f",FALSE)</f>
        <v>44021</v>
      </c>
      <c r="E676" s="49">
        <f>_xll.qlInterestRateIndexValueDate(IndexON,D676)</f>
        <v>44021</v>
      </c>
      <c r="F676" s="52">
        <f>IFERROR(_xll.qlIndexFixing(IndexON,D676,TRUE,_xll.ohTrigger(RecalcTrigger,TriggerON)),NA())</f>
        <v>2.7489885708096296E-2</v>
      </c>
      <c r="H676" s="49">
        <f>_xll.qlCalendarAdvance(IborCalendar,$H675,B676,"f",FALSE)</f>
        <v>44019</v>
      </c>
      <c r="I676" s="49">
        <f>_xll.qlInterestRateIndexValueDate(Index1M,$H676)</f>
        <v>44021</v>
      </c>
      <c r="J676" s="52">
        <f>IFERROR(_xll.qlIndexFixing(Index1M,$H676,TRUE,_xll.ohTrigger(RecalcTrigger,Trigger1M)),NA())</f>
        <v>2.8275456815253508E-2</v>
      </c>
      <c r="K676" s="52">
        <f>IFERROR(_xll.qlIndexFixing(ONIndex1M,I676,TRUE,_xll.ohTrigger(RecalcTrigger,Trigger1M)),NA())</f>
        <v>2.8134312743910428E-2</v>
      </c>
      <c r="L676" s="52">
        <f>IFERROR(_xll.qlIndexFixing(Index3M,H676,TRUE,_xll.ohTrigger(RecalcTrigger,Trigger3M)),NA())</f>
        <v>2.9826362512259869E-2</v>
      </c>
      <c r="M676" s="52">
        <f>IFERROR(_xll.qlIndexFixing(ONIndex3M,I676,TRUE,_xll.ohTrigger(RecalcTrigger,Trigger3M)),NA())</f>
        <v>2.9444019530613375E-2</v>
      </c>
      <c r="N676" s="52">
        <f>IFERROR(_xll.qlIndexFixing(Index6M,$H676,TRUE,_xll.ohTrigger(RecalcTrigger,Trigger6M)),NA())</f>
        <v>3.0895990306738289E-2</v>
      </c>
      <c r="O676" s="52">
        <f>IFERROR(_xll.qlIndexFixing(ONIndex6M,I676,TRUE,_xll.ohTrigger(RecalcTrigger,Trigger6M)),NA())</f>
        <v>3.0186829893512623E-2</v>
      </c>
      <c r="P676" s="52">
        <f>IFERROR(_xll.qlIndexFixing(Index1Y,$H676,TRUE,_xll.ohTrigger(RecalcTrigger,Trigger1Y)),NA())</f>
        <v>3.2628697624948876E-2</v>
      </c>
      <c r="Q676" s="52">
        <f>IFERROR(_xll.qlIndexFixing(ONIndex1Y,I676,TRUE,_xll.ohTrigger(RecalcTrigger,Trigger1Y)),NA())</f>
        <v>3.1355126072192263E-2</v>
      </c>
    </row>
    <row r="677" spans="2:17" x14ac:dyDescent="0.2">
      <c r="B677" s="46" t="s">
        <v>51</v>
      </c>
      <c r="D677" s="49">
        <f>_xll.qlCalendarAdvance(LocalCalendar,$D676,B677,"f",FALSE)</f>
        <v>44028</v>
      </c>
      <c r="E677" s="49">
        <f>_xll.qlInterestRateIndexValueDate(IndexON,D677)</f>
        <v>44028</v>
      </c>
      <c r="F677" s="52">
        <f>IFERROR(_xll.qlIndexFixing(IndexON,D677,TRUE,_xll.ohTrigger(RecalcTrigger,TriggerON)),NA())</f>
        <v>2.7532629502280415E-2</v>
      </c>
      <c r="H677" s="49">
        <f>_xll.qlCalendarAdvance(IborCalendar,$H676,B677,"f",FALSE)</f>
        <v>44026</v>
      </c>
      <c r="I677" s="49">
        <f>_xll.qlInterestRateIndexValueDate(Index1M,$H677)</f>
        <v>44028</v>
      </c>
      <c r="J677" s="52">
        <f>IFERROR(_xll.qlIndexFixing(Index1M,$H677,TRUE,_xll.ohTrigger(RecalcTrigger,Trigger1M)),NA())</f>
        <v>2.8323058100964138E-2</v>
      </c>
      <c r="K677" s="52">
        <f>IFERROR(_xll.qlIndexFixing(ONIndex1M,I677,TRUE,_xll.ohTrigger(RecalcTrigger,Trigger1M)),NA())</f>
        <v>2.818314161062041E-2</v>
      </c>
      <c r="L677" s="52">
        <f>IFERROR(_xll.qlIndexFixing(Index3M,H677,TRUE,_xll.ohTrigger(RecalcTrigger,Trigger3M)),NA())</f>
        <v>2.9867058110925583E-2</v>
      </c>
      <c r="M677" s="52">
        <f>IFERROR(_xll.qlIndexFixing(ONIndex3M,I677,TRUE,_xll.ohTrigger(RecalcTrigger,Trigger3M)),NA())</f>
        <v>2.9487411052269152E-2</v>
      </c>
      <c r="N677" s="52">
        <f>IFERROR(_xll.qlIndexFixing(Index6M,$H677,TRUE,_xll.ohTrigger(RecalcTrigger,Trigger6M)),NA())</f>
        <v>3.0933280367565548E-2</v>
      </c>
      <c r="O677" s="52">
        <f>IFERROR(_xll.qlIndexFixing(ONIndex6M,I677,TRUE,_xll.ohTrigger(RecalcTrigger,Trigger6M)),NA())</f>
        <v>3.022573414421359E-2</v>
      </c>
      <c r="P677" s="52">
        <f>IFERROR(_xll.qlIndexFixing(Index1Y,$H677,TRUE,_xll.ohTrigger(RecalcTrigger,Trigger1Y)),NA())</f>
        <v>3.2656002076460924E-2</v>
      </c>
      <c r="Q677" s="52">
        <f>IFERROR(_xll.qlIndexFixing(ONIndex1Y,I677,TRUE,_xll.ohTrigger(RecalcTrigger,Trigger1Y)),NA())</f>
        <v>3.1388089803217056E-2</v>
      </c>
    </row>
    <row r="678" spans="2:17" x14ac:dyDescent="0.2">
      <c r="B678" s="46" t="s">
        <v>51</v>
      </c>
      <c r="D678" s="49">
        <f>_xll.qlCalendarAdvance(LocalCalendar,$D677,B678,"f",FALSE)</f>
        <v>44035</v>
      </c>
      <c r="E678" s="49">
        <f>_xll.qlInterestRateIndexValueDate(IndexON,D678)</f>
        <v>44035</v>
      </c>
      <c r="F678" s="52">
        <f>IFERROR(_xll.qlIndexFixing(IndexON,D678,TRUE,_xll.ohTrigger(RecalcTrigger,TriggerON)),NA())</f>
        <v>2.757487251360935E-2</v>
      </c>
      <c r="H678" s="49">
        <f>_xll.qlCalendarAdvance(IborCalendar,$H677,B678,"f",FALSE)</f>
        <v>44033</v>
      </c>
      <c r="I678" s="49">
        <f>_xll.qlInterestRateIndexValueDate(Index1M,$H678)</f>
        <v>44035</v>
      </c>
      <c r="J678" s="52">
        <f>IFERROR(_xll.qlIndexFixing(Index1M,$H678,TRUE,_xll.ohTrigger(RecalcTrigger,Trigger1M)),NA())</f>
        <v>2.8370051450443412E-2</v>
      </c>
      <c r="K678" s="52">
        <f>IFERROR(_xll.qlIndexFixing(ONIndex1M,I678,TRUE,_xll.ohTrigger(RecalcTrigger,Trigger1M)),NA())</f>
        <v>2.8231363829078759E-2</v>
      </c>
      <c r="L678" s="52">
        <f>IFERROR(_xll.qlIndexFixing(Index3M,H678,TRUE,_xll.ohTrigger(RecalcTrigger,Trigger3M)),NA())</f>
        <v>2.9907288997343483E-2</v>
      </c>
      <c r="M678" s="52">
        <f>IFERROR(_xll.qlIndexFixing(ONIndex3M,I678,TRUE,_xll.ohTrigger(RecalcTrigger,Trigger3M)),NA())</f>
        <v>2.9530340937116151E-2</v>
      </c>
      <c r="N678" s="52">
        <f>IFERROR(_xll.qlIndexFixing(Index6M,$H678,TRUE,_xll.ohTrigger(RecalcTrigger,Trigger6M)),NA())</f>
        <v>3.0962983572850086E-2</v>
      </c>
      <c r="O678" s="52">
        <f>IFERROR(_xll.qlIndexFixing(ONIndex6M,I678,TRUE,_xll.ohTrigger(RecalcTrigger,Trigger6M)),NA())</f>
        <v>3.0264205878172135E-2</v>
      </c>
      <c r="P678" s="52">
        <f>IFERROR(_xll.qlIndexFixing(Index1Y,$H678,TRUE,_xll.ohTrigger(RecalcTrigger,Trigger1Y)),NA())</f>
        <v>3.2683051075022784E-2</v>
      </c>
      <c r="Q678" s="52">
        <f>IFERROR(_xll.qlIndexFixing(ONIndex1Y,I678,TRUE,_xll.ohTrigger(RecalcTrigger,Trigger1Y)),NA())</f>
        <v>3.1420802218233845E-2</v>
      </c>
    </row>
    <row r="679" spans="2:17" x14ac:dyDescent="0.2">
      <c r="B679" s="46" t="s">
        <v>51</v>
      </c>
      <c r="D679" s="49">
        <f>_xll.qlCalendarAdvance(LocalCalendar,$D678,B679,"f",FALSE)</f>
        <v>44042</v>
      </c>
      <c r="E679" s="49">
        <f>_xll.qlInterestRateIndexValueDate(IndexON,D679)</f>
        <v>44042</v>
      </c>
      <c r="F679" s="52">
        <f>IFERROR(_xll.qlIndexFixing(IndexON,D679,TRUE,_xll.ohTrigger(RecalcTrigger,TriggerON)),NA())</f>
        <v>2.7616614741923229E-2</v>
      </c>
      <c r="H679" s="49">
        <f>_xll.qlCalendarAdvance(IborCalendar,$H678,B679,"f",FALSE)</f>
        <v>44040</v>
      </c>
      <c r="I679" s="49">
        <f>_xll.qlInterestRateIndexValueDate(Index1M,$H679)</f>
        <v>44042</v>
      </c>
      <c r="J679" s="52">
        <f>IFERROR(_xll.qlIndexFixing(Index1M,$H679,TRUE,_xll.ohTrigger(RecalcTrigger,Trigger1M)),NA())</f>
        <v>2.8403283791653765E-2</v>
      </c>
      <c r="K679" s="52">
        <f>IFERROR(_xll.qlIndexFixing(ONIndex1M,I679,TRUE,_xll.ohTrigger(RecalcTrigger,Trigger1M)),NA())</f>
        <v>2.8278979398885795E-2</v>
      </c>
      <c r="L679" s="52">
        <f>IFERROR(_xll.qlIndexFixing(Index3M,H679,TRUE,_xll.ohTrigger(RecalcTrigger,Trigger3M)),NA())</f>
        <v>2.9947055157281473E-2</v>
      </c>
      <c r="M679" s="52">
        <f>IFERROR(_xll.qlIndexFixing(ONIndex3M,I679,TRUE,_xll.ohTrigger(RecalcTrigger,Trigger3M)),NA())</f>
        <v>2.9572809184914561E-2</v>
      </c>
      <c r="N679" s="52">
        <f>IFERROR(_xll.qlIndexFixing(Index6M,$H679,TRUE,_xll.ohTrigger(RecalcTrigger,Trigger6M)),NA())</f>
        <v>3.0985255864065076E-2</v>
      </c>
      <c r="O679" s="52">
        <f>IFERROR(_xll.qlIndexFixing(ONIndex6M,I679,TRUE,_xll.ohTrigger(RecalcTrigger,Trigger6M)),NA())</f>
        <v>3.030224509514845E-2</v>
      </c>
      <c r="P679" s="52">
        <f>IFERROR(_xll.qlIndexFixing(Index1Y,$H679,TRUE,_xll.ohTrigger(RecalcTrigger,Trigger1Y)),NA())</f>
        <v>3.2709846016653978E-2</v>
      </c>
      <c r="Q679" s="52">
        <f>IFERROR(_xll.qlIndexFixing(ONIndex1Y,I679,TRUE,_xll.ohTrigger(RecalcTrigger,Trigger1Y)),NA())</f>
        <v>3.1453263317082758E-2</v>
      </c>
    </row>
    <row r="680" spans="2:17" x14ac:dyDescent="0.2">
      <c r="B680" s="46" t="s">
        <v>51</v>
      </c>
      <c r="D680" s="49">
        <f>_xll.qlCalendarAdvance(LocalCalendar,$D679,B680,"f",FALSE)</f>
        <v>44049</v>
      </c>
      <c r="E680" s="49">
        <f>_xll.qlInterestRateIndexValueDate(IndexON,D680)</f>
        <v>44049</v>
      </c>
      <c r="F680" s="52">
        <f>IFERROR(_xll.qlIndexFixing(IndexON,D680,TRUE,_xll.ohTrigger(RecalcTrigger,TriggerON)),NA())</f>
        <v>2.7657856186902308E-2</v>
      </c>
      <c r="H680" s="49">
        <f>_xll.qlCalendarAdvance(IborCalendar,$H679,B680,"f",FALSE)</f>
        <v>44047</v>
      </c>
      <c r="I680" s="49">
        <f>_xll.qlInterestRateIndexValueDate(Index1M,$H680)</f>
        <v>44049</v>
      </c>
      <c r="J680" s="52">
        <f>IFERROR(_xll.qlIndexFixing(Index1M,$H680,TRUE,_xll.ohTrigger(RecalcTrigger,Trigger1M)),NA())</f>
        <v>2.8466551722900621E-2</v>
      </c>
      <c r="K680" s="52">
        <f>IFERROR(_xll.qlIndexFixing(ONIndex1M,I680,TRUE,_xll.ohTrigger(RecalcTrigger,Trigger1M)),NA())</f>
        <v>2.8325988319801709E-2</v>
      </c>
      <c r="L680" s="52">
        <f>IFERROR(_xll.qlIndexFixing(Index3M,H680,TRUE,_xll.ohTrigger(RecalcTrigger,Trigger3M)),NA())</f>
        <v>2.9986356576669072E-2</v>
      </c>
      <c r="M680" s="52">
        <f>IFERROR(_xll.qlIndexFixing(ONIndex3M,I680,TRUE,_xll.ohTrigger(RecalcTrigger,Trigger3M)),NA())</f>
        <v>2.9614815795504512E-2</v>
      </c>
      <c r="N680" s="52">
        <f>IFERROR(_xll.qlIndexFixing(Index6M,$H680,TRUE,_xll.ohTrigger(RecalcTrigger,Trigger6M)),NA())</f>
        <v>3.102822144884217E-2</v>
      </c>
      <c r="O680" s="52">
        <f>IFERROR(_xll.qlIndexFixing(ONIndex6M,I680,TRUE,_xll.ohTrigger(RecalcTrigger,Trigger6M)),NA())</f>
        <v>3.03398517950626E-2</v>
      </c>
      <c r="P680" s="52">
        <f>IFERROR(_xll.qlIndexFixing(Index1Y,$H680,TRUE,_xll.ohTrigger(RecalcTrigger,Trigger1Y)),NA())</f>
        <v>3.2736388297713692E-2</v>
      </c>
      <c r="Q680" s="52">
        <f>IFERROR(_xll.qlIndexFixing(ONIndex1Y,I680,TRUE,_xll.ohTrigger(RecalcTrigger,Trigger1Y)),NA())</f>
        <v>3.1485473099763794E-2</v>
      </c>
    </row>
    <row r="681" spans="2:17" x14ac:dyDescent="0.2">
      <c r="B681" s="46" t="s">
        <v>51</v>
      </c>
      <c r="D681" s="49">
        <f>_xll.qlCalendarAdvance(LocalCalendar,$D680,B681,"f",FALSE)</f>
        <v>44056</v>
      </c>
      <c r="E681" s="49">
        <f>_xll.qlInterestRateIndexValueDate(IndexON,D681)</f>
        <v>44056</v>
      </c>
      <c r="F681" s="52">
        <f>IFERROR(_xll.qlIndexFixing(IndexON,D681,TRUE,_xll.ohTrigger(RecalcTrigger,TriggerON)),NA())</f>
        <v>2.7698596848626522E-2</v>
      </c>
      <c r="H681" s="49">
        <f>_xll.qlCalendarAdvance(IborCalendar,$H680,B681,"f",FALSE)</f>
        <v>44054</v>
      </c>
      <c r="I681" s="49">
        <f>_xll.qlInterestRateIndexValueDate(Index1M,$H681)</f>
        <v>44056</v>
      </c>
      <c r="J681" s="52">
        <f>IFERROR(_xll.qlIndexFixing(Index1M,$H681,TRUE,_xll.ohTrigger(RecalcTrigger,Trigger1M)),NA())</f>
        <v>2.8507383805973507E-2</v>
      </c>
      <c r="K681" s="52">
        <f>IFERROR(_xll.qlIndexFixing(ONIndex1M,I681,TRUE,_xll.ohTrigger(RecalcTrigger,Trigger1M)),NA())</f>
        <v>2.8372390591746566E-2</v>
      </c>
      <c r="L681" s="52">
        <f>IFERROR(_xll.qlIndexFixing(Index3M,H681,TRUE,_xll.ohTrigger(RecalcTrigger,Trigger3M)),NA())</f>
        <v>3.0025193241603493E-2</v>
      </c>
      <c r="M681" s="52">
        <f>IFERROR(_xll.qlIndexFixing(ONIndex3M,I681,TRUE,_xll.ohTrigger(RecalcTrigger,Trigger3M)),NA())</f>
        <v>2.9656360768806067E-2</v>
      </c>
      <c r="N681" s="52">
        <f>IFERROR(_xll.qlIndexFixing(Index6M,$H681,TRUE,_xll.ohTrigger(RecalcTrigger,Trigger6M)),NA())</f>
        <v>3.1063641810228661E-2</v>
      </c>
      <c r="O681" s="52">
        <f>IFERROR(_xll.qlIndexFixing(ONIndex6M,I681,TRUE,_xll.ohTrigger(RecalcTrigger,Trigger6M)),NA())</f>
        <v>3.0377025977754712E-2</v>
      </c>
      <c r="P681" s="52">
        <f>IFERROR(_xll.qlIndexFixing(Index1Y,$H681,TRUE,_xll.ohTrigger(RecalcTrigger,Trigger1Y)),NA())</f>
        <v>3.2762679314897722E-2</v>
      </c>
      <c r="Q681" s="52">
        <f>IFERROR(_xll.qlIndexFixing(ONIndex1Y,I681,TRUE,_xll.ohTrigger(RecalcTrigger,Trigger1Y)),NA())</f>
        <v>3.1517431566276954E-2</v>
      </c>
    </row>
    <row r="682" spans="2:17" x14ac:dyDescent="0.2">
      <c r="B682" s="46" t="s">
        <v>51</v>
      </c>
      <c r="D682" s="49">
        <f>_xll.qlCalendarAdvance(LocalCalendar,$D681,B682,"f",FALSE)</f>
        <v>44063</v>
      </c>
      <c r="E682" s="49">
        <f>_xll.qlInterestRateIndexValueDate(IndexON,D682)</f>
        <v>44063</v>
      </c>
      <c r="F682" s="52">
        <f>IFERROR(_xll.qlIndexFixing(IndexON,D682,TRUE,_xll.ohTrigger(RecalcTrigger,TriggerON)),NA())</f>
        <v>2.7738836726616256E-2</v>
      </c>
      <c r="H682" s="49">
        <f>_xll.qlCalendarAdvance(IborCalendar,$H681,B682,"f",FALSE)</f>
        <v>44061</v>
      </c>
      <c r="I682" s="49">
        <f>_xll.qlInterestRateIndexValueDate(Index1M,$H682)</f>
        <v>44063</v>
      </c>
      <c r="J682" s="52">
        <f>IFERROR(_xll.qlIndexFixing(Index1M,$H682,TRUE,_xll.ohTrigger(RecalcTrigger,Trigger1M)),NA())</f>
        <v>2.8551945335497375E-2</v>
      </c>
      <c r="K682" s="52">
        <f>IFERROR(_xll.qlIndexFixing(ONIndex1M,I682,TRUE,_xll.ohTrigger(RecalcTrigger,Trigger1M)),NA())</f>
        <v>2.841818621440062E-2</v>
      </c>
      <c r="L682" s="52">
        <f>IFERROR(_xll.qlIndexFixing(Index3M,H682,TRUE,_xll.ohTrigger(RecalcTrigger,Trigger3M)),NA())</f>
        <v>3.0063565138342675E-2</v>
      </c>
      <c r="M682" s="52">
        <f>IFERROR(_xll.qlIndexFixing(ONIndex3M,I682,TRUE,_xll.ohTrigger(RecalcTrigger,Trigger3M)),NA())</f>
        <v>2.9697444104579418E-2</v>
      </c>
      <c r="N682" s="52">
        <f>IFERROR(_xll.qlIndexFixing(Index6M,$H682,TRUE,_xll.ohTrigger(RecalcTrigger,Trigger6M)),NA())</f>
        <v>3.1091703759857422E-2</v>
      </c>
      <c r="O682" s="52">
        <f>IFERROR(_xll.qlIndexFixing(ONIndex6M,I682,TRUE,_xll.ohTrigger(RecalcTrigger,Trigger6M)),NA())</f>
        <v>3.0413767642984979E-2</v>
      </c>
      <c r="P682" s="52">
        <f>IFERROR(_xll.qlIndexFixing(Index1Y,$H682,TRUE,_xll.ohTrigger(RecalcTrigger,Trigger1Y)),NA())</f>
        <v>3.2788720465233887E-2</v>
      </c>
      <c r="Q682" s="52">
        <f>IFERROR(_xll.qlIndexFixing(ONIndex1Y,I682,TRUE,_xll.ohTrigger(RecalcTrigger,Trigger1Y)),NA())</f>
        <v>3.154913871638243E-2</v>
      </c>
    </row>
    <row r="683" spans="2:17" x14ac:dyDescent="0.2">
      <c r="B683" s="46" t="s">
        <v>51</v>
      </c>
      <c r="D683" s="49">
        <f>_xll.qlCalendarAdvance(LocalCalendar,$D682,B683,"f",FALSE)</f>
        <v>44070</v>
      </c>
      <c r="E683" s="49">
        <f>_xll.qlInterestRateIndexValueDate(IndexON,D683)</f>
        <v>44070</v>
      </c>
      <c r="F683" s="52">
        <f>IFERROR(_xll.qlIndexFixing(IndexON,D683,TRUE,_xll.ohTrigger(RecalcTrigger,TriggerON)),NA())</f>
        <v>2.7778575820951446E-2</v>
      </c>
      <c r="H683" s="49">
        <f>_xll.qlCalendarAdvance(IborCalendar,$H682,B683,"f",FALSE)</f>
        <v>44068</v>
      </c>
      <c r="I683" s="49">
        <f>_xll.qlInterestRateIndexValueDate(Index1M,$H683)</f>
        <v>44070</v>
      </c>
      <c r="J683" s="52">
        <f>IFERROR(_xll.qlIndexFixing(Index1M,$H683,TRUE,_xll.ohTrigger(RecalcTrigger,Trigger1M)),NA())</f>
        <v>2.8595898891771998E-2</v>
      </c>
      <c r="K683" s="52">
        <f>IFERROR(_xll.qlIndexFixing(ONIndex1M,I683,TRUE,_xll.ohTrigger(RecalcTrigger,Trigger1M)),NA())</f>
        <v>2.8463375187524065E-2</v>
      </c>
      <c r="L683" s="52">
        <f>IFERROR(_xll.qlIndexFixing(Index3M,H683,TRUE,_xll.ohTrigger(RecalcTrigger,Trigger3M)),NA())</f>
        <v>3.0101472253310529E-2</v>
      </c>
      <c r="M683" s="52">
        <f>IFERROR(_xll.qlIndexFixing(ONIndex3M,I683,TRUE,_xll.ohTrigger(RecalcTrigger,Trigger3M)),NA())</f>
        <v>2.9738065802664693E-2</v>
      </c>
      <c r="N683" s="52">
        <f>IFERROR(_xll.qlIndexFixing(Index6M,$H683,TRUE,_xll.ohTrigger(RecalcTrigger,Trigger6M)),NA())</f>
        <v>3.1112563992381968E-2</v>
      </c>
      <c r="O683" s="52">
        <f>IFERROR(_xll.qlIndexFixing(ONIndex6M,I683,TRUE,_xll.ohTrigger(RecalcTrigger,Trigger6M)),NA())</f>
        <v>3.04500767907534E-2</v>
      </c>
      <c r="P683" s="52">
        <f>IFERROR(_xll.qlIndexFixing(Index1Y,$H683,TRUE,_xll.ohTrigger(RecalcTrigger,Trigger1Y)),NA())</f>
        <v>3.2814513146080027E-2</v>
      </c>
      <c r="Q683" s="52">
        <f>IFERROR(_xll.qlIndexFixing(ONIndex1Y,I683,TRUE,_xll.ohTrigger(RecalcTrigger,Trigger1Y)),NA())</f>
        <v>3.1580594550240093E-2</v>
      </c>
    </row>
    <row r="684" spans="2:17" x14ac:dyDescent="0.2">
      <c r="B684" s="46" t="s">
        <v>51</v>
      </c>
      <c r="D684" s="49">
        <f>_xll.qlCalendarAdvance(LocalCalendar,$D683,B684,"f",FALSE)</f>
        <v>44077</v>
      </c>
      <c r="E684" s="49">
        <f>_xll.qlInterestRateIndexValueDate(IndexON,D684)</f>
        <v>44077</v>
      </c>
      <c r="F684" s="52">
        <f>IFERROR(_xll.qlIndexFixing(IndexON,D684,TRUE,_xll.ohTrigger(RecalcTrigger,TriggerON)),NA())</f>
        <v>2.7817814131392282E-2</v>
      </c>
      <c r="H684" s="49">
        <f>_xll.qlCalendarAdvance(IborCalendar,$H683,B684,"f",FALSE)</f>
        <v>44075</v>
      </c>
      <c r="I684" s="49">
        <f>_xll.qlInterestRateIndexValueDate(Index1M,$H684)</f>
        <v>44077</v>
      </c>
      <c r="J684" s="52">
        <f>IFERROR(_xll.qlIndexFixing(Index1M,$H684,TRUE,_xll.ohTrigger(RecalcTrigger,Trigger1M)),NA())</f>
        <v>2.8639244467680569E-2</v>
      </c>
      <c r="K684" s="52">
        <f>IFERROR(_xll.qlIndexFixing(ONIndex1M,I684,TRUE,_xll.ohTrigger(RecalcTrigger,Trigger1M)),NA())</f>
        <v>2.8507957510797155E-2</v>
      </c>
      <c r="L684" s="52">
        <f>IFERROR(_xll.qlIndexFixing(Index3M,H684,TRUE,_xll.ohTrigger(RecalcTrigger,Trigger3M)),NA())</f>
        <v>3.0135069794872054E-2</v>
      </c>
      <c r="M684" s="52">
        <f>IFERROR(_xll.qlIndexFixing(ONIndex3M,I684,TRUE,_xll.ohTrigger(RecalcTrigger,Trigger3M)),NA())</f>
        <v>2.9778225862981955E-2</v>
      </c>
      <c r="N684" s="52">
        <f>IFERROR(_xll.qlIndexFixing(Index6M,$H684,TRUE,_xll.ohTrigger(RecalcTrigger,Trigger6M)),NA())</f>
        <v>3.1136523584222357E-2</v>
      </c>
      <c r="O684" s="52">
        <f>IFERROR(_xll.qlIndexFixing(ONIndex6M,I684,TRUE,_xll.ohTrigger(RecalcTrigger,Trigger6M)),NA())</f>
        <v>3.0485953420900103E-2</v>
      </c>
      <c r="P684" s="52">
        <f>IFERROR(_xll.qlIndexFixing(Index1Y,$H684,TRUE,_xll.ohTrigger(RecalcTrigger,Trigger1Y)),NA())</f>
        <v>3.2840058755119209E-2</v>
      </c>
      <c r="Q684" s="52">
        <f>IFERROR(_xll.qlIndexFixing(ONIndex1Y,I684,TRUE,_xll.ohTrigger(RecalcTrigger,Trigger1Y)),NA())</f>
        <v>3.16117990675302E-2</v>
      </c>
    </row>
    <row r="685" spans="2:17" x14ac:dyDescent="0.2">
      <c r="B685" s="46" t="s">
        <v>51</v>
      </c>
      <c r="D685" s="49">
        <f>_xll.qlCalendarAdvance(LocalCalendar,$D684,B685,"f",FALSE)</f>
        <v>44084</v>
      </c>
      <c r="E685" s="49">
        <f>_xll.qlInterestRateIndexValueDate(IndexON,D685)</f>
        <v>44084</v>
      </c>
      <c r="F685" s="52">
        <f>IFERROR(_xll.qlIndexFixing(IndexON,D685,TRUE,_xll.ohTrigger(RecalcTrigger,TriggerON)),NA())</f>
        <v>2.7856551657698958E-2</v>
      </c>
      <c r="H685" s="49">
        <f>_xll.qlCalendarAdvance(IborCalendar,$H684,B685,"f",FALSE)</f>
        <v>44082</v>
      </c>
      <c r="I685" s="49">
        <f>_xll.qlInterestRateIndexValueDate(Index1M,$H685)</f>
        <v>44084</v>
      </c>
      <c r="J685" s="52">
        <f>IFERROR(_xll.qlIndexFixing(Index1M,$H685,TRUE,_xll.ohTrigger(RecalcTrigger,Trigger1M)),NA())</f>
        <v>2.8686119738974888E-2</v>
      </c>
      <c r="K685" s="52">
        <f>IFERROR(_xll.qlIndexFixing(ONIndex1M,I685,TRUE,_xll.ohTrigger(RecalcTrigger,Trigger1M)),NA())</f>
        <v>2.8551933184219891E-2</v>
      </c>
      <c r="L685" s="52">
        <f>IFERROR(_xll.qlIndexFixing(Index3M,H685,TRUE,_xll.ohTrigger(RecalcTrigger,Trigger3M)),NA())</f>
        <v>3.0172077419814598E-2</v>
      </c>
      <c r="M685" s="52">
        <f>IFERROR(_xll.qlIndexFixing(ONIndex3M,I685,TRUE,_xll.ohTrigger(RecalcTrigger,Trigger3M)),NA())</f>
        <v>2.9817924285291397E-2</v>
      </c>
      <c r="N685" s="52">
        <f>IFERROR(_xll.qlIndexFixing(Index6M,$H685,TRUE,_xll.ohTrigger(RecalcTrigger,Trigger6M)),NA())</f>
        <v>3.1166872177663982E-2</v>
      </c>
      <c r="O685" s="52">
        <f>IFERROR(_xll.qlIndexFixing(ONIndex6M,I685,TRUE,_xll.ohTrigger(RecalcTrigger,Trigger6M)),NA())</f>
        <v>3.0521397533345151E-2</v>
      </c>
      <c r="P685" s="52">
        <f>IFERROR(_xll.qlIndexFixing(Index1Y,$H685,TRUE,_xll.ohTrigger(RecalcTrigger,Trigger1Y)),NA())</f>
        <v>3.2865358690357525E-2</v>
      </c>
      <c r="Q685" s="52">
        <f>IFERROR(_xll.qlIndexFixing(ONIndex1Y,I685,TRUE,_xll.ohTrigger(RecalcTrigger,Trigger1Y)),NA())</f>
        <v>3.1642752268412622E-2</v>
      </c>
    </row>
    <row r="686" spans="2:17" x14ac:dyDescent="0.2">
      <c r="B686" s="46" t="s">
        <v>51</v>
      </c>
      <c r="D686" s="49">
        <f>_xll.qlCalendarAdvance(LocalCalendar,$D685,B686,"f",FALSE)</f>
        <v>44091</v>
      </c>
      <c r="E686" s="49">
        <f>_xll.qlInterestRateIndexValueDate(IndexON,D686)</f>
        <v>44091</v>
      </c>
      <c r="F686" s="52">
        <f>IFERROR(_xll.qlIndexFixing(IndexON,D686,TRUE,_xll.ohTrigger(RecalcTrigger,TriggerON)),NA())</f>
        <v>2.7894788399791537E-2</v>
      </c>
      <c r="H686" s="49">
        <f>_xll.qlCalendarAdvance(IborCalendar,$H685,B686,"f",FALSE)</f>
        <v>44089</v>
      </c>
      <c r="I686" s="49">
        <f>_xll.qlInterestRateIndexValueDate(Index1M,$H686)</f>
        <v>44091</v>
      </c>
      <c r="J686" s="52">
        <f>IFERROR(_xll.qlIndexFixing(Index1M,$H686,TRUE,_xll.ohTrigger(RecalcTrigger,Trigger1M)),NA())</f>
        <v>2.8724111650466899E-2</v>
      </c>
      <c r="K686" s="52">
        <f>IFERROR(_xll.qlIndexFixing(ONIndex1M,I686,TRUE,_xll.ohTrigger(RecalcTrigger,Trigger1M)),NA())</f>
        <v>2.8595302207392592E-2</v>
      </c>
      <c r="L686" s="52">
        <f>IFERROR(_xll.qlIndexFixing(Index3M,H686,TRUE,_xll.ohTrigger(RecalcTrigger,Trigger3M)),NA())</f>
        <v>3.0208620259244204E-2</v>
      </c>
      <c r="M686" s="52">
        <f>IFERROR(_xll.qlIndexFixing(ONIndex3M,I686,TRUE,_xll.ohTrigger(RecalcTrigger,Trigger3M)),NA())</f>
        <v>2.9857161069433147E-2</v>
      </c>
      <c r="N686" s="52">
        <f>IFERROR(_xll.qlIndexFixing(Index6M,$H686,TRUE,_xll.ohTrigger(RecalcTrigger,Trigger6M)),NA())</f>
        <v>3.1196781958785204E-2</v>
      </c>
      <c r="O686" s="52">
        <f>IFERROR(_xll.qlIndexFixing(ONIndex6M,I686,TRUE,_xll.ohTrigger(RecalcTrigger,Trigger6M)),NA())</f>
        <v>3.0556409127768802E-2</v>
      </c>
      <c r="P686" s="52">
        <f>IFERROR(_xll.qlIndexFixing(Index1Y,$H686,TRUE,_xll.ohTrigger(RecalcTrigger,Trigger1Y)),NA())</f>
        <v>3.2890414350119503E-2</v>
      </c>
      <c r="Q686" s="52">
        <f>IFERROR(_xll.qlIndexFixing(ONIndex1Y,I686,TRUE,_xll.ohTrigger(RecalcTrigger,Trigger1Y)),NA())</f>
        <v>3.1673454152807423E-2</v>
      </c>
    </row>
    <row r="687" spans="2:17" x14ac:dyDescent="0.2">
      <c r="B687" s="46" t="s">
        <v>51</v>
      </c>
      <c r="D687" s="49">
        <f>_xll.qlCalendarAdvance(LocalCalendar,$D686,B687,"f",FALSE)</f>
        <v>44098</v>
      </c>
      <c r="E687" s="49">
        <f>_xll.qlInterestRateIndexValueDate(IndexON,D687)</f>
        <v>44098</v>
      </c>
      <c r="F687" s="52">
        <f>IFERROR(_xll.qlIndexFixing(IndexON,D687,TRUE,_xll.ohTrigger(RecalcTrigger,TriggerON)),NA())</f>
        <v>2.7932524357430211E-2</v>
      </c>
      <c r="H687" s="49">
        <f>_xll.qlCalendarAdvance(IborCalendar,$H686,B687,"f",FALSE)</f>
        <v>44096</v>
      </c>
      <c r="I687" s="49">
        <f>_xll.qlInterestRateIndexValueDate(Index1M,$H687)</f>
        <v>44098</v>
      </c>
      <c r="J687" s="52">
        <f>IFERROR(_xll.qlIndexFixing(Index1M,$H687,TRUE,_xll.ohTrigger(RecalcTrigger,Trigger1M)),NA())</f>
        <v>2.876563324361564E-2</v>
      </c>
      <c r="K687" s="52">
        <f>IFERROR(_xll.qlIndexFixing(ONIndex1M,I687,TRUE,_xll.ohTrigger(RecalcTrigger,Trigger1M)),NA())</f>
        <v>2.8638064580155387E-2</v>
      </c>
      <c r="L687" s="52">
        <f>IFERROR(_xll.qlIndexFixing(Index3M,H687,TRUE,_xll.ohTrigger(RecalcTrigger,Trigger3M)),NA())</f>
        <v>3.0244698300372866E-2</v>
      </c>
      <c r="M687" s="52">
        <f>IFERROR(_xll.qlIndexFixing(ONIndex3M,I687,TRUE,_xll.ohTrigger(RecalcTrigger,Trigger3M)),NA())</f>
        <v>2.9895936215407204E-2</v>
      </c>
      <c r="N687" s="52">
        <f>IFERROR(_xll.qlIndexFixing(Index6M,$H687,TRUE,_xll.ohTrigger(RecalcTrigger,Trigger6M)),NA())</f>
        <v>3.1226252908082064E-2</v>
      </c>
      <c r="O687" s="52">
        <f>IFERROR(_xll.qlIndexFixing(ONIndex6M,I687,TRUE,_xll.ohTrigger(RecalcTrigger,Trigger6M)),NA())</f>
        <v>3.0590988204330927E-2</v>
      </c>
      <c r="P687" s="52">
        <f>IFERROR(_xll.qlIndexFixing(Index1Y,$H687,TRUE,_xll.ohTrigger(RecalcTrigger,Trigger1Y)),NA())</f>
        <v>3.2915227133045684E-2</v>
      </c>
      <c r="Q687" s="52">
        <f>IFERROR(_xll.qlIndexFixing(ONIndex1Y,I687,TRUE,_xll.ohTrigger(RecalcTrigger,Trigger1Y)),NA())</f>
        <v>3.1703904720474796E-2</v>
      </c>
    </row>
    <row r="688" spans="2:17" x14ac:dyDescent="0.2">
      <c r="B688" s="46" t="s">
        <v>51</v>
      </c>
      <c r="D688" s="49">
        <f>_xll.qlCalendarAdvance(LocalCalendar,$D687,B688,"f",FALSE)</f>
        <v>44105</v>
      </c>
      <c r="E688" s="49">
        <f>_xll.qlInterestRateIndexValueDate(IndexON,D688)</f>
        <v>44105</v>
      </c>
      <c r="F688" s="52">
        <f>IFERROR(_xll.qlIndexFixing(IndexON,D688,TRUE,_xll.ohTrigger(RecalcTrigger,TriggerON)),NA())</f>
        <v>2.7969759530614979E-2</v>
      </c>
      <c r="H688" s="49">
        <f>_xll.qlCalendarAdvance(IborCalendar,$H687,B688,"f",FALSE)</f>
        <v>44103</v>
      </c>
      <c r="I688" s="49">
        <f>_xll.qlInterestRateIndexValueDate(Index1M,$H688)</f>
        <v>44105</v>
      </c>
      <c r="J688" s="52">
        <f>IFERROR(_xll.qlIndexFixing(Index1M,$H688,TRUE,_xll.ohTrigger(RecalcTrigger,Trigger1M)),NA())</f>
        <v>2.8806546828950286E-2</v>
      </c>
      <c r="K688" s="52">
        <f>IFERROR(_xll.qlIndexFixing(ONIndex1M,I688,TRUE,_xll.ohTrigger(RecalcTrigger,Trigger1M)),NA())</f>
        <v>2.8680220302268467E-2</v>
      </c>
      <c r="L688" s="52">
        <f>IFERROR(_xll.qlIndexFixing(Index3M,H688,TRUE,_xll.ohTrigger(RecalcTrigger,Trigger3M)),NA())</f>
        <v>3.0295191871674544E-2</v>
      </c>
      <c r="M688" s="52">
        <f>IFERROR(_xll.qlIndexFixing(ONIndex3M,I688,TRUE,_xll.ohTrigger(RecalcTrigger,Trigger3M)),NA())</f>
        <v>2.9934249722813888E-2</v>
      </c>
      <c r="N688" s="52">
        <f>IFERROR(_xll.qlIndexFixing(Index6M,$H688,TRUE,_xll.ohTrigger(RecalcTrigger,Trigger6M)),NA())</f>
        <v>3.1258556288027817E-2</v>
      </c>
      <c r="O688" s="52">
        <f>IFERROR(_xll.qlIndexFixing(ONIndex6M,I688,TRUE,_xll.ohTrigger(RecalcTrigger,Trigger6M)),NA())</f>
        <v>3.0625134762631845E-2</v>
      </c>
      <c r="P688" s="52">
        <f>IFERROR(_xll.qlIndexFixing(Index1Y,$H688,TRUE,_xll.ohTrigger(RecalcTrigger,Trigger1Y)),NA())</f>
        <v>3.2939798438088697E-2</v>
      </c>
      <c r="Q688" s="52">
        <f>IFERROR(_xll.qlIndexFixing(ONIndex1Y,I688,TRUE,_xll.ohTrigger(RecalcTrigger,Trigger1Y)),NA())</f>
        <v>3.173410397141474E-2</v>
      </c>
    </row>
    <row r="689" spans="2:17" x14ac:dyDescent="0.2">
      <c r="B689" s="46" t="s">
        <v>51</v>
      </c>
      <c r="D689" s="49">
        <f>_xll.qlCalendarAdvance(LocalCalendar,$D688,B689,"f",FALSE)</f>
        <v>44112</v>
      </c>
      <c r="E689" s="49">
        <f>_xll.qlInterestRateIndexValueDate(IndexON,D689)</f>
        <v>44112</v>
      </c>
      <c r="F689" s="52">
        <f>IFERROR(_xll.qlIndexFixing(IndexON,D689,TRUE,_xll.ohTrigger(RecalcTrigger,TriggerON)),NA())</f>
        <v>2.8006493918946163E-2</v>
      </c>
      <c r="H689" s="49">
        <f>_xll.qlCalendarAdvance(IborCalendar,$H688,B689,"f",FALSE)</f>
        <v>44110</v>
      </c>
      <c r="I689" s="49">
        <f>_xll.qlInterestRateIndexValueDate(Index1M,$H689)</f>
        <v>44112</v>
      </c>
      <c r="J689" s="52">
        <f>IFERROR(_xll.qlIndexFixing(Index1M,$H689,TRUE,_xll.ohTrigger(RecalcTrigger,Trigger1M)),NA())</f>
        <v>2.8846852399846135E-2</v>
      </c>
      <c r="K689" s="52">
        <f>IFERROR(_xll.qlIndexFixing(ONIndex1M,I689,TRUE,_xll.ohTrigger(RecalcTrigger,Trigger1M)),NA())</f>
        <v>2.8721769373492023E-2</v>
      </c>
      <c r="L689" s="52">
        <f>IFERROR(_xll.qlIndexFixing(Index3M,H689,TRUE,_xll.ohTrigger(RecalcTrigger,Trigger3M)),NA())</f>
        <v>3.0319153786387786E-2</v>
      </c>
      <c r="M689" s="52">
        <f>IFERROR(_xll.qlIndexFixing(ONIndex3M,I689,TRUE,_xll.ohTrigger(RecalcTrigger,Trigger3M)),NA())</f>
        <v>2.9972101591733136E-2</v>
      </c>
      <c r="N689" s="52">
        <f>IFERROR(_xll.qlIndexFixing(Index6M,$H689,TRUE,_xll.ohTrigger(RecalcTrigger,Trigger6M)),NA())</f>
        <v>3.1287120627654617E-2</v>
      </c>
      <c r="O689" s="52">
        <f>IFERROR(_xll.qlIndexFixing(ONIndex6M,I689,TRUE,_xll.ohTrigger(RecalcTrigger,Trigger6M)),NA())</f>
        <v>3.0658848802751493E-2</v>
      </c>
      <c r="P689" s="52">
        <f>IFERROR(_xll.qlIndexFixing(Index1Y,$H689,TRUE,_xll.ohTrigger(RecalcTrigger,Trigger1Y)),NA())</f>
        <v>3.2964129664510185E-2</v>
      </c>
      <c r="Q689" s="52">
        <f>IFERROR(_xll.qlIndexFixing(ONIndex1Y,I689,TRUE,_xll.ohTrigger(RecalcTrigger,Trigger1Y)),NA())</f>
        <v>3.1764051905627255E-2</v>
      </c>
    </row>
    <row r="690" spans="2:17" x14ac:dyDescent="0.2">
      <c r="B690" s="46" t="s">
        <v>51</v>
      </c>
      <c r="D690" s="49">
        <f>_xll.qlCalendarAdvance(LocalCalendar,$D689,B690,"f",FALSE)</f>
        <v>44119</v>
      </c>
      <c r="E690" s="49">
        <f>_xll.qlInterestRateIndexValueDate(IndexON,D690)</f>
        <v>44119</v>
      </c>
      <c r="F690" s="52">
        <f>IFERROR(_xll.qlIndexFixing(IndexON,D690,TRUE,_xll.ohTrigger(RecalcTrigger,TriggerON)),NA())</f>
        <v>2.8042727522503696E-2</v>
      </c>
      <c r="H690" s="49">
        <f>_xll.qlCalendarAdvance(IborCalendar,$H689,B690,"f",FALSE)</f>
        <v>44117</v>
      </c>
      <c r="I690" s="49">
        <f>_xll.qlInterestRateIndexValueDate(Index1M,$H690)</f>
        <v>44119</v>
      </c>
      <c r="J690" s="52">
        <f>IFERROR(_xll.qlIndexFixing(Index1M,$H690,TRUE,_xll.ohTrigger(RecalcTrigger,Trigger1M)),NA())</f>
        <v>2.8886549949790896E-2</v>
      </c>
      <c r="K690" s="52">
        <f>IFERROR(_xll.qlIndexFixing(ONIndex1M,I690,TRUE,_xll.ohTrigger(RecalcTrigger,Trigger1M)),NA())</f>
        <v>2.8762711793746121E-2</v>
      </c>
      <c r="L690" s="52">
        <f>IFERROR(_xll.qlIndexFixing(Index3M,H690,TRUE,_xll.ohTrigger(RecalcTrigger,Trigger3M)),NA())</f>
        <v>3.0353807062638911E-2</v>
      </c>
      <c r="M690" s="52">
        <f>IFERROR(_xll.qlIndexFixing(ONIndex3M,I690,TRUE,_xll.ohTrigger(RecalcTrigger,Trigger3M)),NA())</f>
        <v>3.0009491821925138E-2</v>
      </c>
      <c r="N690" s="52">
        <f>IFERROR(_xll.qlIndexFixing(Index6M,$H690,TRUE,_xll.ohTrigger(RecalcTrigger,Trigger6M)),NA())</f>
        <v>3.1315246041717835E-2</v>
      </c>
      <c r="O690" s="52">
        <f>IFERROR(_xll.qlIndexFixing(ONIndex6M,I690,TRUE,_xll.ohTrigger(RecalcTrigger,Trigger6M)),NA())</f>
        <v>3.0692130324450062E-2</v>
      </c>
      <c r="P690" s="52">
        <f>IFERROR(_xll.qlIndexFixing(Index1Y,$H690,TRUE,_xll.ohTrigger(RecalcTrigger,Trigger1Y)),NA())</f>
        <v>3.2988222211877284E-2</v>
      </c>
      <c r="Q690" s="52">
        <f>IFERROR(_xll.qlIndexFixing(ONIndex1Y,I690,TRUE,_xll.ohTrigger(RecalcTrigger,Trigger1Y)),NA())</f>
        <v>3.1793748523032406E-2</v>
      </c>
    </row>
    <row r="691" spans="2:17" x14ac:dyDescent="0.2">
      <c r="B691" s="46" t="s">
        <v>51</v>
      </c>
      <c r="D691" s="49">
        <f>_xll.qlCalendarAdvance(LocalCalendar,$D690,B691,"f",FALSE)</f>
        <v>44126</v>
      </c>
      <c r="E691" s="49">
        <f>_xll.qlInterestRateIndexValueDate(IndexON,D691)</f>
        <v>44126</v>
      </c>
      <c r="F691" s="52">
        <f>IFERROR(_xll.qlIndexFixing(IndexON,D691,TRUE,_xll.ohTrigger(RecalcTrigger,TriggerON)),NA())</f>
        <v>2.8078460341127709E-2</v>
      </c>
      <c r="H691" s="49">
        <f>_xll.qlCalendarAdvance(IborCalendar,$H690,B691,"f",FALSE)</f>
        <v>44124</v>
      </c>
      <c r="I691" s="49">
        <f>_xll.qlInterestRateIndexValueDate(Index1M,$H691)</f>
        <v>44126</v>
      </c>
      <c r="J691" s="52">
        <f>IFERROR(_xll.qlIndexFixing(Index1M,$H691,TRUE,_xll.ohTrigger(RecalcTrigger,Trigger1M)),NA())</f>
        <v>2.892563947235971E-2</v>
      </c>
      <c r="K691" s="52">
        <f>IFERROR(_xll.qlIndexFixing(ONIndex1M,I691,TRUE,_xll.ohTrigger(RecalcTrigger,Trigger1M)),NA())</f>
        <v>2.8803047562551143E-2</v>
      </c>
      <c r="L691" s="52">
        <f>IFERROR(_xll.qlIndexFixing(Index3M,H691,TRUE,_xll.ohTrigger(RecalcTrigger,Trigger3M)),NA())</f>
        <v>3.0387995454427809E-2</v>
      </c>
      <c r="M691" s="52">
        <f>IFERROR(_xll.qlIndexFixing(ONIndex3M,I691,TRUE,_xll.ohTrigger(RecalcTrigger,Trigger3M)),NA())</f>
        <v>3.0046420413230024E-2</v>
      </c>
      <c r="N691" s="52">
        <f>IFERROR(_xll.qlIndexFixing(Index6M,$H691,TRUE,_xll.ohTrigger(RecalcTrigger,Trigger6M)),NA())</f>
        <v>3.1342932511775064E-2</v>
      </c>
      <c r="O691" s="52">
        <f>IFERROR(_xll.qlIndexFixing(ONIndex6M,I691,TRUE,_xll.ohTrigger(RecalcTrigger,Trigger6M)),NA())</f>
        <v>3.0724979327647617E-2</v>
      </c>
      <c r="P691" s="52">
        <f>IFERROR(_xll.qlIndexFixing(Index1Y,$H691,TRUE,_xll.ohTrigger(RecalcTrigger,Trigger1Y)),NA())</f>
        <v>3.301207748005959E-2</v>
      </c>
      <c r="Q691" s="52">
        <f>IFERROR(_xll.qlIndexFixing(ONIndex1Y,I691,TRUE,_xll.ohTrigger(RecalcTrigger,Trigger1Y)),NA())</f>
        <v>3.1823193823630191E-2</v>
      </c>
    </row>
    <row r="692" spans="2:17" x14ac:dyDescent="0.2">
      <c r="B692" s="46" t="s">
        <v>51</v>
      </c>
      <c r="D692" s="49">
        <f>_xll.qlCalendarAdvance(LocalCalendar,$D691,B692,"f",FALSE)</f>
        <v>44133</v>
      </c>
      <c r="E692" s="49">
        <f>_xll.qlInterestRateIndexValueDate(IndexON,D692)</f>
        <v>44133</v>
      </c>
      <c r="F692" s="52">
        <f>IFERROR(_xll.qlIndexFixing(IndexON,D692,TRUE,_xll.ohTrigger(RecalcTrigger,TriggerON)),NA())</f>
        <v>2.8113692374498456E-2</v>
      </c>
      <c r="H692" s="49">
        <f>_xll.qlCalendarAdvance(IborCalendar,$H691,B692,"f",FALSE)</f>
        <v>44131</v>
      </c>
      <c r="I692" s="49">
        <f>_xll.qlInterestRateIndexValueDate(Index1M,$H692)</f>
        <v>44133</v>
      </c>
      <c r="J692" s="52">
        <f>IFERROR(_xll.qlIndexFixing(Index1M,$H692,TRUE,_xll.ohTrigger(RecalcTrigger,Trigger1M)),NA())</f>
        <v>2.8964120961230133E-2</v>
      </c>
      <c r="K692" s="52">
        <f>IFERROR(_xll.qlIndexFixing(ONIndex1M,I692,TRUE,_xll.ohTrigger(RecalcTrigger,Trigger1M)),NA())</f>
        <v>2.8842776680066962E-2</v>
      </c>
      <c r="L692" s="52">
        <f>IFERROR(_xll.qlIndexFixing(Index3M,H692,TRUE,_xll.ohTrigger(RecalcTrigger,Trigger3M)),NA())</f>
        <v>3.0421718949658932E-2</v>
      </c>
      <c r="M692" s="52">
        <f>IFERROR(_xll.qlIndexFixing(ONIndex3M,I692,TRUE,_xll.ohTrigger(RecalcTrigger,Trigger3M)),NA())</f>
        <v>3.0082887365567856E-2</v>
      </c>
      <c r="N692" s="52">
        <f>IFERROR(_xll.qlIndexFixing(Index6M,$H692,TRUE,_xll.ohTrigger(RecalcTrigger,Trigger6M)),NA())</f>
        <v>3.1370180019671179E-2</v>
      </c>
      <c r="O692" s="52">
        <f>IFERROR(_xll.qlIndexFixing(ONIndex6M,I692,TRUE,_xll.ohTrigger(RecalcTrigger,Trigger6M)),NA())</f>
        <v>3.0757395812264221E-2</v>
      </c>
      <c r="P692" s="52">
        <f>IFERROR(_xll.qlIndexFixing(Index1Y,$H692,TRUE,_xll.ohTrigger(RecalcTrigger,Trigger1Y)),NA())</f>
        <v>3.303569686922541E-2</v>
      </c>
      <c r="Q692" s="52">
        <f>IFERROR(_xll.qlIndexFixing(ONIndex1Y,I692,TRUE,_xll.ohTrigger(RecalcTrigger,Trigger1Y)),NA())</f>
        <v>3.1852387807180804E-2</v>
      </c>
    </row>
    <row r="693" spans="2:17" x14ac:dyDescent="0.2">
      <c r="B693" s="46" t="s">
        <v>51</v>
      </c>
      <c r="D693" s="49">
        <f>_xll.qlCalendarAdvance(LocalCalendar,$D692,B693,"f",FALSE)</f>
        <v>44140</v>
      </c>
      <c r="E693" s="49">
        <f>_xll.qlInterestRateIndexValueDate(IndexON,D693)</f>
        <v>44140</v>
      </c>
      <c r="F693" s="52">
        <f>IFERROR(_xll.qlIndexFixing(IndexON,D693,TRUE,_xll.ohTrigger(RecalcTrigger,TriggerON)),NA())</f>
        <v>2.8148423622536001E-2</v>
      </c>
      <c r="H693" s="49">
        <f>_xll.qlCalendarAdvance(IborCalendar,$H692,B693,"f",FALSE)</f>
        <v>44138</v>
      </c>
      <c r="I693" s="49">
        <f>_xll.qlInterestRateIndexValueDate(Index1M,$H693)</f>
        <v>44140</v>
      </c>
      <c r="J693" s="52">
        <f>IFERROR(_xll.qlIndexFixing(Index1M,$H693,TRUE,_xll.ohTrigger(RecalcTrigger,Trigger1M)),NA())</f>
        <v>2.9001994410179643E-2</v>
      </c>
      <c r="K693" s="52">
        <f>IFERROR(_xll.qlIndexFixing(ONIndex1M,I693,TRUE,_xll.ohTrigger(RecalcTrigger,Trigger1M)),NA())</f>
        <v>2.8881899145813961E-2</v>
      </c>
      <c r="L693" s="52">
        <f>IFERROR(_xll.qlIndexFixing(Index3M,H693,TRUE,_xll.ohTrigger(RecalcTrigger,Trigger3M)),NA())</f>
        <v>3.0454977536400089E-2</v>
      </c>
      <c r="M693" s="52">
        <f>IFERROR(_xll.qlIndexFixing(ONIndex3M,I693,TRUE,_xll.ohTrigger(RecalcTrigger,Trigger3M)),NA())</f>
        <v>3.0118892678698828E-2</v>
      </c>
      <c r="N693" s="52">
        <f>IFERROR(_xll.qlIndexFixing(Index6M,$H693,TRUE,_xll.ohTrigger(RecalcTrigger,Trigger6M)),NA())</f>
        <v>3.1393862079325201E-2</v>
      </c>
      <c r="O693" s="52">
        <f>IFERROR(_xll.qlIndexFixing(ONIndex6M,I693,TRUE,_xll.ohTrigger(RecalcTrigger,Trigger6M)),NA())</f>
        <v>3.0789379778060066E-2</v>
      </c>
      <c r="P693" s="52">
        <f>IFERROR(_xll.qlIndexFixing(Index1Y,$H693,TRUE,_xll.ohTrigger(RecalcTrigger,Trigger1Y)),NA())</f>
        <v>3.3059081779839371E-2</v>
      </c>
      <c r="Q693" s="52">
        <f>IFERROR(_xll.qlIndexFixing(ONIndex1Y,I693,TRUE,_xll.ohTrigger(RecalcTrigger,Trigger1Y)),NA())</f>
        <v>3.1881330473844116E-2</v>
      </c>
    </row>
    <row r="694" spans="2:17" x14ac:dyDescent="0.2">
      <c r="B694" s="46" t="s">
        <v>51</v>
      </c>
      <c r="D694" s="49">
        <f>_xll.qlCalendarAdvance(LocalCalendar,$D693,B694,"f",FALSE)</f>
        <v>44147</v>
      </c>
      <c r="E694" s="49">
        <f>_xll.qlInterestRateIndexValueDate(IndexON,D694)</f>
        <v>44147</v>
      </c>
      <c r="F694" s="52">
        <f>IFERROR(_xll.qlIndexFixing(IndexON,D694,TRUE,_xll.ohTrigger(RecalcTrigger,TriggerON)),NA())</f>
        <v>2.8182654085080472E-2</v>
      </c>
      <c r="H694" s="49">
        <f>_xll.qlCalendarAdvance(IborCalendar,$H693,B694,"f",FALSE)</f>
        <v>44145</v>
      </c>
      <c r="I694" s="49">
        <f>_xll.qlInterestRateIndexValueDate(Index1M,$H694)</f>
        <v>44147</v>
      </c>
      <c r="J694" s="52">
        <f>IFERROR(_xll.qlIndexFixing(Index1M,$H694,TRUE,_xll.ohTrigger(RecalcTrigger,Trigger1M)),NA())</f>
        <v>2.9039259813080642E-2</v>
      </c>
      <c r="K694" s="52">
        <f>IFERROR(_xll.qlIndexFixing(ONIndex1M,I694,TRUE,_xll.ohTrigger(RecalcTrigger,Trigger1M)),NA())</f>
        <v>2.892041495979214E-2</v>
      </c>
      <c r="L694" s="52">
        <f>IFERROR(_xll.qlIndexFixing(Index3M,H694,TRUE,_xll.ohTrigger(RecalcTrigger,Trigger3M)),NA())</f>
        <v>3.0487771202881566E-2</v>
      </c>
      <c r="M694" s="52">
        <f>IFERROR(_xll.qlIndexFixing(ONIndex3M,I694,TRUE,_xll.ohTrigger(RecalcTrigger,Trigger3M)),NA())</f>
        <v>3.0154436352543001E-2</v>
      </c>
      <c r="N694" s="52">
        <f>IFERROR(_xll.qlIndexFixing(Index6M,$H694,TRUE,_xll.ohTrigger(RecalcTrigger,Trigger6M)),NA())</f>
        <v>3.1420260683747203E-2</v>
      </c>
      <c r="O694" s="52">
        <f>IFERROR(_xll.qlIndexFixing(ONIndex6M,I694,TRUE,_xll.ohTrigger(RecalcTrigger,Trigger6M)),NA())</f>
        <v>3.0820931225035153E-2</v>
      </c>
      <c r="P694" s="52">
        <f>IFERROR(_xll.qlIndexFixing(Index1Y,$H694,TRUE,_xll.ohTrigger(RecalcTrigger,Trigger1Y)),NA())</f>
        <v>3.3082233612657802E-2</v>
      </c>
      <c r="Q694" s="52">
        <f>IFERROR(_xll.qlIndexFixing(ONIndex1Y,I694,TRUE,_xll.ohTrigger(RecalcTrigger,Trigger1Y)),NA())</f>
        <v>3.1910021823300383E-2</v>
      </c>
    </row>
    <row r="695" spans="2:17" x14ac:dyDescent="0.2">
      <c r="B695" s="46" t="s">
        <v>51</v>
      </c>
      <c r="D695" s="49">
        <f>_xll.qlCalendarAdvance(LocalCalendar,$D694,B695,"f",FALSE)</f>
        <v>44154</v>
      </c>
      <c r="E695" s="49">
        <f>_xll.qlInterestRateIndexValueDate(IndexON,D695)</f>
        <v>44154</v>
      </c>
      <c r="F695" s="52">
        <f>IFERROR(_xll.qlIndexFixing(IndexON,D695,TRUE,_xll.ohTrigger(RecalcTrigger,TriggerON)),NA())</f>
        <v>2.8216383762131869E-2</v>
      </c>
      <c r="H695" s="49">
        <f>_xll.qlCalendarAdvance(IborCalendar,$H694,B695,"f",FALSE)</f>
        <v>44152</v>
      </c>
      <c r="I695" s="49">
        <f>_xll.qlInterestRateIndexValueDate(Index1M,$H695)</f>
        <v>44154</v>
      </c>
      <c r="J695" s="52">
        <f>IFERROR(_xll.qlIndexFixing(Index1M,$H695,TRUE,_xll.ohTrigger(RecalcTrigger,Trigger1M)),NA())</f>
        <v>2.9075917163907949E-2</v>
      </c>
      <c r="K695" s="52">
        <f>IFERROR(_xll.qlIndexFixing(ONIndex1M,I695,TRUE,_xll.ohTrigger(RecalcTrigger,Trigger1M)),NA())</f>
        <v>2.8958324121601819E-2</v>
      </c>
      <c r="L695" s="52">
        <f>IFERROR(_xll.qlIndexFixing(Index3M,H695,TRUE,_xll.ohTrigger(RecalcTrigger,Trigger3M)),NA())</f>
        <v>3.0520099937503074E-2</v>
      </c>
      <c r="M695" s="52">
        <f>IFERROR(_xll.qlIndexFixing(ONIndex3M,I695,TRUE,_xll.ohTrigger(RecalcTrigger,Trigger3M)),NA())</f>
        <v>3.0189518386940506E-2</v>
      </c>
      <c r="N695" s="52">
        <f>IFERROR(_xll.qlIndexFixing(Index6M,$H695,TRUE,_xll.ohTrigger(RecalcTrigger,Trigger6M)),NA())</f>
        <v>3.1446220310605066E-2</v>
      </c>
      <c r="O695" s="52">
        <f>IFERROR(_xll.qlIndexFixing(ONIndex6M,I695,TRUE,_xll.ohTrigger(RecalcTrigger,Trigger6M)),NA())</f>
        <v>3.0852050153109545E-2</v>
      </c>
      <c r="P695" s="52">
        <f>IFERROR(_xll.qlIndexFixing(Index1Y,$H695,TRUE,_xll.ohTrigger(RecalcTrigger,Trigger1Y)),NA())</f>
        <v>3.3105153768726775E-2</v>
      </c>
      <c r="Q695" s="52">
        <f>IFERROR(_xll.qlIndexFixing(ONIndex1Y,I695,TRUE,_xll.ohTrigger(RecalcTrigger,Trigger1Y)),NA())</f>
        <v>3.1938461855789413E-2</v>
      </c>
    </row>
    <row r="696" spans="2:17" x14ac:dyDescent="0.2">
      <c r="B696" s="46" t="s">
        <v>51</v>
      </c>
      <c r="D696" s="49">
        <f>_xll.qlCalendarAdvance(LocalCalendar,$D695,B696,"f",FALSE)</f>
        <v>44162</v>
      </c>
      <c r="E696" s="49">
        <f>_xll.qlInterestRateIndexValueDate(IndexON,D696)</f>
        <v>44162</v>
      </c>
      <c r="F696" s="52">
        <f>IFERROR(_xll.qlIndexFixing(IndexON,D696,TRUE,_xll.ohTrigger(RecalcTrigger,TriggerON)),NA())</f>
        <v>2.8261229547350553E-2</v>
      </c>
      <c r="H696" s="49">
        <f>_xll.qlCalendarAdvance(IborCalendar,$H695,B696,"f",FALSE)</f>
        <v>44159</v>
      </c>
      <c r="I696" s="49">
        <f>_xll.qlInterestRateIndexValueDate(Index1M,$H696)</f>
        <v>44162</v>
      </c>
      <c r="J696" s="52">
        <f>IFERROR(_xll.qlIndexFixing(Index1M,$H696,TRUE,_xll.ohTrigger(RecalcTrigger,Trigger1M)),NA())</f>
        <v>2.9117066717969653E-2</v>
      </c>
      <c r="K696" s="52">
        <f>IFERROR(_xll.qlIndexFixing(ONIndex1M,I696,TRUE,_xll.ohTrigger(RecalcTrigger,Trigger1M)),NA())</f>
        <v>2.9008506106062981E-2</v>
      </c>
      <c r="L696" s="52">
        <f>IFERROR(_xll.qlIndexFixing(Index3M,H696,TRUE,_xll.ohTrigger(RecalcTrigger,Trigger3M)),NA())</f>
        <v>3.0553001094809667E-2</v>
      </c>
      <c r="M696" s="52">
        <f>IFERROR(_xll.qlIndexFixing(ONIndex3M,I696,TRUE,_xll.ohTrigger(RecalcTrigger,Trigger3M)),NA())</f>
        <v>3.023648160532133E-2</v>
      </c>
      <c r="N696" s="52">
        <f>IFERROR(_xll.qlIndexFixing(Index6M,$H696,TRUE,_xll.ohTrigger(RecalcTrigger,Trigger6M)),NA())</f>
        <v>3.1475350910333287E-2</v>
      </c>
      <c r="O696" s="52">
        <f>IFERROR(_xll.qlIndexFixing(ONIndex6M,I696,TRUE,_xll.ohTrigger(RecalcTrigger,Trigger6M)),NA())</f>
        <v>3.0894072576197473E-2</v>
      </c>
      <c r="P696" s="52">
        <f>IFERROR(_xll.qlIndexFixing(Index1Y,$H696,TRUE,_xll.ohTrigger(RecalcTrigger,Trigger1Y)),NA())</f>
        <v>3.3137011834120489E-2</v>
      </c>
      <c r="Q696" s="52">
        <f>IFERROR(_xll.qlIndexFixing(ONIndex1Y,I696,TRUE,_xll.ohTrigger(RecalcTrigger,Trigger1Y)),NA())</f>
        <v>3.1977496644444159E-2</v>
      </c>
    </row>
    <row r="697" spans="2:17" x14ac:dyDescent="0.2">
      <c r="B697" s="46" t="s">
        <v>51</v>
      </c>
      <c r="D697" s="49">
        <f>_xll.qlCalendarAdvance(LocalCalendar,$D696,B697,"f",FALSE)</f>
        <v>44169</v>
      </c>
      <c r="E697" s="49">
        <f>_xll.qlInterestRateIndexValueDate(IndexON,D697)</f>
        <v>44169</v>
      </c>
      <c r="F697" s="52">
        <f>IFERROR(_xll.qlIndexFixing(IndexON,D697,TRUE,_xll.ohTrigger(RecalcTrigger,TriggerON)),NA())</f>
        <v>2.8293819689855226E-2</v>
      </c>
      <c r="H697" s="49">
        <f>_xll.qlCalendarAdvance(IborCalendar,$H696,B697,"f",FALSE)</f>
        <v>44166</v>
      </c>
      <c r="I697" s="49">
        <f>_xll.qlInterestRateIndexValueDate(Index1M,$H697)</f>
        <v>44168</v>
      </c>
      <c r="J697" s="52">
        <f>IFERROR(_xll.qlIndexFixing(Index1M,$H697,TRUE,_xll.ohTrigger(RecalcTrigger,Trigger1M)),NA())</f>
        <v>2.9147407685710391E-2</v>
      </c>
      <c r="K697" s="52">
        <f>IFERROR(_xll.qlIndexFixing(ONIndex1M,I697,TRUE,_xll.ohTrigger(RecalcTrigger,Trigger1M)),NA())</f>
        <v>2.9032322488315998E-2</v>
      </c>
      <c r="L697" s="52">
        <f>IFERROR(_xll.qlIndexFixing(Index3M,H697,TRUE,_xll.ohTrigger(RecalcTrigger,Trigger3M)),NA())</f>
        <v>3.0576458924826966E-2</v>
      </c>
      <c r="M697" s="52">
        <f>IFERROR(_xll.qlIndexFixing(ONIndex3M,I697,TRUE,_xll.ohTrigger(RecalcTrigger,Trigger3M)),NA())</f>
        <v>3.0258297536995826E-2</v>
      </c>
      <c r="N697" s="52">
        <f>IFERROR(_xll.qlIndexFixing(Index6M,$H697,TRUE,_xll.ohTrigger(RecalcTrigger,Trigger6M)),NA())</f>
        <v>3.1499832511436697E-2</v>
      </c>
      <c r="O697" s="52">
        <f>IFERROR(_xll.qlIndexFixing(ONIndex6M,I697,TRUE,_xll.ohTrigger(RecalcTrigger,Trigger6M)),NA())</f>
        <v>3.0912990451756883E-2</v>
      </c>
      <c r="P697" s="52">
        <f>IFERROR(_xll.qlIndexFixing(Index1Y,$H697,TRUE,_xll.ohTrigger(RecalcTrigger,Trigger1Y)),NA())</f>
        <v>3.3150304656227238E-2</v>
      </c>
      <c r="Q697" s="52">
        <f>IFERROR(_xll.qlIndexFixing(ONIndex1Y,I697,TRUE,_xll.ohTrigger(RecalcTrigger,Trigger1Y)),NA())</f>
        <v>3.1994587968906529E-2</v>
      </c>
    </row>
    <row r="698" spans="2:17" x14ac:dyDescent="0.2">
      <c r="B698" s="46" t="s">
        <v>51</v>
      </c>
      <c r="D698" s="49">
        <f>_xll.qlCalendarAdvance(LocalCalendar,$D697,B698,"f",FALSE)</f>
        <v>44176</v>
      </c>
      <c r="E698" s="49">
        <f>_xll.qlInterestRateIndexValueDate(IndexON,D698)</f>
        <v>44176</v>
      </c>
      <c r="F698" s="52">
        <f>IFERROR(_xll.qlIndexFixing(IndexON,D698,TRUE,_xll.ohTrigger(RecalcTrigger,TriggerON)),NA())</f>
        <v>2.8325908973405589E-2</v>
      </c>
      <c r="H698" s="49">
        <f>_xll.qlCalendarAdvance(IborCalendar,$H697,B698,"f",FALSE)</f>
        <v>44173</v>
      </c>
      <c r="I698" s="49">
        <f>_xll.qlInterestRateIndexValueDate(Index1M,$H698)</f>
        <v>44175</v>
      </c>
      <c r="J698" s="52">
        <f>IFERROR(_xll.qlIndexFixing(Index1M,$H698,TRUE,_xll.ohTrigger(RecalcTrigger,Trigger1M)),NA())</f>
        <v>2.9182240845124774E-2</v>
      </c>
      <c r="K698" s="52">
        <f>IFERROR(_xll.qlIndexFixing(ONIndex1M,I698,TRUE,_xll.ohTrigger(RecalcTrigger,Trigger1M)),NA())</f>
        <v>2.9068411692820817E-2</v>
      </c>
      <c r="L698" s="52">
        <f>IFERROR(_xll.qlIndexFixing(Index3M,H698,TRUE,_xll.ohTrigger(RecalcTrigger,Trigger3M)),NA())</f>
        <v>3.0607453973187759E-2</v>
      </c>
      <c r="M698" s="52">
        <f>IFERROR(_xll.qlIndexFixing(ONIndex3M,I698,TRUE,_xll.ohTrigger(RecalcTrigger,Trigger3M)),NA())</f>
        <v>3.0291994652333898E-2</v>
      </c>
      <c r="N698" s="52">
        <f>IFERROR(_xll.qlIndexFixing(Index6M,$H698,TRUE,_xll.ohTrigger(RecalcTrigger,Trigger6M)),NA())</f>
        <v>3.1524445881215946E-2</v>
      </c>
      <c r="O698" s="52">
        <f>IFERROR(_xll.qlIndexFixing(ONIndex6M,I698,TRUE,_xll.ohTrigger(RecalcTrigger,Trigger6M)),NA())</f>
        <v>3.0942811822169958E-2</v>
      </c>
      <c r="P698" s="52">
        <f>IFERROR(_xll.qlIndexFixing(Index1Y,$H698,TRUE,_xll.ohTrigger(RecalcTrigger,Trigger1Y)),NA())</f>
        <v>3.3172538191168041E-2</v>
      </c>
      <c r="Q698" s="52">
        <f>IFERROR(_xll.qlIndexFixing(ONIndex1Y,I698,TRUE,_xll.ohTrigger(RecalcTrigger,Trigger1Y)),NA())</f>
        <v>3.2022274049614552E-2</v>
      </c>
    </row>
    <row r="699" spans="2:17" x14ac:dyDescent="0.2">
      <c r="B699" s="46" t="s">
        <v>51</v>
      </c>
      <c r="D699" s="49">
        <f>_xll.qlCalendarAdvance(LocalCalendar,$D698,B699,"f",FALSE)</f>
        <v>44183</v>
      </c>
      <c r="E699" s="49">
        <f>_xll.qlInterestRateIndexValueDate(IndexON,D699)</f>
        <v>44183</v>
      </c>
      <c r="F699" s="52">
        <f>IFERROR(_xll.qlIndexFixing(IndexON,D699,TRUE,_xll.ohTrigger(RecalcTrigger,TriggerON)),NA())</f>
        <v>2.8357497397575315E-2</v>
      </c>
      <c r="H699" s="49">
        <f>_xll.qlCalendarAdvance(IborCalendar,$H698,B699,"f",FALSE)</f>
        <v>44180</v>
      </c>
      <c r="I699" s="49">
        <f>_xll.qlInterestRateIndexValueDate(Index1M,$H699)</f>
        <v>44182</v>
      </c>
      <c r="J699" s="52">
        <f>IFERROR(_xll.qlIndexFixing(Index1M,$H699,TRUE,_xll.ohTrigger(RecalcTrigger,Trigger1M)),NA())</f>
        <v>2.9220038453078606E-2</v>
      </c>
      <c r="K699" s="52">
        <f>IFERROR(_xll.qlIndexFixing(ONIndex1M,I699,TRUE,_xll.ohTrigger(RecalcTrigger,Trigger1M)),NA())</f>
        <v>2.9103894244517647E-2</v>
      </c>
      <c r="L699" s="52">
        <f>IFERROR(_xll.qlIndexFixing(Index3M,H699,TRUE,_xll.ohTrigger(RecalcTrigger,Trigger3M)),NA())</f>
        <v>3.0637984119994854E-2</v>
      </c>
      <c r="M699" s="52">
        <f>IFERROR(_xll.qlIndexFixing(ONIndex3M,I699,TRUE,_xll.ohTrigger(RecalcTrigger,Trigger3M)),NA())</f>
        <v>3.0325230127745684E-2</v>
      </c>
      <c r="N699" s="52">
        <f>IFERROR(_xll.qlIndexFixing(Index6M,$H699,TRUE,_xll.ohTrigger(RecalcTrigger,Trigger6M)),NA())</f>
        <v>3.1548620169802692E-2</v>
      </c>
      <c r="O699" s="52">
        <f>IFERROR(_xll.qlIndexFixing(ONIndex6M,I699,TRUE,_xll.ohTrigger(RecalcTrigger,Trigger6M)),NA())</f>
        <v>3.0972200673202721E-2</v>
      </c>
      <c r="P699" s="52">
        <f>IFERROR(_xll.qlIndexFixing(Index1Y,$H699,TRUE,_xll.ohTrigger(RecalcTrigger,Trigger1Y)),NA())</f>
        <v>3.3194545656371879E-2</v>
      </c>
      <c r="Q699" s="52">
        <f>IFERROR(_xll.qlIndexFixing(ONIndex1Y,I699,TRUE,_xll.ohTrigger(RecalcTrigger,Trigger1Y)),NA())</f>
        <v>3.2049708812955657E-2</v>
      </c>
    </row>
    <row r="700" spans="2:17" x14ac:dyDescent="0.2">
      <c r="B700" s="46" t="s">
        <v>51</v>
      </c>
      <c r="D700" s="49">
        <f>_xll.qlCalendarAdvance(LocalCalendar,$D699,B700,"f",FALSE)</f>
        <v>44193</v>
      </c>
      <c r="E700" s="49">
        <f>_xll.qlInterestRateIndexValueDate(IndexON,D700)</f>
        <v>44193</v>
      </c>
      <c r="F700" s="52">
        <f>IFERROR(_xll.qlIndexFixing(IndexON,D700,TRUE,_xll.ohTrigger(RecalcTrigger,TriggerON)),NA())</f>
        <v>2.8395138799464092E-2</v>
      </c>
      <c r="H700" s="49">
        <f>_xll.qlCalendarAdvance(IborCalendar,$H699,B700,"f",FALSE)</f>
        <v>44187</v>
      </c>
      <c r="I700" s="49">
        <f>_xll.qlInterestRateIndexValueDate(Index1M,$H700)</f>
        <v>44189</v>
      </c>
      <c r="J700" s="52">
        <f>IFERROR(_xll.qlIndexFixing(Index1M,$H700,TRUE,_xll.ohTrigger(RecalcTrigger,Trigger1M)),NA())</f>
        <v>2.9250082932807397E-2</v>
      </c>
      <c r="K700" s="52">
        <f>IFERROR(_xll.qlIndexFixing(ONIndex1M,I700,TRUE,_xll.ohTrigger(RecalcTrigger,Trigger1M)),NA())</f>
        <v>2.9153331491709622E-2</v>
      </c>
      <c r="L700" s="52">
        <f>IFERROR(_xll.qlIndexFixing(Index3M,H700,TRUE,_xll.ohTrigger(RecalcTrigger,Trigger3M)),NA())</f>
        <v>3.0668049354679816E-2</v>
      </c>
      <c r="M700" s="52">
        <f>IFERROR(_xll.qlIndexFixing(ONIndex3M,I700,TRUE,_xll.ohTrigger(RecalcTrigger,Trigger3M)),NA())</f>
        <v>3.0372397309825772E-2</v>
      </c>
      <c r="N700" s="52">
        <f>IFERROR(_xll.qlIndexFixing(Index6M,$H700,TRUE,_xll.ohTrigger(RecalcTrigger,Trigger6M)),NA())</f>
        <v>3.1572355361344999E-2</v>
      </c>
      <c r="O700" s="52">
        <f>IFERROR(_xll.qlIndexFixing(ONIndex6M,I700,TRUE,_xll.ohTrigger(RecalcTrigger,Trigger6M)),NA())</f>
        <v>3.1014684540298987E-2</v>
      </c>
      <c r="P700" s="52">
        <f>IFERROR(_xll.qlIndexFixing(Index1Y,$H700,TRUE,_xll.ohTrigger(RecalcTrigger,Trigger1Y)),NA())</f>
        <v>3.3230937381827766E-2</v>
      </c>
      <c r="Q700" s="52">
        <f>IFERROR(_xll.qlIndexFixing(ONIndex1Y,I700,TRUE,_xll.ohTrigger(RecalcTrigger,Trigger1Y)),NA())</f>
        <v>3.2090327189473911E-2</v>
      </c>
    </row>
    <row r="701" spans="2:17" x14ac:dyDescent="0.2">
      <c r="B701" s="46" t="s">
        <v>51</v>
      </c>
      <c r="D701" s="49">
        <f>_xll.qlCalendarAdvance(LocalCalendar,$D700,B701,"f",FALSE)</f>
        <v>44200</v>
      </c>
      <c r="E701" s="49">
        <f>_xll.qlInterestRateIndexValueDate(IndexON,D701)</f>
        <v>44200</v>
      </c>
      <c r="F701" s="52">
        <f>IFERROR(_xll.qlIndexFixing(IndexON,D701,TRUE,_xll.ohTrigger(RecalcTrigger,TriggerON)),NA())</f>
        <v>2.8425577596227214E-2</v>
      </c>
      <c r="H701" s="49">
        <f>_xll.qlCalendarAdvance(IborCalendar,$H700,B701,"f",FALSE)</f>
        <v>44194</v>
      </c>
      <c r="I701" s="49">
        <f>_xll.qlInterestRateIndexValueDate(Index1M,$H701)</f>
        <v>44196</v>
      </c>
      <c r="J701" s="52">
        <f>IFERROR(_xll.qlIndexFixing(Index1M,$H701,TRUE,_xll.ohTrigger(RecalcTrigger,Trigger1M)),NA())</f>
        <v>2.9272596502545704E-2</v>
      </c>
      <c r="K701" s="52">
        <f>IFERROR(_xll.qlIndexFixing(ONIndex1M,I701,TRUE,_xll.ohTrigger(RecalcTrigger,Trigger1M)),NA())</f>
        <v>2.9183844199094366E-2</v>
      </c>
      <c r="L701" s="52">
        <f>IFERROR(_xll.qlIndexFixing(Index3M,H701,TRUE,_xll.ohTrigger(RecalcTrigger,Trigger3M)),NA())</f>
        <v>3.0697649666835858E-2</v>
      </c>
      <c r="M701" s="52">
        <f>IFERROR(_xll.qlIndexFixing(ONIndex3M,I701,TRUE,_xll.ohTrigger(RecalcTrigger,Trigger3M)),NA())</f>
        <v>3.0401024418929001E-2</v>
      </c>
      <c r="N701" s="52">
        <f>IFERROR(_xll.qlIndexFixing(Index6M,$H701,TRUE,_xll.ohTrigger(RecalcTrigger,Trigger6M)),NA())</f>
        <v>3.1592758623518458E-2</v>
      </c>
      <c r="O701" s="52">
        <f>IFERROR(_xll.qlIndexFixing(ONIndex6M,I701,TRUE,_xll.ohTrigger(RecalcTrigger,Trigger6M)),NA())</f>
        <v>3.1039744906729005E-2</v>
      </c>
      <c r="P701" s="52">
        <f>IFERROR(_xll.qlIndexFixing(Index1Y,$H701,TRUE,_xll.ohTrigger(RecalcTrigger,Trigger1Y)),NA())</f>
        <v>3.3234975882094606E-2</v>
      </c>
      <c r="Q701" s="52">
        <f>IFERROR(_xll.qlIndexFixing(ONIndex1Y,I701,TRUE,_xll.ohTrigger(RecalcTrigger,Trigger1Y)),NA())</f>
        <v>3.211385584318327E-2</v>
      </c>
    </row>
    <row r="702" spans="2:17" x14ac:dyDescent="0.2">
      <c r="B702" s="46" t="s">
        <v>51</v>
      </c>
      <c r="D702" s="49">
        <f>_xll.qlCalendarAdvance(LocalCalendar,$D701,B702,"f",FALSE)</f>
        <v>44207</v>
      </c>
      <c r="E702" s="49">
        <f>_xll.qlInterestRateIndexValueDate(IndexON,D702)</f>
        <v>44207</v>
      </c>
      <c r="F702" s="52">
        <f>IFERROR(_xll.qlIndexFixing(IndexON,D702,TRUE,_xll.ohTrigger(RecalcTrigger,TriggerON)),NA())</f>
        <v>2.8455515606458093E-2</v>
      </c>
      <c r="H702" s="49">
        <f>_xll.qlCalendarAdvance(IborCalendar,$H701,B702,"f",FALSE)</f>
        <v>44201</v>
      </c>
      <c r="I702" s="49">
        <f>_xll.qlInterestRateIndexValueDate(Index1M,$H702)</f>
        <v>44203</v>
      </c>
      <c r="J702" s="52">
        <f>IFERROR(_xll.qlIndexFixing(Index1M,$H702,TRUE,_xll.ohTrigger(RecalcTrigger,Trigger1M)),NA())</f>
        <v>2.9315492675881794E-2</v>
      </c>
      <c r="K702" s="52">
        <f>IFERROR(_xll.qlIndexFixing(ONIndex1M,I702,TRUE,_xll.ohTrigger(RecalcTrigger,Trigger1M)),NA())</f>
        <v>2.9206701980921679E-2</v>
      </c>
      <c r="L702" s="52">
        <f>IFERROR(_xll.qlIndexFixing(Index3M,H702,TRUE,_xll.ohTrigger(RecalcTrigger,Trigger3M)),NA())</f>
        <v>3.0726785046216065E-2</v>
      </c>
      <c r="M702" s="52">
        <f>IFERROR(_xll.qlIndexFixing(ONIndex3M,I702,TRUE,_xll.ohTrigger(RecalcTrigger,Trigger3M)),NA())</f>
        <v>3.0422166712984477E-2</v>
      </c>
      <c r="N702" s="52">
        <f>IFERROR(_xll.qlIndexFixing(Index6M,$H702,TRUE,_xll.ohTrigger(RecalcTrigger,Trigger6M)),NA())</f>
        <v>3.1615649372215671E-2</v>
      </c>
      <c r="O702" s="52">
        <f>IFERROR(_xll.qlIndexFixing(ONIndex6M,I702,TRUE,_xll.ohTrigger(RecalcTrigger,Trigger6M)),NA())</f>
        <v>3.1057772108820103E-2</v>
      </c>
      <c r="P702" s="52">
        <f>IFERROR(_xll.qlIndexFixing(Index1Y,$H702,TRUE,_xll.ohTrigger(RecalcTrigger,Trigger1Y)),NA())</f>
        <v>3.32592256593537E-2</v>
      </c>
      <c r="Q702" s="52">
        <f>IFERROR(_xll.qlIndexFixing(ONIndex1Y,I702,TRUE,_xll.ohTrigger(RecalcTrigger,Trigger1Y)),NA())</f>
        <v>3.2130505198217918E-2</v>
      </c>
    </row>
    <row r="703" spans="2:17" x14ac:dyDescent="0.2">
      <c r="B703" s="46" t="s">
        <v>51</v>
      </c>
      <c r="D703" s="49">
        <f>_xll.qlCalendarAdvance(LocalCalendar,$D702,B703,"f",FALSE)</f>
        <v>44215</v>
      </c>
      <c r="E703" s="49">
        <f>_xll.qlInterestRateIndexValueDate(IndexON,D703)</f>
        <v>44215</v>
      </c>
      <c r="F703" s="52">
        <f>IFERROR(_xll.qlIndexFixing(IndexON,D703,TRUE,_xll.ohTrigger(RecalcTrigger,TriggerON)),NA())</f>
        <v>2.8489117267032071E-2</v>
      </c>
      <c r="H703" s="49">
        <f>_xll.qlCalendarAdvance(IborCalendar,$H702,B703,"f",FALSE)</f>
        <v>44208</v>
      </c>
      <c r="I703" s="49">
        <f>_xll.qlInterestRateIndexValueDate(Index1M,$H703)</f>
        <v>44210</v>
      </c>
      <c r="J703" s="52">
        <f>IFERROR(_xll.qlIndexFixing(Index1M,$H703,TRUE,_xll.ohTrigger(RecalcTrigger,Trigger1M)),NA())</f>
        <v>2.9350694801776427E-2</v>
      </c>
      <c r="K703" s="52">
        <f>IFERROR(_xll.qlIndexFixing(ONIndex1M,I703,TRUE,_xll.ohTrigger(RecalcTrigger,Trigger1M)),NA())</f>
        <v>2.9239757919548026E-2</v>
      </c>
      <c r="L703" s="52">
        <f>IFERROR(_xll.qlIndexFixing(Index3M,H703,TRUE,_xll.ohTrigger(RecalcTrigger,Trigger3M)),NA())</f>
        <v>3.0755455482736949E-2</v>
      </c>
      <c r="M703" s="52">
        <f>IFERROR(_xll.qlIndexFixing(ONIndex3M,I703,TRUE,_xll.ohTrigger(RecalcTrigger,Trigger3M)),NA())</f>
        <v>3.0453555627332207E-2</v>
      </c>
      <c r="N703" s="52">
        <f>IFERROR(_xll.qlIndexFixing(Index6M,$H703,TRUE,_xll.ohTrigger(RecalcTrigger,Trigger6M)),NA())</f>
        <v>3.1638121373242969E-2</v>
      </c>
      <c r="O703" s="52">
        <f>IFERROR(_xll.qlIndexFixing(ONIndex6M,I703,TRUE,_xll.ohTrigger(RecalcTrigger,Trigger6M)),NA())</f>
        <v>3.1085430881132581E-2</v>
      </c>
      <c r="P703" s="52">
        <f>IFERROR(_xll.qlIndexFixing(Index1Y,$H703,TRUE,_xll.ohTrigger(RecalcTrigger,Trigger1Y)),NA())</f>
        <v>3.3280342872740946E-2</v>
      </c>
      <c r="Q703" s="52">
        <f>IFERROR(_xll.qlIndexFixing(ONIndex1Y,I703,TRUE,_xll.ohTrigger(RecalcTrigger,Trigger1Y)),NA())</f>
        <v>3.2156934691531802E-2</v>
      </c>
    </row>
    <row r="704" spans="2:17" x14ac:dyDescent="0.2">
      <c r="B704" s="46" t="s">
        <v>51</v>
      </c>
      <c r="D704" s="49">
        <f>_xll.qlCalendarAdvance(LocalCalendar,$D703,B704,"f",FALSE)</f>
        <v>44222</v>
      </c>
      <c r="E704" s="49">
        <f>_xll.qlInterestRateIndexValueDate(IndexON,D704)</f>
        <v>44222</v>
      </c>
      <c r="F704" s="52">
        <f>IFERROR(_xll.qlIndexFixing(IndexON,D704,TRUE,_xll.ohTrigger(RecalcTrigger,TriggerON)),NA())</f>
        <v>2.8517982162545863E-2</v>
      </c>
      <c r="H704" s="49">
        <f>_xll.qlCalendarAdvance(IborCalendar,$H703,B704,"f",FALSE)</f>
        <v>44215</v>
      </c>
      <c r="I704" s="49">
        <f>_xll.qlInterestRateIndexValueDate(Index1M,$H704)</f>
        <v>44217</v>
      </c>
      <c r="J704" s="52">
        <f>IFERROR(_xll.qlIndexFixing(Index1M,$H704,TRUE,_xll.ohTrigger(RecalcTrigger,Trigger1M)),NA())</f>
        <v>2.9378470032024318E-2</v>
      </c>
      <c r="K704" s="52">
        <f>IFERROR(_xll.qlIndexFixing(ONIndex1M,I704,TRUE,_xll.ohTrigger(RecalcTrigger,Trigger1M)),NA())</f>
        <v>2.9272207204567025E-2</v>
      </c>
      <c r="L704" s="52">
        <f>IFERROR(_xll.qlIndexFixing(Index3M,H704,TRUE,_xll.ohTrigger(RecalcTrigger,Trigger3M)),NA())</f>
        <v>3.0783660966473114E-2</v>
      </c>
      <c r="M704" s="52">
        <f>IFERROR(_xll.qlIndexFixing(ONIndex3M,I704,TRUE,_xll.ohTrigger(RecalcTrigger,Trigger3M)),NA())</f>
        <v>3.0484482901114163E-2</v>
      </c>
      <c r="N704" s="52">
        <f>IFERROR(_xll.qlIndexFixing(Index6M,$H704,TRUE,_xll.ohTrigger(RecalcTrigger,Trigger6M)),NA())</f>
        <v>3.1660192425388659E-2</v>
      </c>
      <c r="O704" s="52">
        <f>IFERROR(_xll.qlIndexFixing(ONIndex6M,I704,TRUE,_xll.ohTrigger(RecalcTrigger,Trigger6M)),NA())</f>
        <v>3.1112657133665067E-2</v>
      </c>
      <c r="P704" s="52">
        <f>IFERROR(_xll.qlIndexFixing(Index1Y,$H704,TRUE,_xll.ohTrigger(RecalcTrigger,Trigger1Y)),NA())</f>
        <v>3.3301241031284894E-2</v>
      </c>
      <c r="Q704" s="52">
        <f>IFERROR(_xll.qlIndexFixing(ONIndex1Y,I704,TRUE,_xll.ohTrigger(RecalcTrigger,Trigger1Y)),NA())</f>
        <v>3.2183112867238961E-2</v>
      </c>
    </row>
    <row r="705" spans="2:17" x14ac:dyDescent="0.2">
      <c r="B705" s="46" t="s">
        <v>51</v>
      </c>
      <c r="D705" s="49">
        <f>_xll.qlCalendarAdvance(LocalCalendar,$D704,B705,"f",FALSE)</f>
        <v>44229</v>
      </c>
      <c r="E705" s="49">
        <f>_xll.qlInterestRateIndexValueDate(IndexON,D705)</f>
        <v>44229</v>
      </c>
      <c r="F705" s="52">
        <f>IFERROR(_xll.qlIndexFixing(IndexON,D705,TRUE,_xll.ohTrigger(RecalcTrigger,TriggerON)),NA())</f>
        <v>2.8546346271127732E-2</v>
      </c>
      <c r="H705" s="49">
        <f>_xll.qlCalendarAdvance(IborCalendar,$H704,B705,"f",FALSE)</f>
        <v>44222</v>
      </c>
      <c r="I705" s="49">
        <f>_xll.qlInterestRateIndexValueDate(Index1M,$H705)</f>
        <v>44224</v>
      </c>
      <c r="J705" s="52">
        <f>IFERROR(_xll.qlIndexFixing(Index1M,$H705,TRUE,_xll.ohTrigger(RecalcTrigger,Trigger1M)),NA())</f>
        <v>2.9399041556677705E-2</v>
      </c>
      <c r="K705" s="52">
        <f>IFERROR(_xll.qlIndexFixing(ONIndex1M,I705,TRUE,_xll.ohTrigger(RecalcTrigger,Trigger1M)),NA())</f>
        <v>2.9304049835738866E-2</v>
      </c>
      <c r="L705" s="52">
        <f>IFERROR(_xll.qlIndexFixing(Index3M,H705,TRUE,_xll.ohTrigger(RecalcTrigger,Trigger3M)),NA())</f>
        <v>3.0811401487661705E-2</v>
      </c>
      <c r="M705" s="52">
        <f>IFERROR(_xll.qlIndexFixing(ONIndex3M,I705,TRUE,_xll.ohTrigger(RecalcTrigger,Trigger3M)),NA())</f>
        <v>3.0514948534170472E-2</v>
      </c>
      <c r="N705" s="52">
        <f>IFERROR(_xll.qlIndexFixing(Index6M,$H705,TRUE,_xll.ohTrigger(RecalcTrigger,Trigger6M)),NA())</f>
        <v>3.1681880328462982E-2</v>
      </c>
      <c r="O705" s="52">
        <f>IFERROR(_xll.qlIndexFixing(ONIndex6M,I705,TRUE,_xll.ohTrigger(RecalcTrigger,Trigger6M)),NA())</f>
        <v>3.1139450866017881E-2</v>
      </c>
      <c r="P705" s="52">
        <f>IFERROR(_xll.qlIndexFixing(Index1Y,$H705,TRUE,_xll.ohTrigger(RecalcTrigger,Trigger1Y)),NA())</f>
        <v>3.3321921538750958E-2</v>
      </c>
      <c r="Q705" s="52">
        <f>IFERROR(_xll.qlIndexFixing(ONIndex1Y,I705,TRUE,_xll.ohTrigger(RecalcTrigger,Trigger1Y)),NA())</f>
        <v>3.2209039725179522E-2</v>
      </c>
    </row>
    <row r="706" spans="2:17" x14ac:dyDescent="0.2">
      <c r="B706" s="46" t="s">
        <v>51</v>
      </c>
      <c r="D706" s="49">
        <f>_xll.qlCalendarAdvance(LocalCalendar,$D705,B706,"f",FALSE)</f>
        <v>44236</v>
      </c>
      <c r="E706" s="49">
        <f>_xll.qlInterestRateIndexValueDate(IndexON,D706)</f>
        <v>44236</v>
      </c>
      <c r="F706" s="52">
        <f>IFERROR(_xll.qlIndexFixing(IndexON,D706,TRUE,_xll.ohTrigger(RecalcTrigger,TriggerON)),NA())</f>
        <v>2.8574209592697741E-2</v>
      </c>
      <c r="H706" s="49">
        <f>_xll.qlCalendarAdvance(IborCalendar,$H705,B706,"f",FALSE)</f>
        <v>44229</v>
      </c>
      <c r="I706" s="49">
        <f>_xll.qlInterestRateIndexValueDate(Index1M,$H706)</f>
        <v>44231</v>
      </c>
      <c r="J706" s="52">
        <f>IFERROR(_xll.qlIndexFixing(Index1M,$H706,TRUE,_xll.ohTrigger(RecalcTrigger,Trigger1M)),NA())</f>
        <v>2.9425831432197441E-2</v>
      </c>
      <c r="K706" s="52">
        <f>IFERROR(_xll.qlIndexFixing(ONIndex1M,I706,TRUE,_xll.ohTrigger(RecalcTrigger,Trigger1M)),NA())</f>
        <v>2.9335285812903678E-2</v>
      </c>
      <c r="L706" s="52">
        <f>IFERROR(_xll.qlIndexFixing(Index3M,H706,TRUE,_xll.ohTrigger(RecalcTrigger,Trigger3M)),NA())</f>
        <v>3.0835497717407904E-2</v>
      </c>
      <c r="M706" s="52">
        <f>IFERROR(_xll.qlIndexFixing(ONIndex3M,I706,TRUE,_xll.ohTrigger(RecalcTrigger,Trigger3M)),NA())</f>
        <v>3.0544952526421199E-2</v>
      </c>
      <c r="N706" s="52">
        <f>IFERROR(_xll.qlIndexFixing(Index6M,$H706,TRUE,_xll.ohTrigger(RecalcTrigger,Trigger6M)),NA())</f>
        <v>3.1703202883268541E-2</v>
      </c>
      <c r="O706" s="52">
        <f>IFERROR(_xll.qlIndexFixing(ONIndex6M,I706,TRUE,_xll.ohTrigger(RecalcTrigger,Trigger6M)),NA())</f>
        <v>3.1165812078430832E-2</v>
      </c>
      <c r="P706" s="52">
        <f>IFERROR(_xll.qlIndexFixing(Index1Y,$H706,TRUE,_xll.ohTrigger(RecalcTrigger,Trigger1Y)),NA())</f>
        <v>3.3342385799158637E-2</v>
      </c>
      <c r="Q706" s="52">
        <f>IFERROR(_xll.qlIndexFixing(ONIndex1Y,I706,TRUE,_xll.ohTrigger(RecalcTrigger,Trigger1Y)),NA())</f>
        <v>3.2234715265433422E-2</v>
      </c>
    </row>
    <row r="707" spans="2:17" x14ac:dyDescent="0.2">
      <c r="B707" s="46" t="s">
        <v>51</v>
      </c>
      <c r="D707" s="49">
        <f>_xll.qlCalendarAdvance(LocalCalendar,$D706,B707,"f",FALSE)</f>
        <v>44243</v>
      </c>
      <c r="E707" s="49">
        <f>_xll.qlInterestRateIndexValueDate(IndexON,D707)</f>
        <v>44243</v>
      </c>
      <c r="F707" s="52">
        <f>IFERROR(_xll.qlIndexFixing(IndexON,D707,TRUE,_xll.ohTrigger(RecalcTrigger,TriggerON)),NA())</f>
        <v>2.8601572126936148E-2</v>
      </c>
      <c r="H707" s="49">
        <f>_xll.qlCalendarAdvance(IborCalendar,$H706,B707,"f",FALSE)</f>
        <v>44236</v>
      </c>
      <c r="I707" s="49">
        <f>_xll.qlInterestRateIndexValueDate(Index1M,$H707)</f>
        <v>44238</v>
      </c>
      <c r="J707" s="52">
        <f>IFERROR(_xll.qlIndexFixing(Index1M,$H707,TRUE,_xll.ohTrigger(RecalcTrigger,Trigger1M)),NA())</f>
        <v>2.94553558237119E-2</v>
      </c>
      <c r="K707" s="52">
        <f>IFERROR(_xll.qlIndexFixing(ONIndex1M,I707,TRUE,_xll.ohTrigger(RecalcTrigger,Trigger1M)),NA())</f>
        <v>2.9365915135821652E-2</v>
      </c>
      <c r="L707" s="52">
        <f>IFERROR(_xll.qlIndexFixing(Index3M,H707,TRUE,_xll.ohTrigger(RecalcTrigger,Trigger3M)),NA())</f>
        <v>3.0862339207147978E-2</v>
      </c>
      <c r="M707" s="52">
        <f>IFERROR(_xll.qlIndexFixing(ONIndex3M,I707,TRUE,_xll.ohTrigger(RecalcTrigger,Trigger3M)),NA())</f>
        <v>3.0574494877706471E-2</v>
      </c>
      <c r="N707" s="52">
        <f>IFERROR(_xll.qlIndexFixing(Index6M,$H707,TRUE,_xll.ohTrigger(RecalcTrigger,Trigger6M)),NA())</f>
        <v>3.1724177891561428E-2</v>
      </c>
      <c r="O707" s="52">
        <f>IFERROR(_xll.qlIndexFixing(ONIndex6M,I707,TRUE,_xll.ohTrigger(RecalcTrigger,Trigger6M)),NA())</f>
        <v>3.1191740770424303E-2</v>
      </c>
      <c r="P707" s="52">
        <f>IFERROR(_xll.qlIndexFixing(Index1Y,$H707,TRUE,_xll.ohTrigger(RecalcTrigger,Trigger1Y)),NA())</f>
        <v>3.3362635216780116E-2</v>
      </c>
      <c r="Q707" s="52">
        <f>IFERROR(_xll.qlIndexFixing(ONIndex1Y,I707,TRUE,_xll.ohTrigger(RecalcTrigger,Trigger1Y)),NA())</f>
        <v>3.2260139487840789E-2</v>
      </c>
    </row>
    <row r="708" spans="2:17" x14ac:dyDescent="0.2">
      <c r="B708" s="46" t="s">
        <v>51</v>
      </c>
      <c r="D708" s="49">
        <f>_xll.qlCalendarAdvance(LocalCalendar,$D707,B708,"f",FALSE)</f>
        <v>44250</v>
      </c>
      <c r="E708" s="49">
        <f>_xll.qlInterestRateIndexValueDate(IndexON,D708)</f>
        <v>44250</v>
      </c>
      <c r="F708" s="52">
        <f>IFERROR(_xll.qlIndexFixing(IndexON,D708,TRUE,_xll.ohTrigger(RecalcTrigger,TriggerON)),NA())</f>
        <v>2.8628433873842951E-2</v>
      </c>
      <c r="H708" s="49">
        <f>_xll.qlCalendarAdvance(IborCalendar,$H707,B708,"f",FALSE)</f>
        <v>44243</v>
      </c>
      <c r="I708" s="49">
        <f>_xll.qlInterestRateIndexValueDate(Index1M,$H708)</f>
        <v>44245</v>
      </c>
      <c r="J708" s="52">
        <f>IFERROR(_xll.qlIndexFixing(Index1M,$H708,TRUE,_xll.ohTrigger(RecalcTrigger,Trigger1M)),NA())</f>
        <v>2.948427228438355E-2</v>
      </c>
      <c r="K708" s="52">
        <f>IFERROR(_xll.qlIndexFixing(ONIndex1M,I708,TRUE,_xll.ohTrigger(RecalcTrigger,Trigger1M)),NA())</f>
        <v>2.9395937804492789E-2</v>
      </c>
      <c r="L708" s="52">
        <f>IFERROR(_xll.qlIndexFixing(Index3M,H708,TRUE,_xll.ohTrigger(RecalcTrigger,Trigger3M)),NA())</f>
        <v>3.0888715744423204E-2</v>
      </c>
      <c r="M708" s="52">
        <f>IFERROR(_xll.qlIndexFixing(ONIndex3M,I708,TRUE,_xll.ohTrigger(RecalcTrigger,Trigger3M)),NA())</f>
        <v>3.0603575588026288E-2</v>
      </c>
      <c r="N708" s="52">
        <f>IFERROR(_xll.qlIndexFixing(Index6M,$H708,TRUE,_xll.ohTrigger(RecalcTrigger,Trigger6M)),NA())</f>
        <v>3.1744823156026052E-2</v>
      </c>
      <c r="O708" s="52">
        <f>IFERROR(_xll.qlIndexFixing(ONIndex6M,I708,TRUE,_xll.ohTrigger(RecalcTrigger,Trigger6M)),NA())</f>
        <v>3.1217236942238102E-2</v>
      </c>
      <c r="P708" s="52">
        <f>IFERROR(_xll.qlIndexFixing(Index1Y,$H708,TRUE,_xll.ohTrigger(RecalcTrigger,Trigger1Y)),NA())</f>
        <v>3.3382671196136179E-2</v>
      </c>
      <c r="Q708" s="52">
        <f>IFERROR(_xll.qlIndexFixing(ONIndex1Y,I708,TRUE,_xll.ohTrigger(RecalcTrigger,Trigger1Y)),NA())</f>
        <v>3.2285312392481558E-2</v>
      </c>
    </row>
    <row r="709" spans="2:17" x14ac:dyDescent="0.2">
      <c r="B709" s="46" t="s">
        <v>51</v>
      </c>
      <c r="D709" s="49">
        <f>_xll.qlCalendarAdvance(LocalCalendar,$D708,B709,"f",FALSE)</f>
        <v>44257</v>
      </c>
      <c r="E709" s="49">
        <f>_xll.qlInterestRateIndexValueDate(IndexON,D709)</f>
        <v>44257</v>
      </c>
      <c r="F709" s="52">
        <f>IFERROR(_xll.qlIndexFixing(IndexON,D709,TRUE,_xll.ohTrigger(RecalcTrigger,TriggerON)),NA())</f>
        <v>2.8654794833258279E-2</v>
      </c>
      <c r="H709" s="49">
        <f>_xll.qlCalendarAdvance(IborCalendar,$H708,B709,"f",FALSE)</f>
        <v>44250</v>
      </c>
      <c r="I709" s="49">
        <f>_xll.qlInterestRateIndexValueDate(Index1M,$H709)</f>
        <v>44252</v>
      </c>
      <c r="J709" s="52">
        <f>IFERROR(_xll.qlIndexFixing(Index1M,$H709,TRUE,_xll.ohTrigger(RecalcTrigger,Trigger1M)),NA())</f>
        <v>2.9512580810115666E-2</v>
      </c>
      <c r="K709" s="52">
        <f>IFERROR(_xll.qlIndexFixing(ONIndex1M,I709,TRUE,_xll.ohTrigger(RecalcTrigger,Trigger1M)),NA())</f>
        <v>2.942535381867728E-2</v>
      </c>
      <c r="L709" s="52">
        <f>IFERROR(_xll.qlIndexFixing(Index3M,H709,TRUE,_xll.ohTrigger(RecalcTrigger,Trigger3M)),NA())</f>
        <v>3.0914627320202611E-2</v>
      </c>
      <c r="M709" s="52">
        <f>IFERROR(_xll.qlIndexFixing(ONIndex3M,I709,TRUE,_xll.ohTrigger(RecalcTrigger,Trigger3M)),NA())</f>
        <v>3.0632194657140843E-2</v>
      </c>
      <c r="N709" s="52">
        <f>IFERROR(_xll.qlIndexFixing(Index6M,$H709,TRUE,_xll.ohTrigger(RecalcTrigger,Trigger6M)),NA())</f>
        <v>3.1765156480239802E-2</v>
      </c>
      <c r="O709" s="52">
        <f>IFERROR(_xll.qlIndexFixing(ONIndex6M,I709,TRUE,_xll.ohTrigger(RecalcTrigger,Trigger6M)),NA())</f>
        <v>3.1242300593632422E-2</v>
      </c>
      <c r="P709" s="52">
        <f>IFERROR(_xll.qlIndexFixing(Index1Y,$H709,TRUE,_xll.ohTrigger(RecalcTrigger,Trigger1Y)),NA())</f>
        <v>3.3402495141993976E-2</v>
      </c>
      <c r="Q709" s="52">
        <f>IFERROR(_xll.qlIndexFixing(ONIndex1Y,I709,TRUE,_xll.ohTrigger(RecalcTrigger,Trigger1Y)),NA())</f>
        <v>3.2310233979195857E-2</v>
      </c>
    </row>
    <row r="710" spans="2:17" x14ac:dyDescent="0.2">
      <c r="B710" s="46" t="s">
        <v>51</v>
      </c>
      <c r="D710" s="49">
        <f>_xll.qlCalendarAdvance(LocalCalendar,$D709,B710,"f",FALSE)</f>
        <v>44264</v>
      </c>
      <c r="E710" s="49">
        <f>_xll.qlInterestRateIndexValueDate(IndexON,D710)</f>
        <v>44264</v>
      </c>
      <c r="F710" s="52">
        <f>IFERROR(_xll.qlIndexFixing(IndexON,D710,TRUE,_xll.ohTrigger(RecalcTrigger,TriggerON)),NA())</f>
        <v>2.8680655005182132E-2</v>
      </c>
      <c r="H710" s="49">
        <f>_xll.qlCalendarAdvance(IborCalendar,$H709,B710,"f",FALSE)</f>
        <v>44257</v>
      </c>
      <c r="I710" s="49">
        <f>_xll.qlInterestRateIndexValueDate(Index1M,$H710)</f>
        <v>44259</v>
      </c>
      <c r="J710" s="52">
        <f>IFERROR(_xll.qlIndexFixing(Index1M,$H710,TRUE,_xll.ohTrigger(RecalcTrigger,Trigger1M)),NA())</f>
        <v>2.9555929483890967E-2</v>
      </c>
      <c r="K710" s="52">
        <f>IFERROR(_xll.qlIndexFixing(ONIndex1M,I710,TRUE,_xll.ohTrigger(RecalcTrigger,Trigger1M)),NA())</f>
        <v>2.945416317829519E-2</v>
      </c>
      <c r="L710" s="52">
        <f>IFERROR(_xll.qlIndexFixing(Index3M,H710,TRUE,_xll.ohTrigger(RecalcTrigger,Trigger3M)),NA())</f>
        <v>3.0949231746447366E-2</v>
      </c>
      <c r="M710" s="52">
        <f>IFERROR(_xll.qlIndexFixing(ONIndex3M,I710,TRUE,_xll.ohTrigger(RecalcTrigger,Trigger3M)),NA())</f>
        <v>3.0660352085050135E-2</v>
      </c>
      <c r="N710" s="52">
        <f>IFERROR(_xll.qlIndexFixing(Index6M,$H710,TRUE,_xll.ohTrigger(RecalcTrigger,Trigger6M)),NA())</f>
        <v>3.1801523920509507E-2</v>
      </c>
      <c r="O710" s="52">
        <f>IFERROR(_xll.qlIndexFixing(ONIndex6M,I710,TRUE,_xll.ohTrigger(RecalcTrigger,Trigger6M)),NA())</f>
        <v>3.1266931724607261E-2</v>
      </c>
      <c r="P710" s="52">
        <f>IFERROR(_xll.qlIndexFixing(Index1Y,$H710,TRUE,_xll.ohTrigger(RecalcTrigger,Trigger1Y)),NA())</f>
        <v>3.3422108459363317E-2</v>
      </c>
      <c r="Q710" s="52">
        <f>IFERROR(_xll.qlIndexFixing(ONIndex1Y,I710,TRUE,_xll.ohTrigger(RecalcTrigger,Trigger1Y)),NA())</f>
        <v>3.2334904247823815E-2</v>
      </c>
    </row>
    <row r="711" spans="2:17" x14ac:dyDescent="0.2">
      <c r="B711" s="46" t="s">
        <v>51</v>
      </c>
      <c r="D711" s="49">
        <f>_xll.qlCalendarAdvance(LocalCalendar,$D710,B711,"f",FALSE)</f>
        <v>44271</v>
      </c>
      <c r="E711" s="49">
        <f>_xll.qlInterestRateIndexValueDate(IndexON,D711)</f>
        <v>44271</v>
      </c>
      <c r="F711" s="52">
        <f>IFERROR(_xll.qlIndexFixing(IndexON,D711,TRUE,_xll.ohTrigger(RecalcTrigger,TriggerON)),NA())</f>
        <v>2.8706014389374701E-2</v>
      </c>
      <c r="H711" s="49">
        <f>_xll.qlCalendarAdvance(IborCalendar,$H710,B711,"f",FALSE)</f>
        <v>44264</v>
      </c>
      <c r="I711" s="49">
        <f>_xll.qlInterestRateIndexValueDate(Index1M,$H711)</f>
        <v>44266</v>
      </c>
      <c r="J711" s="52">
        <f>IFERROR(_xll.qlIndexFixing(Index1M,$H711,TRUE,_xll.ohTrigger(RecalcTrigger,Trigger1M)),NA())</f>
        <v>2.9579735157357623E-2</v>
      </c>
      <c r="K711" s="52">
        <f>IFERROR(_xll.qlIndexFixing(ONIndex1M,I711,TRUE,_xll.ohTrigger(RecalcTrigger,Trigger1M)),NA())</f>
        <v>2.9482365883106709E-2</v>
      </c>
      <c r="L711" s="52">
        <f>IFERROR(_xll.qlIndexFixing(Index3M,H711,TRUE,_xll.ohTrigger(RecalcTrigger,Trigger3M)),NA())</f>
        <v>3.0974120127441752E-2</v>
      </c>
      <c r="M711" s="52">
        <f>IFERROR(_xll.qlIndexFixing(ONIndex3M,I711,TRUE,_xll.ohTrigger(RecalcTrigger,Trigger3M)),NA())</f>
        <v>3.0688047871514357E-2</v>
      </c>
      <c r="N711" s="52">
        <f>IFERROR(_xll.qlIndexFixing(Index6M,$H711,TRUE,_xll.ohTrigger(RecalcTrigger,Trigger6M)),NA())</f>
        <v>3.1818519561327807E-2</v>
      </c>
      <c r="O711" s="52">
        <f>IFERROR(_xll.qlIndexFixing(ONIndex6M,I711,TRUE,_xll.ohTrigger(RecalcTrigger,Trigger6M)),NA())</f>
        <v>3.1291130334842876E-2</v>
      </c>
      <c r="P711" s="52">
        <f>IFERROR(_xll.qlIndexFixing(Index1Y,$H711,TRUE,_xll.ohTrigger(RecalcTrigger,Trigger1Y)),NA())</f>
        <v>3.3441512553494472E-2</v>
      </c>
      <c r="Q711" s="52">
        <f>IFERROR(_xll.qlIndexFixing(ONIndex1Y,I711,TRUE,_xll.ohTrigger(RecalcTrigger,Trigger1Y)),NA())</f>
        <v>3.2359323198525303E-2</v>
      </c>
    </row>
    <row r="712" spans="2:17" x14ac:dyDescent="0.2">
      <c r="B712" s="46" t="s">
        <v>51</v>
      </c>
      <c r="D712" s="49">
        <f>_xll.qlCalendarAdvance(LocalCalendar,$D711,B712,"f",FALSE)</f>
        <v>44278</v>
      </c>
      <c r="E712" s="49">
        <f>_xll.qlInterestRateIndexValueDate(IndexON,D712)</f>
        <v>44278</v>
      </c>
      <c r="F712" s="52">
        <f>IFERROR(_xll.qlIndexFixing(IndexON,D712,TRUE,_xll.ohTrigger(RecalcTrigger,TriggerON)),NA())</f>
        <v>2.8730872985835987E-2</v>
      </c>
      <c r="H712" s="49">
        <f>_xll.qlCalendarAdvance(IborCalendar,$H711,B712,"f",FALSE)</f>
        <v>44271</v>
      </c>
      <c r="I712" s="49">
        <f>_xll.qlInterestRateIndexValueDate(Index1M,$H712)</f>
        <v>44273</v>
      </c>
      <c r="J712" s="52">
        <f>IFERROR(_xll.qlIndexFixing(Index1M,$H712,TRUE,_xll.ohTrigger(RecalcTrigger,Trigger1M)),NA())</f>
        <v>2.9606054795948689E-2</v>
      </c>
      <c r="K712" s="52">
        <f>IFERROR(_xll.qlIndexFixing(ONIndex1M,I712,TRUE,_xll.ohTrigger(RecalcTrigger,Trigger1M)),NA())</f>
        <v>2.9509961932951967E-2</v>
      </c>
      <c r="L712" s="52">
        <f>IFERROR(_xll.qlIndexFixing(Index3M,H712,TRUE,_xll.ohTrigger(RecalcTrigger,Trigger3M)),NA())</f>
        <v>3.0998543404483398E-2</v>
      </c>
      <c r="M712" s="52">
        <f>IFERROR(_xll.qlIndexFixing(ONIndex3M,I712,TRUE,_xll.ohTrigger(RecalcTrigger,Trigger3M)),NA())</f>
        <v>3.0715282016613443E-2</v>
      </c>
      <c r="N712" s="52">
        <f>IFERROR(_xll.qlIndexFixing(Index6M,$H712,TRUE,_xll.ohTrigger(RecalcTrigger,Trigger6M)),NA())</f>
        <v>3.1837984625637444E-2</v>
      </c>
      <c r="O712" s="52">
        <f>IFERROR(_xll.qlIndexFixing(ONIndex6M,I712,TRUE,_xll.ohTrigger(RecalcTrigger,Trigger6M)),NA())</f>
        <v>3.1314896424579075E-2</v>
      </c>
      <c r="P712" s="52">
        <f>IFERROR(_xll.qlIndexFixing(Index1Y,$H712,TRUE,_xll.ohTrigger(RecalcTrigger,Trigger1Y)),NA())</f>
        <v>3.3460708829874668E-2</v>
      </c>
      <c r="Q712" s="52">
        <f>IFERROR(_xll.qlIndexFixing(ONIndex1Y,I712,TRUE,_xll.ohTrigger(RecalcTrigger,Trigger1Y)),NA())</f>
        <v>3.2383490831140449E-2</v>
      </c>
    </row>
    <row r="713" spans="2:17" x14ac:dyDescent="0.2">
      <c r="B713" s="46" t="s">
        <v>51</v>
      </c>
      <c r="D713" s="49">
        <f>_xll.qlCalendarAdvance(LocalCalendar,$D712,B713,"f",FALSE)</f>
        <v>44285</v>
      </c>
      <c r="E713" s="49">
        <f>_xll.qlInterestRateIndexValueDate(IndexON,D713)</f>
        <v>44285</v>
      </c>
      <c r="F713" s="52">
        <f>IFERROR(_xll.qlIndexFixing(IndexON,D713,TRUE,_xll.ohTrigger(RecalcTrigger,TriggerON)),NA())</f>
        <v>2.8755230794326181E-2</v>
      </c>
      <c r="H713" s="49">
        <f>_xll.qlCalendarAdvance(IborCalendar,$H712,B713,"f",FALSE)</f>
        <v>44278</v>
      </c>
      <c r="I713" s="49">
        <f>_xll.qlInterestRateIndexValueDate(Index1M,$H713)</f>
        <v>44280</v>
      </c>
      <c r="J713" s="52">
        <f>IFERROR(_xll.qlIndexFixing(Index1M,$H713,TRUE,_xll.ohTrigger(RecalcTrigger,Trigger1M)),NA())</f>
        <v>2.9631766290781902E-2</v>
      </c>
      <c r="K713" s="52">
        <f>IFERROR(_xll.qlIndexFixing(ONIndex1M,I713,TRUE,_xll.ohTrigger(RecalcTrigger,Trigger1M)),NA())</f>
        <v>2.9536951327830963E-2</v>
      </c>
      <c r="L713" s="52">
        <f>IFERROR(_xll.qlIndexFixing(Index3M,H713,TRUE,_xll.ohTrigger(RecalcTrigger,Trigger3M)),NA())</f>
        <v>3.1022501568928777E-2</v>
      </c>
      <c r="M713" s="52">
        <f>IFERROR(_xll.qlIndexFixing(ONIndex3M,I713,TRUE,_xll.ohTrigger(RecalcTrigger,Trigger3M)),NA())</f>
        <v>3.0742054519947715E-2</v>
      </c>
      <c r="N713" s="52">
        <f>IFERROR(_xll.qlIndexFixing(Index6M,$H713,TRUE,_xll.ohTrigger(RecalcTrigger,Trigger6M)),NA())</f>
        <v>3.1857215919751186E-2</v>
      </c>
      <c r="O713" s="52">
        <f>IFERROR(_xll.qlIndexFixing(ONIndex6M,I713,TRUE,_xll.ohTrigger(RecalcTrigger,Trigger6M)),NA())</f>
        <v>3.1338229993496114E-2</v>
      </c>
      <c r="P713" s="52">
        <f>IFERROR(_xll.qlIndexFixing(Index1Y,$H713,TRUE,_xll.ohTrigger(RecalcTrigger,Trigger1Y)),NA())</f>
        <v>3.3479698694225922E-2</v>
      </c>
      <c r="Q713" s="52">
        <f>IFERROR(_xll.qlIndexFixing(ONIndex1Y,I713,TRUE,_xll.ohTrigger(RecalcTrigger,Trigger1Y)),NA())</f>
        <v>3.2407407145669254E-2</v>
      </c>
    </row>
    <row r="714" spans="2:17" x14ac:dyDescent="0.2">
      <c r="B714" s="46" t="s">
        <v>51</v>
      </c>
      <c r="D714" s="49">
        <f>_xll.qlCalendarAdvance(LocalCalendar,$D713,B714,"f",FALSE)</f>
        <v>44292</v>
      </c>
      <c r="E714" s="49">
        <f>_xll.qlInterestRateIndexValueDate(IndexON,D714)</f>
        <v>44292</v>
      </c>
      <c r="F714" s="52">
        <f>IFERROR(_xll.qlIndexFixing(IndexON,D714,TRUE,_xll.ohTrigger(RecalcTrigger,TriggerON)),NA())</f>
        <v>2.8779087814845283E-2</v>
      </c>
      <c r="H714" s="49">
        <f>_xll.qlCalendarAdvance(IborCalendar,$H713,B714,"f",FALSE)</f>
        <v>44285</v>
      </c>
      <c r="I714" s="49">
        <f>_xll.qlInterestRateIndexValueDate(Index1M,$H714)</f>
        <v>44287</v>
      </c>
      <c r="J714" s="52">
        <f>IFERROR(_xll.qlIndexFixing(Index1M,$H714,TRUE,_xll.ohTrigger(RecalcTrigger,Trigger1M)),NA())</f>
        <v>2.9659826519626946E-2</v>
      </c>
      <c r="K714" s="52">
        <f>IFERROR(_xll.qlIndexFixing(ONIndex1M,I714,TRUE,_xll.ohTrigger(RecalcTrigger,Trigger1M)),NA())</f>
        <v>2.9575606524650411E-2</v>
      </c>
      <c r="L714" s="52">
        <f>IFERROR(_xll.qlIndexFixing(Index3M,H714,TRUE,_xll.ohTrigger(RecalcTrigger,Trigger3M)),NA())</f>
        <v>3.1043069461034262E-2</v>
      </c>
      <c r="M714" s="52">
        <f>IFERROR(_xll.qlIndexFixing(ONIndex3M,I714,TRUE,_xll.ohTrigger(RecalcTrigger,Trigger3M)),NA())</f>
        <v>3.0781050947826571E-2</v>
      </c>
      <c r="N714" s="52">
        <f>IFERROR(_xll.qlIndexFixing(Index6M,$H714,TRUE,_xll.ohTrigger(RecalcTrigger,Trigger6M)),NA())</f>
        <v>3.1868152335282528E-2</v>
      </c>
      <c r="O714" s="52">
        <f>IFERROR(_xll.qlIndexFixing(ONIndex6M,I714,TRUE,_xll.ohTrigger(RecalcTrigger,Trigger6M)),NA())</f>
        <v>3.1373052657368561E-2</v>
      </c>
      <c r="P714" s="52">
        <f>IFERROR(_xll.qlIndexFixing(Index1Y,$H714,TRUE,_xll.ohTrigger(RecalcTrigger,Trigger1Y)),NA())</f>
        <v>3.3498483552501492E-2</v>
      </c>
      <c r="Q714" s="52">
        <f>IFERROR(_xll.qlIndexFixing(ONIndex1Y,I714,TRUE,_xll.ohTrigger(RecalcTrigger,Trigger1Y)),NA())</f>
        <v>3.2443628416404025E-2</v>
      </c>
    </row>
    <row r="715" spans="2:17" x14ac:dyDescent="0.2">
      <c r="B715" s="46" t="s">
        <v>51</v>
      </c>
      <c r="D715" s="49">
        <f>_xll.qlCalendarAdvance(LocalCalendar,$D714,B715,"f",FALSE)</f>
        <v>44299</v>
      </c>
      <c r="E715" s="49">
        <f>_xll.qlInterestRateIndexValueDate(IndexON,D715)</f>
        <v>44299</v>
      </c>
      <c r="F715" s="52">
        <f>IFERROR(_xll.qlIndexFixing(IndexON,D715,TRUE,_xll.ohTrigger(RecalcTrigger,TriggerON)),NA())</f>
        <v>2.8802444047313358E-2</v>
      </c>
      <c r="H715" s="49">
        <f>_xll.qlCalendarAdvance(IborCalendar,$H714,B715,"f",FALSE)</f>
        <v>44292</v>
      </c>
      <c r="I715" s="49">
        <f>_xll.qlInterestRateIndexValueDate(Index1M,$H715)</f>
        <v>44294</v>
      </c>
      <c r="J715" s="52">
        <f>IFERROR(_xll.qlIndexFixing(Index1M,$H715,TRUE,_xll.ohTrigger(RecalcTrigger,Trigger1M)),NA())</f>
        <v>2.9681364832642998E-2</v>
      </c>
      <c r="K715" s="52">
        <f>IFERROR(_xll.qlIndexFixing(ONIndex1M,I715,TRUE,_xll.ohTrigger(RecalcTrigger,Trigger1M)),NA())</f>
        <v>2.9589110151890807E-2</v>
      </c>
      <c r="L715" s="52">
        <f>IFERROR(_xll.qlIndexFixing(Index3M,H715,TRUE,_xll.ohTrigger(RecalcTrigger,Trigger3M)),NA())</f>
        <v>3.1066135969620531E-2</v>
      </c>
      <c r="M715" s="52">
        <f>IFERROR(_xll.qlIndexFixing(ONIndex3M,I715,TRUE,_xll.ohTrigger(RecalcTrigger,Trigger3M)),NA())</f>
        <v>3.0794214601721492E-2</v>
      </c>
      <c r="N715" s="52">
        <f>IFERROR(_xll.qlIndexFixing(Index6M,$H715,TRUE,_xll.ohTrigger(RecalcTrigger,Trigger6M)),NA())</f>
        <v>3.1886979771358279E-2</v>
      </c>
      <c r="O715" s="52">
        <f>IFERROR(_xll.qlIndexFixing(ONIndex6M,I715,TRUE,_xll.ohTrigger(RecalcTrigger,Trigger6M)),NA())</f>
        <v>3.1383599568712839E-2</v>
      </c>
      <c r="P715" s="52">
        <f>IFERROR(_xll.qlIndexFixing(Index1Y,$H715,TRUE,_xll.ohTrigger(RecalcTrigger,Trigger1Y)),NA())</f>
        <v>3.3517064810883304E-2</v>
      </c>
      <c r="Q715" s="52">
        <f>IFERROR(_xll.qlIndexFixing(ONIndex1Y,I715,TRUE,_xll.ohTrigger(RecalcTrigger,Trigger1Y)),NA())</f>
        <v>3.2454485820148093E-2</v>
      </c>
    </row>
    <row r="716" spans="2:17" x14ac:dyDescent="0.2">
      <c r="B716" s="46" t="s">
        <v>51</v>
      </c>
      <c r="D716" s="49">
        <f>_xll.qlCalendarAdvance(LocalCalendar,$D715,B716,"f",FALSE)</f>
        <v>44306</v>
      </c>
      <c r="E716" s="49">
        <f>_xll.qlInterestRateIndexValueDate(IndexON,D716)</f>
        <v>44306</v>
      </c>
      <c r="F716" s="52">
        <f>IFERROR(_xll.qlIndexFixing(IndexON,D716,TRUE,_xll.ohTrigger(RecalcTrigger,TriggerON)),NA())</f>
        <v>2.8825299491570533E-2</v>
      </c>
      <c r="H716" s="49">
        <f>_xll.qlCalendarAdvance(IborCalendar,$H715,B716,"f",FALSE)</f>
        <v>44299</v>
      </c>
      <c r="I716" s="49">
        <f>_xll.qlInterestRateIndexValueDate(Index1M,$H716)</f>
        <v>44301</v>
      </c>
      <c r="J716" s="52">
        <f>IFERROR(_xll.qlIndexFixing(Index1M,$H716,TRUE,_xll.ohTrigger(RecalcTrigger,Trigger1M)),NA())</f>
        <v>2.97052518716448E-2</v>
      </c>
      <c r="K716" s="52">
        <f>IFERROR(_xll.qlIndexFixing(ONIndex1M,I716,TRUE,_xll.ohTrigger(RecalcTrigger,Trigger1M)),NA())</f>
        <v>2.9614279580831848E-2</v>
      </c>
      <c r="L716" s="52">
        <f>IFERROR(_xll.qlIndexFixing(Index3M,H716,TRUE,_xll.ohTrigger(RecalcTrigger,Trigger3M)),NA())</f>
        <v>3.1088764360558262E-2</v>
      </c>
      <c r="M716" s="52">
        <f>IFERROR(_xll.qlIndexFixing(ONIndex3M,I716,TRUE,_xll.ohTrigger(RecalcTrigger,Trigger3M)),NA())</f>
        <v>3.0819602179841254E-2</v>
      </c>
      <c r="N716" s="52">
        <f>IFERROR(_xll.qlIndexFixing(Index6M,$H716,TRUE,_xll.ohTrigger(RecalcTrigger,Trigger6M)),NA())</f>
        <v>3.1905622164831143E-2</v>
      </c>
      <c r="O716" s="52">
        <f>IFERROR(_xll.qlIndexFixing(ONIndex6M,I716,TRUE,_xll.ohTrigger(RecalcTrigger,Trigger6M)),NA())</f>
        <v>3.1405635574932589E-2</v>
      </c>
      <c r="P716" s="52">
        <f>IFERROR(_xll.qlIndexFixing(Index1Y,$H716,TRUE,_xll.ohTrigger(RecalcTrigger,Trigger1Y)),NA())</f>
        <v>3.3546355208112479E-2</v>
      </c>
      <c r="Q716" s="52">
        <f>IFERROR(_xll.qlIndexFixing(ONIndex1Y,I716,TRUE,_xll.ohTrigger(RecalcTrigger,Trigger1Y)),NA())</f>
        <v>3.2477648180098129E-2</v>
      </c>
    </row>
    <row r="717" spans="2:17" x14ac:dyDescent="0.2">
      <c r="B717" s="46" t="s">
        <v>51</v>
      </c>
      <c r="D717" s="49">
        <f>_xll.qlCalendarAdvance(LocalCalendar,$D716,B717,"f",FALSE)</f>
        <v>44313</v>
      </c>
      <c r="E717" s="49">
        <f>_xll.qlInterestRateIndexValueDate(IndexON,D717)</f>
        <v>44313</v>
      </c>
      <c r="F717" s="52">
        <f>IFERROR(_xll.qlIndexFixing(IndexON,D717,TRUE,_xll.ohTrigger(RecalcTrigger,TriggerON)),NA())</f>
        <v>2.8847654147616808E-2</v>
      </c>
      <c r="H717" s="49">
        <f>_xll.qlCalendarAdvance(IborCalendar,$H716,B717,"f",FALSE)</f>
        <v>44306</v>
      </c>
      <c r="I717" s="49">
        <f>_xll.qlInterestRateIndexValueDate(Index1M,$H717)</f>
        <v>44308</v>
      </c>
      <c r="J717" s="52">
        <f>IFERROR(_xll.qlIndexFixing(Index1M,$H717,TRUE,_xll.ohTrigger(RecalcTrigger,Trigger1M)),NA())</f>
        <v>2.9728530750846582E-2</v>
      </c>
      <c r="K717" s="52">
        <f>IFERROR(_xll.qlIndexFixing(ONIndex1M,I717,TRUE,_xll.ohTrigger(RecalcTrigger,Trigger1M)),NA())</f>
        <v>2.9638842354087203E-2</v>
      </c>
      <c r="L717" s="52">
        <f>IFERROR(_xll.qlIndexFixing(Index3M,H717,TRUE,_xll.ohTrigger(RecalcTrigger,Trigger3M)),NA())</f>
        <v>3.1110975611486427E-2</v>
      </c>
      <c r="M717" s="52">
        <f>IFERROR(_xll.qlIndexFixing(ONIndex3M,I717,TRUE,_xll.ohTrigger(RecalcTrigger,Trigger3M)),NA())</f>
        <v>3.0844528115956393E-2</v>
      </c>
      <c r="N717" s="52">
        <f>IFERROR(_xll.qlIndexFixing(Index6M,$H717,TRUE,_xll.ohTrigger(RecalcTrigger,Trigger6M)),NA())</f>
        <v>3.1924097133987854E-2</v>
      </c>
      <c r="O717" s="52">
        <f>IFERROR(_xll.qlIndexFixing(ONIndex6M,I717,TRUE,_xll.ohTrigger(RecalcTrigger,Trigger6M)),NA())</f>
        <v>3.1427239060013434E-2</v>
      </c>
      <c r="P717" s="52">
        <f>IFERROR(_xll.qlIndexFixing(Index1Y,$H717,TRUE,_xll.ohTrigger(RecalcTrigger,Trigger1Y)),NA())</f>
        <v>3.3553622153819372E-2</v>
      </c>
      <c r="Q717" s="52">
        <f>IFERROR(_xll.qlIndexFixing(ONIndex1Y,I717,TRUE,_xll.ohTrigger(RecalcTrigger,Trigger1Y)),NA())</f>
        <v>3.2500559221642078E-2</v>
      </c>
    </row>
    <row r="718" spans="2:17" x14ac:dyDescent="0.2">
      <c r="B718" s="46" t="s">
        <v>51</v>
      </c>
      <c r="D718" s="49">
        <f>_xll.qlCalendarAdvance(LocalCalendar,$D717,B718,"f",FALSE)</f>
        <v>44320</v>
      </c>
      <c r="E718" s="49">
        <f>_xll.qlInterestRateIndexValueDate(IndexON,D718)</f>
        <v>44320</v>
      </c>
      <c r="F718" s="52">
        <f>IFERROR(_xll.qlIndexFixing(IndexON,D718,TRUE,_xll.ohTrigger(RecalcTrigger,TriggerON)),NA())</f>
        <v>2.8869508015212375E-2</v>
      </c>
      <c r="H718" s="49">
        <f>_xll.qlCalendarAdvance(IborCalendar,$H717,B718,"f",FALSE)</f>
        <v>44313</v>
      </c>
      <c r="I718" s="49">
        <f>_xll.qlInterestRateIndexValueDate(Index1M,$H718)</f>
        <v>44315</v>
      </c>
      <c r="J718" s="52">
        <f>IFERROR(_xll.qlIndexFixing(Index1M,$H718,TRUE,_xll.ohTrigger(RecalcTrigger,Trigger1M)),NA())</f>
        <v>2.974280595791232E-2</v>
      </c>
      <c r="K718" s="52">
        <f>IFERROR(_xll.qlIndexFixing(ONIndex1M,I718,TRUE,_xll.ohTrigger(RecalcTrigger,Trigger1M)),NA())</f>
        <v>2.9662798471736807E-2</v>
      </c>
      <c r="L718" s="52">
        <f>IFERROR(_xll.qlIndexFixing(Index3M,H718,TRUE,_xll.ohTrigger(RecalcTrigger,Trigger3M)),NA())</f>
        <v>3.1132790700646586E-2</v>
      </c>
      <c r="M718" s="52">
        <f>IFERROR(_xll.qlIndexFixing(ONIndex3M,I718,TRUE,_xll.ohTrigger(RecalcTrigger,Trigger3M)),NA())</f>
        <v>3.0868992409986973E-2</v>
      </c>
      <c r="N718" s="52">
        <f>IFERROR(_xll.qlIndexFixing(Index6M,$H718,TRUE,_xll.ohTrigger(RecalcTrigger,Trigger6M)),NA())</f>
        <v>3.194242229780965E-2</v>
      </c>
      <c r="O718" s="52">
        <f>IFERROR(_xll.qlIndexFixing(ONIndex6M,I718,TRUE,_xll.ohTrigger(RecalcTrigger,Trigger6M)),NA())</f>
        <v>3.1448410024035311E-2</v>
      </c>
      <c r="P718" s="52">
        <f>IFERROR(_xll.qlIndexFixing(Index1Y,$H718,TRUE,_xll.ohTrigger(RecalcTrigger,Trigger1Y)),NA())</f>
        <v>3.3571601051855686E-2</v>
      </c>
      <c r="Q718" s="52">
        <f>IFERROR(_xll.qlIndexFixing(ONIndex1Y,I718,TRUE,_xll.ohTrigger(RecalcTrigger,Trigger1Y)),NA())</f>
        <v>3.2523218944859877E-2</v>
      </c>
    </row>
    <row r="719" spans="2:17" x14ac:dyDescent="0.2">
      <c r="B719" s="46" t="s">
        <v>51</v>
      </c>
      <c r="D719" s="49">
        <f>_xll.qlCalendarAdvance(LocalCalendar,$D718,B719,"f",FALSE)</f>
        <v>44327</v>
      </c>
      <c r="E719" s="49">
        <f>_xll.qlInterestRateIndexValueDate(IndexON,D719)</f>
        <v>44327</v>
      </c>
      <c r="F719" s="52">
        <f>IFERROR(_xll.qlIndexFixing(IndexON,D719,TRUE,_xll.ohTrigger(RecalcTrigger,TriggerON)),NA())</f>
        <v>2.8890861094357234E-2</v>
      </c>
      <c r="H719" s="49">
        <f>_xll.qlCalendarAdvance(IborCalendar,$H718,B719,"f",FALSE)</f>
        <v>44320</v>
      </c>
      <c r="I719" s="49">
        <f>_xll.qlInterestRateIndexValueDate(Index1M,$H719)</f>
        <v>44322</v>
      </c>
      <c r="J719" s="52">
        <f>IFERROR(_xll.qlIndexFixing(Index1M,$H719,TRUE,_xll.ohTrigger(RecalcTrigger,Trigger1M)),NA())</f>
        <v>2.977326401487207E-2</v>
      </c>
      <c r="K719" s="52">
        <f>IFERROR(_xll.qlIndexFixing(ONIndex1M,I719,TRUE,_xll.ohTrigger(RecalcTrigger,Trigger1M)),NA())</f>
        <v>2.9686147933540852E-2</v>
      </c>
      <c r="L719" s="52">
        <f>IFERROR(_xll.qlIndexFixing(Index3M,H719,TRUE,_xll.ohTrigger(RecalcTrigger,Trigger3M)),NA())</f>
        <v>3.1157036221075237E-2</v>
      </c>
      <c r="M719" s="52">
        <f>IFERROR(_xll.qlIndexFixing(ONIndex3M,I719,TRUE,_xll.ohTrigger(RecalcTrigger,Trigger3M)),NA())</f>
        <v>3.0892995061773121E-2</v>
      </c>
      <c r="N719" s="52">
        <f>IFERROR(_xll.qlIndexFixing(Index6M,$H719,TRUE,_xll.ohTrigger(RecalcTrigger,Trigger6M)),NA())</f>
        <v>3.1968665404123194E-2</v>
      </c>
      <c r="O719" s="52">
        <f>IFERROR(_xll.qlIndexFixing(ONIndex6M,I719,TRUE,_xll.ohTrigger(RecalcTrigger,Trigger6M)),NA())</f>
        <v>3.1469148466678476E-2</v>
      </c>
      <c r="P719" s="52">
        <f>IFERROR(_xll.qlIndexFixing(Index1Y,$H719,TRUE,_xll.ohTrigger(RecalcTrigger,Trigger1Y)),NA())</f>
        <v>3.3589381976955983E-2</v>
      </c>
      <c r="Q719" s="52">
        <f>IFERROR(_xll.qlIndexFixing(ONIndex1Y,I719,TRUE,_xll.ohTrigger(RecalcTrigger,Trigger1Y)),NA())</f>
        <v>3.2545627349671591E-2</v>
      </c>
    </row>
    <row r="720" spans="2:17" x14ac:dyDescent="0.2">
      <c r="B720" s="46" t="s">
        <v>51</v>
      </c>
      <c r="D720" s="49">
        <f>_xll.qlCalendarAdvance(LocalCalendar,$D719,B720,"f",FALSE)</f>
        <v>44334</v>
      </c>
      <c r="E720" s="49">
        <f>_xll.qlInterestRateIndexValueDate(IndexON,D720)</f>
        <v>44334</v>
      </c>
      <c r="F720" s="52">
        <f>IFERROR(_xll.qlIndexFixing(IndexON,D720,TRUE,_xll.ohTrigger(RecalcTrigger,TriggerON)),NA())</f>
        <v>2.8911713384971449E-2</v>
      </c>
      <c r="H720" s="49">
        <f>_xll.qlCalendarAdvance(IborCalendar,$H719,B720,"f",FALSE)</f>
        <v>44327</v>
      </c>
      <c r="I720" s="49">
        <f>_xll.qlInterestRateIndexValueDate(Index1M,$H720)</f>
        <v>44329</v>
      </c>
      <c r="J720" s="52">
        <f>IFERROR(_xll.qlIndexFixing(Index1M,$H720,TRUE,_xll.ohTrigger(RecalcTrigger,Trigger1M)),NA())</f>
        <v>2.9794718392461561E-2</v>
      </c>
      <c r="K720" s="52">
        <f>IFERROR(_xll.qlIndexFixing(ONIndex1M,I720,TRUE,_xll.ohTrigger(RecalcTrigger,Trigger1M)),NA())</f>
        <v>2.9708890739419402E-2</v>
      </c>
      <c r="L720" s="52">
        <f>IFERROR(_xll.qlIndexFixing(Index3M,H720,TRUE,_xll.ohTrigger(RecalcTrigger,Trigger3M)),NA())</f>
        <v>3.1178104057633157E-2</v>
      </c>
      <c r="M720" s="52">
        <f>IFERROR(_xll.qlIndexFixing(ONIndex3M,I720,TRUE,_xll.ohTrigger(RecalcTrigger,Trigger3M)),NA())</f>
        <v>3.0916536071394773E-2</v>
      </c>
      <c r="N720" s="52">
        <f>IFERROR(_xll.qlIndexFixing(Index6M,$H720,TRUE,_xll.ohTrigger(RecalcTrigger,Trigger6M)),NA())</f>
        <v>3.1986745768727821E-2</v>
      </c>
      <c r="O720" s="52">
        <f>IFERROR(_xll.qlIndexFixing(ONIndex6M,I720,TRUE,_xll.ohTrigger(RecalcTrigger,Trigger6M)),NA())</f>
        <v>3.14894543881028E-2</v>
      </c>
      <c r="P720" s="52">
        <f>IFERROR(_xll.qlIndexFixing(Index1Y,$H720,TRUE,_xll.ohTrigger(RecalcTrigger,Trigger1Y)),NA())</f>
        <v>3.3606966336403761E-2</v>
      </c>
      <c r="Q720" s="52">
        <f>IFERROR(_xll.qlIndexFixing(ONIndex1Y,I720,TRUE,_xll.ohTrigger(RecalcTrigger,Trigger1Y)),NA())</f>
        <v>3.2567784435997282E-2</v>
      </c>
    </row>
    <row r="721" spans="2:17" x14ac:dyDescent="0.2">
      <c r="B721" s="46" t="s">
        <v>51</v>
      </c>
      <c r="D721" s="49">
        <f>_xll.qlCalendarAdvance(LocalCalendar,$D720,B721,"f",FALSE)</f>
        <v>44341</v>
      </c>
      <c r="E721" s="49">
        <f>_xll.qlInterestRateIndexValueDate(IndexON,D721)</f>
        <v>44341</v>
      </c>
      <c r="F721" s="52">
        <f>IFERROR(_xll.qlIndexFixing(IndexON,D721,TRUE,_xll.ohTrigger(RecalcTrigger,TriggerON)),NA())</f>
        <v>2.8932064886895148E-2</v>
      </c>
      <c r="H721" s="49">
        <f>_xll.qlCalendarAdvance(IborCalendar,$H720,B721,"f",FALSE)</f>
        <v>44334</v>
      </c>
      <c r="I721" s="49">
        <f>_xll.qlInterestRateIndexValueDate(Index1M,$H721)</f>
        <v>44336</v>
      </c>
      <c r="J721" s="52">
        <f>IFERROR(_xll.qlIndexFixing(Index1M,$H721,TRUE,_xll.ohTrigger(RecalcTrigger,Trigger1M)),NA())</f>
        <v>2.9815564595777611E-2</v>
      </c>
      <c r="K721" s="52">
        <f>IFERROR(_xll.qlIndexFixing(ONIndex1M,I721,TRUE,_xll.ohTrigger(RecalcTrigger,Trigger1M)),NA())</f>
        <v>2.9731026889292522E-2</v>
      </c>
      <c r="L721" s="52">
        <f>IFERROR(_xll.qlIndexFixing(Index3M,H721,TRUE,_xll.ohTrigger(RecalcTrigger,Trigger3M)),NA())</f>
        <v>3.1198840174373372E-2</v>
      </c>
      <c r="M721" s="52">
        <f>IFERROR(_xll.qlIndexFixing(ONIndex3M,I721,TRUE,_xll.ohTrigger(RecalcTrigger,Trigger3M)),NA())</f>
        <v>3.0939615438692059E-2</v>
      </c>
      <c r="N721" s="52">
        <f>IFERROR(_xll.qlIndexFixing(Index6M,$H721,TRUE,_xll.ohTrigger(RecalcTrigger,Trigger6M)),NA())</f>
        <v>3.2004731074899928E-2</v>
      </c>
      <c r="O721" s="52">
        <f>IFERROR(_xll.qlIndexFixing(ONIndex6M,I721,TRUE,_xll.ohTrigger(RecalcTrigger,Trigger6M)),NA())</f>
        <v>3.1509327788148411E-2</v>
      </c>
      <c r="P721" s="52">
        <f>IFERROR(_xll.qlIndexFixing(Index1Y,$H721,TRUE,_xll.ohTrigger(RecalcTrigger,Trigger1Y)),NA())</f>
        <v>3.3624355537693842E-2</v>
      </c>
      <c r="Q721" s="52">
        <f>IFERROR(_xll.qlIndexFixing(ONIndex1Y,I721,TRUE,_xll.ohTrigger(RecalcTrigger,Trigger1Y)),NA())</f>
        <v>3.2589690203836952E-2</v>
      </c>
    </row>
    <row r="722" spans="2:17" x14ac:dyDescent="0.2">
      <c r="B722" s="46" t="s">
        <v>51</v>
      </c>
      <c r="D722" s="49">
        <f>_xll.qlCalendarAdvance(LocalCalendar,$D721,B722,"f",FALSE)</f>
        <v>44348</v>
      </c>
      <c r="E722" s="49">
        <f>_xll.qlInterestRateIndexValueDate(IndexON,D722)</f>
        <v>44348</v>
      </c>
      <c r="F722" s="52">
        <f>IFERROR(_xll.qlIndexFixing(IndexON,D722,TRUE,_xll.ohTrigger(RecalcTrigger,TriggerON)),NA())</f>
        <v>2.8951915600128331E-2</v>
      </c>
      <c r="H722" s="49">
        <f>_xll.qlCalendarAdvance(IborCalendar,$H721,B722,"f",FALSE)</f>
        <v>44341</v>
      </c>
      <c r="I722" s="49">
        <f>_xll.qlInterestRateIndexValueDate(Index1M,$H722)</f>
        <v>44343</v>
      </c>
      <c r="J722" s="52">
        <f>IFERROR(_xll.qlIndexFixing(Index1M,$H722,TRUE,_xll.ohTrigger(RecalcTrigger,Trigger1M)),NA())</f>
        <v>2.9835802621445418E-2</v>
      </c>
      <c r="K722" s="52">
        <f>IFERROR(_xll.qlIndexFixing(ONIndex1M,I722,TRUE,_xll.ohTrigger(RecalcTrigger,Trigger1M)),NA())</f>
        <v>2.9752556382920403E-2</v>
      </c>
      <c r="L722" s="52">
        <f>IFERROR(_xll.qlIndexFixing(Index3M,H722,TRUE,_xll.ohTrigger(RecalcTrigger,Trigger3M)),NA())</f>
        <v>3.121926532541518E-2</v>
      </c>
      <c r="M722" s="52">
        <f>IFERROR(_xll.qlIndexFixing(ONIndex3M,I722,TRUE,_xll.ohTrigger(RecalcTrigger,Trigger3M)),NA())</f>
        <v>3.0962233163425168E-2</v>
      </c>
      <c r="N722" s="52">
        <f>IFERROR(_xll.qlIndexFixing(Index6M,$H722,TRUE,_xll.ohTrigger(RecalcTrigger,Trigger6M)),NA())</f>
        <v>3.2022638664654213E-2</v>
      </c>
      <c r="O722" s="52">
        <f>IFERROR(_xll.qlIndexFixing(ONIndex6M,I722,TRUE,_xll.ohTrigger(RecalcTrigger,Trigger6M)),NA())</f>
        <v>3.1528768666735374E-2</v>
      </c>
      <c r="P722" s="52">
        <f>IFERROR(_xll.qlIndexFixing(Index1Y,$H722,TRUE,_xll.ohTrigger(RecalcTrigger,Trigger1Y)),NA())</f>
        <v>3.3641550988530659E-2</v>
      </c>
      <c r="Q722" s="52">
        <f>IFERROR(_xll.qlIndexFixing(ONIndex1Y,I722,TRUE,_xll.ohTrigger(RecalcTrigger,Trigger1Y)),NA())</f>
        <v>3.2611344653110663E-2</v>
      </c>
    </row>
    <row r="723" spans="2:17" x14ac:dyDescent="0.2">
      <c r="B723" s="46" t="s">
        <v>51</v>
      </c>
      <c r="D723" s="49">
        <f>_xll.qlCalendarAdvance(LocalCalendar,$D722,B723,"f",FALSE)</f>
        <v>44355</v>
      </c>
      <c r="E723" s="49">
        <f>_xll.qlInterestRateIndexValueDate(IndexON,D723)</f>
        <v>44355</v>
      </c>
      <c r="F723" s="52">
        <f>IFERROR(_xll.qlIndexFixing(IndexON,D723,TRUE,_xll.ohTrigger(RecalcTrigger,TriggerON)),NA())</f>
        <v>2.8971265524591061E-2</v>
      </c>
      <c r="H723" s="49">
        <f>_xll.qlCalendarAdvance(IborCalendar,$H722,B723,"f",FALSE)</f>
        <v>44348</v>
      </c>
      <c r="I723" s="49">
        <f>_xll.qlInterestRateIndexValueDate(Index1M,$H723)</f>
        <v>44350</v>
      </c>
      <c r="J723" s="52">
        <f>IFERROR(_xll.qlIndexFixing(Index1M,$H723,TRUE,_xll.ohTrigger(RecalcTrigger,Trigger1M)),NA())</f>
        <v>2.9858035288510883E-2</v>
      </c>
      <c r="K723" s="52">
        <f>IFERROR(_xll.qlIndexFixing(ONIndex1M,I723,TRUE,_xll.ohTrigger(RecalcTrigger,Trigger1M)),NA())</f>
        <v>2.9773479220382981E-2</v>
      </c>
      <c r="L723" s="52">
        <f>IFERROR(_xll.qlIndexFixing(Index3M,H723,TRUE,_xll.ohTrigger(RecalcTrigger,Trigger3M)),NA())</f>
        <v>3.1239400265380076E-2</v>
      </c>
      <c r="M723" s="52">
        <f>IFERROR(_xll.qlIndexFixing(ONIndex3M,I723,TRUE,_xll.ohTrigger(RecalcTrigger,Trigger3M)),NA())</f>
        <v>3.0984389245674038E-2</v>
      </c>
      <c r="N723" s="52">
        <f>IFERROR(_xll.qlIndexFixing(Index6M,$H723,TRUE,_xll.ohTrigger(RecalcTrigger,Trigger6M)),NA())</f>
        <v>3.2032417748439283E-2</v>
      </c>
      <c r="O723" s="52">
        <f>IFERROR(_xll.qlIndexFixing(ONIndex6M,I723,TRUE,_xll.ohTrigger(RecalcTrigger,Trigger6M)),NA())</f>
        <v>3.1547777023863688E-2</v>
      </c>
      <c r="P723" s="52">
        <f>IFERROR(_xll.qlIndexFixing(Index1Y,$H723,TRUE,_xll.ohTrigger(RecalcTrigger,Trigger1Y)),NA())</f>
        <v>3.3658554096825367E-2</v>
      </c>
      <c r="Q723" s="52">
        <f>IFERROR(_xll.qlIndexFixing(ONIndex1Y,I723,TRUE,_xll.ohTrigger(RecalcTrigger,Trigger1Y)),NA())</f>
        <v>3.2632747783818417E-2</v>
      </c>
    </row>
    <row r="724" spans="2:17" x14ac:dyDescent="0.2">
      <c r="B724" s="46" t="s">
        <v>51</v>
      </c>
      <c r="D724" s="49">
        <f>_xll.qlCalendarAdvance(LocalCalendar,$D723,B724,"f",FALSE)</f>
        <v>44362</v>
      </c>
      <c r="E724" s="49">
        <f>_xll.qlInterestRateIndexValueDate(IndexON,D724)</f>
        <v>44362</v>
      </c>
      <c r="F724" s="52">
        <f>IFERROR(_xll.qlIndexFixing(IndexON,D724,TRUE,_xll.ohTrigger(RecalcTrigger,TriggerON)),NA())</f>
        <v>2.8990114660123467E-2</v>
      </c>
      <c r="H724" s="49">
        <f>_xll.qlCalendarAdvance(IborCalendar,$H723,B724,"f",FALSE)</f>
        <v>44355</v>
      </c>
      <c r="I724" s="49">
        <f>_xll.qlInterestRateIndexValueDate(Index1M,$H724)</f>
        <v>44357</v>
      </c>
      <c r="J724" s="52">
        <f>IFERROR(_xll.qlIndexFixing(Index1M,$H724,TRUE,_xll.ohTrigger(RecalcTrigger,Trigger1M)),NA())</f>
        <v>2.9874589835088838E-2</v>
      </c>
      <c r="K724" s="52">
        <f>IFERROR(_xll.qlIndexFixing(ONIndex1M,I724,TRUE,_xll.ohTrigger(RecalcTrigger,Trigger1M)),NA())</f>
        <v>2.9793795401440448E-2</v>
      </c>
      <c r="L724" s="52">
        <f>IFERROR(_xll.qlIndexFixing(Index3M,H724,TRUE,_xll.ohTrigger(RecalcTrigger,Trigger3M)),NA())</f>
        <v>3.1259265749384819E-2</v>
      </c>
      <c r="M724" s="52">
        <f>IFERROR(_xll.qlIndexFixing(ONIndex3M,I724,TRUE,_xll.ohTrigger(RecalcTrigger,Trigger3M)),NA())</f>
        <v>3.1006083685358732E-2</v>
      </c>
      <c r="N724" s="52">
        <f>IFERROR(_xll.qlIndexFixing(Index6M,$H724,TRUE,_xll.ohTrigger(RecalcTrigger,Trigger6M)),NA())</f>
        <v>3.2050214116340806E-2</v>
      </c>
      <c r="O724" s="52">
        <f>IFERROR(_xll.qlIndexFixing(ONIndex6M,I724,TRUE,_xll.ohTrigger(RecalcTrigger,Trigger6M)),NA())</f>
        <v>3.1566352859373481E-2</v>
      </c>
      <c r="P724" s="52">
        <f>IFERROR(_xll.qlIndexFixing(Index1Y,$H724,TRUE,_xll.ohTrigger(RecalcTrigger,Trigger1Y)),NA())</f>
        <v>3.3675366270692786E-2</v>
      </c>
      <c r="Q724" s="52">
        <f>IFERROR(_xll.qlIndexFixing(ONIndex1Y,I724,TRUE,_xll.ohTrigger(RecalcTrigger,Trigger1Y)),NA())</f>
        <v>3.2653899595960212E-2</v>
      </c>
    </row>
    <row r="725" spans="2:17" x14ac:dyDescent="0.2">
      <c r="B725" s="46" t="s">
        <v>51</v>
      </c>
      <c r="D725" s="49">
        <f>_xll.qlCalendarAdvance(LocalCalendar,$D724,B725,"f",FALSE)</f>
        <v>44369</v>
      </c>
      <c r="E725" s="49">
        <f>_xll.qlInterestRateIndexValueDate(IndexON,D725)</f>
        <v>44369</v>
      </c>
      <c r="F725" s="52">
        <f>IFERROR(_xll.qlIndexFixing(IndexON,D725,TRUE,_xll.ohTrigger(RecalcTrigger,TriggerON)),NA())</f>
        <v>2.9008463006645613E-2</v>
      </c>
      <c r="H725" s="49">
        <f>_xll.qlCalendarAdvance(IborCalendar,$H724,B725,"f",FALSE)</f>
        <v>44362</v>
      </c>
      <c r="I725" s="49">
        <f>_xll.qlInterestRateIndexValueDate(Index1M,$H725)</f>
        <v>44364</v>
      </c>
      <c r="J725" s="52">
        <f>IFERROR(_xll.qlIndexFixing(Index1M,$H725,TRUE,_xll.ohTrigger(RecalcTrigger,Trigger1M)),NA())</f>
        <v>2.9893361759511239E-2</v>
      </c>
      <c r="K725" s="52">
        <f>IFERROR(_xll.qlIndexFixing(ONIndex1M,I725,TRUE,_xll.ohTrigger(RecalcTrigger,Trigger1M)),NA())</f>
        <v>2.9813504925932932E-2</v>
      </c>
      <c r="L725" s="52">
        <f>IFERROR(_xll.qlIndexFixing(Index3M,H725,TRUE,_xll.ohTrigger(RecalcTrigger,Trigger3M)),NA())</f>
        <v>3.1278882533018838E-2</v>
      </c>
      <c r="M725" s="52">
        <f>IFERROR(_xll.qlIndexFixing(ONIndex3M,I725,TRUE,_xll.ohTrigger(RecalcTrigger,Trigger3M)),NA())</f>
        <v>3.1027316482319378E-2</v>
      </c>
      <c r="N725" s="52">
        <f>IFERROR(_xll.qlIndexFixing(Index6M,$H725,TRUE,_xll.ohTrigger(RecalcTrigger,Trigger6M)),NA())</f>
        <v>3.2067984030315189E-2</v>
      </c>
      <c r="O725" s="52">
        <f>IFERROR(_xll.qlIndexFixing(ONIndex6M,I725,TRUE,_xll.ohTrigger(RecalcTrigger,Trigger6M)),NA())</f>
        <v>3.1584496173184817E-2</v>
      </c>
      <c r="P725" s="52">
        <f>IFERROR(_xll.qlIndexFixing(Index1Y,$H725,TRUE,_xll.ohTrigger(RecalcTrigger,Trigger1Y)),NA())</f>
        <v>3.3691988918448795E-2</v>
      </c>
      <c r="Q725" s="52">
        <f>IFERROR(_xll.qlIndexFixing(ONIndex1Y,I725,TRUE,_xll.ohTrigger(RecalcTrigger,Trigger1Y)),NA())</f>
        <v>3.2674800089296241E-2</v>
      </c>
    </row>
    <row r="726" spans="2:17" x14ac:dyDescent="0.2">
      <c r="B726" s="46" t="s">
        <v>51</v>
      </c>
      <c r="D726" s="49">
        <f>_xll.qlCalendarAdvance(LocalCalendar,$D725,B726,"f",FALSE)</f>
        <v>44376</v>
      </c>
      <c r="E726" s="49">
        <f>_xll.qlInterestRateIndexValueDate(IndexON,D726)</f>
        <v>44376</v>
      </c>
      <c r="F726" s="52">
        <f>IFERROR(_xll.qlIndexFixing(IndexON,D726,TRUE,_xll.ohTrigger(RecalcTrigger,TriggerON)),NA())</f>
        <v>2.9026311722271103E-2</v>
      </c>
      <c r="H726" s="49">
        <f>_xll.qlCalendarAdvance(IborCalendar,$H725,B726,"f",FALSE)</f>
        <v>44369</v>
      </c>
      <c r="I726" s="49">
        <f>_xll.qlInterestRateIndexValueDate(Index1M,$H726)</f>
        <v>44371</v>
      </c>
      <c r="J726" s="52">
        <f>IFERROR(_xll.qlIndexFixing(Index1M,$H726,TRUE,_xll.ohTrigger(RecalcTrigger,Trigger1M)),NA())</f>
        <v>2.9911888702513489E-2</v>
      </c>
      <c r="K726" s="52">
        <f>IFERROR(_xll.qlIndexFixing(ONIndex1M,I726,TRUE,_xll.ohTrigger(RecalcTrigger,Trigger1M)),NA())</f>
        <v>2.9832607793940369E-2</v>
      </c>
      <c r="L726" s="52">
        <f>IFERROR(_xll.qlIndexFixing(Index3M,H726,TRUE,_xll.ohTrigger(RecalcTrigger,Trigger3M)),NA())</f>
        <v>3.1298271372338989E-2</v>
      </c>
      <c r="M726" s="52">
        <f>IFERROR(_xll.qlIndexFixing(ONIndex3M,I726,TRUE,_xll.ohTrigger(RecalcTrigger,Trigger3M)),NA())</f>
        <v>3.1048087636476041E-2</v>
      </c>
      <c r="N726" s="52">
        <f>IFERROR(_xll.qlIndexFixing(Index6M,$H726,TRUE,_xll.ohTrigger(RecalcTrigger,Trigger6M)),NA())</f>
        <v>3.2099236734367848E-2</v>
      </c>
      <c r="O726" s="52">
        <f>IFERROR(_xll.qlIndexFixing(ONIndex6M,I726,TRUE,_xll.ohTrigger(RecalcTrigger,Trigger6M)),NA())</f>
        <v>3.1602206965297697E-2</v>
      </c>
      <c r="P726" s="52">
        <f>IFERROR(_xll.qlIndexFixing(Index1Y,$H726,TRUE,_xll.ohTrigger(RecalcTrigger,Trigger1Y)),NA())</f>
        <v>3.3708423448607916E-2</v>
      </c>
      <c r="Q726" s="52">
        <f>IFERROR(_xll.qlIndexFixing(ONIndex1Y,I726,TRUE,_xll.ohTrigger(RecalcTrigger,Trigger1Y)),NA())</f>
        <v>3.2695449263986376E-2</v>
      </c>
    </row>
    <row r="727" spans="2:17" x14ac:dyDescent="0.2">
      <c r="B727" s="46" t="s">
        <v>51</v>
      </c>
      <c r="D727" s="49">
        <f>_xll.qlCalendarAdvance(LocalCalendar,$D726,B727,"f",FALSE)</f>
        <v>44383</v>
      </c>
      <c r="E727" s="49">
        <f>_xll.qlInterestRateIndexValueDate(IndexON,D727)</f>
        <v>44383</v>
      </c>
      <c r="F727" s="52">
        <f>IFERROR(_xll.qlIndexFixing(IndexON,D727,TRUE,_xll.ohTrigger(RecalcTrigger,TriggerON)),NA())</f>
        <v>2.9043853052899138E-2</v>
      </c>
      <c r="H727" s="49">
        <f>_xll.qlCalendarAdvance(IborCalendar,$H726,B727,"f",FALSE)</f>
        <v>44376</v>
      </c>
      <c r="I727" s="49">
        <f>_xll.qlInterestRateIndexValueDate(Index1M,$H727)</f>
        <v>44378</v>
      </c>
      <c r="J727" s="52">
        <f>IFERROR(_xll.qlIndexFixing(Index1M,$H727,TRUE,_xll.ohTrigger(RecalcTrigger,Trigger1M)),NA())</f>
        <v>2.9930297291594077E-2</v>
      </c>
      <c r="K727" s="52">
        <f>IFERROR(_xll.qlIndexFixing(ONIndex1M,I727,TRUE,_xll.ohTrigger(RecalcTrigger,Trigger1M)),NA())</f>
        <v>2.9851141464778408E-2</v>
      </c>
      <c r="L727" s="52">
        <f>IFERROR(_xll.qlIndexFixing(Index3M,H727,TRUE,_xll.ohTrigger(RecalcTrigger,Trigger3M)),NA())</f>
        <v>3.131745294314809E-2</v>
      </c>
      <c r="M727" s="52">
        <f>IFERROR(_xll.qlIndexFixing(ONIndex3M,I727,TRUE,_xll.ohTrigger(RecalcTrigger,Trigger3M)),NA())</f>
        <v>3.1068414641994835E-2</v>
      </c>
      <c r="N727" s="52">
        <f>IFERROR(_xll.qlIndexFixing(Index6M,$H727,TRUE,_xll.ohTrigger(RecalcTrigger,Trigger6M)),NA())</f>
        <v>3.211431968875901E-2</v>
      </c>
      <c r="O727" s="52">
        <f>IFERROR(_xll.qlIndexFixing(ONIndex6M,I727,TRUE,_xll.ohTrigger(RecalcTrigger,Trigger6M)),NA())</f>
        <v>3.1619514537633009E-2</v>
      </c>
      <c r="P727" s="52">
        <f>IFERROR(_xll.qlIndexFixing(Index1Y,$H727,TRUE,_xll.ohTrigger(RecalcTrigger,Trigger1Y)),NA())</f>
        <v>3.372467126266341E-2</v>
      </c>
      <c r="Q727" s="52">
        <f>IFERROR(_xll.qlIndexFixing(ONIndex1Y,I727,TRUE,_xll.ohTrigger(RecalcTrigger,Trigger1Y)),NA())</f>
        <v>3.2715851740015012E-2</v>
      </c>
    </row>
    <row r="728" spans="2:17" x14ac:dyDescent="0.2">
      <c r="B728" s="46" t="s">
        <v>51</v>
      </c>
      <c r="D728" s="49">
        <f>_xll.qlCalendarAdvance(LocalCalendar,$D727,B728,"f",FALSE)</f>
        <v>44390</v>
      </c>
      <c r="E728" s="49">
        <f>_xll.qlInterestRateIndexValueDate(IndexON,D728)</f>
        <v>44390</v>
      </c>
      <c r="F728" s="52">
        <f>IFERROR(_xll.qlIndexFixing(IndexON,D728,TRUE,_xll.ohTrigger(RecalcTrigger,TriggerON)),NA())</f>
        <v>2.9061234078078257E-2</v>
      </c>
      <c r="H728" s="49">
        <f>_xll.qlCalendarAdvance(IborCalendar,$H727,B728,"f",FALSE)</f>
        <v>44383</v>
      </c>
      <c r="I728" s="49">
        <f>_xll.qlInterestRateIndexValueDate(Index1M,$H728)</f>
        <v>44385</v>
      </c>
      <c r="J728" s="52">
        <f>IFERROR(_xll.qlIndexFixing(Index1M,$H728,TRUE,_xll.ohTrigger(RecalcTrigger,Trigger1M)),NA())</f>
        <v>2.9948671101265312E-2</v>
      </c>
      <c r="K728" s="52">
        <f>IFERROR(_xll.qlIndexFixing(ONIndex1M,I728,TRUE,_xll.ohTrigger(RecalcTrigger,Trigger1M)),NA())</f>
        <v>2.9869527852950384E-2</v>
      </c>
      <c r="L728" s="52">
        <f>IFERROR(_xll.qlIndexFixing(Index3M,H728,TRUE,_xll.ohTrigger(RecalcTrigger,Trigger3M)),NA())</f>
        <v>3.1336440890738872E-2</v>
      </c>
      <c r="M728" s="52">
        <f>IFERROR(_xll.qlIndexFixing(ONIndex3M,I728,TRUE,_xll.ohTrigger(RecalcTrigger,Trigger3M)),NA())</f>
        <v>3.1088494539819322E-2</v>
      </c>
      <c r="N728" s="52">
        <f>IFERROR(_xll.qlIndexFixing(Index6M,$H728,TRUE,_xll.ohTrigger(RecalcTrigger,Trigger6M)),NA())</f>
        <v>3.2129417247235281E-2</v>
      </c>
      <c r="O728" s="52">
        <f>IFERROR(_xll.qlIndexFixing(ONIndex6M,I728,TRUE,_xll.ohTrigger(RecalcTrigger,Trigger6M)),NA())</f>
        <v>3.1636748923471458E-2</v>
      </c>
      <c r="P728" s="52">
        <f>IFERROR(_xll.qlIndexFixing(Index1Y,$H728,TRUE,_xll.ohTrigger(RecalcTrigger,Trigger1Y)),NA())</f>
        <v>3.3740733133455707E-2</v>
      </c>
      <c r="Q728" s="52">
        <f>IFERROR(_xll.qlIndexFixing(ONIndex1Y,I728,TRUE,_xll.ohTrigger(RecalcTrigger,Trigger1Y)),NA())</f>
        <v>3.273605955511627E-2</v>
      </c>
    </row>
    <row r="729" spans="2:17" x14ac:dyDescent="0.2">
      <c r="B729" s="46" t="s">
        <v>51</v>
      </c>
      <c r="D729" s="49">
        <f>_xll.qlCalendarAdvance(LocalCalendar,$D728,B729,"f",FALSE)</f>
        <v>44397</v>
      </c>
      <c r="E729" s="49">
        <f>_xll.qlInterestRateIndexValueDate(IndexON,D729)</f>
        <v>44397</v>
      </c>
      <c r="F729" s="52">
        <f>IFERROR(_xll.qlIndexFixing(IndexON,D729,TRUE,_xll.ohTrigger(RecalcTrigger,TriggerON)),NA())</f>
        <v>2.9078454797968334E-2</v>
      </c>
      <c r="H729" s="49">
        <f>_xll.qlCalendarAdvance(IborCalendar,$H728,B729,"f",FALSE)</f>
        <v>44390</v>
      </c>
      <c r="I729" s="49">
        <f>_xll.qlInterestRateIndexValueDate(Index1M,$H729)</f>
        <v>44392</v>
      </c>
      <c r="J729" s="52">
        <f>IFERROR(_xll.qlIndexFixing(Index1M,$H729,TRUE,_xll.ohTrigger(RecalcTrigger,Trigger1M)),NA())</f>
        <v>2.9967017852640943E-2</v>
      </c>
      <c r="K729" s="52">
        <f>IFERROR(_xll.qlIndexFixing(ONIndex1M,I729,TRUE,_xll.ohTrigger(RecalcTrigger,Trigger1M)),NA())</f>
        <v>2.9887887223534193E-2</v>
      </c>
      <c r="L729" s="52">
        <f>IFERROR(_xll.qlIndexFixing(Index3M,H729,TRUE,_xll.ohTrigger(RecalcTrigger,Trigger3M)),NA())</f>
        <v>3.1355236473250996E-2</v>
      </c>
      <c r="M729" s="52">
        <f>IFERROR(_xll.qlIndexFixing(ONIndex3M,I729,TRUE,_xll.ohTrigger(RecalcTrigger,Trigger3M)),NA())</f>
        <v>3.1108383495661585E-2</v>
      </c>
      <c r="N729" s="52">
        <f>IFERROR(_xll.qlIndexFixing(Index6M,$H729,TRUE,_xll.ohTrigger(RecalcTrigger,Trigger6M)),NA())</f>
        <v>3.2149946156951249E-2</v>
      </c>
      <c r="O729" s="52">
        <f>IFERROR(_xll.qlIndexFixing(ONIndex6M,I729,TRUE,_xll.ohTrigger(RecalcTrigger,Trigger6M)),NA())</f>
        <v>3.1654004197720909E-2</v>
      </c>
      <c r="P729" s="52">
        <f>IFERROR(_xll.qlIndexFixing(Index1Y,$H729,TRUE,_xll.ohTrigger(RecalcTrigger,Trigger1Y)),NA())</f>
        <v>3.3756608726035427E-2</v>
      </c>
      <c r="Q729" s="52">
        <f>IFERROR(_xll.qlIndexFixing(ONIndex1Y,I729,TRUE,_xll.ohTrigger(RecalcTrigger,Trigger1Y)),NA())</f>
        <v>3.2756087542384904E-2</v>
      </c>
    </row>
    <row r="730" spans="2:17" x14ac:dyDescent="0.2">
      <c r="B730" s="46" t="s">
        <v>51</v>
      </c>
      <c r="D730" s="49">
        <f>_xll.qlCalendarAdvance(LocalCalendar,$D729,B730,"f",FALSE)</f>
        <v>44404</v>
      </c>
      <c r="E730" s="49">
        <f>_xll.qlInterestRateIndexValueDate(IndexON,D730)</f>
        <v>44404</v>
      </c>
      <c r="F730" s="52">
        <f>IFERROR(_xll.qlIndexFixing(IndexON,D730,TRUE,_xll.ohTrigger(RecalcTrigger,TriggerON)),NA())</f>
        <v>2.9095515212409495E-2</v>
      </c>
      <c r="H730" s="49">
        <f>_xll.qlCalendarAdvance(IborCalendar,$H729,B730,"f",FALSE)</f>
        <v>44397</v>
      </c>
      <c r="I730" s="49">
        <f>_xll.qlInterestRateIndexValueDate(Index1M,$H730)</f>
        <v>44399</v>
      </c>
      <c r="J730" s="52">
        <f>IFERROR(_xll.qlIndexFixing(Index1M,$H730,TRUE,_xll.ohTrigger(RecalcTrigger,Trigger1M)),NA())</f>
        <v>2.9985337545586077E-2</v>
      </c>
      <c r="K730" s="52">
        <f>IFERROR(_xll.qlIndexFixing(ONIndex1M,I730,TRUE,_xll.ohTrigger(RecalcTrigger,Trigger1M)),NA())</f>
        <v>2.9906219576529836E-2</v>
      </c>
      <c r="L730" s="52">
        <f>IFERROR(_xll.qlIndexFixing(Index3M,H730,TRUE,_xll.ohTrigger(RecalcTrigger,Trigger3M)),NA())</f>
        <v>3.1373839687933627E-2</v>
      </c>
      <c r="M730" s="52">
        <f>IFERROR(_xll.qlIndexFixing(ONIndex3M,I730,TRUE,_xll.ohTrigger(RecalcTrigger,Trigger3M)),NA())</f>
        <v>3.1128081509521621E-2</v>
      </c>
      <c r="N730" s="52">
        <f>IFERROR(_xll.qlIndexFixing(Index6M,$H730,TRUE,_xll.ohTrigger(RecalcTrigger,Trigger6M)),NA())</f>
        <v>3.2165080293510104E-2</v>
      </c>
      <c r="O730" s="52">
        <f>IFERROR(_xll.qlIndexFixing(ONIndex6M,I730,TRUE,_xll.ohTrigger(RecalcTrigger,Trigger6M)),NA())</f>
        <v>3.1671280360541232E-2</v>
      </c>
      <c r="P730" s="52">
        <f>IFERROR(_xll.qlIndexFixing(Index1Y,$H730,TRUE,_xll.ohTrigger(RecalcTrigger,Trigger1Y)),NA())</f>
        <v>3.3772297592754727E-2</v>
      </c>
      <c r="Q730" s="52">
        <f>IFERROR(_xll.qlIndexFixing(ONIndex1Y,I730,TRUE,_xll.ohTrigger(RecalcTrigger,Trigger1Y)),NA())</f>
        <v>3.2775935701740977E-2</v>
      </c>
    </row>
    <row r="731" spans="2:17" x14ac:dyDescent="0.2">
      <c r="B731" s="46" t="s">
        <v>51</v>
      </c>
      <c r="D731" s="49">
        <f>_xll.qlCalendarAdvance(LocalCalendar,$D730,B731,"f",FALSE)</f>
        <v>44411</v>
      </c>
      <c r="E731" s="49">
        <f>_xll.qlInterestRateIndexValueDate(IndexON,D731)</f>
        <v>44411</v>
      </c>
      <c r="F731" s="52">
        <f>IFERROR(_xll.qlIndexFixing(IndexON,D731,TRUE,_xll.ohTrigger(RecalcTrigger,TriggerON)),NA())</f>
        <v>2.9112415321401741E-2</v>
      </c>
      <c r="H731" s="49">
        <f>_xll.qlCalendarAdvance(IborCalendar,$H730,B731,"f",FALSE)</f>
        <v>44404</v>
      </c>
      <c r="I731" s="49">
        <f>_xll.qlInterestRateIndexValueDate(Index1M,$H731)</f>
        <v>44406</v>
      </c>
      <c r="J731" s="52">
        <f>IFERROR(_xll.qlIndexFixing(Index1M,$H731,TRUE,_xll.ohTrigger(RecalcTrigger,Trigger1M)),NA())</f>
        <v>3.0006183599792541E-2</v>
      </c>
      <c r="K731" s="52">
        <f>IFERROR(_xll.qlIndexFixing(ONIndex1M,I731,TRUE,_xll.ohTrigger(RecalcTrigger,Trigger1M)),NA())</f>
        <v>2.9924524911937311E-2</v>
      </c>
      <c r="L731" s="52">
        <f>IFERROR(_xll.qlIndexFixing(Index3M,H731,TRUE,_xll.ohTrigger(RecalcTrigger,Trigger3M)),NA())</f>
        <v>3.1392250532064604E-2</v>
      </c>
      <c r="M731" s="52">
        <f>IFERROR(_xll.qlIndexFixing(ONIndex3M,I731,TRUE,_xll.ohTrigger(RecalcTrigger,Trigger3M)),NA())</f>
        <v>3.1147588581319496E-2</v>
      </c>
      <c r="N731" s="52">
        <f>IFERROR(_xll.qlIndexFixing(Index6M,$H731,TRUE,_xll.ohTrigger(RecalcTrigger,Trigger6M)),NA())</f>
        <v>3.2182943908611657E-2</v>
      </c>
      <c r="O731" s="52">
        <f>IFERROR(_xll.qlIndexFixing(ONIndex6M,I731,TRUE,_xll.ohTrigger(RecalcTrigger,Trigger6M)),NA())</f>
        <v>3.1688577411532748E-2</v>
      </c>
      <c r="P731" s="52">
        <f>IFERROR(_xll.qlIndexFixing(Index1Y,$H731,TRUE,_xll.ohTrigger(RecalcTrigger,Trigger1Y)),NA())</f>
        <v>3.3787799286040671E-2</v>
      </c>
      <c r="Q731" s="52">
        <f>IFERROR(_xll.qlIndexFixing(ONIndex1Y,I731,TRUE,_xll.ohTrigger(RecalcTrigger,Trigger1Y)),NA())</f>
        <v>3.2795604033344361E-2</v>
      </c>
    </row>
    <row r="732" spans="2:17" x14ac:dyDescent="0.2">
      <c r="B732" s="46" t="s">
        <v>51</v>
      </c>
      <c r="D732" s="49">
        <f>_xll.qlCalendarAdvance(LocalCalendar,$D731,B732,"f",FALSE)</f>
        <v>44418</v>
      </c>
      <c r="E732" s="49">
        <f>_xll.qlInterestRateIndexValueDate(IndexON,D732)</f>
        <v>44418</v>
      </c>
      <c r="F732" s="52">
        <f>IFERROR(_xll.qlIndexFixing(IndexON,D732,TRUE,_xll.ohTrigger(RecalcTrigger,TriggerON)),NA())</f>
        <v>2.9129155125025008E-2</v>
      </c>
      <c r="H732" s="49">
        <f>_xll.qlCalendarAdvance(IborCalendar,$H731,B732,"f",FALSE)</f>
        <v>44411</v>
      </c>
      <c r="I732" s="49">
        <f>_xll.qlInterestRateIndexValueDate(Index1M,$H732)</f>
        <v>44413</v>
      </c>
      <c r="J732" s="52">
        <f>IFERROR(_xll.qlIndexFixing(Index1M,$H732,TRUE,_xll.ohTrigger(RecalcTrigger,Trigger1M)),NA())</f>
        <v>3.0024448763435921E-2</v>
      </c>
      <c r="K732" s="52">
        <f>IFERROR(_xll.qlIndexFixing(ONIndex1M,I732,TRUE,_xll.ohTrigger(RecalcTrigger,Trigger1M)),NA())</f>
        <v>2.9942803229836557E-2</v>
      </c>
      <c r="L732" s="52">
        <f>IFERROR(_xll.qlIndexFixing(Index3M,H732,TRUE,_xll.ohTrigger(RecalcTrigger,Trigger3M)),NA())</f>
        <v>3.1410469002947812E-2</v>
      </c>
      <c r="M732" s="52">
        <f>IFERROR(_xll.qlIndexFixing(ONIndex3M,I732,TRUE,_xll.ohTrigger(RecalcTrigger,Trigger3M)),NA())</f>
        <v>3.1166904711135146E-2</v>
      </c>
      <c r="N732" s="52">
        <f>IFERROR(_xll.qlIndexFixing(Index6M,$H732,TRUE,_xll.ohTrigger(RecalcTrigger,Trigger6M)),NA())</f>
        <v>3.2200828919128968E-2</v>
      </c>
      <c r="O732" s="52">
        <f>IFERROR(_xll.qlIndexFixing(ONIndex6M,I732,TRUE,_xll.ohTrigger(RecalcTrigger,Trigger6M)),NA())</f>
        <v>3.1705895351175073E-2</v>
      </c>
      <c r="P732" s="52">
        <f>IFERROR(_xll.qlIndexFixing(Index1Y,$H732,TRUE,_xll.ohTrigger(RecalcTrigger,Trigger1Y)),NA())</f>
        <v>3.3803113358396975E-2</v>
      </c>
      <c r="Q732" s="52">
        <f>IFERROR(_xll.qlIndexFixing(ONIndex1Y,I732,TRUE,_xll.ohTrigger(RecalcTrigger,Trigger1Y)),NA())</f>
        <v>3.2815092536955248E-2</v>
      </c>
    </row>
    <row r="733" spans="2:17" x14ac:dyDescent="0.2">
      <c r="B733" s="46" t="s">
        <v>51</v>
      </c>
      <c r="D733" s="49">
        <f>_xll.qlCalendarAdvance(LocalCalendar,$D732,B733,"f",FALSE)</f>
        <v>44425</v>
      </c>
      <c r="E733" s="49">
        <f>_xll.qlInterestRateIndexValueDate(IndexON,D733)</f>
        <v>44425</v>
      </c>
      <c r="F733" s="52">
        <f>IFERROR(_xll.qlIndexFixing(IndexON,D733,TRUE,_xll.ohTrigger(RecalcTrigger,TriggerON)),NA())</f>
        <v>2.9145734623119424E-2</v>
      </c>
      <c r="H733" s="49">
        <f>_xll.qlCalendarAdvance(IborCalendar,$H732,B733,"f",FALSE)</f>
        <v>44418</v>
      </c>
      <c r="I733" s="49">
        <f>_xll.qlInterestRateIndexValueDate(Index1M,$H733)</f>
        <v>44420</v>
      </c>
      <c r="J733" s="52">
        <f>IFERROR(_xll.qlIndexFixing(Index1M,$H733,TRUE,_xll.ohTrigger(RecalcTrigger,Trigger1M)),NA())</f>
        <v>3.0040134272537045E-2</v>
      </c>
      <c r="K733" s="52">
        <f>IFERROR(_xll.qlIndexFixing(ONIndex1M,I733,TRUE,_xll.ohTrigger(RecalcTrigger,Trigger1M)),NA())</f>
        <v>2.9961054529987763E-2</v>
      </c>
      <c r="L733" s="52">
        <f>IFERROR(_xll.qlIndexFixing(Index3M,H733,TRUE,_xll.ohTrigger(RecalcTrigger,Trigger3M)),NA())</f>
        <v>3.1428495097918424E-2</v>
      </c>
      <c r="M733" s="52">
        <f>IFERROR(_xll.qlIndexFixing(ONIndex3M,I733,TRUE,_xll.ohTrigger(RecalcTrigger,Trigger3M)),NA())</f>
        <v>3.1186029898728762E-2</v>
      </c>
      <c r="N733" s="52">
        <f>IFERROR(_xll.qlIndexFixing(Index6M,$H733,TRUE,_xll.ohTrigger(RecalcTrigger,Trigger6M)),NA())</f>
        <v>3.221873532564265E-2</v>
      </c>
      <c r="O733" s="52">
        <f>IFERROR(_xll.qlIndexFixing(ONIndex6M,I733,TRUE,_xll.ohTrigger(RecalcTrigger,Trigger6M)),NA())</f>
        <v>3.1723234179148463E-2</v>
      </c>
      <c r="P733" s="52">
        <f>IFERROR(_xll.qlIndexFixing(Index1Y,$H733,TRUE,_xll.ohTrigger(RecalcTrigger,Trigger1Y)),NA())</f>
        <v>3.3818239362404218E-2</v>
      </c>
      <c r="Q733" s="52">
        <f>IFERROR(_xll.qlIndexFixing(ONIndex1Y,I733,TRUE,_xll.ohTrigger(RecalcTrigger,Trigger1Y)),NA())</f>
        <v>3.2834401212573638E-2</v>
      </c>
    </row>
    <row r="734" spans="2:17" x14ac:dyDescent="0.2">
      <c r="B734" s="46" t="s">
        <v>51</v>
      </c>
      <c r="D734" s="49">
        <f>_xll.qlCalendarAdvance(LocalCalendar,$D733,B734,"f",FALSE)</f>
        <v>44432</v>
      </c>
      <c r="E734" s="49">
        <f>_xll.qlInterestRateIndexValueDate(IndexON,D734)</f>
        <v>44432</v>
      </c>
      <c r="F734" s="52">
        <f>IFERROR(_xll.qlIndexFixing(IndexON,D734,TRUE,_xll.ohTrigger(RecalcTrigger,TriggerON)),NA())</f>
        <v>2.9162153815764924E-2</v>
      </c>
      <c r="H734" s="49">
        <f>_xll.qlCalendarAdvance(IborCalendar,$H733,B734,"f",FALSE)</f>
        <v>44425</v>
      </c>
      <c r="I734" s="49">
        <f>_xll.qlInterestRateIndexValueDate(Index1M,$H734)</f>
        <v>44427</v>
      </c>
      <c r="J734" s="52">
        <f>IFERROR(_xll.qlIndexFixing(Index1M,$H734,TRUE,_xll.ohTrigger(RecalcTrigger,Trigger1M)),NA())</f>
        <v>3.0058345730451241E-2</v>
      </c>
      <c r="K734" s="52">
        <f>IFERROR(_xll.qlIndexFixing(ONIndex1M,I734,TRUE,_xll.ohTrigger(RecalcTrigger,Trigger1M)),NA())</f>
        <v>2.9979278812710675E-2</v>
      </c>
      <c r="L734" s="52">
        <f>IFERROR(_xll.qlIndexFixing(Index3M,H734,TRUE,_xll.ohTrigger(RecalcTrigger,Trigger3M)),NA())</f>
        <v>3.144632881433769E-2</v>
      </c>
      <c r="M734" s="52">
        <f>IFERROR(_xll.qlIndexFixing(ONIndex3M,I734,TRUE,_xll.ohTrigger(RecalcTrigger,Trigger3M)),NA())</f>
        <v>3.1204964144260217E-2</v>
      </c>
      <c r="N734" s="52">
        <f>IFERROR(_xll.qlIndexFixing(Index6M,$H734,TRUE,_xll.ohTrigger(RecalcTrigger,Trigger6M)),NA())</f>
        <v>3.2239386786222873E-2</v>
      </c>
      <c r="O734" s="52">
        <f>IFERROR(_xll.qlIndexFixing(ONIndex6M,I734,TRUE,_xll.ohTrigger(RecalcTrigger,Trigger6M)),NA())</f>
        <v>3.1740593895532854E-2</v>
      </c>
      <c r="P734" s="52">
        <f>IFERROR(_xll.qlIndexFixing(Index1Y,$H734,TRUE,_xll.ohTrigger(RecalcTrigger,Trigger1Y)),NA())</f>
        <v>3.3833176850720514E-2</v>
      </c>
      <c r="Q734" s="52">
        <f>IFERROR(_xll.qlIndexFixing(ONIndex1Y,I734,TRUE,_xll.ohTrigger(RecalcTrigger,Trigger1Y)),NA())</f>
        <v>3.2853530060279468E-2</v>
      </c>
    </row>
    <row r="735" spans="2:17" x14ac:dyDescent="0.2">
      <c r="B735" s="46" t="s">
        <v>51</v>
      </c>
      <c r="D735" s="49">
        <f>_xll.qlCalendarAdvance(LocalCalendar,$D734,B735,"f",FALSE)</f>
        <v>44439</v>
      </c>
      <c r="E735" s="49">
        <f>_xll.qlInterestRateIndexValueDate(IndexON,D735)</f>
        <v>44439</v>
      </c>
      <c r="F735" s="52">
        <f>IFERROR(_xll.qlIndexFixing(IndexON,D735,TRUE,_xll.ohTrigger(RecalcTrigger,TriggerON)),NA())</f>
        <v>2.9178412702881573E-2</v>
      </c>
      <c r="H735" s="49">
        <f>_xll.qlCalendarAdvance(IborCalendar,$H734,B735,"f",FALSE)</f>
        <v>44432</v>
      </c>
      <c r="I735" s="49">
        <f>_xll.qlInterestRateIndexValueDate(Index1M,$H735)</f>
        <v>44434</v>
      </c>
      <c r="J735" s="52">
        <f>IFERROR(_xll.qlIndexFixing(Index1M,$H735,TRUE,_xll.ohTrigger(RecalcTrigger,Trigger1M)),NA())</f>
        <v>3.0076530129280465E-2</v>
      </c>
      <c r="K735" s="52">
        <f>IFERROR(_xll.qlIndexFixing(ONIndex1M,I735,TRUE,_xll.ohTrigger(RecalcTrigger,Trigger1M)),NA())</f>
        <v>2.999747607784542E-2</v>
      </c>
      <c r="L735" s="52">
        <f>IFERROR(_xll.qlIndexFixing(Index3M,H735,TRUE,_xll.ohTrigger(RecalcTrigger,Trigger3M)),NA())</f>
        <v>3.1463970149595517E-2</v>
      </c>
      <c r="M735" s="52">
        <f>IFERROR(_xll.qlIndexFixing(ONIndex3M,I735,TRUE,_xll.ohTrigger(RecalcTrigger,Trigger3M)),NA())</f>
        <v>3.1223707447649574E-2</v>
      </c>
      <c r="N735" s="52">
        <f>IFERROR(_xll.qlIndexFixing(Index6M,$H735,TRUE,_xll.ohTrigger(RecalcTrigger,Trigger6M)),NA())</f>
        <v>3.2254612328982878E-2</v>
      </c>
      <c r="O735" s="52">
        <f>IFERROR(_xll.qlIndexFixing(ONIndex6M,I735,TRUE,_xll.ohTrigger(RecalcTrigger,Trigger6M)),NA())</f>
        <v>3.1757974500408181E-2</v>
      </c>
      <c r="P735" s="52">
        <f>IFERROR(_xll.qlIndexFixing(Index1Y,$H735,TRUE,_xll.ohTrigger(RecalcTrigger,Trigger1Y)),NA())</f>
        <v>3.3847925376083034E-2</v>
      </c>
      <c r="Q735" s="52">
        <f>IFERROR(_xll.qlIndexFixing(ONIndex1Y,I735,TRUE,_xll.ohTrigger(RecalcTrigger,Trigger1Y)),NA())</f>
        <v>3.28724790799928E-2</v>
      </c>
    </row>
    <row r="736" spans="2:17" x14ac:dyDescent="0.2">
      <c r="B736" s="46" t="s">
        <v>51</v>
      </c>
      <c r="D736" s="49">
        <f>_xll.qlCalendarAdvance(LocalCalendar,$D735,B736,"f",FALSE)</f>
        <v>44446</v>
      </c>
      <c r="E736" s="49">
        <f>_xll.qlInterestRateIndexValueDate(IndexON,D736)</f>
        <v>44446</v>
      </c>
      <c r="F736" s="52">
        <f>IFERROR(_xll.qlIndexFixing(IndexON,D736,TRUE,_xll.ohTrigger(RecalcTrigger,TriggerON)),NA())</f>
        <v>2.9194511284469371E-2</v>
      </c>
      <c r="H736" s="49">
        <f>_xll.qlCalendarAdvance(IborCalendar,$H735,B736,"f",FALSE)</f>
        <v>44439</v>
      </c>
      <c r="I736" s="49">
        <f>_xll.qlInterestRateIndexValueDate(Index1M,$H736)</f>
        <v>44441</v>
      </c>
      <c r="J736" s="52">
        <f>IFERROR(_xll.qlIndexFixing(Index1M,$H736,TRUE,_xll.ohTrigger(RecalcTrigger,Trigger1M)),NA())</f>
        <v>3.0094687468892323E-2</v>
      </c>
      <c r="K736" s="52">
        <f>IFERROR(_xll.qlIndexFixing(ONIndex1M,I736,TRUE,_xll.ohTrigger(RecalcTrigger,Trigger1M)),NA())</f>
        <v>3.0015646325312062E-2</v>
      </c>
      <c r="L736" s="52">
        <f>IFERROR(_xll.qlIndexFixing(Index3M,H736,TRUE,_xll.ohTrigger(RecalcTrigger,Trigger3M)),NA())</f>
        <v>3.147883639935873E-2</v>
      </c>
      <c r="M736" s="52">
        <f>IFERROR(_xll.qlIndexFixing(ONIndex3M,I736,TRUE,_xll.ohTrigger(RecalcTrigger,Trigger3M)),NA())</f>
        <v>3.1242259808896833E-2</v>
      </c>
      <c r="N736" s="52">
        <f>IFERROR(_xll.qlIndexFixing(Index6M,$H736,TRUE,_xll.ohTrigger(RecalcTrigger,Trigger6M)),NA())</f>
        <v>3.225894029536111E-2</v>
      </c>
      <c r="O736" s="52">
        <f>IFERROR(_xll.qlIndexFixing(ONIndex6M,I736,TRUE,_xll.ohTrigger(RecalcTrigger,Trigger6M)),NA())</f>
        <v>3.1775375993774446E-2</v>
      </c>
      <c r="P736" s="52">
        <f>IFERROR(_xll.qlIndexFixing(Index1Y,$H736,TRUE,_xll.ohTrigger(RecalcTrigger,Trigger1Y)),NA())</f>
        <v>3.3862484491308006E-2</v>
      </c>
      <c r="Q736" s="52">
        <f>IFERROR(_xll.qlIndexFixing(ONIndex1Y,I736,TRUE,_xll.ohTrigger(RecalcTrigger,Trigger1Y)),NA())</f>
        <v>3.28912482716337E-2</v>
      </c>
    </row>
    <row r="737" spans="2:17" x14ac:dyDescent="0.2">
      <c r="B737" s="46" t="s">
        <v>51</v>
      </c>
      <c r="D737" s="49">
        <f>_xll.qlCalendarAdvance(LocalCalendar,$D736,B737,"f",FALSE)</f>
        <v>44453</v>
      </c>
      <c r="E737" s="49">
        <f>_xll.qlInterestRateIndexValueDate(IndexON,D737)</f>
        <v>44453</v>
      </c>
      <c r="F737" s="52">
        <f>IFERROR(_xll.qlIndexFixing(IndexON,D737,TRUE,_xll.ohTrigger(RecalcTrigger,TriggerON)),NA())</f>
        <v>2.9210449560528318E-2</v>
      </c>
      <c r="H737" s="49">
        <f>_xll.qlCalendarAdvance(IborCalendar,$H736,B737,"f",FALSE)</f>
        <v>44446</v>
      </c>
      <c r="I737" s="49">
        <f>_xll.qlInterestRateIndexValueDate(Index1M,$H737)</f>
        <v>44448</v>
      </c>
      <c r="J737" s="52">
        <f>IFERROR(_xll.qlIndexFixing(Index1M,$H737,TRUE,_xll.ohTrigger(RecalcTrigger,Trigger1M)),NA())</f>
        <v>3.0115368676479098E-2</v>
      </c>
      <c r="K737" s="52">
        <f>IFERROR(_xll.qlIndexFixing(ONIndex1M,I737,TRUE,_xll.ohTrigger(RecalcTrigger,Trigger1M)),NA())</f>
        <v>3.0033789555190538E-2</v>
      </c>
      <c r="L737" s="52">
        <f>IFERROR(_xll.qlIndexFixing(Index3M,H737,TRUE,_xll.ohTrigger(RecalcTrigger,Trigger3M)),NA())</f>
        <v>3.149610520216492E-2</v>
      </c>
      <c r="M737" s="52">
        <f>IFERROR(_xll.qlIndexFixing(ONIndex3M,I737,TRUE,_xll.ohTrigger(RecalcTrigger,Trigger3M)),NA())</f>
        <v>3.1260621227922059E-2</v>
      </c>
      <c r="N737" s="52">
        <f>IFERROR(_xll.qlIndexFixing(Index6M,$H737,TRUE,_xll.ohTrigger(RecalcTrigger,Trigger6M)),NA())</f>
        <v>3.227691665553744E-2</v>
      </c>
      <c r="O737" s="52">
        <f>IFERROR(_xll.qlIndexFixing(ONIndex6M,I737,TRUE,_xll.ohTrigger(RecalcTrigger,Trigger6M)),NA())</f>
        <v>3.1792798375471776E-2</v>
      </c>
      <c r="P737" s="52">
        <f>IFERROR(_xll.qlIndexFixing(Index1Y,$H737,TRUE,_xll.ohTrigger(RecalcTrigger,Trigger1Y)),NA())</f>
        <v>3.3876853749292252E-2</v>
      </c>
      <c r="Q737" s="52">
        <f>IFERROR(_xll.qlIndexFixing(ONIndex1Y,I737,TRUE,_xll.ohTrigger(RecalcTrigger,Trigger1Y)),NA())</f>
        <v>3.2909837635202166E-2</v>
      </c>
    </row>
    <row r="738" spans="2:17" x14ac:dyDescent="0.2">
      <c r="B738" s="46" t="s">
        <v>51</v>
      </c>
      <c r="D738" s="49">
        <f>_xll.qlCalendarAdvance(LocalCalendar,$D737,B738,"f",FALSE)</f>
        <v>44460</v>
      </c>
      <c r="E738" s="49">
        <f>_xll.qlInterestRateIndexValueDate(IndexON,D738)</f>
        <v>44460</v>
      </c>
      <c r="F738" s="52">
        <f>IFERROR(_xll.qlIndexFixing(IndexON,D738,TRUE,_xll.ohTrigger(RecalcTrigger,TriggerON)),NA())</f>
        <v>2.9226227530978477E-2</v>
      </c>
      <c r="H738" s="49">
        <f>_xll.qlCalendarAdvance(IborCalendar,$H737,B738,"f",FALSE)</f>
        <v>44453</v>
      </c>
      <c r="I738" s="49">
        <f>_xll.qlInterestRateIndexValueDate(Index1M,$H738)</f>
        <v>44455</v>
      </c>
      <c r="J738" s="52">
        <f>IFERROR(_xll.qlIndexFixing(Index1M,$H738,TRUE,_xll.ohTrigger(RecalcTrigger,Trigger1M)),NA())</f>
        <v>3.0130920969941855E-2</v>
      </c>
      <c r="K738" s="52">
        <f>IFERROR(_xll.qlIndexFixing(ONIndex1M,I738,TRUE,_xll.ohTrigger(RecalcTrigger,Trigger1M)),NA())</f>
        <v>3.0051905767480847E-2</v>
      </c>
      <c r="L738" s="52">
        <f>IFERROR(_xll.qlIndexFixing(Index3M,H738,TRUE,_xll.ohTrigger(RecalcTrigger,Trigger3M)),NA())</f>
        <v>3.1513181632277509E-2</v>
      </c>
      <c r="M738" s="52">
        <f>IFERROR(_xll.qlIndexFixing(ONIndex3M,I738,TRUE,_xll.ohTrigger(RecalcTrigger,Trigger3M)),NA())</f>
        <v>3.1278791704645315E-2</v>
      </c>
      <c r="N738" s="52">
        <f>IFERROR(_xll.qlIndexFixing(Index6M,$H738,TRUE,_xll.ohTrigger(RecalcTrigger,Trigger6M)),NA())</f>
        <v>3.2294914400479109E-2</v>
      </c>
      <c r="O738" s="52">
        <f>IFERROR(_xll.qlIndexFixing(ONIndex6M,I738,TRUE,_xll.ohTrigger(RecalcTrigger,Trigger6M)),NA())</f>
        <v>3.1810241645739978E-2</v>
      </c>
      <c r="P738" s="52">
        <f>IFERROR(_xll.qlIndexFixing(Index1Y,$H738,TRUE,_xll.ohTrigger(RecalcTrigger,Trigger1Y)),NA())</f>
        <v>3.3891032703013413E-2</v>
      </c>
      <c r="Q738" s="52">
        <f>IFERROR(_xll.qlIndexFixing(ONIndex1Y,I738,TRUE,_xll.ohTrigger(RecalcTrigger,Trigger1Y)),NA())</f>
        <v>3.2928247170778135E-2</v>
      </c>
    </row>
    <row r="739" spans="2:17" x14ac:dyDescent="0.2">
      <c r="B739" s="46" t="s">
        <v>51</v>
      </c>
      <c r="D739" s="49">
        <f>_xll.qlCalendarAdvance(LocalCalendar,$D738,B739,"f",FALSE)</f>
        <v>44467</v>
      </c>
      <c r="E739" s="49">
        <f>_xll.qlInterestRateIndexValueDate(IndexON,D739)</f>
        <v>44467</v>
      </c>
      <c r="F739" s="52">
        <f>IFERROR(_xll.qlIndexFixing(IndexON,D739,TRUE,_xll.ohTrigger(RecalcTrigger,TriggerON)),NA())</f>
        <v>2.9241845195899785E-2</v>
      </c>
      <c r="H739" s="49">
        <f>_xll.qlCalendarAdvance(IborCalendar,$H738,B739,"f",FALSE)</f>
        <v>44460</v>
      </c>
      <c r="I739" s="49">
        <f>_xll.qlInterestRateIndexValueDate(Index1M,$H739)</f>
        <v>44462</v>
      </c>
      <c r="J739" s="52">
        <f>IFERROR(_xll.qlIndexFixing(Index1M,$H739,TRUE,_xll.ohTrigger(RecalcTrigger,Trigger1M)),NA())</f>
        <v>3.0148997131119737E-2</v>
      </c>
      <c r="K739" s="52">
        <f>IFERROR(_xll.qlIndexFixing(ONIndex1M,I739,TRUE,_xll.ohTrigger(RecalcTrigger,Trigger1M)),NA())</f>
        <v>3.0069994962182989E-2</v>
      </c>
      <c r="L739" s="52">
        <f>IFERROR(_xll.qlIndexFixing(Index3M,H739,TRUE,_xll.ohTrigger(RecalcTrigger,Trigger3M)),NA())</f>
        <v>3.1530065687224627E-2</v>
      </c>
      <c r="M739" s="52">
        <f>IFERROR(_xll.qlIndexFixing(ONIndex3M,I739,TRUE,_xll.ohTrigger(RecalcTrigger,Trigger3M)),NA())</f>
        <v>3.1296771239146537E-2</v>
      </c>
      <c r="N739" s="52">
        <f>IFERROR(_xll.qlIndexFixing(Index6M,$H739,TRUE,_xll.ohTrigger(RecalcTrigger,Trigger6M)),NA())</f>
        <v>3.231293353075318E-2</v>
      </c>
      <c r="O739" s="52">
        <f>IFERROR(_xll.qlIndexFixing(ONIndex6M,I739,TRUE,_xll.ohTrigger(RecalcTrigger,Trigger6M)),NA())</f>
        <v>3.1827705804339246E-2</v>
      </c>
      <c r="P739" s="52">
        <f>IFERROR(_xll.qlIndexFixing(Index1Y,$H739,TRUE,_xll.ohTrigger(RecalcTrigger,Trigger1Y)),NA())</f>
        <v>3.3905020905531685E-2</v>
      </c>
      <c r="Q739" s="52">
        <f>IFERROR(_xll.qlIndexFixing(ONIndex1Y,I739,TRUE,_xll.ohTrigger(RecalcTrigger,Trigger1Y)),NA())</f>
        <v>3.29464768781218E-2</v>
      </c>
    </row>
    <row r="740" spans="2:17" x14ac:dyDescent="0.2">
      <c r="B740" s="46" t="s">
        <v>51</v>
      </c>
      <c r="D740" s="49">
        <f>_xll.qlCalendarAdvance(LocalCalendar,$D739,B740,"f",FALSE)</f>
        <v>44474</v>
      </c>
      <c r="E740" s="49">
        <f>_xll.qlInterestRateIndexValueDate(IndexON,D740)</f>
        <v>44474</v>
      </c>
      <c r="F740" s="52">
        <f>IFERROR(_xll.qlIndexFixing(IndexON,D740,TRUE,_xll.ohTrigger(RecalcTrigger,TriggerON)),NA())</f>
        <v>2.925730255513237E-2</v>
      </c>
      <c r="H740" s="49">
        <f>_xll.qlCalendarAdvance(IborCalendar,$H739,B740,"f",FALSE)</f>
        <v>44467</v>
      </c>
      <c r="I740" s="49">
        <f>_xll.qlInterestRateIndexValueDate(Index1M,$H740)</f>
        <v>44469</v>
      </c>
      <c r="J740" s="52">
        <f>IFERROR(_xll.qlIndexFixing(Index1M,$H740,TRUE,_xll.ohTrigger(RecalcTrigger,Trigger1M)),NA())</f>
        <v>3.0159397854530187E-2</v>
      </c>
      <c r="K740" s="52">
        <f>IFERROR(_xll.qlIndexFixing(ONIndex1M,I740,TRUE,_xll.ohTrigger(RecalcTrigger,Trigger1M)),NA())</f>
        <v>3.0088057139217028E-2</v>
      </c>
      <c r="L740" s="52">
        <f>IFERROR(_xll.qlIndexFixing(Index3M,H740,TRUE,_xll.ohTrigger(RecalcTrigger,Trigger3M)),NA())</f>
        <v>3.1546757364563395E-2</v>
      </c>
      <c r="M740" s="52">
        <f>IFERROR(_xll.qlIndexFixing(ONIndex3M,I740,TRUE,_xll.ohTrigger(RecalcTrigger,Trigger3M)),NA())</f>
        <v>3.1314559831425726E-2</v>
      </c>
      <c r="N740" s="52">
        <f>IFERROR(_xll.qlIndexFixing(Index6M,$H740,TRUE,_xll.ohTrigger(RecalcTrigger,Trigger6M)),NA())</f>
        <v>3.2333714174812692E-2</v>
      </c>
      <c r="O740" s="52">
        <f>IFERROR(_xll.qlIndexFixing(ONIndex6M,I740,TRUE,_xll.ohTrigger(RecalcTrigger,Trigger6M)),NA())</f>
        <v>3.1845190851509386E-2</v>
      </c>
      <c r="P740" s="52">
        <f>IFERROR(_xll.qlIndexFixing(Index1Y,$H740,TRUE,_xll.ohTrigger(RecalcTrigger,Trigger1Y)),NA())</f>
        <v>3.3918817909988956E-2</v>
      </c>
      <c r="Q740" s="52">
        <f>IFERROR(_xll.qlIndexFixing(ONIndex1Y,I740,TRUE,_xll.ohTrigger(RecalcTrigger,Trigger1Y)),NA())</f>
        <v>3.2964526757393031E-2</v>
      </c>
    </row>
    <row r="741" spans="2:17" x14ac:dyDescent="0.2">
      <c r="B741" s="46" t="s">
        <v>51</v>
      </c>
      <c r="D741" s="49">
        <f>_xll.qlCalendarAdvance(LocalCalendar,$D740,B741,"f",FALSE)</f>
        <v>44481</v>
      </c>
      <c r="E741" s="49">
        <f>_xll.qlInterestRateIndexValueDate(IndexON,D741)</f>
        <v>44481</v>
      </c>
      <c r="F741" s="52">
        <f>IFERROR(_xll.qlIndexFixing(IndexON,D741,TRUE,_xll.ohTrigger(RecalcTrigger,TriggerON)),NA())</f>
        <v>2.9272599608756167E-2</v>
      </c>
      <c r="H741" s="49">
        <f>_xll.qlCalendarAdvance(IborCalendar,$H740,B741,"f",FALSE)</f>
        <v>44474</v>
      </c>
      <c r="I741" s="49">
        <f>_xll.qlInterestRateIndexValueDate(Index1M,$H741)</f>
        <v>44476</v>
      </c>
      <c r="J741" s="52">
        <f>IFERROR(_xll.qlIndexFixing(Index1M,$H741,TRUE,_xll.ohTrigger(RecalcTrigger,Trigger1M)),NA())</f>
        <v>3.0185068274127258E-2</v>
      </c>
      <c r="K741" s="52">
        <f>IFERROR(_xll.qlIndexFixing(ONIndex1M,I741,TRUE,_xll.ohTrigger(RecalcTrigger,Trigger1M)),NA())</f>
        <v>3.0106092298742837E-2</v>
      </c>
      <c r="L741" s="52">
        <f>IFERROR(_xll.qlIndexFixing(Index3M,H741,TRUE,_xll.ohTrigger(RecalcTrigger,Trigger3M)),NA())</f>
        <v>3.1565778014135119E-2</v>
      </c>
      <c r="M741" s="52">
        <f>IFERROR(_xll.qlIndexFixing(ONIndex3M,I741,TRUE,_xll.ohTrigger(RecalcTrigger,Trigger3M)),NA())</f>
        <v>3.1332157481323009E-2</v>
      </c>
      <c r="N741" s="52">
        <f>IFERROR(_xll.qlIndexFixing(Index6M,$H741,TRUE,_xll.ohTrigger(RecalcTrigger,Trigger6M)),NA())</f>
        <v>3.2351779214928371E-2</v>
      </c>
      <c r="O741" s="52">
        <f>IFERROR(_xll.qlIndexFixing(ONIndex6M,I741,TRUE,_xll.ohTrigger(RecalcTrigger,Trigger6M)),NA())</f>
        <v>3.1862696787090528E-2</v>
      </c>
      <c r="P741" s="52">
        <f>IFERROR(_xll.qlIndexFixing(Index1Y,$H741,TRUE,_xll.ohTrigger(RecalcTrigger,Trigger1Y)),NA())</f>
        <v>3.3932423269611656E-2</v>
      </c>
      <c r="Q741" s="52">
        <f>IFERROR(_xll.qlIndexFixing(ONIndex1Y,I741,TRUE,_xll.ohTrigger(RecalcTrigger,Trigger1Y)),NA())</f>
        <v>3.2982396808431957E-2</v>
      </c>
    </row>
    <row r="742" spans="2:17" x14ac:dyDescent="0.2">
      <c r="B742" s="46" t="s">
        <v>51</v>
      </c>
      <c r="D742" s="49">
        <f>_xll.qlCalendarAdvance(LocalCalendar,$D741,B742,"f",FALSE)</f>
        <v>44488</v>
      </c>
      <c r="E742" s="49">
        <f>_xll.qlInterestRateIndexValueDate(IndexON,D742)</f>
        <v>44488</v>
      </c>
      <c r="F742" s="52">
        <f>IFERROR(_xll.qlIndexFixing(IndexON,D742,TRUE,_xll.ohTrigger(RecalcTrigger,TriggerON)),NA())</f>
        <v>2.9287736356691241E-2</v>
      </c>
      <c r="H742" s="49">
        <f>_xll.qlCalendarAdvance(IborCalendar,$H741,B742,"f",FALSE)</f>
        <v>44481</v>
      </c>
      <c r="I742" s="49">
        <f>_xll.qlInterestRateIndexValueDate(Index1M,$H742)</f>
        <v>44483</v>
      </c>
      <c r="J742" s="52">
        <f>IFERROR(_xll.qlIndexFixing(Index1M,$H742,TRUE,_xll.ohTrigger(RecalcTrigger,Trigger1M)),NA())</f>
        <v>3.0203063255694607E-2</v>
      </c>
      <c r="K742" s="52">
        <f>IFERROR(_xll.qlIndexFixing(ONIndex1M,I742,TRUE,_xll.ohTrigger(RecalcTrigger,Trigger1M)),NA())</f>
        <v>3.0124100440520607E-2</v>
      </c>
      <c r="L742" s="52">
        <f>IFERROR(_xll.qlIndexFixing(Index3M,H742,TRUE,_xll.ohTrigger(RecalcTrigger,Trigger3M)),NA())</f>
        <v>3.1582072610545547E-2</v>
      </c>
      <c r="M742" s="52">
        <f>IFERROR(_xll.qlIndexFixing(ONIndex3M,I742,TRUE,_xll.ohTrigger(RecalcTrigger,Trigger3M)),NA())</f>
        <v>3.1349564188838386E-2</v>
      </c>
      <c r="N742" s="52">
        <f>IFERROR(_xll.qlIndexFixing(Index6M,$H742,TRUE,_xll.ohTrigger(RecalcTrigger,Trigger6M)),NA())</f>
        <v>3.236986564492688E-2</v>
      </c>
      <c r="O742" s="52">
        <f>IFERROR(_xll.qlIndexFixing(ONIndex6M,I742,TRUE,_xll.ohTrigger(RecalcTrigger,Trigger6M)),NA())</f>
        <v>3.188022361108267E-2</v>
      </c>
      <c r="P742" s="52">
        <f>IFERROR(_xll.qlIndexFixing(Index1Y,$H742,TRUE,_xll.ohTrigger(RecalcTrigger,Trigger1Y)),NA())</f>
        <v>3.3945836537710071E-2</v>
      </c>
      <c r="Q742" s="52">
        <f>IFERROR(_xll.qlIndexFixing(ONIndex1Y,I742,TRUE,_xll.ohTrigger(RecalcTrigger,Trigger1Y)),NA())</f>
        <v>3.3000087031398451E-2</v>
      </c>
    </row>
    <row r="743" spans="2:17" x14ac:dyDescent="0.2">
      <c r="B743" s="46" t="s">
        <v>51</v>
      </c>
      <c r="D743" s="49">
        <f>_xll.qlCalendarAdvance(LocalCalendar,$D742,B743,"f",FALSE)</f>
        <v>44495</v>
      </c>
      <c r="E743" s="49">
        <f>_xll.qlInterestRateIndexValueDate(IndexON,D743)</f>
        <v>44495</v>
      </c>
      <c r="F743" s="52">
        <f>IFERROR(_xll.qlIndexFixing(IndexON,D743,TRUE,_xll.ohTrigger(RecalcTrigger,TriggerON)),NA())</f>
        <v>2.9302712799017527E-2</v>
      </c>
      <c r="H743" s="49">
        <f>_xll.qlCalendarAdvance(IborCalendar,$H742,B743,"f",FALSE)</f>
        <v>44488</v>
      </c>
      <c r="I743" s="49">
        <f>_xll.qlInterestRateIndexValueDate(Index1M,$H743)</f>
        <v>44490</v>
      </c>
      <c r="J743" s="52">
        <f>IFERROR(_xll.qlIndexFixing(Index1M,$H743,TRUE,_xll.ohTrigger(RecalcTrigger,Trigger1M)),NA())</f>
        <v>3.0221031177137814E-2</v>
      </c>
      <c r="K743" s="52">
        <f>IFERROR(_xll.qlIndexFixing(ONIndex1M,I743,TRUE,_xll.ohTrigger(RecalcTrigger,Trigger1M)),NA())</f>
        <v>3.0142081564790146E-2</v>
      </c>
      <c r="L743" s="52">
        <f>IFERROR(_xll.qlIndexFixing(Index3M,H743,TRUE,_xll.ohTrigger(RecalcTrigger,Trigger3M)),NA())</f>
        <v>3.1598174805927824E-2</v>
      </c>
      <c r="M743" s="52">
        <f>IFERROR(_xll.qlIndexFixing(ONIndex3M,I743,TRUE,_xll.ohTrigger(RecalcTrigger,Trigger3M)),NA())</f>
        <v>3.1366779954051793E-2</v>
      </c>
      <c r="N743" s="52">
        <f>IFERROR(_xll.qlIndexFixing(Index6M,$H743,TRUE,_xll.ohTrigger(RecalcTrigger,Trigger6M)),NA())</f>
        <v>3.2387973465382268E-2</v>
      </c>
      <c r="O743" s="52">
        <f>IFERROR(_xll.qlIndexFixing(ONIndex6M,I743,TRUE,_xll.ohTrigger(RecalcTrigger,Trigger6M)),NA())</f>
        <v>3.1897771323565749E-2</v>
      </c>
      <c r="P743" s="52">
        <f>IFERROR(_xll.qlIndexFixing(Index1Y,$H743,TRUE,_xll.ohTrigger(RecalcTrigger,Trigger1Y)),NA())</f>
        <v>3.395905726768015E-2</v>
      </c>
      <c r="Q743" s="52">
        <f>IFERROR(_xll.qlIndexFixing(ONIndex1Y,I743,TRUE,_xll.ohTrigger(RecalcTrigger,Trigger1Y)),NA())</f>
        <v>3.3017597425972767E-2</v>
      </c>
    </row>
    <row r="744" spans="2:17" x14ac:dyDescent="0.2">
      <c r="B744" s="46" t="s">
        <v>51</v>
      </c>
      <c r="D744" s="49">
        <f>_xll.qlCalendarAdvance(LocalCalendar,$D743,B744,"f",FALSE)</f>
        <v>44502</v>
      </c>
      <c r="E744" s="49">
        <f>_xll.qlInterestRateIndexValueDate(IndexON,D744)</f>
        <v>44502</v>
      </c>
      <c r="F744" s="52">
        <f>IFERROR(_xll.qlIndexFixing(IndexON,D744,TRUE,_xll.ohTrigger(RecalcTrigger,TriggerON)),NA())</f>
        <v>2.9317528935575154E-2</v>
      </c>
      <c r="H744" s="49">
        <f>_xll.qlCalendarAdvance(IborCalendar,$H743,B744,"f",FALSE)</f>
        <v>44495</v>
      </c>
      <c r="I744" s="49">
        <f>_xll.qlInterestRateIndexValueDate(Index1M,$H744)</f>
        <v>44497</v>
      </c>
      <c r="J744" s="52">
        <f>IFERROR(_xll.qlIndexFixing(Index1M,$H744,TRUE,_xll.ohTrigger(RecalcTrigger,Trigger1M)),NA())</f>
        <v>3.0238972038321987E-2</v>
      </c>
      <c r="K744" s="52">
        <f>IFERROR(_xll.qlIndexFixing(ONIndex1M,I744,TRUE,_xll.ohTrigger(RecalcTrigger,Trigger1M)),NA())</f>
        <v>3.0160035671391583E-2</v>
      </c>
      <c r="L744" s="52">
        <f>IFERROR(_xll.qlIndexFixing(Index3M,H744,TRUE,_xll.ohTrigger(RecalcTrigger,Trigger3M)),NA())</f>
        <v>3.1614084597923843E-2</v>
      </c>
      <c r="M744" s="52">
        <f>IFERROR(_xll.qlIndexFixing(ONIndex3M,I744,TRUE,_xll.ohTrigger(RecalcTrigger,Trigger3M)),NA())</f>
        <v>3.1383804776803359E-2</v>
      </c>
      <c r="N744" s="52">
        <f>IFERROR(_xll.qlIndexFixing(Index6M,$H744,TRUE,_xll.ohTrigger(RecalcTrigger,Trigger6M)),NA())</f>
        <v>3.24061026768699E-2</v>
      </c>
      <c r="O744" s="52">
        <f>IFERROR(_xll.qlIndexFixing(ONIndex6M,I744,TRUE,_xll.ohTrigger(RecalcTrigger,Trigger6M)),NA())</f>
        <v>3.1915339924539765E-2</v>
      </c>
      <c r="P744" s="52">
        <f>IFERROR(_xll.qlIndexFixing(Index1Y,$H744,TRUE,_xll.ohTrigger(RecalcTrigger,Trigger1Y)),NA())</f>
        <v>3.3972085013003875E-2</v>
      </c>
      <c r="Q744" s="52">
        <f>IFERROR(_xll.qlIndexFixing(ONIndex1Y,I744,TRUE,_xll.ohTrigger(RecalcTrigger,Trigger1Y)),NA())</f>
        <v>3.3034927992394714E-2</v>
      </c>
    </row>
    <row r="745" spans="2:17" x14ac:dyDescent="0.2">
      <c r="B745" s="46" t="s">
        <v>51</v>
      </c>
      <c r="D745" s="49">
        <f>_xll.qlCalendarAdvance(LocalCalendar,$D744,B745,"f",FALSE)</f>
        <v>44509</v>
      </c>
      <c r="E745" s="49">
        <f>_xll.qlInterestRateIndexValueDate(IndexON,D745)</f>
        <v>44509</v>
      </c>
      <c r="F745" s="52">
        <f>IFERROR(_xll.qlIndexFixing(IndexON,D745,TRUE,_xll.ohTrigger(RecalcTrigger,TriggerON)),NA())</f>
        <v>2.9332184766523994E-2</v>
      </c>
      <c r="H745" s="49">
        <f>_xll.qlCalendarAdvance(IborCalendar,$H744,B745,"f",FALSE)</f>
        <v>44502</v>
      </c>
      <c r="I745" s="49">
        <f>_xll.qlInterestRateIndexValueDate(Index1M,$H745)</f>
        <v>44504</v>
      </c>
      <c r="J745" s="52">
        <f>IFERROR(_xll.qlIndexFixing(Index1M,$H745,TRUE,_xll.ohTrigger(RecalcTrigger,Trigger1M)),NA())</f>
        <v>3.0256885839119729E-2</v>
      </c>
      <c r="K745" s="52">
        <f>IFERROR(_xll.qlIndexFixing(ONIndex1M,I745,TRUE,_xll.ohTrigger(RecalcTrigger,Trigger1M)),NA())</f>
        <v>3.0177962760324917E-2</v>
      </c>
      <c r="L745" s="52">
        <f>IFERROR(_xll.qlIndexFixing(Index3M,H745,TRUE,_xll.ohTrigger(RecalcTrigger,Trigger3M)),NA())</f>
        <v>3.1629801984205883E-2</v>
      </c>
      <c r="M745" s="52">
        <f>IFERROR(_xll.qlIndexFixing(ONIndex3M,I745,TRUE,_xll.ohTrigger(RecalcTrigger,Trigger3M)),NA())</f>
        <v>3.1400638657093083E-2</v>
      </c>
      <c r="N745" s="52">
        <f>IFERROR(_xll.qlIndexFixing(Index6M,$H745,TRUE,_xll.ohTrigger(RecalcTrigger,Trigger6M)),NA())</f>
        <v>3.2421497436302966E-2</v>
      </c>
      <c r="O745" s="52">
        <f>IFERROR(_xll.qlIndexFixing(ONIndex6M,I745,TRUE,_xll.ohTrigger(RecalcTrigger,Trigger6M)),NA())</f>
        <v>3.1932929413924782E-2</v>
      </c>
      <c r="P745" s="52">
        <f>IFERROR(_xll.qlIndexFixing(Index1Y,$H745,TRUE,_xll.ohTrigger(RecalcTrigger,Trigger1Y)),NA())</f>
        <v>3.3984919327249549E-2</v>
      </c>
      <c r="Q745" s="52">
        <f>IFERROR(_xll.qlIndexFixing(ONIndex1Y,I745,TRUE,_xll.ohTrigger(RecalcTrigger,Trigger1Y)),NA())</f>
        <v>3.3052078730504419E-2</v>
      </c>
    </row>
    <row r="746" spans="2:17" x14ac:dyDescent="0.2">
      <c r="B746" s="46" t="s">
        <v>51</v>
      </c>
      <c r="D746" s="49">
        <f>_xll.qlCalendarAdvance(LocalCalendar,$D745,B746,"f",FALSE)</f>
        <v>44516</v>
      </c>
      <c r="E746" s="49">
        <f>_xll.qlInterestRateIndexValueDate(IndexON,D746)</f>
        <v>44516</v>
      </c>
      <c r="F746" s="52">
        <f>IFERROR(_xll.qlIndexFixing(IndexON,D746,TRUE,_xll.ohTrigger(RecalcTrigger,TriggerON)),NA())</f>
        <v>2.9346680291624239E-2</v>
      </c>
      <c r="H746" s="49">
        <f>_xll.qlCalendarAdvance(IborCalendar,$H745,B746,"f",FALSE)</f>
        <v>44509</v>
      </c>
      <c r="I746" s="49">
        <f>_xll.qlInterestRateIndexValueDate(Index1M,$H746)</f>
        <v>44512</v>
      </c>
      <c r="J746" s="52">
        <f>IFERROR(_xll.qlIndexFixing(Index1M,$H746,TRUE,_xll.ohTrigger(RecalcTrigger,Trigger1M)),NA())</f>
        <v>3.027477868550886E-2</v>
      </c>
      <c r="K746" s="52">
        <f>IFERROR(_xll.qlIndexFixing(ONIndex1M,I746,TRUE,_xll.ohTrigger(RecalcTrigger,Trigger1M)),NA())</f>
        <v>3.0203505669899045E-2</v>
      </c>
      <c r="L746" s="52">
        <f>IFERROR(_xll.qlIndexFixing(Index3M,H746,TRUE,_xll.ohTrigger(RecalcTrigger,Trigger3M)),NA())</f>
        <v>3.1652441640637186E-2</v>
      </c>
      <c r="M746" s="52">
        <f>IFERROR(_xll.qlIndexFixing(ONIndex3M,I746,TRUE,_xll.ohTrigger(RecalcTrigger,Trigger3M)),NA())</f>
        <v>3.1424743046777337E-2</v>
      </c>
      <c r="N746" s="52">
        <f>IFERROR(_xll.qlIndexFixing(Index6M,$H746,TRUE,_xll.ohTrigger(RecalcTrigger,Trigger6M)),NA())</f>
        <v>3.2442263575062469E-2</v>
      </c>
      <c r="O746" s="52">
        <f>IFERROR(_xll.qlIndexFixing(ONIndex6M,I746,TRUE,_xll.ohTrigger(RecalcTrigger,Trigger6M)),NA())</f>
        <v>3.1958411943291409E-2</v>
      </c>
      <c r="P746" s="52">
        <f>IFERROR(_xll.qlIndexFixing(Index1Y,$H746,TRUE,_xll.ohTrigger(RecalcTrigger,Trigger1Y)),NA())</f>
        <v>3.4004070234516438E-2</v>
      </c>
      <c r="Q746" s="52">
        <f>IFERROR(_xll.qlIndexFixing(ONIndex1Y,I746,TRUE,_xll.ohTrigger(RecalcTrigger,Trigger1Y)),NA())</f>
        <v>3.3076902868716118E-2</v>
      </c>
    </row>
    <row r="747" spans="2:17" x14ac:dyDescent="0.2">
      <c r="B747" s="46" t="s">
        <v>51</v>
      </c>
      <c r="D747" s="49">
        <f>_xll.qlCalendarAdvance(LocalCalendar,$D746,B747,"f",FALSE)</f>
        <v>44523</v>
      </c>
      <c r="E747" s="49">
        <f>_xll.qlInterestRateIndexValueDate(IndexON,D747)</f>
        <v>44523</v>
      </c>
      <c r="F747" s="52">
        <f>IFERROR(_xll.qlIndexFixing(IndexON,D747,TRUE,_xll.ohTrigger(RecalcTrigger,TriggerON)),NA())</f>
        <v>2.936101551103576E-2</v>
      </c>
      <c r="H747" s="49">
        <f>_xll.qlCalendarAdvance(IborCalendar,$H746,B747,"f",FALSE)</f>
        <v>44516</v>
      </c>
      <c r="I747" s="49">
        <f>_xll.qlInterestRateIndexValueDate(Index1M,$H747)</f>
        <v>44518</v>
      </c>
      <c r="J747" s="52">
        <f>IFERROR(_xll.qlIndexFixing(Index1M,$H747,TRUE,_xll.ohTrigger(RecalcTrigger,Trigger1M)),NA())</f>
        <v>3.0292632259036334E-2</v>
      </c>
      <c r="K747" s="52">
        <f>IFERROR(_xll.qlIndexFixing(ONIndex1M,I747,TRUE,_xll.ohTrigger(RecalcTrigger,Trigger1M)),NA())</f>
        <v>3.0213735885347148E-2</v>
      </c>
      <c r="L747" s="52">
        <f>IFERROR(_xll.qlIndexFixing(Index3M,H747,TRUE,_xll.ohTrigger(RecalcTrigger,Trigger3M)),NA())</f>
        <v>3.1660659530454528E-2</v>
      </c>
      <c r="M747" s="52">
        <f>IFERROR(_xll.qlIndexFixing(ONIndex3M,I747,TRUE,_xll.ohTrigger(RecalcTrigger,Trigger3M)),NA())</f>
        <v>3.1433733590287005E-2</v>
      </c>
      <c r="N747" s="52">
        <f>IFERROR(_xll.qlIndexFixing(Index6M,$H747,TRUE,_xll.ohTrigger(RecalcTrigger,Trigger6M)),NA())</f>
        <v>3.2457856513359494E-2</v>
      </c>
      <c r="O747" s="52">
        <f>IFERROR(_xll.qlIndexFixing(ONIndex6M,I747,TRUE,_xll.ohTrigger(RecalcTrigger,Trigger6M)),NA())</f>
        <v>3.1968171058247563E-2</v>
      </c>
      <c r="P747" s="52">
        <f>IFERROR(_xll.qlIndexFixing(Index1Y,$H747,TRUE,_xll.ohTrigger(RecalcTrigger,Trigger1Y)),NA())</f>
        <v>3.4010005877222242E-2</v>
      </c>
      <c r="Q747" s="52">
        <f>IFERROR(_xll.qlIndexFixing(ONIndex1Y,I747,TRUE,_xll.ohTrigger(RecalcTrigger,Trigger1Y)),NA())</f>
        <v>3.3085840721867044E-2</v>
      </c>
    </row>
    <row r="748" spans="2:17" x14ac:dyDescent="0.2">
      <c r="B748" s="46" t="s">
        <v>51</v>
      </c>
      <c r="D748" s="49">
        <f>_xll.qlCalendarAdvance(LocalCalendar,$D747,B748,"f",FALSE)</f>
        <v>44530</v>
      </c>
      <c r="E748" s="49">
        <f>_xll.qlInterestRateIndexValueDate(IndexON,D748)</f>
        <v>44530</v>
      </c>
      <c r="F748" s="52">
        <f>IFERROR(_xll.qlIndexFixing(IndexON,D748,TRUE,_xll.ohTrigger(RecalcTrigger,TriggerON)),NA())</f>
        <v>2.9375190424678621E-2</v>
      </c>
      <c r="H748" s="49">
        <f>_xll.qlCalendarAdvance(IborCalendar,$H747,B748,"f",FALSE)</f>
        <v>44523</v>
      </c>
      <c r="I748" s="49">
        <f>_xll.qlInterestRateIndexValueDate(Index1M,$H748)</f>
        <v>44526</v>
      </c>
      <c r="J748" s="52">
        <f>IFERROR(_xll.qlIndexFixing(Index1M,$H748,TRUE,_xll.ohTrigger(RecalcTrigger,Trigger1M)),NA())</f>
        <v>3.0315556353602738E-2</v>
      </c>
      <c r="K748" s="52">
        <f>IFERROR(_xll.qlIndexFixing(ONIndex1M,I748,TRUE,_xll.ohTrigger(RecalcTrigger,Trigger1M)),NA())</f>
        <v>3.0239215315246426E-2</v>
      </c>
      <c r="L748" s="52">
        <f>IFERROR(_xll.qlIndexFixing(Index3M,H748,TRUE,_xll.ohTrigger(RecalcTrigger,Trigger3M)),NA())</f>
        <v>3.1682809733665523E-2</v>
      </c>
      <c r="M748" s="52">
        <f>IFERROR(_xll.qlIndexFixing(ONIndex3M,I748,TRUE,_xll.ohTrigger(RecalcTrigger,Trigger3M)),NA())</f>
        <v>3.1457352679771233E-2</v>
      </c>
      <c r="N748" s="52">
        <f>IFERROR(_xll.qlIndexFixing(Index6M,$H748,TRUE,_xll.ohTrigger(RecalcTrigger,Trigger6M)),NA())</f>
        <v>3.2478671544079969E-2</v>
      </c>
      <c r="O748" s="52">
        <f>IFERROR(_xll.qlIndexFixing(ONIndex6M,I748,TRUE,_xll.ohTrigger(RecalcTrigger,Trigger6M)),NA())</f>
        <v>3.1993713570566129E-2</v>
      </c>
      <c r="P748" s="52">
        <f>IFERROR(_xll.qlIndexFixing(Index1Y,$H748,TRUE,_xll.ohTrigger(RecalcTrigger,Trigger1Y)),NA())</f>
        <v>3.4028659357307318E-2</v>
      </c>
      <c r="Q748" s="52">
        <f>IFERROR(_xll.qlIndexFixing(ONIndex1Y,I748,TRUE,_xll.ohTrigger(RecalcTrigger,Trigger1Y)),NA())</f>
        <v>3.3110208566276E-2</v>
      </c>
    </row>
    <row r="749" spans="2:17" x14ac:dyDescent="0.2">
      <c r="B749" s="46" t="s">
        <v>51</v>
      </c>
      <c r="D749" s="49">
        <f>_xll.qlCalendarAdvance(LocalCalendar,$D748,B749,"f",FALSE)</f>
        <v>44537</v>
      </c>
      <c r="E749" s="49">
        <f>_xll.qlInterestRateIndexValueDate(IndexON,D749)</f>
        <v>44537</v>
      </c>
      <c r="F749" s="52">
        <f>IFERROR(_xll.qlIndexFixing(IndexON,D749,TRUE,_xll.ohTrigger(RecalcTrigger,TriggerON)),NA())</f>
        <v>2.9389205032472887E-2</v>
      </c>
      <c r="H749" s="49">
        <f>_xll.qlCalendarAdvance(IborCalendar,$H748,B749,"f",FALSE)</f>
        <v>44530</v>
      </c>
      <c r="I749" s="49">
        <f>_xll.qlInterestRateIndexValueDate(Index1M,$H749)</f>
        <v>44532</v>
      </c>
      <c r="J749" s="52">
        <f>IFERROR(_xll.qlIndexFixing(Index1M,$H749,TRUE,_xll.ohTrigger(RecalcTrigger,Trigger1M)),NA())</f>
        <v>3.0330816230354045E-2</v>
      </c>
      <c r="K749" s="52">
        <f>IFERROR(_xll.qlIndexFixing(ONIndex1M,I749,TRUE,_xll.ohTrigger(RecalcTrigger,Trigger1M)),NA())</f>
        <v>3.0249400939776905E-2</v>
      </c>
      <c r="L749" s="52">
        <f>IFERROR(_xll.qlIndexFixing(Index3M,H749,TRUE,_xll.ohTrigger(RecalcTrigger,Trigger3M)),NA())</f>
        <v>3.1685901684060269E-2</v>
      </c>
      <c r="M749" s="52">
        <f>IFERROR(_xll.qlIndexFixing(ONIndex3M,I749,TRUE,_xll.ohTrigger(RecalcTrigger,Trigger3M)),NA())</f>
        <v>3.1466064753473688E-2</v>
      </c>
      <c r="N749" s="52">
        <f>IFERROR(_xll.qlIndexFixing(Index6M,$H749,TRUE,_xll.ohTrigger(RecalcTrigger,Trigger6M)),NA())</f>
        <v>3.249706961995974E-2</v>
      </c>
      <c r="O749" s="52">
        <f>IFERROR(_xll.qlIndexFixing(ONIndex6M,I749,TRUE,_xll.ohTrigger(RecalcTrigger,Trigger6M)),NA())</f>
        <v>3.200349625637422E-2</v>
      </c>
      <c r="P749" s="52">
        <f>IFERROR(_xll.qlIndexFixing(Index1Y,$H749,TRUE,_xll.ohTrigger(RecalcTrigger,Trigger1Y)),NA())</f>
        <v>3.403431334791867E-2</v>
      </c>
      <c r="Q749" s="52">
        <f>IFERROR(_xll.qlIndexFixing(ONIndex1Y,I749,TRUE,_xll.ohTrigger(RecalcTrigger,Trigger1Y)),NA())</f>
        <v>3.3118883399820831E-2</v>
      </c>
    </row>
    <row r="750" spans="2:17" x14ac:dyDescent="0.2">
      <c r="B750" s="46" t="s">
        <v>51</v>
      </c>
      <c r="D750" s="49">
        <f>_xll.qlCalendarAdvance(LocalCalendar,$D749,B750,"f",FALSE)</f>
        <v>44544</v>
      </c>
      <c r="E750" s="49">
        <f>_xll.qlInterestRateIndexValueDate(IndexON,D750)</f>
        <v>44544</v>
      </c>
      <c r="F750" s="52">
        <f>IFERROR(_xll.qlIndexFixing(IndexON,D750,TRUE,_xll.ohTrigger(RecalcTrigger,TriggerON)),NA())</f>
        <v>2.9403059334418558E-2</v>
      </c>
      <c r="H750" s="49">
        <f>_xll.qlCalendarAdvance(IborCalendar,$H749,B750,"f",FALSE)</f>
        <v>44537</v>
      </c>
      <c r="I750" s="49">
        <f>_xll.qlInterestRateIndexValueDate(Index1M,$H750)</f>
        <v>44539</v>
      </c>
      <c r="J750" s="52">
        <f>IFERROR(_xll.qlIndexFixing(Index1M,$H750,TRUE,_xll.ohTrigger(RecalcTrigger,Trigger1M)),NA())</f>
        <v>3.0346048932790581E-2</v>
      </c>
      <c r="K750" s="52">
        <f>IFERROR(_xll.qlIndexFixing(ONIndex1M,I750,TRUE,_xll.ohTrigger(RecalcTrigger,Trigger1M)),NA())</f>
        <v>3.0267192940529597E-2</v>
      </c>
      <c r="L750" s="52">
        <f>IFERROR(_xll.qlIndexFixing(Index3M,H750,TRUE,_xll.ohTrigger(RecalcTrigger,Trigger3M)),NA())</f>
        <v>3.17006819039376E-2</v>
      </c>
      <c r="M750" s="52">
        <f>IFERROR(_xll.qlIndexFixing(ONIndex3M,I750,TRUE,_xll.ohTrigger(RecalcTrigger,Trigger3M)),NA())</f>
        <v>3.1481943921214395E-2</v>
      </c>
      <c r="N750" s="52">
        <f>IFERROR(_xll.qlIndexFixing(Index6M,$H750,TRUE,_xll.ohTrigger(RecalcTrigger,Trigger6M)),NA())</f>
        <v>3.2515327189752891E-2</v>
      </c>
      <c r="O750" s="52">
        <f>IFERROR(_xll.qlIndexFixing(ONIndex6M,I750,TRUE,_xll.ohTrigger(RecalcTrigger,Trigger6M)),NA())</f>
        <v>3.2021190188293858E-2</v>
      </c>
      <c r="P750" s="52">
        <f>IFERROR(_xll.qlIndexFixing(Index1Y,$H750,TRUE,_xll.ohTrigger(RecalcTrigger,Trigger1Y)),NA())</f>
        <v>3.4046173813407528E-2</v>
      </c>
      <c r="Q750" s="52">
        <f>IFERROR(_xll.qlIndexFixing(ONIndex1Y,I750,TRUE,_xll.ohTrigger(RecalcTrigger,Trigger1Y)),NA())</f>
        <v>3.3135134996209459E-2</v>
      </c>
    </row>
    <row r="751" spans="2:17" x14ac:dyDescent="0.2">
      <c r="B751" s="46" t="s">
        <v>51</v>
      </c>
      <c r="D751" s="49">
        <f>_xll.qlCalendarAdvance(LocalCalendar,$D750,B751,"f",FALSE)</f>
        <v>44551</v>
      </c>
      <c r="E751" s="49">
        <f>_xll.qlInterestRateIndexValueDate(IndexON,D751)</f>
        <v>44551</v>
      </c>
      <c r="F751" s="52">
        <f>IFERROR(_xll.qlIndexFixing(IndexON,D751,TRUE,_xll.ohTrigger(RecalcTrigger,TriggerON)),NA())</f>
        <v>2.9416753330675505E-2</v>
      </c>
      <c r="H751" s="49">
        <f>_xll.qlCalendarAdvance(IborCalendar,$H750,B751,"f",FALSE)</f>
        <v>44544</v>
      </c>
      <c r="I751" s="49">
        <f>_xll.qlInterestRateIndexValueDate(Index1M,$H751)</f>
        <v>44546</v>
      </c>
      <c r="J751" s="52">
        <f>IFERROR(_xll.qlIndexFixing(Index1M,$H751,TRUE,_xll.ohTrigger(RecalcTrigger,Trigger1M)),NA())</f>
        <v>3.036634528804508E-2</v>
      </c>
      <c r="K751" s="52">
        <f>IFERROR(_xll.qlIndexFixing(ONIndex1M,I751,TRUE,_xll.ohTrigger(RecalcTrigger,Trigger1M)),NA())</f>
        <v>3.0284957923694122E-2</v>
      </c>
      <c r="L751" s="52">
        <f>IFERROR(_xll.qlIndexFixing(Index3M,H751,TRUE,_xll.ohTrigger(RecalcTrigger,Trigger3M)),NA())</f>
        <v>3.1715269737587093E-2</v>
      </c>
      <c r="M751" s="52">
        <f>IFERROR(_xll.qlIndexFixing(ONIndex3M,I751,TRUE,_xll.ohTrigger(RecalcTrigger,Trigger3M)),NA())</f>
        <v>3.1497632146413324E-2</v>
      </c>
      <c r="N751" s="52">
        <f>IFERROR(_xll.qlIndexFixing(Index6M,$H751,TRUE,_xll.ohTrigger(RecalcTrigger,Trigger6M)),NA())</f>
        <v>3.253360615462253E-2</v>
      </c>
      <c r="O751" s="52">
        <f>IFERROR(_xll.qlIndexFixing(ONIndex6M,I751,TRUE,_xll.ohTrigger(RecalcTrigger,Trigger6M)),NA())</f>
        <v>3.203890500854456E-2</v>
      </c>
      <c r="P751" s="52">
        <f>IFERROR(_xll.qlIndexFixing(Index1Y,$H751,TRUE,_xll.ohTrigger(RecalcTrigger,Trigger1Y)),NA())</f>
        <v>3.4057838171103583E-2</v>
      </c>
      <c r="Q751" s="52">
        <f>IFERROR(_xll.qlIndexFixing(ONIndex1Y,I751,TRUE,_xll.ohTrigger(RecalcTrigger,Trigger1Y)),NA())</f>
        <v>3.3151206764125973E-2</v>
      </c>
    </row>
    <row r="752" spans="2:17" x14ac:dyDescent="0.2">
      <c r="B752" s="46" t="s">
        <v>51</v>
      </c>
      <c r="D752" s="49">
        <f>_xll.qlCalendarAdvance(LocalCalendar,$D751,B752,"f",FALSE)</f>
        <v>44558</v>
      </c>
      <c r="E752" s="49">
        <f>_xll.qlInterestRateIndexValueDate(IndexON,D752)</f>
        <v>44558</v>
      </c>
      <c r="F752" s="52">
        <f>IFERROR(_xll.qlIndexFixing(IndexON,D752,TRUE,_xll.ohTrigger(RecalcTrigger,TriggerON)),NA())</f>
        <v>2.943028702100392E-2</v>
      </c>
      <c r="H752" s="49">
        <f>_xll.qlCalendarAdvance(IborCalendar,$H751,B752,"f",FALSE)</f>
        <v>44551</v>
      </c>
      <c r="I752" s="49">
        <f>_xll.qlInterestRateIndexValueDate(Index1M,$H752)</f>
        <v>44553</v>
      </c>
      <c r="J752" s="52">
        <f>IFERROR(_xll.qlIndexFixing(Index1M,$H752,TRUE,_xll.ohTrigger(RecalcTrigger,Trigger1M)),NA())</f>
        <v>3.0381524743050004E-2</v>
      </c>
      <c r="K752" s="52">
        <f>IFERROR(_xll.qlIndexFixing(ONIndex1M,I752,TRUE,_xll.ohTrigger(RecalcTrigger,Trigger1M)),NA())</f>
        <v>3.0315403664102902E-2</v>
      </c>
      <c r="L752" s="52">
        <f>IFERROR(_xll.qlIndexFixing(Index3M,H752,TRUE,_xll.ohTrigger(RecalcTrigger,Trigger3M)),NA())</f>
        <v>3.1729665182920641E-2</v>
      </c>
      <c r="M752" s="52">
        <f>IFERROR(_xll.qlIndexFixing(ONIndex3M,I752,TRUE,_xll.ohTrigger(RecalcTrigger,Trigger3M)),NA())</f>
        <v>3.1525511791139493E-2</v>
      </c>
      <c r="N752" s="52">
        <f>IFERROR(_xll.qlIndexFixing(Index6M,$H752,TRUE,_xll.ohTrigger(RecalcTrigger,Trigger6M)),NA())</f>
        <v>3.2551906515149276E-2</v>
      </c>
      <c r="O752" s="52">
        <f>IFERROR(_xll.qlIndexFixing(ONIndex6M,I752,TRUE,_xll.ohTrigger(RecalcTrigger,Trigger6M)),NA())</f>
        <v>3.2070120560860893E-2</v>
      </c>
      <c r="P752" s="52">
        <f>IFERROR(_xll.qlIndexFixing(Index1Y,$H752,TRUE,_xll.ohTrigger(RecalcTrigger,Trigger1Y)),NA())</f>
        <v>3.406930597520761E-2</v>
      </c>
      <c r="Q752" s="52">
        <f>IFERROR(_xll.qlIndexFixing(ONIndex1Y,I752,TRUE,_xll.ohTrigger(RecalcTrigger,Trigger1Y)),NA())</f>
        <v>3.3180368275385064E-2</v>
      </c>
    </row>
    <row r="753" spans="2:17" x14ac:dyDescent="0.2">
      <c r="B753" s="46" t="s">
        <v>51</v>
      </c>
      <c r="D753" s="49">
        <f>_xll.qlCalendarAdvance(LocalCalendar,$D752,B753,"f",FALSE)</f>
        <v>44565</v>
      </c>
      <c r="E753" s="49">
        <f>_xll.qlInterestRateIndexValueDate(IndexON,D753)</f>
        <v>44565</v>
      </c>
      <c r="F753" s="52">
        <f>IFERROR(_xll.qlIndexFixing(IndexON,D753,TRUE,_xll.ohTrigger(RecalcTrigger,TriggerON)),NA())</f>
        <v>2.944366040548374E-2</v>
      </c>
      <c r="H753" s="49">
        <f>_xll.qlCalendarAdvance(IborCalendar,$H752,B753,"f",FALSE)</f>
        <v>44559</v>
      </c>
      <c r="I753" s="49">
        <f>_xll.qlInterestRateIndexValueDate(Index1M,$H753)</f>
        <v>44565</v>
      </c>
      <c r="J753" s="52">
        <f>IFERROR(_xll.qlIndexFixing(Index1M,$H753,TRUE,_xll.ohTrigger(RecalcTrigger,Trigger1M)),NA())</f>
        <v>3.0409302803557772E-2</v>
      </c>
      <c r="K753" s="52">
        <f>IFERROR(_xll.qlIndexFixing(ONIndex1M,I753,TRUE,_xll.ohTrigger(RecalcTrigger,Trigger1M)),NA())</f>
        <v>3.033304097243672E-2</v>
      </c>
      <c r="L753" s="52">
        <f>IFERROR(_xll.qlIndexFixing(Index3M,H753,TRUE,_xll.ohTrigger(RecalcTrigger,Trigger3M)),NA())</f>
        <v>3.1753895485977068E-2</v>
      </c>
      <c r="M753" s="52">
        <f>IFERROR(_xll.qlIndexFixing(ONIndex3M,I753,TRUE,_xll.ohTrigger(RecalcTrigger,Trigger3M)),NA())</f>
        <v>3.1539251965044812E-2</v>
      </c>
      <c r="N753" s="52">
        <f>IFERROR(_xll.qlIndexFixing(Index6M,$H753,TRUE,_xll.ohTrigger(RecalcTrigger,Trigger6M)),NA())</f>
        <v>3.2583326894148112E-2</v>
      </c>
      <c r="O753" s="52">
        <f>IFERROR(_xll.qlIndexFixing(ONIndex6M,I753,TRUE,_xll.ohTrigger(RecalcTrigger,Trigger6M)),NA())</f>
        <v>3.2087093387351828E-2</v>
      </c>
      <c r="P753" s="52">
        <f>IFERROR(_xll.qlIndexFixing(Index1Y,$H753,TRUE,_xll.ohTrigger(RecalcTrigger,Trigger1Y)),NA())</f>
        <v>3.4088506496216781E-2</v>
      </c>
      <c r="Q753" s="52">
        <f>IFERROR(_xll.qlIndexFixing(ONIndex1Y,I753,TRUE,_xll.ohTrigger(RecalcTrigger,Trigger1Y)),NA())</f>
        <v>3.3193923651992918E-2</v>
      </c>
    </row>
    <row r="754" spans="2:17" x14ac:dyDescent="0.2">
      <c r="B754" s="46" t="s">
        <v>51</v>
      </c>
      <c r="D754" s="49">
        <f>_xll.qlCalendarAdvance(LocalCalendar,$D753,B754,"f",FALSE)</f>
        <v>44572</v>
      </c>
      <c r="E754" s="49">
        <f>_xll.qlInterestRateIndexValueDate(IndexON,D754)</f>
        <v>44572</v>
      </c>
      <c r="F754" s="52">
        <f>IFERROR(_xll.qlIndexFixing(IndexON,D754,TRUE,_xll.ohTrigger(RecalcTrigger,TriggerON)),NA())</f>
        <v>2.9456873484035029E-2</v>
      </c>
      <c r="H754" s="49">
        <f>_xll.qlCalendarAdvance(IborCalendar,$H753,B754,"f",FALSE)</f>
        <v>44566</v>
      </c>
      <c r="I754" s="49">
        <f>_xll.qlInterestRateIndexValueDate(Index1M,$H754)</f>
        <v>44568</v>
      </c>
      <c r="J754" s="52">
        <f>IFERROR(_xll.qlIndexFixing(Index1M,$H754,TRUE,_xll.ohTrigger(RecalcTrigger,Trigger1M)),NA())</f>
        <v>3.041687098785896E-2</v>
      </c>
      <c r="K754" s="52">
        <f>IFERROR(_xll.qlIndexFixing(ONIndex1M,I754,TRUE,_xll.ohTrigger(RecalcTrigger,Trigger1M)),NA())</f>
        <v>3.0345695760800595E-2</v>
      </c>
      <c r="L754" s="52">
        <f>IFERROR(_xll.qlIndexFixing(Index3M,H754,TRUE,_xll.ohTrigger(RecalcTrigger,Trigger3M)),NA())</f>
        <v>3.1759864718022612E-2</v>
      </c>
      <c r="M754" s="52">
        <f>IFERROR(_xll.qlIndexFixing(ONIndex3M,I754,TRUE,_xll.ohTrigger(RecalcTrigger,Trigger3M)),NA())</f>
        <v>3.1550598188951895E-2</v>
      </c>
      <c r="N754" s="52">
        <f>IFERROR(_xll.qlIndexFixing(Index6M,$H754,TRUE,_xll.ohTrigger(RecalcTrigger,Trigger6M)),NA())</f>
        <v>3.2588405408419494E-2</v>
      </c>
      <c r="O754" s="52">
        <f>IFERROR(_xll.qlIndexFixing(ONIndex6M,I754,TRUE,_xll.ohTrigger(RecalcTrigger,Trigger6M)),NA())</f>
        <v>3.2100119906948166E-2</v>
      </c>
      <c r="P754" s="52">
        <f>IFERROR(_xll.qlIndexFixing(Index1Y,$H754,TRUE,_xll.ohTrigger(RecalcTrigger,Trigger1Y)),NA())</f>
        <v>3.4097723180609572E-2</v>
      </c>
      <c r="Q754" s="52">
        <f>IFERROR(_xll.qlIndexFixing(ONIndex1Y,I754,TRUE,_xll.ohTrigger(RecalcTrigger,Trigger1Y)),NA())</f>
        <v>3.3205809017724519E-2</v>
      </c>
    </row>
    <row r="755" spans="2:17" x14ac:dyDescent="0.2">
      <c r="B755" s="46" t="s">
        <v>51</v>
      </c>
      <c r="D755" s="49">
        <f>_xll.qlCalendarAdvance(LocalCalendar,$D754,B755,"f",FALSE)</f>
        <v>44579</v>
      </c>
      <c r="E755" s="49">
        <f>_xll.qlInterestRateIndexValueDate(IndexON,D755)</f>
        <v>44579</v>
      </c>
      <c r="F755" s="52">
        <f>IFERROR(_xll.qlIndexFixing(IndexON,D755,TRUE,_xll.ohTrigger(RecalcTrigger,TriggerON)),NA())</f>
        <v>2.9469926256657786E-2</v>
      </c>
      <c r="H755" s="49">
        <f>_xll.qlCalendarAdvance(IborCalendar,$H754,B755,"f",FALSE)</f>
        <v>44573</v>
      </c>
      <c r="I755" s="49">
        <f>_xll.qlInterestRateIndexValueDate(Index1M,$H755)</f>
        <v>44575</v>
      </c>
      <c r="J755" s="52">
        <f>IFERROR(_xll.qlIndexFixing(Index1M,$H755,TRUE,_xll.ohTrigger(RecalcTrigger,Trigger1M)),NA())</f>
        <v>3.0434510755791754E-2</v>
      </c>
      <c r="K755" s="52">
        <f>IFERROR(_xll.qlIndexFixing(ONIndex1M,I755,TRUE,_xll.ohTrigger(RecalcTrigger,Trigger1M)),NA())</f>
        <v>3.036588810113372E-2</v>
      </c>
      <c r="L755" s="52">
        <f>IFERROR(_xll.qlIndexFixing(Index3M,H755,TRUE,_xll.ohTrigger(RecalcTrigger,Trigger3M)),NA())</f>
        <v>3.1773655501072362E-2</v>
      </c>
      <c r="M755" s="52">
        <f>IFERROR(_xll.qlIndexFixing(ONIndex3M,I755,TRUE,_xll.ohTrigger(RecalcTrigger,Trigger3M)),NA())</f>
        <v>3.1567908443914661E-2</v>
      </c>
      <c r="N755" s="52">
        <f>IFERROR(_xll.qlIndexFixing(Index6M,$H755,TRUE,_xll.ohTrigger(RecalcTrigger,Trigger6M)),NA())</f>
        <v>3.2606750555078723E-2</v>
      </c>
      <c r="O755" s="52">
        <f>IFERROR(_xll.qlIndexFixing(ONIndex6M,I755,TRUE,_xll.ohTrigger(RecalcTrigger,Trigger6M)),NA())</f>
        <v>3.2120633067025395E-2</v>
      </c>
      <c r="P755" s="52">
        <f>IFERROR(_xll.qlIndexFixing(Index1Y,$H755,TRUE,_xll.ohTrigger(RecalcTrigger,Trigger1Y)),NA())</f>
        <v>3.4110781526365916E-2</v>
      </c>
      <c r="Q755" s="52">
        <f>IFERROR(_xll.qlIndexFixing(ONIndex1Y,I755,TRUE,_xll.ohTrigger(RecalcTrigger,Trigger1Y)),NA())</f>
        <v>3.3223730940330487E-2</v>
      </c>
    </row>
    <row r="756" spans="2:17" x14ac:dyDescent="0.2">
      <c r="B756" s="46" t="s">
        <v>51</v>
      </c>
      <c r="D756" s="49">
        <f>_xll.qlCalendarAdvance(LocalCalendar,$D755,B756,"f",FALSE)</f>
        <v>44586</v>
      </c>
      <c r="E756" s="49">
        <f>_xll.qlInterestRateIndexValueDate(IndexON,D756)</f>
        <v>44586</v>
      </c>
      <c r="F756" s="52">
        <f>IFERROR(_xll.qlIndexFixing(IndexON,D756,TRUE,_xll.ohTrigger(RecalcTrigger,TriggerON)),NA())</f>
        <v>2.9482818723431947E-2</v>
      </c>
      <c r="H756" s="49">
        <f>_xll.qlCalendarAdvance(IborCalendar,$H755,B756,"f",FALSE)</f>
        <v>44580</v>
      </c>
      <c r="I756" s="49">
        <f>_xll.qlInterestRateIndexValueDate(Index1M,$H756)</f>
        <v>44582</v>
      </c>
      <c r="J756" s="52">
        <f>IFERROR(_xll.qlIndexFixing(Index1M,$H756,TRUE,_xll.ohTrigger(RecalcTrigger,Trigger1M)),NA())</f>
        <v>3.0454666006181075E-2</v>
      </c>
      <c r="K756" s="52">
        <f>IFERROR(_xll.qlIndexFixing(ONIndex1M,I756,TRUE,_xll.ohTrigger(RecalcTrigger,Trigger1M)),NA())</f>
        <v>3.0380973078854012E-2</v>
      </c>
      <c r="L756" s="52">
        <f>IFERROR(_xll.qlIndexFixing(Index3M,H756,TRUE,_xll.ohTrigger(RecalcTrigger,Trigger3M)),NA())</f>
        <v>3.1787253887444855E-2</v>
      </c>
      <c r="M756" s="52">
        <f>IFERROR(_xll.qlIndexFixing(ONIndex3M,I756,TRUE,_xll.ohTrigger(RecalcTrigger,Trigger3M)),NA())</f>
        <v>3.1580152226782232E-2</v>
      </c>
      <c r="N756" s="52">
        <f>IFERROR(_xll.qlIndexFixing(Index6M,$H756,TRUE,_xll.ohTrigger(RecalcTrigger,Trigger6M)),NA())</f>
        <v>3.26250873936147E-2</v>
      </c>
      <c r="O756" s="52">
        <f>IFERROR(_xll.qlIndexFixing(ONIndex6M,I756,TRUE,_xll.ohTrigger(RecalcTrigger,Trigger6M)),NA())</f>
        <v>3.2135755837527924E-2</v>
      </c>
      <c r="P756" s="52">
        <f>IFERROR(_xll.qlIndexFixing(Index1Y,$H756,TRUE,_xll.ohTrigger(RecalcTrigger,Trigger1Y)),NA())</f>
        <v>3.4119164781350152E-2</v>
      </c>
      <c r="Q756" s="52">
        <f>IFERROR(_xll.qlIndexFixing(ONIndex1Y,I756,TRUE,_xll.ohTrigger(RecalcTrigger,Trigger1Y)),NA())</f>
        <v>3.3236236952562948E-2</v>
      </c>
    </row>
    <row r="757" spans="2:17" x14ac:dyDescent="0.2">
      <c r="B757" s="46" t="s">
        <v>51</v>
      </c>
      <c r="D757" s="49">
        <f>_xll.qlCalendarAdvance(LocalCalendar,$D756,B757,"f",FALSE)</f>
        <v>44593</v>
      </c>
      <c r="E757" s="49">
        <f>_xll.qlInterestRateIndexValueDate(IndexON,D757)</f>
        <v>44593</v>
      </c>
      <c r="F757" s="52">
        <f>IFERROR(_xll.qlIndexFixing(IndexON,D757,TRUE,_xll.ohTrigger(RecalcTrigger,TriggerON)),NA())</f>
        <v>2.9495550884277577E-2</v>
      </c>
      <c r="H757" s="49">
        <f>_xll.qlCalendarAdvance(IborCalendar,$H756,B757,"f",FALSE)</f>
        <v>44587</v>
      </c>
      <c r="I757" s="49">
        <f>_xll.qlInterestRateIndexValueDate(Index1M,$H757)</f>
        <v>44589</v>
      </c>
      <c r="J757" s="52">
        <f>IFERROR(_xll.qlIndexFixing(Index1M,$H757,TRUE,_xll.ohTrigger(RecalcTrigger,Trigger1M)),NA())</f>
        <v>3.0469709110394341E-2</v>
      </c>
      <c r="K757" s="52">
        <f>IFERROR(_xll.qlIndexFixing(ONIndex1M,I757,TRUE,_xll.ohTrigger(RecalcTrigger,Trigger1M)),NA())</f>
        <v>3.0398571207088665E-2</v>
      </c>
      <c r="L757" s="52">
        <f>IFERROR(_xll.qlIndexFixing(Index3M,H757,TRUE,_xll.ohTrigger(RecalcTrigger,Trigger3M)),NA())</f>
        <v>3.1800659875194981E-2</v>
      </c>
      <c r="M757" s="52">
        <f>IFERROR(_xll.qlIndexFixing(ONIndex3M,I757,TRUE,_xll.ohTrigger(RecalcTrigger,Trigger3M)),NA())</f>
        <v>3.1594642783137061E-2</v>
      </c>
      <c r="N757" s="52">
        <f>IFERROR(_xll.qlIndexFixing(Index6M,$H757,TRUE,_xll.ohTrigger(RecalcTrigger,Trigger6M)),NA())</f>
        <v>3.2643402062292687E-2</v>
      </c>
      <c r="O757" s="52">
        <f>IFERROR(_xll.qlIndexFixing(ONIndex6M,I757,TRUE,_xll.ohTrigger(RecalcTrigger,Trigger6M)),NA())</f>
        <v>3.215360514382759E-2</v>
      </c>
      <c r="P757" s="52">
        <f>IFERROR(_xll.qlIndexFixing(Index1Y,$H757,TRUE,_xll.ohTrigger(RecalcTrigger,Trigger1Y)),NA())</f>
        <v>3.4129587398560424E-2</v>
      </c>
      <c r="Q757" s="52">
        <f>IFERROR(_xll.qlIndexFixing(ONIndex1Y,I757,TRUE,_xll.ohTrigger(RecalcTrigger,Trigger1Y)),NA())</f>
        <v>3.3251181129232421E-2</v>
      </c>
    </row>
    <row r="758" spans="2:17" x14ac:dyDescent="0.2">
      <c r="B758" s="46" t="s">
        <v>51</v>
      </c>
      <c r="D758" s="49">
        <f>_xll.qlCalendarAdvance(LocalCalendar,$D757,B758,"f",FALSE)</f>
        <v>44600</v>
      </c>
      <c r="E758" s="49">
        <f>_xll.qlInterestRateIndexValueDate(IndexON,D758)</f>
        <v>44600</v>
      </c>
      <c r="F758" s="52">
        <f>IFERROR(_xll.qlIndexFixing(IndexON,D758,TRUE,_xll.ohTrigger(RecalcTrigger,TriggerON)),NA())</f>
        <v>2.9508122739114739E-2</v>
      </c>
      <c r="H758" s="49">
        <f>_xll.qlCalendarAdvance(IborCalendar,$H757,B758,"f",FALSE)</f>
        <v>44594</v>
      </c>
      <c r="I758" s="49">
        <f>_xll.qlInterestRateIndexValueDate(Index1M,$H758)</f>
        <v>44596</v>
      </c>
      <c r="J758" s="52">
        <f>IFERROR(_xll.qlIndexFixing(Index1M,$H758,TRUE,_xll.ohTrigger(RecalcTrigger,Trigger1M)),NA())</f>
        <v>3.0479643356155099E-2</v>
      </c>
      <c r="K758" s="52">
        <f>IFERROR(_xll.qlIndexFixing(ONIndex1M,I758,TRUE,_xll.ohTrigger(RecalcTrigger,Trigger1M)),NA())</f>
        <v>3.0416142314830807E-2</v>
      </c>
      <c r="L758" s="52">
        <f>IFERROR(_xll.qlIndexFixing(Index3M,H758,TRUE,_xll.ohTrigger(RecalcTrigger,Trigger3M)),NA())</f>
        <v>3.1811563415037138E-2</v>
      </c>
      <c r="M758" s="52">
        <f>IFERROR(_xll.qlIndexFixing(ONIndex3M,I758,TRUE,_xll.ohTrigger(RecalcTrigger,Trigger3M)),NA())</f>
        <v>3.1608942364389492E-2</v>
      </c>
      <c r="N758" s="52">
        <f>IFERROR(_xll.qlIndexFixing(Index6M,$H758,TRUE,_xll.ohTrigger(RecalcTrigger,Trigger6M)),NA())</f>
        <v>3.2661680698877121E-2</v>
      </c>
      <c r="O758" s="52">
        <f>IFERROR(_xll.qlIndexFixing(ONIndex6M,I758,TRUE,_xll.ohTrigger(RecalcTrigger,Trigger6M)),NA())</f>
        <v>3.2171475344133782E-2</v>
      </c>
      <c r="P758" s="52">
        <f>IFERROR(_xll.qlIndexFixing(Index1Y,$H758,TRUE,_xll.ohTrigger(RecalcTrigger,Trigger1Y)),NA())</f>
        <v>3.4139810636406455E-2</v>
      </c>
      <c r="Q758" s="52">
        <f>IFERROR(_xll.qlIndexFixing(ONIndex1Y,I758,TRUE,_xll.ohTrigger(RecalcTrigger,Trigger1Y)),NA())</f>
        <v>3.3265945445322131E-2</v>
      </c>
    </row>
    <row r="759" spans="2:17" x14ac:dyDescent="0.2">
      <c r="B759" s="46" t="s">
        <v>51</v>
      </c>
      <c r="D759" s="49">
        <f>_xll.qlCalendarAdvance(LocalCalendar,$D758,B759,"f",FALSE)</f>
        <v>44607</v>
      </c>
      <c r="E759" s="49">
        <f>_xll.qlInterestRateIndexValueDate(IndexON,D759)</f>
        <v>44607</v>
      </c>
      <c r="F759" s="52">
        <f>IFERROR(_xll.qlIndexFixing(IndexON,D759,TRUE,_xll.ohTrigger(RecalcTrigger,TriggerON)),NA())</f>
        <v>2.952053428802337E-2</v>
      </c>
      <c r="H759" s="49">
        <f>_xll.qlCalendarAdvance(IborCalendar,$H758,B759,"f",FALSE)</f>
        <v>44601</v>
      </c>
      <c r="I759" s="49">
        <f>_xll.qlInterestRateIndexValueDate(Index1M,$H759)</f>
        <v>44603</v>
      </c>
      <c r="J759" s="52">
        <f>IFERROR(_xll.qlIndexFixing(Index1M,$H759,TRUE,_xll.ohTrigger(RecalcTrigger,Trigger1M)),NA())</f>
        <v>3.0497176230710146E-2</v>
      </c>
      <c r="K759" s="52">
        <f>IFERROR(_xll.qlIndexFixing(ONIndex1M,I759,TRUE,_xll.ohTrigger(RecalcTrigger,Trigger1M)),NA())</f>
        <v>3.0433686402000504E-2</v>
      </c>
      <c r="L759" s="52">
        <f>IFERROR(_xll.qlIndexFixing(Index3M,H759,TRUE,_xll.ohTrigger(RecalcTrigger,Trigger3M)),NA())</f>
        <v>3.182459719548307E-2</v>
      </c>
      <c r="M759" s="52">
        <f>IFERROR(_xll.qlIndexFixing(ONIndex3M,I759,TRUE,_xll.ohTrigger(RecalcTrigger,Trigger3M)),NA())</f>
        <v>3.1623050970432942E-2</v>
      </c>
      <c r="N759" s="52">
        <f>IFERROR(_xll.qlIndexFixing(Index6M,$H759,TRUE,_xll.ohTrigger(RecalcTrigger,Trigger6M)),NA())</f>
        <v>3.2679909440632517E-2</v>
      </c>
      <c r="O759" s="52">
        <f>IFERROR(_xll.qlIndexFixing(ONIndex6M,I759,TRUE,_xll.ohTrigger(RecalcTrigger,Trigger6M)),NA())</f>
        <v>3.2189366438473144E-2</v>
      </c>
      <c r="P759" s="52">
        <f>IFERROR(_xll.qlIndexFixing(Index1Y,$H759,TRUE,_xll.ohTrigger(RecalcTrigger,Trigger1Y)),NA())</f>
        <v>3.4149834052069922E-2</v>
      </c>
      <c r="Q759" s="52">
        <f>IFERROR(_xll.qlIndexFixing(ONIndex1Y,I759,TRUE,_xll.ohTrigger(RecalcTrigger,Trigger1Y)),NA())</f>
        <v>3.3280529900752143E-2</v>
      </c>
    </row>
    <row r="760" spans="2:17" x14ac:dyDescent="0.2">
      <c r="B760" s="46" t="s">
        <v>51</v>
      </c>
      <c r="D760" s="49">
        <f>_xll.qlCalendarAdvance(LocalCalendar,$D759,B760,"f",FALSE)</f>
        <v>44614</v>
      </c>
      <c r="E760" s="49">
        <f>_xll.qlInterestRateIndexValueDate(IndexON,D760)</f>
        <v>44614</v>
      </c>
      <c r="F760" s="52">
        <f>IFERROR(_xll.qlIndexFixing(IndexON,D760,TRUE,_xll.ohTrigger(RecalcTrigger,TriggerON)),NA())</f>
        <v>2.9532785530923533E-2</v>
      </c>
      <c r="H760" s="49">
        <f>_xll.qlCalendarAdvance(IborCalendar,$H759,B760,"f",FALSE)</f>
        <v>44608</v>
      </c>
      <c r="I760" s="49">
        <f>_xll.qlInterestRateIndexValueDate(Index1M,$H760)</f>
        <v>44610</v>
      </c>
      <c r="J760" s="52">
        <f>IFERROR(_xll.qlIndexFixing(Index1M,$H760,TRUE,_xll.ohTrigger(RecalcTrigger,Trigger1M)),NA())</f>
        <v>3.0514682048733897E-2</v>
      </c>
      <c r="K760" s="52">
        <f>IFERROR(_xll.qlIndexFixing(ONIndex1M,I760,TRUE,_xll.ohTrigger(RecalcTrigger,Trigger1M)),NA())</f>
        <v>3.0453741409042223E-2</v>
      </c>
      <c r="L760" s="52">
        <f>IFERROR(_xll.qlIndexFixing(Index3M,H760,TRUE,_xll.ohTrigger(RecalcTrigger,Trigger3M)),NA())</f>
        <v>3.1837438588240306E-2</v>
      </c>
      <c r="M760" s="52">
        <f>IFERROR(_xll.qlIndexFixing(ONIndex3M,I760,TRUE,_xll.ohTrigger(RecalcTrigger,Trigger3M)),NA())</f>
        <v>3.163934441417382E-2</v>
      </c>
      <c r="N760" s="52">
        <f>IFERROR(_xll.qlIndexFixing(Index6M,$H760,TRUE,_xll.ohTrigger(RecalcTrigger,Trigger6M)),NA())</f>
        <v>3.2698074424326977E-2</v>
      </c>
      <c r="O760" s="52">
        <f>IFERROR(_xll.qlIndexFixing(ONIndex6M,I760,TRUE,_xll.ohTrigger(RecalcTrigger,Trigger6M)),NA())</f>
        <v>3.2209999513708176E-2</v>
      </c>
      <c r="P760" s="52">
        <f>IFERROR(_xll.qlIndexFixing(Index1Y,$H760,TRUE,_xll.ohTrigger(RecalcTrigger,Trigger1Y)),NA())</f>
        <v>3.4161826998966908E-2</v>
      </c>
      <c r="Q760" s="52">
        <f>IFERROR(_xll.qlIndexFixing(ONIndex1Y,I760,TRUE,_xll.ohTrigger(RecalcTrigger,Trigger1Y)),NA())</f>
        <v>3.3297495098032481E-2</v>
      </c>
    </row>
    <row r="761" spans="2:17" x14ac:dyDescent="0.2">
      <c r="B761" s="46" t="s">
        <v>51</v>
      </c>
      <c r="D761" s="49">
        <f>_xll.qlCalendarAdvance(LocalCalendar,$D760,B761,"f",FALSE)</f>
        <v>44621</v>
      </c>
      <c r="E761" s="49">
        <f>_xll.qlInterestRateIndexValueDate(IndexON,D761)</f>
        <v>44621</v>
      </c>
      <c r="F761" s="52">
        <f>IFERROR(_xll.qlIndexFixing(IndexON,D761,TRUE,_xll.ohTrigger(RecalcTrigger,TriggerON)),NA())</f>
        <v>2.9544876467815229E-2</v>
      </c>
      <c r="H761" s="49">
        <f>_xll.qlCalendarAdvance(IborCalendar,$H760,B761,"f",FALSE)</f>
        <v>44615</v>
      </c>
      <c r="I761" s="49">
        <f>_xll.qlInterestRateIndexValueDate(Index1M,$H761)</f>
        <v>44617</v>
      </c>
      <c r="J761" s="52">
        <f>IFERROR(_xll.qlIndexFixing(Index1M,$H761,TRUE,_xll.ohTrigger(RecalcTrigger,Trigger1M)),NA())</f>
        <v>3.0532160810117861E-2</v>
      </c>
      <c r="K761" s="52">
        <f>IFERROR(_xll.qlIndexFixing(ONIndex1M,I761,TRUE,_xll.ohTrigger(RecalcTrigger,Trigger1M)),NA())</f>
        <v>3.0468693514702494E-2</v>
      </c>
      <c r="L761" s="52">
        <f>IFERROR(_xll.qlIndexFixing(Index3M,H761,TRUE,_xll.ohTrigger(RecalcTrigger,Trigger3M)),NA())</f>
        <v>3.1850087591491869E-2</v>
      </c>
      <c r="M761" s="52">
        <f>IFERROR(_xll.qlIndexFixing(ONIndex3M,I761,TRUE,_xll.ohTrigger(RecalcTrigger,Trigger3M)),NA())</f>
        <v>3.1650695256653094E-2</v>
      </c>
      <c r="N761" s="52">
        <f>IFERROR(_xll.qlIndexFixing(Index6M,$H761,TRUE,_xll.ohTrigger(RecalcTrigger,Trigger6M)),NA())</f>
        <v>3.2716161786233988E-2</v>
      </c>
      <c r="O761" s="52">
        <f>IFERROR(_xll.qlIndexFixing(ONIndex6M,I761,TRUE,_xll.ohTrigger(RecalcTrigger,Trigger6M)),NA())</f>
        <v>3.2225211309251378E-2</v>
      </c>
      <c r="P761" s="52">
        <f>IFERROR(_xll.qlIndexFixing(Index1Y,$H761,TRUE,_xll.ohTrigger(RecalcTrigger,Trigger1Y)),NA())</f>
        <v>3.4169279646077091E-2</v>
      </c>
      <c r="Q761" s="52">
        <f>IFERROR(_xll.qlIndexFixing(ONIndex1Y,I761,TRUE,_xll.ohTrigger(RecalcTrigger,Trigger1Y)),NA())</f>
        <v>3.3309159229393259E-2</v>
      </c>
    </row>
    <row r="762" spans="2:17" x14ac:dyDescent="0.2">
      <c r="B762" s="46" t="s">
        <v>51</v>
      </c>
      <c r="D762" s="49">
        <f>_xll.qlCalendarAdvance(LocalCalendar,$D761,B762,"f",FALSE)</f>
        <v>44628</v>
      </c>
      <c r="E762" s="49">
        <f>_xll.qlInterestRateIndexValueDate(IndexON,D762)</f>
        <v>44628</v>
      </c>
      <c r="F762" s="52">
        <f>IFERROR(_xll.qlIndexFixing(IndexON,D762,TRUE,_xll.ohTrigger(RecalcTrigger,TriggerON)),NA())</f>
        <v>2.9556807098698457E-2</v>
      </c>
      <c r="H762" s="49">
        <f>_xll.qlCalendarAdvance(IborCalendar,$H761,B762,"f",FALSE)</f>
        <v>44622</v>
      </c>
      <c r="I762" s="49">
        <f>_xll.qlInterestRateIndexValueDate(Index1M,$H762)</f>
        <v>44624</v>
      </c>
      <c r="J762" s="52">
        <f>IFERROR(_xll.qlIndexFixing(Index1M,$H762,TRUE,_xll.ohTrigger(RecalcTrigger,Trigger1M)),NA())</f>
        <v>3.05572314338011E-2</v>
      </c>
      <c r="K762" s="52">
        <f>IFERROR(_xll.qlIndexFixing(ONIndex1M,I762,TRUE,_xll.ohTrigger(RecalcTrigger,Trigger1M)),NA())</f>
        <v>3.0486156540181497E-2</v>
      </c>
      <c r="L762" s="52">
        <f>IFERROR(_xll.qlIndexFixing(Index3M,H762,TRUE,_xll.ohTrigger(RecalcTrigger,Trigger3M)),NA())</f>
        <v>3.1873831265529354E-2</v>
      </c>
      <c r="M762" s="52">
        <f>IFERROR(_xll.qlIndexFixing(ONIndex3M,I762,TRUE,_xll.ohTrigger(RecalcTrigger,Trigger3M)),NA())</f>
        <v>3.1664230936723214E-2</v>
      </c>
      <c r="N762" s="52">
        <f>IFERROR(_xll.qlIndexFixing(Index6M,$H762,TRUE,_xll.ohTrigger(RecalcTrigger,Trigger6M)),NA())</f>
        <v>3.2747825246442E-2</v>
      </c>
      <c r="O762" s="52">
        <f>IFERROR(_xll.qlIndexFixing(ONIndex6M,I762,TRUE,_xll.ohTrigger(RecalcTrigger,Trigger6M)),NA())</f>
        <v>3.2243165085690251E-2</v>
      </c>
      <c r="P762" s="52">
        <f>IFERROR(_xll.qlIndexFixing(Index1Y,$H762,TRUE,_xll.ohTrigger(RecalcTrigger,Trigger1Y)),NA())</f>
        <v>3.4178700939290131E-2</v>
      </c>
      <c r="Q762" s="52">
        <f>IFERROR(_xll.qlIndexFixing(ONIndex1Y,I762,TRUE,_xll.ohTrigger(RecalcTrigger,Trigger1Y)),NA())</f>
        <v>3.3323204102497783E-2</v>
      </c>
    </row>
    <row r="763" spans="2:17" x14ac:dyDescent="0.2">
      <c r="B763" s="46" t="s">
        <v>51</v>
      </c>
      <c r="D763" s="49">
        <f>_xll.qlCalendarAdvance(LocalCalendar,$D762,B763,"f",FALSE)</f>
        <v>44635</v>
      </c>
      <c r="E763" s="49">
        <f>_xll.qlInterestRateIndexValueDate(IndexON,D763)</f>
        <v>44635</v>
      </c>
      <c r="F763" s="52">
        <f>IFERROR(_xll.qlIndexFixing(IndexON,D763,TRUE,_xll.ohTrigger(RecalcTrigger,TriggerON)),NA())</f>
        <v>2.9568577423573217E-2</v>
      </c>
      <c r="H763" s="49">
        <f>_xll.qlCalendarAdvance(IborCalendar,$H762,B763,"f",FALSE)</f>
        <v>44629</v>
      </c>
      <c r="I763" s="49">
        <f>_xll.qlInterestRateIndexValueDate(Index1M,$H763)</f>
        <v>44631</v>
      </c>
      <c r="J763" s="52">
        <f>IFERROR(_xll.qlIndexFixing(Index1M,$H763,TRUE,_xll.ohTrigger(RecalcTrigger,Trigger1M)),NA())</f>
        <v>3.0574654715258696E-2</v>
      </c>
      <c r="K763" s="52">
        <f>IFERROR(_xll.qlIndexFixing(ONIndex1M,I763,TRUE,_xll.ohTrigger(RecalcTrigger,Trigger1M)),NA())</f>
        <v>3.0503592545088054E-2</v>
      </c>
      <c r="L763" s="52">
        <f>IFERROR(_xll.qlIndexFixing(Index3M,H763,TRUE,_xll.ohTrigger(RecalcTrigger,Trigger3M)),NA())</f>
        <v>3.1886032150467467E-2</v>
      </c>
      <c r="M763" s="52">
        <f>IFERROR(_xll.qlIndexFixing(ONIndex3M,I763,TRUE,_xll.ohTrigger(RecalcTrigger,Trigger3M)),NA())</f>
        <v>3.1677575641291256E-2</v>
      </c>
      <c r="N763" s="52">
        <f>IFERROR(_xll.qlIndexFixing(Index6M,$H763,TRUE,_xll.ohTrigger(RecalcTrigger,Trigger6M)),NA())</f>
        <v>3.2762934505878819E-2</v>
      </c>
      <c r="O763" s="52">
        <f>IFERROR(_xll.qlIndexFixing(ONIndex6M,I763,TRUE,_xll.ohTrigger(RecalcTrigger,Trigger6M)),NA())</f>
        <v>3.2261139756215584E-2</v>
      </c>
      <c r="P763" s="52">
        <f>IFERROR(_xll.qlIndexFixing(Index1Y,$H763,TRUE,_xll.ohTrigger(RecalcTrigger,Trigger1Y)),NA())</f>
        <v>3.4187920640060383E-2</v>
      </c>
      <c r="Q763" s="52">
        <f>IFERROR(_xll.qlIndexFixing(ONIndex1Y,I763,TRUE,_xll.ohTrigger(RecalcTrigger,Trigger1Y)),NA())</f>
        <v>3.3337069114649509E-2</v>
      </c>
    </row>
    <row r="764" spans="2:17" x14ac:dyDescent="0.2">
      <c r="B764" s="46" t="s">
        <v>51</v>
      </c>
      <c r="D764" s="49">
        <f>_xll.qlCalendarAdvance(LocalCalendar,$D763,B764,"f",FALSE)</f>
        <v>44642</v>
      </c>
      <c r="E764" s="49">
        <f>_xll.qlInterestRateIndexValueDate(IndexON,D764)</f>
        <v>44642</v>
      </c>
      <c r="F764" s="52">
        <f>IFERROR(_xll.qlIndexFixing(IndexON,D764,TRUE,_xll.ohTrigger(RecalcTrigger,TriggerON)),NA())</f>
        <v>2.9580187442359573E-2</v>
      </c>
      <c r="H764" s="49">
        <f>_xll.qlCalendarAdvance(IborCalendar,$H763,B764,"f",FALSE)</f>
        <v>44636</v>
      </c>
      <c r="I764" s="49">
        <f>_xll.qlInterestRateIndexValueDate(Index1M,$H764)</f>
        <v>44638</v>
      </c>
      <c r="J764" s="52">
        <f>IFERROR(_xll.qlIndexFixing(Index1M,$H764,TRUE,_xll.ohTrigger(RecalcTrigger,Trigger1M)),NA())</f>
        <v>3.0594589862412702E-2</v>
      </c>
      <c r="K764" s="52">
        <f>IFERROR(_xll.qlIndexFixing(ONIndex1M,I764,TRUE,_xll.ohTrigger(RecalcTrigger,Trigger1M)),NA())</f>
        <v>3.0521001529368874E-2</v>
      </c>
      <c r="L764" s="52">
        <f>IFERROR(_xll.qlIndexFixing(Index3M,H764,TRUE,_xll.ohTrigger(RecalcTrigger,Trigger3M)),NA())</f>
        <v>3.1898040557148406E-2</v>
      </c>
      <c r="M764" s="52">
        <f>IFERROR(_xll.qlIndexFixing(ONIndex3M,I764,TRUE,_xll.ohTrigger(RecalcTrigger,Trigger3M)),NA())</f>
        <v>3.1690729370357218E-2</v>
      </c>
      <c r="N764" s="52">
        <f>IFERROR(_xll.qlIndexFixing(Index6M,$H764,TRUE,_xll.ohTrigger(RecalcTrigger,Trigger6M)),NA())</f>
        <v>3.2780650610685982E-2</v>
      </c>
      <c r="O764" s="52">
        <f>IFERROR(_xll.qlIndexFixing(ONIndex6M,I764,TRUE,_xll.ohTrigger(RecalcTrigger,Trigger6M)),NA())</f>
        <v>3.2279135320774088E-2</v>
      </c>
      <c r="P764" s="52">
        <f>IFERROR(_xll.qlIndexFixing(Index1Y,$H764,TRUE,_xll.ohTrigger(RecalcTrigger,Trigger1Y)),NA())</f>
        <v>3.4196938306080282E-2</v>
      </c>
      <c r="Q764" s="52">
        <f>IFERROR(_xll.qlIndexFixing(ONIndex1Y,I764,TRUE,_xll.ohTrigger(RecalcTrigger,Trigger1Y)),NA())</f>
        <v>3.3350754265848437E-2</v>
      </c>
    </row>
    <row r="765" spans="2:17" x14ac:dyDescent="0.2">
      <c r="B765" s="46" t="s">
        <v>51</v>
      </c>
      <c r="D765" s="49">
        <f>_xll.qlCalendarAdvance(LocalCalendar,$D764,B765,"f",FALSE)</f>
        <v>44649</v>
      </c>
      <c r="E765" s="49">
        <f>_xll.qlInterestRateIndexValueDate(IndexON,D765)</f>
        <v>44649</v>
      </c>
      <c r="F765" s="52">
        <f>IFERROR(_xll.qlIndexFixing(IndexON,D765,TRUE,_xll.ohTrigger(RecalcTrigger,TriggerON)),NA())</f>
        <v>2.9591637155057526E-2</v>
      </c>
      <c r="H765" s="49">
        <f>_xll.qlCalendarAdvance(IborCalendar,$H764,B765,"f",FALSE)</f>
        <v>44643</v>
      </c>
      <c r="I765" s="49">
        <f>_xll.qlInterestRateIndexValueDate(Index1M,$H765)</f>
        <v>44645</v>
      </c>
      <c r="J765" s="52">
        <f>IFERROR(_xll.qlIndexFixing(Index1M,$H765,TRUE,_xll.ohTrigger(RecalcTrigger,Trigger1M)),NA())</f>
        <v>3.0609420093979038E-2</v>
      </c>
      <c r="K765" s="52">
        <f>IFERROR(_xll.qlIndexFixing(ONIndex1M,I765,TRUE,_xll.ohTrigger(RecalcTrigger,Trigger1M)),NA())</f>
        <v>3.0538383493077248E-2</v>
      </c>
      <c r="L765" s="52">
        <f>IFERROR(_xll.qlIndexFixing(Index3M,H765,TRUE,_xll.ohTrigger(RecalcTrigger,Trigger3M)),NA())</f>
        <v>3.1909856483778733E-2</v>
      </c>
      <c r="M765" s="52">
        <f>IFERROR(_xll.qlIndexFixing(ONIndex3M,I765,TRUE,_xll.ohTrigger(RecalcTrigger,Trigger3M)),NA())</f>
        <v>3.1703692123841165E-2</v>
      </c>
      <c r="N765" s="52">
        <f>IFERROR(_xll.qlIndexFixing(Index6M,$H765,TRUE,_xll.ohTrigger(RecalcTrigger,Trigger6M)),NA())</f>
        <v>3.2798229176001996E-2</v>
      </c>
      <c r="O765" s="52">
        <f>IFERROR(_xll.qlIndexFixing(ONIndex6M,I765,TRUE,_xll.ohTrigger(RecalcTrigger,Trigger6M)),NA())</f>
        <v>3.2297151779445699E-2</v>
      </c>
      <c r="P765" s="52">
        <f>IFERROR(_xll.qlIndexFixing(Index1Y,$H765,TRUE,_xll.ohTrigger(RecalcTrigger,Trigger1Y)),NA())</f>
        <v>3.4205753495148136E-2</v>
      </c>
      <c r="Q765" s="52">
        <f>IFERROR(_xll.qlIndexFixing(ONIndex1Y,I765,TRUE,_xll.ohTrigger(RecalcTrigger,Trigger1Y)),NA())</f>
        <v>3.336425955601463E-2</v>
      </c>
    </row>
    <row r="766" spans="2:17" x14ac:dyDescent="0.2">
      <c r="B766" s="46" t="s">
        <v>51</v>
      </c>
      <c r="D766" s="49">
        <f>_xll.qlCalendarAdvance(LocalCalendar,$D765,B766,"f",FALSE)</f>
        <v>44656</v>
      </c>
      <c r="E766" s="49">
        <f>_xll.qlInterestRateIndexValueDate(IndexON,D766)</f>
        <v>44656</v>
      </c>
      <c r="F766" s="52">
        <f>IFERROR(_xll.qlIndexFixing(IndexON,D766,TRUE,_xll.ohTrigger(RecalcTrigger,TriggerON)),NA())</f>
        <v>2.9602926561667076E-2</v>
      </c>
      <c r="H766" s="49">
        <f>_xll.qlCalendarAdvance(IborCalendar,$H765,B766,"f",FALSE)</f>
        <v>44650</v>
      </c>
      <c r="I766" s="49">
        <f>_xll.qlInterestRateIndexValueDate(Index1M,$H766)</f>
        <v>44652</v>
      </c>
      <c r="J766" s="52">
        <f>IFERROR(_xll.qlIndexFixing(Index1M,$H766,TRUE,_xll.ohTrigger(RecalcTrigger,Trigger1M)),NA())</f>
        <v>3.0629300199502274E-2</v>
      </c>
      <c r="K766" s="52">
        <f>IFERROR(_xll.qlIndexFixing(ONIndex1M,I766,TRUE,_xll.ohTrigger(RecalcTrigger,Trigger1M)),NA())</f>
        <v>3.055573843613324E-2</v>
      </c>
      <c r="L766" s="52">
        <f>IFERROR(_xll.qlIndexFixing(Index3M,H766,TRUE,_xll.ohTrigger(RecalcTrigger,Trigger3M)),NA())</f>
        <v>3.1914863321190451E-2</v>
      </c>
      <c r="M766" s="52">
        <f>IFERROR(_xll.qlIndexFixing(ONIndex3M,I766,TRUE,_xll.ohTrigger(RecalcTrigger,Trigger3M)),NA())</f>
        <v>3.1716463901689806E-2</v>
      </c>
      <c r="N766" s="52">
        <f>IFERROR(_xll.qlIndexFixing(Index6M,$H766,TRUE,_xll.ohTrigger(RecalcTrigger,Trigger6M)),NA())</f>
        <v>3.2815656630341306E-2</v>
      </c>
      <c r="O766" s="52">
        <f>IFERROR(_xll.qlIndexFixing(ONIndex6M,I766,TRUE,_xll.ohTrigger(RecalcTrigger,Trigger6M)),NA())</f>
        <v>3.2315189132177125E-2</v>
      </c>
      <c r="P766" s="52">
        <f>IFERROR(_xll.qlIndexFixing(Index1Y,$H766,TRUE,_xll.ohTrigger(RecalcTrigger,Trigger1Y)),NA())</f>
        <v>3.4214365765167676E-2</v>
      </c>
      <c r="Q766" s="52">
        <f>IFERROR(_xll.qlIndexFixing(ONIndex1Y,I766,TRUE,_xll.ohTrigger(RecalcTrigger,Trigger1Y)),NA())</f>
        <v>3.3377584985094799E-2</v>
      </c>
    </row>
    <row r="767" spans="2:17" x14ac:dyDescent="0.2">
      <c r="B767" s="46" t="s">
        <v>51</v>
      </c>
      <c r="D767" s="49">
        <f>_xll.qlCalendarAdvance(LocalCalendar,$D766,B767,"f",FALSE)</f>
        <v>44663</v>
      </c>
      <c r="E767" s="49">
        <f>_xll.qlInterestRateIndexValueDate(IndexON,D767)</f>
        <v>44663</v>
      </c>
      <c r="F767" s="52">
        <f>IFERROR(_xll.qlIndexFixing(IndexON,D767,TRUE,_xll.ohTrigger(RecalcTrigger,TriggerON)),NA())</f>
        <v>2.9614055662188221E-2</v>
      </c>
      <c r="H767" s="49">
        <f>_xll.qlCalendarAdvance(IborCalendar,$H766,B767,"f",FALSE)</f>
        <v>44657</v>
      </c>
      <c r="I767" s="49">
        <f>_xll.qlInterestRateIndexValueDate(Index1M,$H767)</f>
        <v>44659</v>
      </c>
      <c r="J767" s="52">
        <f>IFERROR(_xll.qlIndexFixing(Index1M,$H767,TRUE,_xll.ohTrigger(RecalcTrigger,Trigger1M)),NA())</f>
        <v>3.064407722629657E-2</v>
      </c>
      <c r="K767" s="52">
        <f>IFERROR(_xll.qlIndexFixing(ONIndex1M,I767,TRUE,_xll.ohTrigger(RecalcTrigger,Trigger1M)),NA())</f>
        <v>3.057306635859014E-2</v>
      </c>
      <c r="L767" s="52">
        <f>IFERROR(_xll.qlIndexFixing(Index3M,H767,TRUE,_xll.ohTrigger(RecalcTrigger,Trigger3M)),NA())</f>
        <v>3.1926338903006245E-2</v>
      </c>
      <c r="M767" s="52">
        <f>IFERROR(_xll.qlIndexFixing(ONIndex3M,I767,TRUE,_xll.ohTrigger(RecalcTrigger,Trigger3M)),NA())</f>
        <v>3.1729044703796561E-2</v>
      </c>
      <c r="N767" s="52">
        <f>IFERROR(_xll.qlIndexFixing(Index6M,$H767,TRUE,_xll.ohTrigger(RecalcTrigger,Trigger6M)),NA())</f>
        <v>3.2835574942991441E-2</v>
      </c>
      <c r="O767" s="52">
        <f>IFERROR(_xll.qlIndexFixing(ONIndex6M,I767,TRUE,_xll.ohTrigger(RecalcTrigger,Trigger6M)),NA())</f>
        <v>3.2333247379048302E-2</v>
      </c>
      <c r="P767" s="52">
        <f>IFERROR(_xll.qlIndexFixing(Index1Y,$H767,TRUE,_xll.ohTrigger(RecalcTrigger,Trigger1Y)),NA())</f>
        <v>3.4224846873381273E-2</v>
      </c>
      <c r="Q767" s="52">
        <f>IFERROR(_xll.qlIndexFixing(ONIndex1Y,I767,TRUE,_xll.ohTrigger(RecalcTrigger,Trigger1Y)),NA())</f>
        <v>3.3390730552982362E-2</v>
      </c>
    </row>
    <row r="768" spans="2:17" x14ac:dyDescent="0.2">
      <c r="B768" s="46" t="s">
        <v>51</v>
      </c>
      <c r="D768" s="49">
        <f>_xll.qlCalendarAdvance(LocalCalendar,$D767,B768,"f",FALSE)</f>
        <v>44670</v>
      </c>
      <c r="E768" s="49">
        <f>_xll.qlInterestRateIndexValueDate(IndexON,D768)</f>
        <v>44670</v>
      </c>
      <c r="F768" s="52">
        <f>IFERROR(_xll.qlIndexFixing(IndexON,D768,TRUE,_xll.ohTrigger(RecalcTrigger,TriggerON)),NA())</f>
        <v>2.9625024456700899E-2</v>
      </c>
      <c r="H768" s="49">
        <f>_xll.qlCalendarAdvance(IborCalendar,$H767,B768,"f",FALSE)</f>
        <v>44664</v>
      </c>
      <c r="I768" s="49">
        <f>_xll.qlInterestRateIndexValueDate(Index1M,$H768)</f>
        <v>44670</v>
      </c>
      <c r="J768" s="52">
        <f>IFERROR(_xll.qlIndexFixing(Index1M,$H768,TRUE,_xll.ohTrigger(RecalcTrigger,Trigger1M)),NA())</f>
        <v>3.0668695172103355E-2</v>
      </c>
      <c r="K768" s="52">
        <f>IFERROR(_xll.qlIndexFixing(ONIndex1M,I768,TRUE,_xll.ohTrigger(RecalcTrigger,Trigger1M)),NA())</f>
        <v>3.0595173591487779E-2</v>
      </c>
      <c r="L768" s="52">
        <f>IFERROR(_xll.qlIndexFixing(Index3M,H768,TRUE,_xll.ohTrigger(RecalcTrigger,Trigger3M)),NA())</f>
        <v>3.1944037754978817E-2</v>
      </c>
      <c r="M768" s="52">
        <f>IFERROR(_xll.qlIndexFixing(ONIndex3M,I768,TRUE,_xll.ohTrigger(RecalcTrigger,Trigger3M)),NA())</f>
        <v>3.1743888114990071E-2</v>
      </c>
      <c r="N768" s="52">
        <f>IFERROR(_xll.qlIndexFixing(Index6M,$H768,TRUE,_xll.ohTrigger(RecalcTrigger,Trigger6M)),NA())</f>
        <v>3.2854421728961532E-2</v>
      </c>
      <c r="O768" s="52">
        <f>IFERROR(_xll.qlIndexFixing(ONIndex6M,I768,TRUE,_xll.ohTrigger(RecalcTrigger,Trigger6M)),NA())</f>
        <v>3.2356172773724268E-2</v>
      </c>
      <c r="P768" s="52">
        <f>IFERROR(_xll.qlIndexFixing(Index1Y,$H768,TRUE,_xll.ohTrigger(RecalcTrigger,Trigger1Y)),NA())</f>
        <v>3.4231472921606096E-2</v>
      </c>
      <c r="Q768" s="52">
        <f>IFERROR(_xll.qlIndexFixing(ONIndex1Y,I768,TRUE,_xll.ohTrigger(RecalcTrigger,Trigger1Y)),NA())</f>
        <v>3.3406099149644319E-2</v>
      </c>
    </row>
    <row r="769" spans="2:17" x14ac:dyDescent="0.2">
      <c r="B769" s="46" t="s">
        <v>51</v>
      </c>
      <c r="D769" s="49">
        <f>_xll.qlCalendarAdvance(LocalCalendar,$D768,B769,"f",FALSE)</f>
        <v>44677</v>
      </c>
      <c r="E769" s="49">
        <f>_xll.qlInterestRateIndexValueDate(IndexON,D769)</f>
        <v>44677</v>
      </c>
      <c r="F769" s="52">
        <f>IFERROR(_xll.qlIndexFixing(IndexON,D769,TRUE,_xll.ohTrigger(RecalcTrigger,TriggerON)),NA())</f>
        <v>2.9635832944965301E-2</v>
      </c>
      <c r="H769" s="49">
        <f>_xll.qlCalendarAdvance(IborCalendar,$H768,B769,"f",FALSE)</f>
        <v>44671</v>
      </c>
      <c r="I769" s="49">
        <f>_xll.qlInterestRateIndexValueDate(Index1M,$H769)</f>
        <v>44673</v>
      </c>
      <c r="J769" s="52">
        <f>IFERROR(_xll.qlIndexFixing(Index1M,$H769,TRUE,_xll.ohTrigger(RecalcTrigger,Trigger1M)),NA())</f>
        <v>3.0678626111244323E-2</v>
      </c>
      <c r="K769" s="52">
        <f>IFERROR(_xll.qlIndexFixing(ONIndex1M,I769,TRUE,_xll.ohTrigger(RecalcTrigger,Trigger1M)),NA())</f>
        <v>3.0607641141466857E-2</v>
      </c>
      <c r="L769" s="52">
        <f>IFERROR(_xll.qlIndexFixing(Index3M,H769,TRUE,_xll.ohTrigger(RecalcTrigger,Trigger3M)),NA())</f>
        <v>3.1948801666692284E-2</v>
      </c>
      <c r="M769" s="52">
        <f>IFERROR(_xll.qlIndexFixing(ONIndex3M,I769,TRUE,_xll.ohTrigger(RecalcTrigger,Trigger3M)),NA())</f>
        <v>3.1753633380704471E-2</v>
      </c>
      <c r="N769" s="52">
        <f>IFERROR(_xll.qlIndexFixing(Index6M,$H769,TRUE,_xll.ohTrigger(RecalcTrigger,Trigger6M)),NA())</f>
        <v>3.2866896606025174E-2</v>
      </c>
      <c r="O769" s="52">
        <f>IFERROR(_xll.qlIndexFixing(ONIndex6M,I769,TRUE,_xll.ohTrigger(RecalcTrigger,Trigger6M)),NA())</f>
        <v>3.2369426555076686E-2</v>
      </c>
      <c r="P769" s="52">
        <f>IFERROR(_xll.qlIndexFixing(Index1Y,$H769,TRUE,_xll.ohTrigger(RecalcTrigger,Trigger1Y)),NA())</f>
        <v>3.4238980641577953E-2</v>
      </c>
      <c r="Q769" s="52">
        <f>IFERROR(_xll.qlIndexFixing(ONIndex1Y,I769,TRUE,_xll.ohTrigger(RecalcTrigger,Trigger1Y)),NA())</f>
        <v>3.3416482105099732E-2</v>
      </c>
    </row>
    <row r="770" spans="2:17" x14ac:dyDescent="0.2">
      <c r="B770" s="46" t="s">
        <v>51</v>
      </c>
      <c r="D770" s="49">
        <f>_xll.qlCalendarAdvance(LocalCalendar,$D769,B770,"f",FALSE)</f>
        <v>44684</v>
      </c>
      <c r="E770" s="49">
        <f>_xll.qlInterestRateIndexValueDate(IndexON,D770)</f>
        <v>44684</v>
      </c>
      <c r="F770" s="52">
        <f>IFERROR(_xll.qlIndexFixing(IndexON,D770,TRUE,_xll.ohTrigger(RecalcTrigger,TriggerON)),NA())</f>
        <v>2.96464811271413E-2</v>
      </c>
      <c r="H770" s="49">
        <f>_xll.qlCalendarAdvance(IborCalendar,$H769,B770,"f",FALSE)</f>
        <v>44678</v>
      </c>
      <c r="I770" s="49">
        <f>_xll.qlInterestRateIndexValueDate(Index1M,$H770)</f>
        <v>44680</v>
      </c>
      <c r="J770" s="52">
        <f>IFERROR(_xll.qlIndexFixing(Index1M,$H770,TRUE,_xll.ohTrigger(RecalcTrigger,Trigger1M)),NA())</f>
        <v>3.0698396114309523E-2</v>
      </c>
      <c r="K770" s="52">
        <f>IFERROR(_xll.qlIndexFixing(ONIndex1M,I770,TRUE,_xll.ohTrigger(RecalcTrigger,Trigger1M)),NA())</f>
        <v>3.0627421372892982E-2</v>
      </c>
      <c r="L770" s="52">
        <f>IFERROR(_xll.qlIndexFixing(Index3M,H770,TRUE,_xll.ohTrigger(RecalcTrigger,Trigger3M)),NA())</f>
        <v>3.1959825454474677E-2</v>
      </c>
      <c r="M770" s="52">
        <f>IFERROR(_xll.qlIndexFixing(ONIndex3M,I770,TRUE,_xll.ohTrigger(RecalcTrigger,Trigger3M)),NA())</f>
        <v>3.1767891975269524E-2</v>
      </c>
      <c r="N770" s="52">
        <f>IFERROR(_xll.qlIndexFixing(Index6M,$H770,TRUE,_xll.ohTrigger(RecalcTrigger,Trigger6M)),NA())</f>
        <v>3.2883583892860981E-2</v>
      </c>
      <c r="O770" s="52">
        <f>IFERROR(_xll.qlIndexFixing(ONIndex6M,I770,TRUE,_xll.ohTrigger(RecalcTrigger,Trigger6M)),NA())</f>
        <v>3.2390299668874079E-2</v>
      </c>
      <c r="P770" s="52">
        <f>IFERROR(_xll.qlIndexFixing(Index1Y,$H770,TRUE,_xll.ohTrigger(RecalcTrigger,Trigger1Y)),NA())</f>
        <v>3.4240679810666669E-2</v>
      </c>
      <c r="Q770" s="52">
        <f>IFERROR(_xll.qlIndexFixing(ONIndex1Y,I770,TRUE,_xll.ohTrigger(RecalcTrigger,Trigger1Y)),NA())</f>
        <v>3.3431532639158767E-2</v>
      </c>
    </row>
    <row r="771" spans="2:17" x14ac:dyDescent="0.2">
      <c r="B771" s="46" t="s">
        <v>51</v>
      </c>
      <c r="D771" s="49">
        <f>_xll.qlCalendarAdvance(LocalCalendar,$D770,B771,"f",FALSE)</f>
        <v>44691</v>
      </c>
      <c r="E771" s="49">
        <f>_xll.qlInterestRateIndexValueDate(IndexON,D771)</f>
        <v>44691</v>
      </c>
      <c r="F771" s="52">
        <f>IFERROR(_xll.qlIndexFixing(IndexON,D771,TRUE,_xll.ohTrigger(RecalcTrigger,TriggerON)),NA())</f>
        <v>2.9656969003148959E-2</v>
      </c>
      <c r="H771" s="49">
        <f>_xll.qlCalendarAdvance(IborCalendar,$H770,B771,"f",FALSE)</f>
        <v>44685</v>
      </c>
      <c r="I771" s="49">
        <f>_xll.qlInterestRateIndexValueDate(Index1M,$H771)</f>
        <v>44687</v>
      </c>
      <c r="J771" s="52">
        <f>IFERROR(_xll.qlIndexFixing(Index1M,$H771,TRUE,_xll.ohTrigger(RecalcTrigger,Trigger1M)),NA())</f>
        <v>3.0713066747857912E-2</v>
      </c>
      <c r="K771" s="52">
        <f>IFERROR(_xll.qlIndexFixing(ONIndex1M,I771,TRUE,_xll.ohTrigger(RecalcTrigger,Trigger1M)),NA())</f>
        <v>3.06421078417074E-2</v>
      </c>
      <c r="L771" s="52">
        <f>IFERROR(_xll.qlIndexFixing(Index3M,H771,TRUE,_xll.ohTrigger(RecalcTrigger,Trigger3M)),NA())</f>
        <v>3.1977261077554192E-2</v>
      </c>
      <c r="M771" s="52">
        <f>IFERROR(_xll.qlIndexFixing(ONIndex3M,I771,TRUE,_xll.ohTrigger(RecalcTrigger,Trigger3M)),NA())</f>
        <v>3.177745815403199E-2</v>
      </c>
      <c r="N771" s="52">
        <f>IFERROR(_xll.qlIndexFixing(Index6M,$H771,TRUE,_xll.ohTrigger(RecalcTrigger,Trigger6M)),NA())</f>
        <v>3.290005220484167E-2</v>
      </c>
      <c r="O771" s="52">
        <f>IFERROR(_xll.qlIndexFixing(ONIndex6M,I771,TRUE,_xll.ohTrigger(RecalcTrigger,Trigger6M)),NA())</f>
        <v>3.2405689307610785E-2</v>
      </c>
      <c r="P771" s="52">
        <f>IFERROR(_xll.qlIndexFixing(Index1Y,$H771,TRUE,_xll.ohTrigger(RecalcTrigger,Trigger1Y)),NA())</f>
        <v>3.4254367863685221E-2</v>
      </c>
      <c r="Q771" s="52">
        <f>IFERROR(_xll.qlIndexFixing(ONIndex1Y,I771,TRUE,_xll.ohTrigger(RecalcTrigger,Trigger1Y)),NA())</f>
        <v>3.344151421191377E-2</v>
      </c>
    </row>
    <row r="772" spans="2:17" x14ac:dyDescent="0.2">
      <c r="B772" s="46" t="s">
        <v>51</v>
      </c>
      <c r="D772" s="49">
        <f>_xll.qlCalendarAdvance(LocalCalendar,$D771,B772,"f",FALSE)</f>
        <v>44698</v>
      </c>
      <c r="E772" s="49">
        <f>_xll.qlInterestRateIndexValueDate(IndexON,D772)</f>
        <v>44698</v>
      </c>
      <c r="F772" s="52">
        <f>IFERROR(_xll.qlIndexFixing(IndexON,D772,TRUE,_xll.ohTrigger(RecalcTrigger,TriggerON)),NA())</f>
        <v>2.9667296572988278E-2</v>
      </c>
      <c r="H772" s="49">
        <f>_xll.qlCalendarAdvance(IborCalendar,$H771,B772,"f",FALSE)</f>
        <v>44692</v>
      </c>
      <c r="I772" s="49">
        <f>_xll.qlInterestRateIndexValueDate(Index1M,$H772)</f>
        <v>44694</v>
      </c>
      <c r="J772" s="52">
        <f>IFERROR(_xll.qlIndexFixing(Index1M,$H772,TRUE,_xll.ohTrigger(RecalcTrigger,Trigger1M)),NA())</f>
        <v>3.0730246472739312E-2</v>
      </c>
      <c r="K772" s="52">
        <f>IFERROR(_xll.qlIndexFixing(ONIndex1M,I772,TRUE,_xll.ohTrigger(RecalcTrigger,Trigger1M)),NA())</f>
        <v>3.0659300660795807E-2</v>
      </c>
      <c r="L772" s="52">
        <f>IFERROR(_xll.qlIndexFixing(Index3M,H772,TRUE,_xll.ohTrigger(RecalcTrigger,Trigger3M)),NA())</f>
        <v>3.198807258149311E-2</v>
      </c>
      <c r="M772" s="52">
        <f>IFERROR(_xll.qlIndexFixing(ONIndex3M,I772,TRUE,_xll.ohTrigger(RecalcTrigger,Trigger3M)),NA())</f>
        <v>3.1789084076709884E-2</v>
      </c>
      <c r="N772" s="52">
        <f>IFERROR(_xll.qlIndexFixing(Index6M,$H772,TRUE,_xll.ohTrigger(RecalcTrigger,Trigger6M)),NA())</f>
        <v>3.2916287967991148E-2</v>
      </c>
      <c r="O772" s="52">
        <f>IFERROR(_xll.qlIndexFixing(ONIndex6M,I772,TRUE,_xll.ohTrigger(RecalcTrigger,Trigger6M)),NA())</f>
        <v>3.2423852025100786E-2</v>
      </c>
      <c r="P772" s="52">
        <f>IFERROR(_xll.qlIndexFixing(Index1Y,$H772,TRUE,_xll.ohTrigger(RecalcTrigger,Trigger1Y)),NA())</f>
        <v>3.4261753341427829E-2</v>
      </c>
      <c r="Q772" s="52">
        <f>IFERROR(_xll.qlIndexFixing(ONIndex1Y,I772,TRUE,_xll.ohTrigger(RecalcTrigger,Trigger1Y)),NA())</f>
        <v>3.3453760473172167E-2</v>
      </c>
    </row>
    <row r="773" spans="2:17" x14ac:dyDescent="0.2">
      <c r="B773" s="46" t="s">
        <v>51</v>
      </c>
      <c r="D773" s="49">
        <f>_xll.qlCalendarAdvance(LocalCalendar,$D772,B773,"f",FALSE)</f>
        <v>44705</v>
      </c>
      <c r="E773" s="49">
        <f>_xll.qlInterestRateIndexValueDate(IndexON,D773)</f>
        <v>44705</v>
      </c>
      <c r="F773" s="52">
        <f>IFERROR(_xll.qlIndexFixing(IndexON,D773,TRUE,_xll.ohTrigger(RecalcTrigger,TriggerON)),NA())</f>
        <v>2.9677463836659257E-2</v>
      </c>
      <c r="H773" s="49">
        <f>_xll.qlCalendarAdvance(IborCalendar,$H772,B773,"f",FALSE)</f>
        <v>44699</v>
      </c>
      <c r="I773" s="49">
        <f>_xll.qlInterestRateIndexValueDate(Index1M,$H773)</f>
        <v>44701</v>
      </c>
      <c r="J773" s="52">
        <f>IFERROR(_xll.qlIndexFixing(Index1M,$H773,TRUE,_xll.ohTrigger(RecalcTrigger,Trigger1M)),NA())</f>
        <v>3.0747399135175522E-2</v>
      </c>
      <c r="K773" s="52">
        <f>IFERROR(_xll.qlIndexFixing(ONIndex1M,I773,TRUE,_xll.ohTrigger(RecalcTrigger,Trigger1M)),NA())</f>
        <v>3.0676466459151897E-2</v>
      </c>
      <c r="L773" s="52">
        <f>IFERROR(_xll.qlIndexFixing(Index3M,H773,TRUE,_xll.ohTrigger(RecalcTrigger,Trigger3M)),NA())</f>
        <v>3.1998810604670129E-2</v>
      </c>
      <c r="M773" s="52">
        <f>IFERROR(_xll.qlIndexFixing(ONIndex3M,I773,TRUE,_xll.ohTrigger(RecalcTrigger,Trigger3M)),NA())</f>
        <v>3.1800519023352791E-2</v>
      </c>
      <c r="N773" s="52">
        <f>IFERROR(_xll.qlIndexFixing(Index6M,$H773,TRUE,_xll.ohTrigger(RecalcTrigger,Trigger6M)),NA())</f>
        <v>3.2932277607966028E-2</v>
      </c>
      <c r="O773" s="52">
        <f>IFERROR(_xll.qlIndexFixing(ONIndex6M,I773,TRUE,_xll.ohTrigger(RecalcTrigger,Trigger6M)),NA())</f>
        <v>3.2442035636703892E-2</v>
      </c>
      <c r="P773" s="52">
        <f>IFERROR(_xll.qlIndexFixing(Index1Y,$H773,TRUE,_xll.ohTrigger(RecalcTrigger,Trigger1Y)),NA())</f>
        <v>3.4268932808484226E-2</v>
      </c>
      <c r="Q773" s="52">
        <f>IFERROR(_xll.qlIndexFixing(ONIndex1Y,I773,TRUE,_xll.ohTrigger(RecalcTrigger,Trigger1Y)),NA())</f>
        <v>3.3465826872918214E-2</v>
      </c>
    </row>
    <row r="774" spans="2:17" x14ac:dyDescent="0.2">
      <c r="B774" s="46" t="s">
        <v>51</v>
      </c>
      <c r="D774" s="49">
        <f>_xll.qlCalendarAdvance(LocalCalendar,$D773,B774,"f",FALSE)</f>
        <v>44712</v>
      </c>
      <c r="E774" s="49">
        <f>_xll.qlInterestRateIndexValueDate(IndexON,D774)</f>
        <v>44712</v>
      </c>
      <c r="F774" s="52">
        <f>IFERROR(_xll.qlIndexFixing(IndexON,D774,TRUE,_xll.ohTrigger(RecalcTrigger,TriggerON)),NA())</f>
        <v>2.968747079408196E-2</v>
      </c>
      <c r="H774" s="49">
        <f>_xll.qlCalendarAdvance(IborCalendar,$H773,B774,"f",FALSE)</f>
        <v>44706</v>
      </c>
      <c r="I774" s="49">
        <f>_xll.qlInterestRateIndexValueDate(Index1M,$H774)</f>
        <v>44708</v>
      </c>
      <c r="J774" s="52">
        <f>IFERROR(_xll.qlIndexFixing(Index1M,$H774,TRUE,_xll.ohTrigger(RecalcTrigger,Trigger1M)),NA())</f>
        <v>3.0764524735050508E-2</v>
      </c>
      <c r="K774" s="52">
        <f>IFERROR(_xll.qlIndexFixing(ONIndex1M,I774,TRUE,_xll.ohTrigger(RecalcTrigger,Trigger1M)),NA())</f>
        <v>3.0696136738930235E-2</v>
      </c>
      <c r="L774" s="52">
        <f>IFERROR(_xll.qlIndexFixing(Index3M,H774,TRUE,_xll.ohTrigger(RecalcTrigger,Trigger3M)),NA())</f>
        <v>3.2011670166079101E-2</v>
      </c>
      <c r="M774" s="52">
        <f>IFERROR(_xll.qlIndexFixing(ONIndex3M,I774,TRUE,_xll.ohTrigger(RecalcTrigger,Trigger3M)),NA())</f>
        <v>3.1813963216811292E-2</v>
      </c>
      <c r="N774" s="52">
        <f>IFERROR(_xll.qlIndexFixing(Index6M,$H774,TRUE,_xll.ohTrigger(RecalcTrigger,Trigger6M)),NA())</f>
        <v>3.294800755007337E-2</v>
      </c>
      <c r="O774" s="52">
        <f>IFERROR(_xll.qlIndexFixing(ONIndex6M,I774,TRUE,_xll.ohTrigger(RecalcTrigger,Trigger6M)),NA())</f>
        <v>3.2463004844234256E-2</v>
      </c>
      <c r="P774" s="52">
        <f>IFERROR(_xll.qlIndexFixing(Index1Y,$H774,TRUE,_xll.ohTrigger(RecalcTrigger,Trigger1Y)),NA())</f>
        <v>3.4277878804007296E-2</v>
      </c>
      <c r="Q774" s="52">
        <f>IFERROR(_xll.qlIndexFixing(ONIndex1Y,I774,TRUE,_xll.ohTrigger(RecalcTrigger,Trigger1Y)),NA())</f>
        <v>3.3480111085604225E-2</v>
      </c>
    </row>
    <row r="775" spans="2:17" x14ac:dyDescent="0.2">
      <c r="B775" s="46" t="s">
        <v>51</v>
      </c>
      <c r="D775" s="49">
        <f>_xll.qlCalendarAdvance(LocalCalendar,$D774,B775,"f",FALSE)</f>
        <v>44719</v>
      </c>
      <c r="E775" s="49">
        <f>_xll.qlInterestRateIndexValueDate(IndexON,D775)</f>
        <v>44719</v>
      </c>
      <c r="F775" s="52">
        <f>IFERROR(_xll.qlIndexFixing(IndexON,D775,TRUE,_xll.ohTrigger(RecalcTrigger,TriggerON)),NA())</f>
        <v>2.9697317445336324E-2</v>
      </c>
      <c r="H775" s="49">
        <f>_xll.qlCalendarAdvance(IborCalendar,$H774,B775,"f",FALSE)</f>
        <v>44713</v>
      </c>
      <c r="I775" s="49">
        <f>_xll.qlInterestRateIndexValueDate(Index1M,$H775)</f>
        <v>44715</v>
      </c>
      <c r="J775" s="52">
        <f>IFERROR(_xll.qlIndexFixing(Index1M,$H775,TRUE,_xll.ohTrigger(RecalcTrigger,Trigger1M)),NA())</f>
        <v>3.0784155881974362E-2</v>
      </c>
      <c r="K775" s="52">
        <f>IFERROR(_xll.qlIndexFixing(ONIndex1M,I775,TRUE,_xll.ohTrigger(RecalcTrigger,Trigger1M)),NA())</f>
        <v>3.0710716993747056E-2</v>
      </c>
      <c r="L775" s="52">
        <f>IFERROR(_xll.qlIndexFixing(Index3M,H775,TRUE,_xll.ohTrigger(RecalcTrigger,Trigger3M)),NA())</f>
        <v>3.2022316931608084E-2</v>
      </c>
      <c r="M775" s="52">
        <f>IFERROR(_xll.qlIndexFixing(ONIndex3M,I775,TRUE,_xll.ohTrigger(RecalcTrigger,Trigger3M)),NA())</f>
        <v>3.1822815988267195E-2</v>
      </c>
      <c r="N775" s="52">
        <f>IFERROR(_xll.qlIndexFixing(Index6M,$H775,TRUE,_xll.ohTrigger(RecalcTrigger,Trigger6M)),NA())</f>
        <v>3.29634642192871E-2</v>
      </c>
      <c r="O775" s="52">
        <f>IFERROR(_xll.qlIndexFixing(ONIndex6M,I775,TRUE,_xll.ohTrigger(RecalcTrigger,Trigger6M)),NA())</f>
        <v>3.2478465542489232E-2</v>
      </c>
      <c r="P775" s="52">
        <f>IFERROR(_xll.qlIndexFixing(Index1Y,$H775,TRUE,_xll.ohTrigger(RecalcTrigger,Trigger1Y)),NA())</f>
        <v>3.4282671945781287E-2</v>
      </c>
      <c r="Q775" s="52">
        <f>IFERROR(_xll.qlIndexFixing(ONIndex1Y,I775,TRUE,_xll.ohTrigger(RecalcTrigger,Trigger1Y)),NA())</f>
        <v>3.3489420087766675E-2</v>
      </c>
    </row>
    <row r="776" spans="2:17" x14ac:dyDescent="0.2">
      <c r="B776" s="46" t="s">
        <v>51</v>
      </c>
      <c r="D776" s="49">
        <f>_xll.qlCalendarAdvance(LocalCalendar,$D775,B776,"f",FALSE)</f>
        <v>44726</v>
      </c>
      <c r="E776" s="49">
        <f>_xll.qlInterestRateIndexValueDate(IndexON,D776)</f>
        <v>44726</v>
      </c>
      <c r="F776" s="52">
        <f>IFERROR(_xll.qlIndexFixing(IndexON,D776,TRUE,_xll.ohTrigger(RecalcTrigger,TriggerON)),NA())</f>
        <v>2.9707003790342412E-2</v>
      </c>
      <c r="H776" s="49">
        <f>_xll.qlCalendarAdvance(IborCalendar,$H775,B776,"f",FALSE)</f>
        <v>44720</v>
      </c>
      <c r="I776" s="49">
        <f>_xll.qlInterestRateIndexValueDate(Index1M,$H776)</f>
        <v>44722</v>
      </c>
      <c r="J776" s="52">
        <f>IFERROR(_xll.qlIndexFixing(Index1M,$H776,TRUE,_xll.ohTrigger(RecalcTrigger,Trigger1M)),NA())</f>
        <v>3.0798684905773584E-2</v>
      </c>
      <c r="K776" s="52">
        <f>IFERROR(_xll.qlIndexFixing(ONIndex1M,I776,TRUE,_xll.ohTrigger(RecalcTrigger,Trigger1M)),NA())</f>
        <v>3.0727801729932835E-2</v>
      </c>
      <c r="L776" s="52">
        <f>IFERROR(_xll.qlIndexFixing(Index3M,H776,TRUE,_xll.ohTrigger(RecalcTrigger,Trigger3M)),NA())</f>
        <v>3.2030761035115311E-2</v>
      </c>
      <c r="M776" s="52">
        <f>IFERROR(_xll.qlIndexFixing(ONIndex3M,I776,TRUE,_xll.ohTrigger(RecalcTrigger,Trigger3M)),NA())</f>
        <v>3.1833678006405464E-2</v>
      </c>
      <c r="N776" s="52">
        <f>IFERROR(_xll.qlIndexFixing(Index6M,$H776,TRUE,_xll.ohTrigger(RecalcTrigger,Trigger6M)),NA())</f>
        <v>3.2978634040267886E-2</v>
      </c>
      <c r="O776" s="52">
        <f>IFERROR(_xll.qlIndexFixing(ONIndex6M,I776,TRUE,_xll.ohTrigger(RecalcTrigger,Trigger6M)),NA())</f>
        <v>3.2496711836618175E-2</v>
      </c>
      <c r="P776" s="52">
        <f>IFERROR(_xll.qlIndexFixing(Index1Y,$H776,TRUE,_xll.ohTrigger(RecalcTrigger,Trigger1Y)),NA())</f>
        <v>3.4289230733927561E-2</v>
      </c>
      <c r="Q776" s="52">
        <f>IFERROR(_xll.qlIndexFixing(ONIndex1Y,I776,TRUE,_xll.ohTrigger(RecalcTrigger,Trigger1Y)),NA())</f>
        <v>3.3500946902735862E-2</v>
      </c>
    </row>
    <row r="777" spans="2:17" x14ac:dyDescent="0.2">
      <c r="B777" s="46" t="s">
        <v>51</v>
      </c>
      <c r="D777" s="49">
        <f>_xll.qlCalendarAdvance(LocalCalendar,$D776,B777,"f",FALSE)</f>
        <v>44733</v>
      </c>
      <c r="E777" s="49">
        <f>_xll.qlInterestRateIndexValueDate(IndexON,D777)</f>
        <v>44733</v>
      </c>
      <c r="F777" s="52">
        <f>IFERROR(_xll.qlIndexFixing(IndexON,D777,TRUE,_xll.ohTrigger(RecalcTrigger,TriggerON)),NA())</f>
        <v>2.9716529829180161E-2</v>
      </c>
      <c r="H777" s="49">
        <f>_xll.qlCalendarAdvance(IborCalendar,$H776,B777,"f",FALSE)</f>
        <v>44727</v>
      </c>
      <c r="I777" s="49">
        <f>_xll.qlInterestRateIndexValueDate(Index1M,$H777)</f>
        <v>44729</v>
      </c>
      <c r="J777" s="52">
        <f>IFERROR(_xll.qlIndexFixing(Index1M,$H777,TRUE,_xll.ohTrigger(RecalcTrigger,Trigger1M)),NA())</f>
        <v>3.0815700096459682E-2</v>
      </c>
      <c r="K777" s="52">
        <f>IFERROR(_xll.qlIndexFixing(ONIndex1M,I777,TRUE,_xll.ohTrigger(RecalcTrigger,Trigger1M)),NA())</f>
        <v>3.0744859445386297E-2</v>
      </c>
      <c r="L777" s="52">
        <f>IFERROR(_xll.qlIndexFixing(Index3M,H777,TRUE,_xll.ohTrigger(RecalcTrigger,Trigger3M)),NA())</f>
        <v>3.2041382381714147E-2</v>
      </c>
      <c r="M777" s="52">
        <f>IFERROR(_xll.qlIndexFixing(ONIndex3M,I777,TRUE,_xll.ohTrigger(RecalcTrigger,Trigger3M)),NA())</f>
        <v>3.1844349048295584E-2</v>
      </c>
      <c r="N777" s="52">
        <f>IFERROR(_xll.qlIndexFixing(Index6M,$H777,TRUE,_xll.ohTrigger(RecalcTrigger,Trigger6M)),NA())</f>
        <v>3.2993503437379966E-2</v>
      </c>
      <c r="O777" s="52">
        <f>IFERROR(_xll.qlIndexFixing(ONIndex6M,I777,TRUE,_xll.ohTrigger(RecalcTrigger,Trigger6M)),NA())</f>
        <v>3.2514979024993451E-2</v>
      </c>
      <c r="P777" s="52">
        <f>IFERROR(_xll.qlIndexFixing(Index1Y,$H777,TRUE,_xll.ohTrigger(RecalcTrigger,Trigger1Y)),NA())</f>
        <v>3.4295581747201868E-2</v>
      </c>
      <c r="Q777" s="52">
        <f>IFERROR(_xll.qlIndexFixing(ONIndex1Y,I777,TRUE,_xll.ohTrigger(RecalcTrigger,Trigger1Y)),NA())</f>
        <v>3.351229385595289E-2</v>
      </c>
    </row>
    <row r="778" spans="2:17" x14ac:dyDescent="0.2">
      <c r="B778" s="46" t="s">
        <v>51</v>
      </c>
      <c r="D778" s="49">
        <f>_xll.qlCalendarAdvance(LocalCalendar,$D777,B778,"f",FALSE)</f>
        <v>44740</v>
      </c>
      <c r="E778" s="49">
        <f>_xll.qlInterestRateIndexValueDate(IndexON,D778)</f>
        <v>44740</v>
      </c>
      <c r="F778" s="52">
        <f>IFERROR(_xll.qlIndexFixing(IndexON,D778,TRUE,_xll.ohTrigger(RecalcTrigger,TriggerON)),NA())</f>
        <v>2.9725895561689697E-2</v>
      </c>
      <c r="H778" s="49">
        <f>_xll.qlCalendarAdvance(IborCalendar,$H777,B778,"f",FALSE)</f>
        <v>44734</v>
      </c>
      <c r="I778" s="49">
        <f>_xll.qlInterestRateIndexValueDate(Index1M,$H778)</f>
        <v>44736</v>
      </c>
      <c r="J778" s="52">
        <f>IFERROR(_xll.qlIndexFixing(Index1M,$H778,TRUE,_xll.ohTrigger(RecalcTrigger,Trigger1M)),NA())</f>
        <v>3.0832656411998439E-2</v>
      </c>
      <c r="K778" s="52">
        <f>IFERROR(_xll.qlIndexFixing(ONIndex1M,I778,TRUE,_xll.ohTrigger(RecalcTrigger,Trigger1M)),NA())</f>
        <v>3.0761890140080794E-2</v>
      </c>
      <c r="L778" s="52">
        <f>IFERROR(_xll.qlIndexFixing(Index3M,H778,TRUE,_xll.ohTrigger(RecalcTrigger,Trigger3M)),NA())</f>
        <v>3.2052018871765425E-2</v>
      </c>
      <c r="M778" s="52">
        <f>IFERROR(_xll.qlIndexFixing(ONIndex3M,I778,TRUE,_xll.ohTrigger(RecalcTrigger,Trigger3M)),NA())</f>
        <v>3.1854829113857619E-2</v>
      </c>
      <c r="N778" s="52">
        <f>IFERROR(_xll.qlIndexFixing(Index6M,$H778,TRUE,_xll.ohTrigger(RecalcTrigger,Trigger6M)),NA())</f>
        <v>3.3012908732549091E-2</v>
      </c>
      <c r="O778" s="52">
        <f>IFERROR(_xll.qlIndexFixing(ONIndex6M,I778,TRUE,_xll.ohTrigger(RecalcTrigger,Trigger6M)),NA())</f>
        <v>3.2533267107535124E-2</v>
      </c>
      <c r="P778" s="52">
        <f>IFERROR(_xll.qlIndexFixing(Index1Y,$H778,TRUE,_xll.ohTrigger(RecalcTrigger,Trigger1Y)),NA())</f>
        <v>3.4301724544846368E-2</v>
      </c>
      <c r="Q778" s="52">
        <f>IFERROR(_xll.qlIndexFixing(ONIndex1Y,I778,TRUE,_xll.ohTrigger(RecalcTrigger,Trigger1Y)),NA())</f>
        <v>3.3523460947444406E-2</v>
      </c>
    </row>
    <row r="779" spans="2:17" x14ac:dyDescent="0.2">
      <c r="B779" s="46" t="s">
        <v>51</v>
      </c>
      <c r="D779" s="49">
        <f>_xll.qlCalendarAdvance(LocalCalendar,$D778,B779,"f",FALSE)</f>
        <v>44747</v>
      </c>
      <c r="E779" s="49">
        <f>_xll.qlInterestRateIndexValueDate(IndexON,D779)</f>
        <v>44747</v>
      </c>
      <c r="F779" s="52">
        <f>IFERROR(_xll.qlIndexFixing(IndexON,D779,TRUE,_xll.ohTrigger(RecalcTrigger,TriggerON)),NA())</f>
        <v>2.9735337834493336E-2</v>
      </c>
      <c r="H779" s="49">
        <f>_xll.qlCalendarAdvance(IborCalendar,$H778,B779,"f",FALSE)</f>
        <v>44741</v>
      </c>
      <c r="I779" s="49">
        <f>_xll.qlInterestRateIndexValueDate(Index1M,$H779)</f>
        <v>44743</v>
      </c>
      <c r="J779" s="52">
        <f>IFERROR(_xll.qlIndexFixing(Index1M,$H779,TRUE,_xll.ohTrigger(RecalcTrigger,Trigger1M)),NA())</f>
        <v>3.0849542177465609E-2</v>
      </c>
      <c r="K779" s="52">
        <f>IFERROR(_xll.qlIndexFixing(ONIndex1M,I779,TRUE,_xll.ohTrigger(RecalcTrigger,Trigger1M)),NA())</f>
        <v>3.078141378737298E-2</v>
      </c>
      <c r="L779" s="52">
        <f>IFERROR(_xll.qlIndexFixing(Index3M,H779,TRUE,_xll.ohTrigger(RecalcTrigger,Trigger3M)),NA())</f>
        <v>3.2062688161797318E-2</v>
      </c>
      <c r="M779" s="52">
        <f>IFERROR(_xll.qlIndexFixing(ONIndex3M,I779,TRUE,_xll.ohTrigger(RecalcTrigger,Trigger3M)),NA())</f>
        <v>3.1867296697543068E-2</v>
      </c>
      <c r="N779" s="52">
        <f>IFERROR(_xll.qlIndexFixing(Index6M,$H779,TRUE,_xll.ohTrigger(RecalcTrigger,Trigger6M)),NA())</f>
        <v>3.3024689880423598E-2</v>
      </c>
      <c r="O779" s="52">
        <f>IFERROR(_xll.qlIndexFixing(ONIndex6M,I779,TRUE,_xll.ohTrigger(RecalcTrigger,Trigger6M)),NA())</f>
        <v>3.2554294102846715E-2</v>
      </c>
      <c r="P779" s="52">
        <f>IFERROR(_xll.qlIndexFixing(Index1Y,$H779,TRUE,_xll.ohTrigger(RecalcTrigger,Trigger1Y)),NA())</f>
        <v>3.4307659071494342E-2</v>
      </c>
      <c r="Q779" s="52">
        <f>IFERROR(_xll.qlIndexFixing(ONIndex1Y,I779,TRUE,_xll.ohTrigger(RecalcTrigger,Trigger1Y)),NA())</f>
        <v>3.3536782973726531E-2</v>
      </c>
    </row>
    <row r="780" spans="2:17" x14ac:dyDescent="0.2">
      <c r="B780" s="46" t="s">
        <v>51</v>
      </c>
      <c r="D780" s="49">
        <f>_xll.qlCalendarAdvance(LocalCalendar,$D779,B780,"f",FALSE)</f>
        <v>44754</v>
      </c>
      <c r="E780" s="49">
        <f>_xll.qlInterestRateIndexValueDate(IndexON,D780)</f>
        <v>44754</v>
      </c>
      <c r="F780" s="52">
        <f>IFERROR(_xll.qlIndexFixing(IndexON,D780,TRUE,_xll.ohTrigger(RecalcTrigger,TriggerON)),NA())</f>
        <v>2.9745166226513575E-2</v>
      </c>
      <c r="H780" s="49">
        <f>_xll.qlCalendarAdvance(IborCalendar,$H779,B780,"f",FALSE)</f>
        <v>44748</v>
      </c>
      <c r="I780" s="49">
        <f>_xll.qlInterestRateIndexValueDate(Index1M,$H780)</f>
        <v>44750</v>
      </c>
      <c r="J780" s="52">
        <f>IFERROR(_xll.qlIndexFixing(Index1M,$H780,TRUE,_xll.ohTrigger(RecalcTrigger,Trigger1M)),NA())</f>
        <v>3.0866349687257291E-2</v>
      </c>
      <c r="K780" s="52">
        <f>IFERROR(_xll.qlIndexFixing(ONIndex1M,I780,TRUE,_xll.ohTrigger(RecalcTrigger,Trigger1M)),NA())</f>
        <v>3.0795811818693508E-2</v>
      </c>
      <c r="L780" s="52">
        <f>IFERROR(_xll.qlIndexFixing(Index3M,H780,TRUE,_xll.ohTrigger(RecalcTrigger,Trigger3M)),NA())</f>
        <v>3.2075601120908924E-2</v>
      </c>
      <c r="M780" s="52">
        <f>IFERROR(_xll.qlIndexFixing(ONIndex3M,I780,TRUE,_xll.ohTrigger(RecalcTrigger,Trigger3M)),NA())</f>
        <v>3.1875483748873279E-2</v>
      </c>
      <c r="N780" s="52">
        <f>IFERROR(_xll.qlIndexFixing(Index6M,$H780,TRUE,_xll.ohTrigger(RecalcTrigger,Trigger6M)),NA())</f>
        <v>3.3036178131783479E-2</v>
      </c>
      <c r="O780" s="52">
        <f>IFERROR(_xll.qlIndexFixing(ONIndex6M,I780,TRUE,_xll.ohTrigger(RecalcTrigger,Trigger6M)),NA())</f>
        <v>3.2569506437845064E-2</v>
      </c>
      <c r="P780" s="52">
        <f>IFERROR(_xll.qlIndexFixing(Index1Y,$H780,TRUE,_xll.ohTrigger(RecalcTrigger,Trigger1Y)),NA())</f>
        <v>3.4313391862763394E-2</v>
      </c>
      <c r="Q780" s="52">
        <f>IFERROR(_xll.qlIndexFixing(ONIndex1Y,I780,TRUE,_xll.ohTrigger(RecalcTrigger,Trigger1Y)),NA())</f>
        <v>3.3545230472347143E-2</v>
      </c>
    </row>
    <row r="781" spans="2:17" x14ac:dyDescent="0.2">
      <c r="B781" s="46" t="s">
        <v>51</v>
      </c>
      <c r="D781" s="49">
        <f>_xll.qlCalendarAdvance(LocalCalendar,$D780,B781,"f",FALSE)</f>
        <v>44761</v>
      </c>
      <c r="E781" s="49">
        <f>_xll.qlInterestRateIndexValueDate(IndexON,D781)</f>
        <v>44761</v>
      </c>
      <c r="F781" s="52">
        <f>IFERROR(_xll.qlIndexFixing(IndexON,D781,TRUE,_xll.ohTrigger(RecalcTrigger,TriggerON)),NA())</f>
        <v>2.9755382602658642E-2</v>
      </c>
      <c r="H781" s="49">
        <f>_xll.qlCalendarAdvance(IborCalendar,$H780,B781,"f",FALSE)</f>
        <v>44755</v>
      </c>
      <c r="I781" s="49">
        <f>_xll.qlInterestRateIndexValueDate(Index1M,$H781)</f>
        <v>44757</v>
      </c>
      <c r="J781" s="52">
        <f>IFERROR(_xll.qlIndexFixing(Index1M,$H781,TRUE,_xll.ohTrigger(RecalcTrigger,Trigger1M)),NA())</f>
        <v>3.0883078229161257E-2</v>
      </c>
      <c r="K781" s="52">
        <f>IFERROR(_xll.qlIndexFixing(ONIndex1M,I781,TRUE,_xll.ohTrigger(RecalcTrigger,Trigger1M)),NA())</f>
        <v>3.0812657891683415E-2</v>
      </c>
      <c r="L781" s="52">
        <f>IFERROR(_xll.qlIndexFixing(Index3M,H781,TRUE,_xll.ohTrigger(RecalcTrigger,Trigger3M)),NA())</f>
        <v>3.2084161179379227E-2</v>
      </c>
      <c r="M781" s="52">
        <f>IFERROR(_xll.qlIndexFixing(ONIndex3M,I781,TRUE,_xll.ohTrigger(RecalcTrigger,Trigger3M)),NA())</f>
        <v>3.1885863109311074E-2</v>
      </c>
      <c r="N781" s="52">
        <f>IFERROR(_xll.qlIndexFixing(Index6M,$H781,TRUE,_xll.ohTrigger(RecalcTrigger,Trigger6M)),NA())</f>
        <v>3.3052089752332599E-2</v>
      </c>
      <c r="O781" s="52">
        <f>IFERROR(_xll.qlIndexFixing(ONIndex6M,I781,TRUE,_xll.ohTrigger(RecalcTrigger,Trigger6M)),NA())</f>
        <v>3.2587151748684207E-2</v>
      </c>
      <c r="P781" s="52">
        <f>IFERROR(_xll.qlIndexFixing(Index1Y,$H781,TRUE,_xll.ohTrigger(RecalcTrigger,Trigger1Y)),NA())</f>
        <v>3.4318935061355631E-2</v>
      </c>
      <c r="Q781" s="52">
        <f>IFERROR(_xll.qlIndexFixing(ONIndex1Y,I781,TRUE,_xll.ohTrigger(RecalcTrigger,Trigger1Y)),NA())</f>
        <v>3.3555813705943294E-2</v>
      </c>
    </row>
    <row r="782" spans="2:17" x14ac:dyDescent="0.2">
      <c r="B782" s="46" t="s">
        <v>51</v>
      </c>
      <c r="D782" s="49">
        <f>_xll.qlCalendarAdvance(LocalCalendar,$D781,B782,"f",FALSE)</f>
        <v>44768</v>
      </c>
      <c r="E782" s="49">
        <f>_xll.qlInterestRateIndexValueDate(IndexON,D782)</f>
        <v>44768</v>
      </c>
      <c r="F782" s="52">
        <f>IFERROR(_xll.qlIndexFixing(IndexON,D782,TRUE,_xll.ohTrigger(RecalcTrigger,TriggerON)),NA())</f>
        <v>2.9765986963088409E-2</v>
      </c>
      <c r="H782" s="49">
        <f>_xll.qlCalendarAdvance(IborCalendar,$H781,B782,"f",FALSE)</f>
        <v>44762</v>
      </c>
      <c r="I782" s="49">
        <f>_xll.qlInterestRateIndexValueDate(Index1M,$H782)</f>
        <v>44764</v>
      </c>
      <c r="J782" s="52">
        <f>IFERROR(_xll.qlIndexFixing(Index1M,$H782,TRUE,_xll.ohTrigger(RecalcTrigger,Trigger1M)),NA())</f>
        <v>3.0899727802837139E-2</v>
      </c>
      <c r="K782" s="52">
        <f>IFERROR(_xll.qlIndexFixing(ONIndex1M,I782,TRUE,_xll.ohTrigger(RecalcTrigger,Trigger1M)),NA())</f>
        <v>3.082942516416054E-2</v>
      </c>
      <c r="L782" s="52">
        <f>IFERROR(_xll.qlIndexFixing(Index3M,H782,TRUE,_xll.ohTrigger(RecalcTrigger,Trigger3M)),NA())</f>
        <v>3.2094965984295537E-2</v>
      </c>
      <c r="M782" s="52">
        <f>IFERROR(_xll.qlIndexFixing(ONIndex3M,I782,TRUE,_xll.ohTrigger(RecalcTrigger,Trigger3M)),NA())</f>
        <v>3.1896287605404083E-2</v>
      </c>
      <c r="N782" s="52">
        <f>IFERROR(_xll.qlIndexFixing(Index6M,$H782,TRUE,_xll.ohTrigger(RecalcTrigger,Trigger6M)),NA())</f>
        <v>3.3062949123278021E-2</v>
      </c>
      <c r="O782" s="52">
        <f>IFERROR(_xll.qlIndexFixing(ONIndex6M,I782,TRUE,_xll.ohTrigger(RecalcTrigger,Trigger6M)),NA())</f>
        <v>3.2604465226375723E-2</v>
      </c>
      <c r="P782" s="52">
        <f>IFERROR(_xll.qlIndexFixing(Index1Y,$H782,TRUE,_xll.ohTrigger(RecalcTrigger,Trigger1Y)),NA())</f>
        <v>3.4324300998707633E-2</v>
      </c>
      <c r="Q782" s="52">
        <f>IFERROR(_xll.qlIndexFixing(ONIndex1Y,I782,TRUE,_xll.ohTrigger(RecalcTrigger,Trigger1Y)),NA())</f>
        <v>3.3566194941387906E-2</v>
      </c>
    </row>
    <row r="783" spans="2:17" x14ac:dyDescent="0.2">
      <c r="B783" s="46" t="s">
        <v>51</v>
      </c>
      <c r="D783" s="49">
        <f>_xll.qlCalendarAdvance(LocalCalendar,$D782,B783,"f",FALSE)</f>
        <v>44775</v>
      </c>
      <c r="E783" s="49">
        <f>_xll.qlInterestRateIndexValueDate(IndexON,D783)</f>
        <v>44775</v>
      </c>
      <c r="F783" s="52">
        <f>IFERROR(_xll.qlIndexFixing(IndexON,D783,TRUE,_xll.ohTrigger(RecalcTrigger,TriggerON)),NA())</f>
        <v>2.9776979307802875E-2</v>
      </c>
      <c r="H783" s="49">
        <f>_xll.qlCalendarAdvance(IborCalendar,$H782,B783,"f",FALSE)</f>
        <v>44769</v>
      </c>
      <c r="I783" s="49">
        <f>_xll.qlInterestRateIndexValueDate(Index1M,$H783)</f>
        <v>44771</v>
      </c>
      <c r="J783" s="52">
        <f>IFERROR(_xll.qlIndexFixing(Index1M,$H783,TRUE,_xll.ohTrigger(RecalcTrigger,Trigger1M)),NA())</f>
        <v>3.0921303843872202E-2</v>
      </c>
      <c r="K783" s="52">
        <f>IFERROR(_xll.qlIndexFixing(ONIndex1M,I783,TRUE,_xll.ohTrigger(RecalcTrigger,Trigger1M)),NA())</f>
        <v>3.0846113636071593E-2</v>
      </c>
      <c r="L783" s="52">
        <f>IFERROR(_xll.qlIndexFixing(Index3M,H783,TRUE,_xll.ohTrigger(RecalcTrigger,Trigger3M)),NA())</f>
        <v>3.2105816320468904E-2</v>
      </c>
      <c r="M783" s="52">
        <f>IFERROR(_xll.qlIndexFixing(ONIndex3M,I783,TRUE,_xll.ohTrigger(RecalcTrigger,Trigger3M)),NA())</f>
        <v>3.1906757237178951E-2</v>
      </c>
      <c r="N783" s="52">
        <f>IFERROR(_xll.qlIndexFixing(Index6M,$H783,TRUE,_xll.ohTrigger(RecalcTrigger,Trigger6M)),NA())</f>
        <v>3.30781403440134E-2</v>
      </c>
      <c r="O783" s="52">
        <f>IFERROR(_xll.qlIndexFixing(ONIndex6M,I783,TRUE,_xll.ohTrigger(RecalcTrigger,Trigger6M)),NA())</f>
        <v>3.2621446870733095E-2</v>
      </c>
      <c r="P783" s="52">
        <f>IFERROR(_xll.qlIndexFixing(Index1Y,$H783,TRUE,_xll.ohTrigger(RecalcTrigger,Trigger1Y)),NA())</f>
        <v>3.4329502006614707E-2</v>
      </c>
      <c r="Q783" s="52">
        <f>IFERROR(_xll.qlIndexFixing(ONIndex1Y,I783,TRUE,_xll.ohTrigger(RecalcTrigger,Trigger1Y)),NA())</f>
        <v>3.3576374178680979E-2</v>
      </c>
    </row>
    <row r="784" spans="2:17" x14ac:dyDescent="0.2">
      <c r="B784" s="46" t="s">
        <v>51</v>
      </c>
      <c r="D784" s="49">
        <f>_xll.qlCalendarAdvance(LocalCalendar,$D783,B784,"f",FALSE)</f>
        <v>44782</v>
      </c>
      <c r="E784" s="49">
        <f>_xll.qlInterestRateIndexValueDate(IndexON,D784)</f>
        <v>44782</v>
      </c>
      <c r="F784" s="52">
        <f>IFERROR(_xll.qlIndexFixing(IndexON,D784,TRUE,_xll.ohTrigger(RecalcTrigger,TriggerON)),NA())</f>
        <v>2.9788359636722106E-2</v>
      </c>
      <c r="H784" s="49">
        <f>_xll.qlCalendarAdvance(IborCalendar,$H783,B784,"f",FALSE)</f>
        <v>44776</v>
      </c>
      <c r="I784" s="49">
        <f>_xll.qlInterestRateIndexValueDate(Index1M,$H784)</f>
        <v>44778</v>
      </c>
      <c r="J784" s="52">
        <f>IFERROR(_xll.qlIndexFixing(Index1M,$H784,TRUE,_xll.ohTrigger(RecalcTrigger,Trigger1M)),NA())</f>
        <v>3.0935288665694671E-2</v>
      </c>
      <c r="K784" s="52">
        <f>IFERROR(_xll.qlIndexFixing(ONIndex1M,I784,TRUE,_xll.ohTrigger(RecalcTrigger,Trigger1M)),NA())</f>
        <v>3.0862723307416573E-2</v>
      </c>
      <c r="L784" s="52">
        <f>IFERROR(_xll.qlIndexFixing(Index3M,H784,TRUE,_xll.ohTrigger(RecalcTrigger,Trigger3M)),NA())</f>
        <v>3.2116712188285414E-2</v>
      </c>
      <c r="M784" s="52">
        <f>IFERROR(_xll.qlIndexFixing(ONIndex3M,I784,TRUE,_xll.ohTrigger(RecalcTrigger,Trigger3M)),NA())</f>
        <v>3.1917272004609032E-2</v>
      </c>
      <c r="N784" s="52">
        <f>IFERROR(_xll.qlIndexFixing(Index6M,$H784,TRUE,_xll.ohTrigger(RecalcTrigger,Trigger6M)),NA())</f>
        <v>3.3088370930264871E-2</v>
      </c>
      <c r="O784" s="52">
        <f>IFERROR(_xll.qlIndexFixing(ONIndex6M,I784,TRUE,_xll.ohTrigger(RecalcTrigger,Trigger6M)),NA())</f>
        <v>3.2638096681623097E-2</v>
      </c>
      <c r="P784" s="52">
        <f>IFERROR(_xll.qlIndexFixing(Index1Y,$H784,TRUE,_xll.ohTrigger(RecalcTrigger,Trigger1Y)),NA())</f>
        <v>3.4334550417208252E-2</v>
      </c>
      <c r="Q784" s="52">
        <f>IFERROR(_xll.qlIndexFixing(ONIndex1Y,I784,TRUE,_xll.ohTrigger(RecalcTrigger,Trigger1Y)),NA())</f>
        <v>3.3586351417715932E-2</v>
      </c>
    </row>
    <row r="785" spans="2:17" x14ac:dyDescent="0.2">
      <c r="B785" s="46" t="s">
        <v>51</v>
      </c>
      <c r="D785" s="49">
        <f>_xll.qlCalendarAdvance(LocalCalendar,$D784,B785,"f",FALSE)</f>
        <v>44789</v>
      </c>
      <c r="E785" s="49">
        <f>_xll.qlInterestRateIndexValueDate(IndexON,D785)</f>
        <v>44789</v>
      </c>
      <c r="F785" s="52">
        <f>IFERROR(_xll.qlIndexFixing(IndexON,D785,TRUE,_xll.ohTrigger(RecalcTrigger,TriggerON)),NA())</f>
        <v>2.9800127950005972E-2</v>
      </c>
      <c r="H785" s="49">
        <f>_xll.qlCalendarAdvance(IborCalendar,$H784,B785,"f",FALSE)</f>
        <v>44783</v>
      </c>
      <c r="I785" s="49">
        <f>_xll.qlInterestRateIndexValueDate(Index1M,$H785)</f>
        <v>44785</v>
      </c>
      <c r="J785" s="52">
        <f>IFERROR(_xll.qlIndexFixing(Index1M,$H785,TRUE,_xll.ohTrigger(RecalcTrigger,Trigger1M)),NA())</f>
        <v>3.0949202711118329E-2</v>
      </c>
      <c r="K785" s="52">
        <f>IFERROR(_xll.qlIndexFixing(ONIndex1M,I785,TRUE,_xll.ohTrigger(RecalcTrigger,Trigger1M)),NA())</f>
        <v>3.0879254178168836E-2</v>
      </c>
      <c r="L785" s="52">
        <f>IFERROR(_xll.qlIndexFixing(Index3M,H785,TRUE,_xll.ohTrigger(RecalcTrigger,Trigger3M)),NA())</f>
        <v>3.2127653588127726E-2</v>
      </c>
      <c r="M785" s="52">
        <f>IFERROR(_xll.qlIndexFixing(ONIndex3M,I785,TRUE,_xll.ohTrigger(RecalcTrigger,Trigger3M)),NA())</f>
        <v>3.1927831907720972E-2</v>
      </c>
      <c r="N785" s="52">
        <f>IFERROR(_xll.qlIndexFixing(Index6M,$H785,TRUE,_xll.ohTrigger(RecalcTrigger,Trigger6M)),NA())</f>
        <v>3.3100575873209602E-2</v>
      </c>
      <c r="O785" s="52">
        <f>IFERROR(_xll.qlIndexFixing(ONIndex6M,I785,TRUE,_xll.ohTrigger(RecalcTrigger,Trigger6M)),NA())</f>
        <v>3.2654414658912501E-2</v>
      </c>
      <c r="P785" s="52">
        <f>IFERROR(_xll.qlIndexFixing(Index1Y,$H785,TRUE,_xll.ohTrigger(RecalcTrigger,Trigger1Y)),NA())</f>
        <v>3.433945856293897E-2</v>
      </c>
      <c r="Q785" s="52">
        <f>IFERROR(_xll.qlIndexFixing(ONIndex1Y,I785,TRUE,_xll.ohTrigger(RecalcTrigger,Trigger1Y)),NA())</f>
        <v>3.359612665851941E-2</v>
      </c>
    </row>
    <row r="786" spans="2:17" x14ac:dyDescent="0.2">
      <c r="B786" s="46" t="s">
        <v>51</v>
      </c>
      <c r="D786" s="49">
        <f>_xll.qlCalendarAdvance(LocalCalendar,$D785,B786,"f",FALSE)</f>
        <v>44796</v>
      </c>
      <c r="E786" s="49">
        <f>_xll.qlInterestRateIndexValueDate(IndexON,D786)</f>
        <v>44796</v>
      </c>
      <c r="F786" s="52">
        <f>IFERROR(_xll.qlIndexFixing(IndexON,D786,TRUE,_xll.ohTrigger(RecalcTrigger,TriggerON)),NA())</f>
        <v>2.9812284247654475E-2</v>
      </c>
      <c r="H786" s="49">
        <f>_xll.qlCalendarAdvance(IborCalendar,$H785,B786,"f",FALSE)</f>
        <v>44790</v>
      </c>
      <c r="I786" s="49">
        <f>_xll.qlInterestRateIndexValueDate(Index1M,$H786)</f>
        <v>44792</v>
      </c>
      <c r="J786" s="52">
        <f>IFERROR(_xll.qlIndexFixing(Index1M,$H786,TRUE,_xll.ohTrigger(RecalcTrigger,Trigger1M)),NA())</f>
        <v>3.0965536408509083E-2</v>
      </c>
      <c r="K786" s="52">
        <f>IFERROR(_xll.qlIndexFixing(ONIndex1M,I786,TRUE,_xll.ohTrigger(RecalcTrigger,Trigger1M)),NA())</f>
        <v>3.0895706248248445E-2</v>
      </c>
      <c r="L786" s="52">
        <f>IFERROR(_xll.qlIndexFixing(Index3M,H786,TRUE,_xll.ohTrigger(RecalcTrigger,Trigger3M)),NA())</f>
        <v>3.2138640520385328E-2</v>
      </c>
      <c r="M786" s="52">
        <f>IFERROR(_xll.qlIndexFixing(ONIndex3M,I786,TRUE,_xll.ohTrigger(RecalcTrigger,Trigger3M)),NA())</f>
        <v>3.1938436946541415E-2</v>
      </c>
      <c r="N786" s="52">
        <f>IFERROR(_xll.qlIndexFixing(Index6M,$H786,TRUE,_xll.ohTrigger(RecalcTrigger,Trigger6M)),NA())</f>
        <v>3.3114686214663978E-2</v>
      </c>
      <c r="O786" s="52">
        <f>IFERROR(_xll.qlIndexFixing(ONIndex6M,I786,TRUE,_xll.ohTrigger(RecalcTrigger,Trigger6M)),NA())</f>
        <v>3.2670400802494726E-2</v>
      </c>
      <c r="P786" s="52">
        <f>IFERROR(_xll.qlIndexFixing(Index1Y,$H786,TRUE,_xll.ohTrigger(RecalcTrigger,Trigger1Y)),NA())</f>
        <v>3.4344238776556603E-2</v>
      </c>
      <c r="Q786" s="52">
        <f>IFERROR(_xll.qlIndexFixing(ONIndex1Y,I786,TRUE,_xll.ohTrigger(RecalcTrigger,Trigger1Y)),NA())</f>
        <v>3.3605699900984831E-2</v>
      </c>
    </row>
    <row r="787" spans="2:17" x14ac:dyDescent="0.2">
      <c r="B787" s="46" t="s">
        <v>51</v>
      </c>
      <c r="D787" s="49">
        <f>_xll.qlCalendarAdvance(LocalCalendar,$D786,B787,"f",FALSE)</f>
        <v>44803</v>
      </c>
      <c r="E787" s="49">
        <f>_xll.qlInterestRateIndexValueDate(IndexON,D787)</f>
        <v>44803</v>
      </c>
      <c r="F787" s="52">
        <f>IFERROR(_xll.qlIndexFixing(IndexON,D787,TRUE,_xll.ohTrigger(RecalcTrigger,TriggerON)),NA())</f>
        <v>2.9824828529667613E-2</v>
      </c>
      <c r="H787" s="49">
        <f>_xll.qlCalendarAdvance(IborCalendar,$H786,B787,"f",FALSE)</f>
        <v>44797</v>
      </c>
      <c r="I787" s="49">
        <f>_xll.qlInterestRateIndexValueDate(Index1M,$H787)</f>
        <v>44799</v>
      </c>
      <c r="J787" s="52">
        <f>IFERROR(_xll.qlIndexFixing(Index1M,$H787,TRUE,_xll.ohTrigger(RecalcTrigger,Trigger1M)),NA())</f>
        <v>3.0981791135995671E-2</v>
      </c>
      <c r="K787" s="52">
        <f>IFERROR(_xll.qlIndexFixing(ONIndex1M,I787,TRUE,_xll.ohTrigger(RecalcTrigger,Trigger1M)),NA())</f>
        <v>3.0914572738698354E-2</v>
      </c>
      <c r="L787" s="52">
        <f>IFERROR(_xll.qlIndexFixing(Index3M,H787,TRUE,_xll.ohTrigger(RecalcTrigger,Trigger3M)),NA())</f>
        <v>3.2149672985445139E-2</v>
      </c>
      <c r="M787" s="52">
        <f>IFERROR(_xll.qlIndexFixing(ONIndex3M,I787,TRUE,_xll.ohTrigger(RecalcTrigger,Trigger3M)),NA())</f>
        <v>3.1951267527652316E-2</v>
      </c>
      <c r="N787" s="52">
        <f>IFERROR(_xll.qlIndexFixing(Index6M,$H787,TRUE,_xll.ohTrigger(RecalcTrigger,Trigger6M)),NA())</f>
        <v>3.3123973806792453E-2</v>
      </c>
      <c r="O787" s="52">
        <f>IFERROR(_xll.qlIndexFixing(ONIndex6M,I787,TRUE,_xll.ohTrigger(RecalcTrigger,Trigger6M)),NA())</f>
        <v>3.2688642473215346E-2</v>
      </c>
      <c r="P787" s="52">
        <f>IFERROR(_xll.qlIndexFixing(Index1Y,$H787,TRUE,_xll.ohTrigger(RecalcTrigger,Trigger1Y)),NA())</f>
        <v>3.4350751279266407E-2</v>
      </c>
      <c r="Q787" s="52">
        <f>IFERROR(_xll.qlIndexFixing(ONIndex1Y,I787,TRUE,_xll.ohTrigger(RecalcTrigger,Trigger1Y)),NA())</f>
        <v>3.3617300958665997E-2</v>
      </c>
    </row>
    <row r="788" spans="2:17" x14ac:dyDescent="0.2">
      <c r="B788" s="46" t="s">
        <v>51</v>
      </c>
      <c r="D788" s="49">
        <f>_xll.qlCalendarAdvance(LocalCalendar,$D787,B788,"f",FALSE)</f>
        <v>44810</v>
      </c>
      <c r="E788" s="49">
        <f>_xll.qlInterestRateIndexValueDate(IndexON,D788)</f>
        <v>44810</v>
      </c>
      <c r="F788" s="52">
        <f>IFERROR(_xll.qlIndexFixing(IndexON,D788,TRUE,_xll.ohTrigger(RecalcTrigger,TriggerON)),NA())</f>
        <v>2.9837760796125323E-2</v>
      </c>
      <c r="H788" s="49">
        <f>_xll.qlCalendarAdvance(IborCalendar,$H787,B788,"f",FALSE)</f>
        <v>44804</v>
      </c>
      <c r="I788" s="49">
        <f>_xll.qlInterestRateIndexValueDate(Index1M,$H788)</f>
        <v>44806</v>
      </c>
      <c r="J788" s="52">
        <f>IFERROR(_xll.qlIndexFixing(Index1M,$H788,TRUE,_xll.ohTrigger(RecalcTrigger,Trigger1M)),NA())</f>
        <v>3.0997966893245462E-2</v>
      </c>
      <c r="K788" s="52">
        <f>IFERROR(_xll.qlIndexFixing(ONIndex1M,I788,TRUE,_xll.ohTrigger(RecalcTrigger,Trigger1M)),NA())</f>
        <v>3.0930862977756046E-2</v>
      </c>
      <c r="L788" s="52">
        <f>IFERROR(_xll.qlIndexFixing(Index3M,H788,TRUE,_xll.ohTrigger(RecalcTrigger,Trigger3M)),NA())</f>
        <v>3.215405521431338E-2</v>
      </c>
      <c r="M788" s="52">
        <f>IFERROR(_xll.qlIndexFixing(ONIndex3M,I788,TRUE,_xll.ohTrigger(RecalcTrigger,Trigger3M)),NA())</f>
        <v>3.196196701143128E-2</v>
      </c>
      <c r="N788" s="52">
        <f>IFERROR(_xll.qlIndexFixing(Index6M,$H788,TRUE,_xll.ohTrigger(RecalcTrigger,Trigger6M)),NA())</f>
        <v>3.3126359641435572E-2</v>
      </c>
      <c r="O788" s="52">
        <f>IFERROR(_xll.qlIndexFixing(ONIndex6M,I788,TRUE,_xll.ohTrigger(RecalcTrigger,Trigger6M)),NA())</f>
        <v>3.2703942635792238E-2</v>
      </c>
      <c r="P788" s="52">
        <f>IFERROR(_xll.qlIndexFixing(Index1Y,$H788,TRUE,_xll.ohTrigger(RecalcTrigger,Trigger1Y)),NA())</f>
        <v>3.435531281378304E-2</v>
      </c>
      <c r="Q788" s="52">
        <f>IFERROR(_xll.qlIndexFixing(ONIndex1Y,I788,TRUE,_xll.ohTrigger(RecalcTrigger,Trigger1Y)),NA())</f>
        <v>3.3626456630766466E-2</v>
      </c>
    </row>
    <row r="789" spans="2:17" x14ac:dyDescent="0.2">
      <c r="B789" s="46" t="s">
        <v>51</v>
      </c>
      <c r="D789" s="49">
        <f>_xll.qlCalendarAdvance(LocalCalendar,$D788,B789,"f",FALSE)</f>
        <v>44817</v>
      </c>
      <c r="E789" s="49">
        <f>_xll.qlInterestRateIndexValueDate(IndexON,D789)</f>
        <v>44817</v>
      </c>
      <c r="F789" s="52">
        <f>IFERROR(_xll.qlIndexFixing(IndexON,D789,TRUE,_xll.ohTrigger(RecalcTrigger,TriggerON)),NA())</f>
        <v>2.9851081047027606E-2</v>
      </c>
      <c r="H789" s="49">
        <f>_xll.qlCalendarAdvance(IborCalendar,$H788,B789,"f",FALSE)</f>
        <v>44811</v>
      </c>
      <c r="I789" s="49">
        <f>_xll.qlInterestRateIndexValueDate(Index1M,$H789)</f>
        <v>44813</v>
      </c>
      <c r="J789" s="52">
        <f>IFERROR(_xll.qlIndexFixing(Index1M,$H789,TRUE,_xll.ohTrigger(RecalcTrigger,Trigger1M)),NA())</f>
        <v>3.1016541079232074E-2</v>
      </c>
      <c r="K789" s="52">
        <f>IFERROR(_xll.qlIndexFixing(ONIndex1M,I789,TRUE,_xll.ohTrigger(RecalcTrigger,Trigger1M)),NA())</f>
        <v>3.0944589654344767E-2</v>
      </c>
      <c r="L789" s="52">
        <f>IFERROR(_xll.qlIndexFixing(Index3M,H789,TRUE,_xll.ohTrigger(RecalcTrigger,Trigger3M)),NA())</f>
        <v>3.2165166022840669E-2</v>
      </c>
      <c r="M789" s="52">
        <f>IFERROR(_xll.qlIndexFixing(ONIndex3M,I789,TRUE,_xll.ohTrigger(RecalcTrigger,Trigger3M)),NA())</f>
        <v>3.1970522877253771E-2</v>
      </c>
      <c r="N789" s="52">
        <f>IFERROR(_xll.qlIndexFixing(Index6M,$H789,TRUE,_xll.ohTrigger(RecalcTrigger,Trigger6M)),NA())</f>
        <v>3.313730767294544E-2</v>
      </c>
      <c r="O789" s="52">
        <f>IFERROR(_xll.qlIndexFixing(ONIndex6M,I789,TRUE,_xll.ohTrigger(RecalcTrigger,Trigger6M)),NA())</f>
        <v>3.2716368229506188E-2</v>
      </c>
      <c r="P789" s="52">
        <f>IFERROR(_xll.qlIndexFixing(Index1Y,$H789,TRUE,_xll.ohTrigger(RecalcTrigger,Trigger1Y)),NA())</f>
        <v>3.4357935156408129E-2</v>
      </c>
      <c r="Q789" s="52">
        <f>IFERROR(_xll.qlIndexFixing(ONIndex1Y,I789,TRUE,_xll.ohTrigger(RecalcTrigger,Trigger1Y)),NA())</f>
        <v>3.3633207637899787E-2</v>
      </c>
    </row>
    <row r="790" spans="2:17" x14ac:dyDescent="0.2">
      <c r="B790" s="46" t="s">
        <v>51</v>
      </c>
      <c r="D790" s="49">
        <f>_xll.qlCalendarAdvance(LocalCalendar,$D789,B790,"f",FALSE)</f>
        <v>44824</v>
      </c>
      <c r="E790" s="49">
        <f>_xll.qlInterestRateIndexValueDate(IndexON,D790)</f>
        <v>44824</v>
      </c>
      <c r="F790" s="52">
        <f>IFERROR(_xll.qlIndexFixing(IndexON,D790,TRUE,_xll.ohTrigger(RecalcTrigger,TriggerON)),NA())</f>
        <v>2.9864789282534332E-2</v>
      </c>
      <c r="H790" s="49">
        <f>_xll.qlCalendarAdvance(IborCalendar,$H789,B790,"f",FALSE)</f>
        <v>44818</v>
      </c>
      <c r="I790" s="49">
        <f>_xll.qlInterestRateIndexValueDate(Index1M,$H790)</f>
        <v>44820</v>
      </c>
      <c r="J790" s="52">
        <f>IFERROR(_xll.qlIndexFixing(Index1M,$H790,TRUE,_xll.ohTrigger(RecalcTrigger,Trigger1M)),NA())</f>
        <v>3.1030081495716975E-2</v>
      </c>
      <c r="K790" s="52">
        <f>IFERROR(_xll.qlIndexFixing(ONIndex1M,I790,TRUE,_xll.ohTrigger(RecalcTrigger,Trigger1M)),NA())</f>
        <v>3.0960726521547244E-2</v>
      </c>
      <c r="L790" s="52">
        <f>IFERROR(_xll.qlIndexFixing(Index3M,H790,TRUE,_xll.ohTrigger(RecalcTrigger,Trigger3M)),NA())</f>
        <v>3.2176322352081316E-2</v>
      </c>
      <c r="M790" s="52">
        <f>IFERROR(_xll.qlIndexFixing(ONIndex3M,I790,TRUE,_xll.ohTrigger(RecalcTrigger,Trigger3M)),NA())</f>
        <v>3.1981308458988167E-2</v>
      </c>
      <c r="N790" s="52">
        <f>IFERROR(_xll.qlIndexFixing(Index6M,$H790,TRUE,_xll.ohTrigger(RecalcTrigger,Trigger6M)),NA())</f>
        <v>3.3147918489187446E-2</v>
      </c>
      <c r="O790" s="52">
        <f>IFERROR(_xll.qlIndexFixing(ONIndex6M,I790,TRUE,_xll.ohTrigger(RecalcTrigger,Trigger6M)),NA())</f>
        <v>3.2731027036820848E-2</v>
      </c>
      <c r="P790" s="52">
        <f>IFERROR(_xll.qlIndexFixing(Index1Y,$H790,TRUE,_xll.ohTrigger(RecalcTrigger,Trigger1Y)),NA())</f>
        <v>3.4362326974543445E-2</v>
      </c>
      <c r="Q790" s="52">
        <f>IFERROR(_xll.qlIndexFixing(ONIndex1Y,I790,TRUE,_xll.ohTrigger(RecalcTrigger,Trigger1Y)),NA())</f>
        <v>3.3641972886613303E-2</v>
      </c>
    </row>
    <row r="791" spans="2:17" x14ac:dyDescent="0.2">
      <c r="B791" s="46" t="s">
        <v>51</v>
      </c>
      <c r="D791" s="49">
        <f>_xll.qlCalendarAdvance(LocalCalendar,$D790,B791,"f",FALSE)</f>
        <v>44831</v>
      </c>
      <c r="E791" s="49">
        <f>_xll.qlInterestRateIndexValueDate(IndexON,D791)</f>
        <v>44831</v>
      </c>
      <c r="F791" s="52">
        <f>IFERROR(_xll.qlIndexFixing(IndexON,D791,TRUE,_xll.ohTrigger(RecalcTrigger,TriggerON)),NA())</f>
        <v>2.9878885502565566E-2</v>
      </c>
      <c r="H791" s="49">
        <f>_xll.qlCalendarAdvance(IborCalendar,$H790,B791,"f",FALSE)</f>
        <v>44825</v>
      </c>
      <c r="I791" s="49">
        <f>_xll.qlInterestRateIndexValueDate(Index1M,$H791)</f>
        <v>44827</v>
      </c>
      <c r="J791" s="52">
        <f>IFERROR(_xll.qlIndexFixing(Index1M,$H791,TRUE,_xll.ohTrigger(RecalcTrigger,Trigger1M)),NA())</f>
        <v>3.1046020340288902E-2</v>
      </c>
      <c r="K791" s="52">
        <f>IFERROR(_xll.qlIndexFixing(ONIndex1M,I791,TRUE,_xll.ohTrigger(RecalcTrigger,Trigger1M)),NA())</f>
        <v>3.097678458794384E-2</v>
      </c>
      <c r="L791" s="52">
        <f>IFERROR(_xll.qlIndexFixing(Index3M,H791,TRUE,_xll.ohTrigger(RecalcTrigger,Trigger3M)),NA())</f>
        <v>3.2187524202417425E-2</v>
      </c>
      <c r="M791" s="52">
        <f>IFERROR(_xll.qlIndexFixing(ONIndex3M,I791,TRUE,_xll.ohTrigger(RecalcTrigger,Trigger3M)),NA())</f>
        <v>3.1992139176431067E-2</v>
      </c>
      <c r="N791" s="52">
        <f>IFERROR(_xll.qlIndexFixing(Index6M,$H791,TRUE,_xll.ohTrigger(RecalcTrigger,Trigger6M)),NA())</f>
        <v>3.3158192084852246E-2</v>
      </c>
      <c r="O791" s="52">
        <f>IFERROR(_xll.qlIndexFixing(ONIndex6M,I791,TRUE,_xll.ohTrigger(RecalcTrigger,Trigger6M)),NA())</f>
        <v>3.2745354009815486E-2</v>
      </c>
      <c r="P791" s="52">
        <f>IFERROR(_xll.qlIndexFixing(Index1Y,$H791,TRUE,_xll.ohTrigger(RecalcTrigger,Trigger1Y)),NA())</f>
        <v>3.4366652528302982E-2</v>
      </c>
      <c r="Q791" s="52">
        <f>IFERROR(_xll.qlIndexFixing(ONIndex1Y,I791,TRUE,_xll.ohTrigger(RecalcTrigger,Trigger1Y)),NA())</f>
        <v>3.3650536136722309E-2</v>
      </c>
    </row>
    <row r="792" spans="2:17" x14ac:dyDescent="0.2">
      <c r="B792" s="46" t="s">
        <v>51</v>
      </c>
      <c r="D792" s="49">
        <f>_xll.qlCalendarAdvance(LocalCalendar,$D791,B792,"f",FALSE)</f>
        <v>44838</v>
      </c>
      <c r="E792" s="49">
        <f>_xll.qlInterestRateIndexValueDate(IndexON,D792)</f>
        <v>44838</v>
      </c>
      <c r="F792" s="52">
        <f>IFERROR(_xll.qlIndexFixing(IndexON,D792,TRUE,_xll.ohTrigger(RecalcTrigger,TriggerON)),NA())</f>
        <v>2.9893369707201245E-2</v>
      </c>
      <c r="H792" s="49">
        <f>_xll.qlCalendarAdvance(IborCalendar,$H791,B792,"f",FALSE)</f>
        <v>44832</v>
      </c>
      <c r="I792" s="49">
        <f>_xll.qlInterestRateIndexValueDate(Index1M,$H792)</f>
        <v>44834</v>
      </c>
      <c r="J792" s="52">
        <f>IFERROR(_xll.qlIndexFixing(Index1M,$H792,TRUE,_xll.ohTrigger(RecalcTrigger,Trigger1M)),NA())</f>
        <v>3.1061880213314106E-2</v>
      </c>
      <c r="K792" s="52">
        <f>IFERROR(_xll.qlIndexFixing(ONIndex1M,I792,TRUE,_xll.ohTrigger(RecalcTrigger,Trigger1M)),NA())</f>
        <v>3.099276385350791E-2</v>
      </c>
      <c r="L792" s="52">
        <f>IFERROR(_xll.qlIndexFixing(Index3M,H792,TRUE,_xll.ohTrigger(RecalcTrigger,Trigger3M)),NA())</f>
        <v>3.2198771574233745E-2</v>
      </c>
      <c r="M792" s="52">
        <f>IFERROR(_xll.qlIndexFixing(ONIndex3M,I792,TRUE,_xll.ohTrigger(RecalcTrigger,Trigger3M)),NA())</f>
        <v>3.2003015029662407E-2</v>
      </c>
      <c r="N792" s="52">
        <f>IFERROR(_xll.qlIndexFixing(Index6M,$H792,TRUE,_xll.ohTrigger(RecalcTrigger,Trigger6M)),NA())</f>
        <v>3.3170240810754925E-2</v>
      </c>
      <c r="O792" s="52">
        <f>IFERROR(_xll.qlIndexFixing(ONIndex6M,I792,TRUE,_xll.ohTrigger(RecalcTrigger,Trigger6M)),NA())</f>
        <v>3.275934914833023E-2</v>
      </c>
      <c r="P792" s="52">
        <f>IFERROR(_xll.qlIndexFixing(Index1Y,$H792,TRUE,_xll.ohTrigger(RecalcTrigger,Trigger1Y)),NA())</f>
        <v>3.4365343766426595E-2</v>
      </c>
      <c r="Q792" s="52">
        <f>IFERROR(_xll.qlIndexFixing(ONIndex1Y,I792,TRUE,_xll.ohTrigger(RecalcTrigger,Trigger1Y)),NA())</f>
        <v>3.365889738825345E-2</v>
      </c>
    </row>
    <row r="793" spans="2:17" x14ac:dyDescent="0.2">
      <c r="B793" s="46" t="s">
        <v>51</v>
      </c>
      <c r="D793" s="49">
        <f>_xll.qlCalendarAdvance(LocalCalendar,$D792,B793,"f",FALSE)</f>
        <v>44845</v>
      </c>
      <c r="E793" s="49">
        <f>_xll.qlInterestRateIndexValueDate(IndexON,D793)</f>
        <v>44845</v>
      </c>
      <c r="F793" s="52">
        <f>IFERROR(_xll.qlIndexFixing(IndexON,D793,TRUE,_xll.ohTrigger(RecalcTrigger,TriggerON)),NA())</f>
        <v>2.9908241896521304E-2</v>
      </c>
      <c r="H793" s="49">
        <f>_xll.qlCalendarAdvance(IborCalendar,$H792,B793,"f",FALSE)</f>
        <v>44839</v>
      </c>
      <c r="I793" s="49">
        <f>_xll.qlInterestRateIndexValueDate(Index1M,$H793)</f>
        <v>44841</v>
      </c>
      <c r="J793" s="52">
        <f>IFERROR(_xll.qlIndexFixing(Index1M,$H793,TRUE,_xll.ohTrigger(RecalcTrigger,Trigger1M)),NA())</f>
        <v>3.1077661114475422E-2</v>
      </c>
      <c r="K793" s="52">
        <f>IFERROR(_xll.qlIndexFixing(ONIndex1M,I793,TRUE,_xll.ohTrigger(RecalcTrigger,Trigger1M)),NA())</f>
        <v>3.1011132070508651E-2</v>
      </c>
      <c r="L793" s="52">
        <f>IFERROR(_xll.qlIndexFixing(Index3M,H793,TRUE,_xll.ohTrigger(RecalcTrigger,Trigger3M)),NA())</f>
        <v>3.2216823986612408E-2</v>
      </c>
      <c r="M793" s="52">
        <f>IFERROR(_xll.qlIndexFixing(ONIndex3M,I793,TRUE,_xll.ohTrigger(RecalcTrigger,Trigger3M)),NA())</f>
        <v>3.2016141531521214E-2</v>
      </c>
      <c r="N793" s="52">
        <f>IFERROR(_xll.qlIndexFixing(Index6M,$H793,TRUE,_xll.ohTrigger(RecalcTrigger,Trigger6M)),NA())</f>
        <v>3.3188152320908049E-2</v>
      </c>
      <c r="O793" s="52">
        <f>IFERROR(_xll.qlIndexFixing(ONIndex6M,I793,TRUE,_xll.ohTrigger(RecalcTrigger,Trigger6M)),NA())</f>
        <v>3.2775465490850753E-2</v>
      </c>
      <c r="P793" s="52">
        <f>IFERROR(_xll.qlIndexFixing(Index1Y,$H793,TRUE,_xll.ohTrigger(RecalcTrigger,Trigger1Y)),NA())</f>
        <v>3.4377023958132122E-2</v>
      </c>
      <c r="Q793" s="52">
        <f>IFERROR(_xll.qlIndexFixing(ONIndex1Y,I793,TRUE,_xll.ohTrigger(RecalcTrigger,Trigger1Y)),NA())</f>
        <v>3.3669204733364211E-2</v>
      </c>
    </row>
    <row r="794" spans="2:17" x14ac:dyDescent="0.2">
      <c r="B794" s="46" t="s">
        <v>51</v>
      </c>
      <c r="D794" s="49">
        <f>_xll.qlCalendarAdvance(LocalCalendar,$D793,B794,"f",FALSE)</f>
        <v>44852</v>
      </c>
      <c r="E794" s="49">
        <f>_xll.qlInterestRateIndexValueDate(IndexON,D794)</f>
        <v>44852</v>
      </c>
      <c r="F794" s="52">
        <f>IFERROR(_xll.qlIndexFixing(IndexON,D794,TRUE,_xll.ohTrigger(RecalcTrigger,TriggerON)),NA())</f>
        <v>2.9923502070525743E-2</v>
      </c>
      <c r="H794" s="49">
        <f>_xll.qlCalendarAdvance(IborCalendar,$H793,B794,"f",FALSE)</f>
        <v>44846</v>
      </c>
      <c r="I794" s="49">
        <f>_xll.qlInterestRateIndexValueDate(Index1M,$H794)</f>
        <v>44848</v>
      </c>
      <c r="J794" s="52">
        <f>IFERROR(_xll.qlIndexFixing(Index1M,$H794,TRUE,_xll.ohTrigger(RecalcTrigger,Trigger1M)),NA())</f>
        <v>3.1093363043447952E-2</v>
      </c>
      <c r="K794" s="52">
        <f>IFERROR(_xll.qlIndexFixing(ONIndex1M,I794,TRUE,_xll.ohTrigger(RecalcTrigger,Trigger1M)),NA())</f>
        <v>3.10244859819786E-2</v>
      </c>
      <c r="L794" s="52">
        <f>IFERROR(_xll.qlIndexFixing(Index3M,H794,TRUE,_xll.ohTrigger(RecalcTrigger,Trigger3M)),NA())</f>
        <v>3.2230433711140843E-2</v>
      </c>
      <c r="M794" s="52">
        <f>IFERROR(_xll.qlIndexFixing(ONIndex3M,I794,TRUE,_xll.ohTrigger(RecalcTrigger,Trigger3M)),NA())</f>
        <v>3.2024902143490408E-2</v>
      </c>
      <c r="N794" s="52">
        <f>IFERROR(_xll.qlIndexFixing(Index6M,$H794,TRUE,_xll.ohTrigger(RecalcTrigger,Trigger6M)),NA())</f>
        <v>3.3189055395884792E-2</v>
      </c>
      <c r="O794" s="52">
        <f>IFERROR(_xll.qlIndexFixing(ONIndex6M,I794,TRUE,_xll.ohTrigger(RecalcTrigger,Trigger6M)),NA())</f>
        <v>3.2786343921387129E-2</v>
      </c>
      <c r="P794" s="52">
        <f>IFERROR(_xll.qlIndexFixing(Index1Y,$H794,TRUE,_xll.ohTrigger(RecalcTrigger,Trigger1Y)),NA())</f>
        <v>3.4379354947028568E-2</v>
      </c>
      <c r="Q794" s="52">
        <f>IFERROR(_xll.qlIndexFixing(ONIndex1Y,I794,TRUE,_xll.ohTrigger(RecalcTrigger,Trigger1Y)),NA())</f>
        <v>3.3675013895315686E-2</v>
      </c>
    </row>
    <row r="795" spans="2:17" x14ac:dyDescent="0.2">
      <c r="B795" s="46" t="s">
        <v>51</v>
      </c>
      <c r="D795" s="49">
        <f>_xll.qlCalendarAdvance(LocalCalendar,$D794,B795,"f",FALSE)</f>
        <v>44859</v>
      </c>
      <c r="E795" s="49">
        <f>_xll.qlInterestRateIndexValueDate(IndexON,D795)</f>
        <v>44859</v>
      </c>
      <c r="F795" s="52">
        <f>IFERROR(_xll.qlIndexFixing(IndexON,D795,TRUE,_xll.ohTrigger(RecalcTrigger,TriggerON)),NA())</f>
        <v>2.9939150229294498E-2</v>
      </c>
      <c r="H795" s="49">
        <f>_xll.qlCalendarAdvance(IborCalendar,$H794,B795,"f",FALSE)</f>
        <v>44853</v>
      </c>
      <c r="I795" s="49">
        <f>_xll.qlInterestRateIndexValueDate(Index1M,$H795)</f>
        <v>44855</v>
      </c>
      <c r="J795" s="52">
        <f>IFERROR(_xll.qlIndexFixing(Index1M,$H795,TRUE,_xll.ohTrigger(RecalcTrigger,Trigger1M)),NA())</f>
        <v>3.1108985999911947E-2</v>
      </c>
      <c r="K795" s="52">
        <f>IFERROR(_xll.qlIndexFixing(ONIndex1M,I795,TRUE,_xll.ohTrigger(RecalcTrigger,Trigger1M)),NA())</f>
        <v>3.1040228844858575E-2</v>
      </c>
      <c r="L795" s="52">
        <f>IFERROR(_xll.qlIndexFixing(Index3M,H795,TRUE,_xll.ohTrigger(RecalcTrigger,Trigger3M)),NA())</f>
        <v>3.2239571933957788E-2</v>
      </c>
      <c r="M795" s="52">
        <f>IFERROR(_xll.qlIndexFixing(ONIndex3M,I795,TRUE,_xll.ohTrigger(RecalcTrigger,Trigger3M)),NA())</f>
        <v>3.2035913404113714E-2</v>
      </c>
      <c r="N795" s="52">
        <f>IFERROR(_xll.qlIndexFixing(Index6M,$H795,TRUE,_xll.ohTrigger(RecalcTrigger,Trigger6M)),NA())</f>
        <v>3.3197956784208373E-2</v>
      </c>
      <c r="O795" s="52">
        <f>IFERROR(_xll.qlIndexFixing(ONIndex6M,I795,TRUE,_xll.ohTrigger(RecalcTrigger,Trigger6M)),NA())</f>
        <v>3.2799343555742766E-2</v>
      </c>
      <c r="P795" s="52">
        <f>IFERROR(_xll.qlIndexFixing(Index1Y,$H795,TRUE,_xll.ohTrigger(RecalcTrigger,Trigger1Y)),NA())</f>
        <v>3.438353878805326E-2</v>
      </c>
      <c r="Q795" s="52">
        <f>IFERROR(_xll.qlIndexFixing(ONIndex1Y,I795,TRUE,_xll.ohTrigger(RecalcTrigger,Trigger1Y)),NA())</f>
        <v>3.368276915079349E-2</v>
      </c>
    </row>
    <row r="796" spans="2:17" x14ac:dyDescent="0.2">
      <c r="B796" s="46" t="s">
        <v>51</v>
      </c>
      <c r="D796" s="49">
        <f>_xll.qlCalendarAdvance(LocalCalendar,$D795,B796,"f",FALSE)</f>
        <v>44866</v>
      </c>
      <c r="E796" s="49">
        <f>_xll.qlInterestRateIndexValueDate(IndexON,D796)</f>
        <v>44866</v>
      </c>
      <c r="F796" s="52">
        <f>IFERROR(_xll.qlIndexFixing(IndexON,D796,TRUE,_xll.ohTrigger(RecalcTrigger,TriggerON)),NA())</f>
        <v>2.9955186372827569E-2</v>
      </c>
      <c r="H796" s="49">
        <f>_xll.qlCalendarAdvance(IborCalendar,$H795,B796,"f",FALSE)</f>
        <v>44860</v>
      </c>
      <c r="I796" s="49">
        <f>_xll.qlInterestRateIndexValueDate(Index1M,$H796)</f>
        <v>44862</v>
      </c>
      <c r="J796" s="52">
        <f>IFERROR(_xll.qlIndexFixing(Index1M,$H796,TRUE,_xll.ohTrigger(RecalcTrigger,Trigger1M)),NA())</f>
        <v>3.1124529983552824E-2</v>
      </c>
      <c r="K796" s="52">
        <f>IFERROR(_xll.qlIndexFixing(ONIndex1M,I796,TRUE,_xll.ohTrigger(RecalcTrigger,Trigger1M)),NA())</f>
        <v>3.1055892906772797E-2</v>
      </c>
      <c r="L796" s="52">
        <f>IFERROR(_xll.qlIndexFixing(Index3M,H796,TRUE,_xll.ohTrigger(RecalcTrigger,Trigger3M)),NA())</f>
        <v>3.225101421198584E-2</v>
      </c>
      <c r="M796" s="52">
        <f>IFERROR(_xll.qlIndexFixing(ONIndex3M,I796,TRUE,_xll.ohTrigger(RecalcTrigger,Trigger3M)),NA())</f>
        <v>3.204696980052546E-2</v>
      </c>
      <c r="N796" s="52">
        <f>IFERROR(_xll.qlIndexFixing(Index6M,$H796,TRUE,_xll.ohTrigger(RecalcTrigger,Trigger6M)),NA())</f>
        <v>3.320652089701015E-2</v>
      </c>
      <c r="O796" s="52">
        <f>IFERROR(_xll.qlIndexFixing(ONIndex6M,I796,TRUE,_xll.ohTrigger(RecalcTrigger,Trigger6M)),NA())</f>
        <v>3.2812011355138893E-2</v>
      </c>
      <c r="P796" s="52">
        <f>IFERROR(_xll.qlIndexFixing(Index1Y,$H796,TRUE,_xll.ohTrigger(RecalcTrigger,Trigger1Y)),NA())</f>
        <v>3.4387718038137574E-2</v>
      </c>
      <c r="Q796" s="52">
        <f>IFERROR(_xll.qlIndexFixing(ONIndex1Y,I796,TRUE,_xll.ohTrigger(RecalcTrigger,Trigger1Y)),NA())</f>
        <v>3.3690322407506912E-2</v>
      </c>
    </row>
    <row r="797" spans="2:17" x14ac:dyDescent="0.2">
      <c r="B797" s="46" t="s">
        <v>51</v>
      </c>
      <c r="D797" s="49">
        <f>_xll.qlCalendarAdvance(LocalCalendar,$D796,B797,"f",FALSE)</f>
        <v>44873</v>
      </c>
      <c r="E797" s="49">
        <f>_xll.qlInterestRateIndexValueDate(IndexON,D797)</f>
        <v>44873</v>
      </c>
      <c r="F797" s="52">
        <f>IFERROR(_xll.qlIndexFixing(IndexON,D797,TRUE,_xll.ohTrigger(RecalcTrigger,TriggerON)),NA())</f>
        <v>2.9971610501364765E-2</v>
      </c>
      <c r="H797" s="49">
        <f>_xll.qlCalendarAdvance(IborCalendar,$H796,B797,"f",FALSE)</f>
        <v>44867</v>
      </c>
      <c r="I797" s="49">
        <f>_xll.qlInterestRateIndexValueDate(Index1M,$H797)</f>
        <v>44869</v>
      </c>
      <c r="J797" s="52">
        <f>IFERROR(_xll.qlIndexFixing(Index1M,$H797,TRUE,_xll.ohTrigger(RecalcTrigger,Trigger1M)),NA())</f>
        <v>3.1139994994048258E-2</v>
      </c>
      <c r="K797" s="52">
        <f>IFERROR(_xll.qlIndexFixing(ONIndex1M,I797,TRUE,_xll.ohTrigger(RecalcTrigger,Trigger1M)),NA())</f>
        <v>3.1071478167667976E-2</v>
      </c>
      <c r="L797" s="52">
        <f>IFERROR(_xll.qlIndexFixing(Index3M,H797,TRUE,_xll.ohTrigger(RecalcTrigger,Trigger3M)),NA())</f>
        <v>3.226250202678909E-2</v>
      </c>
      <c r="M797" s="52">
        <f>IFERROR(_xll.qlIndexFixing(ONIndex3M,I797,TRUE,_xll.ohTrigger(RecalcTrigger,Trigger3M)),NA())</f>
        <v>3.2058071332805582E-2</v>
      </c>
      <c r="N797" s="52">
        <f>IFERROR(_xll.qlIndexFixing(Index6M,$H797,TRUE,_xll.ohTrigger(RecalcTrigger,Trigger6M)),NA())</f>
        <v>3.3212751750659818E-2</v>
      </c>
      <c r="O797" s="52">
        <f>IFERROR(_xll.qlIndexFixing(ONIndex6M,I797,TRUE,_xll.ohTrigger(RecalcTrigger,Trigger6M)),NA())</f>
        <v>3.2824347319522218E-2</v>
      </c>
      <c r="P797" s="52">
        <f>IFERROR(_xll.qlIndexFixing(Index1Y,$H797,TRUE,_xll.ohTrigger(RecalcTrigger,Trigger1Y)),NA())</f>
        <v>3.4391905032588772E-2</v>
      </c>
      <c r="Q797" s="52">
        <f>IFERROR(_xll.qlIndexFixing(ONIndex1Y,I797,TRUE,_xll.ohTrigger(RecalcTrigger,Trigger1Y)),NA())</f>
        <v>3.3697673665402661E-2</v>
      </c>
    </row>
    <row r="798" spans="2:17" x14ac:dyDescent="0.2">
      <c r="B798" s="46" t="s">
        <v>51</v>
      </c>
      <c r="D798" s="49">
        <f>_xll.qlCalendarAdvance(LocalCalendar,$D797,B798,"f",FALSE)</f>
        <v>44880</v>
      </c>
      <c r="E798" s="49">
        <f>_xll.qlInterestRateIndexValueDate(IndexON,D798)</f>
        <v>44880</v>
      </c>
      <c r="F798" s="52">
        <f>IFERROR(_xll.qlIndexFixing(IndexON,D798,TRUE,_xll.ohTrigger(RecalcTrigger,TriggerON)),NA())</f>
        <v>2.9988422614666277E-2</v>
      </c>
      <c r="H798" s="49">
        <f>_xll.qlCalendarAdvance(IborCalendar,$H797,B798,"f",FALSE)</f>
        <v>44874</v>
      </c>
      <c r="I798" s="49">
        <f>_xll.qlInterestRateIndexValueDate(Index1M,$H798)</f>
        <v>44879</v>
      </c>
      <c r="J798" s="52">
        <f>IFERROR(_xll.qlIndexFixing(Index1M,$H798,TRUE,_xll.ohTrigger(RecalcTrigger,Trigger1M)),NA())</f>
        <v>3.1159513636140446E-2</v>
      </c>
      <c r="K798" s="52">
        <f>IFERROR(_xll.qlIndexFixing(ONIndex1M,I798,TRUE,_xll.ohTrigger(RecalcTrigger,Trigger1M)),NA())</f>
        <v>3.1088716284601858E-2</v>
      </c>
      <c r="L798" s="52">
        <f>IFERROR(_xll.qlIndexFixing(Index3M,H798,TRUE,_xll.ohTrigger(RecalcTrigger,Trigger3M)),NA())</f>
        <v>3.2274438900042071E-2</v>
      </c>
      <c r="M798" s="52">
        <f>IFERROR(_xll.qlIndexFixing(ONIndex3M,I798,TRUE,_xll.ohTrigger(RecalcTrigger,Trigger3M)),NA())</f>
        <v>3.2069553838578457E-2</v>
      </c>
      <c r="N798" s="52">
        <f>IFERROR(_xll.qlIndexFixing(Index6M,$H798,TRUE,_xll.ohTrigger(RecalcTrigger,Trigger6M)),NA())</f>
        <v>3.3225915263082835E-2</v>
      </c>
      <c r="O798" s="52">
        <f>IFERROR(_xll.qlIndexFixing(ONIndex6M,I798,TRUE,_xll.ohTrigger(RecalcTrigger,Trigger6M)),NA())</f>
        <v>3.2836727276315258E-2</v>
      </c>
      <c r="P798" s="52">
        <f>IFERROR(_xll.qlIndexFixing(Index1Y,$H798,TRUE,_xll.ohTrigger(RecalcTrigger,Trigger1Y)),NA())</f>
        <v>3.4394072501159098E-2</v>
      </c>
      <c r="Q798" s="52">
        <f>IFERROR(_xll.qlIndexFixing(ONIndex1Y,I798,TRUE,_xll.ohTrigger(RecalcTrigger,Trigger1Y)),NA())</f>
        <v>3.3703674361396097E-2</v>
      </c>
    </row>
    <row r="799" spans="2:17" x14ac:dyDescent="0.2">
      <c r="B799" s="46" t="s">
        <v>51</v>
      </c>
      <c r="D799" s="49">
        <f>_xll.qlCalendarAdvance(LocalCalendar,$D798,B799,"f",FALSE)</f>
        <v>44887</v>
      </c>
      <c r="E799" s="49">
        <f>_xll.qlInterestRateIndexValueDate(IndexON,D799)</f>
        <v>44887</v>
      </c>
      <c r="F799" s="52">
        <f>IFERROR(_xll.qlIndexFixing(IndexON,D799,TRUE,_xll.ohTrigger(RecalcTrigger,TriggerON)),NA())</f>
        <v>3.0005622712971913E-2</v>
      </c>
      <c r="H799" s="49">
        <f>_xll.qlCalendarAdvance(IborCalendar,$H798,B799,"f",FALSE)</f>
        <v>44881</v>
      </c>
      <c r="I799" s="49">
        <f>_xll.qlInterestRateIndexValueDate(Index1M,$H799)</f>
        <v>44883</v>
      </c>
      <c r="J799" s="52">
        <f>IFERROR(_xll.qlIndexFixing(Index1M,$H799,TRUE,_xll.ohTrigger(RecalcTrigger,Trigger1M)),NA())</f>
        <v>3.1170688094365077E-2</v>
      </c>
      <c r="K799" s="52">
        <f>IFERROR(_xll.qlIndexFixing(ONIndex1M,I799,TRUE,_xll.ohTrigger(RecalcTrigger,Trigger1M)),NA())</f>
        <v>3.110241228642785E-2</v>
      </c>
      <c r="L799" s="52">
        <f>IFERROR(_xll.qlIndexFixing(Index3M,H799,TRUE,_xll.ohTrigger(RecalcTrigger,Trigger3M)),NA())</f>
        <v>3.2287894177450947E-2</v>
      </c>
      <c r="M799" s="52">
        <f>IFERROR(_xll.qlIndexFixing(ONIndex3M,I799,TRUE,_xll.ohTrigger(RecalcTrigger,Trigger3M)),NA())</f>
        <v>3.2080409804837728E-2</v>
      </c>
      <c r="N799" s="52">
        <f>IFERROR(_xll.qlIndexFixing(Index6M,$H799,TRUE,_xll.ohTrigger(RecalcTrigger,Trigger6M)),NA())</f>
        <v>3.3228240327960533E-2</v>
      </c>
      <c r="O799" s="52">
        <f>IFERROR(_xll.qlIndexFixing(ONIndex6M,I799,TRUE,_xll.ohTrigger(RecalcTrigger,Trigger6M)),NA())</f>
        <v>3.2848023742744203E-2</v>
      </c>
      <c r="P799" s="52">
        <f>IFERROR(_xll.qlIndexFixing(Index1Y,$H799,TRUE,_xll.ohTrigger(RecalcTrigger,Trigger1Y)),NA())</f>
        <v>3.4400351596839858E-2</v>
      </c>
      <c r="Q799" s="52">
        <f>IFERROR(_xll.qlIndexFixing(ONIndex1Y,I799,TRUE,_xll.ohTrigger(RecalcTrigger,Trigger1Y)),NA())</f>
        <v>3.371177018468785E-2</v>
      </c>
    </row>
    <row r="800" spans="2:17" x14ac:dyDescent="0.2">
      <c r="B800" s="46" t="s">
        <v>51</v>
      </c>
      <c r="D800" s="49">
        <f>_xll.qlCalendarAdvance(LocalCalendar,$D799,B800,"f",FALSE)</f>
        <v>44894</v>
      </c>
      <c r="E800" s="49">
        <f>_xll.qlInterestRateIndexValueDate(IndexON,D800)</f>
        <v>44894</v>
      </c>
      <c r="F800" s="52">
        <f>IFERROR(_xll.qlIndexFixing(IndexON,D800,TRUE,_xll.ohTrigger(RecalcTrigger,TriggerON)),NA())</f>
        <v>3.002321079636161E-2</v>
      </c>
      <c r="H800" s="49">
        <f>_xll.qlCalendarAdvance(IborCalendar,$H799,B800,"f",FALSE)</f>
        <v>44888</v>
      </c>
      <c r="I800" s="49">
        <f>_xll.qlInterestRateIndexValueDate(Index1M,$H800)</f>
        <v>44890</v>
      </c>
      <c r="J800" s="52">
        <f>IFERROR(_xll.qlIndexFixing(Index1M,$H800,TRUE,_xll.ohTrigger(RecalcTrigger,Trigger1M)),NA())</f>
        <v>3.1190776253826807E-2</v>
      </c>
      <c r="K800" s="52">
        <f>IFERROR(_xll.qlIndexFixing(ONIndex1M,I800,TRUE,_xll.ohTrigger(RecalcTrigger,Trigger1M)),NA())</f>
        <v>3.1117761144185963E-2</v>
      </c>
      <c r="L800" s="52">
        <f>IFERROR(_xll.qlIndexFixing(Index3M,H800,TRUE,_xll.ohTrigger(RecalcTrigger,Trigger3M)),NA())</f>
        <v>3.2297238695920848E-2</v>
      </c>
      <c r="M800" s="52">
        <f>IFERROR(_xll.qlIndexFixing(ONIndex3M,I800,TRUE,_xll.ohTrigger(RecalcTrigger,Trigger3M)),NA())</f>
        <v>3.2091646744669688E-2</v>
      </c>
      <c r="N800" s="52">
        <f>IFERROR(_xll.qlIndexFixing(Index6M,$H800,TRUE,_xll.ohTrigger(RecalcTrigger,Trigger6M)),NA())</f>
        <v>3.3235478727354655E-2</v>
      </c>
      <c r="O800" s="52">
        <f>IFERROR(_xll.qlIndexFixing(ONIndex6M,I800,TRUE,_xll.ohTrigger(RecalcTrigger,Trigger6M)),NA())</f>
        <v>3.2859364201422991E-2</v>
      </c>
      <c r="P800" s="52">
        <f>IFERROR(_xll.qlIndexFixing(Index1Y,$H800,TRUE,_xll.ohTrigger(RecalcTrigger,Trigger1Y)),NA())</f>
        <v>3.4404635838279941E-2</v>
      </c>
      <c r="Q800" s="52">
        <f>IFERROR(_xll.qlIndexFixing(ONIndex1Y,I800,TRUE,_xll.ohTrigger(RecalcTrigger,Trigger1Y)),NA())</f>
        <v>3.3718515445970709E-2</v>
      </c>
    </row>
    <row r="801" spans="2:17" x14ac:dyDescent="0.2">
      <c r="B801" s="46" t="s">
        <v>51</v>
      </c>
      <c r="D801" s="49">
        <f>_xll.qlCalendarAdvance(LocalCalendar,$D800,B801,"f",FALSE)</f>
        <v>44901</v>
      </c>
      <c r="E801" s="49">
        <f>_xll.qlInterestRateIndexValueDate(IndexON,D801)</f>
        <v>44901</v>
      </c>
      <c r="F801" s="52">
        <f>IFERROR(_xll.qlIndexFixing(IndexON,D801,TRUE,_xll.ohTrigger(RecalcTrigger,TriggerON)),NA())</f>
        <v>3.0041186864755431E-2</v>
      </c>
      <c r="H801" s="49">
        <f>_xll.qlCalendarAdvance(IborCalendar,$H800,B801,"f",FALSE)</f>
        <v>44895</v>
      </c>
      <c r="I801" s="49">
        <f>_xll.qlInterestRateIndexValueDate(Index1M,$H801)</f>
        <v>44897</v>
      </c>
      <c r="J801" s="52">
        <f>IFERROR(_xll.qlIndexFixing(Index1M,$H801,TRUE,_xll.ohTrigger(RecalcTrigger,Trigger1M)),NA())</f>
        <v>3.1203491139214778E-2</v>
      </c>
      <c r="K801" s="52">
        <f>IFERROR(_xll.qlIndexFixing(ONIndex1M,I801,TRUE,_xll.ohTrigger(RecalcTrigger,Trigger1M)),NA())</f>
        <v>3.1133031200818451E-2</v>
      </c>
      <c r="L801" s="52">
        <f>IFERROR(_xll.qlIndexFixing(Index3M,H801,TRUE,_xll.ohTrigger(RecalcTrigger,Trigger3M)),NA())</f>
        <v>3.2299760140094946E-2</v>
      </c>
      <c r="M801" s="52">
        <f>IFERROR(_xll.qlIndexFixing(ONIndex3M,I801,TRUE,_xll.ohTrigger(RecalcTrigger,Trigger3M)),NA())</f>
        <v>3.2102928820370025E-2</v>
      </c>
      <c r="N801" s="52">
        <f>IFERROR(_xll.qlIndexFixing(Index6M,$H801,TRUE,_xll.ohTrigger(RecalcTrigger,Trigger6M)),NA())</f>
        <v>3.3244282183316341E-2</v>
      </c>
      <c r="O801" s="52">
        <f>IFERROR(_xll.qlIndexFixing(ONIndex6M,I801,TRUE,_xll.ohTrigger(RecalcTrigger,Trigger6M)),NA())</f>
        <v>3.2870372824636007E-2</v>
      </c>
      <c r="P801" s="52">
        <f>IFERROR(_xll.qlIndexFixing(Index1Y,$H801,TRUE,_xll.ohTrigger(RecalcTrigger,Trigger1Y)),NA())</f>
        <v>3.4408977167376044E-2</v>
      </c>
      <c r="Q801" s="52">
        <f>IFERROR(_xll.qlIndexFixing(ONIndex1Y,I801,TRUE,_xll.ohTrigger(RecalcTrigger,Trigger1Y)),NA())</f>
        <v>3.3725058708302669E-2</v>
      </c>
    </row>
    <row r="802" spans="2:17" x14ac:dyDescent="0.2">
      <c r="B802" s="46" t="s">
        <v>51</v>
      </c>
      <c r="D802" s="49">
        <f>_xll.qlCalendarAdvance(LocalCalendar,$D801,B802,"f",FALSE)</f>
        <v>44908</v>
      </c>
      <c r="E802" s="49">
        <f>_xll.qlInterestRateIndexValueDate(IndexON,D802)</f>
        <v>44908</v>
      </c>
      <c r="F802" s="52">
        <f>IFERROR(_xll.qlIndexFixing(IndexON,D802,TRUE,_xll.ohTrigger(RecalcTrigger,TriggerON)),NA())</f>
        <v>3.0059550918313249E-2</v>
      </c>
      <c r="H802" s="49">
        <f>_xll.qlCalendarAdvance(IborCalendar,$H801,B802,"f",FALSE)</f>
        <v>44902</v>
      </c>
      <c r="I802" s="49">
        <f>_xll.qlInterestRateIndexValueDate(Index1M,$H802)</f>
        <v>44904</v>
      </c>
      <c r="J802" s="52">
        <f>IFERROR(_xll.qlIndexFixing(Index1M,$H802,TRUE,_xll.ohTrigger(RecalcTrigger,Trigger1M)),NA())</f>
        <v>3.1216135438457013E-2</v>
      </c>
      <c r="K802" s="52">
        <f>IFERROR(_xll.qlIndexFixing(ONIndex1M,I802,TRUE,_xll.ohTrigger(RecalcTrigger,Trigger1M)),NA())</f>
        <v>3.1148222456325314E-2</v>
      </c>
      <c r="L802" s="52">
        <f>IFERROR(_xll.qlIndexFixing(Index3M,H802,TRUE,_xll.ohTrigger(RecalcTrigger,Trigger3M)),NA())</f>
        <v>3.2311458450674735E-2</v>
      </c>
      <c r="M802" s="52">
        <f>IFERROR(_xll.qlIndexFixing(ONIndex3M,I802,TRUE,_xll.ohTrigger(RecalcTrigger,Trigger3M)),NA())</f>
        <v>3.2114256031965382E-2</v>
      </c>
      <c r="N802" s="52">
        <f>IFERROR(_xll.qlIndexFixing(Index6M,$H802,TRUE,_xll.ohTrigger(RecalcTrigger,Trigger6M)),NA())</f>
        <v>3.3250822558438267E-2</v>
      </c>
      <c r="O802" s="52">
        <f>IFERROR(_xll.qlIndexFixing(ONIndex6M,I802,TRUE,_xll.ohTrigger(RecalcTrigger,Trigger6M)),NA())</f>
        <v>3.2881049612356605E-2</v>
      </c>
      <c r="P802" s="52">
        <f>IFERROR(_xll.qlIndexFixing(Index1Y,$H802,TRUE,_xll.ohTrigger(RecalcTrigger,Trigger1Y)),NA())</f>
        <v>3.4413387920484845E-2</v>
      </c>
      <c r="Q802" s="52">
        <f>IFERROR(_xll.qlIndexFixing(ONIndex1Y,I802,TRUE,_xll.ohTrigger(RecalcTrigger,Trigger1Y)),NA())</f>
        <v>3.3731399971657083E-2</v>
      </c>
    </row>
    <row r="803" spans="2:17" x14ac:dyDescent="0.2">
      <c r="B803" s="46" t="s">
        <v>51</v>
      </c>
      <c r="D803" s="49">
        <f>_xll.qlCalendarAdvance(LocalCalendar,$D802,B803,"f",FALSE)</f>
        <v>44915</v>
      </c>
      <c r="E803" s="49">
        <f>_xll.qlInterestRateIndexValueDate(IndexON,D803)</f>
        <v>44915</v>
      </c>
      <c r="F803" s="52">
        <f>IFERROR(_xll.qlIndexFixing(IndexON,D803,TRUE,_xll.ohTrigger(RecalcTrigger,TriggerON)),NA())</f>
        <v>3.0078302957035064E-2</v>
      </c>
      <c r="H803" s="49">
        <f>_xll.qlCalendarAdvance(IborCalendar,$H802,B803,"f",FALSE)</f>
        <v>44909</v>
      </c>
      <c r="I803" s="49">
        <f>_xll.qlInterestRateIndexValueDate(Index1M,$H803)</f>
        <v>44911</v>
      </c>
      <c r="J803" s="52">
        <f>IFERROR(_xll.qlIndexFixing(Index1M,$H803,TRUE,_xll.ohTrigger(RecalcTrigger,Trigger1M)),NA())</f>
        <v>3.1233543764640492E-2</v>
      </c>
      <c r="K803" s="52">
        <f>IFERROR(_xll.qlIndexFixing(ONIndex1M,I803,TRUE,_xll.ohTrigger(RecalcTrigger,Trigger1M)),NA())</f>
        <v>3.1163334910653262E-2</v>
      </c>
      <c r="L803" s="52">
        <f>IFERROR(_xll.qlIndexFixing(Index3M,H803,TRUE,_xll.ohTrigger(RecalcTrigger,Trigger3M)),NA())</f>
        <v>3.2323202282578123E-2</v>
      </c>
      <c r="M803" s="52">
        <f>IFERROR(_xll.qlIndexFixing(ONIndex3M,I803,TRUE,_xll.ohTrigger(RecalcTrigger,Trigger3M)),NA())</f>
        <v>3.2125628379455762E-2</v>
      </c>
      <c r="N803" s="52">
        <f>IFERROR(_xll.qlIndexFixing(Index6M,$H803,TRUE,_xll.ohTrigger(RecalcTrigger,Trigger6M)),NA())</f>
        <v>3.3257025631439896E-2</v>
      </c>
      <c r="O803" s="52">
        <f>IFERROR(_xll.qlIndexFixing(ONIndex6M,I803,TRUE,_xll.ohTrigger(RecalcTrigger,Trigger6M)),NA())</f>
        <v>3.2891394564451559E-2</v>
      </c>
      <c r="P803" s="52">
        <f>IFERROR(_xll.qlIndexFixing(Index1Y,$H803,TRUE,_xll.ohTrigger(RecalcTrigger,Trigger1Y)),NA())</f>
        <v>3.4417880434190855E-2</v>
      </c>
      <c r="Q803" s="52">
        <f>IFERROR(_xll.qlIndexFixing(ONIndex1Y,I803,TRUE,_xll.ohTrigger(RecalcTrigger,Trigger1Y)),NA())</f>
        <v>3.3737539236033953E-2</v>
      </c>
    </row>
    <row r="804" spans="2:17" x14ac:dyDescent="0.2">
      <c r="B804" s="46" t="s">
        <v>51</v>
      </c>
      <c r="D804" s="49">
        <f>_xll.qlCalendarAdvance(LocalCalendar,$D803,B804,"f",FALSE)</f>
        <v>44922</v>
      </c>
      <c r="E804" s="49">
        <f>_xll.qlInterestRateIndexValueDate(IndexON,D804)</f>
        <v>44922</v>
      </c>
      <c r="F804" s="52">
        <f>IFERROR(_xll.qlIndexFixing(IndexON,D804,TRUE,_xll.ohTrigger(RecalcTrigger,TriggerON)),NA())</f>
        <v>3.0097442981080746E-2</v>
      </c>
      <c r="H804" s="49">
        <f>_xll.qlCalendarAdvance(IborCalendar,$H803,B804,"f",FALSE)</f>
        <v>44916</v>
      </c>
      <c r="I804" s="49">
        <f>_xll.qlInterestRateIndexValueDate(Index1M,$H804)</f>
        <v>44918</v>
      </c>
      <c r="J804" s="52">
        <f>IFERROR(_xll.qlIndexFixing(Index1M,$H804,TRUE,_xll.ohTrigger(RecalcTrigger,Trigger1M)),NA())</f>
        <v>3.1246038793340911E-2</v>
      </c>
      <c r="K804" s="52">
        <f>IFERROR(_xll.qlIndexFixing(ONIndex1M,I804,TRUE,_xll.ohTrigger(RecalcTrigger,Trigger1M)),NA())</f>
        <v>3.1183209268215606E-2</v>
      </c>
      <c r="L804" s="52">
        <f>IFERROR(_xll.qlIndexFixing(Index3M,H804,TRUE,_xll.ohTrigger(RecalcTrigger,Trigger3M)),NA())</f>
        <v>3.2334991636201238E-2</v>
      </c>
      <c r="M804" s="52">
        <f>IFERROR(_xll.qlIndexFixing(ONIndex3M,I804,TRUE,_xll.ohTrigger(RecalcTrigger,Trigger3M)),NA())</f>
        <v>3.2141550297517085E-2</v>
      </c>
      <c r="N804" s="52">
        <f>IFERROR(_xll.qlIndexFixing(Index6M,$H804,TRUE,_xll.ohTrigger(RecalcTrigger,Trigger6M)),NA())</f>
        <v>3.3262891399199759E-2</v>
      </c>
      <c r="O804" s="52">
        <f>IFERROR(_xll.qlIndexFixing(ONIndex6M,I804,TRUE,_xll.ohTrigger(RecalcTrigger,Trigger6M)),NA())</f>
        <v>3.2905813638450354E-2</v>
      </c>
      <c r="P804" s="52">
        <f>IFERROR(_xll.qlIndexFixing(Index1Y,$H804,TRUE,_xll.ohTrigger(RecalcTrigger,Trigger1Y)),NA())</f>
        <v>3.4426516173741775E-2</v>
      </c>
      <c r="Q804" s="52">
        <f>IFERROR(_xll.qlIndexFixing(ONIndex1Y,I804,TRUE,_xll.ohTrigger(RecalcTrigger,Trigger1Y)),NA())</f>
        <v>3.374746834012754E-2</v>
      </c>
    </row>
    <row r="805" spans="2:17" x14ac:dyDescent="0.2">
      <c r="B805" s="46" t="s">
        <v>51</v>
      </c>
      <c r="D805" s="49">
        <f>_xll.qlCalendarAdvance(LocalCalendar,$D804,B805,"f",FALSE)</f>
        <v>44929</v>
      </c>
      <c r="E805" s="49">
        <f>_xll.qlInterestRateIndexValueDate(IndexON,D805)</f>
        <v>44929</v>
      </c>
      <c r="F805" s="52">
        <f>IFERROR(_xll.qlIndexFixing(IndexON,D805,TRUE,_xll.ohTrigger(RecalcTrigger,TriggerON)),NA())</f>
        <v>3.0116970990370362E-2</v>
      </c>
      <c r="H805" s="49">
        <f>_xll.qlCalendarAdvance(IborCalendar,$H804,B805,"f",FALSE)</f>
        <v>44923</v>
      </c>
      <c r="I805" s="49">
        <f>_xll.qlInterestRateIndexValueDate(Index1M,$H805)</f>
        <v>44925</v>
      </c>
      <c r="J805" s="52">
        <f>IFERROR(_xll.qlIndexFixing(Index1M,$H805,TRUE,_xll.ohTrigger(RecalcTrigger,Trigger1M)),NA())</f>
        <v>3.1263280463843524E-2</v>
      </c>
      <c r="K805" s="52">
        <f>IFERROR(_xll.qlIndexFixing(ONIndex1M,I805,TRUE,_xll.ohTrigger(RecalcTrigger,Trigger1M)),NA())</f>
        <v>3.1195739570575309E-2</v>
      </c>
      <c r="L805" s="52">
        <f>IFERROR(_xll.qlIndexFixing(Index3M,H805,TRUE,_xll.ohTrigger(RecalcTrigger,Trigger3M)),NA())</f>
        <v>3.2349130039743212E-2</v>
      </c>
      <c r="M805" s="52">
        <f>IFERROR(_xll.qlIndexFixing(ONIndex3M,I805,TRUE,_xll.ohTrigger(RecalcTrigger,Trigger3M)),NA())</f>
        <v>3.2150764677991717E-2</v>
      </c>
      <c r="N805" s="52">
        <f>IFERROR(_xll.qlIndexFixing(Index6M,$H805,TRUE,_xll.ohTrigger(RecalcTrigger,Trigger6M)),NA())</f>
        <v>3.3268419874142217E-2</v>
      </c>
      <c r="O805" s="52">
        <f>IFERROR(_xll.qlIndexFixing(ONIndex6M,I805,TRUE,_xll.ohTrigger(RecalcTrigger,Trigger6M)),NA())</f>
        <v>3.2913270139482975E-2</v>
      </c>
      <c r="P805" s="52">
        <f>IFERROR(_xll.qlIndexFixing(Index1Y,$H805,TRUE,_xll.ohTrigger(RecalcTrigger,Trigger1Y)),NA())</f>
        <v>3.4421045816177748E-2</v>
      </c>
      <c r="Q805" s="52">
        <f>IFERROR(_xll.qlIndexFixing(ONIndex1Y,I805,TRUE,_xll.ohTrigger(RecalcTrigger,Trigger1Y)),NA())</f>
        <v>3.3751194393585315E-2</v>
      </c>
    </row>
    <row r="806" spans="2:17" x14ac:dyDescent="0.2">
      <c r="B806" s="46" t="s">
        <v>51</v>
      </c>
      <c r="D806" s="49">
        <f>_xll.qlCalendarAdvance(LocalCalendar,$D805,B806,"f",FALSE)</f>
        <v>44936</v>
      </c>
      <c r="E806" s="49">
        <f>_xll.qlInterestRateIndexValueDate(IndexON,D806)</f>
        <v>44936</v>
      </c>
      <c r="F806" s="52">
        <f>IFERROR(_xll.qlIndexFixing(IndexON,D806,TRUE,_xll.ohTrigger(RecalcTrigger,TriggerON)),NA())</f>
        <v>3.0136886985143718E-2</v>
      </c>
      <c r="H806" s="49">
        <f>_xll.qlCalendarAdvance(IborCalendar,$H805,B806,"f",FALSE)</f>
        <v>44930</v>
      </c>
      <c r="I806" s="49">
        <f>_xll.qlInterestRateIndexValueDate(Index1M,$H806)</f>
        <v>44932</v>
      </c>
      <c r="J806" s="52">
        <f>IFERROR(_xll.qlIndexFixing(Index1M,$H806,TRUE,_xll.ohTrigger(RecalcTrigger,Trigger1M)),NA())</f>
        <v>3.1275626245764493E-2</v>
      </c>
      <c r="K806" s="52">
        <f>IFERROR(_xll.qlIndexFixing(ONIndex1M,I806,TRUE,_xll.ohTrigger(RecalcTrigger,Trigger1M)),NA())</f>
        <v>3.1208199466323805E-2</v>
      </c>
      <c r="L806" s="52">
        <f>IFERROR(_xll.qlIndexFixing(Index3M,H806,TRUE,_xll.ohTrigger(RecalcTrigger,Trigger3M)),NA())</f>
        <v>3.2358706910206259E-2</v>
      </c>
      <c r="M806" s="52">
        <f>IFERROR(_xll.qlIndexFixing(ONIndex3M,I806,TRUE,_xll.ohTrigger(RecalcTrigger,Trigger3M)),NA())</f>
        <v>3.2160016237510192E-2</v>
      </c>
      <c r="N806" s="52">
        <f>IFERROR(_xll.qlIndexFixing(Index6M,$H806,TRUE,_xll.ohTrigger(RecalcTrigger,Trigger6M)),NA())</f>
        <v>3.3271831758918236E-2</v>
      </c>
      <c r="O806" s="52">
        <f>IFERROR(_xll.qlIndexFixing(ONIndex6M,I806,TRUE,_xll.ohTrigger(RecalcTrigger,Trigger6M)),NA())</f>
        <v>3.2920438406236485E-2</v>
      </c>
      <c r="P806" s="52">
        <f>IFERROR(_xll.qlIndexFixing(Index1Y,$H806,TRUE,_xll.ohTrigger(RecalcTrigger,Trigger1Y)),NA())</f>
        <v>3.4431971908339923E-2</v>
      </c>
      <c r="Q806" s="52">
        <f>IFERROR(_xll.qlIndexFixing(ONIndex1Y,I806,TRUE,_xll.ohTrigger(RecalcTrigger,Trigger1Y)),NA())</f>
        <v>3.3754745034713096E-2</v>
      </c>
    </row>
    <row r="807" spans="2:17" x14ac:dyDescent="0.2">
      <c r="B807" s="46" t="s">
        <v>51</v>
      </c>
      <c r="D807" s="49">
        <f>_xll.qlCalendarAdvance(LocalCalendar,$D806,B807,"f",FALSE)</f>
        <v>44943</v>
      </c>
      <c r="E807" s="49">
        <f>_xll.qlInterestRateIndexValueDate(IndexON,D807)</f>
        <v>44943</v>
      </c>
      <c r="F807" s="52">
        <f>IFERROR(_xll.qlIndexFixing(IndexON,D807,TRUE,_xll.ohTrigger(RecalcTrigger,TriggerON)),NA())</f>
        <v>3.0157190965320879E-2</v>
      </c>
      <c r="H807" s="49">
        <f>_xll.qlCalendarAdvance(IborCalendar,$H806,B807,"f",FALSE)</f>
        <v>44937</v>
      </c>
      <c r="I807" s="49">
        <f>_xll.qlInterestRateIndexValueDate(Index1M,$H807)</f>
        <v>44939</v>
      </c>
      <c r="J807" s="52">
        <f>IFERROR(_xll.qlIndexFixing(Index1M,$H807,TRUE,_xll.ohTrigger(RecalcTrigger,Trigger1M)),NA())</f>
        <v>3.1290301507802327E-2</v>
      </c>
      <c r="K807" s="52">
        <f>IFERROR(_xll.qlIndexFixing(ONIndex1M,I807,TRUE,_xll.ohTrigger(RecalcTrigger,Trigger1M)),NA())</f>
        <v>3.122540418448061E-2</v>
      </c>
      <c r="L807" s="52">
        <f>IFERROR(_xll.qlIndexFixing(Index3M,H807,TRUE,_xll.ohTrigger(RecalcTrigger,Trigger3M)),NA())</f>
        <v>3.2370632831390189E-2</v>
      </c>
      <c r="M807" s="52">
        <f>IFERROR(_xll.qlIndexFixing(ONIndex3M,I807,TRUE,_xll.ohTrigger(RecalcTrigger,Trigger3M)),NA())</f>
        <v>3.2173833833057941E-2</v>
      </c>
      <c r="N807" s="52">
        <f>IFERROR(_xll.qlIndexFixing(Index6M,$H807,TRUE,_xll.ohTrigger(RecalcTrigger,Trigger6M)),NA())</f>
        <v>3.3276746357362684E-2</v>
      </c>
      <c r="O807" s="52">
        <f>IFERROR(_xll.qlIndexFixing(ONIndex6M,I807,TRUE,_xll.ohTrigger(RecalcTrigger,Trigger6M)),NA())</f>
        <v>3.2931591463061238E-2</v>
      </c>
      <c r="P807" s="52">
        <f>IFERROR(_xll.qlIndexFixing(Index1Y,$H807,TRUE,_xll.ohTrigger(RecalcTrigger,Trigger1Y)),NA())</f>
        <v>3.4439000913937624E-2</v>
      </c>
      <c r="Q807" s="52">
        <f>IFERROR(_xll.qlIndexFixing(ONIndex1Y,I807,TRUE,_xll.ohTrigger(RecalcTrigger,Trigger1Y)),NA())</f>
        <v>3.3762031087627431E-2</v>
      </c>
    </row>
    <row r="808" spans="2:17" x14ac:dyDescent="0.2">
      <c r="B808" s="46" t="s">
        <v>51</v>
      </c>
      <c r="D808" s="49">
        <f>_xll.qlCalendarAdvance(LocalCalendar,$D807,B808,"f",FALSE)</f>
        <v>44950</v>
      </c>
      <c r="E808" s="49">
        <f>_xll.qlInterestRateIndexValueDate(IndexON,D808)</f>
        <v>44950</v>
      </c>
      <c r="F808" s="52">
        <f>IFERROR(_xll.qlIndexFixing(IndexON,D808,TRUE,_xll.ohTrigger(RecalcTrigger,TriggerON)),NA())</f>
        <v>3.0177882930981781E-2</v>
      </c>
      <c r="H808" s="49">
        <f>_xll.qlCalendarAdvance(IborCalendar,$H807,B808,"f",FALSE)</f>
        <v>44944</v>
      </c>
      <c r="I808" s="49">
        <f>_xll.qlInterestRateIndexValueDate(Index1M,$H808)</f>
        <v>44946</v>
      </c>
      <c r="J808" s="52">
        <f>IFERROR(_xll.qlIndexFixing(Index1M,$H808,TRUE,_xll.ohTrigger(RecalcTrigger,Trigger1M)),NA())</f>
        <v>3.1307293145520221E-2</v>
      </c>
      <c r="K808" s="52">
        <f>IFERROR(_xll.qlIndexFixing(ONIndex1M,I808,TRUE,_xll.ohTrigger(RecalcTrigger,Trigger1M)),NA())</f>
        <v>3.1237715163703328E-2</v>
      </c>
      <c r="L808" s="52">
        <f>IFERROR(_xll.qlIndexFixing(Index3M,H808,TRUE,_xll.ohTrigger(RecalcTrigger,Trigger3M)),NA())</f>
        <v>3.238260427590145E-2</v>
      </c>
      <c r="M808" s="52">
        <f>IFERROR(_xll.qlIndexFixing(ONIndex3M,I808,TRUE,_xll.ohTrigger(RecalcTrigger,Trigger3M)),NA())</f>
        <v>3.218316715597247E-2</v>
      </c>
      <c r="N808" s="52">
        <f>IFERROR(_xll.qlIndexFixing(Index6M,$H808,TRUE,_xll.ohTrigger(RecalcTrigger,Trigger6M)),NA())</f>
        <v>3.3281387299168567E-2</v>
      </c>
      <c r="O808" s="52">
        <f>IFERROR(_xll.qlIndexFixing(ONIndex6M,I808,TRUE,_xll.ohTrigger(RecalcTrigger,Trigger6M)),NA())</f>
        <v>3.2938141787850483E-2</v>
      </c>
      <c r="P808" s="52">
        <f>IFERROR(_xll.qlIndexFixing(Index1Y,$H808,TRUE,_xll.ohTrigger(RecalcTrigger,Trigger1Y)),NA())</f>
        <v>3.4442001209293902E-2</v>
      </c>
      <c r="Q808" s="52">
        <f>IFERROR(_xll.qlIndexFixing(ONIndex1Y,I808,TRUE,_xll.ohTrigger(RecalcTrigger,Trigger1Y)),NA())</f>
        <v>3.3765205571603119E-2</v>
      </c>
    </row>
    <row r="809" spans="2:17" x14ac:dyDescent="0.2">
      <c r="B809" s="46" t="s">
        <v>51</v>
      </c>
      <c r="D809" s="49">
        <f>_xll.qlCalendarAdvance(LocalCalendar,$D808,B809,"f",FALSE)</f>
        <v>44957</v>
      </c>
      <c r="E809" s="49">
        <f>_xll.qlInterestRateIndexValueDate(IndexON,D809)</f>
        <v>44957</v>
      </c>
      <c r="F809" s="52">
        <f>IFERROR(_xll.qlIndexFixing(IndexON,D809,TRUE,_xll.ohTrigger(RecalcTrigger,TriggerON)),NA())</f>
        <v>3.0198962882286295E-2</v>
      </c>
      <c r="H809" s="49">
        <f>_xll.qlCalendarAdvance(IborCalendar,$H808,B809,"f",FALSE)</f>
        <v>44951</v>
      </c>
      <c r="I809" s="49">
        <f>_xll.qlInterestRateIndexValueDate(Index1M,$H809)</f>
        <v>44953</v>
      </c>
      <c r="J809" s="52">
        <f>IFERROR(_xll.qlIndexFixing(Index1M,$H809,TRUE,_xll.ohTrigger(RecalcTrigger,Trigger1M)),NA())</f>
        <v>3.131941510203709E-2</v>
      </c>
      <c r="K809" s="52">
        <f>IFERROR(_xll.qlIndexFixing(ONIndex1M,I809,TRUE,_xll.ohTrigger(RecalcTrigger,Trigger1M)),NA())</f>
        <v>3.125235481034494E-2</v>
      </c>
      <c r="L809" s="52">
        <f>IFERROR(_xll.qlIndexFixing(Index3M,H809,TRUE,_xll.ohTrigger(RecalcTrigger,Trigger3M)),NA())</f>
        <v>3.2394621244142385E-2</v>
      </c>
      <c r="M809" s="52">
        <f>IFERROR(_xll.qlIndexFixing(ONIndex3M,I809,TRUE,_xll.ohTrigger(RecalcTrigger,Trigger3M)),NA())</f>
        <v>3.2194810319206013E-2</v>
      </c>
      <c r="N809" s="52">
        <f>IFERROR(_xll.qlIndexFixing(Index6M,$H809,TRUE,_xll.ohTrigger(RecalcTrigger,Trigger6M)),NA())</f>
        <v>3.3285786396626146E-2</v>
      </c>
      <c r="O809" s="52">
        <f>IFERROR(_xll.qlIndexFixing(ONIndex6M,I809,TRUE,_xll.ohTrigger(RecalcTrigger,Trigger6M)),NA())</f>
        <v>3.2946495724566205E-2</v>
      </c>
      <c r="P809" s="52">
        <f>IFERROR(_xll.qlIndexFixing(Index1Y,$H809,TRUE,_xll.ohTrigger(RecalcTrigger,Trigger1Y)),NA())</f>
        <v>3.444724336890885E-2</v>
      </c>
      <c r="Q809" s="52">
        <f>IFERROR(_xll.qlIndexFixing(ONIndex1Y,I809,TRUE,_xll.ohTrigger(RecalcTrigger,Trigger1Y)),NA())</f>
        <v>3.3770132841315359E-2</v>
      </c>
    </row>
    <row r="810" spans="2:17" x14ac:dyDescent="0.2">
      <c r="B810" s="46" t="s">
        <v>51</v>
      </c>
      <c r="D810" s="49">
        <f>_xll.qlCalendarAdvance(LocalCalendar,$D809,B810,"f",FALSE)</f>
        <v>44964</v>
      </c>
      <c r="E810" s="49">
        <f>_xll.qlInterestRateIndexValueDate(IndexON,D810)</f>
        <v>44964</v>
      </c>
      <c r="F810" s="52">
        <f>IFERROR(_xll.qlIndexFixing(IndexON,D810,TRUE,_xll.ohTrigger(RecalcTrigger,TriggerON)),NA())</f>
        <v>3.0220430819154487E-2</v>
      </c>
      <c r="H810" s="49">
        <f>_xll.qlCalendarAdvance(IborCalendar,$H809,B810,"f",FALSE)</f>
        <v>44958</v>
      </c>
      <c r="I810" s="49">
        <f>_xll.qlInterestRateIndexValueDate(Index1M,$H810)</f>
        <v>44960</v>
      </c>
      <c r="J810" s="52">
        <f>IFERROR(_xll.qlIndexFixing(Index1M,$H810,TRUE,_xll.ohTrigger(RecalcTrigger,Trigger1M)),NA())</f>
        <v>3.1326691998570917E-2</v>
      </c>
      <c r="K810" s="52">
        <f>IFERROR(_xll.qlIndexFixing(ONIndex1M,I810,TRUE,_xll.ohTrigger(RecalcTrigger,Trigger1M)),NA())</f>
        <v>3.126691565567441E-2</v>
      </c>
      <c r="L810" s="52">
        <f>IFERROR(_xll.qlIndexFixing(Index3M,H810,TRUE,_xll.ohTrigger(RecalcTrigger,Trigger3M)),NA())</f>
        <v>3.2404359139429038E-2</v>
      </c>
      <c r="M810" s="52">
        <f>IFERROR(_xll.qlIndexFixing(ONIndex3M,I810,TRUE,_xll.ohTrigger(RecalcTrigger,Trigger3M)),NA())</f>
        <v>3.2206498618387869E-2</v>
      </c>
      <c r="N810" s="52">
        <f>IFERROR(_xll.qlIndexFixing(Index6M,$H810,TRUE,_xll.ohTrigger(RecalcTrigger,Trigger6M)),NA())</f>
        <v>3.328997546239975E-2</v>
      </c>
      <c r="O810" s="52">
        <f>IFERROR(_xll.qlIndexFixing(ONIndex6M,I810,TRUE,_xll.ohTrigger(RecalcTrigger,Trigger6M)),NA())</f>
        <v>3.295451782515002E-2</v>
      </c>
      <c r="P810" s="52">
        <f>IFERROR(_xll.qlIndexFixing(Index1Y,$H810,TRUE,_xll.ohTrigger(RecalcTrigger,Trigger1Y)),NA())</f>
        <v>3.4452653652527025E-2</v>
      </c>
      <c r="Q810" s="52">
        <f>IFERROR(_xll.qlIndexFixing(ONIndex1Y,I810,TRUE,_xll.ohTrigger(RecalcTrigger,Trigger1Y)),NA())</f>
        <v>3.3774858111783601E-2</v>
      </c>
    </row>
    <row r="811" spans="2:17" x14ac:dyDescent="0.2">
      <c r="B811" s="46" t="s">
        <v>51</v>
      </c>
      <c r="D811" s="49">
        <f>_xll.qlCalendarAdvance(LocalCalendar,$D810,B811,"f",FALSE)</f>
        <v>44971</v>
      </c>
      <c r="E811" s="49">
        <f>_xll.qlInterestRateIndexValueDate(IndexON,D811)</f>
        <v>44971</v>
      </c>
      <c r="F811" s="52">
        <f>IFERROR(_xll.qlIndexFixing(IndexON,D811,TRUE,_xll.ohTrigger(RecalcTrigger,TriggerON)),NA())</f>
        <v>3.0242286741826163E-2</v>
      </c>
      <c r="H811" s="49">
        <f>_xll.qlCalendarAdvance(IborCalendar,$H810,B811,"f",FALSE)</f>
        <v>44965</v>
      </c>
      <c r="I811" s="49">
        <f>_xll.qlInterestRateIndexValueDate(Index1M,$H811)</f>
        <v>44967</v>
      </c>
      <c r="J811" s="52">
        <f>IFERROR(_xll.qlIndexFixing(Index1M,$H811,TRUE,_xll.ohTrigger(RecalcTrigger,Trigger1M)),NA())</f>
        <v>3.1341064527726302E-2</v>
      </c>
      <c r="K811" s="52">
        <f>IFERROR(_xll.qlIndexFixing(ONIndex1M,I811,TRUE,_xll.ohTrigger(RecalcTrigger,Trigger1M)),NA())</f>
        <v>3.1281397699558511E-2</v>
      </c>
      <c r="L811" s="52">
        <f>IFERROR(_xll.qlIndexFixing(Index3M,H811,TRUE,_xll.ohTrigger(RecalcTrigger,Trigger3M)),NA())</f>
        <v>3.2416462819180085E-2</v>
      </c>
      <c r="M811" s="52">
        <f>IFERROR(_xll.qlIndexFixing(ONIndex3M,I811,TRUE,_xll.ohTrigger(RecalcTrigger,Trigger3M)),NA())</f>
        <v>3.2218232053597973E-2</v>
      </c>
      <c r="N811" s="52">
        <f>IFERROR(_xll.qlIndexFixing(Index6M,$H811,TRUE,_xll.ohTrigger(RecalcTrigger,Trigger6M)),NA())</f>
        <v>3.3293986309487135E-2</v>
      </c>
      <c r="O811" s="52">
        <f>IFERROR(_xll.qlIndexFixing(ONIndex6M,I811,TRUE,_xll.ohTrigger(RecalcTrigger,Trigger6M)),NA())</f>
        <v>3.2962208089495348E-2</v>
      </c>
      <c r="P811" s="52">
        <f>IFERROR(_xll.qlIndexFixing(Index1Y,$H811,TRUE,_xll.ohTrigger(RecalcTrigger,Trigger1Y)),NA())</f>
        <v>3.4458244399005758E-2</v>
      </c>
      <c r="Q811" s="52">
        <f>IFERROR(_xll.qlIndexFixing(ONIndex1Y,I811,TRUE,_xll.ohTrigger(RecalcTrigger,Trigger1Y)),NA())</f>
        <v>3.377938138303449E-2</v>
      </c>
    </row>
    <row r="812" spans="2:17" x14ac:dyDescent="0.2">
      <c r="B812" s="46" t="s">
        <v>51</v>
      </c>
      <c r="D812" s="49">
        <f>_xll.qlCalendarAdvance(LocalCalendar,$D811,B812,"f",FALSE)</f>
        <v>44978</v>
      </c>
      <c r="E812" s="49">
        <f>_xll.qlInterestRateIndexValueDate(IndexON,D812)</f>
        <v>44978</v>
      </c>
      <c r="F812" s="52">
        <f>IFERROR(_xll.qlIndexFixing(IndexON,D812,TRUE,_xll.ohTrigger(RecalcTrigger,TriggerON)),NA())</f>
        <v>3.0264530650221388E-2</v>
      </c>
      <c r="H812" s="49">
        <f>_xll.qlCalendarAdvance(IborCalendar,$H811,B812,"f",FALSE)</f>
        <v>44972</v>
      </c>
      <c r="I812" s="49">
        <f>_xll.qlInterestRateIndexValueDate(Index1M,$H812)</f>
        <v>44974</v>
      </c>
      <c r="J812" s="52">
        <f>IFERROR(_xll.qlIndexFixing(Index1M,$H812,TRUE,_xll.ohTrigger(RecalcTrigger,Trigger1M)),NA())</f>
        <v>3.1355358098139288E-2</v>
      </c>
      <c r="K812" s="52">
        <f>IFERROR(_xll.qlIndexFixing(ONIndex1M,I812,TRUE,_xll.ohTrigger(RecalcTrigger,Trigger1M)),NA())</f>
        <v>3.1298186586405929E-2</v>
      </c>
      <c r="L812" s="52">
        <f>IFERROR(_xll.qlIndexFixing(Index3M,H812,TRUE,_xll.ohTrigger(RecalcTrigger,Trigger3M)),NA())</f>
        <v>3.2428612019368891E-2</v>
      </c>
      <c r="M812" s="52">
        <f>IFERROR(_xll.qlIndexFixing(ONIndex3M,I812,TRUE,_xll.ohTrigger(RecalcTrigger,Trigger3M)),NA())</f>
        <v>3.2232296677623395E-2</v>
      </c>
      <c r="N812" s="52">
        <f>IFERROR(_xll.qlIndexFixing(Index6M,$H812,TRUE,_xll.ohTrigger(RecalcTrigger,Trigger6M)),NA())</f>
        <v>3.3297850751193438E-2</v>
      </c>
      <c r="O812" s="52">
        <f>IFERROR(_xll.qlIndexFixing(ONIndex6M,I812,TRUE,_xll.ohTrigger(RecalcTrigger,Trigger6M)),NA())</f>
        <v>3.2971587112693435E-2</v>
      </c>
      <c r="P812" s="52">
        <f>IFERROR(_xll.qlIndexFixing(Index1Y,$H812,TRUE,_xll.ohTrigger(RecalcTrigger,Trigger1Y)),NA())</f>
        <v>3.4466234532647994E-2</v>
      </c>
      <c r="Q812" s="52">
        <f>IFERROR(_xll.qlIndexFixing(ONIndex1Y,I812,TRUE,_xll.ohTrigger(RecalcTrigger,Trigger1Y)),NA())</f>
        <v>3.3785587506782733E-2</v>
      </c>
    </row>
    <row r="813" spans="2:17" x14ac:dyDescent="0.2">
      <c r="B813" s="46" t="s">
        <v>51</v>
      </c>
      <c r="D813" s="49">
        <f>_xll.qlCalendarAdvance(LocalCalendar,$D812,B813,"f",FALSE)</f>
        <v>44985</v>
      </c>
      <c r="E813" s="49">
        <f>_xll.qlInterestRateIndexValueDate(IndexON,D813)</f>
        <v>44985</v>
      </c>
      <c r="F813" s="52">
        <f>IFERROR(_xll.qlIndexFixing(IndexON,D813,TRUE,_xll.ohTrigger(RecalcTrigger,TriggerON)),NA())</f>
        <v>3.0287162544420099E-2</v>
      </c>
      <c r="H813" s="49">
        <f>_xll.qlCalendarAdvance(IborCalendar,$H812,B813,"f",FALSE)</f>
        <v>44979</v>
      </c>
      <c r="I813" s="49">
        <f>_xll.qlInterestRateIndexValueDate(Index1M,$H813)</f>
        <v>44981</v>
      </c>
      <c r="J813" s="52">
        <f>IFERROR(_xll.qlIndexFixing(Index1M,$H813,TRUE,_xll.ohTrigger(RecalcTrigger,Trigger1M)),NA())</f>
        <v>3.1369572709552936E-2</v>
      </c>
      <c r="K813" s="52">
        <f>IFERROR(_xll.qlIndexFixing(ONIndex1M,I813,TRUE,_xll.ohTrigger(RecalcTrigger,Trigger1M)),NA())</f>
        <v>3.1310125383017251E-2</v>
      </c>
      <c r="L813" s="52">
        <f>IFERROR(_xll.qlIndexFixing(Index3M,H813,TRUE,_xll.ohTrigger(RecalcTrigger,Trigger3M)),NA())</f>
        <v>3.2440806740403214E-2</v>
      </c>
      <c r="M813" s="52">
        <f>IFERROR(_xll.qlIndexFixing(ONIndex3M,I813,TRUE,_xll.ohTrigger(RecalcTrigger,Trigger3M)),NA())</f>
        <v>3.224183433207628E-2</v>
      </c>
      <c r="N813" s="52">
        <f>IFERROR(_xll.qlIndexFixing(Index6M,$H813,TRUE,_xll.ohTrigger(RecalcTrigger,Trigger6M)),NA())</f>
        <v>3.3301600601104243E-2</v>
      </c>
      <c r="O813" s="52">
        <f>IFERROR(_xll.qlIndexFixing(ONIndex6M,I813,TRUE,_xll.ohTrigger(RecalcTrigger,Trigger6M)),NA())</f>
        <v>3.2976593109284025E-2</v>
      </c>
      <c r="P813" s="52">
        <f>IFERROR(_xll.qlIndexFixing(Index1Y,$H813,TRUE,_xll.ohTrigger(RecalcTrigger,Trigger1Y)),NA())</f>
        <v>3.4470016637814821E-2</v>
      </c>
      <c r="Q813" s="52">
        <f>IFERROR(_xll.qlIndexFixing(ONIndex1Y,I813,TRUE,_xll.ohTrigger(RecalcTrigger,Trigger1Y)),NA())</f>
        <v>3.3787821927777628E-2</v>
      </c>
    </row>
    <row r="814" spans="2:17" x14ac:dyDescent="0.2">
      <c r="B814" s="46" t="s">
        <v>51</v>
      </c>
      <c r="D814" s="49">
        <f>_xll.qlCalendarAdvance(LocalCalendar,$D813,B814,"f",FALSE)</f>
        <v>44992</v>
      </c>
      <c r="E814" s="49">
        <f>_xll.qlInterestRateIndexValueDate(IndexON,D814)</f>
        <v>44992</v>
      </c>
      <c r="F814" s="52">
        <f>IFERROR(_xll.qlIndexFixing(IndexON,D814,TRUE,_xll.ohTrigger(RecalcTrigger,TriggerON)),NA())</f>
        <v>3.0310182424662102E-2</v>
      </c>
      <c r="H814" s="49">
        <f>_xll.qlCalendarAdvance(IborCalendar,$H813,B814,"f",FALSE)</f>
        <v>44986</v>
      </c>
      <c r="I814" s="49">
        <f>_xll.qlInterestRateIndexValueDate(Index1M,$H814)</f>
        <v>44988</v>
      </c>
      <c r="J814" s="52">
        <f>IFERROR(_xll.qlIndexFixing(Index1M,$H814,TRUE,_xll.ohTrigger(RecalcTrigger,Trigger1M)),NA())</f>
        <v>3.1390816983126055E-2</v>
      </c>
      <c r="K814" s="52">
        <f>IFERROR(_xll.qlIndexFixing(ONIndex1M,I814,TRUE,_xll.ohTrigger(RecalcTrigger,Trigger1M)),NA())</f>
        <v>3.1324371022511954E-2</v>
      </c>
      <c r="L814" s="52">
        <f>IFERROR(_xll.qlIndexFixing(Index3M,H814,TRUE,_xll.ohTrigger(RecalcTrigger,Trigger3M)),NA())</f>
        <v>3.2464762404894668E-2</v>
      </c>
      <c r="M814" s="52">
        <f>IFERROR(_xll.qlIndexFixing(ONIndex3M,I814,TRUE,_xll.ohTrigger(RecalcTrigger,Trigger3M)),NA())</f>
        <v>3.2253703175397774E-2</v>
      </c>
      <c r="N814" s="52">
        <f>IFERROR(_xll.qlIndexFixing(Index6M,$H814,TRUE,_xll.ohTrigger(RecalcTrigger,Trigger6M)),NA())</f>
        <v>3.3314085128888435E-2</v>
      </c>
      <c r="O814" s="52">
        <f>IFERROR(_xll.qlIndexFixing(ONIndex6M,I814,TRUE,_xll.ohTrigger(RecalcTrigger,Trigger6M)),NA())</f>
        <v>3.2983287864567501E-2</v>
      </c>
      <c r="P814" s="52">
        <f>IFERROR(_xll.qlIndexFixing(Index1Y,$H814,TRUE,_xll.ohTrigger(RecalcTrigger,Trigger1Y)),NA())</f>
        <v>3.4476222809769586E-2</v>
      </c>
      <c r="Q814" s="52">
        <f>IFERROR(_xll.qlIndexFixing(ONIndex1Y,I814,TRUE,_xll.ohTrigger(RecalcTrigger,Trigger1Y)),NA())</f>
        <v>3.3791739201189941E-2</v>
      </c>
    </row>
    <row r="815" spans="2:17" x14ac:dyDescent="0.2">
      <c r="B815" s="46" t="s">
        <v>51</v>
      </c>
      <c r="D815" s="49">
        <f>_xll.qlCalendarAdvance(LocalCalendar,$D814,B815,"f",FALSE)</f>
        <v>44999</v>
      </c>
      <c r="E815" s="49">
        <f>_xll.qlInterestRateIndexValueDate(IndexON,D815)</f>
        <v>44999</v>
      </c>
      <c r="F815" s="52">
        <f>IFERROR(_xll.qlIndexFixing(IndexON,D815,TRUE,_xll.ohTrigger(RecalcTrigger,TriggerON)),NA())</f>
        <v>3.0333590290947399E-2</v>
      </c>
      <c r="H815" s="49">
        <f>_xll.qlCalendarAdvance(IborCalendar,$H814,B815,"f",FALSE)</f>
        <v>44993</v>
      </c>
      <c r="I815" s="49">
        <f>_xll.qlInterestRateIndexValueDate(Index1M,$H815)</f>
        <v>44995</v>
      </c>
      <c r="J815" s="52">
        <f>IFERROR(_xll.qlIndexFixing(Index1M,$H815,TRUE,_xll.ohTrigger(RecalcTrigger,Trigger1M)),NA())</f>
        <v>3.1407224979977666E-2</v>
      </c>
      <c r="K815" s="52">
        <f>IFERROR(_xll.qlIndexFixing(ONIndex1M,I815,TRUE,_xll.ohTrigger(RecalcTrigger,Trigger1M)),NA())</f>
        <v>3.1338537860481352E-2</v>
      </c>
      <c r="L815" s="52">
        <f>IFERROR(_xll.qlIndexFixing(Index3M,H815,TRUE,_xll.ohTrigger(RecalcTrigger,Trigger3M)),NA())</f>
        <v>3.2477069952668781E-2</v>
      </c>
      <c r="M815" s="52">
        <f>IFERROR(_xll.qlIndexFixing(ONIndex3M,I815,TRUE,_xll.ohTrigger(RecalcTrigger,Trigger3M)),NA())</f>
        <v>3.2265617154774162E-2</v>
      </c>
      <c r="N815" s="52">
        <f>IFERROR(_xll.qlIndexFixing(Index6M,$H815,TRUE,_xll.ohTrigger(RecalcTrigger,Trigger6M)),NA())</f>
        <v>3.3315981781556703E-2</v>
      </c>
      <c r="O815" s="52">
        <f>IFERROR(_xll.qlIndexFixing(ONIndex6M,I815,TRUE,_xll.ohTrigger(RecalcTrigger,Trigger6M)),NA())</f>
        <v>3.2989650783425972E-2</v>
      </c>
      <c r="P815" s="52">
        <f>IFERROR(_xll.qlIndexFixing(Index1Y,$H815,TRUE,_xll.ohTrigger(RecalcTrigger,Trigger1Y)),NA())</f>
        <v>3.4482658803884569E-2</v>
      </c>
      <c r="Q815" s="52">
        <f>IFERROR(_xll.qlIndexFixing(ONIndex1Y,I815,TRUE,_xll.ohTrigger(RecalcTrigger,Trigger1Y)),NA())</f>
        <v>3.379545447533161E-2</v>
      </c>
    </row>
    <row r="816" spans="2:17" x14ac:dyDescent="0.2">
      <c r="B816" s="46" t="s">
        <v>51</v>
      </c>
      <c r="D816" s="49">
        <f>_xll.qlCalendarAdvance(LocalCalendar,$D815,B816,"f",FALSE)</f>
        <v>45006</v>
      </c>
      <c r="E816" s="49">
        <f>_xll.qlInterestRateIndexValueDate(IndexON,D816)</f>
        <v>45006</v>
      </c>
      <c r="F816" s="52">
        <f>IFERROR(_xll.qlIndexFixing(IndexON,D816,TRUE,_xll.ohTrigger(RecalcTrigger,TriggerON)),NA())</f>
        <v>3.0357386143196052E-2</v>
      </c>
      <c r="H816" s="49">
        <f>_xll.qlCalendarAdvance(IborCalendar,$H815,B816,"f",FALSE)</f>
        <v>45000</v>
      </c>
      <c r="I816" s="49">
        <f>_xll.qlInterestRateIndexValueDate(Index1M,$H816)</f>
        <v>45002</v>
      </c>
      <c r="J816" s="52">
        <f>IFERROR(_xll.qlIndexFixing(Index1M,$H816,TRUE,_xll.ohTrigger(RecalcTrigger,Trigger1M)),NA())</f>
        <v>3.1418824887661019E-2</v>
      </c>
      <c r="K816" s="52">
        <f>IFERROR(_xll.qlIndexFixing(ONIndex1M,I816,TRUE,_xll.ohTrigger(RecalcTrigger,Trigger1M)),NA())</f>
        <v>3.1352625896925446E-2</v>
      </c>
      <c r="L816" s="52">
        <f>IFERROR(_xll.qlIndexFixing(Index3M,H816,TRUE,_xll.ohTrigger(RecalcTrigger,Trigger3M)),NA())</f>
        <v>3.2489423045210859E-2</v>
      </c>
      <c r="M816" s="52">
        <f>IFERROR(_xll.qlIndexFixing(ONIndex3M,I816,TRUE,_xll.ohTrigger(RecalcTrigger,Trigger3M)),NA())</f>
        <v>3.2277576270232089E-2</v>
      </c>
      <c r="N816" s="52">
        <f>IFERROR(_xll.qlIndexFixing(Index6M,$H816,TRUE,_xll.ohTrigger(RecalcTrigger,Trigger6M)),NA())</f>
        <v>3.3319637605513777E-2</v>
      </c>
      <c r="O816" s="52">
        <f>IFERROR(_xll.qlIndexFixing(ONIndex6M,I816,TRUE,_xll.ohTrigger(RecalcTrigger,Trigger6M)),NA())</f>
        <v>3.2995681865779503E-2</v>
      </c>
      <c r="P816" s="52">
        <f>IFERROR(_xll.qlIndexFixing(Index1Y,$H816,TRUE,_xll.ohTrigger(RecalcTrigger,Trigger1Y)),NA())</f>
        <v>3.4489336961076492E-2</v>
      </c>
      <c r="Q816" s="52">
        <f>IFERROR(_xll.qlIndexFixing(ONIndex1Y,I816,TRUE,_xll.ohTrigger(RecalcTrigger,Trigger1Y)),NA())</f>
        <v>3.3798967750096054E-2</v>
      </c>
    </row>
    <row r="817" spans="2:17" x14ac:dyDescent="0.2">
      <c r="B817" s="46" t="s">
        <v>51</v>
      </c>
      <c r="D817" s="49">
        <f>_xll.qlCalendarAdvance(LocalCalendar,$D816,B817,"f",FALSE)</f>
        <v>45013</v>
      </c>
      <c r="E817" s="49">
        <f>_xll.qlInterestRateIndexValueDate(IndexON,D817)</f>
        <v>45013</v>
      </c>
      <c r="F817" s="52">
        <f>IFERROR(_xll.qlIndexFixing(IndexON,D817,TRUE,_xll.ohTrigger(RecalcTrigger,TriggerON)),NA())</f>
        <v>3.0381569981647871E-2</v>
      </c>
      <c r="H817" s="49">
        <f>_xll.qlCalendarAdvance(IborCalendar,$H816,B817,"f",FALSE)</f>
        <v>45007</v>
      </c>
      <c r="I817" s="49">
        <f>_xll.qlInterestRateIndexValueDate(Index1M,$H817)</f>
        <v>45009</v>
      </c>
      <c r="J817" s="52">
        <f>IFERROR(_xll.qlIndexFixing(Index1M,$H817,TRUE,_xll.ohTrigger(RecalcTrigger,Trigger1M)),NA())</f>
        <v>3.1432710371376113E-2</v>
      </c>
      <c r="K817" s="52">
        <f>IFERROR(_xll.qlIndexFixing(ONIndex1M,I817,TRUE,_xll.ohTrigger(RecalcTrigger,Trigger1M)),NA())</f>
        <v>3.1366635131790943E-2</v>
      </c>
      <c r="L817" s="52">
        <f>IFERROR(_xll.qlIndexFixing(Index3M,H817,TRUE,_xll.ohTrigger(RecalcTrigger,Trigger3M)),NA())</f>
        <v>3.2501821682957135E-2</v>
      </c>
      <c r="M817" s="52">
        <f>IFERROR(_xll.qlIndexFixing(ONIndex3M,I817,TRUE,_xll.ohTrigger(RecalcTrigger,Trigger3M)),NA())</f>
        <v>3.2289580521771555E-2</v>
      </c>
      <c r="N817" s="52">
        <f>IFERROR(_xll.qlIndexFixing(Index6M,$H817,TRUE,_xll.ohTrigger(RecalcTrigger,Trigger6M)),NA())</f>
        <v>3.3323316323243778E-2</v>
      </c>
      <c r="O817" s="52">
        <f>IFERROR(_xll.qlIndexFixing(ONIndex6M,I817,TRUE,_xll.ohTrigger(RecalcTrigger,Trigger6M)),NA())</f>
        <v>3.3001381111574801E-2</v>
      </c>
      <c r="P817" s="52">
        <f>IFERROR(_xll.qlIndexFixing(Index1Y,$H817,TRUE,_xll.ohTrigger(RecalcTrigger,Trigger1Y)),NA())</f>
        <v>3.4496269622755447E-2</v>
      </c>
      <c r="Q817" s="52">
        <f>IFERROR(_xll.qlIndexFixing(ONIndex1Y,I817,TRUE,_xll.ohTrigger(RecalcTrigger,Trigger1Y)),NA())</f>
        <v>3.3802279025536563E-2</v>
      </c>
    </row>
    <row r="818" spans="2:17" x14ac:dyDescent="0.2">
      <c r="B818" s="46" t="s">
        <v>51</v>
      </c>
      <c r="D818" s="49">
        <f>_xll.qlCalendarAdvance(LocalCalendar,$D817,B818,"f",FALSE)</f>
        <v>45020</v>
      </c>
      <c r="E818" s="49">
        <f>_xll.qlInterestRateIndexValueDate(IndexON,D818)</f>
        <v>45020</v>
      </c>
      <c r="F818" s="52">
        <f>IFERROR(_xll.qlIndexFixing(IndexON,D818,TRUE,_xll.ohTrigger(RecalcTrigger,TriggerON)),NA())</f>
        <v>3.0406141806302855E-2</v>
      </c>
      <c r="H818" s="49">
        <f>_xll.qlCalendarAdvance(IborCalendar,$H817,B818,"f",FALSE)</f>
        <v>45014</v>
      </c>
      <c r="I818" s="49">
        <f>_xll.qlInterestRateIndexValueDate(Index1M,$H818)</f>
        <v>45016</v>
      </c>
      <c r="J818" s="52">
        <f>IFERROR(_xll.qlIndexFixing(Index1M,$H818,TRUE,_xll.ohTrigger(RecalcTrigger,Trigger1M)),NA())</f>
        <v>3.1439461372484115E-2</v>
      </c>
      <c r="K818" s="52">
        <f>IFERROR(_xll.qlIndexFixing(ONIndex1M,I818,TRUE,_xll.ohTrigger(RecalcTrigger,Trigger1M)),NA())</f>
        <v>3.1380565565024554E-2</v>
      </c>
      <c r="L818" s="52">
        <f>IFERROR(_xll.qlIndexFixing(Index3M,H818,TRUE,_xll.ohTrigger(RecalcTrigger,Trigger3M)),NA())</f>
        <v>3.2507182567649118E-2</v>
      </c>
      <c r="M818" s="52">
        <f>IFERROR(_xll.qlIndexFixing(ONIndex3M,I818,TRUE,_xll.ohTrigger(RecalcTrigger,Trigger3M)),NA())</f>
        <v>3.2301629909419205E-2</v>
      </c>
      <c r="N818" s="52">
        <f>IFERROR(_xll.qlIndexFixing(Index6M,$H818,TRUE,_xll.ohTrigger(RecalcTrigger,Trigger6M)),NA())</f>
        <v>3.3321566448055402E-2</v>
      </c>
      <c r="O818" s="52">
        <f>IFERROR(_xll.qlIndexFixing(ONIndex6M,I818,TRUE,_xll.ohTrigger(RecalcTrigger,Trigger6M)),NA())</f>
        <v>3.3006748520731932E-2</v>
      </c>
      <c r="P818" s="52">
        <f>IFERROR(_xll.qlIndexFixing(Index1Y,$H818,TRUE,_xll.ohTrigger(RecalcTrigger,Trigger1Y)),NA())</f>
        <v>3.449401125509393E-2</v>
      </c>
      <c r="Q818" s="52">
        <f>IFERROR(_xll.qlIndexFixing(ONIndex1Y,I818,TRUE,_xll.ohTrigger(RecalcTrigger,Trigger1Y)),NA())</f>
        <v>3.3805388301626493E-2</v>
      </c>
    </row>
    <row r="819" spans="2:17" x14ac:dyDescent="0.2">
      <c r="B819" s="46" t="s">
        <v>51</v>
      </c>
      <c r="D819" s="49">
        <f>_xll.qlCalendarAdvance(LocalCalendar,$D818,B819,"f",FALSE)</f>
        <v>45027</v>
      </c>
      <c r="E819" s="49">
        <f>_xll.qlInterestRateIndexValueDate(IndexON,D819)</f>
        <v>45027</v>
      </c>
      <c r="F819" s="52">
        <f>IFERROR(_xll.qlIndexFixing(IndexON,D819,TRUE,_xll.ohTrigger(RecalcTrigger,TriggerON)),NA())</f>
        <v>3.0431101617320877E-2</v>
      </c>
      <c r="H819" s="49">
        <f>_xll.qlCalendarAdvance(IborCalendar,$H818,B819,"f",FALSE)</f>
        <v>45021</v>
      </c>
      <c r="I819" s="49">
        <f>_xll.qlInterestRateIndexValueDate(Index1M,$H819)</f>
        <v>45027</v>
      </c>
      <c r="J819" s="52">
        <f>IFERROR(_xll.qlIndexFixing(Index1M,$H819,TRUE,_xll.ohTrigger(RecalcTrigger,Trigger1M)),NA())</f>
        <v>3.1465708676921444E-2</v>
      </c>
      <c r="K819" s="52">
        <f>IFERROR(_xll.qlIndexFixing(ONIndex1M,I819,TRUE,_xll.ohTrigger(RecalcTrigger,Trigger1M)),NA())</f>
        <v>3.1397591586017626E-2</v>
      </c>
      <c r="L819" s="52">
        <f>IFERROR(_xll.qlIndexFixing(Index3M,H819,TRUE,_xll.ohTrigger(RecalcTrigger,Trigger3M)),NA())</f>
        <v>3.2526798609880544E-2</v>
      </c>
      <c r="M819" s="52">
        <f>IFERROR(_xll.qlIndexFixing(ONIndex3M,I819,TRUE,_xll.ohTrigger(RecalcTrigger,Trigger3M)),NA())</f>
        <v>3.2316020320601879E-2</v>
      </c>
      <c r="N819" s="52">
        <f>IFERROR(_xll.qlIndexFixing(Index6M,$H819,TRUE,_xll.ohTrigger(RecalcTrigger,Trigger6M)),NA())</f>
        <v>3.3329369940776205E-2</v>
      </c>
      <c r="O819" s="52">
        <f>IFERROR(_xll.qlIndexFixing(ONIndex6M,I819,TRUE,_xll.ohTrigger(RecalcTrigger,Trigger6M)),NA())</f>
        <v>3.3010815794796144E-2</v>
      </c>
      <c r="P819" s="52">
        <f>IFERROR(_xll.qlIndexFixing(Index1Y,$H819,TRUE,_xll.ohTrigger(RecalcTrigger,Trigger1Y)),NA())</f>
        <v>3.4512935876126312E-2</v>
      </c>
      <c r="Q819" s="52">
        <f>IFERROR(_xll.qlIndexFixing(ONIndex1Y,I819,TRUE,_xll.ohTrigger(RecalcTrigger,Trigger1Y)),NA())</f>
        <v>3.3806306363493022E-2</v>
      </c>
    </row>
    <row r="820" spans="2:17" x14ac:dyDescent="0.2">
      <c r="B820" s="46" t="s">
        <v>51</v>
      </c>
      <c r="D820" s="49">
        <f>_xll.qlCalendarAdvance(LocalCalendar,$D819,B820,"f",FALSE)</f>
        <v>45034</v>
      </c>
      <c r="E820" s="49">
        <f>_xll.qlInterestRateIndexValueDate(IndexON,D820)</f>
        <v>45034</v>
      </c>
      <c r="F820" s="52">
        <f>IFERROR(_xll.qlIndexFixing(IndexON,D820,TRUE,_xll.ohTrigger(RecalcTrigger,TriggerON)),NA())</f>
        <v>3.0456449414701936E-2</v>
      </c>
      <c r="H820" s="49">
        <f>_xll.qlCalendarAdvance(IborCalendar,$H819,B820,"f",FALSE)</f>
        <v>45028</v>
      </c>
      <c r="I820" s="49">
        <f>_xll.qlInterestRateIndexValueDate(Index1M,$H820)</f>
        <v>45030</v>
      </c>
      <c r="J820" s="52">
        <f>IFERROR(_xll.qlIndexFixing(Index1M,$H820,TRUE,_xll.ohTrigger(RecalcTrigger,Trigger1M)),NA())</f>
        <v>3.1473892944913276E-2</v>
      </c>
      <c r="K820" s="52">
        <f>IFERROR(_xll.qlIndexFixing(ONIndex1M,I820,TRUE,_xll.ohTrigger(RecalcTrigger,Trigger1M)),NA())</f>
        <v>3.1408190026622762E-2</v>
      </c>
      <c r="L820" s="52">
        <f>IFERROR(_xll.qlIndexFixing(Index3M,H820,TRUE,_xll.ohTrigger(RecalcTrigger,Trigger3M)),NA())</f>
        <v>3.2532160810155558E-2</v>
      </c>
      <c r="M820" s="52">
        <f>IFERROR(_xll.qlIndexFixing(ONIndex3M,I820,TRUE,_xll.ohTrigger(RecalcTrigger,Trigger3M)),NA())</f>
        <v>3.2325864093092349E-2</v>
      </c>
      <c r="N820" s="52">
        <f>IFERROR(_xll.qlIndexFixing(Index6M,$H820,TRUE,_xll.ohTrigger(RecalcTrigger,Trigger6M)),NA())</f>
        <v>3.3334801224276144E-2</v>
      </c>
      <c r="O820" s="52">
        <f>IFERROR(_xll.qlIndexFixing(ONIndex6M,I820,TRUE,_xll.ohTrigger(RecalcTrigger,Trigger6M)),NA())</f>
        <v>3.3016487829105046E-2</v>
      </c>
      <c r="P820" s="52">
        <f>IFERROR(_xll.qlIndexFixing(Index1Y,$H820,TRUE,_xll.ohTrigger(RecalcTrigger,Trigger1Y)),NA())</f>
        <v>3.4518718056830114E-2</v>
      </c>
      <c r="Q820" s="52">
        <f>IFERROR(_xll.qlIndexFixing(ONIndex1Y,I820,TRUE,_xll.ohTrigger(RecalcTrigger,Trigger1Y)),NA())</f>
        <v>3.3811000855594742E-2</v>
      </c>
    </row>
    <row r="821" spans="2:17" x14ac:dyDescent="0.2">
      <c r="B821" s="46" t="s">
        <v>51</v>
      </c>
      <c r="D821" s="49">
        <f>_xll.qlCalendarAdvance(LocalCalendar,$D820,B821,"f",FALSE)</f>
        <v>45041</v>
      </c>
      <c r="E821" s="49">
        <f>_xll.qlInterestRateIndexValueDate(IndexON,D821)</f>
        <v>45041</v>
      </c>
      <c r="F821" s="52">
        <f>IFERROR(_xll.qlIndexFixing(IndexON,D821,TRUE,_xll.ohTrigger(RecalcTrigger,TriggerON)),NA())</f>
        <v>3.0482185198605904E-2</v>
      </c>
      <c r="H821" s="49">
        <f>_xll.qlCalendarAdvance(IborCalendar,$H820,B821,"f",FALSE)</f>
        <v>45035</v>
      </c>
      <c r="I821" s="49">
        <f>_xll.qlInterestRateIndexValueDate(Index1M,$H821)</f>
        <v>45037</v>
      </c>
      <c r="J821" s="52">
        <f>IFERROR(_xll.qlIndexFixing(Index1M,$H821,TRUE,_xll.ohTrigger(RecalcTrigger,Trigger1M)),NA())</f>
        <v>3.1487462509293809E-2</v>
      </c>
      <c r="K821" s="52">
        <f>IFERROR(_xll.qlIndexFixing(ONIndex1M,I821,TRUE,_xll.ohTrigger(RecalcTrigger,Trigger1M)),NA())</f>
        <v>3.1421884054934068E-2</v>
      </c>
      <c r="L821" s="52">
        <f>IFERROR(_xll.qlIndexFixing(Index3M,H821,TRUE,_xll.ohTrigger(RecalcTrigger,Trigger3M)),NA())</f>
        <v>3.2544684299189053E-2</v>
      </c>
      <c r="M821" s="52">
        <f>IFERROR(_xll.qlIndexFixing(ONIndex3M,I821,TRUE,_xll.ohTrigger(RecalcTrigger,Trigger3M)),NA())</f>
        <v>3.2338048889117843E-2</v>
      </c>
      <c r="N821" s="52">
        <f>IFERROR(_xll.qlIndexFixing(Index6M,$H821,TRUE,_xll.ohTrigger(RecalcTrigger,Trigger6M)),NA())</f>
        <v>3.3338882903542283E-2</v>
      </c>
      <c r="O821" s="52">
        <f>IFERROR(_xll.qlIndexFixing(ONIndex6M,I821,TRUE,_xll.ohTrigger(RecalcTrigger,Trigger6M)),NA())</f>
        <v>3.3020859728161156E-2</v>
      </c>
      <c r="P821" s="52">
        <f>IFERROR(_xll.qlIndexFixing(Index1Y,$H821,TRUE,_xll.ohTrigger(RecalcTrigger,Trigger1Y)),NA())</f>
        <v>3.4526792161477547E-2</v>
      </c>
      <c r="Q821" s="52">
        <f>IFERROR(_xll.qlIndexFixing(ONIndex1Y,I821,TRUE,_xll.ohTrigger(RecalcTrigger,Trigger1Y)),NA())</f>
        <v>3.381350413347306E-2</v>
      </c>
    </row>
    <row r="822" spans="2:17" x14ac:dyDescent="0.2">
      <c r="B822" s="46" t="s">
        <v>51</v>
      </c>
      <c r="D822" s="49">
        <f>_xll.qlCalendarAdvance(LocalCalendar,$D821,B822,"f",FALSE)</f>
        <v>45048</v>
      </c>
      <c r="E822" s="49">
        <f>_xll.qlInterestRateIndexValueDate(IndexON,D822)</f>
        <v>45048</v>
      </c>
      <c r="F822" s="52">
        <f>IFERROR(_xll.qlIndexFixing(IndexON,D822,TRUE,_xll.ohTrigger(RecalcTrigger,TriggerON)),NA())</f>
        <v>3.0508308969112719E-2</v>
      </c>
      <c r="H822" s="49">
        <f>_xll.qlCalendarAdvance(IborCalendar,$H821,B822,"f",FALSE)</f>
        <v>45042</v>
      </c>
      <c r="I822" s="49">
        <f>_xll.qlInterestRateIndexValueDate(Index1M,$H822)</f>
        <v>45044</v>
      </c>
      <c r="J822" s="52">
        <f>IFERROR(_xll.qlIndexFixing(Index1M,$H822,TRUE,_xll.ohTrigger(RecalcTrigger,Trigger1M)),NA())</f>
        <v>3.1505619696300294E-2</v>
      </c>
      <c r="K822" s="52">
        <f>IFERROR(_xll.qlIndexFixing(ONIndex1M,I822,TRUE,_xll.ohTrigger(RecalcTrigger,Trigger1M)),NA())</f>
        <v>3.1437840804915407E-2</v>
      </c>
      <c r="L822" s="52">
        <f>IFERROR(_xll.qlIndexFixing(Index3M,H822,TRUE,_xll.ohTrigger(RecalcTrigger,Trigger3M)),NA())</f>
        <v>3.2564305317662579E-2</v>
      </c>
      <c r="M822" s="52">
        <f>IFERROR(_xll.qlIndexFixing(ONIndex3M,I822,TRUE,_xll.ohTrigger(RecalcTrigger,Trigger3M)),NA())</f>
        <v>3.2352607903844977E-2</v>
      </c>
      <c r="N822" s="52">
        <f>IFERROR(_xll.qlIndexFixing(Index6M,$H822,TRUE,_xll.ohTrigger(RecalcTrigger,Trigger6M)),NA())</f>
        <v>3.3345076605347974E-2</v>
      </c>
      <c r="O822" s="52">
        <f>IFERROR(_xll.qlIndexFixing(ONIndex6M,I822,TRUE,_xll.ohTrigger(RecalcTrigger,Trigger6M)),NA())</f>
        <v>3.3026688409159011E-2</v>
      </c>
      <c r="P822" s="52">
        <f>IFERROR(_xll.qlIndexFixing(Index1Y,$H822,TRUE,_xll.ohTrigger(RecalcTrigger,Trigger1Y)),NA())</f>
        <v>3.4537674945122443E-2</v>
      </c>
      <c r="Q822" s="52">
        <f>IFERROR(_xll.qlIndexFixing(ONIndex1Y,I822,TRUE,_xll.ohTrigger(RecalcTrigger,Trigger1Y)),NA())</f>
        <v>3.3817548978691825E-2</v>
      </c>
    </row>
    <row r="823" spans="2:17" x14ac:dyDescent="0.2">
      <c r="B823" s="46" t="s">
        <v>51</v>
      </c>
      <c r="D823" s="49">
        <f>_xll.qlCalendarAdvance(LocalCalendar,$D822,B823,"f",FALSE)</f>
        <v>45055</v>
      </c>
      <c r="E823" s="49">
        <f>_xll.qlInterestRateIndexValueDate(IndexON,D823)</f>
        <v>45055</v>
      </c>
      <c r="F823" s="52">
        <f>IFERROR(_xll.qlIndexFixing(IndexON,D823,TRUE,_xll.ohTrigger(RecalcTrigger,TriggerON)),NA())</f>
        <v>3.0534820726142442E-2</v>
      </c>
      <c r="H823" s="49">
        <f>_xll.qlCalendarAdvance(IborCalendar,$H822,B823,"f",FALSE)</f>
        <v>45049</v>
      </c>
      <c r="I823" s="49">
        <f>_xll.qlInterestRateIndexValueDate(Index1M,$H823)</f>
        <v>45051</v>
      </c>
      <c r="J823" s="52">
        <f>IFERROR(_xll.qlIndexFixing(Index1M,$H823,TRUE,_xll.ohTrigger(RecalcTrigger,Trigger1M)),NA())</f>
        <v>3.1514364696197769E-2</v>
      </c>
      <c r="K823" s="52">
        <f>IFERROR(_xll.qlIndexFixing(ONIndex1M,I823,TRUE,_xll.ohTrigger(RecalcTrigger,Trigger1M)),NA())</f>
        <v>3.1449035706314632E-2</v>
      </c>
      <c r="L823" s="52">
        <f>IFERROR(_xll.qlIndexFixing(Index3M,H823,TRUE,_xll.ohTrigger(RecalcTrigger,Trigger3M)),NA())</f>
        <v>3.2576821056819978E-2</v>
      </c>
      <c r="M823" s="52">
        <f>IFERROR(_xll.qlIndexFixing(ONIndex3M,I823,TRUE,_xll.ohTrigger(RecalcTrigger,Trigger3M)),NA())</f>
        <v>3.2362553889679901E-2</v>
      </c>
      <c r="N823" s="52">
        <f>IFERROR(_xll.qlIndexFixing(Index6M,$H823,TRUE,_xll.ohTrigger(RecalcTrigger,Trigger6M)),NA())</f>
        <v>3.3347613166695982E-2</v>
      </c>
      <c r="O823" s="52">
        <f>IFERROR(_xll.qlIndexFixing(ONIndex6M,I823,TRUE,_xll.ohTrigger(RecalcTrigger,Trigger6M)),NA())</f>
        <v>3.3028608016012484E-2</v>
      </c>
      <c r="P823" s="52">
        <f>IFERROR(_xll.qlIndexFixing(Index1Y,$H823,TRUE,_xll.ohTrigger(RecalcTrigger,Trigger1Y)),NA())</f>
        <v>3.4546424764292955E-2</v>
      </c>
      <c r="Q823" s="52">
        <f>IFERROR(_xll.qlIndexFixing(ONIndex1Y,I823,TRUE,_xll.ohTrigger(RecalcTrigger,Trigger1Y)),NA())</f>
        <v>3.3817904690964795E-2</v>
      </c>
    </row>
    <row r="824" spans="2:17" x14ac:dyDescent="0.2">
      <c r="B824" s="46" t="s">
        <v>51</v>
      </c>
      <c r="D824" s="49">
        <f>_xll.qlCalendarAdvance(LocalCalendar,$D823,B824,"f",FALSE)</f>
        <v>45062</v>
      </c>
      <c r="E824" s="49">
        <f>_xll.qlInterestRateIndexValueDate(IndexON,D824)</f>
        <v>45062</v>
      </c>
      <c r="F824" s="52">
        <f>IFERROR(_xll.qlIndexFixing(IndexON,D824,TRUE,_xll.ohTrigger(RecalcTrigger,TriggerON)),NA())</f>
        <v>3.0561720470014819E-2</v>
      </c>
      <c r="H824" s="49">
        <f>_xll.qlCalendarAdvance(IborCalendar,$H823,B824,"f",FALSE)</f>
        <v>45056</v>
      </c>
      <c r="I824" s="49">
        <f>_xll.qlInterestRateIndexValueDate(Index1M,$H824)</f>
        <v>45058</v>
      </c>
      <c r="J824" s="52">
        <f>IFERROR(_xll.qlIndexFixing(Index1M,$H824,TRUE,_xll.ohTrigger(RecalcTrigger,Trigger1M)),NA())</f>
        <v>3.1527697318177117E-2</v>
      </c>
      <c r="K824" s="52">
        <f>IFERROR(_xll.qlIndexFixing(ONIndex1M,I824,TRUE,_xll.ohTrigger(RecalcTrigger,Trigger1M)),NA())</f>
        <v>3.1462493329383889E-2</v>
      </c>
      <c r="L824" s="52">
        <f>IFERROR(_xll.qlIndexFixing(Index3M,H824,TRUE,_xll.ohTrigger(RecalcTrigger,Trigger3M)),NA())</f>
        <v>3.2589314897670377E-2</v>
      </c>
      <c r="M824" s="52">
        <f>IFERROR(_xll.qlIndexFixing(ONIndex3M,I824,TRUE,_xll.ohTrigger(RecalcTrigger,Trigger3M)),NA())</f>
        <v>3.2374874094216466E-2</v>
      </c>
      <c r="N824" s="52">
        <f>IFERROR(_xll.qlIndexFixing(Index6M,$H824,TRUE,_xll.ohTrigger(RecalcTrigger,Trigger6M)),NA())</f>
        <v>3.3352324030423632E-2</v>
      </c>
      <c r="O824" s="52">
        <f>IFERROR(_xll.qlIndexFixing(ONIndex6M,I824,TRUE,_xll.ohTrigger(RecalcTrigger,Trigger6M)),NA())</f>
        <v>3.303198440470112E-2</v>
      </c>
      <c r="P824" s="52">
        <f>IFERROR(_xll.qlIndexFixing(Index1Y,$H824,TRUE,_xll.ohTrigger(RecalcTrigger,Trigger1Y)),NA())</f>
        <v>3.455296117648373E-2</v>
      </c>
      <c r="Q824" s="52">
        <f>IFERROR(_xll.qlIndexFixing(ONIndex1Y,I824,TRUE,_xll.ohTrigger(RecalcTrigger,Trigger1Y)),NA())</f>
        <v>3.3819801970524921E-2</v>
      </c>
    </row>
    <row r="825" spans="2:17" x14ac:dyDescent="0.2">
      <c r="B825" s="46" t="s">
        <v>51</v>
      </c>
      <c r="D825" s="49">
        <f>_xll.qlCalendarAdvance(LocalCalendar,$D824,B825,"f",FALSE)</f>
        <v>45069</v>
      </c>
      <c r="E825" s="49">
        <f>_xll.qlInterestRateIndexValueDate(IndexON,D825)</f>
        <v>45069</v>
      </c>
      <c r="F825" s="52">
        <f>IFERROR(_xll.qlIndexFixing(IndexON,D825,TRUE,_xll.ohTrigger(RecalcTrigger,TriggerON)),NA())</f>
        <v>3.0589008200649914E-2</v>
      </c>
      <c r="H825" s="49">
        <f>_xll.qlCalendarAdvance(IborCalendar,$H824,B825,"f",FALSE)</f>
        <v>45063</v>
      </c>
      <c r="I825" s="49">
        <f>_xll.qlInterestRateIndexValueDate(Index1M,$H825)</f>
        <v>45065</v>
      </c>
      <c r="J825" s="52">
        <f>IFERROR(_xll.qlIndexFixing(Index1M,$H825,TRUE,_xll.ohTrigger(RecalcTrigger,Trigger1M)),NA())</f>
        <v>3.1540950958805977E-2</v>
      </c>
      <c r="K825" s="52">
        <f>IFERROR(_xll.qlIndexFixing(ONIndex1M,I825,TRUE,_xll.ohTrigger(RecalcTrigger,Trigger1M)),NA())</f>
        <v>3.1475872150661388E-2</v>
      </c>
      <c r="L825" s="52">
        <f>IFERROR(_xll.qlIndexFixing(Index3M,H825,TRUE,_xll.ohTrigger(RecalcTrigger,Trigger3M)),NA())</f>
        <v>3.2601774734345133E-2</v>
      </c>
      <c r="M825" s="52">
        <f>IFERROR(_xll.qlIndexFixing(ONIndex3M,I825,TRUE,_xll.ohTrigger(RecalcTrigger,Trigger3M)),NA())</f>
        <v>3.2387239434994441E-2</v>
      </c>
      <c r="N825" s="52">
        <f>IFERROR(_xll.qlIndexFixing(Index6M,$H825,TRUE,_xll.ohTrigger(RecalcTrigger,Trigger6M)),NA())</f>
        <v>3.3357306902751141E-2</v>
      </c>
      <c r="O825" s="52">
        <f>IFERROR(_xll.qlIndexFixing(ONIndex6M,I825,TRUE,_xll.ohTrigger(RecalcTrigger,Trigger6M)),NA())</f>
        <v>3.3035028956511781E-2</v>
      </c>
      <c r="P825" s="52">
        <f>IFERROR(_xll.qlIndexFixing(Index1Y,$H825,TRUE,_xll.ohTrigger(RecalcTrigger,Trigger1Y)),NA())</f>
        <v>3.4562374234490253E-2</v>
      </c>
      <c r="Q825" s="52">
        <f>IFERROR(_xll.qlIndexFixing(ONIndex1Y,I825,TRUE,_xll.ohTrigger(RecalcTrigger,Trigger1Y)),NA())</f>
        <v>3.3821497250654531E-2</v>
      </c>
    </row>
    <row r="826" spans="2:17" x14ac:dyDescent="0.2">
      <c r="B826" s="46" t="s">
        <v>51</v>
      </c>
      <c r="D826" s="49">
        <f>_xll.qlCalendarAdvance(LocalCalendar,$D825,B826,"f",FALSE)</f>
        <v>45076</v>
      </c>
      <c r="E826" s="49">
        <f>_xll.qlInterestRateIndexValueDate(IndexON,D826)</f>
        <v>45076</v>
      </c>
      <c r="F826" s="52">
        <f>IFERROR(_xll.qlIndexFixing(IndexON,D826,TRUE,_xll.ohTrigger(RecalcTrigger,TriggerON)),NA())</f>
        <v>3.0616683918207599E-2</v>
      </c>
      <c r="H826" s="49">
        <f>_xll.qlCalendarAdvance(IborCalendar,$H825,B826,"f",FALSE)</f>
        <v>45070</v>
      </c>
      <c r="I826" s="49">
        <f>_xll.qlInterestRateIndexValueDate(Index1M,$H826)</f>
        <v>45072</v>
      </c>
      <c r="J826" s="52">
        <f>IFERROR(_xll.qlIndexFixing(Index1M,$H826,TRUE,_xll.ohTrigger(RecalcTrigger,Trigger1M)),NA())</f>
        <v>3.1554125617821324E-2</v>
      </c>
      <c r="K826" s="52">
        <f>IFERROR(_xll.qlIndexFixing(ONIndex1M,I826,TRUE,_xll.ohTrigger(RecalcTrigger,Trigger1M)),NA())</f>
        <v>3.1491495867288499E-2</v>
      </c>
      <c r="L826" s="52">
        <f>IFERROR(_xll.qlIndexFixing(Index3M,H826,TRUE,_xll.ohTrigger(RecalcTrigger,Trigger3M)),NA())</f>
        <v>3.2616535163702942E-2</v>
      </c>
      <c r="M826" s="52">
        <f>IFERROR(_xll.qlIndexFixing(ONIndex3M,I826,TRUE,_xll.ohTrigger(RecalcTrigger,Trigger3M)),NA())</f>
        <v>3.240199633137264E-2</v>
      </c>
      <c r="N826" s="52">
        <f>IFERROR(_xll.qlIndexFixing(Index6M,$H826,TRUE,_xll.ohTrigger(RecalcTrigger,Trigger6M)),NA())</f>
        <v>3.3362592924564276E-2</v>
      </c>
      <c r="O826" s="52">
        <f>IFERROR(_xll.qlIndexFixing(ONIndex6M,I826,TRUE,_xll.ohTrigger(RecalcTrigger,Trigger6M)),NA())</f>
        <v>3.3039436649062726E-2</v>
      </c>
      <c r="P826" s="52">
        <f>IFERROR(_xll.qlIndexFixing(Index1Y,$H826,TRUE,_xll.ohTrigger(RecalcTrigger,Trigger1Y)),NA())</f>
        <v>3.4574770724593681E-2</v>
      </c>
      <c r="Q826" s="52">
        <f>IFERROR(_xll.qlIndexFixing(ONIndex1Y,I826,TRUE,_xll.ohTrigger(RecalcTrigger,Trigger1Y)),NA())</f>
        <v>3.382467705346226E-2</v>
      </c>
    </row>
    <row r="827" spans="2:17" x14ac:dyDescent="0.2">
      <c r="B827" s="46" t="s">
        <v>51</v>
      </c>
      <c r="D827" s="49">
        <f>_xll.qlCalendarAdvance(LocalCalendar,$D826,B827,"f",FALSE)</f>
        <v>45083</v>
      </c>
      <c r="E827" s="49">
        <f>_xll.qlInterestRateIndexValueDate(IndexON,D827)</f>
        <v>45083</v>
      </c>
      <c r="F827" s="52">
        <f>IFERROR(_xll.qlIndexFixing(IndexON,D827,TRUE,_xll.ohTrigger(RecalcTrigger,TriggerON)),NA())</f>
        <v>3.064474762276781E-2</v>
      </c>
      <c r="H827" s="49">
        <f>_xll.qlCalendarAdvance(IborCalendar,$H826,B827,"f",FALSE)</f>
        <v>45077</v>
      </c>
      <c r="I827" s="49">
        <f>_xll.qlInterestRateIndexValueDate(Index1M,$H827)</f>
        <v>45079</v>
      </c>
      <c r="J827" s="52">
        <f>IFERROR(_xll.qlIndexFixing(Index1M,$H827,TRUE,_xll.ohTrigger(RecalcTrigger,Trigger1M)),NA())</f>
        <v>3.1567221348893781E-2</v>
      </c>
      <c r="K827" s="52">
        <f>IFERROR(_xll.qlIndexFixing(ONIndex1M,I827,TRUE,_xll.ohTrigger(RecalcTrigger,Trigger1M)),NA())</f>
        <v>3.1502393387734529E-2</v>
      </c>
      <c r="L827" s="52">
        <f>IFERROR(_xll.qlIndexFixing(Index3M,H827,TRUE,_xll.ohTrigger(RecalcTrigger,Trigger3M)),NA())</f>
        <v>3.2628884644633031E-2</v>
      </c>
      <c r="M827" s="52">
        <f>IFERROR(_xll.qlIndexFixing(ONIndex3M,I827,TRUE,_xll.ohTrigger(RecalcTrigger,Trigger3M)),NA())</f>
        <v>3.2412105525141399E-2</v>
      </c>
      <c r="N827" s="52">
        <f>IFERROR(_xll.qlIndexFixing(Index6M,$H827,TRUE,_xll.ohTrigger(RecalcTrigger,Trigger6M)),NA())</f>
        <v>3.3368213237213284E-2</v>
      </c>
      <c r="O827" s="52">
        <f>IFERROR(_xll.qlIndexFixing(ONIndex6M,I827,TRUE,_xll.ohTrigger(RecalcTrigger,Trigger6M)),NA())</f>
        <v>3.3040122549445883E-2</v>
      </c>
      <c r="P827" s="52">
        <f>IFERROR(_xll.qlIndexFixing(Index1Y,$H827,TRUE,_xll.ohTrigger(RecalcTrigger,Trigger1Y)),NA())</f>
        <v>3.458230951310353E-2</v>
      </c>
      <c r="Q827" s="52">
        <f>IFERROR(_xll.qlIndexFixing(ONIndex1Y,I827,TRUE,_xll.ohTrigger(RecalcTrigger,Trigger1Y)),NA())</f>
        <v>3.3824281812515622E-2</v>
      </c>
    </row>
    <row r="828" spans="2:17" x14ac:dyDescent="0.2">
      <c r="B828" s="46" t="s">
        <v>51</v>
      </c>
      <c r="D828" s="49">
        <f>_xll.qlCalendarAdvance(LocalCalendar,$D827,B828,"f",FALSE)</f>
        <v>45090</v>
      </c>
      <c r="E828" s="49">
        <f>_xll.qlInterestRateIndexValueDate(IndexON,D828)</f>
        <v>45090</v>
      </c>
      <c r="F828" s="52">
        <f>IFERROR(_xll.qlIndexFixing(IndexON,D828,TRUE,_xll.ohTrigger(RecalcTrigger,TriggerON)),NA())</f>
        <v>3.0673199314490418E-2</v>
      </c>
      <c r="H828" s="49">
        <f>_xll.qlCalendarAdvance(IborCalendar,$H827,B828,"f",FALSE)</f>
        <v>45084</v>
      </c>
      <c r="I828" s="49">
        <f>_xll.qlInterestRateIndexValueDate(Index1M,$H828)</f>
        <v>45086</v>
      </c>
      <c r="J828" s="52">
        <f>IFERROR(_xll.qlIndexFixing(Index1M,$H828,TRUE,_xll.ohTrigger(RecalcTrigger,Trigger1M)),NA())</f>
        <v>3.158023911176918E-2</v>
      </c>
      <c r="K828" s="52">
        <f>IFERROR(_xll.qlIndexFixing(ONIndex1M,I828,TRUE,_xll.ohTrigger(RecalcTrigger,Trigger1M)),NA())</f>
        <v>3.151553580347688E-2</v>
      </c>
      <c r="L828" s="52">
        <f>IFERROR(_xll.qlIndexFixing(Index3M,H828,TRUE,_xll.ohTrigger(RecalcTrigger,Trigger3M)),NA())</f>
        <v>3.2638829158276046E-2</v>
      </c>
      <c r="M828" s="52">
        <f>IFERROR(_xll.qlIndexFixing(ONIndex3M,I828,TRUE,_xll.ohTrigger(RecalcTrigger,Trigger3M)),NA())</f>
        <v>3.2424606274590317E-2</v>
      </c>
      <c r="N828" s="52">
        <f>IFERROR(_xll.qlIndexFixing(Index6M,$H828,TRUE,_xll.ohTrigger(RecalcTrigger,Trigger6M)),NA())</f>
        <v>3.3374198982559583E-2</v>
      </c>
      <c r="O828" s="52">
        <f>IFERROR(_xll.qlIndexFixing(ONIndex6M,I828,TRUE,_xll.ohTrigger(RecalcTrigger,Trigger6M)),NA())</f>
        <v>3.3042171590542679E-2</v>
      </c>
      <c r="P828" s="52">
        <f>IFERROR(_xll.qlIndexFixing(Index1Y,$H828,TRUE,_xll.ohTrigger(RecalcTrigger,Trigger1Y)),NA())</f>
        <v>3.4592856431091432E-2</v>
      </c>
      <c r="Q828" s="52">
        <f>IFERROR(_xll.qlIndexFixing(ONIndex1Y,I828,TRUE,_xll.ohTrigger(RecalcTrigger,Trigger1Y)),NA())</f>
        <v>3.3825371094220458E-2</v>
      </c>
    </row>
    <row r="829" spans="2:17" x14ac:dyDescent="0.2">
      <c r="B829" s="46" t="s">
        <v>51</v>
      </c>
      <c r="D829" s="49">
        <f>_xll.qlCalendarAdvance(LocalCalendar,$D828,B829,"f",FALSE)</f>
        <v>45097</v>
      </c>
      <c r="E829" s="49">
        <f>_xll.qlInterestRateIndexValueDate(IndexON,D829)</f>
        <v>45097</v>
      </c>
      <c r="F829" s="52">
        <f>IFERROR(_xll.qlIndexFixing(IndexON,D829,TRUE,_xll.ohTrigger(RecalcTrigger,TriggerON)),NA())</f>
        <v>3.0702038993295488E-2</v>
      </c>
      <c r="H829" s="49">
        <f>_xll.qlCalendarAdvance(IborCalendar,$H828,B829,"f",FALSE)</f>
        <v>45091</v>
      </c>
      <c r="I829" s="49">
        <f>_xll.qlInterestRateIndexValueDate(Index1M,$H829)</f>
        <v>45093</v>
      </c>
      <c r="J829" s="52">
        <f>IFERROR(_xll.qlIndexFixing(Index1M,$H829,TRUE,_xll.ohTrigger(RecalcTrigger,Trigger1M)),NA())</f>
        <v>3.1593180618022916E-2</v>
      </c>
      <c r="K829" s="52">
        <f>IFERROR(_xll.qlIndexFixing(ONIndex1M,I829,TRUE,_xll.ohTrigger(RecalcTrigger,Trigger1M)),NA())</f>
        <v>3.1528599417347536E-2</v>
      </c>
      <c r="L829" s="52">
        <f>IFERROR(_xll.qlIndexFixing(Index3M,H829,TRUE,_xll.ohTrigger(RecalcTrigger,Trigger3M)),NA())</f>
        <v>3.2651031916449337E-2</v>
      </c>
      <c r="M829" s="52">
        <f>IFERROR(_xll.qlIndexFixing(ONIndex3M,I829,TRUE,_xll.ohTrigger(RecalcTrigger,Trigger3M)),NA())</f>
        <v>3.2437152160254001E-2</v>
      </c>
      <c r="N829" s="52">
        <f>IFERROR(_xll.qlIndexFixing(Index6M,$H829,TRUE,_xll.ohTrigger(RecalcTrigger,Trigger6M)),NA())</f>
        <v>3.3380581303033216E-2</v>
      </c>
      <c r="O829" s="52">
        <f>IFERROR(_xll.qlIndexFixing(ONIndex6M,I829,TRUE,_xll.ohTrigger(RecalcTrigger,Trigger6M)),NA())</f>
        <v>3.3043888794681564E-2</v>
      </c>
      <c r="P829" s="52">
        <f>IFERROR(_xll.qlIndexFixing(Index1Y,$H829,TRUE,_xll.ohTrigger(RecalcTrigger,Trigger1Y)),NA())</f>
        <v>3.4603806001345085E-2</v>
      </c>
      <c r="Q829" s="52">
        <f>IFERROR(_xll.qlIndexFixing(ONIndex1Y,I829,TRUE,_xll.ohTrigger(RecalcTrigger,Trigger1Y)),NA())</f>
        <v>3.3826258376441487E-2</v>
      </c>
    </row>
    <row r="830" spans="2:17" x14ac:dyDescent="0.2">
      <c r="B830" s="46" t="s">
        <v>51</v>
      </c>
      <c r="D830" s="49">
        <f>_xll.qlCalendarAdvance(LocalCalendar,$D829,B830,"f",FALSE)</f>
        <v>45104</v>
      </c>
      <c r="E830" s="49">
        <f>_xll.qlInterestRateIndexValueDate(IndexON,D830)</f>
        <v>45104</v>
      </c>
      <c r="F830" s="52">
        <f>IFERROR(_xll.qlIndexFixing(IndexON,D830,TRUE,_xll.ohTrigger(RecalcTrigger,TriggerON)),NA())</f>
        <v>3.0731266659422829E-2</v>
      </c>
      <c r="H830" s="49">
        <f>_xll.qlCalendarAdvance(IborCalendar,$H829,B830,"f",FALSE)</f>
        <v>45098</v>
      </c>
      <c r="I830" s="49">
        <f>_xll.qlInterestRateIndexValueDate(Index1M,$H830)</f>
        <v>45100</v>
      </c>
      <c r="J830" s="52">
        <f>IFERROR(_xll.qlIndexFixing(Index1M,$H830,TRUE,_xll.ohTrigger(RecalcTrigger,Trigger1M)),NA())</f>
        <v>3.1606047601999268E-2</v>
      </c>
      <c r="K830" s="52">
        <f>IFERROR(_xll.qlIndexFixing(ONIndex1M,I830,TRUE,_xll.ohTrigger(RecalcTrigger,Trigger1M)),NA())</f>
        <v>3.1541584229266562E-2</v>
      </c>
      <c r="L830" s="52">
        <f>IFERROR(_xll.qlIndexFixing(Index3M,H830,TRUE,_xll.ohTrigger(RecalcTrigger,Trigger3M)),NA())</f>
        <v>3.2663140138793248E-2</v>
      </c>
      <c r="M830" s="52">
        <f>IFERROR(_xll.qlIndexFixing(ONIndex3M,I830,TRUE,_xll.ohTrigger(RecalcTrigger,Trigger3M)),NA())</f>
        <v>3.2449743182212387E-2</v>
      </c>
      <c r="N830" s="52">
        <f>IFERROR(_xll.qlIndexFixing(Index6M,$H830,TRUE,_xll.ohTrigger(RecalcTrigger,Trigger6M)),NA())</f>
        <v>3.3391786075862726E-2</v>
      </c>
      <c r="O830" s="52">
        <f>IFERROR(_xll.qlIndexFixing(ONIndex6M,I830,TRUE,_xll.ohTrigger(RecalcTrigger,Trigger6M)),NA())</f>
        <v>3.3045274161889182E-2</v>
      </c>
      <c r="P830" s="52">
        <f>IFERROR(_xll.qlIndexFixing(Index1Y,$H830,TRUE,_xll.ohTrigger(RecalcTrigger,Trigger1Y)),NA())</f>
        <v>3.4615170574963161E-2</v>
      </c>
      <c r="Q830" s="52">
        <f>IFERROR(_xll.qlIndexFixing(ONIndex1Y,I830,TRUE,_xll.ohTrigger(RecalcTrigger,Trigger1Y)),NA())</f>
        <v>3.382694365917871E-2</v>
      </c>
    </row>
    <row r="831" spans="2:17" x14ac:dyDescent="0.2">
      <c r="B831" s="46" t="s">
        <v>51</v>
      </c>
      <c r="D831" s="49">
        <f>_xll.qlCalendarAdvance(LocalCalendar,$D830,B831,"f",FALSE)</f>
        <v>45112</v>
      </c>
      <c r="E831" s="49">
        <f>_xll.qlInterestRateIndexValueDate(IndexON,D831)</f>
        <v>45112</v>
      </c>
      <c r="F831" s="52">
        <f>IFERROR(_xll.qlIndexFixing(IndexON,D831,TRUE,_xll.ohTrigger(RecalcTrigger,TriggerON)),NA())</f>
        <v>3.0764635651632233E-2</v>
      </c>
      <c r="H831" s="49">
        <f>_xll.qlCalendarAdvance(IborCalendar,$H830,B831,"f",FALSE)</f>
        <v>45105</v>
      </c>
      <c r="I831" s="49">
        <f>_xll.qlInterestRateIndexValueDate(Index1M,$H831)</f>
        <v>45107</v>
      </c>
      <c r="J831" s="52">
        <f>IFERROR(_xll.qlIndexFixing(Index1M,$H831,TRUE,_xll.ohTrigger(RecalcTrigger,Trigger1M)),NA())</f>
        <v>3.1618841797201903E-2</v>
      </c>
      <c r="K831" s="52">
        <f>IFERROR(_xll.qlIndexFixing(ONIndex1M,I831,TRUE,_xll.ohTrigger(RecalcTrigger,Trigger1M)),NA())</f>
        <v>3.1554490786609435E-2</v>
      </c>
      <c r="L831" s="52">
        <f>IFERROR(_xll.qlIndexFixing(Index3M,H831,TRUE,_xll.ohTrigger(RecalcTrigger,Trigger3M)),NA())</f>
        <v>3.2668199853654697E-2</v>
      </c>
      <c r="M831" s="52">
        <f>IFERROR(_xll.qlIndexFixing(ONIndex3M,I831,TRUE,_xll.ohTrigger(RecalcTrigger,Trigger3M)),NA())</f>
        <v>3.2462367823811178E-2</v>
      </c>
      <c r="N831" s="52">
        <f>IFERROR(_xll.qlIndexFixing(Index6M,$H831,TRUE,_xll.ohTrigger(RecalcTrigger,Trigger6M)),NA())</f>
        <v>3.3387988535428542E-2</v>
      </c>
      <c r="O831" s="52">
        <f>IFERROR(_xll.qlIndexFixing(ONIndex6M,I831,TRUE,_xll.ohTrigger(RecalcTrigger,Trigger6M)),NA())</f>
        <v>3.304638549965766E-2</v>
      </c>
      <c r="P831" s="52">
        <f>IFERROR(_xll.qlIndexFixing(Index1Y,$H831,TRUE,_xll.ohTrigger(RecalcTrigger,Trigger1Y)),NA())</f>
        <v>3.4618645907171716E-2</v>
      </c>
      <c r="Q831" s="52">
        <f>IFERROR(_xll.qlIndexFixing(ONIndex1Y,I831,TRUE,_xll.ohTrigger(RecalcTrigger,Trigger1Y)),NA())</f>
        <v>3.3827471584935154E-2</v>
      </c>
    </row>
    <row r="832" spans="2:17" x14ac:dyDescent="0.2">
      <c r="B832" s="46" t="s">
        <v>51</v>
      </c>
      <c r="D832" s="49">
        <f>_xll.qlCalendarAdvance(LocalCalendar,$D831,B832,"f",FALSE)</f>
        <v>45119</v>
      </c>
      <c r="E832" s="49">
        <f>_xll.qlInterestRateIndexValueDate(IndexON,D832)</f>
        <v>45119</v>
      </c>
      <c r="F832" s="52">
        <f>IFERROR(_xll.qlIndexFixing(IndexON,D832,TRUE,_xll.ohTrigger(RecalcTrigger,TriggerON)),NA())</f>
        <v>3.0793010944787369E-2</v>
      </c>
      <c r="H832" s="49">
        <f>_xll.qlCalendarAdvance(IborCalendar,$H831,B832,"f",FALSE)</f>
        <v>45112</v>
      </c>
      <c r="I832" s="49">
        <f>_xll.qlInterestRateIndexValueDate(Index1M,$H832)</f>
        <v>45114</v>
      </c>
      <c r="J832" s="52">
        <f>IFERROR(_xll.qlIndexFixing(Index1M,$H832,TRUE,_xll.ohTrigger(RecalcTrigger,Trigger1M)),NA())</f>
        <v>3.163156450898149E-2</v>
      </c>
      <c r="K832" s="52">
        <f>IFERROR(_xll.qlIndexFixing(ONIndex1M,I832,TRUE,_xll.ohTrigger(RecalcTrigger,Trigger1M)),NA())</f>
        <v>3.156732456283784E-2</v>
      </c>
      <c r="L832" s="52">
        <f>IFERROR(_xll.qlIndexFixing(Index3M,H832,TRUE,_xll.ohTrigger(RecalcTrigger,Trigger3M)),NA())</f>
        <v>3.2689333120481459E-2</v>
      </c>
      <c r="M832" s="52">
        <f>IFERROR(_xll.qlIndexFixing(ONIndex3M,I832,TRUE,_xll.ohTrigger(RecalcTrigger,Trigger3M)),NA())</f>
        <v>3.2474910918507405E-2</v>
      </c>
      <c r="N832" s="52">
        <f>IFERROR(_xll.qlIndexFixing(Index6M,$H832,TRUE,_xll.ohTrigger(RecalcTrigger,Trigger6M)),NA())</f>
        <v>3.3402411402300936E-2</v>
      </c>
      <c r="O832" s="52">
        <f>IFERROR(_xll.qlIndexFixing(ONIndex6M,I832,TRUE,_xll.ohTrigger(RecalcTrigger,Trigger6M)),NA())</f>
        <v>3.3047800883920786E-2</v>
      </c>
      <c r="P832" s="52">
        <f>IFERROR(_xll.qlIndexFixing(Index1Y,$H832,TRUE,_xll.ohTrigger(RecalcTrigger,Trigger1Y)),NA())</f>
        <v>3.4639183625115075E-2</v>
      </c>
      <c r="Q832" s="52">
        <f>IFERROR(_xll.qlIndexFixing(ONIndex1Y,I832,TRUE,_xll.ohTrigger(RecalcTrigger,Trigger1Y)),NA())</f>
        <v>3.382828857876774E-2</v>
      </c>
    </row>
    <row r="833" spans="2:17" x14ac:dyDescent="0.2">
      <c r="B833" s="46" t="s">
        <v>51</v>
      </c>
      <c r="D833" s="49">
        <f>_xll.qlCalendarAdvance(LocalCalendar,$D832,B833,"f",FALSE)</f>
        <v>45126</v>
      </c>
      <c r="E833" s="49">
        <f>_xll.qlInterestRateIndexValueDate(IndexON,D833)</f>
        <v>45126</v>
      </c>
      <c r="F833" s="52">
        <f>IFERROR(_xll.qlIndexFixing(IndexON,D833,TRUE,_xll.ohTrigger(RecalcTrigger,TriggerON)),NA())</f>
        <v>3.0820595582961019E-2</v>
      </c>
      <c r="H833" s="49">
        <f>_xll.qlCalendarAdvance(IborCalendar,$H832,B833,"f",FALSE)</f>
        <v>45119</v>
      </c>
      <c r="I833" s="49">
        <f>_xll.qlInterestRateIndexValueDate(Index1M,$H833)</f>
        <v>45121</v>
      </c>
      <c r="J833" s="52">
        <f>IFERROR(_xll.qlIndexFixing(Index1M,$H833,TRUE,_xll.ohTrigger(RecalcTrigger,Trigger1M)),NA())</f>
        <v>3.164421591915903E-2</v>
      </c>
      <c r="K833" s="52">
        <f>IFERROR(_xll.qlIndexFixing(ONIndex1M,I833,TRUE,_xll.ohTrigger(RecalcTrigger,Trigger1M)),NA())</f>
        <v>3.158008720002492E-2</v>
      </c>
      <c r="L833" s="52">
        <f>IFERROR(_xll.qlIndexFixing(Index3M,H833,TRUE,_xll.ohTrigger(RecalcTrigger,Trigger3M)),NA())</f>
        <v>3.2698796375438204E-2</v>
      </c>
      <c r="M833" s="52">
        <f>IFERROR(_xll.qlIndexFixing(ONIndex3M,I833,TRUE,_xll.ohTrigger(RecalcTrigger,Trigger3M)),NA())</f>
        <v>3.2487337916311532E-2</v>
      </c>
      <c r="N833" s="52">
        <f>IFERROR(_xll.qlIndexFixing(Index6M,$H833,TRUE,_xll.ohTrigger(RecalcTrigger,Trigger6M)),NA())</f>
        <v>3.3412949930883389E-2</v>
      </c>
      <c r="O833" s="52">
        <f>IFERROR(_xll.qlIndexFixing(ONIndex6M,I833,TRUE,_xll.ohTrigger(RecalcTrigger,Trigger6M)),NA())</f>
        <v>3.3049693737421393E-2</v>
      </c>
      <c r="P833" s="52">
        <f>IFERROR(_xll.qlIndexFixing(Index1Y,$H833,TRUE,_xll.ohTrigger(RecalcTrigger,Trigger1Y)),NA())</f>
        <v>3.4651821019690887E-2</v>
      </c>
      <c r="Q833" s="52">
        <f>IFERROR(_xll.qlIndexFixing(ONIndex1Y,I833,TRUE,_xll.ohTrigger(RecalcTrigger,Trigger1Y)),NA())</f>
        <v>3.3829528568212197E-2</v>
      </c>
    </row>
    <row r="834" spans="2:17" x14ac:dyDescent="0.2">
      <c r="B834" s="46" t="s">
        <v>51</v>
      </c>
      <c r="D834" s="49">
        <f>_xll.qlCalendarAdvance(LocalCalendar,$D833,B834,"f",FALSE)</f>
        <v>45133</v>
      </c>
      <c r="E834" s="49">
        <f>_xll.qlInterestRateIndexValueDate(IndexON,D834)</f>
        <v>45133</v>
      </c>
      <c r="F834" s="52">
        <f>IFERROR(_xll.qlIndexFixing(IndexON,D834,TRUE,_xll.ohTrigger(RecalcTrigger,TriggerON)),NA())</f>
        <v>3.0847389565913375E-2</v>
      </c>
      <c r="H834" s="49">
        <f>_xll.qlCalendarAdvance(IborCalendar,$H833,B834,"f",FALSE)</f>
        <v>45126</v>
      </c>
      <c r="I834" s="49">
        <f>_xll.qlInterestRateIndexValueDate(Index1M,$H834)</f>
        <v>45128</v>
      </c>
      <c r="J834" s="52">
        <f>IFERROR(_xll.qlIndexFixing(Index1M,$H834,TRUE,_xll.ohTrigger(RecalcTrigger,Trigger1M)),NA())</f>
        <v>3.1656796027505041E-2</v>
      </c>
      <c r="K834" s="52">
        <f>IFERROR(_xll.qlIndexFixing(ONIndex1M,I834,TRUE,_xll.ohTrigger(RecalcTrigger,Trigger1M)),NA())</f>
        <v>3.1592778698170676E-2</v>
      </c>
      <c r="L834" s="52">
        <f>IFERROR(_xll.qlIndexFixing(Index3M,H834,TRUE,_xll.ohTrigger(RecalcTrigger,Trigger3M)),NA())</f>
        <v>3.2710448168110189E-2</v>
      </c>
      <c r="M834" s="52">
        <f>IFERROR(_xll.qlIndexFixing(ONIndex3M,I834,TRUE,_xll.ohTrigger(RecalcTrigger,Trigger3M)),NA())</f>
        <v>3.2499648817196913E-2</v>
      </c>
      <c r="N834" s="52">
        <f>IFERROR(_xll.qlIndexFixing(Index6M,$H834,TRUE,_xll.ohTrigger(RecalcTrigger,Trigger6M)),NA())</f>
        <v>3.3419370449553294E-2</v>
      </c>
      <c r="O834" s="52">
        <f>IFERROR(_xll.qlIndexFixing(ONIndex6M,I834,TRUE,_xll.ohTrigger(RecalcTrigger,Trigger6M)),NA())</f>
        <v>3.3052064060186126E-2</v>
      </c>
      <c r="P834" s="52">
        <f>IFERROR(_xll.qlIndexFixing(Index1Y,$H834,TRUE,_xll.ohTrigger(RecalcTrigger,Trigger1Y)),NA())</f>
        <v>3.4664859169403241E-2</v>
      </c>
      <c r="Q834" s="52">
        <f>IFERROR(_xll.qlIndexFixing(ONIndex1Y,I834,TRUE,_xll.ohTrigger(RecalcTrigger,Trigger1Y)),NA())</f>
        <v>3.3831191553268525E-2</v>
      </c>
    </row>
    <row r="835" spans="2:17" x14ac:dyDescent="0.2">
      <c r="B835" s="46" t="s">
        <v>51</v>
      </c>
      <c r="D835" s="49">
        <f>_xll.qlCalendarAdvance(LocalCalendar,$D834,B835,"f",FALSE)</f>
        <v>45140</v>
      </c>
      <c r="E835" s="49">
        <f>_xll.qlInterestRateIndexValueDate(IndexON,D835)</f>
        <v>45140</v>
      </c>
      <c r="F835" s="52">
        <f>IFERROR(_xll.qlIndexFixing(IndexON,D835,TRUE,_xll.ohTrigger(RecalcTrigger,TriggerON)),NA())</f>
        <v>3.08733928935645E-2</v>
      </c>
      <c r="H835" s="49">
        <f>_xll.qlCalendarAdvance(IborCalendar,$H834,B835,"f",FALSE)</f>
        <v>45133</v>
      </c>
      <c r="I835" s="49">
        <f>_xll.qlInterestRateIndexValueDate(Index1M,$H835)</f>
        <v>45135</v>
      </c>
      <c r="J835" s="52">
        <f>IFERROR(_xll.qlIndexFixing(Index1M,$H835,TRUE,_xll.ohTrigger(RecalcTrigger,Trigger1M)),NA())</f>
        <v>3.1671583604203912E-2</v>
      </c>
      <c r="K835" s="52">
        <f>IFERROR(_xll.qlIndexFixing(ONIndex1M,I835,TRUE,_xll.ohTrigger(RecalcTrigger,Trigger1M)),NA())</f>
        <v>3.1605399057221817E-2</v>
      </c>
      <c r="L835" s="52">
        <f>IFERROR(_xll.qlIndexFixing(Index3M,H835,TRUE,_xll.ohTrigger(RecalcTrigger,Trigger3M)),NA())</f>
        <v>3.2721982937471979E-2</v>
      </c>
      <c r="M835" s="52">
        <f>IFERROR(_xll.qlIndexFixing(ONIndex3M,I835,TRUE,_xll.ohTrigger(RecalcTrigger,Trigger3M)),NA())</f>
        <v>3.2511843621110259E-2</v>
      </c>
      <c r="N835" s="52">
        <f>IFERROR(_xll.qlIndexFixing(Index6M,$H835,TRUE,_xll.ohTrigger(RecalcTrigger,Trigger6M)),NA())</f>
        <v>3.342857833414474E-2</v>
      </c>
      <c r="O835" s="52">
        <f>IFERROR(_xll.qlIndexFixing(ONIndex6M,I835,TRUE,_xll.ohTrigger(RecalcTrigger,Trigger6M)),NA())</f>
        <v>3.3054911852214985E-2</v>
      </c>
      <c r="P835" s="52">
        <f>IFERROR(_xll.qlIndexFixing(Index1Y,$H835,TRUE,_xll.ohTrigger(RecalcTrigger,Trigger1Y)),NA())</f>
        <v>3.4678282762601771E-2</v>
      </c>
      <c r="Q835" s="52">
        <f>IFERROR(_xll.qlIndexFixing(ONIndex1Y,I835,TRUE,_xll.ohTrigger(RecalcTrigger,Trigger1Y)),NA())</f>
        <v>3.3833277534016659E-2</v>
      </c>
    </row>
    <row r="836" spans="2:17" x14ac:dyDescent="0.2">
      <c r="B836" s="46" t="s">
        <v>51</v>
      </c>
      <c r="D836" s="49">
        <f>_xll.qlCalendarAdvance(LocalCalendar,$D835,B836,"f",FALSE)</f>
        <v>45147</v>
      </c>
      <c r="E836" s="49">
        <f>_xll.qlInterestRateIndexValueDate(IndexON,D836)</f>
        <v>45147</v>
      </c>
      <c r="F836" s="52">
        <f>IFERROR(_xll.qlIndexFixing(IndexON,D836,TRUE,_xll.ohTrigger(RecalcTrigger,TriggerON)),NA())</f>
        <v>3.0898605565754522E-2</v>
      </c>
      <c r="H836" s="49">
        <f>_xll.qlCalendarAdvance(IborCalendar,$H835,B836,"f",FALSE)</f>
        <v>45140</v>
      </c>
      <c r="I836" s="49">
        <f>_xll.qlInterestRateIndexValueDate(Index1M,$H836)</f>
        <v>45142</v>
      </c>
      <c r="J836" s="52">
        <f>IFERROR(_xll.qlIndexFixing(Index1M,$H836,TRUE,_xll.ohTrigger(RecalcTrigger,Trigger1M)),NA())</f>
        <v>3.1684017107640738E-2</v>
      </c>
      <c r="K836" s="52">
        <f>IFERROR(_xll.qlIndexFixing(ONIndex1M,I836,TRUE,_xll.ohTrigger(RecalcTrigger,Trigger1M)),NA())</f>
        <v>3.1617948277151697E-2</v>
      </c>
      <c r="L836" s="52">
        <f>IFERROR(_xll.qlIndexFixing(Index3M,H836,TRUE,_xll.ohTrigger(RecalcTrigger,Trigger3M)),NA())</f>
        <v>3.2733400682475912E-2</v>
      </c>
      <c r="M836" s="52">
        <f>IFERROR(_xll.qlIndexFixing(ONIndex3M,I836,TRUE,_xll.ohTrigger(RecalcTrigger,Trigger3M)),NA())</f>
        <v>3.2523922328051569E-2</v>
      </c>
      <c r="N836" s="52">
        <f>IFERROR(_xll.qlIndexFixing(Index6M,$H836,TRUE,_xll.ohTrigger(RecalcTrigger,Trigger6M)),NA())</f>
        <v>3.3438271801629005E-2</v>
      </c>
      <c r="O836" s="52">
        <f>IFERROR(_xll.qlIndexFixing(ONIndex6M,I836,TRUE,_xll.ohTrigger(RecalcTrigger,Trigger6M)),NA())</f>
        <v>3.3058237113587907E-2</v>
      </c>
      <c r="P836" s="52">
        <f>IFERROR(_xll.qlIndexFixing(Index1Y,$H836,TRUE,_xll.ohTrigger(RecalcTrigger,Trigger1Y)),NA())</f>
        <v>3.4692076487275417E-2</v>
      </c>
      <c r="Q836" s="52">
        <f>IFERROR(_xll.qlIndexFixing(ONIndex1Y,I836,TRUE,_xll.ohTrigger(RecalcTrigger,Trigger1Y)),NA())</f>
        <v>3.383578651040331E-2</v>
      </c>
    </row>
    <row r="837" spans="2:17" x14ac:dyDescent="0.2">
      <c r="B837" s="46" t="s">
        <v>51</v>
      </c>
      <c r="D837" s="49">
        <f>_xll.qlCalendarAdvance(LocalCalendar,$D836,B837,"f",FALSE)</f>
        <v>45154</v>
      </c>
      <c r="E837" s="49">
        <f>_xll.qlInterestRateIndexValueDate(IndexON,D837)</f>
        <v>45154</v>
      </c>
      <c r="F837" s="52">
        <f>IFERROR(_xll.qlIndexFixing(IndexON,D837,TRUE,_xll.ohTrigger(RecalcTrigger,TriggerON)),NA())</f>
        <v>3.0923027582243634E-2</v>
      </c>
      <c r="H837" s="49">
        <f>_xll.qlCalendarAdvance(IborCalendar,$H836,B837,"f",FALSE)</f>
        <v>45147</v>
      </c>
      <c r="I837" s="49">
        <f>_xll.qlInterestRateIndexValueDate(Index1M,$H837)</f>
        <v>45149</v>
      </c>
      <c r="J837" s="52">
        <f>IFERROR(_xll.qlIndexFixing(Index1M,$H837,TRUE,_xll.ohTrigger(RecalcTrigger,Trigger1M)),NA())</f>
        <v>3.1694108539230541E-2</v>
      </c>
      <c r="K837" s="52">
        <f>IFERROR(_xll.qlIndexFixing(ONIndex1M,I837,TRUE,_xll.ohTrigger(RecalcTrigger,Trigger1M)),NA())</f>
        <v>3.1630426357960317E-2</v>
      </c>
      <c r="L837" s="52">
        <f>IFERROR(_xll.qlIndexFixing(Index3M,H837,TRUE,_xll.ohTrigger(RecalcTrigger,Trigger3M)),NA())</f>
        <v>3.2744701402081959E-2</v>
      </c>
      <c r="M837" s="52">
        <f>IFERROR(_xll.qlIndexFixing(ONIndex3M,I837,TRUE,_xll.ohTrigger(RecalcTrigger,Trigger3M)),NA())</f>
        <v>3.2535884937940907E-2</v>
      </c>
      <c r="N837" s="52">
        <f>IFERROR(_xll.qlIndexFixing(Index6M,$H837,TRUE,_xll.ohTrigger(RecalcTrigger,Trigger6M)),NA())</f>
        <v>3.3448450859139403E-2</v>
      </c>
      <c r="O837" s="52">
        <f>IFERROR(_xll.qlIndexFixing(ONIndex6M,I837,TRUE,_xll.ohTrigger(RecalcTrigger,Trigger6M)),NA())</f>
        <v>3.3062039844331537E-2</v>
      </c>
      <c r="P837" s="52">
        <f>IFERROR(_xll.qlIndexFixing(Index1Y,$H837,TRUE,_xll.ohTrigger(RecalcTrigger,Trigger1Y)),NA())</f>
        <v>3.4706225030997753E-2</v>
      </c>
      <c r="Q837" s="52">
        <f>IFERROR(_xll.qlIndexFixing(ONIndex1Y,I837,TRUE,_xll.ohTrigger(RecalcTrigger,Trigger1Y)),NA())</f>
        <v>3.3838718482481767E-2</v>
      </c>
    </row>
    <row r="838" spans="2:17" x14ac:dyDescent="0.2">
      <c r="B838" s="46" t="s">
        <v>51</v>
      </c>
      <c r="D838" s="49">
        <f>_xll.qlCalendarAdvance(LocalCalendar,$D837,B838,"f",FALSE)</f>
        <v>45161</v>
      </c>
      <c r="E838" s="49">
        <f>_xll.qlInterestRateIndexValueDate(IndexON,D838)</f>
        <v>45161</v>
      </c>
      <c r="F838" s="52">
        <f>IFERROR(_xll.qlIndexFixing(IndexON,D838,TRUE,_xll.ohTrigger(RecalcTrigger,TriggerON)),NA())</f>
        <v>3.0946658942871963E-2</v>
      </c>
      <c r="H838" s="49">
        <f>_xll.qlCalendarAdvance(IborCalendar,$H837,B838,"f",FALSE)</f>
        <v>45154</v>
      </c>
      <c r="I838" s="49">
        <f>_xll.qlInterestRateIndexValueDate(Index1M,$H838)</f>
        <v>45156</v>
      </c>
      <c r="J838" s="52">
        <f>IFERROR(_xll.qlIndexFixing(Index1M,$H838,TRUE,_xll.ohTrigger(RecalcTrigger,Trigger1M)),NA())</f>
        <v>3.1706403437937417E-2</v>
      </c>
      <c r="K838" s="52">
        <f>IFERROR(_xll.qlIndexFixing(ONIndex1M,I838,TRUE,_xll.ohTrigger(RecalcTrigger,Trigger1M)),NA())</f>
        <v>3.1642833299594386E-2</v>
      </c>
      <c r="L838" s="52">
        <f>IFERROR(_xll.qlIndexFixing(Index3M,H838,TRUE,_xll.ohTrigger(RecalcTrigger,Trigger3M)),NA())</f>
        <v>3.2755885095265405E-2</v>
      </c>
      <c r="M838" s="52">
        <f>IFERROR(_xll.qlIndexFixing(ONIndex3M,I838,TRUE,_xll.ohTrigger(RecalcTrigger,Trigger3M)),NA())</f>
        <v>3.2547731450778272E-2</v>
      </c>
      <c r="N838" s="52">
        <f>IFERROR(_xll.qlIndexFixing(Index6M,$H838,TRUE,_xll.ohTrigger(RecalcTrigger,Trigger6M)),NA())</f>
        <v>3.34615952111166E-2</v>
      </c>
      <c r="O838" s="52">
        <f>IFERROR(_xll.qlIndexFixing(ONIndex6M,I838,TRUE,_xll.ohTrigger(RecalcTrigger,Trigger6M)),NA())</f>
        <v>3.3066320044472519E-2</v>
      </c>
      <c r="P838" s="52">
        <f>IFERROR(_xll.qlIndexFixing(Index1Y,$H838,TRUE,_xll.ohTrigger(RecalcTrigger,Trigger1Y)),NA())</f>
        <v>3.4720713080870144E-2</v>
      </c>
      <c r="Q838" s="52">
        <f>IFERROR(_xll.qlIndexFixing(ONIndex1Y,I838,TRUE,_xll.ohTrigger(RecalcTrigger,Trigger1Y)),NA())</f>
        <v>3.3842073450278676E-2</v>
      </c>
    </row>
    <row r="839" spans="2:17" x14ac:dyDescent="0.2">
      <c r="B839" s="46" t="s">
        <v>51</v>
      </c>
      <c r="D839" s="49">
        <f>_xll.qlCalendarAdvance(LocalCalendar,$D838,B839,"f",FALSE)</f>
        <v>45168</v>
      </c>
      <c r="E839" s="49">
        <f>_xll.qlInterestRateIndexValueDate(IndexON,D839)</f>
        <v>45168</v>
      </c>
      <c r="F839" s="52">
        <f>IFERROR(_xll.qlIndexFixing(IndexON,D839,TRUE,_xll.ohTrigger(RecalcTrigger,TriggerON)),NA())</f>
        <v>3.0969499647559573E-2</v>
      </c>
      <c r="H839" s="49">
        <f>_xll.qlCalendarAdvance(IborCalendar,$H838,B839,"f",FALSE)</f>
        <v>45161</v>
      </c>
      <c r="I839" s="49">
        <f>_xll.qlInterestRateIndexValueDate(Index1M,$H839)</f>
        <v>45163</v>
      </c>
      <c r="J839" s="52">
        <f>IFERROR(_xll.qlIndexFixing(Index1M,$H839,TRUE,_xll.ohTrigger(RecalcTrigger,Trigger1M)),NA())</f>
        <v>3.1718627033673022E-2</v>
      </c>
      <c r="K839" s="52">
        <f>IFERROR(_xll.qlIndexFixing(ONIndex1M,I839,TRUE,_xll.ohTrigger(RecalcTrigger,Trigger1M)),NA())</f>
        <v>3.1657438816510286E-2</v>
      </c>
      <c r="L839" s="52">
        <f>IFERROR(_xll.qlIndexFixing(Index3M,H839,TRUE,_xll.ohTrigger(RecalcTrigger,Trigger3M)),NA())</f>
        <v>3.2766951761008356E-2</v>
      </c>
      <c r="M839" s="52">
        <f>IFERROR(_xll.qlIndexFixing(ONIndex3M,I839,TRUE,_xll.ohTrigger(RecalcTrigger,Trigger3M)),NA())</f>
        <v>3.2561766993253194E-2</v>
      </c>
      <c r="N839" s="52">
        <f>IFERROR(_xll.qlIndexFixing(Index6M,$H839,TRUE,_xll.ohTrigger(RecalcTrigger,Trigger6M)),NA())</f>
        <v>3.3470265774560727E-2</v>
      </c>
      <c r="O839" s="52">
        <f>IFERROR(_xll.qlIndexFixing(ONIndex6M,I839,TRUE,_xll.ohTrigger(RecalcTrigger,Trigger6M)),NA())</f>
        <v>3.3072957622819477E-2</v>
      </c>
      <c r="P839" s="52">
        <f>IFERROR(_xll.qlIndexFixing(Index1Y,$H839,TRUE,_xll.ohTrigger(RecalcTrigger,Trigger1Y)),NA())</f>
        <v>3.4738489997834292E-2</v>
      </c>
      <c r="Q839" s="52">
        <f>IFERROR(_xll.qlIndexFixing(ONIndex1Y,I839,TRUE,_xll.ohTrigger(RecalcTrigger,Trigger1Y)),NA())</f>
        <v>3.3847730929770226E-2</v>
      </c>
    </row>
    <row r="840" spans="2:17" x14ac:dyDescent="0.2">
      <c r="B840" s="46" t="s">
        <v>51</v>
      </c>
      <c r="D840" s="49">
        <f>_xll.qlCalendarAdvance(LocalCalendar,$D839,B840,"f",FALSE)</f>
        <v>45175</v>
      </c>
      <c r="E840" s="49">
        <f>_xll.qlInterestRateIndexValueDate(IndexON,D840)</f>
        <v>45175</v>
      </c>
      <c r="F840" s="52">
        <f>IFERROR(_xll.qlIndexFixing(IndexON,D840,TRUE,_xll.ohTrigger(RecalcTrigger,TriggerON)),NA())</f>
        <v>3.0991549696066656E-2</v>
      </c>
      <c r="H840" s="49">
        <f>_xll.qlCalendarAdvance(IborCalendar,$H839,B840,"f",FALSE)</f>
        <v>45168</v>
      </c>
      <c r="I840" s="49">
        <f>_xll.qlInterestRateIndexValueDate(Index1M,$H840)</f>
        <v>45170</v>
      </c>
      <c r="J840" s="52">
        <f>IFERROR(_xll.qlIndexFixing(Index1M,$H840,TRUE,_xll.ohTrigger(RecalcTrigger,Trigger1M)),NA())</f>
        <v>3.1730779326205286E-2</v>
      </c>
      <c r="K840" s="52">
        <f>IFERROR(_xll.qlIndexFixing(ONIndex1M,I840,TRUE,_xll.ohTrigger(RecalcTrigger,Trigger1M)),NA())</f>
        <v>3.1669699476557511E-2</v>
      </c>
      <c r="L840" s="52">
        <f>IFERROR(_xll.qlIndexFixing(Index3M,H840,TRUE,_xll.ohTrigger(RecalcTrigger,Trigger3M)),NA())</f>
        <v>3.2771157258458597E-2</v>
      </c>
      <c r="M840" s="52">
        <f>IFERROR(_xll.qlIndexFixing(ONIndex3M,I840,TRUE,_xll.ohTrigger(RecalcTrigger,Trigger3M)),NA())</f>
        <v>3.2573374069013727E-2</v>
      </c>
      <c r="N840" s="52">
        <f>IFERROR(_xll.qlIndexFixing(Index6M,$H840,TRUE,_xll.ohTrigger(RecalcTrigger,Trigger6M)),NA())</f>
        <v>3.3474269608386023E-2</v>
      </c>
      <c r="O840" s="52">
        <f>IFERROR(_xll.qlIndexFixing(ONIndex6M,I840,TRUE,_xll.ohTrigger(RecalcTrigger,Trigger6M)),NA())</f>
        <v>3.3078227350973322E-2</v>
      </c>
      <c r="P840" s="52">
        <f>IFERROR(_xll.qlIndexFixing(Index1Y,$H840,TRUE,_xll.ohTrigger(RecalcTrigger,Trigger1Y)),NA())</f>
        <v>3.4753625857537926E-2</v>
      </c>
      <c r="Q840" s="52">
        <f>IFERROR(_xll.qlIndexFixing(ONIndex1Y,I840,TRUE,_xll.ohTrigger(RecalcTrigger,Trigger1Y)),NA())</f>
        <v>3.3851962500903721E-2</v>
      </c>
    </row>
    <row r="841" spans="2:17" x14ac:dyDescent="0.2">
      <c r="B841" s="46" t="s">
        <v>51</v>
      </c>
      <c r="D841" s="49">
        <f>_xll.qlCalendarAdvance(LocalCalendar,$D840,B841,"f",FALSE)</f>
        <v>45182</v>
      </c>
      <c r="E841" s="49">
        <f>_xll.qlInterestRateIndexValueDate(IndexON,D841)</f>
        <v>45182</v>
      </c>
      <c r="F841" s="52">
        <f>IFERROR(_xll.qlIndexFixing(IndexON,D841,TRUE,_xll.ohTrigger(RecalcTrigger,TriggerON)),NA())</f>
        <v>3.1012809088313276E-2</v>
      </c>
      <c r="H841" s="49">
        <f>_xll.qlCalendarAdvance(IborCalendar,$H840,B841,"f",FALSE)</f>
        <v>45175</v>
      </c>
      <c r="I841" s="49">
        <f>_xll.qlInterestRateIndexValueDate(Index1M,$H841)</f>
        <v>45177</v>
      </c>
      <c r="J841" s="52">
        <f>IFERROR(_xll.qlIndexFixing(Index1M,$H841,TRUE,_xll.ohTrigger(RecalcTrigger,Trigger1M)),NA())</f>
        <v>3.17451149944456E-2</v>
      </c>
      <c r="K841" s="52">
        <f>IFERROR(_xll.qlIndexFixing(ONIndex1M,I841,TRUE,_xll.ohTrigger(RecalcTrigger,Trigger1M)),NA())</f>
        <v>3.1679627289316059E-2</v>
      </c>
      <c r="L841" s="52">
        <f>IFERROR(_xll.qlIndexFixing(Index3M,H841,TRUE,_xll.ohTrigger(RecalcTrigger,Trigger3M)),NA())</f>
        <v>3.2782011991258235E-2</v>
      </c>
      <c r="M841" s="52">
        <f>IFERROR(_xll.qlIndexFixing(ONIndex3M,I841,TRUE,_xll.ohTrigger(RecalcTrigger,Trigger3M)),NA())</f>
        <v>3.2582574406578857E-2</v>
      </c>
      <c r="N841" s="52">
        <f>IFERROR(_xll.qlIndexFixing(Index6M,$H841,TRUE,_xll.ohTrigger(RecalcTrigger,Trigger6M)),NA())</f>
        <v>3.3486283714729642E-2</v>
      </c>
      <c r="O841" s="52">
        <f>IFERROR(_xll.qlIndexFixing(ONIndex6M,I841,TRUE,_xll.ohTrigger(RecalcTrigger,Trigger6M)),NA())</f>
        <v>3.3082025461892428E-2</v>
      </c>
      <c r="P841" s="52">
        <f>IFERROR(_xll.qlIndexFixing(Index1Y,$H841,TRUE,_xll.ohTrigger(RecalcTrigger,Trigger1Y)),NA())</f>
        <v>3.4766061130254204E-2</v>
      </c>
      <c r="Q841" s="52">
        <f>IFERROR(_xll.qlIndexFixing(ONIndex1Y,I841,TRUE,_xll.ohTrigger(RecalcTrigger,Trigger1Y)),NA())</f>
        <v>3.3854676328406441E-2</v>
      </c>
    </row>
    <row r="842" spans="2:17" x14ac:dyDescent="0.2">
      <c r="B842" s="46" t="s">
        <v>51</v>
      </c>
      <c r="D842" s="49">
        <f>_xll.qlCalendarAdvance(LocalCalendar,$D841,B842,"f",FALSE)</f>
        <v>45189</v>
      </c>
      <c r="E842" s="49">
        <f>_xll.qlInterestRateIndexValueDate(IndexON,D842)</f>
        <v>45189</v>
      </c>
      <c r="F842" s="52">
        <f>IFERROR(_xll.qlIndexFixing(IndexON,D842,TRUE,_xll.ohTrigger(RecalcTrigger,TriggerON)),NA())</f>
        <v>3.1033277824059624E-2</v>
      </c>
      <c r="H842" s="49">
        <f>_xll.qlCalendarAdvance(IborCalendar,$H841,B842,"f",FALSE)</f>
        <v>45182</v>
      </c>
      <c r="I842" s="49">
        <f>_xll.qlInterestRateIndexValueDate(Index1M,$H842)</f>
        <v>45184</v>
      </c>
      <c r="J842" s="52">
        <f>IFERROR(_xll.qlIndexFixing(Index1M,$H842,TRUE,_xll.ohTrigger(RecalcTrigger,Trigger1M)),NA())</f>
        <v>3.1754870000775329E-2</v>
      </c>
      <c r="K842" s="52">
        <f>IFERROR(_xll.qlIndexFixing(ONIndex1M,I842,TRUE,_xll.ohTrigger(RecalcTrigger,Trigger1M)),NA())</f>
        <v>3.1691749674092051E-2</v>
      </c>
      <c r="L842" s="52">
        <f>IFERROR(_xll.qlIndexFixing(Index3M,H842,TRUE,_xll.ohTrigger(RecalcTrigger,Trigger3M)),NA())</f>
        <v>3.2792749724711398E-2</v>
      </c>
      <c r="M842" s="52">
        <f>IFERROR(_xll.qlIndexFixing(ONIndex3M,I842,TRUE,_xll.ohTrigger(RecalcTrigger,Trigger3M)),NA())</f>
        <v>3.25939565308353E-2</v>
      </c>
      <c r="N842" s="52">
        <f>IFERROR(_xll.qlIndexFixing(Index6M,$H842,TRUE,_xll.ohTrigger(RecalcTrigger,Trigger6M)),NA())</f>
        <v>3.3498783314480494E-2</v>
      </c>
      <c r="O842" s="52">
        <f>IFERROR(_xll.qlIndexFixing(ONIndex6M,I842,TRUE,_xll.ohTrigger(RecalcTrigger,Trigger6M)),NA())</f>
        <v>3.3088215540235666E-2</v>
      </c>
      <c r="P842" s="52">
        <f>IFERROR(_xll.qlIndexFixing(Index1Y,$H842,TRUE,_xll.ohTrigger(RecalcTrigger,Trigger1Y)),NA())</f>
        <v>3.4781754064535299E-2</v>
      </c>
      <c r="Q842" s="52">
        <f>IFERROR(_xll.qlIndexFixing(ONIndex1Y,I842,TRUE,_xll.ohTrigger(RecalcTrigger,Trigger1Y)),NA())</f>
        <v>3.3859723279503484E-2</v>
      </c>
    </row>
    <row r="843" spans="2:17" x14ac:dyDescent="0.2">
      <c r="B843" s="46" t="s">
        <v>51</v>
      </c>
      <c r="D843" s="49">
        <f>_xll.qlCalendarAdvance(LocalCalendar,$D842,B843,"f",FALSE)</f>
        <v>45196</v>
      </c>
      <c r="E843" s="49">
        <f>_xll.qlInterestRateIndexValueDate(IndexON,D843)</f>
        <v>45196</v>
      </c>
      <c r="F843" s="52">
        <f>IFERROR(_xll.qlIndexFixing(IndexON,D843,TRUE,_xll.ohTrigger(RecalcTrigger,TriggerON)),NA())</f>
        <v>3.1052955903305701E-2</v>
      </c>
      <c r="H843" s="49">
        <f>_xll.qlCalendarAdvance(IborCalendar,$H842,B843,"f",FALSE)</f>
        <v>45189</v>
      </c>
      <c r="I843" s="49">
        <f>_xll.qlInterestRateIndexValueDate(Index1M,$H843)</f>
        <v>45191</v>
      </c>
      <c r="J843" s="52">
        <f>IFERROR(_xll.qlIndexFixing(Index1M,$H843,TRUE,_xll.ohTrigger(RecalcTrigger,Trigger1M)),NA())</f>
        <v>3.1766808382369602E-2</v>
      </c>
      <c r="K843" s="52">
        <f>IFERROR(_xll.qlIndexFixing(ONIndex1M,I843,TRUE,_xll.ohTrigger(RecalcTrigger,Trigger1M)),NA())</f>
        <v>3.1703800919613556E-2</v>
      </c>
      <c r="L843" s="52">
        <f>IFERROR(_xll.qlIndexFixing(Index3M,H843,TRUE,_xll.ohTrigger(RecalcTrigger,Trigger3M)),NA())</f>
        <v>3.280337045787203E-2</v>
      </c>
      <c r="M843" s="52">
        <f>IFERROR(_xll.qlIndexFixing(ONIndex3M,I843,TRUE,_xll.ohTrigger(RecalcTrigger,Trigger3M)),NA())</f>
        <v>3.2605222557853253E-2</v>
      </c>
      <c r="N843" s="52">
        <f>IFERROR(_xll.qlIndexFixing(Index6M,$H843,TRUE,_xll.ohTrigger(RecalcTrigger,Trigger6M)),NA())</f>
        <v>3.3511768416688487E-2</v>
      </c>
      <c r="O843" s="52">
        <f>IFERROR(_xll.qlIndexFixing(ONIndex6M,I843,TRUE,_xll.ohTrigger(RecalcTrigger,Trigger6M)),NA())</f>
        <v>3.3094883088296001E-2</v>
      </c>
      <c r="P843" s="52">
        <f>IFERROR(_xll.qlIndexFixing(Index1Y,$H843,TRUE,_xll.ohTrigger(RecalcTrigger,Trigger1Y)),NA())</f>
        <v>3.4797709931654625E-2</v>
      </c>
      <c r="Q843" s="52">
        <f>IFERROR(_xll.qlIndexFixing(ONIndex1Y,I843,TRUE,_xll.ohTrigger(RecalcTrigger,Trigger1Y)),NA())</f>
        <v>3.3865193226532142E-2</v>
      </c>
    </row>
    <row r="844" spans="2:17" x14ac:dyDescent="0.2">
      <c r="B844" s="46" t="s">
        <v>51</v>
      </c>
      <c r="D844" s="49">
        <f>_xll.qlCalendarAdvance(LocalCalendar,$D843,B844,"f",FALSE)</f>
        <v>45203</v>
      </c>
      <c r="E844" s="49">
        <f>_xll.qlInterestRateIndexValueDate(IndexON,D844)</f>
        <v>45203</v>
      </c>
      <c r="F844" s="52">
        <f>IFERROR(_xll.qlIndexFixing(IndexON,D844,TRUE,_xll.ohTrigger(RecalcTrigger,TriggerON)),NA())</f>
        <v>3.1071843325811699E-2</v>
      </c>
      <c r="H844" s="49">
        <f>_xll.qlCalendarAdvance(IborCalendar,$H843,B844,"f",FALSE)</f>
        <v>45196</v>
      </c>
      <c r="I844" s="49">
        <f>_xll.qlInterestRateIndexValueDate(Index1M,$H844)</f>
        <v>45198</v>
      </c>
      <c r="J844" s="52">
        <f>IFERROR(_xll.qlIndexFixing(Index1M,$H844,TRUE,_xll.ohTrigger(RecalcTrigger,Trigger1M)),NA())</f>
        <v>3.1780918013907256E-2</v>
      </c>
      <c r="K844" s="52">
        <f>IFERROR(_xll.qlIndexFixing(ONIndex1M,I844,TRUE,_xll.ohTrigger(RecalcTrigger,Trigger1M)),NA())</f>
        <v>3.1715781025853929E-2</v>
      </c>
      <c r="L844" s="52">
        <f>IFERROR(_xll.qlIndexFixing(Index3M,H844,TRUE,_xll.ohTrigger(RecalcTrigger,Trigger3M)),NA())</f>
        <v>3.2813874189806365E-2</v>
      </c>
      <c r="M844" s="52">
        <f>IFERROR(_xll.qlIndexFixing(ONIndex3M,I844,TRUE,_xll.ohTrigger(RecalcTrigger,Trigger3M)),NA())</f>
        <v>3.2616372487606071E-2</v>
      </c>
      <c r="N844" s="52">
        <f>IFERROR(_xll.qlIndexFixing(Index6M,$H844,TRUE,_xll.ohTrigger(RecalcTrigger,Trigger6M)),NA())</f>
        <v>3.3522558771168623E-2</v>
      </c>
      <c r="O844" s="52">
        <f>IFERROR(_xll.qlIndexFixing(ONIndex6M,I844,TRUE,_xll.ohTrigger(RecalcTrigger,Trigger6M)),NA())</f>
        <v>3.3102028106180015E-2</v>
      </c>
      <c r="P844" s="52">
        <f>IFERROR(_xll.qlIndexFixing(Index1Y,$H844,TRUE,_xll.ohTrigger(RecalcTrigger,Trigger1Y)),NA())</f>
        <v>3.4813913414866816E-2</v>
      </c>
      <c r="Q844" s="52">
        <f>IFERROR(_xll.qlIndexFixing(ONIndex1Y,I844,TRUE,_xll.ohTrigger(RecalcTrigger,Trigger1Y)),NA())</f>
        <v>3.3871086169572351E-2</v>
      </c>
    </row>
    <row r="845" spans="2:17" x14ac:dyDescent="0.2">
      <c r="B845" s="46" t="s">
        <v>51</v>
      </c>
      <c r="D845" s="49">
        <f>_xll.qlCalendarAdvance(LocalCalendar,$D844,B845,"f",FALSE)</f>
        <v>45210</v>
      </c>
      <c r="E845" s="49">
        <f>_xll.qlInterestRateIndexValueDate(IndexON,D845)</f>
        <v>45210</v>
      </c>
      <c r="F845" s="52">
        <f>IFERROR(_xll.qlIndexFixing(IndexON,D845,TRUE,_xll.ohTrigger(RecalcTrigger,TriggerON)),NA())</f>
        <v>3.1089940091577617E-2</v>
      </c>
      <c r="H845" s="49">
        <f>_xll.qlCalendarAdvance(IborCalendar,$H844,B845,"f",FALSE)</f>
        <v>45203</v>
      </c>
      <c r="I845" s="49">
        <f>_xll.qlInterestRateIndexValueDate(Index1M,$H845)</f>
        <v>45205</v>
      </c>
      <c r="J845" s="52">
        <f>IFERROR(_xll.qlIndexFixing(Index1M,$H845,TRUE,_xll.ohTrigger(RecalcTrigger,Trigger1M)),NA())</f>
        <v>3.1790471233083303E-2</v>
      </c>
      <c r="K845" s="52">
        <f>IFERROR(_xll.qlIndexFixing(ONIndex1M,I845,TRUE,_xll.ohTrigger(RecalcTrigger,Trigger1M)),NA())</f>
        <v>3.172993560006665E-2</v>
      </c>
      <c r="L845" s="52">
        <f>IFERROR(_xll.qlIndexFixing(Index3M,H845,TRUE,_xll.ohTrigger(RecalcTrigger,Trigger3M)),NA())</f>
        <v>3.2830894123610566E-2</v>
      </c>
      <c r="M845" s="52">
        <f>IFERROR(_xll.qlIndexFixing(ONIndex3M,I845,TRUE,_xll.ohTrigger(RecalcTrigger,Trigger3M)),NA())</f>
        <v>3.2629667837400511E-2</v>
      </c>
      <c r="N845" s="52">
        <f>IFERROR(_xll.qlIndexFixing(Index6M,$H845,TRUE,_xll.ohTrigger(RecalcTrigger,Trigger6M)),NA())</f>
        <v>3.3547365534144127E-2</v>
      </c>
      <c r="O845" s="52">
        <f>IFERROR(_xll.qlIndexFixing(ONIndex6M,I845,TRUE,_xll.ohTrigger(RecalcTrigger,Trigger6M)),NA())</f>
        <v>3.3111738696631754E-2</v>
      </c>
      <c r="P845" s="52">
        <f>IFERROR(_xll.qlIndexFixing(Index1Y,$H845,TRUE,_xll.ohTrigger(RecalcTrigger,Trigger1Y)),NA())</f>
        <v>3.4830349196638244E-2</v>
      </c>
      <c r="Q845" s="52">
        <f>IFERROR(_xll.qlIndexFixing(ONIndex1Y,I845,TRUE,_xll.ohTrigger(RecalcTrigger,Trigger1Y)),NA())</f>
        <v>3.3879465893047467E-2</v>
      </c>
    </row>
    <row r="846" spans="2:17" x14ac:dyDescent="0.2">
      <c r="B846" s="46" t="s">
        <v>51</v>
      </c>
      <c r="D846" s="49">
        <f>_xll.qlCalendarAdvance(LocalCalendar,$D845,B846,"f",FALSE)</f>
        <v>45217</v>
      </c>
      <c r="E846" s="49">
        <f>_xll.qlInterestRateIndexValueDate(IndexON,D846)</f>
        <v>45217</v>
      </c>
      <c r="F846" s="52">
        <f>IFERROR(_xll.qlIndexFixing(IndexON,D846,TRUE,_xll.ohTrigger(RecalcTrigger,TriggerON)),NA())</f>
        <v>3.1107246200363647E-2</v>
      </c>
      <c r="H846" s="49">
        <f>_xll.qlCalendarAdvance(IborCalendar,$H845,B846,"f",FALSE)</f>
        <v>45210</v>
      </c>
      <c r="I846" s="49">
        <f>_xll.qlInterestRateIndexValueDate(Index1M,$H846)</f>
        <v>45212</v>
      </c>
      <c r="J846" s="52">
        <f>IFERROR(_xll.qlIndexFixing(Index1M,$H846,TRUE,_xll.ohTrigger(RecalcTrigger,Trigger1M)),NA())</f>
        <v>3.1802195701766962E-2</v>
      </c>
      <c r="K846" s="52">
        <f>IFERROR(_xll.qlIndexFixing(ONIndex1M,I846,TRUE,_xll.ohTrigger(RecalcTrigger,Trigger1M)),NA())</f>
        <v>3.1739527820358049E-2</v>
      </c>
      <c r="L846" s="52">
        <f>IFERROR(_xll.qlIndexFixing(Index3M,H846,TRUE,_xll.ohTrigger(RecalcTrigger,Trigger3M)),NA())</f>
        <v>3.2843344057331407E-2</v>
      </c>
      <c r="M846" s="52">
        <f>IFERROR(_xll.qlIndexFixing(ONIndex3M,I846,TRUE,_xll.ohTrigger(RecalcTrigger,Trigger3M)),NA())</f>
        <v>3.2638324055183077E-2</v>
      </c>
      <c r="N846" s="52">
        <f>IFERROR(_xll.qlIndexFixing(Index6M,$H846,TRUE,_xll.ohTrigger(RecalcTrigger,Trigger6M)),NA())</f>
        <v>3.3561915281874646E-2</v>
      </c>
      <c r="O846" s="52">
        <f>IFERROR(_xll.qlIndexFixing(ONIndex6M,I846,TRUE,_xll.ohTrigger(RecalcTrigger,Trigger6M)),NA())</f>
        <v>3.3117750551658887E-2</v>
      </c>
      <c r="P846" s="52">
        <f>IFERROR(_xll.qlIndexFixing(Index1Y,$H846,TRUE,_xll.ohTrigger(RecalcTrigger,Trigger1Y)),NA())</f>
        <v>3.4850034204527487E-2</v>
      </c>
      <c r="Q846" s="52">
        <f>IFERROR(_xll.qlIndexFixing(ONIndex1Y,I846,TRUE,_xll.ohTrigger(RecalcTrigger,Trigger1Y)),NA())</f>
        <v>3.3884141043927229E-2</v>
      </c>
    </row>
    <row r="847" spans="2:17" x14ac:dyDescent="0.2">
      <c r="B847" s="46" t="s">
        <v>51</v>
      </c>
      <c r="D847" s="49">
        <f>_xll.qlCalendarAdvance(LocalCalendar,$D846,B847,"f",FALSE)</f>
        <v>45224</v>
      </c>
      <c r="E847" s="49">
        <f>_xll.qlInterestRateIndexValueDate(IndexON,D847)</f>
        <v>45224</v>
      </c>
      <c r="F847" s="52">
        <f>IFERROR(_xll.qlIndexFixing(IndexON,D847,TRUE,_xll.ohTrigger(RecalcTrigger,TriggerON)),NA())</f>
        <v>3.112376165216979E-2</v>
      </c>
      <c r="H847" s="49">
        <f>_xll.qlCalendarAdvance(IborCalendar,$H846,B847,"f",FALSE)</f>
        <v>45217</v>
      </c>
      <c r="I847" s="49">
        <f>_xll.qlInterestRateIndexValueDate(Index1M,$H847)</f>
        <v>45219</v>
      </c>
      <c r="J847" s="52">
        <f>IFERROR(_xll.qlIndexFixing(Index1M,$H847,TRUE,_xll.ohTrigger(RecalcTrigger,Trigger1M)),NA())</f>
        <v>3.1813848865715602E-2</v>
      </c>
      <c r="K847" s="52">
        <f>IFERROR(_xll.qlIndexFixing(ONIndex1M,I847,TRUE,_xll.ohTrigger(RecalcTrigger,Trigger1M)),NA())</f>
        <v>3.1751294508595151E-2</v>
      </c>
      <c r="L847" s="52">
        <f>IFERROR(_xll.qlIndexFixing(Index3M,H847,TRUE,_xll.ohTrigger(RecalcTrigger,Trigger3M)),NA())</f>
        <v>3.2851271980585177E-2</v>
      </c>
      <c r="M847" s="52">
        <f>IFERROR(_xll.qlIndexFixing(ONIndex3M,I847,TRUE,_xll.ohTrigger(RecalcTrigger,Trigger3M)),NA())</f>
        <v>3.2649125692953973E-2</v>
      </c>
      <c r="N847" s="52">
        <f>IFERROR(_xll.qlIndexFixing(Index6M,$H847,TRUE,_xll.ohTrigger(RecalcTrigger,Trigger6M)),NA())</f>
        <v>3.3576950710625761E-2</v>
      </c>
      <c r="O847" s="52">
        <f>IFERROR(_xll.qlIndexFixing(ONIndex6M,I847,TRUE,_xll.ohTrigger(RecalcTrigger,Trigger6M)),NA())</f>
        <v>3.3126327979466907E-2</v>
      </c>
      <c r="P847" s="52">
        <f>IFERROR(_xll.qlIndexFixing(Index1Y,$H847,TRUE,_xll.ohTrigger(RecalcTrigger,Trigger1Y)),NA())</f>
        <v>3.4863856381560074E-2</v>
      </c>
      <c r="Q847" s="52">
        <f>IFERROR(_xll.qlIndexFixing(ONIndex1Y,I847,TRUE,_xll.ohTrigger(RecalcTrigger,Trigger1Y)),NA())</f>
        <v>3.3891302975348481E-2</v>
      </c>
    </row>
    <row r="848" spans="2:17" x14ac:dyDescent="0.2">
      <c r="B848" s="46" t="s">
        <v>51</v>
      </c>
      <c r="D848" s="49">
        <f>_xll.qlCalendarAdvance(LocalCalendar,$D847,B848,"f",FALSE)</f>
        <v>45231</v>
      </c>
      <c r="E848" s="49">
        <f>_xll.qlInterestRateIndexValueDate(IndexON,D848)</f>
        <v>45231</v>
      </c>
      <c r="F848" s="52">
        <f>IFERROR(_xll.qlIndexFixing(IndexON,D848,TRUE,_xll.ohTrigger(RecalcTrigger,TriggerON)),NA())</f>
        <v>3.1139486446756237E-2</v>
      </c>
      <c r="H848" s="49">
        <f>_xll.qlCalendarAdvance(IborCalendar,$H847,B848,"f",FALSE)</f>
        <v>45224</v>
      </c>
      <c r="I848" s="49">
        <f>_xll.qlInterestRateIndexValueDate(Index1M,$H848)</f>
        <v>45226</v>
      </c>
      <c r="J848" s="52">
        <f>IFERROR(_xll.qlIndexFixing(Index1M,$H848,TRUE,_xll.ohTrigger(RecalcTrigger,Trigger1M)),NA())</f>
        <v>3.1825430724712618E-2</v>
      </c>
      <c r="K848" s="52">
        <f>IFERROR(_xll.qlIndexFixing(ONIndex1M,I848,TRUE,_xll.ohTrigger(RecalcTrigger,Trigger1M)),NA())</f>
        <v>3.176299005744454E-2</v>
      </c>
      <c r="L848" s="52">
        <f>IFERROR(_xll.qlIndexFixing(Index3M,H848,TRUE,_xll.ohTrigger(RecalcTrigger,Trigger3M)),NA())</f>
        <v>3.2861285355364735E-2</v>
      </c>
      <c r="M848" s="52">
        <f>IFERROR(_xll.qlIndexFixing(ONIndex3M,I848,TRUE,_xll.ohTrigger(RecalcTrigger,Trigger3M)),NA())</f>
        <v>3.2659811233326508E-2</v>
      </c>
      <c r="N848" s="52">
        <f>IFERROR(_xll.qlIndexFixing(Index6M,$H848,TRUE,_xll.ohTrigger(RecalcTrigger,Trigger6M)),NA())</f>
        <v>3.3592471831461912E-2</v>
      </c>
      <c r="O848" s="52">
        <f>IFERROR(_xll.qlIndexFixing(ONIndex6M,I848,TRUE,_xll.ohTrigger(RecalcTrigger,Trigger6M)),NA())</f>
        <v>3.3135382877444997E-2</v>
      </c>
      <c r="P848" s="52">
        <f>IFERROR(_xll.qlIndexFixing(Index1Y,$H848,TRUE,_xll.ohTrigger(RecalcTrigger,Trigger1Y)),NA())</f>
        <v>3.4880897145381354E-2</v>
      </c>
      <c r="Q848" s="52">
        <f>IFERROR(_xll.qlIndexFixing(ONIndex1Y,I848,TRUE,_xll.ohTrigger(RecalcTrigger,Trigger1Y)),NA())</f>
        <v>3.3898887903074382E-2</v>
      </c>
    </row>
    <row r="849" spans="2:17" x14ac:dyDescent="0.2">
      <c r="B849" s="46" t="s">
        <v>51</v>
      </c>
      <c r="D849" s="49">
        <f>_xll.qlCalendarAdvance(LocalCalendar,$D848,B849,"f",FALSE)</f>
        <v>45238</v>
      </c>
      <c r="E849" s="49">
        <f>_xll.qlInterestRateIndexValueDate(IndexON,D849)</f>
        <v>45238</v>
      </c>
      <c r="F849" s="52">
        <f>IFERROR(_xll.qlIndexFixing(IndexON,D849,TRUE,_xll.ohTrigger(RecalcTrigger,TriggerON)),NA())</f>
        <v>3.1154420584122988E-2</v>
      </c>
      <c r="H849" s="49">
        <f>_xll.qlCalendarAdvance(IborCalendar,$H848,B849,"f",FALSE)</f>
        <v>45231</v>
      </c>
      <c r="I849" s="49">
        <f>_xll.qlInterestRateIndexValueDate(Index1M,$H849)</f>
        <v>45233</v>
      </c>
      <c r="J849" s="52">
        <f>IFERROR(_xll.qlIndexFixing(Index1M,$H849,TRUE,_xll.ohTrigger(RecalcTrigger,Trigger1M)),NA())</f>
        <v>3.1836941278543994E-2</v>
      </c>
      <c r="K849" s="52">
        <f>IFERROR(_xll.qlIndexFixing(ONIndex1M,I849,TRUE,_xll.ohTrigger(RecalcTrigger,Trigger1M)),NA())</f>
        <v>3.177461446693286E-2</v>
      </c>
      <c r="L849" s="52">
        <f>IFERROR(_xll.qlIndexFixing(Index3M,H849,TRUE,_xll.ohTrigger(RecalcTrigger,Trigger3M)),NA())</f>
        <v>3.2871181693120824E-2</v>
      </c>
      <c r="M849" s="52">
        <f>IFERROR(_xll.qlIndexFixing(ONIndex3M,I849,TRUE,_xll.ohTrigger(RecalcTrigger,Trigger3M)),NA())</f>
        <v>3.2670380676274036E-2</v>
      </c>
      <c r="N849" s="52">
        <f>IFERROR(_xll.qlIndexFixing(Index6M,$H849,TRUE,_xll.ohTrigger(RecalcTrigger,Trigger6M)),NA())</f>
        <v>3.3599875132620347E-2</v>
      </c>
      <c r="O849" s="52">
        <f>IFERROR(_xll.qlIndexFixing(ONIndex6M,I849,TRUE,_xll.ohTrigger(RecalcTrigger,Trigger6M)),NA())</f>
        <v>3.3144915245726381E-2</v>
      </c>
      <c r="P849" s="52">
        <f>IFERROR(_xll.qlIndexFixing(Index1Y,$H849,TRUE,_xll.ohTrigger(RecalcTrigger,Trigger1Y)),NA())</f>
        <v>3.4898108929042458E-2</v>
      </c>
      <c r="Q849" s="52">
        <f>IFERROR(_xll.qlIndexFixing(ONIndex1Y,I849,TRUE,_xll.ohTrigger(RecalcTrigger,Trigger1Y)),NA())</f>
        <v>3.3906895827158223E-2</v>
      </c>
    </row>
    <row r="850" spans="2:17" x14ac:dyDescent="0.2">
      <c r="B850" s="46" t="s">
        <v>51</v>
      </c>
      <c r="D850" s="49">
        <f>_xll.qlCalendarAdvance(LocalCalendar,$D849,B850,"f",FALSE)</f>
        <v>45245</v>
      </c>
      <c r="E850" s="49">
        <f>_xll.qlInterestRateIndexValueDate(IndexON,D850)</f>
        <v>45245</v>
      </c>
      <c r="F850" s="52">
        <f>IFERROR(_xll.qlIndexFixing(IndexON,D850,TRUE,_xll.ohTrigger(RecalcTrigger,TriggerON)),NA())</f>
        <v>3.1168564064110171E-2</v>
      </c>
      <c r="H850" s="49">
        <f>_xll.qlCalendarAdvance(IborCalendar,$H849,B850,"f",FALSE)</f>
        <v>45238</v>
      </c>
      <c r="I850" s="49">
        <f>_xll.qlInterestRateIndexValueDate(Index1M,$H850)</f>
        <v>45243</v>
      </c>
      <c r="J850" s="52">
        <f>IFERROR(_xll.qlIndexFixing(Index1M,$H850,TRUE,_xll.ohTrigger(RecalcTrigger,Trigger1M)),NA())</f>
        <v>3.1851044582404064E-2</v>
      </c>
      <c r="K850" s="52">
        <f>IFERROR(_xll.qlIndexFixing(ONIndex1M,I850,TRUE,_xll.ohTrigger(RecalcTrigger,Trigger1M)),NA())</f>
        <v>3.178664936433151E-2</v>
      </c>
      <c r="L850" s="52">
        <f>IFERROR(_xll.qlIndexFixing(Index3M,H850,TRUE,_xll.ohTrigger(RecalcTrigger,Trigger3M)),NA())</f>
        <v>3.2880775625183656E-2</v>
      </c>
      <c r="M850" s="52">
        <f>IFERROR(_xll.qlIndexFixing(ONIndex3M,I850,TRUE,_xll.ohTrigger(RecalcTrigger,Trigger3M)),NA())</f>
        <v>3.2680833298828205E-2</v>
      </c>
      <c r="N850" s="52">
        <f>IFERROR(_xll.qlIndexFixing(Index6M,$H850,TRUE,_xll.ohTrigger(RecalcTrigger,Trigger6M)),NA())</f>
        <v>3.3623429355914794E-2</v>
      </c>
      <c r="O850" s="52">
        <f>IFERROR(_xll.qlIndexFixing(ONIndex6M,I850,TRUE,_xll.ohTrigger(RecalcTrigger,Trigger6M)),NA())</f>
        <v>3.315481594555969E-2</v>
      </c>
      <c r="P850" s="52">
        <f>IFERROR(_xll.qlIndexFixing(Index1Y,$H850,TRUE,_xll.ohTrigger(RecalcTrigger,Trigger1Y)),NA())</f>
        <v>3.491992704288701E-2</v>
      </c>
      <c r="Q850" s="52">
        <f>IFERROR(_xll.qlIndexFixing(ONIndex1Y,I850,TRUE,_xll.ohTrigger(RecalcTrigger,Trigger1Y)),NA())</f>
        <v>3.391461529435702E-2</v>
      </c>
    </row>
    <row r="851" spans="2:17" x14ac:dyDescent="0.2">
      <c r="B851" s="46" t="s">
        <v>51</v>
      </c>
      <c r="D851" s="49">
        <f>_xll.qlCalendarAdvance(LocalCalendar,$D850,B851,"f",FALSE)</f>
        <v>45252</v>
      </c>
      <c r="E851" s="49">
        <f>_xll.qlInterestRateIndexValueDate(IndexON,D851)</f>
        <v>45252</v>
      </c>
      <c r="F851" s="52">
        <f>IFERROR(_xll.qlIndexFixing(IndexON,D851,TRUE,_xll.ohTrigger(RecalcTrigger,TriggerON)),NA())</f>
        <v>3.1184188900974519E-2</v>
      </c>
      <c r="H851" s="49">
        <f>_xll.qlCalendarAdvance(IborCalendar,$H850,B851,"f",FALSE)</f>
        <v>45245</v>
      </c>
      <c r="I851" s="49">
        <f>_xll.qlInterestRateIndexValueDate(Index1M,$H851)</f>
        <v>45247</v>
      </c>
      <c r="J851" s="52">
        <f>IFERROR(_xll.qlIndexFixing(Index1M,$H851,TRUE,_xll.ohTrigger(RecalcTrigger,Trigger1M)),NA())</f>
        <v>3.1859748469879511E-2</v>
      </c>
      <c r="K851" s="52">
        <f>IFERROR(_xll.qlIndexFixing(ONIndex1M,I851,TRUE,_xll.ohTrigger(RecalcTrigger,Trigger1M)),NA())</f>
        <v>3.1797649867586486E-2</v>
      </c>
      <c r="L851" s="52">
        <f>IFERROR(_xll.qlIndexFixing(Index3M,H851,TRUE,_xll.ohTrigger(RecalcTrigger,Trigger3M)),NA())</f>
        <v>3.2892788436879566E-2</v>
      </c>
      <c r="M851" s="52">
        <f>IFERROR(_xll.qlIndexFixing(ONIndex3M,I851,TRUE,_xll.ohTrigger(RecalcTrigger,Trigger3M)),NA())</f>
        <v>3.2691171269787489E-2</v>
      </c>
      <c r="N851" s="52">
        <f>IFERROR(_xll.qlIndexFixing(Index6M,$H851,TRUE,_xll.ohTrigger(RecalcTrigger,Trigger6M)),NA())</f>
        <v>3.3633128524796468E-2</v>
      </c>
      <c r="O851" s="52">
        <f>IFERROR(_xll.qlIndexFixing(ONIndex6M,I851,TRUE,_xll.ohTrigger(RecalcTrigger,Trigger6M)),NA())</f>
        <v>3.3165412393545424E-2</v>
      </c>
      <c r="P851" s="52">
        <f>IFERROR(_xll.qlIndexFixing(Index1Y,$H851,TRUE,_xll.ohTrigger(RecalcTrigger,Trigger1Y)),NA())</f>
        <v>3.493298426700147E-2</v>
      </c>
      <c r="Q851" s="52">
        <f>IFERROR(_xll.qlIndexFixing(ONIndex1Y,I851,TRUE,_xll.ohTrigger(RecalcTrigger,Trigger1Y)),NA())</f>
        <v>3.3924180664746117E-2</v>
      </c>
    </row>
    <row r="852" spans="2:17" x14ac:dyDescent="0.2">
      <c r="B852" s="46" t="s">
        <v>51</v>
      </c>
      <c r="D852" s="49">
        <f>_xll.qlCalendarAdvance(LocalCalendar,$D851,B852,"f",FALSE)</f>
        <v>45259</v>
      </c>
      <c r="E852" s="49">
        <f>_xll.qlInterestRateIndexValueDate(IndexON,D852)</f>
        <v>45259</v>
      </c>
      <c r="F852" s="52">
        <f>IFERROR(_xll.qlIndexFixing(IndexON,D852,TRUE,_xll.ohTrigger(RecalcTrigger,TriggerON)),NA())</f>
        <v>3.1194479051626089E-2</v>
      </c>
      <c r="H852" s="49">
        <f>_xll.qlCalendarAdvance(IborCalendar,$H851,B852,"f",FALSE)</f>
        <v>45252</v>
      </c>
      <c r="I852" s="49">
        <f>_xll.qlInterestRateIndexValueDate(Index1M,$H852)</f>
        <v>45254</v>
      </c>
      <c r="J852" s="52">
        <f>IFERROR(_xll.qlIndexFixing(Index1M,$H852,TRUE,_xll.ohTrigger(RecalcTrigger,Trigger1M)),NA())</f>
        <v>3.1875464765798778E-2</v>
      </c>
      <c r="K852" s="52">
        <f>IFERROR(_xll.qlIndexFixing(ONIndex1M,I852,TRUE,_xll.ohTrigger(RecalcTrigger,Trigger1M)),NA())</f>
        <v>3.1809060858778437E-2</v>
      </c>
      <c r="L852" s="52">
        <f>IFERROR(_xll.qlIndexFixing(Index3M,H852,TRUE,_xll.ohTrigger(RecalcTrigger,Trigger3M)),NA())</f>
        <v>3.2900168475308134E-2</v>
      </c>
      <c r="M852" s="52">
        <f>IFERROR(_xll.qlIndexFixing(ONIndex3M,I852,TRUE,_xll.ohTrigger(RecalcTrigger,Trigger3M)),NA())</f>
        <v>3.2701392420273478E-2</v>
      </c>
      <c r="N852" s="52">
        <f>IFERROR(_xll.qlIndexFixing(Index6M,$H852,TRUE,_xll.ohTrigger(RecalcTrigger,Trigger6M)),NA())</f>
        <v>3.3650483614365879E-2</v>
      </c>
      <c r="O852" s="52">
        <f>IFERROR(_xll.qlIndexFixing(ONIndex6M,I852,TRUE,_xll.ohTrigger(RecalcTrigger,Trigger6M)),NA())</f>
        <v>3.3176377173376181E-2</v>
      </c>
      <c r="P852" s="52">
        <f>IFERROR(_xll.qlIndexFixing(Index1Y,$H852,TRUE,_xll.ohTrigger(RecalcTrigger,Trigger1Y)),NA())</f>
        <v>3.4950617174405965E-2</v>
      </c>
      <c r="Q852" s="52">
        <f>IFERROR(_xll.qlIndexFixing(ONIndex1Y,I852,TRUE,_xll.ohTrigger(RecalcTrigger,Trigger1Y)),NA())</f>
        <v>3.3933457578410042E-2</v>
      </c>
    </row>
    <row r="853" spans="2:17" x14ac:dyDescent="0.2">
      <c r="B853" s="46" t="s">
        <v>51</v>
      </c>
      <c r="D853" s="49">
        <f>_xll.qlCalendarAdvance(LocalCalendar,$D852,B853,"f",FALSE)</f>
        <v>45266</v>
      </c>
      <c r="E853" s="49">
        <f>_xll.qlInterestRateIndexValueDate(IndexON,D853)</f>
        <v>45266</v>
      </c>
      <c r="F853" s="52">
        <f>IFERROR(_xll.qlIndexFixing(IndexON,D853,TRUE,_xll.ohTrigger(RecalcTrigger,TriggerON)),NA())</f>
        <v>3.1206250558994952E-2</v>
      </c>
      <c r="H853" s="49">
        <f>_xll.qlCalendarAdvance(IborCalendar,$H852,B853,"f",FALSE)</f>
        <v>45259</v>
      </c>
      <c r="I853" s="49">
        <f>_xll.qlInterestRateIndexValueDate(Index1M,$H853)</f>
        <v>45261</v>
      </c>
      <c r="J853" s="52">
        <f>IFERROR(_xll.qlIndexFixing(Index1M,$H853,TRUE,_xll.ohTrigger(RecalcTrigger,Trigger1M)),NA())</f>
        <v>3.1884476296648867E-2</v>
      </c>
      <c r="K853" s="52">
        <f>IFERROR(_xll.qlIndexFixing(ONIndex1M,I853,TRUE,_xll.ohTrigger(RecalcTrigger,Trigger1M)),NA())</f>
        <v>3.1820400710422803E-2</v>
      </c>
      <c r="L853" s="52">
        <f>IFERROR(_xll.qlIndexFixing(Index3M,H853,TRUE,_xll.ohTrigger(RecalcTrigger,Trigger3M)),NA())</f>
        <v>3.2903142572858528E-2</v>
      </c>
      <c r="M853" s="52">
        <f>IFERROR(_xll.qlIndexFixing(ONIndex3M,I853,TRUE,_xll.ohTrigger(RecalcTrigger,Trigger3M)),NA())</f>
        <v>3.271149747322788E-2</v>
      </c>
      <c r="N853" s="52">
        <f>IFERROR(_xll.qlIndexFixing(Index6M,$H853,TRUE,_xll.ohTrigger(RecalcTrigger,Trigger6M)),NA())</f>
        <v>3.3677363229239199E-2</v>
      </c>
      <c r="O853" s="52">
        <f>IFERROR(_xll.qlIndexFixing(ONIndex6M,I853,TRUE,_xll.ohTrigger(RecalcTrigger,Trigger6M)),NA())</f>
        <v>3.3187819423963205E-2</v>
      </c>
      <c r="P853" s="52">
        <f>IFERROR(_xll.qlIndexFixing(Index1Y,$H853,TRUE,_xll.ohTrigger(RecalcTrigger,Trigger1Y)),NA())</f>
        <v>3.4968359807821627E-2</v>
      </c>
      <c r="Q853" s="52">
        <f>IFERROR(_xll.qlIndexFixing(ONIndex1Y,I853,TRUE,_xll.ohTrigger(RecalcTrigger,Trigger1Y)),NA())</f>
        <v>3.3943157488831588E-2</v>
      </c>
    </row>
    <row r="854" spans="2:17" x14ac:dyDescent="0.2">
      <c r="B854" s="46" t="s">
        <v>51</v>
      </c>
      <c r="D854" s="49">
        <f>_xll.qlCalendarAdvance(LocalCalendar,$D853,B854,"f",FALSE)</f>
        <v>45273</v>
      </c>
      <c r="E854" s="49">
        <f>_xll.qlInterestRateIndexValueDate(IndexON,D854)</f>
        <v>45273</v>
      </c>
      <c r="F854" s="52">
        <f>IFERROR(_xll.qlIndexFixing(IndexON,D854,TRUE,_xll.ohTrigger(RecalcTrigger,TriggerON)),NA())</f>
        <v>3.1217231408584567E-2</v>
      </c>
      <c r="H854" s="49">
        <f>_xll.qlCalendarAdvance(IborCalendar,$H853,B854,"f",FALSE)</f>
        <v>45266</v>
      </c>
      <c r="I854" s="49">
        <f>_xll.qlInterestRateIndexValueDate(Index1M,$H854)</f>
        <v>45268</v>
      </c>
      <c r="J854" s="52">
        <f>IFERROR(_xll.qlIndexFixing(Index1M,$H854,TRUE,_xll.ohTrigger(RecalcTrigger,Trigger1M)),NA())</f>
        <v>3.1893424462911102E-2</v>
      </c>
      <c r="K854" s="52">
        <f>IFERROR(_xll.qlIndexFixing(ONIndex1M,I854,TRUE,_xll.ohTrigger(RecalcTrigger,Trigger1M)),NA())</f>
        <v>3.1831669422626163E-2</v>
      </c>
      <c r="L854" s="52">
        <f>IFERROR(_xll.qlIndexFixing(Index3M,H854,TRUE,_xll.ohTrigger(RecalcTrigger,Trigger3M)),NA())</f>
        <v>3.2912476243377196E-2</v>
      </c>
      <c r="M854" s="52">
        <f>IFERROR(_xll.qlIndexFixing(ONIndex3M,I854,TRUE,_xll.ohTrigger(RecalcTrigger,Trigger3M)),NA())</f>
        <v>3.2721486428597402E-2</v>
      </c>
      <c r="N854" s="52">
        <f>IFERROR(_xll.qlIndexFixing(Index6M,$H854,TRUE,_xll.ohTrigger(RecalcTrigger,Trigger6M)),NA())</f>
        <v>3.3695798754981729E-2</v>
      </c>
      <c r="O854" s="52">
        <f>IFERROR(_xll.qlIndexFixing(ONIndex6M,I854,TRUE,_xll.ohTrigger(RecalcTrigger,Trigger6M)),NA())</f>
        <v>3.3199739145466367E-2</v>
      </c>
      <c r="P854" s="52">
        <f>IFERROR(_xll.qlIndexFixing(Index1Y,$H854,TRUE,_xll.ohTrigger(RecalcTrigger,Trigger1Y)),NA())</f>
        <v>3.4986196841257949E-2</v>
      </c>
      <c r="Q854" s="52">
        <f>IFERROR(_xll.qlIndexFixing(ONIndex1Y,I854,TRUE,_xll.ohTrigger(RecalcTrigger,Trigger1Y)),NA())</f>
        <v>3.3953280396064045E-2</v>
      </c>
    </row>
    <row r="855" spans="2:17" x14ac:dyDescent="0.2">
      <c r="B855" s="46" t="s">
        <v>51</v>
      </c>
      <c r="D855" s="49">
        <f>_xll.qlCalendarAdvance(LocalCalendar,$D854,B855,"f",FALSE)</f>
        <v>45280</v>
      </c>
      <c r="E855" s="49">
        <f>_xll.qlInterestRateIndexValueDate(IndexON,D855)</f>
        <v>45280</v>
      </c>
      <c r="F855" s="52">
        <f>IFERROR(_xll.qlIndexFixing(IndexON,D855,TRUE,_xll.ohTrigger(RecalcTrigger,TriggerON)),NA())</f>
        <v>3.1227421600474869E-2</v>
      </c>
      <c r="H855" s="49">
        <f>_xll.qlCalendarAdvance(IborCalendar,$H854,B855,"f",FALSE)</f>
        <v>45273</v>
      </c>
      <c r="I855" s="49">
        <f>_xll.qlInterestRateIndexValueDate(Index1M,$H855)</f>
        <v>45275</v>
      </c>
      <c r="J855" s="52">
        <f>IFERROR(_xll.qlIndexFixing(Index1M,$H855,TRUE,_xll.ohTrigger(RecalcTrigger,Trigger1M)),NA())</f>
        <v>3.1906704819888443E-2</v>
      </c>
      <c r="K855" s="52">
        <f>IFERROR(_xll.qlIndexFixing(ONIndex1M,I855,TRUE,_xll.ohTrigger(RecalcTrigger,Trigger1M)),NA())</f>
        <v>3.1842866995308583E-2</v>
      </c>
      <c r="L855" s="52">
        <f>IFERROR(_xll.qlIndexFixing(Index3M,H855,TRUE,_xll.ohTrigger(RecalcTrigger,Trigger3M)),NA())</f>
        <v>3.2921692903065833E-2</v>
      </c>
      <c r="M855" s="52">
        <f>IFERROR(_xll.qlIndexFixing(ONIndex3M,I855,TRUE,_xll.ohTrigger(RecalcTrigger,Trigger3M)),NA())</f>
        <v>3.2731359286382045E-2</v>
      </c>
      <c r="N855" s="52">
        <f>IFERROR(_xll.qlIndexFixing(Index6M,$H855,TRUE,_xll.ohTrigger(RecalcTrigger,Trigger6M)),NA())</f>
        <v>3.3714720060278786E-2</v>
      </c>
      <c r="O855" s="52">
        <f>IFERROR(_xll.qlIndexFixing(ONIndex6M,I855,TRUE,_xll.ohTrigger(RecalcTrigger,Trigger6M)),NA())</f>
        <v>3.3212136338018894E-2</v>
      </c>
      <c r="P855" s="52">
        <f>IFERROR(_xll.qlIndexFixing(Index1Y,$H855,TRUE,_xll.ohTrigger(RecalcTrigger,Trigger1Y)),NA())</f>
        <v>3.5004112947678072E-2</v>
      </c>
      <c r="Q855" s="52">
        <f>IFERROR(_xll.qlIndexFixing(ONIndex1Y,I855,TRUE,_xll.ohTrigger(RecalcTrigger,Trigger1Y)),NA())</f>
        <v>3.396382630024064E-2</v>
      </c>
    </row>
    <row r="856" spans="2:17" x14ac:dyDescent="0.2">
      <c r="B856" s="46" t="s">
        <v>51</v>
      </c>
      <c r="D856" s="49">
        <f>_xll.qlCalendarAdvance(LocalCalendar,$D855,B856,"f",FALSE)</f>
        <v>45287</v>
      </c>
      <c r="E856" s="49">
        <f>_xll.qlInterestRateIndexValueDate(IndexON,D856)</f>
        <v>45287</v>
      </c>
      <c r="F856" s="52">
        <f>IFERROR(_xll.qlIndexFixing(IndexON,D856,TRUE,_xll.ohTrigger(RecalcTrigger,TriggerON)),NA())</f>
        <v>3.1236821134505988E-2</v>
      </c>
      <c r="H856" s="49">
        <f>_xll.qlCalendarAdvance(IborCalendar,$H855,B856,"f",FALSE)</f>
        <v>45280</v>
      </c>
      <c r="I856" s="49">
        <f>_xll.qlInterestRateIndexValueDate(Index1M,$H856)</f>
        <v>45282</v>
      </c>
      <c r="J856" s="52">
        <f>IFERROR(_xll.qlIndexFixing(Index1M,$H856,TRUE,_xll.ohTrigger(RecalcTrigger,Trigger1M)),NA())</f>
        <v>3.1915518593211879E-2</v>
      </c>
      <c r="K856" s="52">
        <f>IFERROR(_xll.qlIndexFixing(ONIndex1M,I856,TRUE,_xll.ohTrigger(RecalcTrigger,Trigger1M)),NA())</f>
        <v>3.1858394887581909E-2</v>
      </c>
      <c r="L856" s="52">
        <f>IFERROR(_xll.qlIndexFixing(Index3M,H856,TRUE,_xll.ohTrigger(RecalcTrigger,Trigger3M)),NA())</f>
        <v>3.2930792551113655E-2</v>
      </c>
      <c r="M856" s="52">
        <f>IFERROR(_xll.qlIndexFixing(ONIndex3M,I856,TRUE,_xll.ohTrigger(RecalcTrigger,Trigger3M)),NA())</f>
        <v>3.2745476697829901E-2</v>
      </c>
      <c r="N856" s="52">
        <f>IFERROR(_xll.qlIndexFixing(Index6M,$H856,TRUE,_xll.ohTrigger(RecalcTrigger,Trigger6M)),NA())</f>
        <v>3.373412715905566E-2</v>
      </c>
      <c r="O856" s="52">
        <f>IFERROR(_xll.qlIndexFixing(ONIndex6M,I856,TRUE,_xll.ohTrigger(RecalcTrigger,Trigger6M)),NA())</f>
        <v>3.3229962359115461E-2</v>
      </c>
      <c r="P856" s="52">
        <f>IFERROR(_xll.qlIndexFixing(Index1Y,$H856,TRUE,_xll.ohTrigger(RecalcTrigger,Trigger1Y)),NA())</f>
        <v>3.5022092798983967E-2</v>
      </c>
      <c r="Q856" s="52">
        <f>IFERROR(_xll.qlIndexFixing(ONIndex1Y,I856,TRUE,_xll.ohTrigger(RecalcTrigger,Trigger1Y)),NA())</f>
        <v>3.3979609027248614E-2</v>
      </c>
    </row>
    <row r="857" spans="2:17" x14ac:dyDescent="0.2">
      <c r="B857" s="46" t="s">
        <v>51</v>
      </c>
      <c r="D857" s="49">
        <f>_xll.qlCalendarAdvance(LocalCalendar,$D856,B857,"f",FALSE)</f>
        <v>45294</v>
      </c>
      <c r="E857" s="49">
        <f>_xll.qlInterestRateIndexValueDate(IndexON,D857)</f>
        <v>45294</v>
      </c>
      <c r="F857" s="52">
        <f>IFERROR(_xll.qlIndexFixing(IndexON,D857,TRUE,_xll.ohTrigger(RecalcTrigger,TriggerON)),NA())</f>
        <v>3.1245430010757858E-2</v>
      </c>
      <c r="H857" s="49">
        <f>_xll.qlCalendarAdvance(IborCalendar,$H856,B857,"f",FALSE)</f>
        <v>45287</v>
      </c>
      <c r="I857" s="49">
        <f>_xll.qlInterestRateIndexValueDate(Index1M,$H857)</f>
        <v>45289</v>
      </c>
      <c r="J857" s="52">
        <f>IFERROR(_xll.qlIndexFixing(Index1M,$H857,TRUE,_xll.ohTrigger(RecalcTrigger,Trigger1M)),NA())</f>
        <v>3.1930837222815943E-2</v>
      </c>
      <c r="K857" s="52">
        <f>IFERROR(_xll.qlIndexFixing(ONIndex1M,I857,TRUE,_xll.ohTrigger(RecalcTrigger,Trigger1M)),NA())</f>
        <v>3.1867245478494066E-2</v>
      </c>
      <c r="L857" s="52">
        <f>IFERROR(_xll.qlIndexFixing(Index3M,H857,TRUE,_xll.ohTrigger(RecalcTrigger,Trigger3M)),NA())</f>
        <v>3.293765274617666E-2</v>
      </c>
      <c r="M857" s="52">
        <f>IFERROR(_xll.qlIndexFixing(ONIndex3M,I857,TRUE,_xll.ohTrigger(RecalcTrigger,Trigger3M)),NA())</f>
        <v>3.2752929905013328E-2</v>
      </c>
      <c r="N857" s="52">
        <f>IFERROR(_xll.qlIndexFixing(Index6M,$H857,TRUE,_xll.ohTrigger(RecalcTrigger,Trigger6M)),NA())</f>
        <v>3.3744543510207656E-2</v>
      </c>
      <c r="O857" s="52">
        <f>IFERROR(_xll.qlIndexFixing(ONIndex6M,I857,TRUE,_xll.ohTrigger(RecalcTrigger,Trigger6M)),NA())</f>
        <v>3.3240872397923837E-2</v>
      </c>
      <c r="P857" s="52">
        <f>IFERROR(_xll.qlIndexFixing(Index1Y,$H857,TRUE,_xll.ohTrigger(RecalcTrigger,Trigger1Y)),NA())</f>
        <v>3.5043114198017727E-2</v>
      </c>
      <c r="Q857" s="52">
        <f>IFERROR(_xll.qlIndexFixing(ONIndex1Y,I857,TRUE,_xll.ohTrigger(RecalcTrigger,Trigger1Y)),NA())</f>
        <v>3.3988623739709123E-2</v>
      </c>
    </row>
    <row r="858" spans="2:17" x14ac:dyDescent="0.2">
      <c r="B858" s="46" t="s">
        <v>51</v>
      </c>
      <c r="D858" s="49">
        <f>_xll.qlCalendarAdvance(LocalCalendar,$D857,B858,"f",FALSE)</f>
        <v>45301</v>
      </c>
      <c r="E858" s="49">
        <f>_xll.qlInterestRateIndexValueDate(IndexON,D858)</f>
        <v>45301</v>
      </c>
      <c r="F858" s="52">
        <f>IFERROR(_xll.qlIndexFixing(IndexON,D858,TRUE,_xll.ohTrigger(RecalcTrigger,TriggerON)),NA())</f>
        <v>3.1253248228910735E-2</v>
      </c>
      <c r="H858" s="49">
        <f>_xll.qlCalendarAdvance(IborCalendar,$H857,B858,"f",FALSE)</f>
        <v>45294</v>
      </c>
      <c r="I858" s="49">
        <f>_xll.qlInterestRateIndexValueDate(Index1M,$H858)</f>
        <v>45296</v>
      </c>
      <c r="J858" s="52">
        <f>IFERROR(_xll.qlIndexFixing(Index1M,$H858,TRUE,_xll.ohTrigger(RecalcTrigger,Trigger1M)),NA())</f>
        <v>3.1937327496241182E-2</v>
      </c>
      <c r="K858" s="52">
        <f>IFERROR(_xll.qlIndexFixing(ONIndex1M,I858,TRUE,_xll.ohTrigger(RecalcTrigger,Trigger1M)),NA())</f>
        <v>3.1876032876043681E-2</v>
      </c>
      <c r="L858" s="52">
        <f>IFERROR(_xll.qlIndexFixing(Index3M,H858,TRUE,_xll.ohTrigger(RecalcTrigger,Trigger3M)),NA())</f>
        <v>3.2948640809095549E-2</v>
      </c>
      <c r="M858" s="52">
        <f>IFERROR(_xll.qlIndexFixing(ONIndex3M,I858,TRUE,_xll.ohTrigger(RecalcTrigger,Trigger3M)),NA())</f>
        <v>3.2760281273827019E-2</v>
      </c>
      <c r="N858" s="52">
        <f>IFERROR(_xll.qlIndexFixing(Index6M,$H858,TRUE,_xll.ohTrigger(RecalcTrigger,Trigger6M)),NA())</f>
        <v>3.3764805870478615E-2</v>
      </c>
      <c r="O858" s="52">
        <f>IFERROR(_xll.qlIndexFixing(ONIndex6M,I858,TRUE,_xll.ohTrigger(RecalcTrigger,Trigger6M)),NA())</f>
        <v>3.3252192743518094E-2</v>
      </c>
      <c r="P858" s="52">
        <f>IFERROR(_xll.qlIndexFixing(Index1Y,$H858,TRUE,_xll.ohTrigger(RecalcTrigger,Trigger1Y)),NA())</f>
        <v>3.5058182418497855E-2</v>
      </c>
      <c r="Q858" s="52">
        <f>IFERROR(_xll.qlIndexFixing(ONIndex1Y,I858,TRUE,_xll.ohTrigger(RecalcTrigger,Trigger1Y)),NA())</f>
        <v>3.399800199550107E-2</v>
      </c>
    </row>
    <row r="859" spans="2:17" x14ac:dyDescent="0.2">
      <c r="B859" s="46" t="s">
        <v>51</v>
      </c>
      <c r="D859" s="49">
        <f>_xll.qlCalendarAdvance(LocalCalendar,$D858,B859,"f",FALSE)</f>
        <v>45308</v>
      </c>
      <c r="E859" s="49">
        <f>_xll.qlInterestRateIndexValueDate(IndexON,D859)</f>
        <v>45308</v>
      </c>
      <c r="F859" s="52">
        <f>IFERROR(_xll.qlIndexFixing(IndexON,D859,TRUE,_xll.ohTrigger(RecalcTrigger,TriggerON)),NA())</f>
        <v>3.1260275789044556E-2</v>
      </c>
      <c r="H859" s="49">
        <f>_xll.qlCalendarAdvance(IborCalendar,$H858,B859,"f",FALSE)</f>
        <v>45301</v>
      </c>
      <c r="I859" s="49">
        <f>_xll.qlInterestRateIndexValueDate(Index1M,$H859)</f>
        <v>45303</v>
      </c>
      <c r="J859" s="52">
        <f>IFERROR(_xll.qlIndexFixing(Index1M,$H859,TRUE,_xll.ohTrigger(RecalcTrigger,Trigger1M)),NA())</f>
        <v>3.1948124987029106E-2</v>
      </c>
      <c r="K859" s="52">
        <f>IFERROR(_xll.qlIndexFixing(ONIndex1M,I859,TRUE,_xll.ohTrigger(RecalcTrigger,Trigger1M)),NA())</f>
        <v>3.1889134421951848E-2</v>
      </c>
      <c r="L859" s="52">
        <f>IFERROR(_xll.qlIndexFixing(Index3M,H859,TRUE,_xll.ohTrigger(RecalcTrigger,Trigger3M)),NA())</f>
        <v>3.295738941745726E-2</v>
      </c>
      <c r="M859" s="52">
        <f>IFERROR(_xll.qlIndexFixing(ONIndex3M,I859,TRUE,_xll.ohTrigger(RecalcTrigger,Trigger3M)),NA())</f>
        <v>3.2771848072805643E-2</v>
      </c>
      <c r="N859" s="52">
        <f>IFERROR(_xll.qlIndexFixing(Index6M,$H859,TRUE,_xll.ohTrigger(RecalcTrigger,Trigger6M)),NA())</f>
        <v>3.3785514302224713E-2</v>
      </c>
      <c r="O859" s="52">
        <f>IFERROR(_xll.qlIndexFixing(ONIndex6M,I859,TRUE,_xll.ohTrigger(RecalcTrigger,Trigger6M)),NA())</f>
        <v>3.3269079898159415E-2</v>
      </c>
      <c r="P859" s="52">
        <f>IFERROR(_xll.qlIndexFixing(Index1Y,$H859,TRUE,_xll.ohTrigger(RecalcTrigger,Trigger1Y)),NA())</f>
        <v>3.5076261525122485E-2</v>
      </c>
      <c r="Q859" s="52">
        <f>IFERROR(_xll.qlIndexFixing(ONIndex1Y,I859,TRUE,_xll.ohTrigger(RecalcTrigger,Trigger1Y)),NA())</f>
        <v>3.4012739233710843E-2</v>
      </c>
    </row>
    <row r="860" spans="2:17" x14ac:dyDescent="0.2">
      <c r="B860" s="46" t="s">
        <v>51</v>
      </c>
      <c r="D860" s="49">
        <f>_xll.qlCalendarAdvance(LocalCalendar,$D859,B860,"f",FALSE)</f>
        <v>45315</v>
      </c>
      <c r="E860" s="49">
        <f>_xll.qlInterestRateIndexValueDate(IndexON,D860)</f>
        <v>45315</v>
      </c>
      <c r="F860" s="52">
        <f>IFERROR(_xll.qlIndexFixing(IndexON,D860,TRUE,_xll.ohTrigger(RecalcTrigger,TriggerON)),NA())</f>
        <v>3.1266512691239257E-2</v>
      </c>
      <c r="H860" s="49">
        <f>_xll.qlCalendarAdvance(IborCalendar,$H859,B860,"f",FALSE)</f>
        <v>45308</v>
      </c>
      <c r="I860" s="49">
        <f>_xll.qlInterestRateIndexValueDate(Index1M,$H860)</f>
        <v>45310</v>
      </c>
      <c r="J860" s="52">
        <f>IFERROR(_xll.qlIndexFixing(Index1M,$H860,TRUE,_xll.ohTrigger(RecalcTrigger,Trigger1M)),NA())</f>
        <v>3.1961028153792148E-2</v>
      </c>
      <c r="K860" s="52">
        <f>IFERROR(_xll.qlIndexFixing(ONIndex1M,I860,TRUE,_xll.ohTrigger(RecalcTrigger,Trigger1M)),NA())</f>
        <v>3.1897787765240437E-2</v>
      </c>
      <c r="L860" s="52">
        <f>IFERROR(_xll.qlIndexFixing(Index3M,H860,TRUE,_xll.ohTrigger(RecalcTrigger,Trigger3M)),NA())</f>
        <v>3.2966021011036052E-2</v>
      </c>
      <c r="M860" s="52">
        <f>IFERROR(_xll.qlIndexFixing(ONIndex3M,I860,TRUE,_xll.ohTrigger(RecalcTrigger,Trigger3M)),NA())</f>
        <v>3.2778982110279742E-2</v>
      </c>
      <c r="N860" s="52">
        <f>IFERROR(_xll.qlIndexFixing(Index6M,$H860,TRUE,_xll.ohTrigger(RecalcTrigger,Trigger6M)),NA())</f>
        <v>3.3806629195339992E-2</v>
      </c>
      <c r="O860" s="52">
        <f>IFERROR(_xll.qlIndexFixing(ONIndex6M,I860,TRUE,_xll.ohTrigger(RecalcTrigger,Trigger6M)),NA())</f>
        <v>3.3281284371957653E-2</v>
      </c>
      <c r="P860" s="52">
        <f>IFERROR(_xll.qlIndexFixing(Index1Y,$H860,TRUE,_xll.ohTrigger(RecalcTrigger,Trigger1Y)),NA())</f>
        <v>3.5097300596510922E-2</v>
      </c>
      <c r="Q860" s="52">
        <f>IFERROR(_xll.qlIndexFixing(ONIndex1Y,I860,TRUE,_xll.ohTrigger(RecalcTrigger,Trigger1Y)),NA())</f>
        <v>3.4022900779149268E-2</v>
      </c>
    </row>
    <row r="861" spans="2:17" x14ac:dyDescent="0.2">
      <c r="B861" s="46" t="s">
        <v>51</v>
      </c>
      <c r="D861" s="49">
        <f>_xll.qlCalendarAdvance(LocalCalendar,$D860,B861,"f",FALSE)</f>
        <v>45322</v>
      </c>
      <c r="E861" s="49">
        <f>_xll.qlInterestRateIndexValueDate(IndexON,D861)</f>
        <v>45322</v>
      </c>
      <c r="F861" s="52">
        <f>IFERROR(_xll.qlIndexFixing(IndexON,D861,TRUE,_xll.ohTrigger(RecalcTrigger,TriggerON)),NA())</f>
        <v>3.1271958935175093E-2</v>
      </c>
      <c r="H861" s="49">
        <f>_xll.qlCalendarAdvance(IborCalendar,$H860,B861,"f",FALSE)</f>
        <v>45315</v>
      </c>
      <c r="I861" s="49">
        <f>_xll.qlInterestRateIndexValueDate(Index1M,$H861)</f>
        <v>45317</v>
      </c>
      <c r="J861" s="52">
        <f>IFERROR(_xll.qlIndexFixing(Index1M,$H861,TRUE,_xll.ohTrigger(RecalcTrigger,Trigger1M)),NA())</f>
        <v>3.196950604615359E-2</v>
      </c>
      <c r="K861" s="52">
        <f>IFERROR(_xll.qlIndexFixing(ONIndex1M,I861,TRUE,_xll.ohTrigger(RecalcTrigger,Trigger1M)),NA())</f>
        <v>3.1908558500424178E-2</v>
      </c>
      <c r="L861" s="52">
        <f>IFERROR(_xll.qlIndexFixing(Index3M,H861,TRUE,_xll.ohTrigger(RecalcTrigger,Trigger3M)),NA())</f>
        <v>3.297453558907297E-2</v>
      </c>
      <c r="M861" s="52">
        <f>IFERROR(_xll.qlIndexFixing(ONIndex3M,I861,TRUE,_xll.ohTrigger(RecalcTrigger,Trigger3M)),NA())</f>
        <v>3.2788158381835686E-2</v>
      </c>
      <c r="N861" s="52">
        <f>IFERROR(_xll.qlIndexFixing(Index6M,$H861,TRUE,_xll.ohTrigger(RecalcTrigger,Trigger6M)),NA())</f>
        <v>3.382811093831916E-2</v>
      </c>
      <c r="O861" s="52">
        <f>IFERROR(_xll.qlIndexFixing(ONIndex6M,I861,TRUE,_xll.ohTrigger(RecalcTrigger,Trigger6M)),NA())</f>
        <v>3.3296546394137039E-2</v>
      </c>
      <c r="P861" s="52">
        <f>IFERROR(_xll.qlIndexFixing(Index1Y,$H861,TRUE,_xll.ohTrigger(RecalcTrigger,Trigger1Y)),NA())</f>
        <v>3.51124116699848E-2</v>
      </c>
      <c r="Q861" s="52">
        <f>IFERROR(_xll.qlIndexFixing(ONIndex1Y,I861,TRUE,_xll.ohTrigger(RecalcTrigger,Trigger1Y)),NA())</f>
        <v>3.4035984667442065E-2</v>
      </c>
    </row>
    <row r="862" spans="2:17" x14ac:dyDescent="0.2">
      <c r="B862" s="46" t="s">
        <v>51</v>
      </c>
      <c r="D862" s="49">
        <f>_xll.qlCalendarAdvance(LocalCalendar,$D861,B862,"f",FALSE)</f>
        <v>45329</v>
      </c>
      <c r="E862" s="49">
        <f>_xll.qlInterestRateIndexValueDate(IndexON,D862)</f>
        <v>45329</v>
      </c>
      <c r="F862" s="52">
        <f>IFERROR(_xll.qlIndexFixing(IndexON,D862,TRUE,_xll.ohTrigger(RecalcTrigger,TriggerON)),NA())</f>
        <v>3.1276614521171808E-2</v>
      </c>
      <c r="H862" s="49">
        <f>_xll.qlCalendarAdvance(IborCalendar,$H861,B862,"f",FALSE)</f>
        <v>45322</v>
      </c>
      <c r="I862" s="49">
        <f>_xll.qlInterestRateIndexValueDate(Index1M,$H862)</f>
        <v>45324</v>
      </c>
      <c r="J862" s="52">
        <f>IFERROR(_xll.qlIndexFixing(Index1M,$H862,TRUE,_xll.ohTrigger(RecalcTrigger,Trigger1M)),NA())</f>
        <v>3.1980089614095625E-2</v>
      </c>
      <c r="K862" s="52">
        <f>IFERROR(_xll.qlIndexFixing(ONIndex1M,I862,TRUE,_xll.ohTrigger(RecalcTrigger,Trigger1M)),NA())</f>
        <v>3.1919258095927106E-2</v>
      </c>
      <c r="L862" s="52">
        <f>IFERROR(_xll.qlIndexFixing(Index3M,H862,TRUE,_xll.ohTrigger(RecalcTrigger,Trigger3M)),NA())</f>
        <v>3.2980848562884191E-2</v>
      </c>
      <c r="M862" s="52">
        <f>IFERROR(_xll.qlIndexFixing(ONIndex3M,I862,TRUE,_xll.ohTrigger(RecalcTrigger,Trigger3M)),NA())</f>
        <v>3.2797218555620233E-2</v>
      </c>
      <c r="N862" s="52">
        <f>IFERROR(_xll.qlIndexFixing(Index6M,$H862,TRUE,_xll.ohTrigger(RecalcTrigger,Trigger6M)),NA())</f>
        <v>3.3849919918180323E-2</v>
      </c>
      <c r="O862" s="52">
        <f>IFERROR(_xll.qlIndexFixing(ONIndex6M,I862,TRUE,_xll.ohTrigger(RecalcTrigger,Trigger6M)),NA())</f>
        <v>3.3312285888511539E-2</v>
      </c>
      <c r="P862" s="52">
        <f>IFERROR(_xll.qlIndexFixing(Index1Y,$H862,TRUE,_xll.ohTrigger(RecalcTrigger,Trigger1Y)),NA())</f>
        <v>3.5130452040101588E-2</v>
      </c>
      <c r="Q862" s="52">
        <f>IFERROR(_xll.qlIndexFixing(ONIndex1Y,I862,TRUE,_xll.ohTrigger(RecalcTrigger,Trigger1Y)),NA())</f>
        <v>3.4049491553505007E-2</v>
      </c>
    </row>
    <row r="863" spans="2:17" x14ac:dyDescent="0.2">
      <c r="B863" s="46" t="s">
        <v>51</v>
      </c>
      <c r="D863" s="49">
        <f>_xll.qlCalendarAdvance(LocalCalendar,$D862,B863,"f",FALSE)</f>
        <v>45336</v>
      </c>
      <c r="E863" s="49">
        <f>_xll.qlInterestRateIndexValueDate(IndexON,D863)</f>
        <v>45336</v>
      </c>
      <c r="F863" s="52">
        <f>IFERROR(_xll.qlIndexFixing(IndexON,D863,TRUE,_xll.ohTrigger(RecalcTrigger,TriggerON)),NA())</f>
        <v>3.1280479448829723E-2</v>
      </c>
      <c r="H863" s="49">
        <f>_xll.qlCalendarAdvance(IborCalendar,$H862,B863,"f",FALSE)</f>
        <v>45329</v>
      </c>
      <c r="I863" s="49">
        <f>_xll.qlInterestRateIndexValueDate(Index1M,$H863)</f>
        <v>45331</v>
      </c>
      <c r="J863" s="52">
        <f>IFERROR(_xll.qlIndexFixing(Index1M,$H863,TRUE,_xll.ohTrigger(RecalcTrigger,Trigger1M)),NA())</f>
        <v>3.1990601874038155E-2</v>
      </c>
      <c r="K863" s="52">
        <f>IFERROR(_xll.qlIndexFixing(ONIndex1M,I863,TRUE,_xll.ohTrigger(RecalcTrigger,Trigger1M)),NA())</f>
        <v>3.1929886551775866E-2</v>
      </c>
      <c r="L863" s="52">
        <f>IFERROR(_xll.qlIndexFixing(Index3M,H863,TRUE,_xll.ohTrigger(RecalcTrigger,Trigger3M)),NA())</f>
        <v>3.2989136709698386E-2</v>
      </c>
      <c r="M863" s="52">
        <f>IFERROR(_xll.qlIndexFixing(ONIndex3M,I863,TRUE,_xll.ohTrigger(RecalcTrigger,Trigger3M)),NA())</f>
        <v>3.2806162631580094E-2</v>
      </c>
      <c r="N863" s="52">
        <f>IFERROR(_xll.qlIndexFixing(Index6M,$H863,TRUE,_xll.ohTrigger(RecalcTrigger,Trigger6M)),NA())</f>
        <v>3.3872016520396425E-2</v>
      </c>
      <c r="O863" s="52">
        <f>IFERROR(_xll.qlIndexFixing(ONIndex6M,I863,TRUE,_xll.ohTrigger(RecalcTrigger,Trigger6M)),NA())</f>
        <v>3.3328502855294317E-2</v>
      </c>
      <c r="P863" s="52">
        <f>IFERROR(_xll.qlIndexFixing(Index1Y,$H863,TRUE,_xll.ohTrigger(RecalcTrigger,Trigger1Y)),NA())</f>
        <v>3.5148448828113694E-2</v>
      </c>
      <c r="Q863" s="52">
        <f>IFERROR(_xll.qlIndexFixing(ONIndex1Y,I863,TRUE,_xll.ohTrigger(RecalcTrigger,Trigger1Y)),NA())</f>
        <v>3.4063421437551256E-2</v>
      </c>
    </row>
    <row r="864" spans="2:17" x14ac:dyDescent="0.2">
      <c r="B864" s="46" t="s">
        <v>51</v>
      </c>
      <c r="D864" s="49">
        <f>_xll.qlCalendarAdvance(LocalCalendar,$D863,B864,"f",FALSE)</f>
        <v>45343</v>
      </c>
      <c r="E864" s="49">
        <f>_xll.qlInterestRateIndexValueDate(IndexON,D864)</f>
        <v>45343</v>
      </c>
      <c r="F864" s="52">
        <f>IFERROR(_xll.qlIndexFixing(IndexON,D864,TRUE,_xll.ohTrigger(RecalcTrigger,TriggerON)),NA())</f>
        <v>3.1283553718388646E-2</v>
      </c>
      <c r="H864" s="49">
        <f>_xll.qlCalendarAdvance(IborCalendar,$H863,B864,"f",FALSE)</f>
        <v>45336</v>
      </c>
      <c r="I864" s="49">
        <f>_xll.qlInterestRateIndexValueDate(Index1M,$H864)</f>
        <v>45338</v>
      </c>
      <c r="J864" s="52">
        <f>IFERROR(_xll.qlIndexFixing(Index1M,$H864,TRUE,_xll.ohTrigger(RecalcTrigger,Trigger1M)),NA())</f>
        <v>3.2001042825780049E-2</v>
      </c>
      <c r="K864" s="52">
        <f>IFERROR(_xll.qlIndexFixing(ONIndex1M,I864,TRUE,_xll.ohTrigger(RecalcTrigger,Trigger1M)),NA())</f>
        <v>3.1942611732391768E-2</v>
      </c>
      <c r="L864" s="52">
        <f>IFERROR(_xll.qlIndexFixing(Index3M,H864,TRUE,_xll.ohTrigger(RecalcTrigger,Trigger3M)),NA())</f>
        <v>3.2997307849297108E-2</v>
      </c>
      <c r="M864" s="52">
        <f>IFERROR(_xll.qlIndexFixing(ONIndex3M,I864,TRUE,_xll.ohTrigger(RecalcTrigger,Trigger3M)),NA())</f>
        <v>3.2817111600431659E-2</v>
      </c>
      <c r="N864" s="52">
        <f>IFERROR(_xll.qlIndexFixing(Index6M,$H864,TRUE,_xll.ohTrigger(RecalcTrigger,Trigger6M)),NA())</f>
        <v>3.3894361128835121E-2</v>
      </c>
      <c r="O864" s="52">
        <f>IFERROR(_xll.qlIndexFixing(ONIndex6M,I864,TRUE,_xll.ohTrigger(RecalcTrigger,Trigger6M)),NA())</f>
        <v>3.334795519295497E-2</v>
      </c>
      <c r="P864" s="52">
        <f>IFERROR(_xll.qlIndexFixing(Index1Y,$H864,TRUE,_xll.ohTrigger(RecalcTrigger,Trigger1Y)),NA())</f>
        <v>3.5169283544836616E-2</v>
      </c>
      <c r="Q864" s="52">
        <f>IFERROR(_xll.qlIndexFixing(ONIndex1Y,I864,TRUE,_xll.ohTrigger(RecalcTrigger,Trigger1Y)),NA())</f>
        <v>3.4080431135894429E-2</v>
      </c>
    </row>
    <row r="865" spans="2:17" x14ac:dyDescent="0.2">
      <c r="B865" s="46" t="s">
        <v>51</v>
      </c>
      <c r="D865" s="49">
        <f>_xll.qlCalendarAdvance(LocalCalendar,$D864,B865,"f",FALSE)</f>
        <v>45350</v>
      </c>
      <c r="E865" s="49">
        <f>_xll.qlInterestRateIndexValueDate(IndexON,D865)</f>
        <v>45350</v>
      </c>
      <c r="F865" s="52">
        <f>IFERROR(_xll.qlIndexFixing(IndexON,D865,TRUE,_xll.ohTrigger(RecalcTrigger,TriggerON)),NA())</f>
        <v>3.1285837329688704E-2</v>
      </c>
      <c r="H865" s="49">
        <f>_xll.qlCalendarAdvance(IborCalendar,$H864,B865,"f",FALSE)</f>
        <v>45343</v>
      </c>
      <c r="I865" s="49">
        <f>_xll.qlInterestRateIndexValueDate(Index1M,$H865)</f>
        <v>45345</v>
      </c>
      <c r="J865" s="52">
        <f>IFERROR(_xll.qlIndexFixing(Index1M,$H865,TRUE,_xll.ohTrigger(RecalcTrigger,Trigger1M)),NA())</f>
        <v>3.2011412469133076E-2</v>
      </c>
      <c r="K865" s="52">
        <f>IFERROR(_xll.qlIndexFixing(ONIndex1M,I865,TRUE,_xll.ohTrigger(RecalcTrigger,Trigger1M)),NA())</f>
        <v>3.1950930044377657E-2</v>
      </c>
      <c r="L865" s="52">
        <f>IFERROR(_xll.qlIndexFixing(Index3M,H865,TRUE,_xll.ohTrigger(RecalcTrigger,Trigger3M)),NA())</f>
        <v>3.3005361980967152E-2</v>
      </c>
      <c r="M865" s="52">
        <f>IFERROR(_xll.qlIndexFixing(ONIndex3M,I865,TRUE,_xll.ohTrigger(RecalcTrigger,Trigger3M)),NA())</f>
        <v>3.2823702489919171E-2</v>
      </c>
      <c r="N865" s="52">
        <f>IFERROR(_xll.qlIndexFixing(Index6M,$H865,TRUE,_xll.ohTrigger(RecalcTrigger,Trigger6M)),NA())</f>
        <v>3.3916914125705598E-2</v>
      </c>
      <c r="O865" s="52">
        <f>IFERROR(_xll.qlIndexFixing(ONIndex6M,I865,TRUE,_xll.ohTrigger(RecalcTrigger,Trigger6M)),NA())</f>
        <v>3.3362369206777487E-2</v>
      </c>
      <c r="P865" s="52">
        <f>IFERROR(_xll.qlIndexFixing(Index1Y,$H865,TRUE,_xll.ohTrigger(RecalcTrigger,Trigger1Y)),NA())</f>
        <v>3.5184250309649355E-2</v>
      </c>
      <c r="Q865" s="52">
        <f>IFERROR(_xll.qlIndexFixing(ONIndex1Y,I865,TRUE,_xll.ohTrigger(RecalcTrigger,Trigger1Y)),NA())</f>
        <v>3.4092550200073291E-2</v>
      </c>
    </row>
    <row r="866" spans="2:17" x14ac:dyDescent="0.2">
      <c r="B866" s="46" t="s">
        <v>51</v>
      </c>
      <c r="D866" s="49">
        <f>_xll.qlCalendarAdvance(LocalCalendar,$D865,B866,"f",FALSE)</f>
        <v>45357</v>
      </c>
      <c r="E866" s="49">
        <f>_xll.qlInterestRateIndexValueDate(IndexON,D866)</f>
        <v>45357</v>
      </c>
      <c r="F866" s="52">
        <f>IFERROR(_xll.qlIndexFixing(IndexON,D866,TRUE,_xll.ohTrigger(RecalcTrigger,TriggerON)),NA())</f>
        <v>3.1287330282809833E-2</v>
      </c>
      <c r="H866" s="49">
        <f>_xll.qlCalendarAdvance(IborCalendar,$H865,B866,"f",FALSE)</f>
        <v>45350</v>
      </c>
      <c r="I866" s="49">
        <f>_xll.qlInterestRateIndexValueDate(Index1M,$H866)</f>
        <v>45352</v>
      </c>
      <c r="J866" s="52">
        <f>IFERROR(_xll.qlIndexFixing(Index1M,$H866,TRUE,_xll.ohTrigger(RecalcTrigger,Trigger1M)),NA())</f>
        <v>3.202386280242886E-2</v>
      </c>
      <c r="K866" s="52">
        <f>IFERROR(_xll.qlIndexFixing(ONIndex1M,I866,TRUE,_xll.ohTrigger(RecalcTrigger,Trigger1M)),NA())</f>
        <v>3.1961345081077397E-2</v>
      </c>
      <c r="L866" s="52">
        <f>IFERROR(_xll.qlIndexFixing(Index3M,H866,TRUE,_xll.ohTrigger(RecalcTrigger,Trigger3M)),NA())</f>
        <v>3.3021511939921498E-2</v>
      </c>
      <c r="M866" s="52">
        <f>IFERROR(_xll.qlIndexFixing(ONIndex3M,I866,TRUE,_xll.ohTrigger(RecalcTrigger,Trigger3M)),NA())</f>
        <v>3.2832298272271743E-2</v>
      </c>
      <c r="N866" s="52">
        <f>IFERROR(_xll.qlIndexFixing(Index6M,$H866,TRUE,_xll.ohTrigger(RecalcTrigger,Trigger6M)),NA())</f>
        <v>3.3952748737615591E-2</v>
      </c>
      <c r="O866" s="52">
        <f>IFERROR(_xll.qlIndexFixing(ONIndex6M,I866,TRUE,_xll.ohTrigger(RecalcTrigger,Trigger6M)),NA())</f>
        <v>3.3380018591957494E-2</v>
      </c>
      <c r="P866" s="52">
        <f>IFERROR(_xll.qlIndexFixing(Index1Y,$H866,TRUE,_xll.ohTrigger(RecalcTrigger,Trigger1Y)),NA())</f>
        <v>3.5202024326411077E-2</v>
      </c>
      <c r="Q866" s="52">
        <f>IFERROR(_xll.qlIndexFixing(ONIndex1Y,I866,TRUE,_xll.ohTrigger(RecalcTrigger,Trigger1Y)),NA())</f>
        <v>3.4107749078868821E-2</v>
      </c>
    </row>
    <row r="867" spans="2:17" x14ac:dyDescent="0.2">
      <c r="B867" s="46" t="s">
        <v>51</v>
      </c>
      <c r="D867" s="49">
        <f>_xll.qlCalendarAdvance(LocalCalendar,$D866,B867,"f",FALSE)</f>
        <v>45364</v>
      </c>
      <c r="E867" s="49">
        <f>_xll.qlInterestRateIndexValueDate(IndexON,D867)</f>
        <v>45364</v>
      </c>
      <c r="F867" s="52">
        <f>IFERROR(_xll.qlIndexFixing(IndexON,D867,TRUE,_xll.ohTrigger(RecalcTrigger,TriggerON)),NA())</f>
        <v>3.1288032577672098E-2</v>
      </c>
      <c r="H867" s="49">
        <f>_xll.qlCalendarAdvance(IborCalendar,$H866,B867,"f",FALSE)</f>
        <v>45357</v>
      </c>
      <c r="I867" s="49">
        <f>_xll.qlInterestRateIndexValueDate(Index1M,$H867)</f>
        <v>45359</v>
      </c>
      <c r="J867" s="52">
        <f>IFERROR(_xll.qlIndexFixing(Index1M,$H867,TRUE,_xll.ohTrigger(RecalcTrigger,Trigger1M)),NA())</f>
        <v>3.2031937829906675E-2</v>
      </c>
      <c r="K867" s="52">
        <f>IFERROR(_xll.qlIndexFixing(ONIndex1M,I867,TRUE,_xll.ohTrigger(RecalcTrigger,Trigger1M)),NA())</f>
        <v>3.1971688978043034E-2</v>
      </c>
      <c r="L867" s="52">
        <f>IFERROR(_xll.qlIndexFixing(Index3M,H867,TRUE,_xll.ohTrigger(RecalcTrigger,Trigger3M)),NA())</f>
        <v>3.3029301467728103E-2</v>
      </c>
      <c r="M867" s="52">
        <f>IFERROR(_xll.qlIndexFixing(ONIndex3M,I867,TRUE,_xll.ohTrigger(RecalcTrigger,Trigger3M)),NA())</f>
        <v>3.2840777956693046E-2</v>
      </c>
      <c r="N867" s="52">
        <f>IFERROR(_xll.qlIndexFixing(Index6M,$H867,TRUE,_xll.ohTrigger(RecalcTrigger,Trigger6M)),NA())</f>
        <v>3.3972300772121496E-2</v>
      </c>
      <c r="O867" s="52">
        <f>IFERROR(_xll.qlIndexFixing(ONIndex6M,I867,TRUE,_xll.ohTrigger(RecalcTrigger,Trigger6M)),NA())</f>
        <v>3.339814545029185E-2</v>
      </c>
      <c r="P867" s="52">
        <f>IFERROR(_xll.qlIndexFixing(Index1Y,$H867,TRUE,_xll.ohTrigger(RecalcTrigger,Trigger1Y)),NA())</f>
        <v>3.5219693407565998E-2</v>
      </c>
      <c r="Q867" s="52">
        <f>IFERROR(_xll.qlIndexFixing(ONIndex1Y,I867,TRUE,_xll.ohTrigger(RecalcTrigger,Trigger1Y)),NA())</f>
        <v>3.4123370956233856E-2</v>
      </c>
    </row>
    <row r="868" spans="2:17" x14ac:dyDescent="0.2">
      <c r="B868" s="46" t="s">
        <v>51</v>
      </c>
      <c r="D868" s="49">
        <f>_xll.qlCalendarAdvance(LocalCalendar,$D867,B868,"f",FALSE)</f>
        <v>45371</v>
      </c>
      <c r="E868" s="49">
        <f>_xll.qlInterestRateIndexValueDate(IndexON,D868)</f>
        <v>45371</v>
      </c>
      <c r="F868" s="52">
        <f>IFERROR(_xll.qlIndexFixing(IndexON,D868,TRUE,_xll.ohTrigger(RecalcTrigger,TriggerON)),NA())</f>
        <v>3.1287944214355434E-2</v>
      </c>
      <c r="H868" s="49">
        <f>_xll.qlCalendarAdvance(IborCalendar,$H867,B868,"f",FALSE)</f>
        <v>45364</v>
      </c>
      <c r="I868" s="49">
        <f>_xll.qlInterestRateIndexValueDate(Index1M,$H868)</f>
        <v>45366</v>
      </c>
      <c r="J868" s="52">
        <f>IFERROR(_xll.qlIndexFixing(Index1M,$H868,TRUE,_xll.ohTrigger(RecalcTrigger,Trigger1M)),NA())</f>
        <v>3.2042093546953351E-2</v>
      </c>
      <c r="K868" s="52">
        <f>IFERROR(_xll.qlIndexFixing(ONIndex1M,I868,TRUE,_xll.ohTrigger(RecalcTrigger,Trigger1M)),NA())</f>
        <v>3.1981961735247921E-2</v>
      </c>
      <c r="L868" s="52">
        <f>IFERROR(_xll.qlIndexFixing(Index3M,H868,TRUE,_xll.ohTrigger(RecalcTrigger,Trigger3M)),NA())</f>
        <v>3.3036973943238346E-2</v>
      </c>
      <c r="M868" s="52">
        <f>IFERROR(_xll.qlIndexFixing(ONIndex3M,I868,TRUE,_xll.ohTrigger(RecalcTrigger,Trigger3M)),NA())</f>
        <v>3.2849141543156435E-2</v>
      </c>
      <c r="N868" s="52">
        <f>IFERROR(_xll.qlIndexFixing(Index6M,$H868,TRUE,_xll.ohTrigger(RecalcTrigger,Trigger6M)),NA())</f>
        <v>3.3995208180825687E-2</v>
      </c>
      <c r="O868" s="52">
        <f>IFERROR(_xll.qlIndexFixing(ONIndex6M,I868,TRUE,_xll.ohTrigger(RecalcTrigger,Trigger6M)),NA())</f>
        <v>3.3416749782073651E-2</v>
      </c>
      <c r="P868" s="52">
        <f>IFERROR(_xll.qlIndexFixing(Index1Y,$H868,TRUE,_xll.ohTrigger(RecalcTrigger,Trigger1Y)),NA())</f>
        <v>3.5237242212111754E-2</v>
      </c>
      <c r="Q868" s="52">
        <f>IFERROR(_xll.qlIndexFixing(ONIndex1Y,I868,TRUE,_xll.ohTrigger(RecalcTrigger,Trigger1Y)),NA())</f>
        <v>3.4139415832301623E-2</v>
      </c>
    </row>
    <row r="869" spans="2:17" x14ac:dyDescent="0.2">
      <c r="B869" s="46" t="s">
        <v>51</v>
      </c>
      <c r="D869" s="49">
        <f>_xll.qlCalendarAdvance(LocalCalendar,$D868,B869,"f",FALSE)</f>
        <v>45378</v>
      </c>
      <c r="E869" s="49">
        <f>_xll.qlInterestRateIndexValueDate(IndexON,D869)</f>
        <v>45378</v>
      </c>
      <c r="F869" s="52">
        <f>IFERROR(_xll.qlIndexFixing(IndexON,D869,TRUE,_xll.ohTrigger(RecalcTrigger,TriggerON)),NA())</f>
        <v>3.128706519269997E-2</v>
      </c>
      <c r="H869" s="49">
        <f>_xll.qlCalendarAdvance(IborCalendar,$H868,B869,"f",FALSE)</f>
        <v>45371</v>
      </c>
      <c r="I869" s="49">
        <f>_xll.qlInterestRateIndexValueDate(Index1M,$H869)</f>
        <v>45373</v>
      </c>
      <c r="J869" s="52">
        <f>IFERROR(_xll.qlIndexFixing(Index1M,$H869,TRUE,_xll.ohTrigger(RecalcTrigger,Trigger1M)),NA())</f>
        <v>3.2052177954853052E-2</v>
      </c>
      <c r="K869" s="52">
        <f>IFERROR(_xll.qlIndexFixing(ONIndex1M,I869,TRUE,_xll.ohTrigger(RecalcTrigger,Trigger1M)),NA())</f>
        <v>3.199216335269206E-2</v>
      </c>
      <c r="L869" s="52">
        <f>IFERROR(_xll.qlIndexFixing(Index3M,H869,TRUE,_xll.ohTrigger(RecalcTrigger,Trigger3M)),NA())</f>
        <v>3.3044529365752362E-2</v>
      </c>
      <c r="M869" s="52">
        <f>IFERROR(_xll.qlIndexFixing(ONIndex3M,I869,TRUE,_xll.ohTrigger(RecalcTrigger,Trigger3M)),NA())</f>
        <v>3.285738903166191E-2</v>
      </c>
      <c r="N869" s="52">
        <f>IFERROR(_xll.qlIndexFixing(Index6M,$H869,TRUE,_xll.ohTrigger(RecalcTrigger,Trigger6M)),NA())</f>
        <v>3.4018155865043392E-2</v>
      </c>
      <c r="O869" s="52">
        <f>IFERROR(_xll.qlIndexFixing(ONIndex6M,I869,TRUE,_xll.ohTrigger(RecalcTrigger,Trigger6M)),NA())</f>
        <v>3.3435831587462772E-2</v>
      </c>
      <c r="P869" s="52">
        <f>IFERROR(_xll.qlIndexFixing(Index1Y,$H869,TRUE,_xll.ohTrigger(RecalcTrigger,Trigger1Y)),NA())</f>
        <v>3.5254655398027294E-2</v>
      </c>
      <c r="Q869" s="52">
        <f>IFERROR(_xll.qlIndexFixing(ONIndex1Y,I869,TRUE,_xll.ohTrigger(RecalcTrigger,Trigger1Y)),NA())</f>
        <v>3.4155883707311929E-2</v>
      </c>
    </row>
    <row r="870" spans="2:17" x14ac:dyDescent="0.2">
      <c r="B870" s="46" t="s">
        <v>51</v>
      </c>
      <c r="D870" s="49">
        <f>_xll.qlCalendarAdvance(LocalCalendar,$D869,B870,"f",FALSE)</f>
        <v>45385</v>
      </c>
      <c r="E870" s="49">
        <f>_xll.qlInterestRateIndexValueDate(IndexON,D870)</f>
        <v>45385</v>
      </c>
      <c r="F870" s="52">
        <f>IFERROR(_xll.qlIndexFixing(IndexON,D870,TRUE,_xll.ohTrigger(RecalcTrigger,TriggerON)),NA())</f>
        <v>3.1285395512865577E-2</v>
      </c>
      <c r="H870" s="49">
        <f>_xll.qlCalendarAdvance(IborCalendar,$H869,B870,"f",FALSE)</f>
        <v>45378</v>
      </c>
      <c r="I870" s="49">
        <f>_xll.qlInterestRateIndexValueDate(Index1M,$H870)</f>
        <v>45384</v>
      </c>
      <c r="J870" s="52">
        <f>IFERROR(_xll.qlIndexFixing(Index1M,$H870,TRUE,_xll.ohTrigger(RecalcTrigger,Trigger1M)),NA())</f>
        <v>3.2065747716504944E-2</v>
      </c>
      <c r="K870" s="52">
        <f>IFERROR(_xll.qlIndexFixing(ONIndex1M,I870,TRUE,_xll.ohTrigger(RecalcTrigger,Trigger1M)),NA())</f>
        <v>3.2003768971184954E-2</v>
      </c>
      <c r="L870" s="52">
        <f>IFERROR(_xll.qlIndexFixing(Index3M,H870,TRUE,_xll.ohTrigger(RecalcTrigger,Trigger3M)),NA())</f>
        <v>3.3050112243008502E-2</v>
      </c>
      <c r="M870" s="52">
        <f>IFERROR(_xll.qlIndexFixing(ONIndex3M,I870,TRUE,_xll.ohTrigger(RecalcTrigger,Trigger3M)),NA())</f>
        <v>3.2865969984330334E-2</v>
      </c>
      <c r="N870" s="52">
        <f>IFERROR(_xll.qlIndexFixing(Index6M,$H870,TRUE,_xll.ohTrigger(RecalcTrigger,Trigger6M)),NA())</f>
        <v>3.4047771090252053E-2</v>
      </c>
      <c r="O870" s="52">
        <f>IFERROR(_xll.qlIndexFixing(ONIndex6M,I870,TRUE,_xll.ohTrigger(RecalcTrigger,Trigger6M)),NA())</f>
        <v>3.3460806165122037E-2</v>
      </c>
      <c r="P870" s="52">
        <f>IFERROR(_xll.qlIndexFixing(Index1Y,$H870,TRUE,_xll.ohTrigger(RecalcTrigger,Trigger1Y)),NA())</f>
        <v>3.5276160601143372E-2</v>
      </c>
      <c r="Q870" s="52">
        <f>IFERROR(_xll.qlIndexFixing(ONIndex1Y,I870,TRUE,_xll.ohTrigger(RecalcTrigger,Trigger1Y)),NA())</f>
        <v>3.4176895425170883E-2</v>
      </c>
    </row>
    <row r="871" spans="2:17" x14ac:dyDescent="0.2">
      <c r="B871" s="46" t="s">
        <v>51</v>
      </c>
      <c r="D871" s="49">
        <f>_xll.qlCalendarAdvance(LocalCalendar,$D870,B871,"f",FALSE)</f>
        <v>45392</v>
      </c>
      <c r="E871" s="49">
        <f>_xll.qlInterestRateIndexValueDate(IndexON,D871)</f>
        <v>45392</v>
      </c>
      <c r="F871" s="52">
        <f>IFERROR(_xll.qlIndexFixing(IndexON,D871,TRUE,_xll.ohTrigger(RecalcTrigger,TriggerON)),NA())</f>
        <v>3.1282935174772319E-2</v>
      </c>
      <c r="H871" s="49">
        <f>_xll.qlCalendarAdvance(IborCalendar,$H870,B871,"f",FALSE)</f>
        <v>45385</v>
      </c>
      <c r="I871" s="49">
        <f>_xll.qlInterestRateIndexValueDate(Index1M,$H871)</f>
        <v>45387</v>
      </c>
      <c r="J871" s="52">
        <f>IFERROR(_xll.qlIndexFixing(Index1M,$H871,TRUE,_xll.ohTrigger(RecalcTrigger,Trigger1M)),NA())</f>
        <v>3.2074263853791307E-2</v>
      </c>
      <c r="K871" s="52">
        <f>IFERROR(_xll.qlIndexFixing(ONIndex1M,I871,TRUE,_xll.ohTrigger(RecalcTrigger,Trigger1M)),NA())</f>
        <v>3.2012353168084928E-2</v>
      </c>
      <c r="L871" s="52">
        <f>IFERROR(_xll.qlIndexFixing(Index3M,H871,TRUE,_xll.ohTrigger(RecalcTrigger,Trigger3M)),NA())</f>
        <v>3.3053246167173957E-2</v>
      </c>
      <c r="M871" s="52">
        <f>IFERROR(_xll.qlIndexFixing(ONIndex3M,I871,TRUE,_xll.ohTrigger(RecalcTrigger,Trigger3M)),NA())</f>
        <v>3.2873535714639246E-2</v>
      </c>
      <c r="N871" s="52">
        <f>IFERROR(_xll.qlIndexFixing(Index6M,$H871,TRUE,_xll.ohTrigger(RecalcTrigger,Trigger6M)),NA())</f>
        <v>3.4064016076821552E-2</v>
      </c>
      <c r="O871" s="52">
        <f>IFERROR(_xll.qlIndexFixing(ONIndex6M,I871,TRUE,_xll.ohTrigger(RecalcTrigger,Trigger6M)),NA())</f>
        <v>3.3475427620128784E-2</v>
      </c>
      <c r="P871" s="52">
        <f>IFERROR(_xll.qlIndexFixing(Index1Y,$H871,TRUE,_xll.ohTrigger(RecalcTrigger,Trigger1Y)),NA())</f>
        <v>3.5289013540895406E-2</v>
      </c>
      <c r="Q871" s="52">
        <f>IFERROR(_xll.qlIndexFixing(ONIndex1Y,I871,TRUE,_xll.ohTrigger(RecalcTrigger,Trigger1Y)),NA())</f>
        <v>3.4190088454693068E-2</v>
      </c>
    </row>
    <row r="872" spans="2:17" x14ac:dyDescent="0.2">
      <c r="B872" s="46" t="s">
        <v>51</v>
      </c>
      <c r="D872" s="49">
        <f>_xll.qlCalendarAdvance(LocalCalendar,$D871,B872,"f",FALSE)</f>
        <v>45399</v>
      </c>
      <c r="E872" s="49">
        <f>_xll.qlInterestRateIndexValueDate(IndexON,D872)</f>
        <v>45399</v>
      </c>
      <c r="F872" s="52">
        <f>IFERROR(_xll.qlIndexFixing(IndexON,D872,TRUE,_xll.ohTrigger(RecalcTrigger,TriggerON)),NA())</f>
        <v>3.1279684178580069E-2</v>
      </c>
      <c r="H872" s="49">
        <f>_xll.qlCalendarAdvance(IborCalendar,$H871,B872,"f",FALSE)</f>
        <v>45392</v>
      </c>
      <c r="I872" s="49">
        <f>_xll.qlInterestRateIndexValueDate(Index1M,$H872)</f>
        <v>45394</v>
      </c>
      <c r="J872" s="52">
        <f>IFERROR(_xll.qlIndexFixing(Index1M,$H872,TRUE,_xll.ohTrigger(RecalcTrigger,Trigger1M)),NA())</f>
        <v>3.2082003321849836E-2</v>
      </c>
      <c r="K872" s="52">
        <f>IFERROR(_xll.qlIndexFixing(ONIndex1M,I872,TRUE,_xll.ohTrigger(RecalcTrigger,Trigger1M)),NA())</f>
        <v>3.2022341366060303E-2</v>
      </c>
      <c r="L872" s="52">
        <f>IFERROR(_xll.qlIndexFixing(Index3M,H872,TRUE,_xll.ohTrigger(RecalcTrigger,Trigger3M)),NA())</f>
        <v>3.3060479213261301E-2</v>
      </c>
      <c r="M872" s="52">
        <f>IFERROR(_xll.qlIndexFixing(ONIndex3M,I872,TRUE,_xll.ohTrigger(RecalcTrigger,Trigger3M)),NA())</f>
        <v>3.2881434909057816E-2</v>
      </c>
      <c r="N872" s="52">
        <f>IFERROR(_xll.qlIndexFixing(Index6M,$H872,TRUE,_xll.ohTrigger(RecalcTrigger,Trigger6M)),NA())</f>
        <v>3.4090031309277131E-2</v>
      </c>
      <c r="O872" s="52">
        <f>IFERROR(_xll.qlIndexFixing(ONIndex6M,I872,TRUE,_xll.ohTrigger(RecalcTrigger,Trigger6M)),NA())</f>
        <v>3.3495941847832E-2</v>
      </c>
      <c r="P872" s="52">
        <f>IFERROR(_xll.qlIndexFixing(Index1Y,$H872,TRUE,_xll.ohTrigger(RecalcTrigger,Trigger1Y)),NA())</f>
        <v>3.530592780888947E-2</v>
      </c>
      <c r="Q872" s="52">
        <f>IFERROR(_xll.qlIndexFixing(ONIndex1Y,I872,TRUE,_xll.ohTrigger(RecalcTrigger,Trigger1Y)),NA())</f>
        <v>3.4207825327436936E-2</v>
      </c>
    </row>
    <row r="873" spans="2:17" x14ac:dyDescent="0.2">
      <c r="B873" s="46" t="s">
        <v>51</v>
      </c>
      <c r="D873" s="49">
        <f>_xll.qlCalendarAdvance(LocalCalendar,$D872,B873,"f",FALSE)</f>
        <v>45406</v>
      </c>
      <c r="E873" s="49">
        <f>_xll.qlInterestRateIndexValueDate(IndexON,D873)</f>
        <v>45406</v>
      </c>
      <c r="F873" s="52">
        <f>IFERROR(_xll.qlIndexFixing(IndexON,D873,TRUE,_xll.ohTrigger(RecalcTrigger,TriggerON)),NA())</f>
        <v>3.1275642524128955E-2</v>
      </c>
      <c r="H873" s="49">
        <f>_xll.qlCalendarAdvance(IborCalendar,$H872,B873,"f",FALSE)</f>
        <v>45399</v>
      </c>
      <c r="I873" s="49">
        <f>_xll.qlInterestRateIndexValueDate(Index1M,$H873)</f>
        <v>45401</v>
      </c>
      <c r="J873" s="52">
        <f>IFERROR(_xll.qlIndexFixing(Index1M,$H873,TRUE,_xll.ohTrigger(RecalcTrigger,Trigger1M)),NA())</f>
        <v>3.2091802491336002E-2</v>
      </c>
      <c r="K873" s="52">
        <f>IFERROR(_xll.qlIndexFixing(ONIndex1M,I873,TRUE,_xll.ohTrigger(RecalcTrigger,Trigger1M)),NA())</f>
        <v>3.2032258424168347E-2</v>
      </c>
      <c r="L873" s="52">
        <f>IFERROR(_xll.qlIndexFixing(Index3M,H873,TRUE,_xll.ohTrigger(RecalcTrigger,Trigger3M)),NA())</f>
        <v>3.3067604983315319E-2</v>
      </c>
      <c r="M873" s="52">
        <f>IFERROR(_xll.qlIndexFixing(ONIndex3M,I873,TRUE,_xll.ohTrigger(RecalcTrigger,Trigger3M)),NA())</f>
        <v>3.2889218005438536E-2</v>
      </c>
      <c r="N873" s="52">
        <f>IFERROR(_xll.qlIndexFixing(Index6M,$H873,TRUE,_xll.ohTrigger(RecalcTrigger,Trigger6M)),NA())</f>
        <v>3.4109569423015955E-2</v>
      </c>
      <c r="O873" s="52">
        <f>IFERROR(_xll.qlIndexFixing(ONIndex6M,I873,TRUE,_xll.ohTrigger(RecalcTrigger,Trigger6M)),NA())</f>
        <v>3.3516933550181705E-2</v>
      </c>
      <c r="P873" s="52">
        <f>IFERROR(_xll.qlIndexFixing(Index1Y,$H873,TRUE,_xll.ohTrigger(RecalcTrigger,Trigger1Y)),NA())</f>
        <v>3.5325362546189898E-2</v>
      </c>
      <c r="Q873" s="52">
        <f>IFERROR(_xll.qlIndexFixing(ONIndex1Y,I873,TRUE,_xll.ohTrigger(RecalcTrigger,Trigger1Y)),NA())</f>
        <v>3.4225985199842768E-2</v>
      </c>
    </row>
    <row r="874" spans="2:17" x14ac:dyDescent="0.2">
      <c r="B874" s="46" t="s">
        <v>51</v>
      </c>
      <c r="D874" s="49">
        <f>_xll.qlCalendarAdvance(LocalCalendar,$D873,B874,"f",FALSE)</f>
        <v>45413</v>
      </c>
      <c r="E874" s="49">
        <f>_xll.qlInterestRateIndexValueDate(IndexON,D874)</f>
        <v>45413</v>
      </c>
      <c r="F874" s="52">
        <f>IFERROR(_xll.qlIndexFixing(IndexON,D874,TRUE,_xll.ohTrigger(RecalcTrigger,TriggerON)),NA())</f>
        <v>3.1270810211498912E-2</v>
      </c>
      <c r="H874" s="49">
        <f>_xll.qlCalendarAdvance(IborCalendar,$H873,B874,"f",FALSE)</f>
        <v>45406</v>
      </c>
      <c r="I874" s="49">
        <f>_xll.qlInterestRateIndexValueDate(Index1M,$H874)</f>
        <v>45408</v>
      </c>
      <c r="J874" s="52">
        <f>IFERROR(_xll.qlIndexFixing(Index1M,$H874,TRUE,_xll.ohTrigger(RecalcTrigger,Trigger1M)),NA())</f>
        <v>3.2103648696757692E-2</v>
      </c>
      <c r="K874" s="52">
        <f>IFERROR(_xll.qlIndexFixing(ONIndex1M,I874,TRUE,_xll.ohTrigger(RecalcTrigger,Trigger1M)),NA())</f>
        <v>3.2042104342382416E-2</v>
      </c>
      <c r="L874" s="52">
        <f>IFERROR(_xll.qlIndexFixing(Index3M,H874,TRUE,_xll.ohTrigger(RecalcTrigger,Trigger3M)),NA())</f>
        <v>3.3074628350669391E-2</v>
      </c>
      <c r="M874" s="52">
        <f>IFERROR(_xll.qlIndexFixing(ONIndex3M,I874,TRUE,_xll.ohTrigger(RecalcTrigger,Trigger3M)),NA())</f>
        <v>3.2896885003728116E-2</v>
      </c>
      <c r="N874" s="52">
        <f>IFERROR(_xll.qlIndexFixing(Index6M,$H874,TRUE,_xll.ohTrigger(RecalcTrigger,Trigger6M)),NA())</f>
        <v>3.4132133518540317E-2</v>
      </c>
      <c r="O874" s="52">
        <f>IFERROR(_xll.qlIndexFixing(ONIndex6M,I874,TRUE,_xll.ohTrigger(RecalcTrigger,Trigger6M)),NA())</f>
        <v>3.3538402727284478E-2</v>
      </c>
      <c r="P874" s="52">
        <f>IFERROR(_xll.qlIndexFixing(Index1Y,$H874,TRUE,_xll.ohTrigger(RecalcTrigger,Trigger1Y)),NA())</f>
        <v>3.5339150008597019E-2</v>
      </c>
      <c r="Q874" s="52">
        <f>IFERROR(_xll.qlIndexFixing(ONIndex1Y,I874,TRUE,_xll.ohTrigger(RecalcTrigger,Trigger1Y)),NA())</f>
        <v>3.4244568072017145E-2</v>
      </c>
    </row>
    <row r="875" spans="2:17" x14ac:dyDescent="0.2">
      <c r="B875" s="46" t="s">
        <v>51</v>
      </c>
      <c r="D875" s="49">
        <f>_xll.qlCalendarAdvance(LocalCalendar,$D874,B875,"f",FALSE)</f>
        <v>45420</v>
      </c>
      <c r="E875" s="49">
        <f>_xll.qlInterestRateIndexValueDate(IndexON,D875)</f>
        <v>45420</v>
      </c>
      <c r="F875" s="52">
        <f>IFERROR(_xll.qlIndexFixing(IndexON,D875,TRUE,_xll.ohTrigger(RecalcTrigger,TriggerON)),NA())</f>
        <v>3.1265187240769876E-2</v>
      </c>
      <c r="H875" s="49">
        <f>_xll.qlCalendarAdvance(IborCalendar,$H874,B875,"f",FALSE)</f>
        <v>45413</v>
      </c>
      <c r="I875" s="49">
        <f>_xll.qlInterestRateIndexValueDate(Index1M,$H875)</f>
        <v>45415</v>
      </c>
      <c r="J875" s="52">
        <f>IFERROR(_xll.qlIndexFixing(Index1M,$H875,TRUE,_xll.ohTrigger(RecalcTrigger,Trigger1M)),NA())</f>
        <v>3.2111186899958781E-2</v>
      </c>
      <c r="K875" s="52">
        <f>IFERROR(_xll.qlIndexFixing(ONIndex1M,I875,TRUE,_xll.ohTrigger(RecalcTrigger,Trigger1M)),NA())</f>
        <v>3.2054000988170905E-2</v>
      </c>
      <c r="L875" s="52">
        <f>IFERROR(_xll.qlIndexFixing(Index3M,H875,TRUE,_xll.ohTrigger(RecalcTrigger,Trigger3M)),NA())</f>
        <v>3.3087529589577405E-2</v>
      </c>
      <c r="M875" s="52">
        <f>IFERROR(_xll.qlIndexFixing(ONIndex3M,I875,TRUE,_xll.ohTrigger(RecalcTrigger,Trigger3M)),NA())</f>
        <v>3.2906473830167648E-2</v>
      </c>
      <c r="N875" s="52">
        <f>IFERROR(_xll.qlIndexFixing(Index6M,$H875,TRUE,_xll.ohTrigger(RecalcTrigger,Trigger6M)),NA())</f>
        <v>3.4154503890570349E-2</v>
      </c>
      <c r="O875" s="52">
        <f>IFERROR(_xll.qlIndexFixing(ONIndex6M,I875,TRUE,_xll.ohTrigger(RecalcTrigger,Trigger6M)),NA())</f>
        <v>3.3563502462727879E-2</v>
      </c>
      <c r="P875" s="52">
        <f>IFERROR(_xll.qlIndexFixing(Index1Y,$H875,TRUE,_xll.ohTrigger(RecalcTrigger,Trigger1Y)),NA())</f>
        <v>3.5358099005795611E-2</v>
      </c>
      <c r="Q875" s="52">
        <f>IFERROR(_xll.qlIndexFixing(ONIndex1Y,I875,TRUE,_xll.ohTrigger(RecalcTrigger,Trigger1Y)),NA())</f>
        <v>3.4266580783310907E-2</v>
      </c>
    </row>
    <row r="876" spans="2:17" x14ac:dyDescent="0.2">
      <c r="B876" s="46" t="s">
        <v>51</v>
      </c>
      <c r="D876" s="49">
        <f>_xll.qlCalendarAdvance(LocalCalendar,$D875,B876,"f",FALSE)</f>
        <v>45427</v>
      </c>
      <c r="E876" s="49">
        <f>_xll.qlInterestRateIndexValueDate(IndexON,D876)</f>
        <v>45427</v>
      </c>
      <c r="F876" s="52">
        <f>IFERROR(_xll.qlIndexFixing(IndexON,D876,TRUE,_xll.ohTrigger(RecalcTrigger,TriggerON)),NA())</f>
        <v>3.1258773611941848E-2</v>
      </c>
      <c r="H876" s="49">
        <f>_xll.qlCalendarAdvance(IborCalendar,$H875,B876,"f",FALSE)</f>
        <v>45420</v>
      </c>
      <c r="I876" s="49">
        <f>_xll.qlInterestRateIndexValueDate(Index1M,$H876)</f>
        <v>45422</v>
      </c>
      <c r="J876" s="52">
        <f>IFERROR(_xll.qlIndexFixing(Index1M,$H876,TRUE,_xll.ohTrigger(RecalcTrigger,Trigger1M)),NA())</f>
        <v>3.212077213873954E-2</v>
      </c>
      <c r="K876" s="52">
        <f>IFERROR(_xll.qlIndexFixing(ONIndex1M,I876,TRUE,_xll.ohTrigger(RecalcTrigger,Trigger1M)),NA())</f>
        <v>3.2061582759155272E-2</v>
      </c>
      <c r="L876" s="52">
        <f>IFERROR(_xll.qlIndexFixing(Index3M,H876,TRUE,_xll.ohTrigger(RecalcTrigger,Trigger3M)),NA())</f>
        <v>3.3094348762787336E-2</v>
      </c>
      <c r="M876" s="52">
        <f>IFERROR(_xll.qlIndexFixing(ONIndex3M,I876,TRUE,_xll.ohTrigger(RecalcTrigger,Trigger3M)),NA())</f>
        <v>3.2911870705927271E-2</v>
      </c>
      <c r="N876" s="52">
        <f>IFERROR(_xll.qlIndexFixing(Index6M,$H876,TRUE,_xll.ohTrigger(RecalcTrigger,Trigger6M)),NA())</f>
        <v>3.4179709552718644E-2</v>
      </c>
      <c r="O876" s="52">
        <f>IFERROR(_xll.qlIndexFixing(ONIndex6M,I876,TRUE,_xll.ohTrigger(RecalcTrigger,Trigger6M)),NA())</f>
        <v>3.3582773507134789E-2</v>
      </c>
      <c r="P876" s="52">
        <f>IFERROR(_xll.qlIndexFixing(Index1Y,$H876,TRUE,_xll.ohTrigger(RecalcTrigger,Trigger1Y)),NA())</f>
        <v>3.5371461443708611E-2</v>
      </c>
      <c r="Q876" s="52">
        <f>IFERROR(_xll.qlIndexFixing(ONIndex1Y,I876,TRUE,_xll.ohTrigger(RecalcTrigger,Trigger1Y)),NA())</f>
        <v>3.4283002816684061E-2</v>
      </c>
    </row>
    <row r="877" spans="2:17" x14ac:dyDescent="0.2">
      <c r="B877" s="46" t="s">
        <v>51</v>
      </c>
      <c r="D877" s="49">
        <f>_xll.qlCalendarAdvance(LocalCalendar,$D876,B877,"f",FALSE)</f>
        <v>45434</v>
      </c>
      <c r="E877" s="49">
        <f>_xll.qlInterestRateIndexValueDate(IndexON,D877)</f>
        <v>45434</v>
      </c>
      <c r="F877" s="52">
        <f>IFERROR(_xll.qlIndexFixing(IndexON,D877,TRUE,_xll.ohTrigger(RecalcTrigger,TriggerON)),NA())</f>
        <v>3.1251569325014827E-2</v>
      </c>
      <c r="H877" s="49">
        <f>_xll.qlCalendarAdvance(IborCalendar,$H876,B877,"f",FALSE)</f>
        <v>45427</v>
      </c>
      <c r="I877" s="49">
        <f>_xll.qlInterestRateIndexValueDate(Index1M,$H877)</f>
        <v>45429</v>
      </c>
      <c r="J877" s="52">
        <f>IFERROR(_xll.qlIndexFixing(Index1M,$H877,TRUE,_xll.ohTrigger(RecalcTrigger,Trigger1M)),NA())</f>
        <v>3.2130286066931898E-2</v>
      </c>
      <c r="K877" s="52">
        <f>IFERROR(_xll.qlIndexFixing(ONIndex1M,I877,TRUE,_xll.ohTrigger(RecalcTrigger,Trigger1M)),NA())</f>
        <v>3.2071215257687413E-2</v>
      </c>
      <c r="L877" s="52">
        <f>IFERROR(_xll.qlIndexFixing(Index3M,H877,TRUE,_xll.ohTrigger(RecalcTrigger,Trigger3M)),NA())</f>
        <v>3.3101081218892284E-2</v>
      </c>
      <c r="M877" s="52">
        <f>IFERROR(_xll.qlIndexFixing(ONIndex3M,I877,TRUE,_xll.ohTrigger(RecalcTrigger,Trigger3M)),NA())</f>
        <v>3.2919189409810201E-2</v>
      </c>
      <c r="N877" s="52">
        <f>IFERROR(_xll.qlIndexFixing(Index6M,$H877,TRUE,_xll.ohTrigger(RecalcTrigger,Trigger6M)),NA())</f>
        <v>3.4198507438544613E-2</v>
      </c>
      <c r="O877" s="52">
        <f>IFERROR(_xll.qlIndexFixing(ONIndex6M,I877,TRUE,_xll.ohTrigger(RecalcTrigger,Trigger6M)),NA())</f>
        <v>3.3605675110388589E-2</v>
      </c>
      <c r="P877" s="52">
        <f>IFERROR(_xll.qlIndexFixing(Index1Y,$H877,TRUE,_xll.ohTrigger(RecalcTrigger,Trigger1Y)),NA())</f>
        <v>3.538723725282434E-2</v>
      </c>
      <c r="Q877" s="52">
        <f>IFERROR(_xll.qlIndexFixing(ONIndex1Y,I877,TRUE,_xll.ohTrigger(RecalcTrigger,Trigger1Y)),NA())</f>
        <v>3.4302854689549633E-2</v>
      </c>
    </row>
    <row r="878" spans="2:17" x14ac:dyDescent="0.2">
      <c r="B878" s="46" t="s">
        <v>51</v>
      </c>
      <c r="D878" s="49">
        <f>_xll.qlCalendarAdvance(LocalCalendar,$D877,B878,"f",FALSE)</f>
        <v>45441</v>
      </c>
      <c r="E878" s="49">
        <f>_xll.qlInterestRateIndexValueDate(IndexON,D878)</f>
        <v>45441</v>
      </c>
      <c r="F878" s="52">
        <f>IFERROR(_xll.qlIndexFixing(IndexON,D878,TRUE,_xll.ohTrigger(RecalcTrigger,TriggerON)),NA())</f>
        <v>3.1243574380228623E-2</v>
      </c>
      <c r="H878" s="49">
        <f>_xll.qlCalendarAdvance(IborCalendar,$H877,B878,"f",FALSE)</f>
        <v>45434</v>
      </c>
      <c r="I878" s="49">
        <f>_xll.qlInterestRateIndexValueDate(Index1M,$H878)</f>
        <v>45436</v>
      </c>
      <c r="J878" s="52">
        <f>IFERROR(_xll.qlIndexFixing(Index1M,$H878,TRUE,_xll.ohTrigger(RecalcTrigger,Trigger1M)),NA())</f>
        <v>3.2139728684360512E-2</v>
      </c>
      <c r="K878" s="52">
        <f>IFERROR(_xll.qlIndexFixing(ONIndex1M,I878,TRUE,_xll.ohTrigger(RecalcTrigger,Trigger1M)),NA())</f>
        <v>3.2082885811883788E-2</v>
      </c>
      <c r="L878" s="52">
        <f>IFERROR(_xll.qlIndexFixing(Index3M,H878,TRUE,_xll.ohTrigger(RecalcTrigger,Trigger3M)),NA())</f>
        <v>3.3109710060797701E-2</v>
      </c>
      <c r="M878" s="52">
        <f>IFERROR(_xll.qlIndexFixing(ONIndex3M,I878,TRUE,_xll.ohTrigger(RecalcTrigger,Trigger3M)),NA())</f>
        <v>3.292840706867306E-2</v>
      </c>
      <c r="N878" s="52">
        <f>IFERROR(_xll.qlIndexFixing(Index6M,$H878,TRUE,_xll.ohTrigger(RecalcTrigger,Trigger6M)),NA())</f>
        <v>3.422006259756015E-2</v>
      </c>
      <c r="O878" s="52">
        <f>IFERROR(_xll.qlIndexFixing(ONIndex6M,I878,TRUE,_xll.ohTrigger(RecalcTrigger,Trigger6M)),NA())</f>
        <v>3.3632316009608587E-2</v>
      </c>
      <c r="P878" s="52">
        <f>IFERROR(_xll.qlIndexFixing(Index1Y,$H878,TRUE,_xll.ohTrigger(RecalcTrigger,Trigger1Y)),NA())</f>
        <v>3.5405339945510268E-2</v>
      </c>
      <c r="Q878" s="52">
        <f>IFERROR(_xll.qlIndexFixing(ONIndex1Y,I878,TRUE,_xll.ohTrigger(RecalcTrigger,Trigger1Y)),NA())</f>
        <v>3.4326232726595851E-2</v>
      </c>
    </row>
    <row r="879" spans="2:17" x14ac:dyDescent="0.2">
      <c r="B879" s="46" t="s">
        <v>51</v>
      </c>
      <c r="D879" s="49">
        <f>_xll.qlCalendarAdvance(LocalCalendar,$D878,B879,"f",FALSE)</f>
        <v>45448</v>
      </c>
      <c r="E879" s="49">
        <f>_xll.qlInterestRateIndexValueDate(IndexON,D879)</f>
        <v>45448</v>
      </c>
      <c r="F879" s="52">
        <f>IFERROR(_xll.qlIndexFixing(IndexON,D879,TRUE,_xll.ohTrigger(RecalcTrigger,TriggerON)),NA())</f>
        <v>3.1234788777343425E-2</v>
      </c>
      <c r="H879" s="49">
        <f>_xll.qlCalendarAdvance(IborCalendar,$H878,B879,"f",FALSE)</f>
        <v>45441</v>
      </c>
      <c r="I879" s="49">
        <f>_xll.qlInterestRateIndexValueDate(Index1M,$H879)</f>
        <v>45443</v>
      </c>
      <c r="J879" s="52">
        <f>IFERROR(_xll.qlIndexFixing(Index1M,$H879,TRUE,_xll.ohTrigger(RecalcTrigger,Trigger1M)),NA())</f>
        <v>3.21428069568611E-2</v>
      </c>
      <c r="K879" s="52">
        <f>IFERROR(_xll.qlIndexFixing(ONIndex1M,I879,TRUE,_xll.ohTrigger(RecalcTrigger,Trigger1M)),NA())</f>
        <v>3.2090266834856607E-2</v>
      </c>
      <c r="L879" s="52">
        <f>IFERROR(_xll.qlIndexFixing(Index3M,H879,TRUE,_xll.ohTrigger(RecalcTrigger,Trigger3M)),NA())</f>
        <v>3.3108379716539439E-2</v>
      </c>
      <c r="M879" s="52">
        <f>IFERROR(_xll.qlIndexFixing(ONIndex3M,I879,TRUE,_xll.ohTrigger(RecalcTrigger,Trigger3M)),NA())</f>
        <v>3.2933478523062831E-2</v>
      </c>
      <c r="N879" s="52">
        <f>IFERROR(_xll.qlIndexFixing(Index6M,$H879,TRUE,_xll.ohTrigger(RecalcTrigger,Trigger6M)),NA())</f>
        <v>3.4232346718214332E-2</v>
      </c>
      <c r="O879" s="52">
        <f>IFERROR(_xll.qlIndexFixing(ONIndex6M,I879,TRUE,_xll.ohTrigger(RecalcTrigger,Trigger6M)),NA())</f>
        <v>3.3652910744779163E-2</v>
      </c>
      <c r="P879" s="52">
        <f>IFERROR(_xll.qlIndexFixing(Index1Y,$H879,TRUE,_xll.ohTrigger(RecalcTrigger,Trigger1Y)),NA())</f>
        <v>3.5410209897939193E-2</v>
      </c>
      <c r="Q879" s="52">
        <f>IFERROR(_xll.qlIndexFixing(ONIndex1Y,I879,TRUE,_xll.ohTrigger(RecalcTrigger,Trigger1Y)),NA())</f>
        <v>3.4343827437357533E-2</v>
      </c>
    </row>
    <row r="880" spans="2:17" x14ac:dyDescent="0.2">
      <c r="B880" s="46" t="s">
        <v>51</v>
      </c>
      <c r="D880" s="49">
        <f>_xll.qlCalendarAdvance(LocalCalendar,$D879,B880,"f",FALSE)</f>
        <v>45455</v>
      </c>
      <c r="E880" s="49">
        <f>_xll.qlInterestRateIndexValueDate(IndexON,D880)</f>
        <v>45455</v>
      </c>
      <c r="F880" s="52">
        <f>IFERROR(_xll.qlIndexFixing(IndexON,D880,TRUE,_xll.ohTrigger(RecalcTrigger,TriggerON)),NA())</f>
        <v>3.1225212516599044E-2</v>
      </c>
      <c r="H880" s="49">
        <f>_xll.qlCalendarAdvance(IborCalendar,$H879,B880,"f",FALSE)</f>
        <v>45448</v>
      </c>
      <c r="I880" s="49">
        <f>_xll.qlInterestRateIndexValueDate(Index1M,$H880)</f>
        <v>45450</v>
      </c>
      <c r="J880" s="52">
        <f>IFERROR(_xll.qlIndexFixing(Index1M,$H880,TRUE,_xll.ohTrigger(RecalcTrigger,Trigger1M)),NA())</f>
        <v>3.2158396304728727E-2</v>
      </c>
      <c r="K880" s="52">
        <f>IFERROR(_xll.qlIndexFixing(ONIndex1M,I880,TRUE,_xll.ohTrigger(RecalcTrigger,Trigger1M)),NA())</f>
        <v>3.2099685913493659E-2</v>
      </c>
      <c r="L880" s="52">
        <f>IFERROR(_xll.qlIndexFixing(Index3M,H880,TRUE,_xll.ohTrigger(RecalcTrigger,Trigger3M)),NA())</f>
        <v>3.31208054771207E-2</v>
      </c>
      <c r="M880" s="52">
        <f>IFERROR(_xll.qlIndexFixing(ONIndex3M,I880,TRUE,_xll.ohTrigger(RecalcTrigger,Trigger3M)),NA())</f>
        <v>3.294044893232595E-2</v>
      </c>
      <c r="N880" s="52">
        <f>IFERROR(_xll.qlIndexFixing(Index6M,$H880,TRUE,_xll.ohTrigger(RecalcTrigger,Trigger6M)),NA())</f>
        <v>3.4262084631524678E-2</v>
      </c>
      <c r="O880" s="52">
        <f>IFERROR(_xll.qlIndexFixing(ONIndex6M,I880,TRUE,_xll.ohTrigger(RecalcTrigger,Trigger6M)),NA())</f>
        <v>3.3677244776502135E-2</v>
      </c>
      <c r="P880" s="52">
        <f>IFERROR(_xll.qlIndexFixing(Index1Y,$H880,TRUE,_xll.ohTrigger(RecalcTrigger,Trigger1Y)),NA())</f>
        <v>3.543286084370232E-2</v>
      </c>
      <c r="Q880" s="52">
        <f>IFERROR(_xll.qlIndexFixing(ONIndex1Y,I880,TRUE,_xll.ohTrigger(RecalcTrigger,Trigger1Y)),NA())</f>
        <v>3.436494831275283E-2</v>
      </c>
    </row>
    <row r="881" spans="2:17" x14ac:dyDescent="0.2">
      <c r="B881" s="46" t="s">
        <v>51</v>
      </c>
      <c r="D881" s="49">
        <f>_xll.qlCalendarAdvance(LocalCalendar,$D880,B881,"f",FALSE)</f>
        <v>45462</v>
      </c>
      <c r="E881" s="49">
        <f>_xll.qlInterestRateIndexValueDate(IndexON,D881)</f>
        <v>45462</v>
      </c>
      <c r="F881" s="52">
        <f>IFERROR(_xll.qlIndexFixing(IndexON,D881,TRUE,_xll.ohTrigger(RecalcTrigger,TriggerON)),NA())</f>
        <v>3.1214845598075414E-2</v>
      </c>
      <c r="H881" s="49">
        <f>_xll.qlCalendarAdvance(IborCalendar,$H880,B881,"f",FALSE)</f>
        <v>45455</v>
      </c>
      <c r="I881" s="49">
        <f>_xll.qlInterestRateIndexValueDate(Index1M,$H881)</f>
        <v>45457</v>
      </c>
      <c r="J881" s="52">
        <f>IFERROR(_xll.qlIndexFixing(Index1M,$H881,TRUE,_xll.ohTrigger(RecalcTrigger,Trigger1M)),NA())</f>
        <v>3.2167610583106444E-2</v>
      </c>
      <c r="K881" s="52">
        <f>IFERROR(_xll.qlIndexFixing(ONIndex1M,I881,TRUE,_xll.ohTrigger(RecalcTrigger,Trigger1M)),NA())</f>
        <v>3.2109033852130153E-2</v>
      </c>
      <c r="L881" s="52">
        <f>IFERROR(_xll.qlIndexFixing(Index3M,H881,TRUE,_xll.ohTrigger(RecalcTrigger,Trigger3M)),NA())</f>
        <v>3.312723825753458E-2</v>
      </c>
      <c r="M881" s="52">
        <f>IFERROR(_xll.qlIndexFixing(ONIndex3M,I881,TRUE,_xll.ohTrigger(RecalcTrigger,Trigger3M)),NA())</f>
        <v>3.2947303243391346E-2</v>
      </c>
      <c r="N881" s="52">
        <f>IFERROR(_xll.qlIndexFixing(Index6M,$H881,TRUE,_xll.ohTrigger(RecalcTrigger,Trigger6M)),NA())</f>
        <v>3.4282473480376087E-2</v>
      </c>
      <c r="O881" s="52">
        <f>IFERROR(_xll.qlIndexFixing(ONIndex6M,I881,TRUE,_xll.ohTrigger(RecalcTrigger,Trigger6M)),NA())</f>
        <v>3.3702056285003223E-2</v>
      </c>
      <c r="P881" s="52">
        <f>IFERROR(_xll.qlIndexFixing(Index1Y,$H881,TRUE,_xll.ohTrigger(RecalcTrigger,Trigger1Y)),NA())</f>
        <v>3.5447449590356638E-2</v>
      </c>
      <c r="Q881" s="52">
        <f>IFERROR(_xll.qlIndexFixing(ONIndex1Y,I881,TRUE,_xll.ohTrigger(RecalcTrigger,Trigger1Y)),NA())</f>
        <v>3.4386492189408813E-2</v>
      </c>
    </row>
    <row r="882" spans="2:17" x14ac:dyDescent="0.2">
      <c r="B882" s="46" t="s">
        <v>51</v>
      </c>
      <c r="D882" s="49">
        <f>_xll.qlCalendarAdvance(LocalCalendar,$D881,B882,"f",FALSE)</f>
        <v>45469</v>
      </c>
      <c r="E882" s="49">
        <f>_xll.qlInterestRateIndexValueDate(IndexON,D882)</f>
        <v>45469</v>
      </c>
      <c r="F882" s="52">
        <f>IFERROR(_xll.qlIndexFixing(IndexON,D882,TRUE,_xll.ohTrigger(RecalcTrigger,TriggerON)),NA())</f>
        <v>3.1203688021852471E-2</v>
      </c>
      <c r="H882" s="49">
        <f>_xll.qlCalendarAdvance(IborCalendar,$H881,B882,"f",FALSE)</f>
        <v>45462</v>
      </c>
      <c r="I882" s="49">
        <f>_xll.qlInterestRateIndexValueDate(Index1M,$H882)</f>
        <v>45464</v>
      </c>
      <c r="J882" s="52">
        <f>IFERROR(_xll.qlIndexFixing(Index1M,$H882,TRUE,_xll.ohTrigger(RecalcTrigger,Trigger1M)),NA())</f>
        <v>3.2176735149847341E-2</v>
      </c>
      <c r="K882" s="52">
        <f>IFERROR(_xll.qlIndexFixing(ONIndex1M,I882,TRUE,_xll.ohTrigger(RecalcTrigger,Trigger1M)),NA())</f>
        <v>3.2118310650766091E-2</v>
      </c>
      <c r="L882" s="52">
        <f>IFERROR(_xll.qlIndexFixing(Index3M,H882,TRUE,_xll.ohTrigger(RecalcTrigger,Trigger3M)),NA())</f>
        <v>3.3133607917391165E-2</v>
      </c>
      <c r="M882" s="52">
        <f>IFERROR(_xll.qlIndexFixing(ONIndex3M,I882,TRUE,_xll.ohTrigger(RecalcTrigger,Trigger3M)),NA())</f>
        <v>3.2954041456205729E-2</v>
      </c>
      <c r="N882" s="52">
        <f>IFERROR(_xll.qlIndexFixing(Index6M,$H882,TRUE,_xll.ohTrigger(RecalcTrigger,Trigger6M)),NA())</f>
        <v>3.4302395530779385E-2</v>
      </c>
      <c r="O882" s="52">
        <f>IFERROR(_xll.qlIndexFixing(ONIndex6M,I882,TRUE,_xll.ohTrigger(RecalcTrigger,Trigger6M)),NA())</f>
        <v>3.3727345270548881E-2</v>
      </c>
      <c r="P882" s="52">
        <f>IFERROR(_xll.qlIndexFixing(Index1Y,$H882,TRUE,_xll.ohTrigger(RecalcTrigger,Trigger1Y)),NA())</f>
        <v>3.5461703191220377E-2</v>
      </c>
      <c r="Q882" s="52">
        <f>IFERROR(_xll.qlIndexFixing(ONIndex1Y,I882,TRUE,_xll.ohTrigger(RecalcTrigger,Trigger1Y)),NA())</f>
        <v>3.4408459067591934E-2</v>
      </c>
    </row>
    <row r="883" spans="2:17" x14ac:dyDescent="0.2">
      <c r="B883" s="46" t="s">
        <v>51</v>
      </c>
      <c r="D883" s="49">
        <f>_xll.qlCalendarAdvance(LocalCalendar,$D882,B883,"f",FALSE)</f>
        <v>45476</v>
      </c>
      <c r="E883" s="49">
        <f>_xll.qlInterestRateIndexValueDate(IndexON,D883)</f>
        <v>45476</v>
      </c>
      <c r="F883" s="52">
        <f>IFERROR(_xll.qlIndexFixing(IndexON,D883,TRUE,_xll.ohTrigger(RecalcTrigger,TriggerON)),NA())</f>
        <v>3.1192644748876397E-2</v>
      </c>
      <c r="H883" s="49">
        <f>_xll.qlCalendarAdvance(IborCalendar,$H882,B883,"f",FALSE)</f>
        <v>45469</v>
      </c>
      <c r="I883" s="49">
        <f>_xll.qlInterestRateIndexValueDate(Index1M,$H883)</f>
        <v>45471</v>
      </c>
      <c r="J883" s="52">
        <f>IFERROR(_xll.qlIndexFixing(Index1M,$H883,TRUE,_xll.ohTrigger(RecalcTrigger,Trigger1M)),NA())</f>
        <v>3.2189907552618156E-2</v>
      </c>
      <c r="K883" s="52">
        <f>IFERROR(_xll.qlIndexFixing(ONIndex1M,I883,TRUE,_xll.ohTrigger(RecalcTrigger,Trigger1M)),NA())</f>
        <v>3.2127515284807728E-2</v>
      </c>
      <c r="L883" s="52">
        <f>IFERROR(_xll.qlIndexFixing(Index3M,H883,TRUE,_xll.ohTrigger(RecalcTrigger,Trigger3M)),NA())</f>
        <v>3.3139919176104253E-2</v>
      </c>
      <c r="M883" s="52">
        <f>IFERROR(_xll.qlIndexFixing(ONIndex3M,I883,TRUE,_xll.ohTrigger(RecalcTrigger,Trigger3M)),NA())</f>
        <v>3.296066549477672E-2</v>
      </c>
      <c r="N883" s="52">
        <f>IFERROR(_xll.qlIndexFixing(Index6M,$H883,TRUE,_xll.ohTrigger(RecalcTrigger,Trigger6M)),NA())</f>
        <v>3.4324633038497088E-2</v>
      </c>
      <c r="O883" s="52">
        <f>IFERROR(_xll.qlIndexFixing(ONIndex6M,I883,TRUE,_xll.ohTrigger(RecalcTrigger,Trigger6M)),NA())</f>
        <v>3.3753080717309203E-2</v>
      </c>
      <c r="P883" s="52">
        <f>IFERROR(_xll.qlIndexFixing(Index1Y,$H883,TRUE,_xll.ohTrigger(RecalcTrigger,Trigger1Y)),NA())</f>
        <v>3.5475606293073378E-2</v>
      </c>
      <c r="Q883" s="52">
        <f>IFERROR(_xll.qlIndexFixing(ONIndex1Y,I883,TRUE,_xll.ohTrigger(RecalcTrigger,Trigger1Y)),NA())</f>
        <v>3.4430825181379632E-2</v>
      </c>
    </row>
    <row r="884" spans="2:17" x14ac:dyDescent="0.2">
      <c r="B884" s="46" t="s">
        <v>51</v>
      </c>
      <c r="D884" s="49">
        <f>_xll.qlCalendarAdvance(LocalCalendar,$D883,B884,"f",FALSE)</f>
        <v>45483</v>
      </c>
      <c r="E884" s="49">
        <f>_xll.qlInterestRateIndexValueDate(IndexON,D884)</f>
        <v>45483</v>
      </c>
      <c r="F884" s="52">
        <f>IFERROR(_xll.qlIndexFixing(IndexON,D884,TRUE,_xll.ohTrigger(RecalcTrigger,TriggerON)),NA())</f>
        <v>3.1180891665290034E-2</v>
      </c>
      <c r="H884" s="49">
        <f>_xll.qlCalendarAdvance(IborCalendar,$H883,B884,"f",FALSE)</f>
        <v>45476</v>
      </c>
      <c r="I884" s="49">
        <f>_xll.qlInterestRateIndexValueDate(Index1M,$H884)</f>
        <v>45478</v>
      </c>
      <c r="J884" s="52">
        <f>IFERROR(_xll.qlIndexFixing(Index1M,$H884,TRUE,_xll.ohTrigger(RecalcTrigger,Trigger1M)),NA())</f>
        <v>3.2194686104139392E-2</v>
      </c>
      <c r="K884" s="52">
        <f>IFERROR(_xll.qlIndexFixing(ONIndex1M,I884,TRUE,_xll.ohTrigger(RecalcTrigger,Trigger1M)),NA())</f>
        <v>3.2136625896592719E-2</v>
      </c>
      <c r="L884" s="52">
        <f>IFERROR(_xll.qlIndexFixing(Index3M,H884,TRUE,_xll.ohTrigger(RecalcTrigger,Trigger3M)),NA())</f>
        <v>3.3146175966502378E-2</v>
      </c>
      <c r="M884" s="52">
        <f>IFERROR(_xll.qlIndexFixing(ONIndex3M,I884,TRUE,_xll.ohTrigger(RecalcTrigger,Trigger3M)),NA())</f>
        <v>3.2967216405817013E-2</v>
      </c>
      <c r="N884" s="52">
        <f>IFERROR(_xll.qlIndexFixing(Index6M,$H884,TRUE,_xll.ohTrigger(RecalcTrigger,Trigger6M)),NA())</f>
        <v>3.4340689670066857E-2</v>
      </c>
      <c r="O884" s="52">
        <f>IFERROR(_xll.qlIndexFixing(ONIndex6M,I884,TRUE,_xll.ohTrigger(RecalcTrigger,Trigger6M)),NA())</f>
        <v>3.3778600947744764E-2</v>
      </c>
      <c r="P884" s="52">
        <f>IFERROR(_xll.qlIndexFixing(Index1Y,$H884,TRUE,_xll.ohTrigger(RecalcTrigger,Trigger1Y)),NA())</f>
        <v>3.5489147498466114E-2</v>
      </c>
      <c r="Q884" s="52">
        <f>IFERROR(_xll.qlIndexFixing(ONIndex1Y,I884,TRUE,_xll.ohTrigger(RecalcTrigger,Trigger1Y)),NA())</f>
        <v>3.4453083519512262E-2</v>
      </c>
    </row>
    <row r="885" spans="2:17" x14ac:dyDescent="0.2">
      <c r="B885" s="46" t="s">
        <v>51</v>
      </c>
      <c r="D885" s="49">
        <f>_xll.qlCalendarAdvance(LocalCalendar,$D884,B885,"f",FALSE)</f>
        <v>45490</v>
      </c>
      <c r="E885" s="49">
        <f>_xll.qlInterestRateIndexValueDate(IndexON,D885)</f>
        <v>45490</v>
      </c>
      <c r="F885" s="52">
        <f>IFERROR(_xll.qlIndexFixing(IndexON,D885,TRUE,_xll.ohTrigger(RecalcTrigger,TriggerON)),NA())</f>
        <v>3.1170071277664135E-2</v>
      </c>
      <c r="H885" s="49">
        <f>_xll.qlCalendarAdvance(IborCalendar,$H884,B885,"f",FALSE)</f>
        <v>45483</v>
      </c>
      <c r="I885" s="49">
        <f>_xll.qlInterestRateIndexValueDate(Index1M,$H885)</f>
        <v>45485</v>
      </c>
      <c r="J885" s="52">
        <f>IFERROR(_xll.qlIndexFixing(Index1M,$H885,TRUE,_xll.ohTrigger(RecalcTrigger,Trigger1M)),NA())</f>
        <v>3.2203504914677994E-2</v>
      </c>
      <c r="K885" s="52">
        <f>IFERROR(_xll.qlIndexFixing(ONIndex1M,I885,TRUE,_xll.ohTrigger(RecalcTrigger,Trigger1M)),NA())</f>
        <v>3.2145631898830018E-2</v>
      </c>
      <c r="L885" s="52">
        <f>IFERROR(_xll.qlIndexFixing(Index3M,H885,TRUE,_xll.ohTrigger(RecalcTrigger,Trigger3M)),NA())</f>
        <v>3.3154333671680754E-2</v>
      </c>
      <c r="M885" s="52">
        <f>IFERROR(_xll.qlIndexFixing(ONIndex3M,I885,TRUE,_xll.ohTrigger(RecalcTrigger,Trigger3M)),NA())</f>
        <v>3.2973714071289351E-2</v>
      </c>
      <c r="N885" s="52">
        <f>IFERROR(_xll.qlIndexFixing(Index6M,$H885,TRUE,_xll.ohTrigger(RecalcTrigger,Trigger6M)),NA())</f>
        <v>3.4359022725966179E-2</v>
      </c>
      <c r="O885" s="52">
        <f>IFERROR(_xll.qlIndexFixing(ONIndex6M,I885,TRUE,_xll.ohTrigger(RecalcTrigger,Trigger6M)),NA())</f>
        <v>3.3803585461482655E-2</v>
      </c>
      <c r="P885" s="52">
        <f>IFERROR(_xll.qlIndexFixing(Index1Y,$H885,TRUE,_xll.ohTrigger(RecalcTrigger,Trigger1Y)),NA())</f>
        <v>3.5502331234962298E-2</v>
      </c>
      <c r="Q885" s="52">
        <f>IFERROR(_xll.qlIndexFixing(ONIndex1Y,I885,TRUE,_xll.ohTrigger(RecalcTrigger,Trigger1Y)),NA())</f>
        <v>3.4474988498143233E-2</v>
      </c>
    </row>
    <row r="886" spans="2:17" x14ac:dyDescent="0.2">
      <c r="B886" s="46" t="s">
        <v>51</v>
      </c>
      <c r="D886" s="49">
        <f>_xll.qlCalendarAdvance(LocalCalendar,$D885,B886,"f",FALSE)</f>
        <v>45497</v>
      </c>
      <c r="E886" s="49">
        <f>_xll.qlInterestRateIndexValueDate(IndexON,D886)</f>
        <v>45497</v>
      </c>
      <c r="F886" s="52">
        <f>IFERROR(_xll.qlIndexFixing(IndexON,D886,TRUE,_xll.ohTrigger(RecalcTrigger,TriggerON)),NA())</f>
        <v>3.1159645490390631E-2</v>
      </c>
      <c r="H886" s="49">
        <f>_xll.qlCalendarAdvance(IborCalendar,$H885,B886,"f",FALSE)</f>
        <v>45490</v>
      </c>
      <c r="I886" s="49">
        <f>_xll.qlInterestRateIndexValueDate(Index1M,$H886)</f>
        <v>45492</v>
      </c>
      <c r="J886" s="52">
        <f>IFERROR(_xll.qlIndexFixing(Index1M,$H886,TRUE,_xll.ohTrigger(RecalcTrigger,Trigger1M)),NA())</f>
        <v>3.2212218859570103E-2</v>
      </c>
      <c r="K886" s="52">
        <f>IFERROR(_xll.qlIndexFixing(ONIndex1M,I886,TRUE,_xll.ohTrigger(RecalcTrigger,Trigger1M)),NA())</f>
        <v>3.2154533291492982E-2</v>
      </c>
      <c r="L886" s="52">
        <f>IFERROR(_xll.qlIndexFixing(Index3M,H886,TRUE,_xll.ohTrigger(RecalcTrigger,Trigger3M)),NA())</f>
        <v>3.3158528501173262E-2</v>
      </c>
      <c r="M886" s="52">
        <f>IFERROR(_xll.qlIndexFixing(ONIndex3M,I886,TRUE,_xll.ohTrigger(RecalcTrigger,Trigger3M)),NA())</f>
        <v>3.2980158491193734E-2</v>
      </c>
      <c r="N886" s="52">
        <f>IFERROR(_xll.qlIndexFixing(Index6M,$H886,TRUE,_xll.ohTrigger(RecalcTrigger,Trigger6M)),NA())</f>
        <v>3.4379520622799212E-2</v>
      </c>
      <c r="O886" s="52">
        <f>IFERROR(_xll.qlIndexFixing(ONIndex6M,I886,TRUE,_xll.ohTrigger(RecalcTrigger,Trigger6M)),NA())</f>
        <v>3.3828034258256423E-2</v>
      </c>
      <c r="P886" s="52">
        <f>IFERROR(_xll.qlIndexFixing(Index1Y,$H886,TRUE,_xll.ohTrigger(RecalcTrigger,Trigger1Y)),NA())</f>
        <v>3.55151658870951E-2</v>
      </c>
      <c r="Q886" s="52">
        <f>IFERROR(_xll.qlIndexFixing(ONIndex1Y,I886,TRUE,_xll.ohTrigger(RecalcTrigger,Trigger1Y)),NA())</f>
        <v>3.4496540117165964E-2</v>
      </c>
    </row>
    <row r="887" spans="2:17" x14ac:dyDescent="0.2">
      <c r="B887" s="46" t="s">
        <v>51</v>
      </c>
      <c r="D887" s="49">
        <f>_xll.qlCalendarAdvance(LocalCalendar,$D886,B887,"f",FALSE)</f>
        <v>45504</v>
      </c>
      <c r="E887" s="49">
        <f>_xll.qlInterestRateIndexValueDate(IndexON,D887)</f>
        <v>45504</v>
      </c>
      <c r="F887" s="52">
        <f>IFERROR(_xll.qlIndexFixing(IndexON,D887,TRUE,_xll.ohTrigger(RecalcTrigger,TriggerON)),NA())</f>
        <v>3.1149614303629392E-2</v>
      </c>
      <c r="H887" s="49">
        <f>_xll.qlCalendarAdvance(IborCalendar,$H886,B887,"f",FALSE)</f>
        <v>45497</v>
      </c>
      <c r="I887" s="49">
        <f>_xll.qlInterestRateIndexValueDate(Index1M,$H887)</f>
        <v>45499</v>
      </c>
      <c r="J887" s="52">
        <f>IFERROR(_xll.qlIndexFixing(Index1M,$H887,TRUE,_xll.ohTrigger(RecalcTrigger,Trigger1M)),NA())</f>
        <v>3.2222873926314177E-2</v>
      </c>
      <c r="K887" s="52">
        <f>IFERROR(_xll.qlIndexFixing(ONIndex1M,I887,TRUE,_xll.ohTrigger(RecalcTrigger,Trigger1M)),NA())</f>
        <v>3.2163330074528318E-2</v>
      </c>
      <c r="L887" s="52">
        <f>IFERROR(_xll.qlIndexFixing(Index3M,H887,TRUE,_xll.ohTrigger(RecalcTrigger,Trigger3M)),NA())</f>
        <v>3.316462424493153E-2</v>
      </c>
      <c r="M887" s="52">
        <f>IFERROR(_xll.qlIndexFixing(ONIndex3M,I887,TRUE,_xll.ohTrigger(RecalcTrigger,Trigger3M)),NA())</f>
        <v>3.2986549665556808E-2</v>
      </c>
      <c r="N887" s="52">
        <f>IFERROR(_xll.qlIndexFixing(Index6M,$H887,TRUE,_xll.ohTrigger(RecalcTrigger,Trigger6M)),NA())</f>
        <v>3.4394054234284793E-2</v>
      </c>
      <c r="O887" s="52">
        <f>IFERROR(_xll.qlIndexFixing(ONIndex6M,I887,TRUE,_xll.ohTrigger(RecalcTrigger,Trigger6M)),NA())</f>
        <v>3.3851947337586452E-2</v>
      </c>
      <c r="P887" s="52">
        <f>IFERROR(_xll.qlIndexFixing(Index1Y,$H887,TRUE,_xll.ohTrigger(RecalcTrigger,Trigger1Y)),NA())</f>
        <v>3.55276598401877E-2</v>
      </c>
      <c r="Q887" s="52">
        <f>IFERROR(_xll.qlIndexFixing(ONIndex1Y,I887,TRUE,_xll.ohTrigger(RecalcTrigger,Trigger1Y)),NA())</f>
        <v>3.4517738376367291E-2</v>
      </c>
    </row>
    <row r="888" spans="2:17" x14ac:dyDescent="0.2">
      <c r="B888" s="46" t="s">
        <v>51</v>
      </c>
      <c r="D888" s="49">
        <f>_xll.qlCalendarAdvance(LocalCalendar,$D887,B888,"f",FALSE)</f>
        <v>45511</v>
      </c>
      <c r="E888" s="49">
        <f>_xll.qlInterestRateIndexValueDate(IndexON,D888)</f>
        <v>45511</v>
      </c>
      <c r="F888" s="52">
        <f>IFERROR(_xll.qlIndexFixing(IndexON,D888,TRUE,_xll.ohTrigger(RecalcTrigger,TriggerON)),NA())</f>
        <v>3.1139977717300482E-2</v>
      </c>
      <c r="H888" s="49">
        <f>_xll.qlCalendarAdvance(IborCalendar,$H887,B888,"f",FALSE)</f>
        <v>45504</v>
      </c>
      <c r="I888" s="49">
        <f>_xll.qlInterestRateIndexValueDate(Index1M,$H888)</f>
        <v>45506</v>
      </c>
      <c r="J888" s="52">
        <f>IFERROR(_xll.qlIndexFixing(Index1M,$H888,TRUE,_xll.ohTrigger(RecalcTrigger,Trigger1M)),NA())</f>
        <v>3.2231371408337206E-2</v>
      </c>
      <c r="K888" s="52">
        <f>IFERROR(_xll.qlIndexFixing(ONIndex1M,I888,TRUE,_xll.ohTrigger(RecalcTrigger,Trigger1M)),NA())</f>
        <v>3.2172022247989318E-2</v>
      </c>
      <c r="L888" s="52">
        <f>IFERROR(_xll.qlIndexFixing(Index3M,H888,TRUE,_xll.ohTrigger(RecalcTrigger,Trigger3M)),NA())</f>
        <v>3.3170666305962604E-2</v>
      </c>
      <c r="M888" s="52">
        <f>IFERROR(_xll.qlIndexFixing(ONIndex3M,I888,TRUE,_xll.ohTrigger(RecalcTrigger,Trigger3M)),NA())</f>
        <v>3.2992887594271991E-2</v>
      </c>
      <c r="N888" s="52">
        <f>IFERROR(_xll.qlIndexFixing(Index6M,$H888,TRUE,_xll.ohTrigger(RecalcTrigger,Trigger6M)),NA())</f>
        <v>3.4410752657782359E-2</v>
      </c>
      <c r="O888" s="52">
        <f>IFERROR(_xll.qlIndexFixing(ONIndex6M,I888,TRUE,_xll.ohTrigger(RecalcTrigger,Trigger6M)),NA())</f>
        <v>3.3875324699286224E-2</v>
      </c>
      <c r="P888" s="52">
        <f>IFERROR(_xll.qlIndexFixing(Index1Y,$H888,TRUE,_xll.ohTrigger(RecalcTrigger,Trigger1Y)),NA())</f>
        <v>3.5539821480324724E-2</v>
      </c>
      <c r="Q888" s="52">
        <f>IFERROR(_xll.qlIndexFixing(ONIndex1Y,I888,TRUE,_xll.ohTrigger(RecalcTrigger,Trigger1Y)),NA())</f>
        <v>3.4538583275534052E-2</v>
      </c>
    </row>
    <row r="889" spans="2:17" x14ac:dyDescent="0.2">
      <c r="B889" s="46" t="s">
        <v>51</v>
      </c>
      <c r="D889" s="49">
        <f>_xll.qlCalendarAdvance(LocalCalendar,$D888,B889,"f",FALSE)</f>
        <v>45518</v>
      </c>
      <c r="E889" s="49">
        <f>_xll.qlInterestRateIndexValueDate(IndexON,D889)</f>
        <v>45518</v>
      </c>
      <c r="F889" s="52">
        <f>IFERROR(_xll.qlIndexFixing(IndexON,D889,TRUE,_xll.ohTrigger(RecalcTrigger,TriggerON)),NA())</f>
        <v>3.1130735731403902E-2</v>
      </c>
      <c r="H889" s="49">
        <f>_xll.qlCalendarAdvance(IborCalendar,$H888,B889,"f",FALSE)</f>
        <v>45511</v>
      </c>
      <c r="I889" s="49">
        <f>_xll.qlInterestRateIndexValueDate(Index1M,$H889)</f>
        <v>45513</v>
      </c>
      <c r="J889" s="52">
        <f>IFERROR(_xll.qlIndexFixing(Index1M,$H889,TRUE,_xll.ohTrigger(RecalcTrigger,Trigger1M)),NA())</f>
        <v>3.2237731498041614E-2</v>
      </c>
      <c r="K889" s="52">
        <f>IFERROR(_xll.qlIndexFixing(ONIndex1M,I889,TRUE,_xll.ohTrigger(RecalcTrigger,Trigger1M)),NA())</f>
        <v>3.2180609811769401E-2</v>
      </c>
      <c r="L889" s="52">
        <f>IFERROR(_xll.qlIndexFixing(Index3M,H889,TRUE,_xll.ohTrigger(RecalcTrigger,Trigger3M)),NA())</f>
        <v>3.3178596168229026E-2</v>
      </c>
      <c r="M889" s="52">
        <f>IFERROR(_xll.qlIndexFixing(ONIndex3M,I889,TRUE,_xll.ohTrigger(RecalcTrigger,Trigger3M)),NA())</f>
        <v>3.2999172277392574E-2</v>
      </c>
      <c r="N889" s="52">
        <f>IFERROR(_xll.qlIndexFixing(Index6M,$H889,TRUE,_xll.ohTrigger(RecalcTrigger,Trigger6M)),NA())</f>
        <v>3.4426906175639309E-2</v>
      </c>
      <c r="O889" s="52">
        <f>IFERROR(_xll.qlIndexFixing(ONIndex6M,I889,TRUE,_xll.ohTrigger(RecalcTrigger,Trigger6M)),NA())</f>
        <v>3.389816634295606E-2</v>
      </c>
      <c r="P889" s="52">
        <f>IFERROR(_xll.qlIndexFixing(Index1Y,$H889,TRUE,_xll.ohTrigger(RecalcTrigger,Trigger1Y)),NA())</f>
        <v>3.5551659194323952E-2</v>
      </c>
      <c r="Q889" s="52">
        <f>IFERROR(_xll.qlIndexFixing(ONIndex1Y,I889,TRUE,_xll.ohTrigger(RecalcTrigger,Trigger1Y)),NA())</f>
        <v>3.4559074814479729E-2</v>
      </c>
    </row>
    <row r="890" spans="2:17" x14ac:dyDescent="0.2">
      <c r="B890" s="46" t="s">
        <v>51</v>
      </c>
      <c r="D890" s="49">
        <f>_xll.qlCalendarAdvance(LocalCalendar,$D889,B890,"f",FALSE)</f>
        <v>45525</v>
      </c>
      <c r="E890" s="49">
        <f>_xll.qlInterestRateIndexValueDate(IndexON,D890)</f>
        <v>45525</v>
      </c>
      <c r="F890" s="52">
        <f>IFERROR(_xll.qlIndexFixing(IndexON,D890,TRUE,_xll.ohTrigger(RecalcTrigger,TriggerON)),NA())</f>
        <v>3.112188834577978E-2</v>
      </c>
      <c r="H890" s="49">
        <f>_xll.qlCalendarAdvance(IborCalendar,$H889,B890,"f",FALSE)</f>
        <v>45518</v>
      </c>
      <c r="I890" s="49">
        <f>_xll.qlInterestRateIndexValueDate(Index1M,$H890)</f>
        <v>45520</v>
      </c>
      <c r="J890" s="52">
        <f>IFERROR(_xll.qlIndexFixing(Index1M,$H890,TRUE,_xll.ohTrigger(RecalcTrigger,Trigger1M)),NA())</f>
        <v>3.2246025978032201E-2</v>
      </c>
      <c r="K890" s="52">
        <f>IFERROR(_xll.qlIndexFixing(ONIndex1M,I890,TRUE,_xll.ohTrigger(RecalcTrigger,Trigger1M)),NA())</f>
        <v>3.2189092765895211E-2</v>
      </c>
      <c r="L890" s="52">
        <f>IFERROR(_xll.qlIndexFixing(Index3M,H890,TRUE,_xll.ohTrigger(RecalcTrigger,Trigger3M)),NA())</f>
        <v>3.3182589378845648E-2</v>
      </c>
      <c r="M890" s="52">
        <f>IFERROR(_xll.qlIndexFixing(ONIndex3M,I890,TRUE,_xll.ohTrigger(RecalcTrigger,Trigger3M)),NA())</f>
        <v>3.3005403714918558E-2</v>
      </c>
      <c r="N890" s="52">
        <f>IFERROR(_xll.qlIndexFixing(Index6M,$H890,TRUE,_xll.ohTrigger(RecalcTrigger,Trigger6M)),NA())</f>
        <v>3.4445074996280162E-2</v>
      </c>
      <c r="O890" s="52">
        <f>IFERROR(_xll.qlIndexFixing(ONIndex6M,I890,TRUE,_xll.ohTrigger(RecalcTrigger,Trigger6M)),NA())</f>
        <v>3.3920472268329505E-2</v>
      </c>
      <c r="P890" s="52">
        <f>IFERROR(_xll.qlIndexFixing(Index1Y,$H890,TRUE,_xll.ohTrigger(RecalcTrigger,Trigger1Y)),NA())</f>
        <v>3.5563181369709963E-2</v>
      </c>
      <c r="Q890" s="52">
        <f>IFERROR(_xll.qlIndexFixing(ONIndex1Y,I890,TRUE,_xll.ohTrigger(RecalcTrigger,Trigger1Y)),NA())</f>
        <v>3.457921299304445E-2</v>
      </c>
    </row>
    <row r="891" spans="2:17" x14ac:dyDescent="0.2">
      <c r="B891" s="46" t="s">
        <v>51</v>
      </c>
      <c r="D891" s="49">
        <f>_xll.qlCalendarAdvance(LocalCalendar,$D890,B891,"f",FALSE)</f>
        <v>45532</v>
      </c>
      <c r="E891" s="49">
        <f>_xll.qlInterestRateIndexValueDate(IndexON,D891)</f>
        <v>45532</v>
      </c>
      <c r="F891" s="52">
        <f>IFERROR(_xll.qlIndexFixing(IndexON,D891,TRUE,_xll.ohTrigger(RecalcTrigger,TriggerON)),NA())</f>
        <v>3.1113435560508051E-2</v>
      </c>
      <c r="H891" s="49">
        <f>_xll.qlCalendarAdvance(IborCalendar,$H890,B891,"f",FALSE)</f>
        <v>45525</v>
      </c>
      <c r="I891" s="49">
        <f>_xll.qlInterestRateIndexValueDate(Index1M,$H891)</f>
        <v>45527</v>
      </c>
      <c r="J891" s="52">
        <f>IFERROR(_xll.qlIndexFixing(Index1M,$H891,TRUE,_xll.ohTrigger(RecalcTrigger,Trigger1M)),NA())</f>
        <v>3.2254215591228833E-2</v>
      </c>
      <c r="K891" s="52">
        <f>IFERROR(_xll.qlIndexFixing(ONIndex1M,I891,TRUE,_xll.ohTrigger(RecalcTrigger,Trigger1M)),NA())</f>
        <v>3.2199504734542472E-2</v>
      </c>
      <c r="L891" s="52">
        <f>IFERROR(_xll.qlIndexFixing(Index3M,H891,TRUE,_xll.ohTrigger(RecalcTrigger,Trigger3M)),NA())</f>
        <v>3.3188470390199294E-2</v>
      </c>
      <c r="M891" s="52">
        <f>IFERROR(_xll.qlIndexFixing(ONIndex3M,I891,TRUE,_xll.ohTrigger(RecalcTrigger,Trigger3M)),NA())</f>
        <v>3.3013534361447938E-2</v>
      </c>
      <c r="N891" s="52">
        <f>IFERROR(_xll.qlIndexFixing(Index6M,$H891,TRUE,_xll.ohTrigger(RecalcTrigger,Trigger6M)),NA())</f>
        <v>3.4457578441540078E-2</v>
      </c>
      <c r="O891" s="52">
        <f>IFERROR(_xll.qlIndexFixing(ONIndex6M,I891,TRUE,_xll.ohTrigger(RecalcTrigger,Trigger6M)),NA())</f>
        <v>3.3945373950758917E-2</v>
      </c>
      <c r="P891" s="52">
        <f>IFERROR(_xll.qlIndexFixing(Index1Y,$H891,TRUE,_xll.ohTrigger(RecalcTrigger,Trigger1Y)),NA())</f>
        <v>3.5576711734436786E-2</v>
      </c>
      <c r="Q891" s="52">
        <f>IFERROR(_xll.qlIndexFixing(ONIndex1Y,I891,TRUE,_xll.ohTrigger(RecalcTrigger,Trigger1Y)),NA())</f>
        <v>3.4602058041224293E-2</v>
      </c>
    </row>
    <row r="892" spans="2:17" x14ac:dyDescent="0.2">
      <c r="B892" s="46" t="s">
        <v>51</v>
      </c>
      <c r="D892" s="49">
        <f>_xll.qlCalendarAdvance(LocalCalendar,$D891,B892,"f",FALSE)</f>
        <v>45539</v>
      </c>
      <c r="E892" s="49">
        <f>_xll.qlInterestRateIndexValueDate(IndexON,D892)</f>
        <v>45539</v>
      </c>
      <c r="F892" s="52">
        <f>IFERROR(_xll.qlIndexFixing(IndexON,D892,TRUE,_xll.ohTrigger(RecalcTrigger,TriggerON)),NA())</f>
        <v>3.1105377375588716E-2</v>
      </c>
      <c r="H892" s="49">
        <f>_xll.qlCalendarAdvance(IborCalendar,$H891,B892,"f",FALSE)</f>
        <v>45532</v>
      </c>
      <c r="I892" s="49">
        <f>_xll.qlInterestRateIndexValueDate(Index1M,$H892)</f>
        <v>45534</v>
      </c>
      <c r="J892" s="52">
        <f>IFERROR(_xll.qlIndexFixing(Index1M,$H892,TRUE,_xll.ohTrigger(RecalcTrigger,Trigger1M)),NA())</f>
        <v>3.2262300337412321E-2</v>
      </c>
      <c r="K892" s="52">
        <f>IFERROR(_xll.qlIndexFixing(ONIndex1M,I892,TRUE,_xll.ohTrigger(RecalcTrigger,Trigger1M)),NA())</f>
        <v>3.220777173648548E-2</v>
      </c>
      <c r="L892" s="52">
        <f>IFERROR(_xll.qlIndexFixing(Index3M,H892,TRUE,_xll.ohTrigger(RecalcTrigger,Trigger3M)),NA())</f>
        <v>3.3188501737848888E-2</v>
      </c>
      <c r="M892" s="52">
        <f>IFERROR(_xll.qlIndexFixing(ONIndex3M,I892,TRUE,_xll.ohTrigger(RecalcTrigger,Trigger3M)),NA())</f>
        <v>3.3019656065771397E-2</v>
      </c>
      <c r="N892" s="52">
        <f>IFERROR(_xll.qlIndexFixing(Index6M,$H892,TRUE,_xll.ohTrigger(RecalcTrigger,Trigger6M)),NA())</f>
        <v>3.4464621002413334E-2</v>
      </c>
      <c r="O892" s="52">
        <f>IFERROR(_xll.qlIndexFixing(ONIndex6M,I892,TRUE,_xll.ohTrigger(RecalcTrigger,Trigger6M)),NA())</f>
        <v>3.3966572172017262E-2</v>
      </c>
      <c r="P892" s="52">
        <f>IFERROR(_xll.qlIndexFixing(Index1Y,$H892,TRUE,_xll.ohTrigger(RecalcTrigger,Trigger1Y)),NA())</f>
        <v>3.5578407692612876E-2</v>
      </c>
      <c r="Q892" s="52">
        <f>IFERROR(_xll.qlIndexFixing(ONIndex1Y,I892,TRUE,_xll.ohTrigger(RecalcTrigger,Trigger1Y)),NA())</f>
        <v>3.4621466123945233E-2</v>
      </c>
    </row>
    <row r="893" spans="2:17" x14ac:dyDescent="0.2">
      <c r="B893" s="46" t="s">
        <v>51</v>
      </c>
      <c r="D893" s="49">
        <f>_xll.qlCalendarAdvance(LocalCalendar,$D892,B893,"f",FALSE)</f>
        <v>45546</v>
      </c>
      <c r="E893" s="49">
        <f>_xll.qlInterestRateIndexValueDate(IndexON,D893)</f>
        <v>45546</v>
      </c>
      <c r="F893" s="52">
        <f>IFERROR(_xll.qlIndexFixing(IndexON,D893,TRUE,_xll.ohTrigger(RecalcTrigger,TriggerON)),NA())</f>
        <v>3.1097713790861903E-2</v>
      </c>
      <c r="H893" s="49">
        <f>_xll.qlCalendarAdvance(IborCalendar,$H892,B893,"f",FALSE)</f>
        <v>45539</v>
      </c>
      <c r="I893" s="49">
        <f>_xll.qlInterestRateIndexValueDate(Index1M,$H893)</f>
        <v>45541</v>
      </c>
      <c r="J893" s="52">
        <f>IFERROR(_xll.qlIndexFixing(Index1M,$H893,TRUE,_xll.ohTrigger(RecalcTrigger,Trigger1M)),NA())</f>
        <v>3.2270280216363495E-2</v>
      </c>
      <c r="K893" s="52">
        <f>IFERROR(_xll.qlIndexFixing(ONIndex1M,I893,TRUE,_xll.ohTrigger(RecalcTrigger,Trigger1M)),NA())</f>
        <v>3.2213913970027264E-2</v>
      </c>
      <c r="L893" s="52">
        <f>IFERROR(_xll.qlIndexFixing(Index3M,H893,TRUE,_xll.ohTrigger(RecalcTrigger,Trigger3M)),NA())</f>
        <v>3.31942852920383E-2</v>
      </c>
      <c r="M893" s="52">
        <f>IFERROR(_xll.qlIndexFixing(ONIndex3M,I893,TRUE,_xll.ohTrigger(RecalcTrigger,Trigger3M)),NA())</f>
        <v>3.3023778553769034E-2</v>
      </c>
      <c r="N893" s="52">
        <f>IFERROR(_xll.qlIndexFixing(Index6M,$H893,TRUE,_xll.ohTrigger(RecalcTrigger,Trigger6M)),NA())</f>
        <v>3.447624617757683E-2</v>
      </c>
      <c r="O893" s="52">
        <f>IFERROR(_xll.qlIndexFixing(ONIndex6M,I893,TRUE,_xll.ohTrigger(RecalcTrigger,Trigger6M)),NA())</f>
        <v>3.3984175731793798E-2</v>
      </c>
      <c r="P893" s="52">
        <f>IFERROR(_xll.qlIndexFixing(Index1Y,$H893,TRUE,_xll.ohTrigger(RecalcTrigger,Trigger1Y)),NA())</f>
        <v>3.5595938549475389E-2</v>
      </c>
      <c r="Q893" s="52">
        <f>IFERROR(_xll.qlIndexFixing(ONIndex1Y,I893,TRUE,_xll.ohTrigger(RecalcTrigger,Trigger1Y)),NA())</f>
        <v>3.4637507364667641E-2</v>
      </c>
    </row>
    <row r="894" spans="2:17" x14ac:dyDescent="0.2">
      <c r="B894" s="46" t="s">
        <v>51</v>
      </c>
      <c r="D894" s="49">
        <f>_xll.qlCalendarAdvance(LocalCalendar,$D893,B894,"f",FALSE)</f>
        <v>45553</v>
      </c>
      <c r="E894" s="49">
        <f>_xll.qlInterestRateIndexValueDate(IndexON,D894)</f>
        <v>45553</v>
      </c>
      <c r="F894" s="52">
        <f>IFERROR(_xll.qlIndexFixing(IndexON,D894,TRUE,_xll.ohTrigger(RecalcTrigger,TriggerON)),NA())</f>
        <v>3.1090444806487483E-2</v>
      </c>
      <c r="H894" s="49">
        <f>_xll.qlCalendarAdvance(IborCalendar,$H893,B894,"f",FALSE)</f>
        <v>45546</v>
      </c>
      <c r="I894" s="49">
        <f>_xll.qlInterestRateIndexValueDate(Index1M,$H894)</f>
        <v>45548</v>
      </c>
      <c r="J894" s="52">
        <f>IFERROR(_xll.qlIndexFixing(Index1M,$H894,TRUE,_xll.ohTrigger(RecalcTrigger,Trigger1M)),NA())</f>
        <v>3.2280153906118492E-2</v>
      </c>
      <c r="K894" s="52">
        <f>IFERROR(_xll.qlIndexFixing(ONIndex1M,I894,TRUE,_xll.ohTrigger(RecalcTrigger,Trigger1M)),NA())</f>
        <v>3.2221978485269531E-2</v>
      </c>
      <c r="L894" s="52">
        <f>IFERROR(_xll.qlIndexFixing(Index3M,H894,TRUE,_xll.ohTrigger(RecalcTrigger,Trigger3M)),NA())</f>
        <v>3.3200015176586675E-2</v>
      </c>
      <c r="M894" s="52">
        <f>IFERROR(_xll.qlIndexFixing(ONIndex3M,I894,TRUE,_xll.ohTrigger(RecalcTrigger,Trigger3M)),NA())</f>
        <v>3.302979700878339E-2</v>
      </c>
      <c r="N894" s="52">
        <f>IFERROR(_xll.qlIndexFixing(Index6M,$H894,TRUE,_xll.ohTrigger(RecalcTrigger,Trigger6M)),NA())</f>
        <v>3.4489825527833681E-2</v>
      </c>
      <c r="O894" s="52">
        <f>IFERROR(_xll.qlIndexFixing(ONIndex6M,I894,TRUE,_xll.ohTrigger(RecalcTrigger,Trigger6M)),NA())</f>
        <v>3.4004338781077337E-2</v>
      </c>
      <c r="P894" s="52">
        <f>IFERROR(_xll.qlIndexFixing(Index1Y,$H894,TRUE,_xll.ohTrigger(RecalcTrigger,Trigger1Y)),NA())</f>
        <v>3.5606282458867856E-2</v>
      </c>
      <c r="Q894" s="52">
        <f>IFERROR(_xll.qlIndexFixing(ONIndex1Y,I894,TRUE,_xll.ohTrigger(RecalcTrigger,Trigger1Y)),NA())</f>
        <v>3.4656232099949946E-2</v>
      </c>
    </row>
    <row r="895" spans="2:17" x14ac:dyDescent="0.2">
      <c r="B895" s="46" t="s">
        <v>51</v>
      </c>
      <c r="D895" s="49">
        <f>_xll.qlCalendarAdvance(LocalCalendar,$D894,B895,"f",FALSE)</f>
        <v>45560</v>
      </c>
      <c r="E895" s="49">
        <f>_xll.qlInterestRateIndexValueDate(IndexON,D895)</f>
        <v>45560</v>
      </c>
      <c r="F895" s="52">
        <f>IFERROR(_xll.qlIndexFixing(IndexON,D895,TRUE,_xll.ohTrigger(RecalcTrigger,TriggerON)),NA())</f>
        <v>3.1083570422225648E-2</v>
      </c>
      <c r="H895" s="49">
        <f>_xll.qlCalendarAdvance(IborCalendar,$H894,B895,"f",FALSE)</f>
        <v>45553</v>
      </c>
      <c r="I895" s="49">
        <f>_xll.qlInterestRateIndexValueDate(Index1M,$H895)</f>
        <v>45555</v>
      </c>
      <c r="J895" s="52">
        <f>IFERROR(_xll.qlIndexFixing(Index1M,$H895,TRUE,_xll.ohTrigger(RecalcTrigger,Trigger1M)),NA())</f>
        <v>3.2285925371710225E-2</v>
      </c>
      <c r="K895" s="52">
        <f>IFERROR(_xll.qlIndexFixing(ONIndex1M,I895,TRUE,_xll.ohTrigger(RecalcTrigger,Trigger1M)),NA())</f>
        <v>3.2229938390750945E-2</v>
      </c>
      <c r="L895" s="52">
        <f>IFERROR(_xll.qlIndexFixing(Index3M,H895,TRUE,_xll.ohTrigger(RecalcTrigger,Trigger3M)),NA())</f>
        <v>3.320569139126562E-2</v>
      </c>
      <c r="M895" s="52">
        <f>IFERROR(_xll.qlIndexFixing(ONIndex3M,I895,TRUE,_xll.ohTrigger(RecalcTrigger,Trigger3M)),NA())</f>
        <v>3.3035762218149856E-2</v>
      </c>
      <c r="N895" s="52">
        <f>IFERROR(_xll.qlIndexFixing(Index6M,$H895,TRUE,_xll.ohTrigger(RecalcTrigger,Trigger6M)),NA())</f>
        <v>3.4502860107196505E-2</v>
      </c>
      <c r="O895" s="52">
        <f>IFERROR(_xll.qlIndexFixing(ONIndex6M,I895,TRUE,_xll.ohTrigger(RecalcTrigger,Trigger6M)),NA())</f>
        <v>3.4023966110652282E-2</v>
      </c>
      <c r="P895" s="52">
        <f>IFERROR(_xll.qlIndexFixing(Index1Y,$H895,TRUE,_xll.ohTrigger(RecalcTrigger,Trigger1Y)),NA())</f>
        <v>3.5616352776963775E-2</v>
      </c>
      <c r="Q895" s="52">
        <f>IFERROR(_xll.qlIndexFixing(ONIndex1Y,I895,TRUE,_xll.ohTrigger(RecalcTrigger,Trigger1Y)),NA())</f>
        <v>3.4674603473971999E-2</v>
      </c>
    </row>
    <row r="896" spans="2:17" x14ac:dyDescent="0.2">
      <c r="B896" s="46" t="s">
        <v>51</v>
      </c>
      <c r="D896" s="49">
        <f>_xll.qlCalendarAdvance(LocalCalendar,$D895,B896,"f",FALSE)</f>
        <v>45567</v>
      </c>
      <c r="E896" s="49">
        <f>_xll.qlInterestRateIndexValueDate(IndexON,D896)</f>
        <v>45567</v>
      </c>
      <c r="F896" s="52">
        <f>IFERROR(_xll.qlIndexFixing(IndexON,D896,TRUE,_xll.ohTrigger(RecalcTrigger,TriggerON)),NA())</f>
        <v>3.1077090638156335E-2</v>
      </c>
      <c r="H896" s="49">
        <f>_xll.qlCalendarAdvance(IborCalendar,$H895,B896,"f",FALSE)</f>
        <v>45560</v>
      </c>
      <c r="I896" s="49">
        <f>_xll.qlInterestRateIndexValueDate(Index1M,$H896)</f>
        <v>45562</v>
      </c>
      <c r="J896" s="52">
        <f>IFERROR(_xll.qlIndexFixing(Index1M,$H896,TRUE,_xll.ohTrigger(RecalcTrigger,Trigger1M)),NA())</f>
        <v>3.2293590647677735E-2</v>
      </c>
      <c r="K896" s="52">
        <f>IFERROR(_xll.qlIndexFixing(ONIndex1M,I896,TRUE,_xll.ohTrigger(RecalcTrigger,Trigger1M)),NA())</f>
        <v>3.2237793686391569E-2</v>
      </c>
      <c r="L896" s="52">
        <f>IFERROR(_xll.qlIndexFixing(Index3M,H896,TRUE,_xll.ohTrigger(RecalcTrigger,Trigger3M)),NA())</f>
        <v>3.3211313935843229E-2</v>
      </c>
      <c r="M896" s="52">
        <f>IFERROR(_xll.qlIndexFixing(ONIndex3M,I896,TRUE,_xll.ohTrigger(RecalcTrigger,Trigger3M)),NA())</f>
        <v>3.304167418186843E-2</v>
      </c>
      <c r="N896" s="52">
        <f>IFERROR(_xll.qlIndexFixing(Index6M,$H896,TRUE,_xll.ohTrigger(RecalcTrigger,Trigger6M)),NA())</f>
        <v>3.4515349905136258E-2</v>
      </c>
      <c r="O896" s="52">
        <f>IFERROR(_xll.qlIndexFixing(ONIndex6M,I896,TRUE,_xll.ohTrigger(RecalcTrigger,Trigger6M)),NA())</f>
        <v>3.4043057720252179E-2</v>
      </c>
      <c r="P896" s="52">
        <f>IFERROR(_xll.qlIndexFixing(Index1Y,$H896,TRUE,_xll.ohTrigger(RecalcTrigger,Trigger1Y)),NA())</f>
        <v>3.562615789499507E-2</v>
      </c>
      <c r="Q896" s="52">
        <f>IFERROR(_xll.qlIndexFixing(ONIndex1Y,I896,TRUE,_xll.ohTrigger(RecalcTrigger,Trigger1Y)),NA())</f>
        <v>3.4692621486600572E-2</v>
      </c>
    </row>
    <row r="897" spans="2:17" x14ac:dyDescent="0.2">
      <c r="B897" s="46" t="s">
        <v>51</v>
      </c>
      <c r="D897" s="49">
        <f>_xll.qlCalendarAdvance(LocalCalendar,$D896,B897,"f",FALSE)</f>
        <v>45574</v>
      </c>
      <c r="E897" s="49">
        <f>_xll.qlInterestRateIndexValueDate(IndexON,D897)</f>
        <v>45574</v>
      </c>
      <c r="F897" s="52">
        <f>IFERROR(_xll.qlIndexFixing(IndexON,D897,TRUE,_xll.ohTrigger(RecalcTrigger,TriggerON)),NA())</f>
        <v>3.1071005454359479E-2</v>
      </c>
      <c r="H897" s="49">
        <f>_xll.qlCalendarAdvance(IborCalendar,$H896,B897,"f",FALSE)</f>
        <v>45567</v>
      </c>
      <c r="I897" s="49">
        <f>_xll.qlInterestRateIndexValueDate(Index1M,$H897)</f>
        <v>45569</v>
      </c>
      <c r="J897" s="52">
        <f>IFERROR(_xll.qlIndexFixing(Index1M,$H897,TRUE,_xll.ohTrigger(RecalcTrigger,Trigger1M)),NA())</f>
        <v>3.2301151055572311E-2</v>
      </c>
      <c r="K897" s="52">
        <f>IFERROR(_xll.qlIndexFixing(ONIndex1M,I897,TRUE,_xll.ohTrigger(RecalcTrigger,Trigger1M)),NA())</f>
        <v>3.2245544372244694E-2</v>
      </c>
      <c r="L897" s="52">
        <f>IFERROR(_xll.qlIndexFixing(Index3M,H897,TRUE,_xll.ohTrigger(RecalcTrigger,Trigger3M)),NA())</f>
        <v>3.3222629091789142E-2</v>
      </c>
      <c r="M897" s="52">
        <f>IFERROR(_xll.qlIndexFixing(ONIndex3M,I897,TRUE,_xll.ohTrigger(RecalcTrigger,Trigger3M)),NA())</f>
        <v>3.3047532899912468E-2</v>
      </c>
      <c r="N897" s="52">
        <f>IFERROR(_xll.qlIndexFixing(Index6M,$H897,TRUE,_xll.ohTrigger(RecalcTrigger,Trigger6M)),NA())</f>
        <v>3.4529605451447995E-2</v>
      </c>
      <c r="O897" s="52">
        <f>IFERROR(_xll.qlIndexFixing(ONIndex6M,I897,TRUE,_xll.ohTrigger(RecalcTrigger,Trigger6M)),NA())</f>
        <v>3.4061613609583929E-2</v>
      </c>
      <c r="P897" s="52">
        <f>IFERROR(_xll.qlIndexFixing(Index1Y,$H897,TRUE,_xll.ohTrigger(RecalcTrigger,Trigger1Y)),NA())</f>
        <v>3.5635706204730312E-2</v>
      </c>
      <c r="Q897" s="52">
        <f>IFERROR(_xll.qlIndexFixing(ONIndex1Y,I897,TRUE,_xll.ohTrigger(RecalcTrigger,Trigger1Y)),NA())</f>
        <v>3.4710286137649149E-2</v>
      </c>
    </row>
    <row r="898" spans="2:17" x14ac:dyDescent="0.2">
      <c r="B898" s="46" t="s">
        <v>51</v>
      </c>
      <c r="D898" s="49">
        <f>_xll.qlCalendarAdvance(LocalCalendar,$D897,B898,"f",FALSE)</f>
        <v>45581</v>
      </c>
      <c r="E898" s="49">
        <f>_xll.qlInterestRateIndexValueDate(IndexON,D898)</f>
        <v>45581</v>
      </c>
      <c r="F898" s="52">
        <f>IFERROR(_xll.qlIndexFixing(IndexON,D898,TRUE,_xll.ohTrigger(RecalcTrigger,TriggerON)),NA())</f>
        <v>3.1065314870675209E-2</v>
      </c>
      <c r="H898" s="49">
        <f>_xll.qlCalendarAdvance(IborCalendar,$H897,B898,"f",FALSE)</f>
        <v>45574</v>
      </c>
      <c r="I898" s="49">
        <f>_xll.qlInterestRateIndexValueDate(Index1M,$H898)</f>
        <v>45576</v>
      </c>
      <c r="J898" s="52">
        <f>IFERROR(_xll.qlIndexFixing(Index1M,$H898,TRUE,_xll.ohTrigger(RecalcTrigger,Trigger1M)),NA())</f>
        <v>3.2310578036408577E-2</v>
      </c>
      <c r="K898" s="52">
        <f>IFERROR(_xll.qlIndexFixing(ONIndex1M,I898,TRUE,_xll.ohTrigger(RecalcTrigger,Trigger1M)),NA())</f>
        <v>3.2255176750219938E-2</v>
      </c>
      <c r="L898" s="52">
        <f>IFERROR(_xll.qlIndexFixing(Index3M,H898,TRUE,_xll.ohTrigger(RecalcTrigger,Trigger3M)),NA())</f>
        <v>3.3228134312082394E-2</v>
      </c>
      <c r="M898" s="52">
        <f>IFERROR(_xll.qlIndexFixing(ONIndex3M,I898,TRUE,_xll.ohTrigger(RecalcTrigger,Trigger3M)),NA())</f>
        <v>3.3055268032766705E-2</v>
      </c>
      <c r="N898" s="52">
        <f>IFERROR(_xll.qlIndexFixing(Index6M,$H898,TRUE,_xll.ohTrigger(RecalcTrigger,Trigger6M)),NA())</f>
        <v>3.4540967821594735E-2</v>
      </c>
      <c r="O898" s="52">
        <f>IFERROR(_xll.qlIndexFixing(ONIndex6M,I898,TRUE,_xll.ohTrigger(RecalcTrigger,Trigger6M)),NA())</f>
        <v>3.4082510348176775E-2</v>
      </c>
      <c r="P898" s="52">
        <f>IFERROR(_xll.qlIndexFixing(Index1Y,$H898,TRUE,_xll.ohTrigger(RecalcTrigger,Trigger1Y)),NA())</f>
        <v>3.5647231319605316E-2</v>
      </c>
      <c r="Q898" s="52">
        <f>IFERROR(_xll.qlIndexFixing(ONIndex1Y,I898,TRUE,_xll.ohTrigger(RecalcTrigger,Trigger1Y)),NA())</f>
        <v>3.4730493341219582E-2</v>
      </c>
    </row>
    <row r="899" spans="2:17" x14ac:dyDescent="0.2">
      <c r="B899" s="46" t="s">
        <v>51</v>
      </c>
      <c r="D899" s="49">
        <f>_xll.qlCalendarAdvance(LocalCalendar,$D898,B899,"f",FALSE)</f>
        <v>45588</v>
      </c>
      <c r="E899" s="49">
        <f>_xll.qlInterestRateIndexValueDate(IndexON,D899)</f>
        <v>45588</v>
      </c>
      <c r="F899" s="52">
        <f>IFERROR(_xll.qlIndexFixing(IndexON,D899,TRUE,_xll.ohTrigger(RecalcTrigger,TriggerON)),NA())</f>
        <v>3.1060018887103524E-2</v>
      </c>
      <c r="H899" s="49">
        <f>_xll.qlCalendarAdvance(IborCalendar,$H898,B899,"f",FALSE)</f>
        <v>45581</v>
      </c>
      <c r="I899" s="49">
        <f>_xll.qlInterestRateIndexValueDate(Index1M,$H899)</f>
        <v>45583</v>
      </c>
      <c r="J899" s="52">
        <f>IFERROR(_xll.qlIndexFixing(Index1M,$H899,TRUE,_xll.ohTrigger(RecalcTrigger,Trigger1M)),NA())</f>
        <v>3.2315957266312346E-2</v>
      </c>
      <c r="K899" s="52">
        <f>IFERROR(_xll.qlIndexFixing(ONIndex1M,I899,TRUE,_xll.ohTrigger(RecalcTrigger,Trigger1M)),NA())</f>
        <v>3.226073191440193E-2</v>
      </c>
      <c r="L899" s="52">
        <f>IFERROR(_xll.qlIndexFixing(Index3M,H899,TRUE,_xll.ohTrigger(RecalcTrigger,Trigger3M)),NA())</f>
        <v>3.3235494210333401E-2</v>
      </c>
      <c r="M899" s="52">
        <f>IFERROR(_xll.qlIndexFixing(ONIndex3M,I899,TRUE,_xll.ohTrigger(RecalcTrigger,Trigger3M)),NA())</f>
        <v>3.3059090598976937E-2</v>
      </c>
      <c r="N899" s="52">
        <f>IFERROR(_xll.qlIndexFixing(Index6M,$H899,TRUE,_xll.ohTrigger(RecalcTrigger,Trigger6M)),NA())</f>
        <v>3.4560689680621176E-2</v>
      </c>
      <c r="O899" s="52">
        <f>IFERROR(_xll.qlIndexFixing(ONIndex6M,I899,TRUE,_xll.ohTrigger(RecalcTrigger,Trigger6M)),NA())</f>
        <v>3.4097118226590339E-2</v>
      </c>
      <c r="P899" s="52">
        <f>IFERROR(_xll.qlIndexFixing(Index1Y,$H899,TRUE,_xll.ohTrigger(RecalcTrigger,Trigger1Y)),NA())</f>
        <v>3.5654065968936478E-2</v>
      </c>
      <c r="Q899" s="52">
        <f>IFERROR(_xll.qlIndexFixing(ONIndex1Y,I899,TRUE,_xll.ohTrigger(RecalcTrigger,Trigger1Y)),NA())</f>
        <v>3.474455535444676E-2</v>
      </c>
    </row>
    <row r="900" spans="2:17" x14ac:dyDescent="0.2">
      <c r="B900" s="46" t="s">
        <v>51</v>
      </c>
      <c r="D900" s="49">
        <f>_xll.qlCalendarAdvance(LocalCalendar,$D899,B900,"f",FALSE)</f>
        <v>45595</v>
      </c>
      <c r="E900" s="49">
        <f>_xll.qlInterestRateIndexValueDate(IndexON,D900)</f>
        <v>45595</v>
      </c>
      <c r="F900" s="52">
        <f>IFERROR(_xll.qlIndexFixing(IndexON,D900,TRUE,_xll.ohTrigger(RecalcTrigger,TriggerON)),NA())</f>
        <v>3.1055117503724361E-2</v>
      </c>
      <c r="H900" s="49">
        <f>_xll.qlCalendarAdvance(IborCalendar,$H899,B900,"f",FALSE)</f>
        <v>45588</v>
      </c>
      <c r="I900" s="49">
        <f>_xll.qlInterestRateIndexValueDate(Index1M,$H900)</f>
        <v>45590</v>
      </c>
      <c r="J900" s="52">
        <f>IFERROR(_xll.qlIndexFixing(Index1M,$H900,TRUE,_xll.ohTrigger(RecalcTrigger,Trigger1M)),NA())</f>
        <v>3.2323203068758133E-2</v>
      </c>
      <c r="K900" s="52">
        <f>IFERROR(_xll.qlIndexFixing(ONIndex1M,I900,TRUE,_xll.ohTrigger(RecalcTrigger,Trigger1M)),NA())</f>
        <v>3.226816877065275E-2</v>
      </c>
      <c r="L900" s="52">
        <f>IFERROR(_xll.qlIndexFixing(Index3M,H900,TRUE,_xll.ohTrigger(RecalcTrigger,Trigger3M)),NA())</f>
        <v>3.3238983696322763E-2</v>
      </c>
      <c r="M900" s="52">
        <f>IFERROR(_xll.qlIndexFixing(ONIndex3M,I900,TRUE,_xll.ohTrigger(RecalcTrigger,Trigger3M)),NA())</f>
        <v>3.3064789579970721E-2</v>
      </c>
      <c r="N900" s="52">
        <f>IFERROR(_xll.qlIndexFixing(Index6M,$H900,TRUE,_xll.ohTrigger(RecalcTrigger,Trigger6M)),NA())</f>
        <v>3.4562057965739225E-2</v>
      </c>
      <c r="O900" s="52">
        <f>IFERROR(_xll.qlIndexFixing(ONIndex6M,I900,TRUE,_xll.ohTrigger(RecalcTrigger,Trigger6M)),NA())</f>
        <v>3.4114066953785382E-2</v>
      </c>
      <c r="P900" s="52">
        <f>IFERROR(_xll.qlIndexFixing(Index1Y,$H900,TRUE,_xll.ohTrigger(RecalcTrigger,Trigger1Y)),NA())</f>
        <v>3.5662894209433915E-2</v>
      </c>
      <c r="Q900" s="52">
        <f>IFERROR(_xll.qlIndexFixing(ONIndex1Y,I900,TRUE,_xll.ohTrigger(RecalcTrigger,Trigger1Y)),NA())</f>
        <v>3.476115991987605E-2</v>
      </c>
    </row>
    <row r="901" spans="2:17" x14ac:dyDescent="0.2">
      <c r="B901" s="46" t="s">
        <v>51</v>
      </c>
      <c r="D901" s="49">
        <f>_xll.qlCalendarAdvance(LocalCalendar,$D900,B901,"f",FALSE)</f>
        <v>45602</v>
      </c>
      <c r="E901" s="49">
        <f>_xll.qlInterestRateIndexValueDate(IndexON,D901)</f>
        <v>45602</v>
      </c>
      <c r="F901" s="52">
        <f>IFERROR(_xll.qlIndexFixing(IndexON,D901,TRUE,_xll.ohTrigger(RecalcTrigger,TriggerON)),NA())</f>
        <v>3.1050610720377847E-2</v>
      </c>
      <c r="H901" s="49">
        <f>_xll.qlCalendarAdvance(IborCalendar,$H900,B901,"f",FALSE)</f>
        <v>45595</v>
      </c>
      <c r="I901" s="49">
        <f>_xll.qlInterestRateIndexValueDate(Index1M,$H901)</f>
        <v>45597</v>
      </c>
      <c r="J901" s="52">
        <f>IFERROR(_xll.qlIndexFixing(Index1M,$H901,TRUE,_xll.ohTrigger(RecalcTrigger,Trigger1M)),NA())</f>
        <v>3.2330344002326462E-2</v>
      </c>
      <c r="K901" s="52">
        <f>IFERROR(_xll.qlIndexFixing(ONIndex1M,I901,TRUE,_xll.ohTrigger(RecalcTrigger,Trigger1M)),NA())</f>
        <v>3.2275501017036134E-2</v>
      </c>
      <c r="L901" s="52">
        <f>IFERROR(_xll.qlIndexFixing(Index3M,H901,TRUE,_xll.ohTrigger(RecalcTrigger,Trigger3M)),NA())</f>
        <v>3.3244327859817478E-2</v>
      </c>
      <c r="M901" s="52">
        <f>IFERROR(_xll.qlIndexFixing(ONIndex3M,I901,TRUE,_xll.ohTrigger(RecalcTrigger,Trigger3M)),NA())</f>
        <v>3.307043531528997E-2</v>
      </c>
      <c r="N901" s="52">
        <f>IFERROR(_xll.qlIndexFixing(Index6M,$H901,TRUE,_xll.ohTrigger(RecalcTrigger,Trigger6M)),NA())</f>
        <v>3.4569626835778161E-2</v>
      </c>
      <c r="O901" s="52">
        <f>IFERROR(_xll.qlIndexFixing(ONIndex6M,I901,TRUE,_xll.ohTrigger(RecalcTrigger,Trigger6M)),NA())</f>
        <v>3.4130479959753046E-2</v>
      </c>
      <c r="P901" s="52">
        <f>IFERROR(_xll.qlIndexFixing(Index1Y,$H901,TRUE,_xll.ohTrigger(RecalcTrigger,Trigger1Y)),NA())</f>
        <v>3.5671499213648275E-2</v>
      </c>
      <c r="Q901" s="52">
        <f>IFERROR(_xll.qlIndexFixing(ONIndex1Y,I901,TRUE,_xll.ohTrigger(RecalcTrigger,Trigger1Y)),NA())</f>
        <v>3.4777411123139146E-2</v>
      </c>
    </row>
    <row r="902" spans="2:17" x14ac:dyDescent="0.2">
      <c r="B902" s="46" t="s">
        <v>51</v>
      </c>
      <c r="D902" s="49">
        <f>_xll.qlCalendarAdvance(LocalCalendar,$D901,B902,"f",FALSE)</f>
        <v>45609</v>
      </c>
      <c r="E902" s="49">
        <f>_xll.qlInterestRateIndexValueDate(IndexON,D902)</f>
        <v>45609</v>
      </c>
      <c r="F902" s="52">
        <f>IFERROR(_xll.qlIndexFixing(IndexON,D902,TRUE,_xll.ohTrigger(RecalcTrigger,TriggerON)),NA())</f>
        <v>3.1046498537223854E-2</v>
      </c>
      <c r="H902" s="49">
        <f>_xll.qlCalendarAdvance(IborCalendar,$H901,B902,"f",FALSE)</f>
        <v>45602</v>
      </c>
      <c r="I902" s="49">
        <f>_xll.qlInterestRateIndexValueDate(Index1M,$H902)</f>
        <v>45604</v>
      </c>
      <c r="J902" s="52">
        <f>IFERROR(_xll.qlIndexFixing(Index1M,$H902,TRUE,_xll.ohTrigger(RecalcTrigger,Trigger1M)),NA())</f>
        <v>3.2337380066823948E-2</v>
      </c>
      <c r="K902" s="52">
        <f>IFERROR(_xll.qlIndexFixing(ONIndex1M,I902,TRUE,_xll.ohTrigger(RecalcTrigger,Trigger1M)),NA())</f>
        <v>3.2284687711674476E-2</v>
      </c>
      <c r="L902" s="52">
        <f>IFERROR(_xll.qlIndexFixing(Index3M,H902,TRUE,_xll.ohTrigger(RecalcTrigger,Trigger3M)),NA())</f>
        <v>3.3249618337262546E-2</v>
      </c>
      <c r="M902" s="52">
        <f>IFERROR(_xll.qlIndexFixing(ONIndex3M,I902,TRUE,_xll.ohTrigger(RecalcTrigger,Trigger3M)),NA())</f>
        <v>3.3077944334722886E-2</v>
      </c>
      <c r="N902" s="52">
        <f>IFERROR(_xll.qlIndexFixing(Index6M,$H902,TRUE,_xll.ohTrigger(RecalcTrigger,Trigger6M)),NA())</f>
        <v>3.4578847748712137E-2</v>
      </c>
      <c r="O902" s="52">
        <f>IFERROR(_xll.qlIndexFixing(ONIndex6M,I902,TRUE,_xll.ohTrigger(RecalcTrigger,Trigger6M)),NA())</f>
        <v>3.4149087058561456E-2</v>
      </c>
      <c r="P902" s="52">
        <f>IFERROR(_xll.qlIndexFixing(Index1Y,$H902,TRUE,_xll.ohTrigger(RecalcTrigger,Trigger1Y)),NA())</f>
        <v>3.5679889375718338E-2</v>
      </c>
      <c r="Q902" s="52">
        <f>IFERROR(_xll.qlIndexFixing(ONIndex1Y,I902,TRUE,_xll.ohTrigger(RecalcTrigger,Trigger1Y)),NA())</f>
        <v>3.4796110252424128E-2</v>
      </c>
    </row>
    <row r="903" spans="2:17" x14ac:dyDescent="0.2">
      <c r="B903" s="46" t="s">
        <v>51</v>
      </c>
      <c r="D903" s="49">
        <f>_xll.qlCalendarAdvance(LocalCalendar,$D902,B903,"f",FALSE)</f>
        <v>45616</v>
      </c>
      <c r="E903" s="49">
        <f>_xll.qlInterestRateIndexValueDate(IndexON,D903)</f>
        <v>45616</v>
      </c>
      <c r="F903" s="52">
        <f>IFERROR(_xll.qlIndexFixing(IndexON,D903,TRUE,_xll.ohTrigger(RecalcTrigger,TriggerON)),NA())</f>
        <v>3.1042780954022575E-2</v>
      </c>
      <c r="H903" s="49">
        <f>_xll.qlCalendarAdvance(IborCalendar,$H902,B903,"f",FALSE)</f>
        <v>45609</v>
      </c>
      <c r="I903" s="49">
        <f>_xll.qlInterestRateIndexValueDate(Index1M,$H903)</f>
        <v>45611</v>
      </c>
      <c r="J903" s="52">
        <f>IFERROR(_xll.qlIndexFixing(Index1M,$H903,TRUE,_xll.ohTrigger(RecalcTrigger,Trigger1M)),NA())</f>
        <v>3.2344311262059777E-2</v>
      </c>
      <c r="K903" s="52">
        <f>IFERROR(_xll.qlIndexFixing(ONIndex1M,I903,TRUE,_xll.ohTrigger(RecalcTrigger,Trigger1M)),NA())</f>
        <v>3.2289851680040726E-2</v>
      </c>
      <c r="L903" s="52">
        <f>IFERROR(_xll.qlIndexFixing(Index3M,H903,TRUE,_xll.ohTrigger(RecalcTrigger,Trigger3M)),NA())</f>
        <v>3.3256750107188253E-2</v>
      </c>
      <c r="M903" s="52">
        <f>IFERROR(_xll.qlIndexFixing(ONIndex3M,I903,TRUE,_xll.ohTrigger(RecalcTrigger,Trigger3M)),NA())</f>
        <v>3.3081567048824922E-2</v>
      </c>
      <c r="N903" s="52">
        <f>IFERROR(_xll.qlIndexFixing(Index6M,$H903,TRUE,_xll.ohTrigger(RecalcTrigger,Trigger6M)),NA())</f>
        <v>3.4587523818841878E-2</v>
      </c>
      <c r="O903" s="52">
        <f>IFERROR(_xll.qlIndexFixing(ONIndex6M,I903,TRUE,_xll.ohTrigger(RecalcTrigger,Trigger6M)),NA())</f>
        <v>3.4161698807286811E-2</v>
      </c>
      <c r="P903" s="52">
        <f>IFERROR(_xll.qlIndexFixing(Index1Y,$H903,TRUE,_xll.ohTrigger(RecalcTrigger,Trigger1Y)),NA())</f>
        <v>3.5688073090200438E-2</v>
      </c>
      <c r="Q903" s="52">
        <f>IFERROR(_xll.qlIndexFixing(ONIndex1Y,I903,TRUE,_xll.ohTrigger(RecalcTrigger,Trigger1Y)),NA())</f>
        <v>3.4808853442553911E-2</v>
      </c>
    </row>
    <row r="904" spans="2:17" x14ac:dyDescent="0.2">
      <c r="B904" s="46" t="s">
        <v>51</v>
      </c>
      <c r="D904" s="49">
        <f>_xll.qlCalendarAdvance(LocalCalendar,$D903,B904,"f",FALSE)</f>
        <v>45623</v>
      </c>
      <c r="E904" s="49">
        <f>_xll.qlInterestRateIndexValueDate(IndexON,D904)</f>
        <v>45623</v>
      </c>
      <c r="F904" s="52">
        <f>IFERROR(_xll.qlIndexFixing(IndexON,D904,TRUE,_xll.ohTrigger(RecalcTrigger,TriggerON)),NA())</f>
        <v>3.1040574824303668E-2</v>
      </c>
      <c r="H904" s="49">
        <f>_xll.qlCalendarAdvance(IborCalendar,$H903,B904,"f",FALSE)</f>
        <v>45616</v>
      </c>
      <c r="I904" s="49">
        <f>_xll.qlInterestRateIndexValueDate(Index1M,$H904)</f>
        <v>45618</v>
      </c>
      <c r="J904" s="52">
        <f>IFERROR(_xll.qlIndexFixing(Index1M,$H904,TRUE,_xll.ohTrigger(RecalcTrigger,Trigger1M)),NA())</f>
        <v>3.2351137587848279E-2</v>
      </c>
      <c r="K904" s="52">
        <f>IFERROR(_xll.qlIndexFixing(ONIndex1M,I904,TRUE,_xll.ohTrigger(RecalcTrigger,Trigger1M)),NA())</f>
        <v>3.2296870096608643E-2</v>
      </c>
      <c r="L904" s="52">
        <f>IFERROR(_xll.qlIndexFixing(Index3M,H904,TRUE,_xll.ohTrigger(RecalcTrigger,Trigger3M)),NA())</f>
        <v>3.3260038233129535E-2</v>
      </c>
      <c r="M904" s="52">
        <f>IFERROR(_xll.qlIndexFixing(ONIndex3M,I904,TRUE,_xll.ohTrigger(RecalcTrigger,Trigger3M)),NA())</f>
        <v>3.3087053046987336E-2</v>
      </c>
      <c r="N904" s="52">
        <f>IFERROR(_xll.qlIndexFixing(Index6M,$H904,TRUE,_xll.ohTrigger(RecalcTrigger,Trigger6M)),NA())</f>
        <v>3.4595655039158166E-2</v>
      </c>
      <c r="O904" s="52">
        <f>IFERROR(_xll.qlIndexFixing(ONIndex6M,I904,TRUE,_xll.ohTrigger(RecalcTrigger,Trigger6M)),NA())</f>
        <v>3.4176504648426587E-2</v>
      </c>
      <c r="P904" s="52">
        <f>IFERROR(_xll.qlIndexFixing(Index1Y,$H904,TRUE,_xll.ohTrigger(RecalcTrigger,Trigger1Y)),NA())</f>
        <v>3.5696058752051021E-2</v>
      </c>
      <c r="Q904" s="52">
        <f>IFERROR(_xll.qlIndexFixing(ONIndex1Y,I904,TRUE,_xll.ohTrigger(RecalcTrigger,Trigger1Y)),NA())</f>
        <v>3.4824044558439127E-2</v>
      </c>
    </row>
    <row r="905" spans="2:17" x14ac:dyDescent="0.2">
      <c r="B905" s="46" t="s">
        <v>51</v>
      </c>
      <c r="D905" s="49">
        <f>_xll.qlCalendarAdvance(LocalCalendar,$D904,B905,"f",FALSE)</f>
        <v>45630</v>
      </c>
      <c r="E905" s="49">
        <f>_xll.qlInterestRateIndexValueDate(IndexON,D905)</f>
        <v>45630</v>
      </c>
      <c r="F905" s="52">
        <f>IFERROR(_xll.qlIndexFixing(IndexON,D905,TRUE,_xll.ohTrigger(RecalcTrigger,TriggerON)),NA())</f>
        <v>3.1036529588037709E-2</v>
      </c>
      <c r="H905" s="49">
        <f>_xll.qlCalendarAdvance(IborCalendar,$H904,B905,"f",FALSE)</f>
        <v>45623</v>
      </c>
      <c r="I905" s="49">
        <f>_xll.qlInterestRateIndexValueDate(Index1M,$H905)</f>
        <v>45625</v>
      </c>
      <c r="J905" s="52">
        <f>IFERROR(_xll.qlIndexFixing(Index1M,$H905,TRUE,_xll.ohTrigger(RecalcTrigger,Trigger1M)),NA())</f>
        <v>3.2359782463623754E-2</v>
      </c>
      <c r="K905" s="52">
        <f>IFERROR(_xll.qlIndexFixing(ONIndex1M,I905,TRUE,_xll.ohTrigger(RecalcTrigger,Trigger1M)),NA())</f>
        <v>3.2303783903202543E-2</v>
      </c>
      <c r="L905" s="52">
        <f>IFERROR(_xll.qlIndexFixing(Index3M,H905,TRUE,_xll.ohTrigger(RecalcTrigger,Trigger3M)),NA())</f>
        <v>3.3259501645792125E-2</v>
      </c>
      <c r="M905" s="52">
        <f>IFERROR(_xll.qlIndexFixing(ONIndex3M,I905,TRUE,_xll.ohTrigger(RecalcTrigger,Trigger3M)),NA())</f>
        <v>3.3092485799475213E-2</v>
      </c>
      <c r="N905" s="52">
        <f>IFERROR(_xll.qlIndexFixing(Index6M,$H905,TRUE,_xll.ohTrigger(RecalcTrigger,Trigger6M)),NA())</f>
        <v>3.4605247802841993E-2</v>
      </c>
      <c r="O905" s="52">
        <f>IFERROR(_xll.qlIndexFixing(ONIndex6M,I905,TRUE,_xll.ohTrigger(RecalcTrigger,Trigger6M)),NA())</f>
        <v>3.4190774767539622E-2</v>
      </c>
      <c r="P905" s="52">
        <f>IFERROR(_xll.qlIndexFixing(Index1Y,$H905,TRUE,_xll.ohTrigger(RecalcTrigger,Trigger1Y)),NA())</f>
        <v>3.5697327980579112E-2</v>
      </c>
      <c r="Q905" s="52">
        <f>IFERROR(_xll.qlIndexFixing(ONIndex1Y,I905,TRUE,_xll.ohTrigger(RecalcTrigger,Trigger1Y)),NA())</f>
        <v>3.4838882311625241E-2</v>
      </c>
    </row>
    <row r="906" spans="2:17" x14ac:dyDescent="0.2">
      <c r="B906" s="46" t="s">
        <v>51</v>
      </c>
      <c r="D906" s="49">
        <f>_xll.qlCalendarAdvance(LocalCalendar,$D905,B906,"f",FALSE)</f>
        <v>45637</v>
      </c>
      <c r="E906" s="49">
        <f>_xll.qlInterestRateIndexValueDate(IndexON,D906)</f>
        <v>45637</v>
      </c>
      <c r="F906" s="52">
        <f>IFERROR(_xll.qlIndexFixing(IndexON,D906,TRUE,_xll.ohTrigger(RecalcTrigger,TriggerON)),NA())</f>
        <v>3.103399580509425E-2</v>
      </c>
      <c r="H906" s="49">
        <f>_xll.qlCalendarAdvance(IborCalendar,$H905,B906,"f",FALSE)</f>
        <v>45630</v>
      </c>
      <c r="I906" s="49">
        <f>_xll.qlInterestRateIndexValueDate(Index1M,$H906)</f>
        <v>45632</v>
      </c>
      <c r="J906" s="52">
        <f>IFERROR(_xll.qlIndexFixing(Index1M,$H906,TRUE,_xll.ohTrigger(RecalcTrigger,Trigger1M)),NA())</f>
        <v>3.2364475630343281E-2</v>
      </c>
      <c r="K906" s="52">
        <f>IFERROR(_xll.qlIndexFixing(ONIndex1M,I906,TRUE,_xll.ohTrigger(RecalcTrigger,Trigger1M)),NA())</f>
        <v>3.2310593099795781E-2</v>
      </c>
      <c r="L906" s="52">
        <f>IFERROR(_xll.qlIndexFixing(Index3M,H906,TRUE,_xll.ohTrigger(RecalcTrigger,Trigger3M)),NA())</f>
        <v>3.3262701763318248E-2</v>
      </c>
      <c r="M906" s="52">
        <f>IFERROR(_xll.qlIndexFixing(ONIndex3M,I906,TRUE,_xll.ohTrigger(RecalcTrigger,Trigger3M)),NA())</f>
        <v>3.3097865306181973E-2</v>
      </c>
      <c r="N906" s="52">
        <f>IFERROR(_xll.qlIndexFixing(Index6M,$H906,TRUE,_xll.ohTrigger(RecalcTrigger,Trigger6M)),NA())</f>
        <v>3.4612251052116551E-2</v>
      </c>
      <c r="O906" s="52">
        <f>IFERROR(_xll.qlIndexFixing(ONIndex6M,I906,TRUE,_xll.ohTrigger(RecalcTrigger,Trigger6M)),NA())</f>
        <v>3.4204509164439401E-2</v>
      </c>
      <c r="P906" s="52">
        <f>IFERROR(_xll.qlIndexFixing(Index1Y,$H906,TRUE,_xll.ohTrigger(RecalcTrigger,Trigger1Y)),NA())</f>
        <v>3.5711469499578812E-2</v>
      </c>
      <c r="Q906" s="52">
        <f>IFERROR(_xll.qlIndexFixing(ONIndex1Y,I906,TRUE,_xll.ohTrigger(RecalcTrigger,Trigger1Y)),NA())</f>
        <v>3.4853366701925736E-2</v>
      </c>
    </row>
    <row r="907" spans="2:17" x14ac:dyDescent="0.2">
      <c r="B907" s="46" t="s">
        <v>51</v>
      </c>
      <c r="D907" s="49">
        <f>_xll.qlCalendarAdvance(LocalCalendar,$D906,B907,"f",FALSE)</f>
        <v>45644</v>
      </c>
      <c r="E907" s="49">
        <f>_xll.qlInterestRateIndexValueDate(IndexON,D907)</f>
        <v>45644</v>
      </c>
      <c r="F907" s="52">
        <f>IFERROR(_xll.qlIndexFixing(IndexON,D907,TRUE,_xll.ohTrigger(RecalcTrigger,TriggerON)),NA())</f>
        <v>3.1031856622103504E-2</v>
      </c>
      <c r="H907" s="49">
        <f>_xll.qlCalendarAdvance(IborCalendar,$H906,B907,"f",FALSE)</f>
        <v>45637</v>
      </c>
      <c r="I907" s="49">
        <f>_xll.qlInterestRateIndexValueDate(Index1M,$H907)</f>
        <v>45639</v>
      </c>
      <c r="J907" s="52">
        <f>IFERROR(_xll.qlIndexFixing(Index1M,$H907,TRUE,_xll.ohTrigger(RecalcTrigger,Trigger1M)),NA())</f>
        <v>3.2370987346691346E-2</v>
      </c>
      <c r="K907" s="52">
        <f>IFERROR(_xll.qlIndexFixing(ONIndex1M,I907,TRUE,_xll.ohTrigger(RecalcTrigger,Trigger1M)),NA())</f>
        <v>3.2317297686388358E-2</v>
      </c>
      <c r="L907" s="52">
        <f>IFERROR(_xll.qlIndexFixing(Index3M,H907,TRUE,_xll.ohTrigger(RecalcTrigger,Trigger3M)),NA())</f>
        <v>3.3267737292658417E-2</v>
      </c>
      <c r="M907" s="52">
        <f>IFERROR(_xll.qlIndexFixing(ONIndex3M,I907,TRUE,_xll.ohTrigger(RecalcTrigger,Trigger3M)),NA())</f>
        <v>3.3103191567187551E-2</v>
      </c>
      <c r="N907" s="52">
        <f>IFERROR(_xll.qlIndexFixing(Index6M,$H907,TRUE,_xll.ohTrigger(RecalcTrigger,Trigger6M)),NA())</f>
        <v>3.4618709381036117E-2</v>
      </c>
      <c r="O907" s="52">
        <f>IFERROR(_xll.qlIndexFixing(ONIndex6M,I907,TRUE,_xll.ohTrigger(RecalcTrigger,Trigger6M)),NA())</f>
        <v>3.4217707838939404E-2</v>
      </c>
      <c r="P907" s="52">
        <f>IFERROR(_xll.qlIndexFixing(Index1Y,$H907,TRUE,_xll.ohTrigger(RecalcTrigger,Trigger1Y)),NA())</f>
        <v>3.5718911377020074E-2</v>
      </c>
      <c r="Q907" s="52">
        <f>IFERROR(_xll.qlIndexFixing(ONIndex1Y,I907,TRUE,_xll.ohTrigger(RecalcTrigger,Trigger1Y)),NA())</f>
        <v>3.4867497729260677E-2</v>
      </c>
    </row>
    <row r="908" spans="2:17" x14ac:dyDescent="0.2">
      <c r="B908" s="46" t="s">
        <v>51</v>
      </c>
      <c r="D908" s="49">
        <f>_xll.qlCalendarAdvance(LocalCalendar,$D907,B908,"f",FALSE)</f>
        <v>45652</v>
      </c>
      <c r="E908" s="49">
        <f>_xll.qlInterestRateIndexValueDate(IndexON,D908)</f>
        <v>45652</v>
      </c>
      <c r="F908" s="52">
        <f>IFERROR(_xll.qlIndexFixing(IndexON,D908,TRUE,_xll.ohTrigger(RecalcTrigger,TriggerON)),NA())</f>
        <v>3.1029895025298515E-2</v>
      </c>
      <c r="H908" s="49">
        <f>_xll.qlCalendarAdvance(IborCalendar,$H907,B908,"f",FALSE)</f>
        <v>45644</v>
      </c>
      <c r="I908" s="49">
        <f>_xll.qlInterestRateIndexValueDate(Index1M,$H908)</f>
        <v>45646</v>
      </c>
      <c r="J908" s="52">
        <f>IFERROR(_xll.qlIndexFixing(Index1M,$H908,TRUE,_xll.ohTrigger(RecalcTrigger,Trigger1M)),NA())</f>
        <v>3.237929689236918E-2</v>
      </c>
      <c r="K908" s="52">
        <f>IFERROR(_xll.qlIndexFixing(ONIndex1M,I908,TRUE,_xll.ohTrigger(RecalcTrigger,Trigger1M)),NA())</f>
        <v>3.2323897662980272E-2</v>
      </c>
      <c r="L908" s="52">
        <f>IFERROR(_xll.qlIndexFixing(Index3M,H908,TRUE,_xll.ohTrigger(RecalcTrigger,Trigger3M)),NA())</f>
        <v>3.3272719154201269E-2</v>
      </c>
      <c r="M908" s="52">
        <f>IFERROR(_xll.qlIndexFixing(ONIndex3M,I908,TRUE,_xll.ohTrigger(RecalcTrigger,Trigger3M)),NA())</f>
        <v>3.3108464582412012E-2</v>
      </c>
      <c r="N908" s="52">
        <f>IFERROR(_xll.qlIndexFixing(Index6M,$H908,TRUE,_xll.ohTrigger(RecalcTrigger,Trigger6M)),NA())</f>
        <v>3.4624622784355658E-2</v>
      </c>
      <c r="O908" s="52">
        <f>IFERROR(_xll.qlIndexFixing(ONIndex6M,I908,TRUE,_xll.ohTrigger(RecalcTrigger,Trigger6M)),NA())</f>
        <v>3.423037079082647E-2</v>
      </c>
      <c r="P908" s="52">
        <f>IFERROR(_xll.qlIndexFixing(Index1Y,$H908,TRUE,_xll.ohTrigger(RecalcTrigger,Trigger1Y)),NA())</f>
        <v>3.5726188785326997E-2</v>
      </c>
      <c r="Q908" s="52">
        <f>IFERROR(_xll.qlIndexFixing(ONIndex1Y,I908,TRUE,_xll.ohTrigger(RecalcTrigger,Trigger1Y)),NA())</f>
        <v>3.488127539347019E-2</v>
      </c>
    </row>
    <row r="909" spans="2:17" x14ac:dyDescent="0.2">
      <c r="B909" s="46" t="s">
        <v>51</v>
      </c>
      <c r="D909" s="49">
        <f>_xll.qlCalendarAdvance(LocalCalendar,$D908,B909,"f",FALSE)</f>
        <v>45659</v>
      </c>
      <c r="E909" s="49">
        <f>_xll.qlInterestRateIndexValueDate(IndexON,D909)</f>
        <v>45659</v>
      </c>
      <c r="F909" s="52">
        <f>IFERROR(_xll.qlIndexFixing(IndexON,D909,TRUE,_xll.ohTrigger(RecalcTrigger,TriggerON)),NA())</f>
        <v>3.1028601413920498E-2</v>
      </c>
      <c r="H909" s="49">
        <f>_xll.qlCalendarAdvance(IborCalendar,$H908,B909,"f",FALSE)</f>
        <v>45653</v>
      </c>
      <c r="I909" s="49">
        <f>_xll.qlInterestRateIndexValueDate(Index1M,$H909)</f>
        <v>45657</v>
      </c>
      <c r="J909" s="52">
        <f>IFERROR(_xll.qlIndexFixing(Index1M,$H909,TRUE,_xll.ohTrigger(RecalcTrigger,Trigger1M)),NA())</f>
        <v>3.2387250213050736E-2</v>
      </c>
      <c r="K909" s="52">
        <f>IFERROR(_xll.qlIndexFixing(ONIndex1M,I909,TRUE,_xll.ohTrigger(RecalcTrigger,Trigger1M)),NA())</f>
        <v>3.2332150072376109E-2</v>
      </c>
      <c r="L909" s="52">
        <f>IFERROR(_xll.qlIndexFixing(Index3M,H909,TRUE,_xll.ohTrigger(RecalcTrigger,Trigger3M)),NA())</f>
        <v>3.3280439362438408E-2</v>
      </c>
      <c r="M909" s="52">
        <f>IFERROR(_xll.qlIndexFixing(ONIndex3M,I909,TRUE,_xll.ohTrigger(RecalcTrigger,Trigger3M)),NA())</f>
        <v>3.3114751505394224E-2</v>
      </c>
      <c r="N909" s="52">
        <f>IFERROR(_xll.qlIndexFixing(Index6M,$H909,TRUE,_xll.ohTrigger(RecalcTrigger,Trigger6M)),NA())</f>
        <v>3.4630983184715414E-2</v>
      </c>
      <c r="O909" s="52">
        <f>IFERROR(_xll.qlIndexFixing(ONIndex6M,I909,TRUE,_xll.ohTrigger(RecalcTrigger,Trigger6M)),NA())</f>
        <v>3.4246734125114031E-2</v>
      </c>
      <c r="P909" s="52">
        <f>IFERROR(_xll.qlIndexFixing(Index1Y,$H909,TRUE,_xll.ohTrigger(RecalcTrigger,Trigger1Y)),NA())</f>
        <v>3.5732989765472255E-2</v>
      </c>
      <c r="Q909" s="52">
        <f>IFERROR(_xll.qlIndexFixing(ONIndex1Y,I909,TRUE,_xll.ohTrigger(RecalcTrigger,Trigger1Y)),NA())</f>
        <v>3.4899589250034779E-2</v>
      </c>
    </row>
    <row r="910" spans="2:17" x14ac:dyDescent="0.2">
      <c r="B910" s="46" t="s">
        <v>51</v>
      </c>
      <c r="D910" s="49">
        <f>_xll.qlCalendarAdvance(LocalCalendar,$D909,B910,"f",FALSE)</f>
        <v>45666</v>
      </c>
      <c r="E910" s="49">
        <f>_xll.qlInterestRateIndexValueDate(IndexON,D910)</f>
        <v>45666</v>
      </c>
      <c r="F910" s="52">
        <f>IFERROR(_xll.qlIndexFixing(IndexON,D910,TRUE,_xll.ohTrigger(RecalcTrigger,TriggerON)),NA())</f>
        <v>3.1027702402495194E-2</v>
      </c>
      <c r="H910" s="49">
        <f>_xll.qlCalendarAdvance(IborCalendar,$H909,B910,"f",FALSE)</f>
        <v>45660</v>
      </c>
      <c r="I910" s="49">
        <f>_xll.qlInterestRateIndexValueDate(Index1M,$H910)</f>
        <v>45664</v>
      </c>
      <c r="J910" s="52">
        <f>IFERROR(_xll.qlIndexFixing(Index1M,$H910,TRUE,_xll.ohTrigger(RecalcTrigger,Trigger1M)),NA())</f>
        <v>3.2393387392295539E-2</v>
      </c>
      <c r="K910" s="52">
        <f>IFERROR(_xll.qlIndexFixing(ONIndex1M,I910,TRUE,_xll.ohTrigger(RecalcTrigger,Trigger1M)),NA())</f>
        <v>3.2336586686012581E-2</v>
      </c>
      <c r="L910" s="52">
        <f>IFERROR(_xll.qlIndexFixing(Index3M,H910,TRUE,_xll.ohTrigger(RecalcTrigger,Trigger3M)),NA())</f>
        <v>3.3285283220168438E-2</v>
      </c>
      <c r="M910" s="52">
        <f>IFERROR(_xll.qlIndexFixing(ONIndex3M,I910,TRUE,_xll.ohTrigger(RecalcTrigger,Trigger3M)),NA())</f>
        <v>3.3118002396710366E-2</v>
      </c>
      <c r="N910" s="52">
        <f>IFERROR(_xll.qlIndexFixing(Index6M,$H910,TRUE,_xll.ohTrigger(RecalcTrigger,Trigger6M)),NA())</f>
        <v>3.4635537381503052E-2</v>
      </c>
      <c r="O910" s="52">
        <f>IFERROR(_xll.qlIndexFixing(ONIndex6M,I910,TRUE,_xll.ohTrigger(RecalcTrigger,Trigger6M)),NA())</f>
        <v>3.4255637279168027E-2</v>
      </c>
      <c r="P910" s="52">
        <f>IFERROR(_xll.qlIndexFixing(Index1Y,$H910,TRUE,_xll.ohTrigger(RecalcTrigger,Trigger1Y)),NA())</f>
        <v>3.5739885647799001E-2</v>
      </c>
      <c r="Q910" s="52">
        <f>IFERROR(_xll.qlIndexFixing(ONIndex1Y,I910,TRUE,_xll.ohTrigger(RecalcTrigger,Trigger1Y)),NA())</f>
        <v>3.4909881307161328E-2</v>
      </c>
    </row>
    <row r="911" spans="2:17" x14ac:dyDescent="0.2">
      <c r="B911" s="46" t="s">
        <v>51</v>
      </c>
      <c r="D911" s="49">
        <f>_xll.qlCalendarAdvance(LocalCalendar,$D910,B911,"f",FALSE)</f>
        <v>45673</v>
      </c>
      <c r="E911" s="49">
        <f>_xll.qlInterestRateIndexValueDate(IndexON,D911)</f>
        <v>45673</v>
      </c>
      <c r="F911" s="52">
        <f>IFERROR(_xll.qlIndexFixing(IndexON,D911,TRUE,_xll.ohTrigger(RecalcTrigger,TriggerON)),NA())</f>
        <v>3.1027197991022604E-2</v>
      </c>
      <c r="H911" s="49">
        <f>_xll.qlCalendarAdvance(IborCalendar,$H910,B911,"f",FALSE)</f>
        <v>45667</v>
      </c>
      <c r="I911" s="49">
        <f>_xll.qlInterestRateIndexValueDate(Index1M,$H911)</f>
        <v>45671</v>
      </c>
      <c r="J911" s="52">
        <f>IFERROR(_xll.qlIndexFixing(Index1M,$H911,TRUE,_xll.ohTrigger(RecalcTrigger,Trigger1M)),NA())</f>
        <v>3.2399419700762475E-2</v>
      </c>
      <c r="K911" s="52">
        <f>IFERROR(_xll.qlIndexFixing(ONIndex1M,I911,TRUE,_xll.ohTrigger(RecalcTrigger,Trigger1M)),NA())</f>
        <v>3.2342826878295483E-2</v>
      </c>
      <c r="L911" s="52">
        <f>IFERROR(_xll.qlIndexFixing(Index3M,H911,TRUE,_xll.ohTrigger(RecalcTrigger,Trigger3M)),NA())</f>
        <v>3.3290073409402154E-2</v>
      </c>
      <c r="M911" s="52">
        <f>IFERROR(_xll.qlIndexFixing(ONIndex3M,I911,TRUE,_xll.ohTrigger(RecalcTrigger,Trigger3M)),NA())</f>
        <v>3.3123091918474401E-2</v>
      </c>
      <c r="N911" s="52">
        <f>IFERROR(_xll.qlIndexFixing(Index6M,$H911,TRUE,_xll.ohTrigger(RecalcTrigger,Trigger6M)),NA())</f>
        <v>3.4639568056800671E-2</v>
      </c>
      <c r="O911" s="52">
        <f>IFERROR(_xll.qlIndexFixing(ONIndex6M,I911,TRUE,_xll.ohTrigger(RecalcTrigger,Trigger6M)),NA())</f>
        <v>3.4266461406362581E-2</v>
      </c>
      <c r="P911" s="52">
        <f>IFERROR(_xll.qlIndexFixing(Index1Y,$H911,TRUE,_xll.ohTrigger(RecalcTrigger,Trigger1Y)),NA())</f>
        <v>3.5746645932863461E-2</v>
      </c>
      <c r="Q911" s="52">
        <f>IFERROR(_xll.qlIndexFixing(ONIndex1Y,I911,TRUE,_xll.ohTrigger(RecalcTrigger,Trigger1Y)),NA())</f>
        <v>3.4922445002605329E-2</v>
      </c>
    </row>
    <row r="912" spans="2:17" x14ac:dyDescent="0.2">
      <c r="B912" s="46" t="s">
        <v>51</v>
      </c>
      <c r="D912" s="49">
        <f>_xll.qlCalendarAdvance(LocalCalendar,$D911,B912,"f",FALSE)</f>
        <v>45680</v>
      </c>
      <c r="E912" s="49">
        <f>_xll.qlInterestRateIndexValueDate(IndexON,D912)</f>
        <v>45680</v>
      </c>
      <c r="F912" s="52">
        <f>IFERROR(_xll.qlIndexFixing(IndexON,D912,TRUE,_xll.ohTrigger(RecalcTrigger,TriggerON)),NA())</f>
        <v>3.1027088179662599E-2</v>
      </c>
      <c r="H912" s="49">
        <f>_xll.qlCalendarAdvance(IborCalendar,$H911,B912,"f",FALSE)</f>
        <v>45674</v>
      </c>
      <c r="I912" s="49">
        <f>_xll.qlInterestRateIndexValueDate(Index1M,$H912)</f>
        <v>45678</v>
      </c>
      <c r="J912" s="52">
        <f>IFERROR(_xll.qlIndexFixing(Index1M,$H912,TRUE,_xll.ohTrigger(RecalcTrigger,Trigger1M)),NA())</f>
        <v>3.2405347138296826E-2</v>
      </c>
      <c r="K912" s="52">
        <f>IFERROR(_xll.qlIndexFixing(ONIndex1M,I912,TRUE,_xll.ohTrigger(RecalcTrigger,Trigger1M)),NA())</f>
        <v>3.2348962479122889E-2</v>
      </c>
      <c r="L912" s="52">
        <f>IFERROR(_xll.qlIndexFixing(Index3M,H912,TRUE,_xll.ohTrigger(RecalcTrigger,Trigger3M)),NA())</f>
        <v>3.3296673406262689E-2</v>
      </c>
      <c r="M912" s="52">
        <f>IFERROR(_xll.qlIndexFixing(ONIndex3M,I912,TRUE,_xll.ohTrigger(RecalcTrigger,Trigger3M)),NA())</f>
        <v>3.3128128204262808E-2</v>
      </c>
      <c r="N912" s="52">
        <f>IFERROR(_xll.qlIndexFixing(Index6M,$H912,TRUE,_xll.ohTrigger(RecalcTrigger,Trigger6M)),NA())</f>
        <v>3.4643096574610101E-2</v>
      </c>
      <c r="O912" s="52">
        <f>IFERROR(_xll.qlIndexFixing(ONIndex6M,I912,TRUE,_xll.ohTrigger(RecalcTrigger,Trigger6M)),NA())</f>
        <v>3.4276749911610338E-2</v>
      </c>
      <c r="P912" s="52">
        <f>IFERROR(_xll.qlIndexFixing(Index1Y,$H912,TRUE,_xll.ohTrigger(RecalcTrigger,Trigger1Y)),NA())</f>
        <v>3.5753279062800722E-2</v>
      </c>
      <c r="Q912" s="52">
        <f>IFERROR(_xll.qlIndexFixing(ONIndex1Y,I912,TRUE,_xll.ohTrigger(RecalcTrigger,Trigger1Y)),NA())</f>
        <v>3.4934655402096837E-2</v>
      </c>
    </row>
    <row r="913" spans="2:17" x14ac:dyDescent="0.2">
      <c r="B913" s="46" t="s">
        <v>51</v>
      </c>
      <c r="D913" s="49">
        <f>_xll.qlCalendarAdvance(LocalCalendar,$D912,B913,"f",FALSE)</f>
        <v>45687</v>
      </c>
      <c r="E913" s="49">
        <f>_xll.qlInterestRateIndexValueDate(IndexON,D913)</f>
        <v>45687</v>
      </c>
      <c r="F913" s="52">
        <f>IFERROR(_xll.qlIndexFixing(IndexON,D913,TRUE,_xll.ohTrigger(RecalcTrigger,TriggerON)),NA())</f>
        <v>3.1027372968335243E-2</v>
      </c>
      <c r="H913" s="49">
        <f>_xll.qlCalendarAdvance(IborCalendar,$H912,B913,"f",FALSE)</f>
        <v>45681</v>
      </c>
      <c r="I913" s="49">
        <f>_xll.qlInterestRateIndexValueDate(Index1M,$H913)</f>
        <v>45685</v>
      </c>
      <c r="J913" s="52">
        <f>IFERROR(_xll.qlIndexFixing(Index1M,$H913,TRUE,_xll.ohTrigger(RecalcTrigger,Trigger1M)),NA())</f>
        <v>3.2411169704730985E-2</v>
      </c>
      <c r="K913" s="52">
        <f>IFERROR(_xll.qlIndexFixing(ONIndex1M,I913,TRUE,_xll.ohTrigger(RecalcTrigger,Trigger1M)),NA())</f>
        <v>3.2354993488414863E-2</v>
      </c>
      <c r="L913" s="52">
        <f>IFERROR(_xll.qlIndexFixing(Index3M,H913,TRUE,_xll.ohTrigger(RecalcTrigger,Trigger3M)),NA())</f>
        <v>3.3299492781615037E-2</v>
      </c>
      <c r="M913" s="52">
        <f>IFERROR(_xll.qlIndexFixing(ONIndex3M,I913,TRUE,_xll.ohTrigger(RecalcTrigger,Trigger3M)),NA())</f>
        <v>3.3133111253755843E-2</v>
      </c>
      <c r="N913" s="52">
        <f>IFERROR(_xll.qlIndexFixing(Index6M,$H913,TRUE,_xll.ohTrigger(RecalcTrigger,Trigger6M)),NA())</f>
        <v>3.4646144299465789E-2</v>
      </c>
      <c r="O913" s="52">
        <f>IFERROR(_xll.qlIndexFixing(ONIndex6M,I913,TRUE,_xll.ohTrigger(RecalcTrigger,Trigger6M)),NA())</f>
        <v>3.42865027949113E-2</v>
      </c>
      <c r="P913" s="52">
        <f>IFERROR(_xll.qlIndexFixing(Index1Y,$H913,TRUE,_xll.ohTrigger(RecalcTrigger,Trigger1Y)),NA())</f>
        <v>3.5759793480015484E-2</v>
      </c>
      <c r="Q913" s="52">
        <f>IFERROR(_xll.qlIndexFixing(ONIndex1Y,I913,TRUE,_xll.ohTrigger(RecalcTrigger,Trigger1Y)),NA())</f>
        <v>3.4946512505635852E-2</v>
      </c>
    </row>
    <row r="914" spans="2:17" x14ac:dyDescent="0.2">
      <c r="B914" s="46" t="s">
        <v>51</v>
      </c>
      <c r="D914" s="49">
        <f>_xll.qlCalendarAdvance(LocalCalendar,$D913,B914,"f",FALSE)</f>
        <v>45694</v>
      </c>
      <c r="E914" s="49">
        <f>_xll.qlInterestRateIndexValueDate(IndexON,D914)</f>
        <v>45694</v>
      </c>
      <c r="F914" s="52">
        <f>IFERROR(_xll.qlIndexFixing(IndexON,D914,TRUE,_xll.ohTrigger(RecalcTrigger,TriggerON)),NA())</f>
        <v>3.10280523569606E-2</v>
      </c>
      <c r="H914" s="49">
        <f>_xll.qlCalendarAdvance(IborCalendar,$H913,B914,"f",FALSE)</f>
        <v>45688</v>
      </c>
      <c r="I914" s="49">
        <f>_xll.qlInterestRateIndexValueDate(Index1M,$H914)</f>
        <v>45692</v>
      </c>
      <c r="J914" s="52">
        <f>IFERROR(_xll.qlIndexFixing(Index1M,$H914,TRUE,_xll.ohTrigger(RecalcTrigger,Trigger1M)),NA())</f>
        <v>3.2411313017578013E-2</v>
      </c>
      <c r="K914" s="52">
        <f>IFERROR(_xll.qlIndexFixing(ONIndex1M,I914,TRUE,_xll.ohTrigger(RecalcTrigger,Trigger1M)),NA())</f>
        <v>3.2360919906171404E-2</v>
      </c>
      <c r="L914" s="52">
        <f>IFERROR(_xll.qlIndexFixing(Index3M,H914,TRUE,_xll.ohTrigger(RecalcTrigger,Trigger3M)),NA())</f>
        <v>3.3305978630631311E-2</v>
      </c>
      <c r="M914" s="52">
        <f>IFERROR(_xll.qlIndexFixing(ONIndex3M,I914,TRUE,_xll.ohTrigger(RecalcTrigger,Trigger3M)),NA())</f>
        <v>3.3138041067193313E-2</v>
      </c>
      <c r="N914" s="52">
        <f>IFERROR(_xll.qlIndexFixing(Index6M,$H914,TRUE,_xll.ohTrigger(RecalcTrigger,Trigger6M)),NA())</f>
        <v>3.464873259638579E-2</v>
      </c>
      <c r="O914" s="52">
        <f>IFERROR(_xll.qlIndexFixing(ONIndex6M,I914,TRUE,_xll.ohTrigger(RecalcTrigger,Trigger6M)),NA())</f>
        <v>3.4295720056265466E-2</v>
      </c>
      <c r="P914" s="52">
        <f>IFERROR(_xll.qlIndexFixing(Index1Y,$H914,TRUE,_xll.ohTrigger(RecalcTrigger,Trigger1Y)),NA())</f>
        <v>3.5766197627169767E-2</v>
      </c>
      <c r="Q914" s="52">
        <f>IFERROR(_xll.qlIndexFixing(ONIndex1Y,I914,TRUE,_xll.ohTrigger(RecalcTrigger,Trigger1Y)),NA())</f>
        <v>3.4958016313142437E-2</v>
      </c>
    </row>
    <row r="915" spans="2:17" x14ac:dyDescent="0.2">
      <c r="B915" s="46" t="s">
        <v>51</v>
      </c>
      <c r="D915" s="49">
        <f>_xll.qlCalendarAdvance(LocalCalendar,$D914,B915,"f",FALSE)</f>
        <v>45701</v>
      </c>
      <c r="E915" s="49">
        <f>_xll.qlInterestRateIndexValueDate(IndexON,D915)</f>
        <v>45701</v>
      </c>
      <c r="F915" s="52">
        <f>IFERROR(_xll.qlIndexFixing(IndexON,D915,TRUE,_xll.ohTrigger(RecalcTrigger,TriggerON)),NA())</f>
        <v>3.1029126345618607E-2</v>
      </c>
      <c r="H915" s="49">
        <f>_xll.qlCalendarAdvance(IborCalendar,$H914,B915,"f",FALSE)</f>
        <v>45695</v>
      </c>
      <c r="I915" s="49">
        <f>_xll.qlInterestRateIndexValueDate(Index1M,$H915)</f>
        <v>45699</v>
      </c>
      <c r="J915" s="52">
        <f>IFERROR(_xll.qlIndexFixing(Index1M,$H915,TRUE,_xll.ohTrigger(RecalcTrigger,Trigger1M)),NA())</f>
        <v>3.2416946793743594E-2</v>
      </c>
      <c r="K915" s="52">
        <f>IFERROR(_xll.qlIndexFixing(ONIndex1M,I915,TRUE,_xll.ohTrigger(RecalcTrigger,Trigger1M)),NA())</f>
        <v>3.2366741732392512E-2</v>
      </c>
      <c r="L915" s="52">
        <f>IFERROR(_xll.qlIndexFixing(Index3M,H915,TRUE,_xll.ohTrigger(RecalcTrigger,Trigger3M)),NA())</f>
        <v>3.3308697477574256E-2</v>
      </c>
      <c r="M915" s="52">
        <f>IFERROR(_xll.qlIndexFixing(ONIndex3M,I915,TRUE,_xll.ohTrigger(RecalcTrigger,Trigger3M)),NA())</f>
        <v>3.314291764457522E-2</v>
      </c>
      <c r="N915" s="52">
        <f>IFERROR(_xll.qlIndexFixing(Index6M,$H915,TRUE,_xll.ohTrigger(RecalcTrigger,Trigger6M)),NA())</f>
        <v>3.4650882830818283E-2</v>
      </c>
      <c r="O915" s="52">
        <f>IFERROR(_xll.qlIndexFixing(ONIndex6M,I915,TRUE,_xll.ohTrigger(RecalcTrigger,Trigger6M)),NA())</f>
        <v>3.4304401695512965E-2</v>
      </c>
      <c r="P915" s="52">
        <f>IFERROR(_xll.qlIndexFixing(Index1Y,$H915,TRUE,_xll.ohTrigger(RecalcTrigger,Trigger1Y)),NA())</f>
        <v>3.5772499947175906E-2</v>
      </c>
      <c r="Q915" s="52">
        <f>IFERROR(_xll.qlIndexFixing(ONIndex1Y,I915,TRUE,_xll.ohTrigger(RecalcTrigger,Trigger1Y)),NA())</f>
        <v>3.4969166824696529E-2</v>
      </c>
    </row>
    <row r="916" spans="2:17" x14ac:dyDescent="0.2">
      <c r="B916" s="46" t="s">
        <v>51</v>
      </c>
      <c r="D916" s="49">
        <f>_xll.qlCalendarAdvance(LocalCalendar,$D915,B916,"f",FALSE)</f>
        <v>45708</v>
      </c>
      <c r="E916" s="49">
        <f>_xll.qlInterestRateIndexValueDate(IndexON,D916)</f>
        <v>45708</v>
      </c>
      <c r="F916" s="52">
        <f>IFERROR(_xll.qlIndexFixing(IndexON,D916,TRUE,_xll.ohTrigger(RecalcTrigger,TriggerON)),NA())</f>
        <v>3.1030594934309264E-2</v>
      </c>
      <c r="H916" s="49">
        <f>_xll.qlCalendarAdvance(IborCalendar,$H915,B916,"f",FALSE)</f>
        <v>45702</v>
      </c>
      <c r="I916" s="49">
        <f>_xll.qlInterestRateIndexValueDate(Index1M,$H916)</f>
        <v>45706</v>
      </c>
      <c r="J916" s="52">
        <f>IFERROR(_xll.qlIndexFixing(Index1M,$H916,TRUE,_xll.ohTrigger(RecalcTrigger,Trigger1M)),NA())</f>
        <v>3.2422475726412436E-2</v>
      </c>
      <c r="K916" s="52">
        <f>IFERROR(_xll.qlIndexFixing(ONIndex1M,I916,TRUE,_xll.ohTrigger(RecalcTrigger,Trigger1M)),NA())</f>
        <v>3.2372458966998252E-2</v>
      </c>
      <c r="L916" s="52">
        <f>IFERROR(_xll.qlIndexFixing(Index3M,H916,TRUE,_xll.ohTrigger(RecalcTrigger,Trigger3M)),NA())</f>
        <v>3.3313219321497556E-2</v>
      </c>
      <c r="M916" s="52">
        <f>IFERROR(_xll.qlIndexFixing(ONIndex3M,I916,TRUE,_xll.ohTrigger(RecalcTrigger,Trigger3M)),NA())</f>
        <v>3.3147740985741692E-2</v>
      </c>
      <c r="N916" s="52">
        <f>IFERROR(_xll.qlIndexFixing(Index6M,$H916,TRUE,_xll.ohTrigger(RecalcTrigger,Trigger6M)),NA())</f>
        <v>3.4652616368597025E-2</v>
      </c>
      <c r="O916" s="52">
        <f>IFERROR(_xll.qlIndexFixing(ONIndex6M,I916,TRUE,_xll.ohTrigger(RecalcTrigger,Trigger6M)),NA())</f>
        <v>3.4312547712653796E-2</v>
      </c>
      <c r="P916" s="52">
        <f>IFERROR(_xll.qlIndexFixing(Index1Y,$H916,TRUE,_xll.ohTrigger(RecalcTrigger,Trigger1Y)),NA())</f>
        <v>3.5778708883186718E-2</v>
      </c>
      <c r="Q916" s="52">
        <f>IFERROR(_xll.qlIndexFixing(ONIndex1Y,I916,TRUE,_xll.ohTrigger(RecalcTrigger,Trigger1Y)),NA())</f>
        <v>3.4979964040138256E-2</v>
      </c>
    </row>
    <row r="917" spans="2:17" x14ac:dyDescent="0.2">
      <c r="B917" s="46" t="s">
        <v>51</v>
      </c>
      <c r="D917" s="49">
        <f>_xll.qlCalendarAdvance(LocalCalendar,$D916,B917,"f",FALSE)</f>
        <v>45715</v>
      </c>
      <c r="E917" s="49">
        <f>_xll.qlInterestRateIndexValueDate(IndexON,D917)</f>
        <v>45715</v>
      </c>
      <c r="F917" s="52">
        <f>IFERROR(_xll.qlIndexFixing(IndexON,D917,TRUE,_xll.ohTrigger(RecalcTrigger,TriggerON)),NA())</f>
        <v>3.1032458123032569E-2</v>
      </c>
      <c r="H917" s="49">
        <f>_xll.qlCalendarAdvance(IborCalendar,$H916,B917,"f",FALSE)</f>
        <v>45709</v>
      </c>
      <c r="I917" s="49">
        <f>_xll.qlInterestRateIndexValueDate(Index1M,$H917)</f>
        <v>45713</v>
      </c>
      <c r="J917" s="52">
        <f>IFERROR(_xll.qlIndexFixing(Index1M,$H917,TRUE,_xll.ohTrigger(RecalcTrigger,Trigger1M)),NA())</f>
        <v>3.2427899815447497E-2</v>
      </c>
      <c r="K917" s="52">
        <f>IFERROR(_xll.qlIndexFixing(ONIndex1M,I917,TRUE,_xll.ohTrigger(RecalcTrigger,Trigger1M)),NA())</f>
        <v>3.2378071610148496E-2</v>
      </c>
      <c r="L917" s="52">
        <f>IFERROR(_xll.qlIndexFixing(Index3M,H917,TRUE,_xll.ohTrigger(RecalcTrigger,Trigger3M)),NA())</f>
        <v>3.3319533910614631E-2</v>
      </c>
      <c r="M917" s="52">
        <f>IFERROR(_xll.qlIndexFixing(ONIndex3M,I917,TRUE,_xll.ohTrigger(RecalcTrigger,Trigger3M)),NA())</f>
        <v>3.3152511090852599E-2</v>
      </c>
      <c r="N917" s="52">
        <f>IFERROR(_xll.qlIndexFixing(Index6M,$H917,TRUE,_xll.ohTrigger(RecalcTrigger,Trigger6M)),NA())</f>
        <v>3.4655565351143162E-2</v>
      </c>
      <c r="O917" s="52">
        <f>IFERROR(_xll.qlIndexFixing(ONIndex6M,I917,TRUE,_xll.ohTrigger(RecalcTrigger,Trigger6M)),NA())</f>
        <v>3.4320158107767895E-2</v>
      </c>
      <c r="P917" s="52">
        <f>IFERROR(_xll.qlIndexFixing(Index1Y,$H917,TRUE,_xll.ohTrigger(RecalcTrigger,Trigger1Y)),NA())</f>
        <v>3.5784832878586276E-2</v>
      </c>
      <c r="Q917" s="52">
        <f>IFERROR(_xll.qlIndexFixing(ONIndex1Y,I917,TRUE,_xll.ohTrigger(RecalcTrigger,Trigger1Y)),NA())</f>
        <v>3.4990407959467618E-2</v>
      </c>
    </row>
    <row r="918" spans="2:17" x14ac:dyDescent="0.2">
      <c r="B918" s="46" t="s">
        <v>51</v>
      </c>
      <c r="D918" s="49">
        <f>_xll.qlCalendarAdvance(LocalCalendar,$D917,B918,"f",FALSE)</f>
        <v>45722</v>
      </c>
      <c r="E918" s="49">
        <f>_xll.qlInterestRateIndexValueDate(IndexON,D918)</f>
        <v>45722</v>
      </c>
      <c r="F918" s="52">
        <f>IFERROR(_xll.qlIndexFixing(IndexON,D918,TRUE,_xll.ohTrigger(RecalcTrigger,TriggerON)),NA())</f>
        <v>3.1034715911788524E-2</v>
      </c>
      <c r="H918" s="49">
        <f>_xll.qlCalendarAdvance(IborCalendar,$H917,B918,"f",FALSE)</f>
        <v>45716</v>
      </c>
      <c r="I918" s="49">
        <f>_xll.qlInterestRateIndexValueDate(Index1M,$H918)</f>
        <v>45720</v>
      </c>
      <c r="J918" s="52">
        <f>IFERROR(_xll.qlIndexFixing(Index1M,$H918,TRUE,_xll.ohTrigger(RecalcTrigger,Trigger1M)),NA())</f>
        <v>3.243870946504579E-2</v>
      </c>
      <c r="K918" s="52">
        <f>IFERROR(_xll.qlIndexFixing(ONIndex1M,I918,TRUE,_xll.ohTrigger(RecalcTrigger,Trigger1M)),NA())</f>
        <v>3.238357966168337E-2</v>
      </c>
      <c r="L918" s="52">
        <f>IFERROR(_xll.qlIndexFixing(Index3M,H918,TRUE,_xll.ohTrigger(RecalcTrigger,Trigger3M)),NA())</f>
        <v>3.3325787761559263E-2</v>
      </c>
      <c r="M918" s="52">
        <f>IFERROR(_xll.qlIndexFixing(ONIndex3M,I918,TRUE,_xll.ohTrigger(RecalcTrigger,Trigger3M)),NA())</f>
        <v>3.315722795974807E-2</v>
      </c>
      <c r="N918" s="52">
        <f>IFERROR(_xll.qlIndexFixing(Index6M,$H918,TRUE,_xll.ohTrigger(RecalcTrigger,Trigger6M)),NA())</f>
        <v>3.4659697351313919E-2</v>
      </c>
      <c r="O918" s="52">
        <f>IFERROR(_xll.qlIndexFixing(ONIndex6M,I918,TRUE,_xll.ohTrigger(RecalcTrigger,Trigger6M)),NA())</f>
        <v>3.4327232880615455E-2</v>
      </c>
      <c r="P918" s="52">
        <f>IFERROR(_xll.qlIndexFixing(Index1Y,$H918,TRUE,_xll.ohTrigger(RecalcTrigger,Trigger1Y)),NA())</f>
        <v>3.579088037698553E-2</v>
      </c>
      <c r="Q918" s="52">
        <f>IFERROR(_xll.qlIndexFixing(ONIndex1Y,I918,TRUE,_xll.ohTrigger(RecalcTrigger,Trigger1Y)),NA())</f>
        <v>3.5000498582604678E-2</v>
      </c>
    </row>
    <row r="919" spans="2:17" x14ac:dyDescent="0.2">
      <c r="B919" s="46" t="s">
        <v>51</v>
      </c>
      <c r="D919" s="49">
        <f>_xll.qlCalendarAdvance(LocalCalendar,$D918,B919,"f",FALSE)</f>
        <v>45729</v>
      </c>
      <c r="E919" s="49">
        <f>_xll.qlInterestRateIndexValueDate(IndexON,D919)</f>
        <v>45729</v>
      </c>
      <c r="F919" s="52">
        <f>IFERROR(_xll.qlIndexFixing(IndexON,D919,TRUE,_xll.ohTrigger(RecalcTrigger,TriggerON)),NA())</f>
        <v>3.1037368300577128E-2</v>
      </c>
      <c r="H919" s="49">
        <f>_xll.qlCalendarAdvance(IborCalendar,$H918,B919,"f",FALSE)</f>
        <v>45723</v>
      </c>
      <c r="I919" s="49">
        <f>_xll.qlInterestRateIndexValueDate(Index1M,$H919)</f>
        <v>45727</v>
      </c>
      <c r="J919" s="52">
        <f>IFERROR(_xll.qlIndexFixing(Index1M,$H919,TRUE,_xll.ohTrigger(RecalcTrigger,Trigger1M)),NA())</f>
        <v>3.2443902801691675E-2</v>
      </c>
      <c r="K919" s="52">
        <f>IFERROR(_xll.qlIndexFixing(ONIndex1M,I919,TRUE,_xll.ohTrigger(RecalcTrigger,Trigger1M)),NA())</f>
        <v>3.2388983121682813E-2</v>
      </c>
      <c r="L919" s="52">
        <f>IFERROR(_xll.qlIndexFixing(Index3M,H919,TRUE,_xll.ohTrigger(RecalcTrigger,Trigger3M)),NA())</f>
        <v>3.3330141731615061E-2</v>
      </c>
      <c r="M919" s="52">
        <f>IFERROR(_xll.qlIndexFixing(ONIndex3M,I919,TRUE,_xll.ohTrigger(RecalcTrigger,Trigger3M)),NA())</f>
        <v>3.3161891592508042E-2</v>
      </c>
      <c r="N919" s="52">
        <f>IFERROR(_xll.qlIndexFixing(Index6M,$H919,TRUE,_xll.ohTrigger(RecalcTrigger,Trigger6M)),NA())</f>
        <v>3.4660264166633384E-2</v>
      </c>
      <c r="O919" s="52">
        <f>IFERROR(_xll.qlIndexFixing(ONIndex6M,I919,TRUE,_xll.ohTrigger(RecalcTrigger,Trigger6M)),NA())</f>
        <v>3.4333772031276411E-2</v>
      </c>
      <c r="P919" s="52">
        <f>IFERROR(_xll.qlIndexFixing(Index1Y,$H919,TRUE,_xll.ohTrigger(RecalcTrigger,Trigger1Y)),NA())</f>
        <v>3.5796859822212486E-2</v>
      </c>
      <c r="Q919" s="52">
        <f>IFERROR(_xll.qlIndexFixing(ONIndex1Y,I919,TRUE,_xll.ohTrigger(RecalcTrigger,Trigger1Y)),NA())</f>
        <v>3.5010235909709309E-2</v>
      </c>
    </row>
    <row r="920" spans="2:17" x14ac:dyDescent="0.2">
      <c r="B920" s="46" t="s">
        <v>51</v>
      </c>
      <c r="D920" s="49">
        <f>_xll.qlCalendarAdvance(LocalCalendar,$D919,B920,"f",FALSE)</f>
        <v>45736</v>
      </c>
      <c r="E920" s="49">
        <f>_xll.qlInterestRateIndexValueDate(IndexON,D920)</f>
        <v>45736</v>
      </c>
      <c r="F920" s="52">
        <f>IFERROR(_xll.qlIndexFixing(IndexON,D920,TRUE,_xll.ohTrigger(RecalcTrigger,TriggerON)),NA())</f>
        <v>3.1040415289398382E-2</v>
      </c>
      <c r="H920" s="49">
        <f>_xll.qlCalendarAdvance(IborCalendar,$H919,B920,"f",FALSE)</f>
        <v>45730</v>
      </c>
      <c r="I920" s="49">
        <f>_xll.qlInterestRateIndexValueDate(Index1M,$H920)</f>
        <v>45734</v>
      </c>
      <c r="J920" s="52">
        <f>IFERROR(_xll.qlIndexFixing(Index1M,$H920,TRUE,_xll.ohTrigger(RecalcTrigger,Trigger1M)),NA())</f>
        <v>3.2456247726844065E-2</v>
      </c>
      <c r="K920" s="52">
        <f>IFERROR(_xll.qlIndexFixing(ONIndex1M,I920,TRUE,_xll.ohTrigger(RecalcTrigger,Trigger1M)),NA())</f>
        <v>3.2394281990146823E-2</v>
      </c>
      <c r="L920" s="52">
        <f>IFERROR(_xll.qlIndexFixing(Index3M,H920,TRUE,_xll.ohTrigger(RecalcTrigger,Trigger3M)),NA())</f>
        <v>3.3334442021712984E-2</v>
      </c>
      <c r="M920" s="52">
        <f>IFERROR(_xll.qlIndexFixing(ONIndex3M,I920,TRUE,_xll.ohTrigger(RecalcTrigger,Trigger3M)),NA())</f>
        <v>3.3166501989132513E-2</v>
      </c>
      <c r="N920" s="52">
        <f>IFERROR(_xll.qlIndexFixing(Index6M,$H920,TRUE,_xll.ohTrigger(RecalcTrigger,Trigger6M)),NA())</f>
        <v>3.4660505182671816E-2</v>
      </c>
      <c r="O920" s="52">
        <f>IFERROR(_xll.qlIndexFixing(ONIndex6M,I920,TRUE,_xll.ohTrigger(RecalcTrigger,Trigger6M)),NA())</f>
        <v>3.4339775559750763E-2</v>
      </c>
      <c r="P920" s="52">
        <f>IFERROR(_xll.qlIndexFixing(Index1Y,$H920,TRUE,_xll.ohTrigger(RecalcTrigger,Trigger1Y)),NA())</f>
        <v>3.5802779658308005E-2</v>
      </c>
      <c r="Q920" s="52">
        <f>IFERROR(_xll.qlIndexFixing(ONIndex1Y,I920,TRUE,_xll.ohTrigger(RecalcTrigger,Trigger1Y)),NA())</f>
        <v>3.5019619940461766E-2</v>
      </c>
    </row>
    <row r="921" spans="2:17" x14ac:dyDescent="0.2">
      <c r="B921" s="46" t="s">
        <v>51</v>
      </c>
      <c r="D921" s="49">
        <f>_xll.qlCalendarAdvance(LocalCalendar,$D920,B921,"f",FALSE)</f>
        <v>45743</v>
      </c>
      <c r="E921" s="49">
        <f>_xll.qlInterestRateIndexValueDate(IndexON,D921)</f>
        <v>45743</v>
      </c>
      <c r="F921" s="52">
        <f>IFERROR(_xll.qlIndexFixing(IndexON,D921,TRUE,_xll.ohTrigger(RecalcTrigger,TriggerON)),NA())</f>
        <v>3.1043856878252285E-2</v>
      </c>
      <c r="H921" s="49">
        <f>_xll.qlCalendarAdvance(IborCalendar,$H920,B921,"f",FALSE)</f>
        <v>45737</v>
      </c>
      <c r="I921" s="49">
        <f>_xll.qlInterestRateIndexValueDate(Index1M,$H921)</f>
        <v>45741</v>
      </c>
      <c r="J921" s="52">
        <f>IFERROR(_xll.qlIndexFixing(Index1M,$H921,TRUE,_xll.ohTrigger(RecalcTrigger,Trigger1M)),NA())</f>
        <v>3.2453974858433862E-2</v>
      </c>
      <c r="K921" s="52">
        <f>IFERROR(_xll.qlIndexFixing(ONIndex1M,I921,TRUE,_xll.ohTrigger(RecalcTrigger,Trigger1M)),NA())</f>
        <v>3.23994762670754E-2</v>
      </c>
      <c r="L921" s="52">
        <f>IFERROR(_xll.qlIndexFixing(Index3M,H921,TRUE,_xll.ohTrigger(RecalcTrigger,Trigger3M)),NA())</f>
        <v>3.3338688631676661E-2</v>
      </c>
      <c r="M921" s="52">
        <f>IFERROR(_xll.qlIndexFixing(ONIndex3M,I921,TRUE,_xll.ohTrigger(RecalcTrigger,Trigger3M)),NA())</f>
        <v>3.3171059149621485E-2</v>
      </c>
      <c r="N921" s="52">
        <f>IFERROR(_xll.qlIndexFixing(Index6M,$H921,TRUE,_xll.ohTrigger(RecalcTrigger,Trigger6M)),NA())</f>
        <v>3.466044142420896E-2</v>
      </c>
      <c r="O921" s="52">
        <f>IFERROR(_xll.qlIndexFixing(ONIndex6M,I921,TRUE,_xll.ohTrigger(RecalcTrigger,Trigger6M)),NA())</f>
        <v>3.4345243465958575E-2</v>
      </c>
      <c r="P921" s="52">
        <f>IFERROR(_xll.qlIndexFixing(Index1Y,$H921,TRUE,_xll.ohTrigger(RecalcTrigger,Trigger1Y)),NA())</f>
        <v>3.5808648329519681E-2</v>
      </c>
      <c r="Q921" s="52">
        <f>IFERROR(_xll.qlIndexFixing(ONIndex1Y,I921,TRUE,_xll.ohTrigger(RecalcTrigger,Trigger1Y)),NA())</f>
        <v>3.5028650675181794E-2</v>
      </c>
    </row>
    <row r="922" spans="2:17" x14ac:dyDescent="0.2">
      <c r="B922" s="46" t="s">
        <v>51</v>
      </c>
      <c r="D922" s="49">
        <f>_xll.qlCalendarAdvance(LocalCalendar,$D921,B922,"f",FALSE)</f>
        <v>45750</v>
      </c>
      <c r="E922" s="49">
        <f>_xll.qlInterestRateIndexValueDate(IndexON,D922)</f>
        <v>45750</v>
      </c>
      <c r="F922" s="52">
        <f>IFERROR(_xll.qlIndexFixing(IndexON,D922,TRUE,_xll.ohTrigger(RecalcTrigger,TriggerON)),NA())</f>
        <v>3.1047693067218773E-2</v>
      </c>
      <c r="H922" s="49">
        <f>_xll.qlCalendarAdvance(IborCalendar,$H921,B922,"f",FALSE)</f>
        <v>45744</v>
      </c>
      <c r="I922" s="49">
        <f>_xll.qlInterestRateIndexValueDate(Index1M,$H922)</f>
        <v>45748</v>
      </c>
      <c r="J922" s="52">
        <f>IFERROR(_xll.qlIndexFixing(Index1M,$H922,TRUE,_xll.ohTrigger(RecalcTrigger,Trigger1M)),NA())</f>
        <v>3.2457052150371091E-2</v>
      </c>
      <c r="K922" s="52">
        <f>IFERROR(_xll.qlIndexFixing(ONIndex1M,I922,TRUE,_xll.ohTrigger(RecalcTrigger,Trigger1M)),NA())</f>
        <v>3.2404565952388609E-2</v>
      </c>
      <c r="L922" s="52">
        <f>IFERROR(_xll.qlIndexFixing(Index3M,H922,TRUE,_xll.ohTrigger(RecalcTrigger,Trigger3M)),NA())</f>
        <v>3.3341052547447486E-2</v>
      </c>
      <c r="M922" s="52">
        <f>IFERROR(_xll.qlIndexFixing(ONIndex3M,I922,TRUE,_xll.ohTrigger(RecalcTrigger,Trigger3M)),NA())</f>
        <v>3.3175563073974956E-2</v>
      </c>
      <c r="N922" s="52">
        <f>IFERROR(_xll.qlIndexFixing(Index6M,$H922,TRUE,_xll.ohTrigger(RecalcTrigger,Trigger6M)),NA())</f>
        <v>3.4658550754995833E-2</v>
      </c>
      <c r="O922" s="52">
        <f>IFERROR(_xll.qlIndexFixing(ONIndex6M,I922,TRUE,_xll.ohTrigger(RecalcTrigger,Trigger6M)),NA())</f>
        <v>3.4350175749899847E-2</v>
      </c>
      <c r="P922" s="52">
        <f>IFERROR(_xll.qlIndexFixing(Index1Y,$H922,TRUE,_xll.ohTrigger(RecalcTrigger,Trigger1Y)),NA())</f>
        <v>3.5814474280298145E-2</v>
      </c>
      <c r="Q922" s="52">
        <f>IFERROR(_xll.qlIndexFixing(ONIndex1Y,I922,TRUE,_xll.ohTrigger(RecalcTrigger,Trigger1Y)),NA())</f>
        <v>3.5037328113549648E-2</v>
      </c>
    </row>
    <row r="923" spans="2:17" x14ac:dyDescent="0.2">
      <c r="B923" s="46" t="s">
        <v>51</v>
      </c>
      <c r="D923" s="49">
        <f>_xll.qlCalendarAdvance(LocalCalendar,$D922,B923,"f",FALSE)</f>
        <v>45757</v>
      </c>
      <c r="E923" s="49">
        <f>_xll.qlInterestRateIndexValueDate(IndexON,D923)</f>
        <v>45757</v>
      </c>
      <c r="F923" s="52">
        <f>IFERROR(_xll.qlIndexFixing(IndexON,D923,TRUE,_xll.ohTrigger(RecalcTrigger,TriggerON)),NA())</f>
        <v>3.1051923856297847E-2</v>
      </c>
      <c r="H923" s="49">
        <f>_xll.qlCalendarAdvance(IborCalendar,$H922,B923,"f",FALSE)</f>
        <v>45751</v>
      </c>
      <c r="I923" s="49">
        <f>_xll.qlInterestRateIndexValueDate(Index1M,$H923)</f>
        <v>45755</v>
      </c>
      <c r="J923" s="52">
        <f>IFERROR(_xll.qlIndexFixing(Index1M,$H923,TRUE,_xll.ohTrigger(RecalcTrigger,Trigger1M)),NA())</f>
        <v>3.246183305804351E-2</v>
      </c>
      <c r="K923" s="52">
        <f>IFERROR(_xll.qlIndexFixing(ONIndex1M,I923,TRUE,_xll.ohTrigger(RecalcTrigger,Trigger1M)),NA())</f>
        <v>3.2409551046166385E-2</v>
      </c>
      <c r="L923" s="52">
        <f>IFERROR(_xll.qlIndexFixing(Index3M,H923,TRUE,_xll.ohTrigger(RecalcTrigger,Trigger3M)),NA())</f>
        <v>3.3345195128157597E-2</v>
      </c>
      <c r="M923" s="52">
        <f>IFERROR(_xll.qlIndexFixing(ONIndex3M,I923,TRUE,_xll.ohTrigger(RecalcTrigger,Trigger3M)),NA())</f>
        <v>3.3180013762192928E-2</v>
      </c>
      <c r="N923" s="52">
        <f>IFERROR(_xll.qlIndexFixing(Index6M,$H923,TRUE,_xll.ohTrigger(RecalcTrigger,Trigger6M)),NA())</f>
        <v>3.4657948813892968E-2</v>
      </c>
      <c r="O923" s="52">
        <f>IFERROR(_xll.qlIndexFixing(ONIndex6M,I923,TRUE,_xll.ohTrigger(RecalcTrigger,Trigger6M)),NA())</f>
        <v>3.435457241157458E-2</v>
      </c>
      <c r="P923" s="52">
        <f>IFERROR(_xll.qlIndexFixing(Index1Y,$H923,TRUE,_xll.ohTrigger(RecalcTrigger,Trigger1Y)),NA())</f>
        <v>3.5820265955292425E-2</v>
      </c>
      <c r="Q923" s="52">
        <f>IFERROR(_xll.qlIndexFixing(ONIndex1Y,I923,TRUE,_xll.ohTrigger(RecalcTrigger,Trigger1Y)),NA())</f>
        <v>3.5045652255645265E-2</v>
      </c>
    </row>
    <row r="924" spans="2:17" x14ac:dyDescent="0.2">
      <c r="B924" s="46" t="s">
        <v>51</v>
      </c>
      <c r="D924" s="49">
        <f>_xll.qlCalendarAdvance(LocalCalendar,$D923,B924,"f",FALSE)</f>
        <v>45764</v>
      </c>
      <c r="E924" s="49">
        <f>_xll.qlInterestRateIndexValueDate(IndexON,D924)</f>
        <v>45764</v>
      </c>
      <c r="F924" s="52">
        <f>IFERROR(_xll.qlIndexFixing(IndexON,D924,TRUE,_xll.ohTrigger(RecalcTrigger,TriggerON)),NA())</f>
        <v>3.105654924540957E-2</v>
      </c>
      <c r="H924" s="49">
        <f>_xll.qlCalendarAdvance(IborCalendar,$H923,B924,"f",FALSE)</f>
        <v>45758</v>
      </c>
      <c r="I924" s="49">
        <f>_xll.qlInterestRateIndexValueDate(Index1M,$H924)</f>
        <v>45762</v>
      </c>
      <c r="J924" s="52">
        <f>IFERROR(_xll.qlIndexFixing(Index1M,$H924,TRUE,_xll.ohTrigger(RecalcTrigger,Trigger1M)),NA())</f>
        <v>3.2466509102435204E-2</v>
      </c>
      <c r="K924" s="52">
        <f>IFERROR(_xll.qlIndexFixing(ONIndex1M,I924,TRUE,_xll.ohTrigger(RecalcTrigger,Trigger1M)),NA())</f>
        <v>3.2414431548328793E-2</v>
      </c>
      <c r="L924" s="52">
        <f>IFERROR(_xll.qlIndexFixing(Index3M,H924,TRUE,_xll.ohTrigger(RecalcTrigger,Trigger3M)),NA())</f>
        <v>3.3349283477610861E-2</v>
      </c>
      <c r="M924" s="52">
        <f>IFERROR(_xll.qlIndexFixing(ONIndex3M,I924,TRUE,_xll.ohTrigger(RecalcTrigger,Trigger3M)),NA())</f>
        <v>3.31844112142754E-2</v>
      </c>
      <c r="N924" s="52">
        <f>IFERROR(_xll.qlIndexFixing(Index6M,$H924,TRUE,_xll.ohTrigger(RecalcTrigger,Trigger6M)),NA())</f>
        <v>3.4657103834279696E-2</v>
      </c>
      <c r="O924" s="52">
        <f>IFERROR(_xll.qlIndexFixing(ONIndex6M,I924,TRUE,_xll.ohTrigger(RecalcTrigger,Trigger6M)),NA())</f>
        <v>3.4358433450902837E-2</v>
      </c>
      <c r="P924" s="52">
        <f>IFERROR(_xll.qlIndexFixing(Index1Y,$H924,TRUE,_xll.ohTrigger(RecalcTrigger,Trigger1Y)),NA())</f>
        <v>3.5826031799347562E-2</v>
      </c>
      <c r="Q924" s="52">
        <f>IFERROR(_xll.qlIndexFixing(ONIndex1Y,I924,TRUE,_xll.ohTrigger(RecalcTrigger,Trigger1Y)),NA())</f>
        <v>3.5053623101388709E-2</v>
      </c>
    </row>
    <row r="925" spans="2:17" x14ac:dyDescent="0.2">
      <c r="B925" s="46" t="s">
        <v>51</v>
      </c>
      <c r="D925" s="49">
        <f>_xll.qlCalendarAdvance(LocalCalendar,$D924,B925,"f",FALSE)</f>
        <v>45771</v>
      </c>
      <c r="E925" s="49">
        <f>_xll.qlInterestRateIndexValueDate(IndexON,D925)</f>
        <v>45771</v>
      </c>
      <c r="F925" s="52">
        <f>IFERROR(_xll.qlIndexFixing(IndexON,D925,TRUE,_xll.ohTrigger(RecalcTrigger,TriggerON)),NA())</f>
        <v>3.1061569234713815E-2</v>
      </c>
      <c r="H925" s="49">
        <f>_xll.qlCalendarAdvance(IborCalendar,$H924,B925,"f",FALSE)</f>
        <v>45769</v>
      </c>
      <c r="I925" s="49">
        <f>_xll.qlInterestRateIndexValueDate(Index1M,$H925)</f>
        <v>45771</v>
      </c>
      <c r="J925" s="52">
        <f>IFERROR(_xll.qlIndexFixing(Index1M,$H925,TRUE,_xll.ohTrigger(RecalcTrigger,Trigger1M)),NA())</f>
        <v>3.2477699950308067E-2</v>
      </c>
      <c r="K925" s="52">
        <f>IFERROR(_xll.qlIndexFixing(ONIndex1M,I925,TRUE,_xll.ohTrigger(RecalcTrigger,Trigger1M)),NA())</f>
        <v>3.2420552794159008E-2</v>
      </c>
      <c r="L925" s="52">
        <f>IFERROR(_xll.qlIndexFixing(Index3M,H925,TRUE,_xll.ohTrigger(RecalcTrigger,Trigger3M)),NA())</f>
        <v>3.3354459457622054E-2</v>
      </c>
      <c r="M925" s="52">
        <f>IFERROR(_xll.qlIndexFixing(ONIndex3M,I925,TRUE,_xll.ohTrigger(RecalcTrigger,Trigger3M)),NA())</f>
        <v>3.3189986856623221E-2</v>
      </c>
      <c r="N925" s="52">
        <f>IFERROR(_xll.qlIndexFixing(Index6M,$H925,TRUE,_xll.ohTrigger(RecalcTrigger,Trigger6M)),NA())</f>
        <v>3.4655694332203113E-2</v>
      </c>
      <c r="O925" s="52">
        <f>IFERROR(_xll.qlIndexFixing(ONIndex6M,I925,TRUE,_xll.ohTrigger(RecalcTrigger,Trigger6M)),NA())</f>
        <v>3.43626106074435E-2</v>
      </c>
      <c r="P925" s="52">
        <f>IFERROR(_xll.qlIndexFixing(Index1Y,$H925,TRUE,_xll.ohTrigger(RecalcTrigger,Trigger1Y)),NA())</f>
        <v>3.5833420662622212E-2</v>
      </c>
      <c r="Q925" s="52">
        <f>IFERROR(_xll.qlIndexFixing(ONIndex1Y,I925,TRUE,_xll.ohTrigger(RecalcTrigger,Trigger1Y)),NA())</f>
        <v>3.5063352202513443E-2</v>
      </c>
    </row>
    <row r="926" spans="2:17" x14ac:dyDescent="0.2">
      <c r="B926" s="46" t="s">
        <v>51</v>
      </c>
      <c r="D926" s="49">
        <f>_xll.qlCalendarAdvance(LocalCalendar,$D925,B926,"f",FALSE)</f>
        <v>45778</v>
      </c>
      <c r="E926" s="49">
        <f>_xll.qlInterestRateIndexValueDate(IndexON,D926)</f>
        <v>45778</v>
      </c>
      <c r="F926" s="52">
        <f>IFERROR(_xll.qlIndexFixing(IndexON,D926,TRUE,_xll.ohTrigger(RecalcTrigger,TriggerON)),NA())</f>
        <v>3.1066983824130645E-2</v>
      </c>
      <c r="H926" s="49">
        <f>_xll.qlCalendarAdvance(IborCalendar,$H925,B926,"f",FALSE)</f>
        <v>45776</v>
      </c>
      <c r="I926" s="49">
        <f>_xll.qlInterestRateIndexValueDate(Index1M,$H926)</f>
        <v>45778</v>
      </c>
      <c r="J926" s="52">
        <f>IFERROR(_xll.qlIndexFixing(Index1M,$H926,TRUE,_xll.ohTrigger(RecalcTrigger,Trigger1M)),NA())</f>
        <v>3.2480345066609739E-2</v>
      </c>
      <c r="K926" s="52">
        <f>IFERROR(_xll.qlIndexFixing(ONIndex1M,I926,TRUE,_xll.ohTrigger(RecalcTrigger,Trigger1M)),NA())</f>
        <v>3.242519422979484E-2</v>
      </c>
      <c r="L926" s="52">
        <f>IFERROR(_xll.qlIndexFixing(Index3M,H926,TRUE,_xll.ohTrigger(RecalcTrigger,Trigger3M)),NA())</f>
        <v>3.3360235588020162E-2</v>
      </c>
      <c r="M926" s="52">
        <f>IFERROR(_xll.qlIndexFixing(ONIndex3M,I926,TRUE,_xll.ohTrigger(RecalcTrigger,Trigger3M)),NA())</f>
        <v>3.3194262626121684E-2</v>
      </c>
      <c r="N926" s="52">
        <f>IFERROR(_xll.qlIndexFixing(Index6M,$H926,TRUE,_xll.ohTrigger(RecalcTrigger,Trigger6M)),NA())</f>
        <v>3.465892256072884E-2</v>
      </c>
      <c r="O926" s="52">
        <f>IFERROR(_xll.qlIndexFixing(ONIndex6M,I926,TRUE,_xll.ohTrigger(RecalcTrigger,Trigger6M)),NA())</f>
        <v>3.4365247367134089E-2</v>
      </c>
      <c r="P926" s="52">
        <f>IFERROR(_xll.qlIndexFixing(Index1Y,$H926,TRUE,_xll.ohTrigger(RecalcTrigger,Trigger1Y)),NA())</f>
        <v>3.5839159176816016E-2</v>
      </c>
      <c r="Q926" s="52">
        <f>IFERROR(_xll.qlIndexFixing(ONIndex1Y,I926,TRUE,_xll.ohTrigger(RecalcTrigger,Trigger1Y)),NA())</f>
        <v>3.5070515513897504E-2</v>
      </c>
    </row>
    <row r="927" spans="2:17" x14ac:dyDescent="0.2">
      <c r="B927" s="46" t="s">
        <v>51</v>
      </c>
      <c r="D927" s="49">
        <f>_xll.qlCalendarAdvance(LocalCalendar,$D926,B927,"f",FALSE)</f>
        <v>45785</v>
      </c>
      <c r="E927" s="49">
        <f>_xll.qlInterestRateIndexValueDate(IndexON,D927)</f>
        <v>45785</v>
      </c>
      <c r="F927" s="52">
        <f>IFERROR(_xll.qlIndexFixing(IndexON,D927,TRUE,_xll.ohTrigger(RecalcTrigger,TriggerON)),NA())</f>
        <v>3.1072793013580124E-2</v>
      </c>
      <c r="H927" s="49">
        <f>_xll.qlCalendarAdvance(IborCalendar,$H926,B927,"f",FALSE)</f>
        <v>45783</v>
      </c>
      <c r="I927" s="49">
        <f>_xll.qlInterestRateIndexValueDate(Index1M,$H927)</f>
        <v>45785</v>
      </c>
      <c r="J927" s="52">
        <f>IFERROR(_xll.qlIndexFixing(Index1M,$H927,TRUE,_xll.ohTrigger(RecalcTrigger,Trigger1M)),NA())</f>
        <v>3.2484662356735139E-2</v>
      </c>
      <c r="K927" s="52">
        <f>IFERROR(_xll.qlIndexFixing(ONIndex1M,I927,TRUE,_xll.ohTrigger(RecalcTrigger,Trigger1M)),NA())</f>
        <v>3.2429731073975177E-2</v>
      </c>
      <c r="L927" s="52">
        <f>IFERROR(_xll.qlIndexFixing(Index3M,H927,TRUE,_xll.ohTrigger(RecalcTrigger,Trigger3M)),NA())</f>
        <v>3.3364138572520109E-2</v>
      </c>
      <c r="M927" s="52">
        <f>IFERROR(_xll.qlIndexFixing(ONIndex3M,I927,TRUE,_xll.ohTrigger(RecalcTrigger,Trigger3M)),NA())</f>
        <v>3.3198485159404711E-2</v>
      </c>
      <c r="N927" s="52">
        <f>IFERROR(_xll.qlIndexFixing(Index6M,$H927,TRUE,_xll.ohTrigger(RecalcTrigger,Trigger6M)),NA())</f>
        <v>3.46574179327101E-2</v>
      </c>
      <c r="O927" s="52">
        <f>IFERROR(_xll.qlIndexFixing(ONIndex6M,I927,TRUE,_xll.ohTrigger(RecalcTrigger,Trigger6M)),NA())</f>
        <v>3.4367348504478201E-2</v>
      </c>
      <c r="P927" s="52">
        <f>IFERROR(_xll.qlIndexFixing(Index1Y,$H927,TRUE,_xll.ohTrigger(RecalcTrigger,Trigger1Y)),NA())</f>
        <v>3.5844899608767827E-2</v>
      </c>
      <c r="Q927" s="52">
        <f>IFERROR(_xll.qlIndexFixing(ONIndex1Y,I927,TRUE,_xll.ohTrigger(RecalcTrigger,Trigger1Y)),NA())</f>
        <v>3.5077325528849457E-2</v>
      </c>
    </row>
    <row r="928" spans="2:17" x14ac:dyDescent="0.2">
      <c r="B928" s="46" t="s">
        <v>51</v>
      </c>
      <c r="D928" s="49">
        <f>_xll.qlCalendarAdvance(LocalCalendar,$D927,B928,"f",FALSE)</f>
        <v>45792</v>
      </c>
      <c r="E928" s="49">
        <f>_xll.qlInterestRateIndexValueDate(IndexON,D928)</f>
        <v>45792</v>
      </c>
      <c r="F928" s="52">
        <f>IFERROR(_xll.qlIndexFixing(IndexON,D928,TRUE,_xll.ohTrigger(RecalcTrigger,TriggerON)),NA())</f>
        <v>3.1078996803302061E-2</v>
      </c>
      <c r="H928" s="49">
        <f>_xll.qlCalendarAdvance(IborCalendar,$H927,B928,"f",FALSE)</f>
        <v>45790</v>
      </c>
      <c r="I928" s="49">
        <f>_xll.qlInterestRateIndexValueDate(Index1M,$H928)</f>
        <v>45792</v>
      </c>
      <c r="J928" s="52">
        <f>IFERROR(_xll.qlIndexFixing(Index1M,$H928,TRUE,_xll.ohTrigger(RecalcTrigger,Trigger1M)),NA())</f>
        <v>3.2488874764262932E-2</v>
      </c>
      <c r="K928" s="52">
        <f>IFERROR(_xll.qlIndexFixing(ONIndex1M,I928,TRUE,_xll.ohTrigger(RecalcTrigger,Trigger1M)),NA())</f>
        <v>3.2434163326460208E-2</v>
      </c>
      <c r="L928" s="52">
        <f>IFERROR(_xll.qlIndexFixing(Index3M,H928,TRUE,_xll.ohTrigger(RecalcTrigger,Trigger3M)),NA())</f>
        <v>3.3367985196651503E-2</v>
      </c>
      <c r="M928" s="52">
        <f>IFERROR(_xll.qlIndexFixing(ONIndex3M,I928,TRUE,_xll.ohTrigger(RecalcTrigger,Trigger3M)),NA())</f>
        <v>3.3202654456552239E-2</v>
      </c>
      <c r="N928" s="52">
        <f>IFERROR(_xll.qlIndexFixing(Index6M,$H928,TRUE,_xll.ohTrigger(RecalcTrigger,Trigger6M)),NA())</f>
        <v>3.4655763396443828E-2</v>
      </c>
      <c r="O928" s="52">
        <f>IFERROR(_xll.qlIndexFixing(ONIndex6M,I928,TRUE,_xll.ohTrigger(RecalcTrigger,Trigger6M)),NA())</f>
        <v>3.4368914019475838E-2</v>
      </c>
      <c r="P928" s="52">
        <f>IFERROR(_xll.qlIndexFixing(Index1Y,$H928,TRUE,_xll.ohTrigger(RecalcTrigger,Trigger1Y)),NA())</f>
        <v>3.5850650404140885E-2</v>
      </c>
      <c r="Q928" s="52">
        <f>IFERROR(_xll.qlIndexFixing(ONIndex1Y,I928,TRUE,_xll.ohTrigger(RecalcTrigger,Trigger1Y)),NA())</f>
        <v>3.5083782247449236E-2</v>
      </c>
    </row>
    <row r="929" spans="2:17" x14ac:dyDescent="0.2">
      <c r="B929" s="46" t="s">
        <v>51</v>
      </c>
      <c r="D929" s="49">
        <f>_xll.qlCalendarAdvance(LocalCalendar,$D928,B929,"f",FALSE)</f>
        <v>45799</v>
      </c>
      <c r="E929" s="49">
        <f>_xll.qlInterestRateIndexValueDate(IndexON,D929)</f>
        <v>45799</v>
      </c>
      <c r="F929" s="52">
        <f>IFERROR(_xll.qlIndexFixing(IndexON,D929,TRUE,_xll.ohTrigger(RecalcTrigger,TriggerON)),NA())</f>
        <v>3.1085595193136584E-2</v>
      </c>
      <c r="H929" s="49">
        <f>_xll.qlCalendarAdvance(IborCalendar,$H928,B929,"f",FALSE)</f>
        <v>45797</v>
      </c>
      <c r="I929" s="49">
        <f>_xll.qlInterestRateIndexValueDate(Index1M,$H929)</f>
        <v>45799</v>
      </c>
      <c r="J929" s="52">
        <f>IFERROR(_xll.qlIndexFixing(Index1M,$H929,TRUE,_xll.ohTrigger(RecalcTrigger,Trigger1M)),NA())</f>
        <v>3.2492982289070715E-2</v>
      </c>
      <c r="K929" s="52">
        <f>IFERROR(_xll.qlIndexFixing(ONIndex1M,I929,TRUE,_xll.ohTrigger(RecalcTrigger,Trigger1M)),NA())</f>
        <v>3.2438490987489743E-2</v>
      </c>
      <c r="L929" s="52">
        <f>IFERROR(_xll.qlIndexFixing(Index3M,H929,TRUE,_xll.ohTrigger(RecalcTrigger,Trigger3M)),NA())</f>
        <v>3.3371774979400859E-2</v>
      </c>
      <c r="M929" s="52">
        <f>IFERROR(_xll.qlIndexFixing(ONIndex3M,I929,TRUE,_xll.ohTrigger(RecalcTrigger,Trigger3M)),NA())</f>
        <v>3.320677051748433E-2</v>
      </c>
      <c r="N929" s="52">
        <f>IFERROR(_xll.qlIndexFixing(Index6M,$H929,TRUE,_xll.ohTrigger(RecalcTrigger,Trigger6M)),NA())</f>
        <v>3.4653979755001542E-2</v>
      </c>
      <c r="O929" s="52">
        <f>IFERROR(_xll.qlIndexFixing(ONIndex6M,I929,TRUE,_xll.ohTrigger(RecalcTrigger,Trigger6M)),NA())</f>
        <v>3.4369943912047063E-2</v>
      </c>
      <c r="P929" s="52">
        <f>IFERROR(_xll.qlIndexFixing(Index1Y,$H929,TRUE,_xll.ohTrigger(RecalcTrigger,Trigger1Y)),NA())</f>
        <v>3.5856420008788074E-2</v>
      </c>
      <c r="Q929" s="52">
        <f>IFERROR(_xll.qlIndexFixing(ONIndex1Y,I929,TRUE,_xll.ohTrigger(RecalcTrigger,Trigger1Y)),NA())</f>
        <v>3.5089885669616905E-2</v>
      </c>
    </row>
    <row r="930" spans="2:17" x14ac:dyDescent="0.2">
      <c r="B930" s="46" t="s">
        <v>51</v>
      </c>
      <c r="D930" s="49">
        <f>_xll.qlCalendarAdvance(LocalCalendar,$D929,B930,"f",FALSE)</f>
        <v>45806</v>
      </c>
      <c r="E930" s="49">
        <f>_xll.qlInterestRateIndexValueDate(IndexON,D930)</f>
        <v>45806</v>
      </c>
      <c r="F930" s="52">
        <f>IFERROR(_xll.qlIndexFixing(IndexON,D930,TRUE,_xll.ohTrigger(RecalcTrigger,TriggerON)),NA())</f>
        <v>3.1092588183243564E-2</v>
      </c>
      <c r="H930" s="49">
        <f>_xll.qlCalendarAdvance(IborCalendar,$H929,B930,"f",FALSE)</f>
        <v>45804</v>
      </c>
      <c r="I930" s="49">
        <f>_xll.qlInterestRateIndexValueDate(Index1M,$H930)</f>
        <v>45806</v>
      </c>
      <c r="J930" s="52">
        <f>IFERROR(_xll.qlIndexFixing(Index1M,$H930,TRUE,_xll.ohTrigger(RecalcTrigger,Trigger1M)),NA())</f>
        <v>3.249698493104608E-2</v>
      </c>
      <c r="K930" s="52">
        <f>IFERROR(_xll.qlIndexFixing(ONIndex1M,I930,TRUE,_xll.ohTrigger(RecalcTrigger,Trigger1M)),NA())</f>
        <v>3.2442714056744038E-2</v>
      </c>
      <c r="L930" s="52">
        <f>IFERROR(_xll.qlIndexFixing(Index3M,H930,TRUE,_xll.ohTrigger(RecalcTrigger,Trigger3M)),NA())</f>
        <v>3.3375507439753822E-2</v>
      </c>
      <c r="M930" s="52">
        <f>IFERROR(_xll.qlIndexFixing(ONIndex3M,I930,TRUE,_xll.ohTrigger(RecalcTrigger,Trigger3M)),NA())</f>
        <v>3.3210833342280921E-2</v>
      </c>
      <c r="N930" s="52">
        <f>IFERROR(_xll.qlIndexFixing(Index6M,$H930,TRUE,_xll.ohTrigger(RecalcTrigger,Trigger6M)),NA())</f>
        <v>3.4647564261558864E-2</v>
      </c>
      <c r="O930" s="52">
        <f>IFERROR(_xll.qlIndexFixing(ONIndex6M,I930,TRUE,_xll.ohTrigger(RecalcTrigger,Trigger6M)),NA())</f>
        <v>3.4370438182271812E-2</v>
      </c>
      <c r="P930" s="52">
        <f>IFERROR(_xll.qlIndexFixing(Index1Y,$H930,TRUE,_xll.ohTrigger(RecalcTrigger,Trigger1Y)),NA())</f>
        <v>3.5862216868754369E-2</v>
      </c>
      <c r="Q930" s="52">
        <f>IFERROR(_xll.qlIndexFixing(ONIndex1Y,I930,TRUE,_xll.ohTrigger(RecalcTrigger,Trigger1Y)),NA())</f>
        <v>3.5095635795432401E-2</v>
      </c>
    </row>
    <row r="931" spans="2:17" x14ac:dyDescent="0.2">
      <c r="B931" s="46" t="s">
        <v>51</v>
      </c>
      <c r="D931" s="49">
        <f>_xll.qlCalendarAdvance(LocalCalendar,$D930,B931,"f",FALSE)</f>
        <v>45813</v>
      </c>
      <c r="E931" s="49">
        <f>_xll.qlInterestRateIndexValueDate(IndexON,D931)</f>
        <v>45813</v>
      </c>
      <c r="F931" s="52">
        <f>IFERROR(_xll.qlIndexFixing(IndexON,D931,TRUE,_xll.ohTrigger(RecalcTrigger,TriggerON)),NA())</f>
        <v>3.1099975773623001E-2</v>
      </c>
      <c r="H931" s="49">
        <f>_xll.qlCalendarAdvance(IborCalendar,$H930,B931,"f",FALSE)</f>
        <v>45811</v>
      </c>
      <c r="I931" s="49">
        <f>_xll.qlInterestRateIndexValueDate(Index1M,$H931)</f>
        <v>45813</v>
      </c>
      <c r="J931" s="52">
        <f>IFERROR(_xll.qlIndexFixing(Index1M,$H931,TRUE,_xll.ohTrigger(RecalcTrigger,Trigger1M)),NA())</f>
        <v>3.2500884117472317E-2</v>
      </c>
      <c r="K931" s="52">
        <f>IFERROR(_xll.qlIndexFixing(ONIndex1M,I931,TRUE,_xll.ohTrigger(RecalcTrigger,Trigger1M)),NA())</f>
        <v>3.2446832534462899E-2</v>
      </c>
      <c r="L931" s="52">
        <f>IFERROR(_xll.qlIndexFixing(Index3M,H931,TRUE,_xll.ohTrigger(RecalcTrigger,Trigger3M)),NA())</f>
        <v>3.3379182096700377E-2</v>
      </c>
      <c r="M931" s="52">
        <f>IFERROR(_xll.qlIndexFixing(ONIndex3M,I931,TRUE,_xll.ohTrigger(RecalcTrigger,Trigger3M)),NA())</f>
        <v>3.3214842930942012E-2</v>
      </c>
      <c r="N931" s="52">
        <f>IFERROR(_xll.qlIndexFixing(Index6M,$H931,TRUE,_xll.ohTrigger(RecalcTrigger,Trigger6M)),NA())</f>
        <v>3.4645586597267734E-2</v>
      </c>
      <c r="O931" s="52">
        <f>IFERROR(_xll.qlIndexFixing(ONIndex6M,I931,TRUE,_xll.ohTrigger(RecalcTrigger,Trigger6M)),NA())</f>
        <v>3.4370396830070149E-2</v>
      </c>
      <c r="P931" s="52">
        <f>IFERROR(_xll.qlIndexFixing(Index1Y,$H931,TRUE,_xll.ohTrigger(RecalcTrigger,Trigger1Y)),NA())</f>
        <v>3.5868049430278097E-2</v>
      </c>
      <c r="Q931" s="52">
        <f>IFERROR(_xll.qlIndexFixing(ONIndex1Y,I931,TRUE,_xll.ohTrigger(RecalcTrigger,Trigger1Y)),NA())</f>
        <v>3.5101032624735851E-2</v>
      </c>
    </row>
    <row r="932" spans="2:17" x14ac:dyDescent="0.2">
      <c r="B932" s="46" t="s">
        <v>51</v>
      </c>
      <c r="D932" s="49">
        <f>_xll.qlCalendarAdvance(LocalCalendar,$D931,B932,"f",FALSE)</f>
        <v>45820</v>
      </c>
      <c r="E932" s="49">
        <f>_xll.qlInterestRateIndexValueDate(IndexON,D932)</f>
        <v>45820</v>
      </c>
      <c r="F932" s="52">
        <f>IFERROR(_xll.qlIndexFixing(IndexON,D932,TRUE,_xll.ohTrigger(RecalcTrigger,TriggerON)),NA())</f>
        <v>3.1107757964115024E-2</v>
      </c>
      <c r="H932" s="49">
        <f>_xll.qlCalendarAdvance(IborCalendar,$H931,B932,"f",FALSE)</f>
        <v>45818</v>
      </c>
      <c r="I932" s="49">
        <f>_xll.qlInterestRateIndexValueDate(Index1M,$H932)</f>
        <v>45820</v>
      </c>
      <c r="J932" s="52">
        <f>IFERROR(_xll.qlIndexFixing(Index1M,$H932,TRUE,_xll.ohTrigger(RecalcTrigger,Trigger1M)),NA())</f>
        <v>3.2504686985218023E-2</v>
      </c>
      <c r="K932" s="52">
        <f>IFERROR(_xll.qlIndexFixing(ONIndex1M,I932,TRUE,_xll.ohTrigger(RecalcTrigger,Trigger1M)),NA())</f>
        <v>3.2450846420566393E-2</v>
      </c>
      <c r="L932" s="52">
        <f>IFERROR(_xll.qlIndexFixing(Index3M,H932,TRUE,_xll.ohTrigger(RecalcTrigger,Trigger3M)),NA())</f>
        <v>3.3382798469228772E-2</v>
      </c>
      <c r="M932" s="52">
        <f>IFERROR(_xll.qlIndexFixing(ONIndex3M,I932,TRUE,_xll.ohTrigger(RecalcTrigger,Trigger3M)),NA())</f>
        <v>3.3218799283387668E-2</v>
      </c>
      <c r="N932" s="52">
        <f>IFERROR(_xll.qlIndexFixing(Index6M,$H932,TRUE,_xll.ohTrigger(RecalcTrigger,Trigger6M)),NA())</f>
        <v>3.4643541038112229E-2</v>
      </c>
      <c r="O932" s="52">
        <f>IFERROR(_xll.qlIndexFixing(ONIndex6M,I932,TRUE,_xll.ohTrigger(RecalcTrigger,Trigger6M)),NA())</f>
        <v>3.4369819855442074E-2</v>
      </c>
      <c r="P932" s="52">
        <f>IFERROR(_xll.qlIndexFixing(Index1Y,$H932,TRUE,_xll.ohTrigger(RecalcTrigger,Trigger1Y)),NA())</f>
        <v>3.5873926139793608E-2</v>
      </c>
      <c r="Q932" s="52">
        <f>IFERROR(_xll.qlIndexFixing(ONIndex1Y,I932,TRUE,_xll.ohTrigger(RecalcTrigger,Trigger1Y)),NA())</f>
        <v>3.5106076157607191E-2</v>
      </c>
    </row>
    <row r="933" spans="2:17" x14ac:dyDescent="0.2">
      <c r="B933" s="46" t="s">
        <v>51</v>
      </c>
      <c r="D933" s="49">
        <f>_xll.qlCalendarAdvance(LocalCalendar,$D932,B933,"f",FALSE)</f>
        <v>45827</v>
      </c>
      <c r="E933" s="49">
        <f>_xll.qlInterestRateIndexValueDate(IndexON,D933)</f>
        <v>45827</v>
      </c>
      <c r="F933" s="52">
        <f>IFERROR(_xll.qlIndexFixing(IndexON,D933,TRUE,_xll.ohTrigger(RecalcTrigger,TriggerON)),NA())</f>
        <v>3.1115934755039376E-2</v>
      </c>
      <c r="H933" s="49">
        <f>_xll.qlCalendarAdvance(IborCalendar,$H932,B933,"f",FALSE)</f>
        <v>45825</v>
      </c>
      <c r="I933" s="49">
        <f>_xll.qlInterestRateIndexValueDate(Index1M,$H933)</f>
        <v>45827</v>
      </c>
      <c r="J933" s="52">
        <f>IFERROR(_xll.qlIndexFixing(Index1M,$H933,TRUE,_xll.ohTrigger(RecalcTrigger,Trigger1M)),NA())</f>
        <v>3.2508402098559985E-2</v>
      </c>
      <c r="K933" s="52">
        <f>IFERROR(_xll.qlIndexFixing(ONIndex1M,I933,TRUE,_xll.ohTrigger(RecalcTrigger,Trigger1M)),NA())</f>
        <v>3.2454755715054517E-2</v>
      </c>
      <c r="L933" s="52">
        <f>IFERROR(_xll.qlIndexFixing(Index3M,H933,TRUE,_xll.ohTrigger(RecalcTrigger,Trigger3M)),NA())</f>
        <v>3.3386356076328116E-2</v>
      </c>
      <c r="M933" s="52">
        <f>IFERROR(_xll.qlIndexFixing(ONIndex3M,I933,TRUE,_xll.ohTrigger(RecalcTrigger,Trigger3M)),NA())</f>
        <v>3.3222702399777759E-2</v>
      </c>
      <c r="N933" s="52">
        <f>IFERROR(_xll.qlIndexFixing(Index6M,$H933,TRUE,_xll.ohTrigger(RecalcTrigger,Trigger6M)),NA())</f>
        <v>3.4641448721889435E-2</v>
      </c>
      <c r="O933" s="52">
        <f>IFERROR(_xll.qlIndexFixing(ONIndex6M,I933,TRUE,_xll.ohTrigger(RecalcTrigger,Trigger6M)),NA())</f>
        <v>3.436870725854746E-2</v>
      </c>
      <c r="P933" s="52">
        <f>IFERROR(_xll.qlIndexFixing(Index1Y,$H933,TRUE,_xll.ohTrigger(RecalcTrigger,Trigger1Y)),NA())</f>
        <v>3.58798554439341E-2</v>
      </c>
      <c r="Q933" s="52">
        <f>IFERROR(_xll.qlIndexFixing(ONIndex1Y,I933,TRUE,_xll.ohTrigger(RecalcTrigger,Trigger1Y)),NA())</f>
        <v>3.5110766393966486E-2</v>
      </c>
    </row>
    <row r="934" spans="2:17" x14ac:dyDescent="0.2">
      <c r="B934" s="46" t="s">
        <v>51</v>
      </c>
      <c r="D934" s="49">
        <f>_xll.qlCalendarAdvance(LocalCalendar,$D933,B934,"f",FALSE)</f>
        <v>45834</v>
      </c>
      <c r="E934" s="49">
        <f>_xll.qlInterestRateIndexValueDate(IndexON,D934)</f>
        <v>45834</v>
      </c>
      <c r="F934" s="52">
        <f>IFERROR(_xll.qlIndexFixing(IndexON,D934,TRUE,_xll.ohTrigger(RecalcTrigger,TriggerON)),NA())</f>
        <v>3.112450614615625E-2</v>
      </c>
      <c r="H934" s="49">
        <f>_xll.qlCalendarAdvance(IborCalendar,$H933,B934,"f",FALSE)</f>
        <v>45832</v>
      </c>
      <c r="I934" s="49">
        <f>_xll.qlInterestRateIndexValueDate(Index1M,$H934)</f>
        <v>45834</v>
      </c>
      <c r="J934" s="52">
        <f>IFERROR(_xll.qlIndexFixing(Index1M,$H934,TRUE,_xll.ohTrigger(RecalcTrigger,Trigger1M)),NA())</f>
        <v>3.251203802178998E-2</v>
      </c>
      <c r="K934" s="52">
        <f>IFERROR(_xll.qlIndexFixing(ONIndex1M,I934,TRUE,_xll.ohTrigger(RecalcTrigger,Trigger1M)),NA())</f>
        <v>3.2458560417927274E-2</v>
      </c>
      <c r="L934" s="52">
        <f>IFERROR(_xll.qlIndexFixing(Index3M,H934,TRUE,_xll.ohTrigger(RecalcTrigger,Trigger3M)),NA())</f>
        <v>3.3389854436988407E-2</v>
      </c>
      <c r="M934" s="52">
        <f>IFERROR(_xll.qlIndexFixing(ONIndex3M,I934,TRUE,_xll.ohTrigger(RecalcTrigger,Trigger3M)),NA())</f>
        <v>3.3226552279952415E-2</v>
      </c>
      <c r="N934" s="52">
        <f>IFERROR(_xll.qlIndexFixing(Index6M,$H934,TRUE,_xll.ohTrigger(RecalcTrigger,Trigger6M)),NA())</f>
        <v>3.4643853073678371E-2</v>
      </c>
      <c r="O934" s="52">
        <f>IFERROR(_xll.qlIndexFixing(ONIndex6M,I934,TRUE,_xll.ohTrigger(RecalcTrigger,Trigger6M)),NA())</f>
        <v>3.4367059039226433E-2</v>
      </c>
      <c r="P934" s="52">
        <f>IFERROR(_xll.qlIndexFixing(Index1Y,$H934,TRUE,_xll.ohTrigger(RecalcTrigger,Trigger1Y)),NA())</f>
        <v>3.5885845789536457E-2</v>
      </c>
      <c r="Q934" s="52">
        <f>IFERROR(_xll.qlIndexFixing(ONIndex1Y,I934,TRUE,_xll.ohTrigger(RecalcTrigger,Trigger1Y)),NA())</f>
        <v>3.5115103333893671E-2</v>
      </c>
    </row>
    <row r="935" spans="2:17" x14ac:dyDescent="0.2">
      <c r="B935" s="46" t="s">
        <v>51</v>
      </c>
      <c r="D935" s="49">
        <f>_xll.qlCalendarAdvance(LocalCalendar,$D934,B935,"f",FALSE)</f>
        <v>45841</v>
      </c>
      <c r="E935" s="49">
        <f>_xll.qlInterestRateIndexValueDate(IndexON,D935)</f>
        <v>45841</v>
      </c>
      <c r="F935" s="52">
        <f>IFERROR(_xll.qlIndexFixing(IndexON,D935,TRUE,_xll.ohTrigger(RecalcTrigger,TriggerON)),NA())</f>
        <v>3.1139348001321121E-2</v>
      </c>
      <c r="H935" s="49">
        <f>_xll.qlCalendarAdvance(IborCalendar,$H934,B935,"f",FALSE)</f>
        <v>45839</v>
      </c>
      <c r="I935" s="49">
        <f>_xll.qlInterestRateIndexValueDate(Index1M,$H935)</f>
        <v>45841</v>
      </c>
      <c r="J935" s="52">
        <f>IFERROR(_xll.qlIndexFixing(Index1M,$H935,TRUE,_xll.ohTrigger(RecalcTrigger,Trigger1M)),NA())</f>
        <v>3.2515603206849653E-2</v>
      </c>
      <c r="K935" s="52">
        <f>IFERROR(_xll.qlIndexFixing(ONIndex1M,I935,TRUE,_xll.ohTrigger(RecalcTrigger,Trigger1M)),NA())</f>
        <v>3.246744026320636E-2</v>
      </c>
      <c r="L935" s="52">
        <f>IFERROR(_xll.qlIndexFixing(Index3M,H935,TRUE,_xll.ohTrigger(RecalcTrigger,Trigger3M)),NA())</f>
        <v>3.3393293076511968E-2</v>
      </c>
      <c r="M935" s="52">
        <f>IFERROR(_xll.qlIndexFixing(ONIndex3M,I935,TRUE,_xll.ohTrigger(RecalcTrigger,Trigger3M)),NA())</f>
        <v>3.3235754774258996E-2</v>
      </c>
      <c r="N935" s="52">
        <f>IFERROR(_xll.qlIndexFixing(Index6M,$H935,TRUE,_xll.ohTrigger(RecalcTrigger,Trigger6M)),NA())</f>
        <v>3.4641731389349929E-2</v>
      </c>
      <c r="O935" s="52">
        <f>IFERROR(_xll.qlIndexFixing(ONIndex6M,I935,TRUE,_xll.ohTrigger(RecalcTrigger,Trigger6M)),NA())</f>
        <v>3.4369397447013839E-2</v>
      </c>
      <c r="P935" s="52">
        <f>IFERROR(_xll.qlIndexFixing(Index1Y,$H935,TRUE,_xll.ohTrigger(RecalcTrigger,Trigger1Y)),NA())</f>
        <v>3.5898655965646564E-2</v>
      </c>
      <c r="Q935" s="52">
        <f>IFERROR(_xll.qlIndexFixing(ONIndex1Y,I935,TRUE,_xll.ohTrigger(RecalcTrigger,Trigger1Y)),NA())</f>
        <v>3.5125143900431866E-2</v>
      </c>
    </row>
    <row r="936" spans="2:17" x14ac:dyDescent="0.2">
      <c r="B936" s="46" t="s">
        <v>51</v>
      </c>
      <c r="D936" s="49">
        <f>_xll.qlCalendarAdvance(LocalCalendar,$D935,B936,"f",FALSE)</f>
        <v>45848</v>
      </c>
      <c r="E936" s="49">
        <f>_xll.qlInterestRateIndexValueDate(IndexON,D936)</f>
        <v>45848</v>
      </c>
      <c r="F936" s="52">
        <f>IFERROR(_xll.qlIndexFixing(IndexON,D936,TRUE,_xll.ohTrigger(RecalcTrigger,TriggerON)),NA())</f>
        <v>3.1142241026040907E-2</v>
      </c>
      <c r="H936" s="49">
        <f>_xll.qlCalendarAdvance(IborCalendar,$H935,B936,"f",FALSE)</f>
        <v>45846</v>
      </c>
      <c r="I936" s="49">
        <f>_xll.qlInterestRateIndexValueDate(Index1M,$H936)</f>
        <v>45848</v>
      </c>
      <c r="J936" s="52">
        <f>IFERROR(_xll.qlIndexFixing(Index1M,$H936,TRUE,_xll.ohTrigger(RecalcTrigger,Trigger1M)),NA())</f>
        <v>3.2519102393629984E-2</v>
      </c>
      <c r="K936" s="52">
        <f>IFERROR(_xll.qlIndexFixing(ONIndex1M,I936,TRUE,_xll.ohTrigger(RecalcTrigger,Trigger1M)),NA())</f>
        <v>3.2465900004465809E-2</v>
      </c>
      <c r="L936" s="52">
        <f>IFERROR(_xll.qlIndexFixing(Index3M,H936,TRUE,_xll.ohTrigger(RecalcTrigger,Trigger3M)),NA())</f>
        <v>3.3396671728611799E-2</v>
      </c>
      <c r="M936" s="52">
        <f>IFERROR(_xll.qlIndexFixing(ONIndex3M,I936,TRUE,_xll.ohTrigger(RecalcTrigger,Trigger3M)),NA())</f>
        <v>3.3234085276179215E-2</v>
      </c>
      <c r="N936" s="52">
        <f>IFERROR(_xll.qlIndexFixing(Index6M,$H936,TRUE,_xll.ohTrigger(RecalcTrigger,Trigger6M)),NA())</f>
        <v>3.4639616657178615E-2</v>
      </c>
      <c r="O936" s="52">
        <f>IFERROR(_xll.qlIndexFixing(ONIndex6M,I936,TRUE,_xll.ohTrigger(RecalcTrigger,Trigger6M)),NA())</f>
        <v>3.4362767167408492E-2</v>
      </c>
      <c r="P936" s="52">
        <f>IFERROR(_xll.qlIndexFixing(Index1Y,$H936,TRUE,_xll.ohTrigger(RecalcTrigger,Trigger1Y)),NA())</f>
        <v>3.5898034661657828E-2</v>
      </c>
      <c r="Q936" s="52">
        <f>IFERROR(_xll.qlIndexFixing(ONIndex1Y,I936,TRUE,_xll.ohTrigger(RecalcTrigger,Trigger1Y)),NA())</f>
        <v>3.5123195782524874E-2</v>
      </c>
    </row>
    <row r="937" spans="2:17" x14ac:dyDescent="0.2">
      <c r="B937" s="46" t="s">
        <v>51</v>
      </c>
      <c r="D937" s="49">
        <f>_xll.qlCalendarAdvance(LocalCalendar,$D936,B937,"f",FALSE)</f>
        <v>45855</v>
      </c>
      <c r="E937" s="49">
        <f>_xll.qlInterestRateIndexValueDate(IndexON,D937)</f>
        <v>45855</v>
      </c>
      <c r="F937" s="52">
        <f>IFERROR(_xll.qlIndexFixing(IndexON,D937,TRUE,_xll.ohTrigger(RecalcTrigger,TriggerON)),NA())</f>
        <v>3.1150945095426152E-2</v>
      </c>
      <c r="H937" s="49">
        <f>_xll.qlCalendarAdvance(IborCalendar,$H936,B937,"f",FALSE)</f>
        <v>45853</v>
      </c>
      <c r="I937" s="49">
        <f>_xll.qlInterestRateIndexValueDate(Index1M,$H937)</f>
        <v>45855</v>
      </c>
      <c r="J937" s="52">
        <f>IFERROR(_xll.qlIndexFixing(Index1M,$H937,TRUE,_xll.ohTrigger(RecalcTrigger,Trigger1M)),NA())</f>
        <v>3.2522535848407974E-2</v>
      </c>
      <c r="K937" s="52">
        <f>IFERROR(_xll.qlIndexFixing(ONIndex1M,I937,TRUE,_xll.ohTrigger(RecalcTrigger,Trigger1M)),NA())</f>
        <v>3.2469469016751518E-2</v>
      </c>
      <c r="L937" s="52">
        <f>IFERROR(_xll.qlIndexFixing(Index3M,H937,TRUE,_xll.ohTrigger(RecalcTrigger,Trigger3M)),NA())</f>
        <v>3.3399990378181733E-2</v>
      </c>
      <c r="M937" s="52">
        <f>IFERROR(_xll.qlIndexFixing(ONIndex3M,I937,TRUE,_xll.ohTrigger(RecalcTrigger,Trigger3M)),NA())</f>
        <v>3.3237762914133384E-2</v>
      </c>
      <c r="N937" s="52">
        <f>IFERROR(_xll.qlIndexFixing(Index6M,$H937,TRUE,_xll.ohTrigger(RecalcTrigger,Trigger6M)),NA())</f>
        <v>3.4639018230521311E-2</v>
      </c>
      <c r="O937" s="52">
        <f>IFERROR(_xll.qlIndexFixing(ONIndex6M,I937,TRUE,_xll.ohTrigger(RecalcTrigger,Trigger6M)),NA())</f>
        <v>3.4360598253559971E-2</v>
      </c>
      <c r="P937" s="52">
        <f>IFERROR(_xll.qlIndexFixing(Index1Y,$H937,TRUE,_xll.ohTrigger(RecalcTrigger,Trigger1Y)),NA())</f>
        <v>3.5904227105689135E-2</v>
      </c>
      <c r="Q937" s="52">
        <f>IFERROR(_xll.qlIndexFixing(ONIndex1Y,I937,TRUE,_xll.ohTrigger(RecalcTrigger,Trigger1Y)),NA())</f>
        <v>3.5127322783106152E-2</v>
      </c>
    </row>
    <row r="938" spans="2:17" x14ac:dyDescent="0.2">
      <c r="B938" s="46" t="s">
        <v>51</v>
      </c>
      <c r="D938" s="49">
        <f>_xll.qlCalendarAdvance(LocalCalendar,$D937,B938,"f",FALSE)</f>
        <v>45862</v>
      </c>
      <c r="E938" s="49">
        <f>_xll.qlInterestRateIndexValueDate(IndexON,D938)</f>
        <v>45862</v>
      </c>
      <c r="F938" s="52">
        <f>IFERROR(_xll.qlIndexFixing(IndexON,D938,TRUE,_xll.ohTrigger(RecalcTrigger,TriggerON)),NA())</f>
        <v>3.1159518203649483E-2</v>
      </c>
      <c r="H938" s="49">
        <f>_xll.qlCalendarAdvance(IborCalendar,$H937,B938,"f",FALSE)</f>
        <v>45860</v>
      </c>
      <c r="I938" s="49">
        <f>_xll.qlInterestRateIndexValueDate(Index1M,$H938)</f>
        <v>45862</v>
      </c>
      <c r="J938" s="52">
        <f>IFERROR(_xll.qlIndexFixing(Index1M,$H938,TRUE,_xll.ohTrigger(RecalcTrigger,Trigger1M)),NA())</f>
        <v>3.252760597889532E-2</v>
      </c>
      <c r="K938" s="52">
        <f>IFERROR(_xll.qlIndexFixing(ONIndex1M,I938,TRUE,_xll.ohTrigger(RecalcTrigger,Trigger1M)),NA())</f>
        <v>3.2472972479551387E-2</v>
      </c>
      <c r="L938" s="52">
        <f>IFERROR(_xll.qlIndexFixing(Index3M,H938,TRUE,_xll.ohTrigger(RecalcTrigger,Trigger3M)),NA())</f>
        <v>3.3403249025071448E-2</v>
      </c>
      <c r="M938" s="52">
        <f>IFERROR(_xll.qlIndexFixing(ONIndex3M,I938,TRUE,_xll.ohTrigger(RecalcTrigger,Trigger3M)),NA())</f>
        <v>3.3241381048965124E-2</v>
      </c>
      <c r="N938" s="52">
        <f>IFERROR(_xll.qlIndexFixing(Index6M,$H938,TRUE,_xll.ohTrigger(RecalcTrigger,Trigger6M)),NA())</f>
        <v>3.4635409989976079E-2</v>
      </c>
      <c r="O938" s="52">
        <f>IFERROR(_xll.qlIndexFixing(ONIndex6M,I938,TRUE,_xll.ohTrigger(RecalcTrigger,Trigger6M)),NA())</f>
        <v>3.4358436803740844E-2</v>
      </c>
      <c r="P938" s="52">
        <f>IFERROR(_xll.qlIndexFixing(Index1Y,$H938,TRUE,_xll.ohTrigger(RecalcTrigger,Trigger1Y)),NA())</f>
        <v>3.5910475467832222E-2</v>
      </c>
      <c r="Q938" s="52">
        <f>IFERROR(_xll.qlIndexFixing(ONIndex1Y,I938,TRUE,_xll.ohTrigger(RecalcTrigger,Trigger1Y)),NA())</f>
        <v>3.5131521462190562E-2</v>
      </c>
    </row>
    <row r="939" spans="2:17" x14ac:dyDescent="0.2">
      <c r="B939" s="46" t="s">
        <v>51</v>
      </c>
      <c r="D939" s="49">
        <f>_xll.qlCalendarAdvance(LocalCalendar,$D938,B939,"f",FALSE)</f>
        <v>45869</v>
      </c>
      <c r="E939" s="49">
        <f>_xll.qlInterestRateIndexValueDate(IndexON,D939)</f>
        <v>45869</v>
      </c>
      <c r="F939" s="52">
        <f>IFERROR(_xll.qlIndexFixing(IndexON,D939,TRUE,_xll.ohTrigger(RecalcTrigger,TriggerON)),NA())</f>
        <v>3.1167960350790835E-2</v>
      </c>
      <c r="H939" s="49">
        <f>_xll.qlCalendarAdvance(IborCalendar,$H938,B939,"f",FALSE)</f>
        <v>45867</v>
      </c>
      <c r="I939" s="49">
        <f>_xll.qlInterestRateIndexValueDate(Index1M,$H939)</f>
        <v>45869</v>
      </c>
      <c r="J939" s="52">
        <f>IFERROR(_xll.qlIndexFixing(Index1M,$H939,TRUE,_xll.ohTrigger(RecalcTrigger,Trigger1M)),NA())</f>
        <v>3.2524109627758348E-2</v>
      </c>
      <c r="K939" s="52">
        <f>IFERROR(_xll.qlIndexFixing(ONIndex1M,I939,TRUE,_xll.ohTrigger(RecalcTrigger,Trigger1M)),NA())</f>
        <v>3.2476410392785482E-2</v>
      </c>
      <c r="L939" s="52">
        <f>IFERROR(_xll.qlIndexFixing(Index3M,H939,TRUE,_xll.ohTrigger(RecalcTrigger,Trigger3M)),NA())</f>
        <v>3.3406447669131506E-2</v>
      </c>
      <c r="M939" s="52">
        <f>IFERROR(_xll.qlIndexFixing(ONIndex3M,I939,TRUE,_xll.ohTrigger(RecalcTrigger,Trigger3M)),NA())</f>
        <v>3.3244939680834307E-2</v>
      </c>
      <c r="N939" s="52">
        <f>IFERROR(_xll.qlIndexFixing(Index6M,$H939,TRUE,_xll.ohTrigger(RecalcTrigger,Trigger6M)),NA())</f>
        <v>3.4628790652367486E-2</v>
      </c>
      <c r="O939" s="52">
        <f>IFERROR(_xll.qlIndexFixing(ONIndex6M,I939,TRUE,_xll.ohTrigger(RecalcTrigger,Trigger6M)),NA())</f>
        <v>3.4356282817791239E-2</v>
      </c>
      <c r="P939" s="52">
        <f>IFERROR(_xll.qlIndexFixing(Index1Y,$H939,TRUE,_xll.ohTrigger(RecalcTrigger,Trigger1Y)),NA())</f>
        <v>3.5916772593348044E-2</v>
      </c>
      <c r="Q939" s="52">
        <f>IFERROR(_xll.qlIndexFixing(ONIndex1Y,I939,TRUE,_xll.ohTrigger(RecalcTrigger,Trigger1Y)),NA())</f>
        <v>3.5135791819778106E-2</v>
      </c>
    </row>
    <row r="940" spans="2:17" x14ac:dyDescent="0.2">
      <c r="B940" s="46" t="s">
        <v>51</v>
      </c>
      <c r="D940" s="49">
        <f>_xll.qlCalendarAdvance(LocalCalendar,$D939,B940,"f",FALSE)</f>
        <v>45876</v>
      </c>
      <c r="E940" s="49">
        <f>_xll.qlInterestRateIndexValueDate(IndexON,D940)</f>
        <v>45876</v>
      </c>
      <c r="F940" s="52">
        <f>IFERROR(_xll.qlIndexFixing(IndexON,D940,TRUE,_xll.ohTrigger(RecalcTrigger,TriggerON)),NA())</f>
        <v>3.1176271536930145E-2</v>
      </c>
      <c r="H940" s="49">
        <f>_xll.qlCalendarAdvance(IborCalendar,$H939,B940,"f",FALSE)</f>
        <v>45874</v>
      </c>
      <c r="I940" s="49">
        <f>_xll.qlInterestRateIndexValueDate(Index1M,$H940)</f>
        <v>45876</v>
      </c>
      <c r="J940" s="52">
        <f>IFERROR(_xll.qlIndexFixing(Index1M,$H940,TRUE,_xll.ohTrigger(RecalcTrigger,Trigger1M)),NA())</f>
        <v>3.2532441820100899E-2</v>
      </c>
      <c r="K940" s="52">
        <f>IFERROR(_xll.qlIndexFixing(ONIndex1M,I940,TRUE,_xll.ohTrigger(RecalcTrigger,Trigger1M)),NA())</f>
        <v>3.2479782756693609E-2</v>
      </c>
      <c r="L940" s="52">
        <f>IFERROR(_xll.qlIndexFixing(Index3M,H940,TRUE,_xll.ohTrigger(RecalcTrigger,Trigger3M)),NA())</f>
        <v>3.3409586310215927E-2</v>
      </c>
      <c r="M940" s="52">
        <f>IFERROR(_xll.qlIndexFixing(ONIndex3M,I940,TRUE,_xll.ohTrigger(RecalcTrigger,Trigger3M)),NA())</f>
        <v>3.3248438809660996E-2</v>
      </c>
      <c r="N940" s="52">
        <f>IFERROR(_xll.qlIndexFixing(Index6M,$H940,TRUE,_xll.ohTrigger(RecalcTrigger,Trigger6M)),NA())</f>
        <v>3.4631233718798164E-2</v>
      </c>
      <c r="O940" s="52">
        <f>IFERROR(_xll.qlIndexFixing(ONIndex6M,I940,TRUE,_xll.ohTrigger(RecalcTrigger,Trigger6M)),NA())</f>
        <v>3.4354136295871029E-2</v>
      </c>
      <c r="P940" s="52">
        <f>IFERROR(_xll.qlIndexFixing(Index1Y,$H940,TRUE,_xll.ohTrigger(RecalcTrigger,Trigger1Y)),NA())</f>
        <v>3.5923111327328706E-2</v>
      </c>
      <c r="Q940" s="52">
        <f>IFERROR(_xll.qlIndexFixing(ONIndex1Y,I940,TRUE,_xll.ohTrigger(RecalcTrigger,Trigger1Y)),NA())</f>
        <v>3.5140133856028655E-2</v>
      </c>
    </row>
    <row r="941" spans="2:17" x14ac:dyDescent="0.2">
      <c r="B941" s="46" t="s">
        <v>51</v>
      </c>
      <c r="D941" s="49">
        <f>_xll.qlCalendarAdvance(LocalCalendar,$D940,B941,"f",FALSE)</f>
        <v>45883</v>
      </c>
      <c r="E941" s="49">
        <f>_xll.qlInterestRateIndexValueDate(IndexON,D941)</f>
        <v>45883</v>
      </c>
      <c r="F941" s="52">
        <f>IFERROR(_xll.qlIndexFixing(IndexON,D941,TRUE,_xll.ohTrigger(RecalcTrigger,TriggerON)),NA())</f>
        <v>3.1184451761907539E-2</v>
      </c>
      <c r="H941" s="49">
        <f>_xll.qlCalendarAdvance(IborCalendar,$H940,B941,"f",FALSE)</f>
        <v>45881</v>
      </c>
      <c r="I941" s="49">
        <f>_xll.qlInterestRateIndexValueDate(Index1M,$H941)</f>
        <v>45883</v>
      </c>
      <c r="J941" s="52">
        <f>IFERROR(_xll.qlIndexFixing(Index1M,$H941,TRUE,_xll.ohTrigger(RecalcTrigger,Trigger1M)),NA())</f>
        <v>3.2535612346265008E-2</v>
      </c>
      <c r="K941" s="52">
        <f>IFERROR(_xll.qlIndexFixing(ONIndex1M,I941,TRUE,_xll.ohTrigger(RecalcTrigger,Trigger1M)),NA())</f>
        <v>3.2483089571035961E-2</v>
      </c>
      <c r="L941" s="52">
        <f>IFERROR(_xll.qlIndexFixing(Index3M,H941,TRUE,_xll.ohTrigger(RecalcTrigger,Trigger3M)),NA())</f>
        <v>3.3412664948182229E-2</v>
      </c>
      <c r="M941" s="52">
        <f>IFERROR(_xll.qlIndexFixing(ONIndex3M,I941,TRUE,_xll.ohTrigger(RecalcTrigger,Trigger3M)),NA())</f>
        <v>3.3251878435445192E-2</v>
      </c>
      <c r="N941" s="52">
        <f>IFERROR(_xll.qlIndexFixing(Index6M,$H941,TRUE,_xll.ohTrigger(RecalcTrigger,Trigger6M)),NA())</f>
        <v>3.463066706297644E-2</v>
      </c>
      <c r="O941" s="52">
        <f>IFERROR(_xll.qlIndexFixing(ONIndex6M,I941,TRUE,_xll.ohTrigger(RecalcTrigger,Trigger6M)),NA())</f>
        <v>3.4351997237900278E-2</v>
      </c>
      <c r="P941" s="52">
        <f>IFERROR(_xll.qlIndexFixing(Index1Y,$H941,TRUE,_xll.ohTrigger(RecalcTrigger,Trigger1Y)),NA())</f>
        <v>3.5929484514694833E-2</v>
      </c>
      <c r="Q941" s="52">
        <f>IFERROR(_xll.qlIndexFixing(ONIndex1Y,I941,TRUE,_xll.ohTrigger(RecalcTrigger,Trigger1Y)),NA())</f>
        <v>3.5144547570782336E-2</v>
      </c>
    </row>
    <row r="942" spans="2:17" x14ac:dyDescent="0.2">
      <c r="B942" s="46" t="s">
        <v>51</v>
      </c>
      <c r="D942" s="49">
        <f>_xll.qlCalendarAdvance(LocalCalendar,$D941,B942,"f",FALSE)</f>
        <v>45890</v>
      </c>
      <c r="E942" s="49">
        <f>_xll.qlInterestRateIndexValueDate(IndexON,D942)</f>
        <v>45890</v>
      </c>
      <c r="F942" s="52">
        <f>IFERROR(_xll.qlIndexFixing(IndexON,D942,TRUE,_xll.ohTrigger(RecalcTrigger,TriggerON)),NA())</f>
        <v>3.1192501025723018E-2</v>
      </c>
      <c r="H942" s="49">
        <f>_xll.qlCalendarAdvance(IborCalendar,$H941,B942,"f",FALSE)</f>
        <v>45888</v>
      </c>
      <c r="I942" s="49">
        <f>_xll.qlInterestRateIndexValueDate(Index1M,$H942)</f>
        <v>45890</v>
      </c>
      <c r="J942" s="52">
        <f>IFERROR(_xll.qlIndexFixing(Index1M,$H942,TRUE,_xll.ohTrigger(RecalcTrigger,Trigger1M)),NA())</f>
        <v>3.2538717140137008E-2</v>
      </c>
      <c r="K942" s="52">
        <f>IFERROR(_xll.qlIndexFixing(ONIndex1M,I942,TRUE,_xll.ohTrigger(RecalcTrigger,Trigger1M)),NA())</f>
        <v>3.2486330835892474E-2</v>
      </c>
      <c r="L942" s="52">
        <f>IFERROR(_xll.qlIndexFixing(Index3M,H942,TRUE,_xll.ohTrigger(RecalcTrigger,Trigger3M)),NA())</f>
        <v>3.3415683582888774E-2</v>
      </c>
      <c r="M942" s="52">
        <f>IFERROR(_xll.qlIndexFixing(ONIndex3M,I942,TRUE,_xll.ohTrigger(RecalcTrigger,Trigger3M)),NA())</f>
        <v>3.3255258558186895E-2</v>
      </c>
      <c r="N942" s="52">
        <f>IFERROR(_xll.qlIndexFixing(Index6M,$H942,TRUE,_xll.ohTrigger(RecalcTrigger,Trigger6M)),NA())</f>
        <v>3.4627087843451913E-2</v>
      </c>
      <c r="O942" s="52">
        <f>IFERROR(_xll.qlIndexFixing(ONIndex6M,I942,TRUE,_xll.ohTrigger(RecalcTrigger,Trigger6M)),NA())</f>
        <v>3.4349865643719113E-2</v>
      </c>
      <c r="P942" s="52">
        <f>IFERROR(_xll.qlIndexFixing(Index1Y,$H942,TRUE,_xll.ohTrigger(RecalcTrigger,Trigger1Y)),NA())</f>
        <v>3.5935885000192493E-2</v>
      </c>
      <c r="Q942" s="52">
        <f>IFERROR(_xll.qlIndexFixing(ONIndex1Y,I942,TRUE,_xll.ohTrigger(RecalcTrigger,Trigger1Y)),NA())</f>
        <v>3.5149032964119087E-2</v>
      </c>
    </row>
    <row r="943" spans="2:17" x14ac:dyDescent="0.2">
      <c r="B943" s="46" t="s">
        <v>51</v>
      </c>
      <c r="D943" s="49">
        <f>_xll.qlCalendarAdvance(LocalCalendar,$D942,B943,"f",FALSE)</f>
        <v>45897</v>
      </c>
      <c r="E943" s="49">
        <f>_xll.qlInterestRateIndexValueDate(IndexON,D943)</f>
        <v>45897</v>
      </c>
      <c r="F943" s="52">
        <f>IFERROR(_xll.qlIndexFixing(IndexON,D943,TRUE,_xll.ohTrigger(RecalcTrigger,TriggerON)),NA())</f>
        <v>3.1200419328456519E-2</v>
      </c>
      <c r="H943" s="49">
        <f>_xll.qlCalendarAdvance(IborCalendar,$H942,B943,"f",FALSE)</f>
        <v>45895</v>
      </c>
      <c r="I943" s="49">
        <f>_xll.qlInterestRateIndexValueDate(Index1M,$H943)</f>
        <v>45897</v>
      </c>
      <c r="J943" s="52">
        <f>IFERROR(_xll.qlIndexFixing(Index1M,$H943,TRUE,_xll.ohTrigger(RecalcTrigger,Trigger1M)),NA())</f>
        <v>3.2541756201659444E-2</v>
      </c>
      <c r="K943" s="52">
        <f>IFERROR(_xll.qlIndexFixing(ONIndex1M,I943,TRUE,_xll.ohTrigger(RecalcTrigger,Trigger1M)),NA())</f>
        <v>3.2489506551183212E-2</v>
      </c>
      <c r="L943" s="52">
        <f>IFERROR(_xll.qlIndexFixing(Index3M,H943,TRUE,_xll.ohTrigger(RecalcTrigger,Trigger3M)),NA())</f>
        <v>3.341864221419915E-2</v>
      </c>
      <c r="M943" s="52">
        <f>IFERROR(_xll.qlIndexFixing(ONIndex3M,I943,TRUE,_xll.ohTrigger(RecalcTrigger,Trigger3M)),NA())</f>
        <v>3.3258579177886105E-2</v>
      </c>
      <c r="N943" s="52">
        <f>IFERROR(_xll.qlIndexFixing(Index6M,$H943,TRUE,_xll.ohTrigger(RecalcTrigger,Trigger6M)),NA())</f>
        <v>3.462049476148657E-2</v>
      </c>
      <c r="O943" s="52">
        <f>IFERROR(_xll.qlIndexFixing(ONIndex6M,I943,TRUE,_xll.ohTrigger(RecalcTrigger,Trigger6M)),NA())</f>
        <v>3.4347741513647279E-2</v>
      </c>
      <c r="P943" s="52">
        <f>IFERROR(_xll.qlIndexFixing(Index1Y,$H943,TRUE,_xll.ohTrigger(RecalcTrigger,Trigger1Y)),NA())</f>
        <v>3.5942305628390805E-2</v>
      </c>
      <c r="Q943" s="52">
        <f>IFERROR(_xll.qlIndexFixing(ONIndex1Y,I943,TRUE,_xll.ohTrigger(RecalcTrigger,Trigger1Y)),NA())</f>
        <v>3.5153590036038906E-2</v>
      </c>
    </row>
    <row r="944" spans="2:17" x14ac:dyDescent="0.2">
      <c r="B944" s="46" t="s">
        <v>51</v>
      </c>
      <c r="D944" s="49">
        <f>_xll.qlCalendarAdvance(LocalCalendar,$D943,B944,"f",FALSE)</f>
        <v>45904</v>
      </c>
      <c r="E944" s="49">
        <f>_xll.qlInterestRateIndexValueDate(IndexON,D944)</f>
        <v>45904</v>
      </c>
      <c r="F944" s="52">
        <f>IFERROR(_xll.qlIndexFixing(IndexON,D944,TRUE,_xll.ohTrigger(RecalcTrigger,TriggerON)),NA())</f>
        <v>3.1208206669948169E-2</v>
      </c>
      <c r="H944" s="49">
        <f>_xll.qlCalendarAdvance(IborCalendar,$H943,B944,"f",FALSE)</f>
        <v>45902</v>
      </c>
      <c r="I944" s="49">
        <f>_xll.qlInterestRateIndexValueDate(Index1M,$H944)</f>
        <v>45904</v>
      </c>
      <c r="J944" s="52">
        <f>IFERROR(_xll.qlIndexFixing(Index1M,$H944,TRUE,_xll.ohTrigger(RecalcTrigger,Trigger1M)),NA())</f>
        <v>3.2544729530782357E-2</v>
      </c>
      <c r="K944" s="52">
        <f>IFERROR(_xll.qlIndexFixing(ONIndex1M,I944,TRUE,_xll.ohTrigger(RecalcTrigger,Trigger1M)),NA())</f>
        <v>3.2492616717068046E-2</v>
      </c>
      <c r="L944" s="52">
        <f>IFERROR(_xll.qlIndexFixing(Index3M,H944,TRUE,_xll.ohTrigger(RecalcTrigger,Trigger3M)),NA())</f>
        <v>3.3419798200497133E-2</v>
      </c>
      <c r="M944" s="52">
        <f>IFERROR(_xll.qlIndexFixing(ONIndex3M,I944,TRUE,_xll.ohTrigger(RecalcTrigger,Trigger3M)),NA())</f>
        <v>3.3261840294542822E-2</v>
      </c>
      <c r="N944" s="52">
        <f>IFERROR(_xll.qlIndexFixing(Index6M,$H944,TRUE,_xll.ohTrigger(RecalcTrigger,Trigger6M)),NA())</f>
        <v>3.4615418705968681E-2</v>
      </c>
      <c r="O944" s="52">
        <f>IFERROR(_xll.qlIndexFixing(ONIndex6M,I944,TRUE,_xll.ohTrigger(RecalcTrigger,Trigger6M)),NA())</f>
        <v>3.4345624847524903E-2</v>
      </c>
      <c r="P944" s="52">
        <f>IFERROR(_xll.qlIndexFixing(Index1Y,$H944,TRUE,_xll.ohTrigger(RecalcTrigger,Trigger1Y)),NA())</f>
        <v>3.5948739243681513E-2</v>
      </c>
      <c r="Q944" s="52">
        <f>IFERROR(_xll.qlIndexFixing(ONIndex1Y,I944,TRUE,_xll.ohTrigger(RecalcTrigger,Trigger1Y)),NA())</f>
        <v>3.5158218786541795E-2</v>
      </c>
    </row>
    <row r="945" spans="2:17" x14ac:dyDescent="0.2">
      <c r="B945" s="46" t="s">
        <v>51</v>
      </c>
      <c r="D945" s="49">
        <f>_xll.qlCalendarAdvance(LocalCalendar,$D944,B945,"f",FALSE)</f>
        <v>45911</v>
      </c>
      <c r="E945" s="49">
        <f>_xll.qlInterestRateIndexValueDate(IndexON,D945)</f>
        <v>45911</v>
      </c>
      <c r="F945" s="52">
        <f>IFERROR(_xll.qlIndexFixing(IndexON,D945,TRUE,_xll.ohTrigger(RecalcTrigger,TriggerON)),NA())</f>
        <v>3.1215863050357839E-2</v>
      </c>
      <c r="H945" s="49">
        <f>_xll.qlCalendarAdvance(IborCalendar,$H944,B945,"f",FALSE)</f>
        <v>45909</v>
      </c>
      <c r="I945" s="49">
        <f>_xll.qlInterestRateIndexValueDate(Index1M,$H945)</f>
        <v>45911</v>
      </c>
      <c r="J945" s="52">
        <f>IFERROR(_xll.qlIndexFixing(Index1M,$H945,TRUE,_xll.ohTrigger(RecalcTrigger,Trigger1M)),NA())</f>
        <v>3.2549308627642534E-2</v>
      </c>
      <c r="K945" s="52">
        <f>IFERROR(_xll.qlIndexFixing(ONIndex1M,I945,TRUE,_xll.ohTrigger(RecalcTrigger,Trigger1M)),NA())</f>
        <v>3.2495661333387105E-2</v>
      </c>
      <c r="L945" s="52">
        <f>IFERROR(_xll.qlIndexFixing(Index3M,H945,TRUE,_xll.ohTrigger(RecalcTrigger,Trigger3M)),NA())</f>
        <v>3.3422640847792708E-2</v>
      </c>
      <c r="M945" s="52">
        <f>IFERROR(_xll.qlIndexFixing(ONIndex3M,I945,TRUE,_xll.ohTrigger(RecalcTrigger,Trigger3M)),NA())</f>
        <v>3.3265041908157045E-2</v>
      </c>
      <c r="N945" s="52">
        <f>IFERROR(_xll.qlIndexFixing(Index6M,$H945,TRUE,_xll.ohTrigger(RecalcTrigger,Trigger6M)),NA())</f>
        <v>3.4613370626944737E-2</v>
      </c>
      <c r="O945" s="52">
        <f>IFERROR(_xll.qlIndexFixing(ONIndex6M,I945,TRUE,_xll.ohTrigger(RecalcTrigger,Trigger6M)),NA())</f>
        <v>3.4343515645351985E-2</v>
      </c>
      <c r="P945" s="52">
        <f>IFERROR(_xll.qlIndexFixing(Index1Y,$H945,TRUE,_xll.ohTrigger(RecalcTrigger,Trigger1Y)),NA())</f>
        <v>3.5955178690275875E-2</v>
      </c>
      <c r="Q945" s="52">
        <f>IFERROR(_xll.qlIndexFixing(ONIndex1Y,I945,TRUE,_xll.ohTrigger(RecalcTrigger,Trigger1Y)),NA())</f>
        <v>3.5162919215627753E-2</v>
      </c>
    </row>
    <row r="946" spans="2:17" x14ac:dyDescent="0.2">
      <c r="B946" s="46" t="s">
        <v>51</v>
      </c>
      <c r="D946" s="49">
        <f>_xll.qlCalendarAdvance(LocalCalendar,$D945,B946,"f",FALSE)</f>
        <v>45918</v>
      </c>
      <c r="E946" s="49">
        <f>_xll.qlInterestRateIndexValueDate(IndexON,D946)</f>
        <v>45918</v>
      </c>
      <c r="F946" s="52">
        <f>IFERROR(_xll.qlIndexFixing(IndexON,D946,TRUE,_xll.ohTrigger(RecalcTrigger,TriggerON)),NA())</f>
        <v>3.1223388469685531E-2</v>
      </c>
      <c r="H946" s="49">
        <f>_xll.qlCalendarAdvance(IborCalendar,$H945,B946,"f",FALSE)</f>
        <v>45916</v>
      </c>
      <c r="I946" s="49">
        <f>_xll.qlInterestRateIndexValueDate(Index1M,$H946)</f>
        <v>45918</v>
      </c>
      <c r="J946" s="52">
        <f>IFERROR(_xll.qlIndexFixing(Index1M,$H946,TRUE,_xll.ohTrigger(RecalcTrigger,Trigger1M)),NA())</f>
        <v>3.2550478991614784E-2</v>
      </c>
      <c r="K946" s="52">
        <f>IFERROR(_xll.qlIndexFixing(ONIndex1M,I946,TRUE,_xll.ohTrigger(RecalcTrigger,Trigger1M)),NA())</f>
        <v>3.249864040030026E-2</v>
      </c>
      <c r="L946" s="52">
        <f>IFERROR(_xll.qlIndexFixing(Index3M,H946,TRUE,_xll.ohTrigger(RecalcTrigger,Trigger3M)),NA())</f>
        <v>3.3425423496828734E-2</v>
      </c>
      <c r="M946" s="52">
        <f>IFERROR(_xll.qlIndexFixing(ONIndex3M,I946,TRUE,_xll.ohTrigger(RecalcTrigger,Trigger3M)),NA())</f>
        <v>3.3268184018728775E-2</v>
      </c>
      <c r="N946" s="52">
        <f>IFERROR(_xll.qlIndexFixing(Index6M,$H946,TRUE,_xll.ohTrigger(RecalcTrigger,Trigger6M)),NA())</f>
        <v>3.4611330143089487E-2</v>
      </c>
      <c r="O946" s="52">
        <f>IFERROR(_xll.qlIndexFixing(ONIndex6M,I946,TRUE,_xll.ohTrigger(RecalcTrigger,Trigger6M)),NA())</f>
        <v>3.434141390704859E-2</v>
      </c>
      <c r="P946" s="52">
        <f>IFERROR(_xll.qlIndexFixing(Index1Y,$H946,TRUE,_xll.ohTrigger(RecalcTrigger,Trigger1Y)),NA())</f>
        <v>3.5961616812205804E-2</v>
      </c>
      <c r="Q946" s="52">
        <f>IFERROR(_xll.qlIndexFixing(ONIndex1Y,I946,TRUE,_xll.ohTrigger(RecalcTrigger,Trigger1Y)),NA())</f>
        <v>3.5167691323216843E-2</v>
      </c>
    </row>
    <row r="947" spans="2:17" x14ac:dyDescent="0.2">
      <c r="B947" s="46" t="s">
        <v>51</v>
      </c>
      <c r="D947" s="49">
        <f>_xll.qlCalendarAdvance(LocalCalendar,$D946,B947,"f",FALSE)</f>
        <v>45925</v>
      </c>
      <c r="E947" s="49">
        <f>_xll.qlInterestRateIndexValueDate(IndexON,D947)</f>
        <v>45925</v>
      </c>
      <c r="F947" s="52">
        <f>IFERROR(_xll.qlIndexFixing(IndexON,D947,TRUE,_xll.ohTrigger(RecalcTrigger,TriggerON)),NA())</f>
        <v>3.1230782927771372E-2</v>
      </c>
      <c r="H947" s="49">
        <f>_xll.qlCalendarAdvance(IborCalendar,$H946,B947,"f",FALSE)</f>
        <v>45923</v>
      </c>
      <c r="I947" s="49">
        <f>_xll.qlInterestRateIndexValueDate(Index1M,$H947)</f>
        <v>45925</v>
      </c>
      <c r="J947" s="52">
        <f>IFERROR(_xll.qlIndexFixing(Index1M,$H947,TRUE,_xll.ohTrigger(RecalcTrigger,Trigger1M)),NA())</f>
        <v>3.2553255123226876E-2</v>
      </c>
      <c r="K947" s="52">
        <f>IFERROR(_xll.qlIndexFixing(ONIndex1M,I947,TRUE,_xll.ohTrigger(RecalcTrigger,Trigger1M)),NA())</f>
        <v>3.2501553917567705E-2</v>
      </c>
      <c r="L947" s="52">
        <f>IFERROR(_xll.qlIndexFixing(Index3M,H947,TRUE,_xll.ohTrigger(RecalcTrigger,Trigger3M)),NA())</f>
        <v>3.3435066694774918E-2</v>
      </c>
      <c r="M947" s="52">
        <f>IFERROR(_xll.qlIndexFixing(ONIndex3M,I947,TRUE,_xll.ohTrigger(RecalcTrigger,Trigger3M)),NA())</f>
        <v>3.3271266626178075E-2</v>
      </c>
      <c r="N947" s="52">
        <f>IFERROR(_xll.qlIndexFixing(Index6M,$H947,TRUE,_xll.ohTrigger(RecalcTrigger,Trigger6M)),NA())</f>
        <v>3.4609297254380403E-2</v>
      </c>
      <c r="O947" s="52">
        <f>IFERROR(_xll.qlIndexFixing(ONIndex6M,I947,TRUE,_xll.ohTrigger(RecalcTrigger,Trigger6M)),NA())</f>
        <v>3.4339319632694654E-2</v>
      </c>
      <c r="P947" s="52">
        <f>IFERROR(_xll.qlIndexFixing(Index1Y,$H947,TRUE,_xll.ohTrigger(RecalcTrigger,Trigger1Y)),NA())</f>
        <v>3.5968046453322758E-2</v>
      </c>
      <c r="Q947" s="52">
        <f>IFERROR(_xll.qlIndexFixing(ONIndex1Y,I947,TRUE,_xll.ohTrigger(RecalcTrigger,Trigger1Y)),NA())</f>
        <v>3.5172535109468939E-2</v>
      </c>
    </row>
    <row r="948" spans="2:17" x14ac:dyDescent="0.2">
      <c r="B948" s="46" t="s">
        <v>51</v>
      </c>
      <c r="D948" s="49">
        <f>_xll.qlCalendarAdvance(LocalCalendar,$D947,B948,"f",FALSE)</f>
        <v>45932</v>
      </c>
      <c r="E948" s="49">
        <f>_xll.qlInterestRateIndexValueDate(IndexON,D948)</f>
        <v>45932</v>
      </c>
      <c r="F948" s="52">
        <f>IFERROR(_xll.qlIndexFixing(IndexON,D948,TRUE,_xll.ohTrigger(RecalcTrigger,TriggerON)),NA())</f>
        <v>3.1238046424695298E-2</v>
      </c>
      <c r="H948" s="49">
        <f>_xll.qlCalendarAdvance(IborCalendar,$H947,B948,"f",FALSE)</f>
        <v>45930</v>
      </c>
      <c r="I948" s="49">
        <f>_xll.qlInterestRateIndexValueDate(Index1M,$H948)</f>
        <v>45932</v>
      </c>
      <c r="J948" s="52">
        <f>IFERROR(_xll.qlIndexFixing(Index1M,$H948,TRUE,_xll.ohTrigger(RecalcTrigger,Trigger1M)),NA())</f>
        <v>3.2555965522232111E-2</v>
      </c>
      <c r="K948" s="52">
        <f>IFERROR(_xll.qlIndexFixing(ONIndex1M,I948,TRUE,_xll.ohTrigger(RecalcTrigger,Trigger1M)),NA())</f>
        <v>3.2504401885429246E-2</v>
      </c>
      <c r="L948" s="52">
        <f>IFERROR(_xll.qlIndexFixing(Index3M,H948,TRUE,_xll.ohTrigger(RecalcTrigger,Trigger3M)),NA())</f>
        <v>3.3432535315168814E-2</v>
      </c>
      <c r="M948" s="52">
        <f>IFERROR(_xll.qlIndexFixing(ONIndex3M,I948,TRUE,_xll.ohTrigger(RecalcTrigger,Trigger3M)),NA())</f>
        <v>3.3274289730744755E-2</v>
      </c>
      <c r="N948" s="52">
        <f>IFERROR(_xll.qlIndexFixing(Index6M,$H948,TRUE,_xll.ohTrigger(RecalcTrigger,Trigger6M)),NA())</f>
        <v>3.460878382702446E-2</v>
      </c>
      <c r="O948" s="52">
        <f>IFERROR(_xll.qlIndexFixing(ONIndex6M,I948,TRUE,_xll.ohTrigger(RecalcTrigger,Trigger6M)),NA())</f>
        <v>3.4337232822290176E-2</v>
      </c>
      <c r="P948" s="52">
        <f>IFERROR(_xll.qlIndexFixing(Index1Y,$H948,TRUE,_xll.ohTrigger(RecalcTrigger,Trigger1Y)),NA())</f>
        <v>3.5974460457298151E-2</v>
      </c>
      <c r="Q948" s="52">
        <f>IFERROR(_xll.qlIndexFixing(ONIndex1Y,I948,TRUE,_xll.ohTrigger(RecalcTrigger,Trigger1Y)),NA())</f>
        <v>3.5177450574304103E-2</v>
      </c>
    </row>
    <row r="949" spans="2:17" x14ac:dyDescent="0.2">
      <c r="B949" s="46" t="s">
        <v>51</v>
      </c>
      <c r="D949" s="49">
        <f>_xll.qlCalendarAdvance(LocalCalendar,$D948,B949,"f",FALSE)</f>
        <v>45939</v>
      </c>
      <c r="E949" s="49">
        <f>_xll.qlInterestRateIndexValueDate(IndexON,D949)</f>
        <v>45939</v>
      </c>
      <c r="F949" s="52">
        <f>IFERROR(_xll.qlIndexFixing(IndexON,D949,TRUE,_xll.ohTrigger(RecalcTrigger,TriggerON)),NA())</f>
        <v>3.1245178960457309E-2</v>
      </c>
      <c r="H949" s="49">
        <f>_xll.qlCalendarAdvance(IborCalendar,$H948,B949,"f",FALSE)</f>
        <v>45937</v>
      </c>
      <c r="I949" s="49">
        <f>_xll.qlInterestRateIndexValueDate(Index1M,$H949)</f>
        <v>45939</v>
      </c>
      <c r="J949" s="52">
        <f>IFERROR(_xll.qlIndexFixing(Index1M,$H949,TRUE,_xll.ohTrigger(RecalcTrigger,Trigger1M)),NA())</f>
        <v>3.2558610188593018E-2</v>
      </c>
      <c r="K949" s="52">
        <f>IFERROR(_xll.qlIndexFixing(ONIndex1M,I949,TRUE,_xll.ohTrigger(RecalcTrigger,Trigger1M)),NA())</f>
        <v>3.2507184303725012E-2</v>
      </c>
      <c r="L949" s="52">
        <f>IFERROR(_xll.qlIndexFixing(Index3M,H949,TRUE,_xll.ohTrigger(RecalcTrigger,Trigger3M)),NA())</f>
        <v>3.3435133923359187E-2</v>
      </c>
      <c r="M949" s="52">
        <f>IFERROR(_xll.qlIndexFixing(ONIndex3M,I949,TRUE,_xll.ohTrigger(RecalcTrigger,Trigger3M)),NA())</f>
        <v>3.3277253332109069E-2</v>
      </c>
      <c r="N949" s="52">
        <f>IFERROR(_xll.qlIndexFixing(Index6M,$H949,TRUE,_xll.ohTrigger(RecalcTrigger,Trigger6M)),NA())</f>
        <v>3.4606766478796652E-2</v>
      </c>
      <c r="O949" s="52">
        <f>IFERROR(_xll.qlIndexFixing(ONIndex6M,I949,TRUE,_xll.ohTrigger(RecalcTrigger,Trigger6M)),NA())</f>
        <v>3.4335153475835156E-2</v>
      </c>
      <c r="P949" s="52">
        <f>IFERROR(_xll.qlIndexFixing(Index1Y,$H949,TRUE,_xll.ohTrigger(RecalcTrigger,Trigger1Y)),NA())</f>
        <v>3.5980851667624929E-2</v>
      </c>
      <c r="Q949" s="52">
        <f>IFERROR(_xll.qlIndexFixing(ONIndex1Y,I949,TRUE,_xll.ohTrigger(RecalcTrigger,Trigger1Y)),NA())</f>
        <v>3.5182437717642401E-2</v>
      </c>
    </row>
    <row r="950" spans="2:17" x14ac:dyDescent="0.2">
      <c r="B950" s="46" t="s">
        <v>51</v>
      </c>
      <c r="D950" s="49">
        <f>_xll.qlCalendarAdvance(LocalCalendar,$D949,B950,"f",FALSE)</f>
        <v>45946</v>
      </c>
      <c r="E950" s="49">
        <f>_xll.qlInterestRateIndexValueDate(IndexON,D950)</f>
        <v>45946</v>
      </c>
      <c r="F950" s="52">
        <f>IFERROR(_xll.qlIndexFixing(IndexON,D950,TRUE,_xll.ohTrigger(RecalcTrigger,TriggerON)),NA())</f>
        <v>3.125218053497747E-2</v>
      </c>
      <c r="H950" s="49">
        <f>_xll.qlCalendarAdvance(IborCalendar,$H949,B950,"f",FALSE)</f>
        <v>45944</v>
      </c>
      <c r="I950" s="49">
        <f>_xll.qlInterestRateIndexValueDate(Index1M,$H950)</f>
        <v>45946</v>
      </c>
      <c r="J950" s="52">
        <f>IFERROR(_xll.qlIndexFixing(Index1M,$H950,TRUE,_xll.ohTrigger(RecalcTrigger,Trigger1M)),NA())</f>
        <v>3.2561189122254641E-2</v>
      </c>
      <c r="K950" s="52">
        <f>IFERROR(_xll.qlIndexFixing(ONIndex1M,I950,TRUE,_xll.ohTrigger(RecalcTrigger,Trigger1M)),NA())</f>
        <v>3.2509901172534938E-2</v>
      </c>
      <c r="L950" s="52">
        <f>IFERROR(_xll.qlIndexFixing(Index3M,H950,TRUE,_xll.ohTrigger(RecalcTrigger,Trigger3M)),NA())</f>
        <v>3.3437672527266274E-2</v>
      </c>
      <c r="M950" s="52">
        <f>IFERROR(_xll.qlIndexFixing(ONIndex3M,I950,TRUE,_xll.ohTrigger(RecalcTrigger,Trigger3M)),NA())</f>
        <v>3.3280157430510826E-2</v>
      </c>
      <c r="N950" s="52">
        <f>IFERROR(_xll.qlIndexFixing(Index6M,$H950,TRUE,_xll.ohTrigger(RecalcTrigger,Trigger6M)),NA())</f>
        <v>3.4604756726379422E-2</v>
      </c>
      <c r="O950" s="52">
        <f>IFERROR(_xll.qlIndexFixing(ONIndex6M,I950,TRUE,_xll.ohTrigger(RecalcTrigger,Trigger6M)),NA())</f>
        <v>3.4333081593409531E-2</v>
      </c>
      <c r="P950" s="52">
        <f>IFERROR(_xll.qlIndexFixing(Index1Y,$H950,TRUE,_xll.ohTrigger(RecalcTrigger,Trigger1Y)),NA())</f>
        <v>3.5987212927617335E-2</v>
      </c>
      <c r="Q950" s="52">
        <f>IFERROR(_xll.qlIndexFixing(ONIndex1Y,I950,TRUE,_xll.ohTrigger(RecalcTrigger,Trigger1Y)),NA())</f>
        <v>3.5187496539723639E-2</v>
      </c>
    </row>
    <row r="951" spans="2:17" x14ac:dyDescent="0.2">
      <c r="B951" s="46" t="s">
        <v>51</v>
      </c>
      <c r="D951" s="49">
        <f>_xll.qlCalendarAdvance(LocalCalendar,$D950,B951,"f",FALSE)</f>
        <v>45953</v>
      </c>
      <c r="E951" s="49">
        <f>_xll.qlInterestRateIndexValueDate(IndexON,D951)</f>
        <v>45953</v>
      </c>
      <c r="F951" s="52">
        <f>IFERROR(_xll.qlIndexFixing(IndexON,D951,TRUE,_xll.ohTrigger(RecalcTrigger,TriggerON)),NA())</f>
        <v>3.1259051148255779E-2</v>
      </c>
      <c r="H951" s="49">
        <f>_xll.qlCalendarAdvance(IborCalendar,$H950,B951,"f",FALSE)</f>
        <v>45951</v>
      </c>
      <c r="I951" s="49">
        <f>_xll.qlInterestRateIndexValueDate(Index1M,$H951)</f>
        <v>45953</v>
      </c>
      <c r="J951" s="52">
        <f>IFERROR(_xll.qlIndexFixing(Index1M,$H951,TRUE,_xll.ohTrigger(RecalcTrigger,Trigger1M)),NA())</f>
        <v>3.2563702323177013E-2</v>
      </c>
      <c r="K951" s="52">
        <f>IFERROR(_xll.qlIndexFixing(ONIndex1M,I951,TRUE,_xll.ohTrigger(RecalcTrigger,Trigger1M)),NA())</f>
        <v>3.251255249177909E-2</v>
      </c>
      <c r="L951" s="52">
        <f>IFERROR(_xll.qlIndexFixing(Index3M,H951,TRUE,_xll.ohTrigger(RecalcTrigger,Trigger3M)),NA())</f>
        <v>3.3440151126773648E-2</v>
      </c>
      <c r="M951" s="52">
        <f>IFERROR(_xll.qlIndexFixing(ONIndex3M,I951,TRUE,_xll.ohTrigger(RecalcTrigger,Trigger3M)),NA())</f>
        <v>3.3283002025790154E-2</v>
      </c>
      <c r="N951" s="52">
        <f>IFERROR(_xll.qlIndexFixing(Index6M,$H951,TRUE,_xll.ohTrigger(RecalcTrigger,Trigger6M)),NA())</f>
        <v>3.4602754569750802E-2</v>
      </c>
      <c r="O951" s="52">
        <f>IFERROR(_xll.qlIndexFixing(ONIndex6M,I951,TRUE,_xll.ohTrigger(RecalcTrigger,Trigger6M)),NA())</f>
        <v>3.4331017174853429E-2</v>
      </c>
      <c r="P951" s="52">
        <f>IFERROR(_xll.qlIndexFixing(Index1Y,$H951,TRUE,_xll.ohTrigger(RecalcTrigger,Trigger1Y)),NA())</f>
        <v>3.5993537080414612E-2</v>
      </c>
      <c r="Q951" s="52">
        <f>IFERROR(_xll.qlIndexFixing(ONIndex1Y,I951,TRUE,_xll.ohTrigger(RecalcTrigger,Trigger1Y)),NA())</f>
        <v>3.5192627040308011E-2</v>
      </c>
    </row>
    <row r="952" spans="2:17" x14ac:dyDescent="0.2">
      <c r="B952" s="46" t="s">
        <v>51</v>
      </c>
      <c r="D952" s="49">
        <f>_xll.qlCalendarAdvance(LocalCalendar,$D951,B952,"f",FALSE)</f>
        <v>45960</v>
      </c>
      <c r="E952" s="49">
        <f>_xll.qlInterestRateIndexValueDate(IndexON,D952)</f>
        <v>45960</v>
      </c>
      <c r="F952" s="52">
        <f>IFERROR(_xll.qlIndexFixing(IndexON,D952,TRUE,_xll.ohTrigger(RecalcTrigger,TriggerON)),NA())</f>
        <v>3.1265790800452109E-2</v>
      </c>
      <c r="H952" s="49">
        <f>_xll.qlCalendarAdvance(IborCalendar,$H951,B952,"f",FALSE)</f>
        <v>45958</v>
      </c>
      <c r="I952" s="49">
        <f>_xll.qlInterestRateIndexValueDate(Index1M,$H952)</f>
        <v>45960</v>
      </c>
      <c r="J952" s="52">
        <f>IFERROR(_xll.qlIndexFixing(Index1M,$H952,TRUE,_xll.ohTrigger(RecalcTrigger,Trigger1M)),NA())</f>
        <v>3.2561226915426594E-2</v>
      </c>
      <c r="K952" s="52">
        <f>IFERROR(_xll.qlIndexFixing(ONIndex1M,I952,TRUE,_xll.ohTrigger(RecalcTrigger,Trigger1M)),NA())</f>
        <v>3.2515138261617338E-2</v>
      </c>
      <c r="L952" s="52">
        <f>IFERROR(_xll.qlIndexFixing(Index3M,H952,TRUE,_xll.ohTrigger(RecalcTrigger,Trigger3M)),NA())</f>
        <v>3.3442569721767498E-2</v>
      </c>
      <c r="M952" s="52">
        <f>IFERROR(_xll.qlIndexFixing(ONIndex3M,I952,TRUE,_xll.ohTrigger(RecalcTrigger,Trigger3M)),NA())</f>
        <v>3.3285787118026988E-2</v>
      </c>
      <c r="N952" s="52">
        <f>IFERROR(_xll.qlIndexFixing(Index6M,$H952,TRUE,_xll.ohTrigger(RecalcTrigger,Trigger6M)),NA())</f>
        <v>3.4600760008887954E-2</v>
      </c>
      <c r="O952" s="52">
        <f>IFERROR(_xll.qlIndexFixing(ONIndex6M,I952,TRUE,_xll.ohTrigger(RecalcTrigger,Trigger6M)),NA())</f>
        <v>3.4328960220246785E-2</v>
      </c>
      <c r="P952" s="52">
        <f>IFERROR(_xll.qlIndexFixing(Index1Y,$H952,TRUE,_xll.ohTrigger(RecalcTrigger,Trigger1Y)),NA())</f>
        <v>3.5999816968982128E-2</v>
      </c>
      <c r="Q952" s="52">
        <f>IFERROR(_xll.qlIndexFixing(ONIndex1Y,I952,TRUE,_xll.ohTrigger(RecalcTrigger,Trigger1Y)),NA())</f>
        <v>3.5197829219475452E-2</v>
      </c>
    </row>
    <row r="953" spans="2:17" x14ac:dyDescent="0.2">
      <c r="B953" s="46" t="s">
        <v>51</v>
      </c>
      <c r="D953" s="49">
        <f>_xll.qlCalendarAdvance(LocalCalendar,$D952,B953,"f",FALSE)</f>
        <v>45967</v>
      </c>
      <c r="E953" s="49">
        <f>_xll.qlInterestRateIndexValueDate(IndexON,D953)</f>
        <v>45967</v>
      </c>
      <c r="F953" s="52">
        <f>IFERROR(_xll.qlIndexFixing(IndexON,D953,TRUE,_xll.ohTrigger(RecalcTrigger,TriggerON)),NA())</f>
        <v>3.1272399491406588E-2</v>
      </c>
      <c r="H953" s="49">
        <f>_xll.qlCalendarAdvance(IborCalendar,$H952,B953,"f",FALSE)</f>
        <v>45965</v>
      </c>
      <c r="I953" s="49">
        <f>_xll.qlInterestRateIndexValueDate(Index1M,$H953)</f>
        <v>45967</v>
      </c>
      <c r="J953" s="52">
        <f>IFERROR(_xll.qlIndexFixing(Index1M,$H953,TRUE,_xll.ohTrigger(RecalcTrigger,Trigger1M)),NA())</f>
        <v>3.2568531526624145E-2</v>
      </c>
      <c r="K953" s="52">
        <f>IFERROR(_xll.qlIndexFixing(ONIndex1M,I953,TRUE,_xll.ohTrigger(RecalcTrigger,Trigger1M)),NA())</f>
        <v>3.2517658481889811E-2</v>
      </c>
      <c r="L953" s="52">
        <f>IFERROR(_xll.qlIndexFixing(Index3M,H953,TRUE,_xll.ohTrigger(RecalcTrigger,Trigger3M)),NA())</f>
        <v>3.3444928312138335E-2</v>
      </c>
      <c r="M953" s="52">
        <f>IFERROR(_xll.qlIndexFixing(ONIndex3M,I953,TRUE,_xll.ohTrigger(RecalcTrigger,Trigger3M)),NA())</f>
        <v>3.3288512707221329E-2</v>
      </c>
      <c r="N953" s="52">
        <f>IFERROR(_xll.qlIndexFixing(Index6M,$H953,TRUE,_xll.ohTrigger(RecalcTrigger,Trigger6M)),NA())</f>
        <v>3.4597259418921354E-2</v>
      </c>
      <c r="O953" s="52">
        <f>IFERROR(_xll.qlIndexFixing(ONIndex6M,I953,TRUE,_xll.ohTrigger(RecalcTrigger,Trigger6M)),NA())</f>
        <v>3.4326910729589599E-2</v>
      </c>
      <c r="P953" s="52">
        <f>IFERROR(_xll.qlIndexFixing(Index1Y,$H953,TRUE,_xll.ohTrigger(RecalcTrigger,Trigger1Y)),NA())</f>
        <v>3.600604543611443E-2</v>
      </c>
      <c r="Q953" s="52">
        <f>IFERROR(_xll.qlIndexFixing(ONIndex1Y,I953,TRUE,_xll.ohTrigger(RecalcTrigger,Trigger1Y)),NA())</f>
        <v>3.5203103077305897E-2</v>
      </c>
    </row>
    <row r="954" spans="2:17" x14ac:dyDescent="0.2">
      <c r="B954" s="46" t="s">
        <v>51</v>
      </c>
      <c r="D954" s="49">
        <f>_xll.qlCalendarAdvance(LocalCalendar,$D953,B954,"f",FALSE)</f>
        <v>45974</v>
      </c>
      <c r="E954" s="49">
        <f>_xll.qlInterestRateIndexValueDate(IndexON,D954)</f>
        <v>45974</v>
      </c>
      <c r="F954" s="52">
        <f>IFERROR(_xll.qlIndexFixing(IndexON,D954,TRUE,_xll.ohTrigger(RecalcTrigger,TriggerON)),NA())</f>
        <v>3.1278877221119217E-2</v>
      </c>
      <c r="H954" s="49">
        <f>_xll.qlCalendarAdvance(IborCalendar,$H953,B954,"f",FALSE)</f>
        <v>45972</v>
      </c>
      <c r="I954" s="49">
        <f>_xll.qlInterestRateIndexValueDate(Index1M,$H954)</f>
        <v>45974</v>
      </c>
      <c r="J954" s="52">
        <f>IFERROR(_xll.qlIndexFixing(Index1M,$H954,TRUE,_xll.ohTrigger(RecalcTrigger,Trigger1M)),NA())</f>
        <v>3.2570847529066471E-2</v>
      </c>
      <c r="K954" s="52">
        <f>IFERROR(_xll.qlIndexFixing(ONIndex1M,I954,TRUE,_xll.ohTrigger(RecalcTrigger,Trigger1M)),NA())</f>
        <v>3.2520113152676444E-2</v>
      </c>
      <c r="L954" s="52">
        <f>IFERROR(_xll.qlIndexFixing(Index3M,H954,TRUE,_xll.ohTrigger(RecalcTrigger,Trigger3M)),NA())</f>
        <v>3.3447226897779285E-2</v>
      </c>
      <c r="M954" s="52">
        <f>IFERROR(_xll.qlIndexFixing(ONIndex3M,I954,TRUE,_xll.ohTrigger(RecalcTrigger,Trigger3M)),NA())</f>
        <v>3.3291178793453113E-2</v>
      </c>
      <c r="N954" s="52">
        <f>IFERROR(_xll.qlIndexFixing(Index6M,$H954,TRUE,_xll.ohTrigger(RecalcTrigger,Trigger6M)),NA())</f>
        <v>3.4595279695599501E-2</v>
      </c>
      <c r="O954" s="52">
        <f>IFERROR(_xll.qlIndexFixing(ONIndex6M,I954,TRUE,_xll.ohTrigger(RecalcTrigger,Trigger6M)),NA())</f>
        <v>3.4324868702961808E-2</v>
      </c>
      <c r="P954" s="52">
        <f>IFERROR(_xll.qlIndexFixing(Index1Y,$H954,TRUE,_xll.ohTrigger(RecalcTrigger,Trigger1Y)),NA())</f>
        <v>3.6012215324439607E-2</v>
      </c>
      <c r="Q954" s="52">
        <f>IFERROR(_xll.qlIndexFixing(ONIndex1Y,I954,TRUE,_xll.ohTrigger(RecalcTrigger,Trigger1Y)),NA())</f>
        <v>3.5208448613719412E-2</v>
      </c>
    </row>
    <row r="955" spans="2:17" x14ac:dyDescent="0.2">
      <c r="B955" s="46" t="s">
        <v>51</v>
      </c>
      <c r="D955" s="49">
        <f>_xll.qlCalendarAdvance(LocalCalendar,$D954,B955,"f",FALSE)</f>
        <v>45981</v>
      </c>
      <c r="E955" s="49">
        <f>_xll.qlInterestRateIndexValueDate(IndexON,D955)</f>
        <v>45981</v>
      </c>
      <c r="F955" s="52">
        <f>IFERROR(_xll.qlIndexFixing(IndexON,D955,TRUE,_xll.ohTrigger(RecalcTrigger,TriggerON)),NA())</f>
        <v>3.128522398966993E-2</v>
      </c>
      <c r="H955" s="49">
        <f>_xll.qlCalendarAdvance(IborCalendar,$H954,B955,"f",FALSE)</f>
        <v>45979</v>
      </c>
      <c r="I955" s="49">
        <f>_xll.qlInterestRateIndexValueDate(Index1M,$H955)</f>
        <v>45981</v>
      </c>
      <c r="J955" s="52">
        <f>IFERROR(_xll.qlIndexFixing(Index1M,$H955,TRUE,_xll.ohTrigger(RecalcTrigger,Trigger1M)),NA())</f>
        <v>3.2573097798594686E-2</v>
      </c>
      <c r="K955" s="52">
        <f>IFERROR(_xll.qlIndexFixing(ONIndex1M,I955,TRUE,_xll.ohTrigger(RecalcTrigger,Trigger1M)),NA())</f>
        <v>3.2522502273977238E-2</v>
      </c>
      <c r="L955" s="52">
        <f>IFERROR(_xll.qlIndexFixing(Index3M,H955,TRUE,_xll.ohTrigger(RecalcTrigger,Trigger3M)),NA())</f>
        <v>3.344946547858349E-2</v>
      </c>
      <c r="M955" s="52">
        <f>IFERROR(_xll.qlIndexFixing(ONIndex3M,I955,TRUE,_xll.ohTrigger(RecalcTrigger,Trigger3M)),NA())</f>
        <v>3.3293785376482532E-2</v>
      </c>
      <c r="N955" s="52">
        <f>IFERROR(_xll.qlIndexFixing(Index6M,$H955,TRUE,_xll.ohTrigger(RecalcTrigger,Trigger6M)),NA())</f>
        <v>3.4593307567243631E-2</v>
      </c>
      <c r="O955" s="52">
        <f>IFERROR(_xll.qlIndexFixing(ONIndex6M,I955,TRUE,_xll.ohTrigger(RecalcTrigger,Trigger6M)),NA())</f>
        <v>3.4322834140123604E-2</v>
      </c>
      <c r="P955" s="52">
        <f>IFERROR(_xll.qlIndexFixing(Index1Y,$H955,TRUE,_xll.ohTrigger(RecalcTrigger,Trigger1Y)),NA())</f>
        <v>3.6018319476420854E-2</v>
      </c>
      <c r="Q955" s="52">
        <f>IFERROR(_xll.qlIndexFixing(ONIndex1Y,I955,TRUE,_xll.ohTrigger(RecalcTrigger,Trigger1Y)),NA())</f>
        <v>3.5213865828715996E-2</v>
      </c>
    </row>
    <row r="956" spans="2:17" x14ac:dyDescent="0.2">
      <c r="B956" s="46" t="s">
        <v>51</v>
      </c>
      <c r="D956" s="49">
        <f>_xll.qlCalendarAdvance(LocalCalendar,$D955,B956,"f",FALSE)</f>
        <v>45989</v>
      </c>
      <c r="E956" s="49">
        <f>_xll.qlInterestRateIndexValueDate(IndexON,D956)</f>
        <v>45989</v>
      </c>
      <c r="F956" s="52">
        <f>IFERROR(_xll.qlIndexFixing(IndexON,D956,TRUE,_xll.ohTrigger(RecalcTrigger,TriggerON)),NA())</f>
        <v>3.1295911052851011E-2</v>
      </c>
      <c r="H956" s="49">
        <f>_xll.qlCalendarAdvance(IborCalendar,$H955,B956,"f",FALSE)</f>
        <v>45986</v>
      </c>
      <c r="I956" s="49">
        <f>_xll.qlInterestRateIndexValueDate(Index1M,$H956)</f>
        <v>45989</v>
      </c>
      <c r="J956" s="52">
        <f>IFERROR(_xll.qlIndexFixing(Index1M,$H956,TRUE,_xll.ohTrigger(RecalcTrigger,Trigger1M)),NA())</f>
        <v>3.257721074811603E-2</v>
      </c>
      <c r="K956" s="52">
        <f>IFERROR(_xll.qlIndexFixing(ONIndex1M,I956,TRUE,_xll.ohTrigger(RecalcTrigger,Trigger1M)),NA())</f>
        <v>3.2528415955841439E-2</v>
      </c>
      <c r="L956" s="52">
        <f>IFERROR(_xll.qlIndexFixing(Index3M,H956,TRUE,_xll.ohTrigger(RecalcTrigger,Trigger3M)),NA())</f>
        <v>3.3450256967314872E-2</v>
      </c>
      <c r="M956" s="52">
        <f>IFERROR(_xll.qlIndexFixing(ONIndex3M,I956,TRUE,_xll.ohTrigger(RecalcTrigger,Trigger3M)),NA())</f>
        <v>3.3300128658702022E-2</v>
      </c>
      <c r="N956" s="52">
        <f>IFERROR(_xll.qlIndexFixing(Index6M,$H956,TRUE,_xll.ohTrigger(RecalcTrigger,Trigger6M)),NA())</f>
        <v>3.4592577745834914E-2</v>
      </c>
      <c r="O956" s="52">
        <f>IFERROR(_xll.qlIndexFixing(ONIndex6M,I956,TRUE,_xll.ohTrigger(RecalcTrigger,Trigger6M)),NA())</f>
        <v>3.4323501279667212E-2</v>
      </c>
      <c r="P956" s="52">
        <f>IFERROR(_xll.qlIndexFixing(Index1Y,$H956,TRUE,_xll.ohTrigger(RecalcTrigger,Trigger1Y)),NA())</f>
        <v>3.6029537767937034E-2</v>
      </c>
      <c r="Q956" s="52">
        <f>IFERROR(_xll.qlIndexFixing(ONIndex1Y,I956,TRUE,_xll.ohTrigger(RecalcTrigger,Trigger1Y)),NA())</f>
        <v>3.5224382616316774E-2</v>
      </c>
    </row>
    <row r="957" spans="2:17" x14ac:dyDescent="0.2">
      <c r="B957" s="46" t="s">
        <v>51</v>
      </c>
      <c r="D957" s="49">
        <f>_xll.qlCalendarAdvance(LocalCalendar,$D956,B957,"f",FALSE)</f>
        <v>45996</v>
      </c>
      <c r="E957" s="49">
        <f>_xll.qlInterestRateIndexValueDate(IndexON,D957)</f>
        <v>45996</v>
      </c>
      <c r="F957" s="52">
        <f>IFERROR(_xll.qlIndexFixing(IndexON,D957,TRUE,_xll.ohTrigger(RecalcTrigger,TriggerON)),NA())</f>
        <v>3.1301959532887835E-2</v>
      </c>
      <c r="H957" s="49">
        <f>_xll.qlCalendarAdvance(IborCalendar,$H956,B957,"f",FALSE)</f>
        <v>45993</v>
      </c>
      <c r="I957" s="49">
        <f>_xll.qlInterestRateIndexValueDate(Index1M,$H957)</f>
        <v>45995</v>
      </c>
      <c r="J957" s="52">
        <f>IFERROR(_xll.qlIndexFixing(Index1M,$H957,TRUE,_xll.ohTrigger(RecalcTrigger,Trigger1M)),NA())</f>
        <v>3.2577401138773887E-2</v>
      </c>
      <c r="K957" s="52">
        <f>IFERROR(_xll.qlIndexFixing(ONIndex1M,I957,TRUE,_xll.ohTrigger(RecalcTrigger,Trigger1M)),NA())</f>
        <v>3.2527083867881501E-2</v>
      </c>
      <c r="L957" s="52">
        <f>IFERROR(_xll.qlIndexFixing(Index3M,H957,TRUE,_xll.ohTrigger(RecalcTrigger,Trigger3M)),NA())</f>
        <v>3.345038252249033E-2</v>
      </c>
      <c r="M957" s="52">
        <f>IFERROR(_xll.qlIndexFixing(ONIndex3M,I957,TRUE,_xll.ohTrigger(RecalcTrigger,Trigger3M)),NA())</f>
        <v>3.329882003341389E-2</v>
      </c>
      <c r="N957" s="52">
        <f>IFERROR(_xll.qlIndexFixing(Index6M,$H957,TRUE,_xll.ohTrigger(RecalcTrigger,Trigger6M)),NA())</f>
        <v>3.4590901140270205E-2</v>
      </c>
      <c r="O957" s="52">
        <f>IFERROR(_xll.qlIndexFixing(ONIndex6M,I957,TRUE,_xll.ohTrigger(RecalcTrigger,Trigger6M)),NA())</f>
        <v>3.4318787406535378E-2</v>
      </c>
      <c r="P957" s="52">
        <f>IFERROR(_xll.qlIndexFixing(Index1Y,$H957,TRUE,_xll.ohTrigger(RecalcTrigger,Trigger1Y)),NA())</f>
        <v>3.6030301940418764E-2</v>
      </c>
      <c r="Q957" s="52">
        <f>IFERROR(_xll.qlIndexFixing(ONIndex1Y,I957,TRUE,_xll.ohTrigger(RecalcTrigger,Trigger1Y)),NA())</f>
        <v>3.5224915294538306E-2</v>
      </c>
    </row>
    <row r="958" spans="2:17" x14ac:dyDescent="0.2">
      <c r="B958" s="46" t="s">
        <v>51</v>
      </c>
      <c r="D958" s="49">
        <f>_xll.qlCalendarAdvance(LocalCalendar,$D957,B958,"f",FALSE)</f>
        <v>46003</v>
      </c>
      <c r="E958" s="49">
        <f>_xll.qlInterestRateIndexValueDate(IndexON,D958)</f>
        <v>46003</v>
      </c>
      <c r="F958" s="52">
        <f>IFERROR(_xll.qlIndexFixing(IndexON,D958,TRUE,_xll.ohTrigger(RecalcTrigger,TriggerON)),NA())</f>
        <v>3.1307877029114195E-2</v>
      </c>
      <c r="H958" s="49">
        <f>_xll.qlCalendarAdvance(IborCalendar,$H957,B958,"f",FALSE)</f>
        <v>46000</v>
      </c>
      <c r="I958" s="49">
        <f>_xll.qlInterestRateIndexValueDate(Index1M,$H958)</f>
        <v>46002</v>
      </c>
      <c r="J958" s="52">
        <f>IFERROR(_xll.qlIndexFixing(Index1M,$H958,TRUE,_xll.ohTrigger(RecalcTrigger,Trigger1M)),NA())</f>
        <v>3.2579454209344938E-2</v>
      </c>
      <c r="K958" s="52">
        <f>IFERROR(_xll.qlIndexFixing(ONIndex1M,I958,TRUE,_xll.ohTrigger(RecalcTrigger,Trigger1M)),NA())</f>
        <v>3.2529276340644842E-2</v>
      </c>
      <c r="L958" s="52">
        <f>IFERROR(_xll.qlIndexFixing(Index3M,H958,TRUE,_xll.ohTrigger(RecalcTrigger,Trigger3M)),NA())</f>
        <v>3.3452449277836749E-2</v>
      </c>
      <c r="M958" s="52">
        <f>IFERROR(_xll.qlIndexFixing(ONIndex3M,I958,TRUE,_xll.ohTrigger(RecalcTrigger,Trigger3M)),NA())</f>
        <v>3.3301248107315828E-2</v>
      </c>
      <c r="N958" s="52">
        <f>IFERROR(_xll.qlIndexFixing(Index6M,$H958,TRUE,_xll.ohTrigger(RecalcTrigger,Trigger6M)),NA())</f>
        <v>3.4588952153529855E-2</v>
      </c>
      <c r="O958" s="52">
        <f>IFERROR(_xll.qlIndexFixing(ONIndex6M,I958,TRUE,_xll.ohTrigger(RecalcTrigger,Trigger6M)),NA())</f>
        <v>3.4316775235625485E-2</v>
      </c>
      <c r="P958" s="52">
        <f>IFERROR(_xll.qlIndexFixing(Index1Y,$H958,TRUE,_xll.ohTrigger(RecalcTrigger,Trigger1Y)),NA())</f>
        <v>3.6036165936587185E-2</v>
      </c>
      <c r="Q958" s="52">
        <f>IFERROR(_xll.qlIndexFixing(ONIndex1Y,I958,TRUE,_xll.ohTrigger(RecalcTrigger,Trigger1Y)),NA())</f>
        <v>3.5230547545364033E-2</v>
      </c>
    </row>
    <row r="959" spans="2:17" x14ac:dyDescent="0.2">
      <c r="B959" s="46" t="s">
        <v>51</v>
      </c>
      <c r="D959" s="49">
        <f>_xll.qlCalendarAdvance(LocalCalendar,$D958,B959,"f",FALSE)</f>
        <v>46010</v>
      </c>
      <c r="E959" s="49">
        <f>_xll.qlInterestRateIndexValueDate(IndexON,D959)</f>
        <v>46010</v>
      </c>
      <c r="F959" s="52">
        <f>IFERROR(_xll.qlIndexFixing(IndexON,D959,TRUE,_xll.ohTrigger(RecalcTrigger,TriggerON)),NA())</f>
        <v>3.1313663541450154E-2</v>
      </c>
      <c r="H959" s="49">
        <f>_xll.qlCalendarAdvance(IborCalendar,$H958,B959,"f",FALSE)</f>
        <v>46007</v>
      </c>
      <c r="I959" s="49">
        <f>_xll.qlInterestRateIndexValueDate(Index1M,$H959)</f>
        <v>46009</v>
      </c>
      <c r="J959" s="52">
        <f>IFERROR(_xll.qlIndexFixing(Index1M,$H959,TRUE,_xll.ohTrigger(RecalcTrigger,Trigger1M)),NA())</f>
        <v>3.2583050361861321E-2</v>
      </c>
      <c r="K959" s="52">
        <f>IFERROR(_xll.qlIndexFixing(ONIndex1M,I959,TRUE,_xll.ohTrigger(RecalcTrigger,Trigger1M)),NA())</f>
        <v>3.2531403263762471E-2</v>
      </c>
      <c r="L959" s="52">
        <f>IFERROR(_xll.qlIndexFixing(Index3M,H959,TRUE,_xll.ohTrigger(RecalcTrigger,Trigger3M)),NA())</f>
        <v>3.3454456039050839E-2</v>
      </c>
      <c r="M959" s="52">
        <f>IFERROR(_xll.qlIndexFixing(ONIndex3M,I959,TRUE,_xll.ohTrigger(RecalcTrigger,Trigger3M)),NA())</f>
        <v>3.3303616678175274E-2</v>
      </c>
      <c r="N959" s="52">
        <f>IFERROR(_xll.qlIndexFixing(Index6M,$H959,TRUE,_xll.ohTrigger(RecalcTrigger,Trigger6M)),NA())</f>
        <v>3.4587010762398486E-2</v>
      </c>
      <c r="O959" s="52">
        <f>IFERROR(_xll.qlIndexFixing(ONIndex6M,I959,TRUE,_xll.ohTrigger(RecalcTrigger,Trigger6M)),NA())</f>
        <v>3.4314770528585115E-2</v>
      </c>
      <c r="P959" s="52">
        <f>IFERROR(_xll.qlIndexFixing(Index1Y,$H959,TRUE,_xll.ohTrigger(RecalcTrigger,Trigger1Y)),NA())</f>
        <v>3.6041935564728352E-2</v>
      </c>
      <c r="Q959" s="52">
        <f>IFERROR(_xll.qlIndexFixing(ONIndex1Y,I959,TRUE,_xll.ohTrigger(RecalcTrigger,Trigger1Y)),NA())</f>
        <v>3.5236251474852764E-2</v>
      </c>
    </row>
    <row r="960" spans="2:17" x14ac:dyDescent="0.2">
      <c r="B960" s="46" t="s">
        <v>51</v>
      </c>
      <c r="D960" s="49">
        <f>_xll.qlCalendarAdvance(LocalCalendar,$D959,B960,"f",FALSE)</f>
        <v>46017</v>
      </c>
      <c r="E960" s="49">
        <f>_xll.qlInterestRateIndexValueDate(IndexON,D960)</f>
        <v>46017</v>
      </c>
      <c r="F960" s="52">
        <f>IFERROR(_xll.qlIndexFixing(IndexON,D960,TRUE,_xll.ohTrigger(RecalcTrigger,TriggerON)),NA())</f>
        <v>3.1319319069975649E-2</v>
      </c>
      <c r="H960" s="49">
        <f>_xll.qlCalendarAdvance(IborCalendar,$H959,B960,"f",FALSE)</f>
        <v>46014</v>
      </c>
      <c r="I960" s="49">
        <f>_xll.qlInterestRateIndexValueDate(Index1M,$H960)</f>
        <v>46020</v>
      </c>
      <c r="J960" s="52">
        <f>IFERROR(_xll.qlIndexFixing(Index1M,$H960,TRUE,_xll.ohTrigger(RecalcTrigger,Trigger1M)),NA())</f>
        <v>3.2582829656596965E-2</v>
      </c>
      <c r="K960" s="52">
        <f>IFERROR(_xll.qlIndexFixing(ONIndex1M,I960,TRUE,_xll.ohTrigger(RecalcTrigger,Trigger1M)),NA())</f>
        <v>3.2534613134851398E-2</v>
      </c>
      <c r="L960" s="52">
        <f>IFERROR(_xll.qlIndexFixing(Index3M,H960,TRUE,_xll.ohTrigger(RecalcTrigger,Trigger3M)),NA())</f>
        <v>3.3459163854306348E-2</v>
      </c>
      <c r="M960" s="52">
        <f>IFERROR(_xll.qlIndexFixing(ONIndex3M,I960,TRUE,_xll.ohTrigger(RecalcTrigger,Trigger3M)),NA())</f>
        <v>3.330721849749807E-2</v>
      </c>
      <c r="N960" s="52">
        <f>IFERROR(_xll.qlIndexFixing(Index6M,$H960,TRUE,_xll.ohTrigger(RecalcTrigger,Trigger6M)),NA())</f>
        <v>3.4583975351085851E-2</v>
      </c>
      <c r="O960" s="52">
        <f>IFERROR(_xll.qlIndexFixing(ONIndex6M,I960,TRUE,_xll.ohTrigger(RecalcTrigger,Trigger6M)),NA())</f>
        <v>3.431163535502435E-2</v>
      </c>
      <c r="P960" s="52">
        <f>IFERROR(_xll.qlIndexFixing(Index1Y,$H960,TRUE,_xll.ohTrigger(RecalcTrigger,Trigger1Y)),NA())</f>
        <v>3.6050794243824714E-2</v>
      </c>
      <c r="Q960" s="52">
        <f>IFERROR(_xll.qlIndexFixing(ONIndex1Y,I960,TRUE,_xll.ohTrigger(RecalcTrigger,Trigger1Y)),NA())</f>
        <v>3.5245359612616767E-2</v>
      </c>
    </row>
    <row r="961" spans="2:17" x14ac:dyDescent="0.2">
      <c r="B961" s="46" t="s">
        <v>51</v>
      </c>
      <c r="D961" s="49">
        <f>_xll.qlCalendarAdvance(LocalCalendar,$D960,B961,"f",FALSE)</f>
        <v>46024</v>
      </c>
      <c r="E961" s="49">
        <f>_xll.qlInterestRateIndexValueDate(IndexON,D961)</f>
        <v>46024</v>
      </c>
      <c r="F961" s="52">
        <f>IFERROR(_xll.qlIndexFixing(IndexON,D961,TRUE,_xll.ohTrigger(RecalcTrigger,TriggerON)),NA())</f>
        <v>3.1324843614610742E-2</v>
      </c>
      <c r="H961" s="49">
        <f>_xll.qlCalendarAdvance(IborCalendar,$H960,B961,"f",FALSE)</f>
        <v>46021</v>
      </c>
      <c r="I961" s="49">
        <f>_xll.qlInterestRateIndexValueDate(Index1M,$H961)</f>
        <v>46024</v>
      </c>
      <c r="J961" s="52">
        <f>IFERROR(_xll.qlIndexFixing(Index1M,$H961,TRUE,_xll.ohTrigger(RecalcTrigger,Trigger1M)),NA())</f>
        <v>3.2583879327656717E-2</v>
      </c>
      <c r="K961" s="52">
        <f>IFERROR(_xll.qlIndexFixing(ONIndex1M,I961,TRUE,_xll.ohTrigger(RecalcTrigger,Trigger1M)),NA())</f>
        <v>3.253895883465141E-2</v>
      </c>
      <c r="L961" s="52">
        <f>IFERROR(_xll.qlIndexFixing(Index3M,H961,TRUE,_xll.ohTrigger(RecalcTrigger,Trigger3M)),NA())</f>
        <v>3.3458554220177739E-2</v>
      </c>
      <c r="M961" s="52">
        <f>IFERROR(_xll.qlIndexFixing(ONIndex3M,I961,TRUE,_xll.ohTrigger(RecalcTrigger,Trigger3M)),NA())</f>
        <v>3.3311888683948965E-2</v>
      </c>
      <c r="N961" s="52">
        <f>IFERROR(_xll.qlIndexFixing(Index6M,$H961,TRUE,_xll.ohTrigger(RecalcTrigger,Trigger6M)),NA())</f>
        <v>3.458135968741162E-2</v>
      </c>
      <c r="O961" s="52">
        <f>IFERROR(_xll.qlIndexFixing(ONIndex6M,I961,TRUE,_xll.ohTrigger(RecalcTrigger,Trigger6M)),NA())</f>
        <v>3.4313486498662726E-2</v>
      </c>
      <c r="P961" s="52">
        <f>IFERROR(_xll.qlIndexFixing(Index1Y,$H961,TRUE,_xll.ohTrigger(RecalcTrigger,Trigger1Y)),NA())</f>
        <v>3.6058148206860312E-2</v>
      </c>
      <c r="Q961" s="52">
        <f>IFERROR(_xll.qlIndexFixing(ONIndex1Y,I961,TRUE,_xll.ohTrigger(RecalcTrigger,Trigger1Y)),NA())</f>
        <v>3.5253010264781892E-2</v>
      </c>
    </row>
    <row r="962" spans="2:17" x14ac:dyDescent="0.2">
      <c r="B962" s="46" t="s">
        <v>51</v>
      </c>
      <c r="D962" s="49">
        <f>_xll.qlCalendarAdvance(LocalCalendar,$D961,B962,"f",FALSE)</f>
        <v>46031</v>
      </c>
      <c r="E962" s="49">
        <f>_xll.qlInterestRateIndexValueDate(IndexON,D962)</f>
        <v>46031</v>
      </c>
      <c r="F962" s="52">
        <f>IFERROR(_xll.qlIndexFixing(IndexON,D962,TRUE,_xll.ohTrigger(RecalcTrigger,TriggerON)),NA())</f>
        <v>3.1330237175355435E-2</v>
      </c>
      <c r="H962" s="49">
        <f>_xll.qlCalendarAdvance(IborCalendar,$H961,B962,"f",FALSE)</f>
        <v>46028</v>
      </c>
      <c r="I962" s="49">
        <f>_xll.qlInterestRateIndexValueDate(Index1M,$H962)</f>
        <v>46030</v>
      </c>
      <c r="J962" s="52">
        <f>IFERROR(_xll.qlIndexFixing(Index1M,$H962,TRUE,_xll.ohTrigger(RecalcTrigger,Trigger1M)),NA())</f>
        <v>3.2587009160681968E-2</v>
      </c>
      <c r="K962" s="52">
        <f>IFERROR(_xll.qlIndexFixing(ONIndex1M,I962,TRUE,_xll.ohTrigger(RecalcTrigger,Trigger1M)),NA())</f>
        <v>3.2537390736120386E-2</v>
      </c>
      <c r="L962" s="52">
        <f>IFERROR(_xll.qlIndexFixing(Index3M,H962,TRUE,_xll.ohTrigger(RecalcTrigger,Trigger3M)),NA())</f>
        <v>3.3460116357010961E-2</v>
      </c>
      <c r="M962" s="52">
        <f>IFERROR(_xll.qlIndexFixing(ONIndex3M,I962,TRUE,_xll.ohTrigger(RecalcTrigger,Trigger3M)),NA())</f>
        <v>3.3310365372258843E-2</v>
      </c>
      <c r="N962" s="52">
        <f>IFERROR(_xll.qlIndexFixing(Index6M,$H962,TRUE,_xll.ohTrigger(RecalcTrigger,Trigger6M)),NA())</f>
        <v>3.4579715325929281E-2</v>
      </c>
      <c r="O962" s="52">
        <f>IFERROR(_xll.qlIndexFixing(ONIndex6M,I962,TRUE,_xll.ohTrigger(RecalcTrigger,Trigger6M)),NA())</f>
        <v>3.4308801191400562E-2</v>
      </c>
      <c r="P962" s="52">
        <f>IFERROR(_xll.qlIndexFixing(Index1Y,$H962,TRUE,_xll.ohTrigger(RecalcTrigger,Trigger1Y)),NA())</f>
        <v>3.6058606657563108E-2</v>
      </c>
      <c r="Q962" s="52">
        <f>IFERROR(_xll.qlIndexFixing(ONIndex1Y,I962,TRUE,_xll.ohTrigger(RecalcTrigger,Trigger1Y)),NA())</f>
        <v>3.5253793334977246E-2</v>
      </c>
    </row>
    <row r="963" spans="2:17" x14ac:dyDescent="0.2">
      <c r="B963" s="46" t="s">
        <v>51</v>
      </c>
      <c r="D963" s="49">
        <f>_xll.qlCalendarAdvance(LocalCalendar,$D962,B963,"f",FALSE)</f>
        <v>46038</v>
      </c>
      <c r="E963" s="49">
        <f>_xll.qlInterestRateIndexValueDate(IndexON,D963)</f>
        <v>46038</v>
      </c>
      <c r="F963" s="52">
        <f>IFERROR(_xll.qlIndexFixing(IndexON,D963,TRUE,_xll.ohTrigger(RecalcTrigger,TriggerON)),NA())</f>
        <v>3.1337233580583934E-2</v>
      </c>
      <c r="H963" s="49">
        <f>_xll.qlCalendarAdvance(IborCalendar,$H962,B963,"f",FALSE)</f>
        <v>46035</v>
      </c>
      <c r="I963" s="49">
        <f>_xll.qlInterestRateIndexValueDate(Index1M,$H963)</f>
        <v>46037</v>
      </c>
      <c r="J963" s="52">
        <f>IFERROR(_xll.qlIndexFixing(Index1M,$H963,TRUE,_xll.ohTrigger(RecalcTrigger,Trigger1M)),NA())</f>
        <v>3.2590324257131674E-2</v>
      </c>
      <c r="K963" s="52">
        <f>IFERROR(_xll.qlIndexFixing(ONIndex1M,I963,TRUE,_xll.ohTrigger(RecalcTrigger,Trigger1M)),NA())</f>
        <v>3.2539255461294658E-2</v>
      </c>
      <c r="L963" s="52">
        <f>IFERROR(_xll.qlIndexFixing(Index3M,H963,TRUE,_xll.ohTrigger(RecalcTrigger,Trigger3M)),NA())</f>
        <v>3.3461883140822657E-2</v>
      </c>
      <c r="M963" s="52">
        <f>IFERROR(_xll.qlIndexFixing(ONIndex3M,I963,TRUE,_xll.ohTrigger(RecalcTrigger,Trigger3M)),NA())</f>
        <v>3.3312495930788444E-2</v>
      </c>
      <c r="N963" s="52">
        <f>IFERROR(_xll.qlIndexFixing(Index6M,$H963,TRUE,_xll.ohTrigger(RecalcTrigger,Trigger6M)),NA())</f>
        <v>3.4577803956505442E-2</v>
      </c>
      <c r="O963" s="52">
        <f>IFERROR(_xll.qlIndexFixing(ONIndex6M,I963,TRUE,_xll.ohTrigger(RecalcTrigger,Trigger6M)),NA())</f>
        <v>3.4306826340158025E-2</v>
      </c>
      <c r="P963" s="52">
        <f>IFERROR(_xll.qlIndexFixing(Index1Y,$H963,TRUE,_xll.ohTrigger(RecalcTrigger,Trigger1Y)),NA())</f>
        <v>3.6063927229552234E-2</v>
      </c>
      <c r="Q963" s="52">
        <f>IFERROR(_xll.qlIndexFixing(ONIndex1Y,I963,TRUE,_xll.ohTrigger(RecalcTrigger,Trigger1Y)),NA())</f>
        <v>3.5259783978958126E-2</v>
      </c>
    </row>
    <row r="964" spans="2:17" x14ac:dyDescent="0.2">
      <c r="B964" s="46" t="s">
        <v>51</v>
      </c>
      <c r="D964" s="49">
        <f>_xll.qlCalendarAdvance(LocalCalendar,$D963,B964,"f",FALSE)</f>
        <v>46045</v>
      </c>
      <c r="E964" s="49">
        <f>_xll.qlInterestRateIndexValueDate(IndexON,D964)</f>
        <v>46045</v>
      </c>
      <c r="F964" s="52">
        <f>IFERROR(_xll.qlIndexFixing(IndexON,D964,TRUE,_xll.ohTrigger(RecalcTrigger,TriggerON)),NA())</f>
        <v>3.1340631345067038E-2</v>
      </c>
      <c r="H964" s="49">
        <f>_xll.qlCalendarAdvance(IborCalendar,$H963,B964,"f",FALSE)</f>
        <v>46042</v>
      </c>
      <c r="I964" s="49">
        <f>_xll.qlInterestRateIndexValueDate(Index1M,$H964)</f>
        <v>46044</v>
      </c>
      <c r="J964" s="52">
        <f>IFERROR(_xll.qlIndexFixing(Index1M,$H964,TRUE,_xll.ohTrigger(RecalcTrigger,Trigger1M)),NA())</f>
        <v>3.2590392237328292E-2</v>
      </c>
      <c r="K964" s="52">
        <f>IFERROR(_xll.qlIndexFixing(ONIndex1M,I964,TRUE,_xll.ohTrigger(RecalcTrigger,Trigger1M)),NA())</f>
        <v>3.2541054636823219E-2</v>
      </c>
      <c r="L964" s="52">
        <f>IFERROR(_xll.qlIndexFixing(Index3M,H964,TRUE,_xll.ohTrigger(RecalcTrigger,Trigger3M)),NA())</f>
        <v>3.3463589930081028E-2</v>
      </c>
      <c r="M964" s="52">
        <f>IFERROR(_xll.qlIndexFixing(ONIndex3M,I964,TRUE,_xll.ohTrigger(RecalcTrigger,Trigger3M)),NA())</f>
        <v>3.3314566986275551E-2</v>
      </c>
      <c r="N964" s="52">
        <f>IFERROR(_xll.qlIndexFixing(Index6M,$H964,TRUE,_xll.ohTrigger(RecalcTrigger,Trigger6M)),NA())</f>
        <v>3.4575900181849285E-2</v>
      </c>
      <c r="O964" s="52">
        <f>IFERROR(_xll.qlIndexFixing(ONIndex6M,I964,TRUE,_xll.ohTrigger(RecalcTrigger,Trigger6M)),NA())</f>
        <v>3.4304858952864947E-2</v>
      </c>
      <c r="P964" s="52">
        <f>IFERROR(_xll.qlIndexFixing(Index1Y,$H964,TRUE,_xll.ohTrigger(RecalcTrigger,Trigger1Y)),NA())</f>
        <v>3.6069117640901392E-2</v>
      </c>
      <c r="Q964" s="52">
        <f>IFERROR(_xll.qlIndexFixing(ONIndex1Y,I964,TRUE,_xll.ohTrigger(RecalcTrigger,Trigger1Y)),NA())</f>
        <v>3.5265846301681947E-2</v>
      </c>
    </row>
    <row r="965" spans="2:17" x14ac:dyDescent="0.2">
      <c r="B965" s="46" t="s">
        <v>51</v>
      </c>
      <c r="D965" s="49">
        <f>_xll.qlCalendarAdvance(LocalCalendar,$D964,B965,"f",FALSE)</f>
        <v>46052</v>
      </c>
      <c r="E965" s="49">
        <f>_xll.qlInterestRateIndexValueDate(IndexON,D965)</f>
        <v>46052</v>
      </c>
      <c r="F965" s="52">
        <f>IFERROR(_xll.qlIndexFixing(IndexON,D965,TRUE,_xll.ohTrigger(RecalcTrigger,TriggerON)),NA())</f>
        <v>3.1345631953980657E-2</v>
      </c>
      <c r="H965" s="49">
        <f>_xll.qlCalendarAdvance(IborCalendar,$H964,B965,"f",FALSE)</f>
        <v>46049</v>
      </c>
      <c r="I965" s="49">
        <f>_xll.qlInterestRateIndexValueDate(Index1M,$H965)</f>
        <v>46051</v>
      </c>
      <c r="J965" s="52">
        <f>IFERROR(_xll.qlIndexFixing(Index1M,$H965,TRUE,_xll.ohTrigger(RecalcTrigger,Trigger1M)),NA())</f>
        <v>3.2587238360901376E-2</v>
      </c>
      <c r="K965" s="52">
        <f>IFERROR(_xll.qlIndexFixing(ONIndex1M,I965,TRUE,_xll.ohTrigger(RecalcTrigger,Trigger1M)),NA())</f>
        <v>3.254278826286594E-2</v>
      </c>
      <c r="L965" s="52">
        <f>IFERROR(_xll.qlIndexFixing(Index3M,H965,TRUE,_xll.ohTrigger(RecalcTrigger,Trigger3M)),NA())</f>
        <v>3.3465236724707914E-2</v>
      </c>
      <c r="M965" s="52">
        <f>IFERROR(_xll.qlIndexFixing(ONIndex3M,I965,TRUE,_xll.ohTrigger(RecalcTrigger,Trigger3M)),NA())</f>
        <v>3.3316578538720165E-2</v>
      </c>
      <c r="N965" s="52">
        <f>IFERROR(_xll.qlIndexFixing(Index6M,$H965,TRUE,_xll.ohTrigger(RecalcTrigger,Trigger6M)),NA())</f>
        <v>3.4574004001940946E-2</v>
      </c>
      <c r="O965" s="52">
        <f>IFERROR(_xll.qlIndexFixing(ONIndex6M,I965,TRUE,_xll.ohTrigger(RecalcTrigger,Trigger6M)),NA())</f>
        <v>3.4302899029601264E-2</v>
      </c>
      <c r="P965" s="52">
        <f>IFERROR(_xll.qlIndexFixing(Index1Y,$H965,TRUE,_xll.ohTrigger(RecalcTrigger,Trigger1Y)),NA())</f>
        <v>3.6074170732761951E-2</v>
      </c>
      <c r="Q965" s="52">
        <f>IFERROR(_xll.qlIndexFixing(ONIndex1Y,I965,TRUE,_xll.ohTrigger(RecalcTrigger,Trigger1Y)),NA())</f>
        <v>3.5271980302908901E-2</v>
      </c>
    </row>
    <row r="966" spans="2:17" x14ac:dyDescent="0.2">
      <c r="B966" s="46" t="s">
        <v>51</v>
      </c>
      <c r="D966" s="49">
        <f>_xll.qlCalendarAdvance(LocalCalendar,$D965,B966,"f",FALSE)</f>
        <v>46059</v>
      </c>
      <c r="E966" s="49">
        <f>_xll.qlInterestRateIndexValueDate(IndexON,D966)</f>
        <v>46059</v>
      </c>
      <c r="F966" s="52">
        <f>IFERROR(_xll.qlIndexFixing(IndexON,D966,TRUE,_xll.ohTrigger(RecalcTrigger,TriggerON)),NA())</f>
        <v>3.1350501578950585E-2</v>
      </c>
      <c r="H966" s="49">
        <f>_xll.qlCalendarAdvance(IborCalendar,$H965,B966,"f",FALSE)</f>
        <v>46056</v>
      </c>
      <c r="I966" s="49">
        <f>_xll.qlInterestRateIndexValueDate(Index1M,$H966)</f>
        <v>46058</v>
      </c>
      <c r="J966" s="52">
        <f>IFERROR(_xll.qlIndexFixing(Index1M,$H966,TRUE,_xll.ohTrigger(RecalcTrigger,Trigger1M)),NA())</f>
        <v>3.2587200839348122E-2</v>
      </c>
      <c r="K966" s="52">
        <f>IFERROR(_xll.qlIndexFixing(ONIndex1M,I966,TRUE,_xll.ohTrigger(RecalcTrigger,Trigger1M)),NA())</f>
        <v>3.2544456339342887E-2</v>
      </c>
      <c r="L966" s="52">
        <f>IFERROR(_xll.qlIndexFixing(Index3M,H966,TRUE,_xll.ohTrigger(RecalcTrigger,Trigger3M)),NA())</f>
        <v>3.3465170086231455E-2</v>
      </c>
      <c r="M966" s="52">
        <f>IFERROR(_xll.qlIndexFixing(ONIndex3M,I966,TRUE,_xll.ohTrigger(RecalcTrigger,Trigger3M)),NA())</f>
        <v>3.331853058804235E-2</v>
      </c>
      <c r="N966" s="52">
        <f>IFERROR(_xll.qlIndexFixing(Index6M,$H966,TRUE,_xll.ohTrigger(RecalcTrigger,Trigger6M)),NA())</f>
        <v>3.4572115416758788E-2</v>
      </c>
      <c r="O966" s="52">
        <f>IFERROR(_xll.qlIndexFixing(ONIndex6M,I966,TRUE,_xll.ohTrigger(RecalcTrigger,Trigger6M)),NA())</f>
        <v>3.4300946570207103E-2</v>
      </c>
      <c r="P966" s="52">
        <f>IFERROR(_xll.qlIndexFixing(Index1Y,$H966,TRUE,_xll.ohTrigger(RecalcTrigger,Trigger1Y)),NA())</f>
        <v>3.6079079346197231E-2</v>
      </c>
      <c r="Q966" s="52">
        <f>IFERROR(_xll.qlIndexFixing(ONIndex1Y,I966,TRUE,_xll.ohTrigger(RecalcTrigger,Trigger1Y)),NA())</f>
        <v>3.527818598279886E-2</v>
      </c>
    </row>
    <row r="967" spans="2:17" x14ac:dyDescent="0.2">
      <c r="B967" s="46" t="s">
        <v>51</v>
      </c>
      <c r="D967" s="49">
        <f>_xll.qlCalendarAdvance(LocalCalendar,$D966,B967,"f",FALSE)</f>
        <v>46066</v>
      </c>
      <c r="E967" s="49">
        <f>_xll.qlInterestRateIndexValueDate(IndexON,D967)</f>
        <v>46066</v>
      </c>
      <c r="F967" s="52">
        <f>IFERROR(_xll.qlIndexFixing(IndexON,D967,TRUE,_xll.ohTrigger(RecalcTrigger,TriggerON)),NA())</f>
        <v>3.1356938339828222E-2</v>
      </c>
      <c r="H967" s="49">
        <f>_xll.qlCalendarAdvance(IborCalendar,$H966,B967,"f",FALSE)</f>
        <v>46063</v>
      </c>
      <c r="I967" s="49">
        <f>_xll.qlInterestRateIndexValueDate(Index1M,$H967)</f>
        <v>46065</v>
      </c>
      <c r="J967" s="52">
        <f>IFERROR(_xll.qlIndexFixing(Index1M,$H967,TRUE,_xll.ohTrigger(RecalcTrigger,Trigger1M)),NA())</f>
        <v>3.2588680556965129E-2</v>
      </c>
      <c r="K967" s="52">
        <f>IFERROR(_xll.qlIndexFixing(ONIndex1M,I967,TRUE,_xll.ohTrigger(RecalcTrigger,Trigger1M)),NA())</f>
        <v>3.2546058866333993E-2</v>
      </c>
      <c r="L967" s="52">
        <f>IFERROR(_xll.qlIndexFixing(Index3M,H967,TRUE,_xll.ohTrigger(RecalcTrigger,Trigger3M)),NA())</f>
        <v>3.3466701034987986E-2</v>
      </c>
      <c r="M967" s="52">
        <f>IFERROR(_xll.qlIndexFixing(ONIndex3M,I967,TRUE,_xll.ohTrigger(RecalcTrigger,Trigger3M)),NA())</f>
        <v>3.3320423134322041E-2</v>
      </c>
      <c r="N967" s="52">
        <f>IFERROR(_xll.qlIndexFixing(Index6M,$H967,TRUE,_xll.ohTrigger(RecalcTrigger,Trigger6M)),NA())</f>
        <v>3.4570234426281155E-2</v>
      </c>
      <c r="O967" s="52">
        <f>IFERROR(_xll.qlIndexFixing(ONIndex6M,I967,TRUE,_xll.ohTrigger(RecalcTrigger,Trigger6M)),NA())</f>
        <v>3.4299001574842336E-2</v>
      </c>
      <c r="P967" s="52">
        <f>IFERROR(_xll.qlIndexFixing(Index1Y,$H967,TRUE,_xll.ohTrigger(RecalcTrigger,Trigger1Y)),NA())</f>
        <v>3.6083836322192364E-2</v>
      </c>
      <c r="Q967" s="52">
        <f>IFERROR(_xll.qlIndexFixing(ONIndex1Y,I967,TRUE,_xll.ohTrigger(RecalcTrigger,Trigger1Y)),NA())</f>
        <v>3.5284463341351824E-2</v>
      </c>
    </row>
    <row r="968" spans="2:17" x14ac:dyDescent="0.2">
      <c r="B968" s="46" t="s">
        <v>51</v>
      </c>
      <c r="D968" s="49">
        <f>_xll.qlCalendarAdvance(LocalCalendar,$D967,B968,"f",FALSE)</f>
        <v>46073</v>
      </c>
      <c r="E968" s="49">
        <f>_xll.qlInterestRateIndexValueDate(IndexON,D968)</f>
        <v>46073</v>
      </c>
      <c r="F968" s="52">
        <f>IFERROR(_xll.qlIndexFixing(IndexON,D968,TRUE,_xll.ohTrigger(RecalcTrigger,TriggerON)),NA())</f>
        <v>3.1359847876952784E-2</v>
      </c>
      <c r="H968" s="49">
        <f>_xll.qlCalendarAdvance(IborCalendar,$H967,B968,"f",FALSE)</f>
        <v>46070</v>
      </c>
      <c r="I968" s="49">
        <f>_xll.qlInterestRateIndexValueDate(Index1M,$H968)</f>
        <v>46072</v>
      </c>
      <c r="J968" s="52">
        <f>IFERROR(_xll.qlIndexFixing(Index1M,$H968,TRUE,_xll.ohTrigger(RecalcTrigger,Trigger1M)),NA())</f>
        <v>3.2590094565001504E-2</v>
      </c>
      <c r="K968" s="52">
        <f>IFERROR(_xll.qlIndexFixing(ONIndex1M,I968,TRUE,_xll.ohTrigger(RecalcTrigger,Trigger1M)),NA())</f>
        <v>3.2547595843759325E-2</v>
      </c>
      <c r="L968" s="52">
        <f>IFERROR(_xll.qlIndexFixing(Index3M,H968,TRUE,_xll.ohTrigger(RecalcTrigger,Trigger3M)),NA())</f>
        <v>3.3468171994454579E-2</v>
      </c>
      <c r="M968" s="52">
        <f>IFERROR(_xll.qlIndexFixing(ONIndex3M,I968,TRUE,_xll.ohTrigger(RecalcTrigger,Trigger3M)),NA())</f>
        <v>3.3322256177479304E-2</v>
      </c>
      <c r="N968" s="52">
        <f>IFERROR(_xll.qlIndexFixing(Index6M,$H968,TRUE,_xll.ohTrigger(RecalcTrigger,Trigger6M)),NA())</f>
        <v>3.4568361030486862E-2</v>
      </c>
      <c r="O968" s="52">
        <f>IFERROR(_xll.qlIndexFixing(ONIndex6M,I968,TRUE,_xll.ohTrigger(RecalcTrigger,Trigger6M)),NA())</f>
        <v>3.4297064043347092E-2</v>
      </c>
      <c r="P968" s="52">
        <f>IFERROR(_xll.qlIndexFixing(Index1Y,$H968,TRUE,_xll.ohTrigger(RecalcTrigger,Trigger1Y)),NA())</f>
        <v>3.6088434501665052E-2</v>
      </c>
      <c r="Q968" s="52">
        <f>IFERROR(_xll.qlIndexFixing(ONIndex1Y,I968,TRUE,_xll.ohTrigger(RecalcTrigger,Trigger1Y)),NA())</f>
        <v>3.5290812378567793E-2</v>
      </c>
    </row>
    <row r="969" spans="2:17" x14ac:dyDescent="0.2">
      <c r="B969" s="46" t="s">
        <v>51</v>
      </c>
      <c r="D969" s="49">
        <f>_xll.qlCalendarAdvance(LocalCalendar,$D968,B969,"f",FALSE)</f>
        <v>46080</v>
      </c>
      <c r="E969" s="49">
        <f>_xll.qlInterestRateIndexValueDate(IndexON,D969)</f>
        <v>46080</v>
      </c>
      <c r="F969" s="52">
        <f>IFERROR(_xll.qlIndexFixing(IndexON,D969,TRUE,_xll.ohTrigger(RecalcTrigger,TriggerON)),NA())</f>
        <v>3.1364324549931766E-2</v>
      </c>
      <c r="H969" s="49">
        <f>_xll.qlCalendarAdvance(IborCalendar,$H968,B969,"f",FALSE)</f>
        <v>46077</v>
      </c>
      <c r="I969" s="49">
        <f>_xll.qlInterestRateIndexValueDate(Index1M,$H969)</f>
        <v>46079</v>
      </c>
      <c r="J969" s="52">
        <f>IFERROR(_xll.qlIndexFixing(Index1M,$H969,TRUE,_xll.ohTrigger(RecalcTrigger,Trigger1M)),NA())</f>
        <v>3.2591442863437257E-2</v>
      </c>
      <c r="K969" s="52">
        <f>IFERROR(_xll.qlIndexFixing(ONIndex1M,I969,TRUE,_xll.ohTrigger(RecalcTrigger,Trigger1M)),NA())</f>
        <v>3.2549067271698817E-2</v>
      </c>
      <c r="L969" s="52">
        <f>IFERROR(_xll.qlIndexFixing(Index3M,H969,TRUE,_xll.ohTrigger(RecalcTrigger,Trigger3M)),NA())</f>
        <v>3.3469582964565661E-2</v>
      </c>
      <c r="M969" s="52">
        <f>IFERROR(_xll.qlIndexFixing(ONIndex3M,I969,TRUE,_xll.ohTrigger(RecalcTrigger,Trigger3M)),NA())</f>
        <v>3.3324029717594073E-2</v>
      </c>
      <c r="N969" s="52">
        <f>IFERROR(_xll.qlIndexFixing(Index6M,$H969,TRUE,_xll.ohTrigger(RecalcTrigger,Trigger6M)),NA())</f>
        <v>3.4566495229355142E-2</v>
      </c>
      <c r="O969" s="52">
        <f>IFERROR(_xll.qlIndexFixing(ONIndex6M,I969,TRUE,_xll.ohTrigger(RecalcTrigger,Trigger6M)),NA())</f>
        <v>3.4295133975881242E-2</v>
      </c>
      <c r="P969" s="52">
        <f>IFERROR(_xll.qlIndexFixing(Index1Y,$H969,TRUE,_xll.ohTrigger(RecalcTrigger,Trigger1Y)),NA())</f>
        <v>3.6092866725475382E-2</v>
      </c>
      <c r="Q969" s="52">
        <f>IFERROR(_xll.qlIndexFixing(ONIndex1Y,I969,TRUE,_xll.ohTrigger(RecalcTrigger,Trigger1Y)),NA())</f>
        <v>3.5297233094446767E-2</v>
      </c>
    </row>
    <row r="970" spans="2:17" x14ac:dyDescent="0.2">
      <c r="B970" s="46" t="s">
        <v>51</v>
      </c>
      <c r="D970" s="49">
        <f>_xll.qlCalendarAdvance(LocalCalendar,$D969,B970,"f",FALSE)</f>
        <v>46087</v>
      </c>
      <c r="E970" s="49">
        <f>_xll.qlInterestRateIndexValueDate(IndexON,D970)</f>
        <v>46087</v>
      </c>
      <c r="F970" s="52">
        <f>IFERROR(_xll.qlIndexFixing(IndexON,D970,TRUE,_xll.ohTrigger(RecalcTrigger,TriggerON)),NA())</f>
        <v>3.1368670238913765E-2</v>
      </c>
      <c r="H970" s="49">
        <f>_xll.qlCalendarAdvance(IborCalendar,$H969,B970,"f",FALSE)</f>
        <v>46084</v>
      </c>
      <c r="I970" s="49">
        <f>_xll.qlInterestRateIndexValueDate(Index1M,$H970)</f>
        <v>46086</v>
      </c>
      <c r="J970" s="52">
        <f>IFERROR(_xll.qlIndexFixing(Index1M,$H970,TRUE,_xll.ohTrigger(RecalcTrigger,Trigger1M)),NA())</f>
        <v>3.2600522615212124E-2</v>
      </c>
      <c r="K970" s="52">
        <f>IFERROR(_xll.qlIndexFixing(ONIndex1M,I970,TRUE,_xll.ohTrigger(RecalcTrigger,Trigger1M)),NA())</f>
        <v>3.2550473150072534E-2</v>
      </c>
      <c r="L970" s="52">
        <f>IFERROR(_xll.qlIndexFixing(Index3M,H970,TRUE,_xll.ohTrigger(RecalcTrigger,Trigger3M)),NA())</f>
        <v>3.3475843547450937E-2</v>
      </c>
      <c r="M970" s="52">
        <f>IFERROR(_xll.qlIndexFixing(ONIndex3M,I970,TRUE,_xll.ohTrigger(RecalcTrigger,Trigger3M)),NA())</f>
        <v>3.3325743754586412E-2</v>
      </c>
      <c r="N970" s="52">
        <f>IFERROR(_xll.qlIndexFixing(Index6M,$H970,TRUE,_xll.ohTrigger(RecalcTrigger,Trigger6M)),NA())</f>
        <v>3.4573757446070413E-2</v>
      </c>
      <c r="O970" s="52">
        <f>IFERROR(_xll.qlIndexFixing(ONIndex6M,I970,TRUE,_xll.ohTrigger(RecalcTrigger,Trigger6M)),NA())</f>
        <v>3.4293211372204979E-2</v>
      </c>
      <c r="P970" s="52">
        <f>IFERROR(_xll.qlIndexFixing(Index1Y,$H970,TRUE,_xll.ohTrigger(RecalcTrigger,Trigger1Y)),NA())</f>
        <v>3.6097125834438318E-2</v>
      </c>
      <c r="Q970" s="52">
        <f>IFERROR(_xll.qlIndexFixing(ONIndex1Y,I970,TRUE,_xll.ohTrigger(RecalcTrigger,Trigger1Y)),NA())</f>
        <v>3.5303725488988746E-2</v>
      </c>
    </row>
    <row r="971" spans="2:17" x14ac:dyDescent="0.2">
      <c r="B971" s="46" t="s">
        <v>51</v>
      </c>
      <c r="D971" s="49">
        <f>_xll.qlCalendarAdvance(LocalCalendar,$D970,B971,"f",FALSE)</f>
        <v>46094</v>
      </c>
      <c r="E971" s="49">
        <f>_xll.qlInterestRateIndexValueDate(IndexON,D971)</f>
        <v>46094</v>
      </c>
      <c r="F971" s="52">
        <f>IFERROR(_xll.qlIndexFixing(IndexON,D971,TRUE,_xll.ohTrigger(RecalcTrigger,TriggerON)),NA())</f>
        <v>3.1372884943818846E-2</v>
      </c>
      <c r="H971" s="49">
        <f>_xll.qlCalendarAdvance(IborCalendar,$H970,B971,"f",FALSE)</f>
        <v>46091</v>
      </c>
      <c r="I971" s="49">
        <f>_xll.qlInterestRateIndexValueDate(Index1M,$H971)</f>
        <v>46093</v>
      </c>
      <c r="J971" s="52">
        <f>IFERROR(_xll.qlIndexFixing(Index1M,$H971,TRUE,_xll.ohTrigger(RecalcTrigger,Trigger1M)),NA())</f>
        <v>3.2600162406796751E-2</v>
      </c>
      <c r="K971" s="52">
        <f>IFERROR(_xll.qlIndexFixing(ONIndex1M,I971,TRUE,_xll.ohTrigger(RecalcTrigger,Trigger1M)),NA())</f>
        <v>3.2551813478880476E-2</v>
      </c>
      <c r="L971" s="52">
        <f>IFERROR(_xll.qlIndexFixing(Index3M,H971,TRUE,_xll.ohTrigger(RecalcTrigger,Trigger3M)),NA())</f>
        <v>3.347712203885933E-2</v>
      </c>
      <c r="M971" s="52">
        <f>IFERROR(_xll.qlIndexFixing(ONIndex3M,I971,TRUE,_xll.ohTrigger(RecalcTrigger,Trigger3M)),NA())</f>
        <v>3.3327398288616195E-2</v>
      </c>
      <c r="N971" s="52">
        <f>IFERROR(_xll.qlIndexFixing(Index6M,$H971,TRUE,_xll.ohTrigger(RecalcTrigger,Trigger6M)),NA())</f>
        <v>3.4570388266849494E-2</v>
      </c>
      <c r="O971" s="52">
        <f>IFERROR(_xll.qlIndexFixing(ONIndex6M,I971,TRUE,_xll.ohTrigger(RecalcTrigger,Trigger6M)),NA())</f>
        <v>3.4291296232638047E-2</v>
      </c>
      <c r="P971" s="52">
        <f>IFERROR(_xll.qlIndexFixing(Index1Y,$H971,TRUE,_xll.ohTrigger(RecalcTrigger,Trigger1Y)),NA())</f>
        <v>3.610120466933555E-2</v>
      </c>
      <c r="Q971" s="52">
        <f>IFERROR(_xll.qlIndexFixing(ONIndex1Y,I971,TRUE,_xll.ohTrigger(RecalcTrigger,Trigger1Y)),NA())</f>
        <v>3.5310289562193731E-2</v>
      </c>
    </row>
    <row r="972" spans="2:17" x14ac:dyDescent="0.2">
      <c r="B972" s="46" t="s">
        <v>51</v>
      </c>
      <c r="D972" s="49">
        <f>_xll.qlCalendarAdvance(LocalCalendar,$D971,B972,"f",FALSE)</f>
        <v>46101</v>
      </c>
      <c r="E972" s="49">
        <f>_xll.qlInterestRateIndexValueDate(IndexON,D972)</f>
        <v>46101</v>
      </c>
      <c r="F972" s="52">
        <f>IFERROR(_xll.qlIndexFixing(IndexON,D972,TRUE,_xll.ohTrigger(RecalcTrigger,TriggerON)),NA())</f>
        <v>3.1376968664673655E-2</v>
      </c>
      <c r="H972" s="49">
        <f>_xll.qlCalendarAdvance(IborCalendar,$H971,B972,"f",FALSE)</f>
        <v>46098</v>
      </c>
      <c r="I972" s="49">
        <f>_xll.qlInterestRateIndexValueDate(Index1M,$H972)</f>
        <v>46100</v>
      </c>
      <c r="J972" s="52">
        <f>IFERROR(_xll.qlIndexFixing(Index1M,$H972,TRUE,_xll.ohTrigger(RecalcTrigger,Trigger1M)),NA())</f>
        <v>3.2601295211786563E-2</v>
      </c>
      <c r="K972" s="52">
        <f>IFERROR(_xll.qlIndexFixing(ONIndex1M,I972,TRUE,_xll.ohTrigger(RecalcTrigger,Trigger1M)),NA())</f>
        <v>3.2553088258282514E-2</v>
      </c>
      <c r="L972" s="52">
        <f>IFERROR(_xll.qlIndexFixing(Index3M,H972,TRUE,_xll.ohTrigger(RecalcTrigger,Trigger3M)),NA())</f>
        <v>3.3478340524068582E-2</v>
      </c>
      <c r="M972" s="52">
        <f>IFERROR(_xll.qlIndexFixing(ONIndex3M,I972,TRUE,_xll.ohTrigger(RecalcTrigger,Trigger3M)),NA())</f>
        <v>3.3328993319523548E-2</v>
      </c>
      <c r="N972" s="52">
        <f>IFERROR(_xll.qlIndexFixing(Index6M,$H972,TRUE,_xll.ohTrigger(RecalcTrigger,Trigger6M)),NA())</f>
        <v>3.4568547085921775E-2</v>
      </c>
      <c r="O972" s="52">
        <f>IFERROR(_xll.qlIndexFixing(ONIndex6M,I972,TRUE,_xll.ohTrigger(RecalcTrigger,Trigger6M)),NA())</f>
        <v>3.4289388556940636E-2</v>
      </c>
      <c r="P972" s="52">
        <f>IFERROR(_xll.qlIndexFixing(Index1Y,$H972,TRUE,_xll.ohTrigger(RecalcTrigger,Trigger1Y)),NA())</f>
        <v>3.6105096070926213E-2</v>
      </c>
      <c r="Q972" s="52">
        <f>IFERROR(_xll.qlIndexFixing(ONIndex1Y,I972,TRUE,_xll.ohTrigger(RecalcTrigger,Trigger1Y)),NA())</f>
        <v>3.531692531406172E-2</v>
      </c>
    </row>
    <row r="973" spans="2:17" x14ac:dyDescent="0.2">
      <c r="B973" s="46" t="s">
        <v>51</v>
      </c>
      <c r="D973" s="49">
        <f>_xll.qlCalendarAdvance(LocalCalendar,$D972,B973,"f",FALSE)</f>
        <v>46108</v>
      </c>
      <c r="E973" s="49">
        <f>_xll.qlInterestRateIndexValueDate(IndexON,D973)</f>
        <v>46108</v>
      </c>
      <c r="F973" s="52">
        <f>IFERROR(_xll.qlIndexFixing(IndexON,D973,TRUE,_xll.ohTrigger(RecalcTrigger,TriggerON)),NA())</f>
        <v>3.138092140147819E-2</v>
      </c>
      <c r="H973" s="49">
        <f>_xll.qlCalendarAdvance(IborCalendar,$H972,B973,"f",FALSE)</f>
        <v>46105</v>
      </c>
      <c r="I973" s="49">
        <f>_xll.qlInterestRateIndexValueDate(Index1M,$H973)</f>
        <v>46107</v>
      </c>
      <c r="J973" s="52">
        <f>IFERROR(_xll.qlIndexFixing(Index1M,$H973,TRUE,_xll.ohTrigger(RecalcTrigger,Trigger1M)),NA())</f>
        <v>3.2602362283332686E-2</v>
      </c>
      <c r="K973" s="52">
        <f>IFERROR(_xll.qlIndexFixing(ONIndex1M,I973,TRUE,_xll.ohTrigger(RecalcTrigger,Trigger1M)),NA())</f>
        <v>3.2554297488038841E-2</v>
      </c>
      <c r="L973" s="52">
        <f>IFERROR(_xll.qlIndexFixing(Index3M,H973,TRUE,_xll.ohTrigger(RecalcTrigger,Trigger3M)),NA())</f>
        <v>3.3479499003022217E-2</v>
      </c>
      <c r="M973" s="52">
        <f>IFERROR(_xll.qlIndexFixing(ONIndex3M,I973,TRUE,_xll.ohTrigger(RecalcTrigger,Trigger3M)),NA())</f>
        <v>3.3330528847308472E-2</v>
      </c>
      <c r="N973" s="52">
        <f>IFERROR(_xll.qlIndexFixing(Index6M,$H973,TRUE,_xll.ohTrigger(RecalcTrigger,Trigger6M)),NA())</f>
        <v>3.456671350322664E-2</v>
      </c>
      <c r="O973" s="52">
        <f>IFERROR(_xll.qlIndexFixing(ONIndex6M,I973,TRUE,_xll.ohTrigger(RecalcTrigger,Trigger6M)),NA())</f>
        <v>3.4287488345192685E-2</v>
      </c>
      <c r="P973" s="52">
        <f>IFERROR(_xll.qlIndexFixing(Index1Y,$H973,TRUE,_xll.ohTrigger(RecalcTrigger,Trigger1Y)),NA())</f>
        <v>3.6116376081520907E-2</v>
      </c>
      <c r="Q973" s="52">
        <f>IFERROR(_xll.qlIndexFixing(ONIndex1Y,I973,TRUE,_xll.ohTrigger(RecalcTrigger,Trigger1Y)),NA())</f>
        <v>3.5323632744592715E-2</v>
      </c>
    </row>
    <row r="974" spans="2:17" x14ac:dyDescent="0.2">
      <c r="B974" s="46" t="s">
        <v>51</v>
      </c>
      <c r="D974" s="49">
        <f>_xll.qlCalendarAdvance(LocalCalendar,$D973,B974,"f",FALSE)</f>
        <v>46115</v>
      </c>
      <c r="E974" s="49">
        <f>_xll.qlInterestRateIndexValueDate(IndexON,D974)</f>
        <v>46115</v>
      </c>
      <c r="F974" s="52">
        <f>IFERROR(_xll.qlIndexFixing(IndexON,D974,TRUE,_xll.ohTrigger(RecalcTrigger,TriggerON)),NA())</f>
        <v>3.1384743154205808E-2</v>
      </c>
      <c r="H974" s="49">
        <f>_xll.qlCalendarAdvance(IborCalendar,$H973,B974,"f",FALSE)</f>
        <v>46112</v>
      </c>
      <c r="I974" s="49">
        <f>_xll.qlInterestRateIndexValueDate(Index1M,$H974)</f>
        <v>46114</v>
      </c>
      <c r="J974" s="52">
        <f>IFERROR(_xll.qlIndexFixing(Index1M,$H974,TRUE,_xll.ohTrigger(RecalcTrigger,Trigger1M)),NA())</f>
        <v>3.2604903983433076E-2</v>
      </c>
      <c r="K974" s="52">
        <f>IFERROR(_xll.qlIndexFixing(ONIndex1M,I974,TRUE,_xll.ohTrigger(RecalcTrigger,Trigger1M)),NA())</f>
        <v>3.2561643295569098E-2</v>
      </c>
      <c r="L974" s="52">
        <f>IFERROR(_xll.qlIndexFixing(Index3M,H974,TRUE,_xll.ohTrigger(RecalcTrigger,Trigger3M)),NA())</f>
        <v>3.3478977941107532E-2</v>
      </c>
      <c r="M974" s="52">
        <f>IFERROR(_xll.qlIndexFixing(ONIndex3M,I974,TRUE,_xll.ohTrigger(RecalcTrigger,Trigger3M)),NA())</f>
        <v>3.3338587520621132E-2</v>
      </c>
      <c r="N974" s="52">
        <f>IFERROR(_xll.qlIndexFixing(Index6M,$H974,TRUE,_xll.ohTrigger(RecalcTrigger,Trigger6M)),NA())</f>
        <v>3.4560322696852906E-2</v>
      </c>
      <c r="O974" s="52">
        <f>IFERROR(_xll.qlIndexFixing(ONIndex6M,I974,TRUE,_xll.ohTrigger(RecalcTrigger,Trigger6M)),NA())</f>
        <v>3.4291587319120964E-2</v>
      </c>
      <c r="P974" s="52">
        <f>IFERROR(_xll.qlIndexFixing(Index1Y,$H974,TRUE,_xll.ohTrigger(RecalcTrigger,Trigger1Y)),NA())</f>
        <v>3.6112287937199353E-2</v>
      </c>
      <c r="Q974" s="52">
        <f>IFERROR(_xll.qlIndexFixing(ONIndex1Y,I974,TRUE,_xll.ohTrigger(RecalcTrigger,Trigger1Y)),NA())</f>
        <v>3.5339299472827435E-2</v>
      </c>
    </row>
    <row r="975" spans="2:17" x14ac:dyDescent="0.2">
      <c r="B975" s="46" t="s">
        <v>51</v>
      </c>
      <c r="D975" s="49">
        <f>_xll.qlCalendarAdvance(LocalCalendar,$D974,B975,"f",FALSE)</f>
        <v>46122</v>
      </c>
      <c r="E975" s="49">
        <f>_xll.qlInterestRateIndexValueDate(IndexON,D975)</f>
        <v>46122</v>
      </c>
      <c r="F975" s="52">
        <f>IFERROR(_xll.qlIndexFixing(IndexON,D975,TRUE,_xll.ohTrigger(RecalcTrigger,TriggerON)),NA())</f>
        <v>3.1388433922829861E-2</v>
      </c>
      <c r="H975" s="49">
        <f>_xll.qlCalendarAdvance(IborCalendar,$H974,B975,"f",FALSE)</f>
        <v>46119</v>
      </c>
      <c r="I975" s="49">
        <f>_xll.qlInterestRateIndexValueDate(Index1M,$H975)</f>
        <v>46121</v>
      </c>
      <c r="J975" s="52">
        <f>IFERROR(_xll.qlIndexFixing(Index1M,$H975,TRUE,_xll.ohTrigger(RecalcTrigger,Trigger1M)),NA())</f>
        <v>3.2604299226021427E-2</v>
      </c>
      <c r="K975" s="52">
        <f>IFERROR(_xll.qlIndexFixing(ONIndex1M,I975,TRUE,_xll.ohTrigger(RecalcTrigger,Trigger1M)),NA())</f>
        <v>3.2556519299014042E-2</v>
      </c>
      <c r="L975" s="52">
        <f>IFERROR(_xll.qlIndexFixing(Index3M,H975,TRUE,_xll.ohTrigger(RecalcTrigger,Trigger3M)),NA())</f>
        <v>3.3480020597006735E-2</v>
      </c>
      <c r="M975" s="52">
        <f>IFERROR(_xll.qlIndexFixing(ONIndex3M,I975,TRUE,_xll.ohTrigger(RecalcTrigger,Trigger3M)),NA())</f>
        <v>3.3333421393750839E-2</v>
      </c>
      <c r="N975" s="52">
        <f>IFERROR(_xll.qlIndexFixing(Index6M,$H975,TRUE,_xll.ohTrigger(RecalcTrigger,Trigger6M)),NA())</f>
        <v>3.4558503201914802E-2</v>
      </c>
      <c r="O975" s="52">
        <f>IFERROR(_xll.qlIndexFixing(ONIndex6M,I975,TRUE,_xll.ohTrigger(RecalcTrigger,Trigger6M)),NA())</f>
        <v>3.4283710313545157E-2</v>
      </c>
      <c r="P975" s="52">
        <f>IFERROR(_xll.qlIndexFixing(Index1Y,$H975,TRUE,_xll.ohTrigger(RecalcTrigger,Trigger1Y)),NA())</f>
        <v>3.6115574083413461E-2</v>
      </c>
      <c r="Q975" s="52">
        <f>IFERROR(_xll.qlIndexFixing(ONIndex1Y,I975,TRUE,_xll.ohTrigger(RecalcTrigger,Trigger1Y)),NA())</f>
        <v>3.5337262641643719E-2</v>
      </c>
    </row>
    <row r="976" spans="2:17" x14ac:dyDescent="0.2">
      <c r="B976" s="46" t="s">
        <v>51</v>
      </c>
      <c r="D976" s="49">
        <f>_xll.qlCalendarAdvance(LocalCalendar,$D975,B976,"f",FALSE)</f>
        <v>46129</v>
      </c>
      <c r="E976" s="49">
        <f>_xll.qlInterestRateIndexValueDate(IndexON,D976)</f>
        <v>46129</v>
      </c>
      <c r="F976" s="52">
        <f>IFERROR(_xll.qlIndexFixing(IndexON,D976,TRUE,_xll.ohTrigger(RecalcTrigger,TriggerON)),NA())</f>
        <v>3.1391993707350352E-2</v>
      </c>
      <c r="H976" s="49">
        <f>_xll.qlCalendarAdvance(IborCalendar,$H975,B976,"f",FALSE)</f>
        <v>46126</v>
      </c>
      <c r="I976" s="49">
        <f>_xll.qlInterestRateIndexValueDate(Index1M,$H976)</f>
        <v>46128</v>
      </c>
      <c r="J976" s="52">
        <f>IFERROR(_xll.qlIndexFixing(Index1M,$H976,TRUE,_xll.ohTrigger(RecalcTrigger,Trigger1M)),NA())</f>
        <v>3.2605169097134068E-2</v>
      </c>
      <c r="K976" s="52">
        <f>IFERROR(_xll.qlIndexFixing(ONIndex1M,I976,TRUE,_xll.ohTrigger(RecalcTrigger,Trigger1M)),NA())</f>
        <v>3.2557531880232915E-2</v>
      </c>
      <c r="L976" s="52">
        <f>IFERROR(_xll.qlIndexFixing(Index3M,H976,TRUE,_xll.ohTrigger(RecalcTrigger,Trigger3M)),NA())</f>
        <v>3.3481003252058564E-2</v>
      </c>
      <c r="M976" s="52">
        <f>IFERROR(_xll.qlIndexFixing(ONIndex3M,I976,TRUE,_xll.ohTrigger(RecalcTrigger,Trigger3M)),NA())</f>
        <v>3.3334778412248411E-2</v>
      </c>
      <c r="N976" s="52">
        <f>IFERROR(_xll.qlIndexFixing(Index6M,$H976,TRUE,_xll.ohTrigger(RecalcTrigger,Trigger6M)),NA())</f>
        <v>3.4556691302954315E-2</v>
      </c>
      <c r="O976" s="52">
        <f>IFERROR(_xll.qlIndexFixing(ONIndex6M,I976,TRUE,_xll.ohTrigger(RecalcTrigger,Trigger6M)),NA())</f>
        <v>3.4281832493565645E-2</v>
      </c>
      <c r="P976" s="52">
        <f>IFERROR(_xll.qlIndexFixing(Index1Y,$H976,TRUE,_xll.ohTrigger(RecalcTrigger,Trigger1Y)),NA())</f>
        <v>3.611864415941269E-2</v>
      </c>
      <c r="Q976" s="52">
        <f>IFERROR(_xll.qlIndexFixing(ONIndex1Y,I976,TRUE,_xll.ohTrigger(RecalcTrigger,Trigger1Y)),NA())</f>
        <v>3.5344185108243664E-2</v>
      </c>
    </row>
    <row r="977" spans="2:17" x14ac:dyDescent="0.2">
      <c r="B977" s="46" t="s">
        <v>51</v>
      </c>
      <c r="D977" s="49">
        <f>_xll.qlCalendarAdvance(LocalCalendar,$D976,B977,"f",FALSE)</f>
        <v>46136</v>
      </c>
      <c r="E977" s="49">
        <f>_xll.qlInterestRateIndexValueDate(IndexON,D977)</f>
        <v>46136</v>
      </c>
      <c r="F977" s="52">
        <f>IFERROR(_xll.qlIndexFixing(IndexON,D977,TRUE,_xll.ohTrigger(RecalcTrigger,TriggerON)),NA())</f>
        <v>3.1395422507740633E-2</v>
      </c>
      <c r="H977" s="49">
        <f>_xll.qlCalendarAdvance(IborCalendar,$H976,B977,"f",FALSE)</f>
        <v>46133</v>
      </c>
      <c r="I977" s="49">
        <f>_xll.qlInterestRateIndexValueDate(Index1M,$H977)</f>
        <v>46135</v>
      </c>
      <c r="J977" s="52">
        <f>IFERROR(_xll.qlIndexFixing(Index1M,$H977,TRUE,_xll.ohTrigger(RecalcTrigger,Trigger1M)),NA())</f>
        <v>3.2607499745746053E-2</v>
      </c>
      <c r="K977" s="52">
        <f>IFERROR(_xll.qlIndexFixing(ONIndex1M,I977,TRUE,_xll.ohTrigger(RecalcTrigger,Trigger1M)),NA())</f>
        <v>3.2558478911886013E-2</v>
      </c>
      <c r="L977" s="52">
        <f>IFERROR(_xll.qlIndexFixing(Index3M,H977,TRUE,_xll.ohTrigger(RecalcTrigger,Trigger3M)),NA())</f>
        <v>3.348192590621648E-2</v>
      </c>
      <c r="M977" s="52">
        <f>IFERROR(_xll.qlIndexFixing(ONIndex3M,I977,TRUE,_xll.ohTrigger(RecalcTrigger,Trigger3M)),NA())</f>
        <v>3.3336075927783426E-2</v>
      </c>
      <c r="N977" s="52">
        <f>IFERROR(_xll.qlIndexFixing(Index6M,$H977,TRUE,_xll.ohTrigger(RecalcTrigger,Trigger6M)),NA())</f>
        <v>3.4554886999951351E-2</v>
      </c>
      <c r="O977" s="52">
        <f>IFERROR(_xll.qlIndexFixing(ONIndex6M,I977,TRUE,_xll.ohTrigger(RecalcTrigger,Trigger6M)),NA())</f>
        <v>3.4279962137615527E-2</v>
      </c>
      <c r="P977" s="52">
        <f>IFERROR(_xll.qlIndexFixing(Index1Y,$H977,TRUE,_xll.ohTrigger(RecalcTrigger,Trigger1Y)),NA())</f>
        <v>3.6121491006053198E-2</v>
      </c>
      <c r="Q977" s="52">
        <f>IFERROR(_xll.qlIndexFixing(ONIndex1Y,I977,TRUE,_xll.ohTrigger(RecalcTrigger,Trigger1Y)),NA())</f>
        <v>3.5351179253506615E-2</v>
      </c>
    </row>
    <row r="978" spans="2:17" x14ac:dyDescent="0.2">
      <c r="B978" s="46" t="s">
        <v>51</v>
      </c>
      <c r="D978" s="49">
        <f>_xll.qlCalendarAdvance(LocalCalendar,$D977,B978,"f",FALSE)</f>
        <v>46143</v>
      </c>
      <c r="E978" s="49">
        <f>_xll.qlInterestRateIndexValueDate(IndexON,D978)</f>
        <v>46143</v>
      </c>
      <c r="F978" s="52">
        <f>IFERROR(_xll.qlIndexFixing(IndexON,D978,TRUE,_xll.ohTrigger(RecalcTrigger,TriggerON)),NA())</f>
        <v>3.1398720324027352E-2</v>
      </c>
      <c r="H978" s="49">
        <f>_xll.qlCalendarAdvance(IborCalendar,$H977,B978,"f",FALSE)</f>
        <v>46140</v>
      </c>
      <c r="I978" s="49">
        <f>_xll.qlInterestRateIndexValueDate(Index1M,$H978)</f>
        <v>46142</v>
      </c>
      <c r="J978" s="52">
        <f>IFERROR(_xll.qlIndexFixing(Index1M,$H978,TRUE,_xll.ohTrigger(RecalcTrigger,Trigger1M)),NA())</f>
        <v>3.2602143894552862E-2</v>
      </c>
      <c r="K978" s="52">
        <f>IFERROR(_xll.qlIndexFixing(ONIndex1M,I978,TRUE,_xll.ohTrigger(RecalcTrigger,Trigger1M)),NA())</f>
        <v>3.2559360393973336E-2</v>
      </c>
      <c r="L978" s="52">
        <f>IFERROR(_xll.qlIndexFixing(Index3M,H978,TRUE,_xll.ohTrigger(RecalcTrigger,Trigger3M)),NA())</f>
        <v>3.3484391302216671E-2</v>
      </c>
      <c r="M978" s="52">
        <f>IFERROR(_xll.qlIndexFixing(ONIndex3M,I978,TRUE,_xll.ohTrigger(RecalcTrigger,Trigger3M)),NA())</f>
        <v>3.3337313940196012E-2</v>
      </c>
      <c r="N978" s="52">
        <f>IFERROR(_xll.qlIndexFixing(Index6M,$H978,TRUE,_xll.ohTrigger(RecalcTrigger,Trigger6M)),NA())</f>
        <v>3.455309029288451E-2</v>
      </c>
      <c r="O978" s="52">
        <f>IFERROR(_xll.qlIndexFixing(ONIndex6M,I978,TRUE,_xll.ohTrigger(RecalcTrigger,Trigger6M)),NA())</f>
        <v>3.4278099245614868E-2</v>
      </c>
      <c r="P978" s="52">
        <f>IFERROR(_xll.qlIndexFixing(Index1Y,$H978,TRUE,_xll.ohTrigger(RecalcTrigger,Trigger1Y)),NA())</f>
        <v>3.6124107464254637E-2</v>
      </c>
      <c r="Q978" s="52">
        <f>IFERROR(_xll.qlIndexFixing(ONIndex1Y,I978,TRUE,_xll.ohTrigger(RecalcTrigger,Trigger1Y)),NA())</f>
        <v>3.5358245077432571E-2</v>
      </c>
    </row>
    <row r="979" spans="2:17" x14ac:dyDescent="0.2">
      <c r="B979" s="46" t="s">
        <v>51</v>
      </c>
      <c r="D979" s="49">
        <f>_xll.qlCalendarAdvance(LocalCalendar,$D978,B979,"f",FALSE)</f>
        <v>46150</v>
      </c>
      <c r="E979" s="49">
        <f>_xll.qlInterestRateIndexValueDate(IndexON,D979)</f>
        <v>46150</v>
      </c>
      <c r="F979" s="52">
        <f>IFERROR(_xll.qlIndexFixing(IndexON,D979,TRUE,_xll.ohTrigger(RecalcTrigger,TriggerON)),NA())</f>
        <v>3.1401887156183861E-2</v>
      </c>
      <c r="H979" s="49">
        <f>_xll.qlCalendarAdvance(IborCalendar,$H978,B979,"f",FALSE)</f>
        <v>46147</v>
      </c>
      <c r="I979" s="49">
        <f>_xll.qlInterestRateIndexValueDate(Index1M,$H979)</f>
        <v>46149</v>
      </c>
      <c r="J979" s="52">
        <f>IFERROR(_xll.qlIndexFixing(Index1M,$H979,TRUE,_xll.ohTrigger(RecalcTrigger,Trigger1M)),NA())</f>
        <v>3.2607384309355225E-2</v>
      </c>
      <c r="K979" s="52">
        <f>IFERROR(_xll.qlIndexFixing(ONIndex1M,I979,TRUE,_xll.ohTrigger(RecalcTrigger,Trigger1M)),NA())</f>
        <v>3.2560176326574819E-2</v>
      </c>
      <c r="L979" s="52">
        <f>IFERROR(_xll.qlIndexFixing(Index3M,H979,TRUE,_xll.ohTrigger(RecalcTrigger,Trigger3M)),NA())</f>
        <v>3.3485189742626979E-2</v>
      </c>
      <c r="M979" s="52">
        <f>IFERROR(_xll.qlIndexFixing(ONIndex3M,I979,TRUE,_xll.ohTrigger(RecalcTrigger,Trigger3M)),NA())</f>
        <v>3.3338492449406232E-2</v>
      </c>
      <c r="N979" s="52">
        <f>IFERROR(_xll.qlIndexFixing(Index6M,$H979,TRUE,_xll.ohTrigger(RecalcTrigger,Trigger6M)),NA())</f>
        <v>3.4555871568761158E-2</v>
      </c>
      <c r="O979" s="52">
        <f>IFERROR(_xll.qlIndexFixing(ONIndex6M,I979,TRUE,_xll.ohTrigger(RecalcTrigger,Trigger6M)),NA())</f>
        <v>3.4276243817563667E-2</v>
      </c>
      <c r="P979" s="52">
        <f>IFERROR(_xll.qlIndexFixing(Index1Y,$H979,TRUE,_xll.ohTrigger(RecalcTrigger,Trigger1Y)),NA())</f>
        <v>3.6126486375016385E-2</v>
      </c>
      <c r="Q979" s="52">
        <f>IFERROR(_xll.qlIndexFixing(ONIndex1Y,I979,TRUE,_xll.ohTrigger(RecalcTrigger,Trigger1Y)),NA())</f>
        <v>3.5365382580181404E-2</v>
      </c>
    </row>
    <row r="980" spans="2:17" x14ac:dyDescent="0.2">
      <c r="B980" s="46" t="s">
        <v>51</v>
      </c>
      <c r="D980" s="49">
        <f>_xll.qlCalendarAdvance(LocalCalendar,$D979,B980,"f",FALSE)</f>
        <v>46157</v>
      </c>
      <c r="E980" s="49">
        <f>_xll.qlInterestRateIndexValueDate(IndexON,D980)</f>
        <v>46157</v>
      </c>
      <c r="F980" s="52">
        <f>IFERROR(_xll.qlIndexFixing(IndexON,D980,TRUE,_xll.ohTrigger(RecalcTrigger,TriggerON)),NA())</f>
        <v>3.1404923004183516E-2</v>
      </c>
      <c r="H980" s="49">
        <f>_xll.qlCalendarAdvance(IborCalendar,$H979,B980,"f",FALSE)</f>
        <v>46154</v>
      </c>
      <c r="I980" s="49">
        <f>_xll.qlInterestRateIndexValueDate(Index1M,$H980)</f>
        <v>46156</v>
      </c>
      <c r="J980" s="52">
        <f>IFERROR(_xll.qlIndexFixing(Index1M,$H980,TRUE,_xll.ohTrigger(RecalcTrigger,Trigger1M)),NA())</f>
        <v>3.2607991246348389E-2</v>
      </c>
      <c r="K980" s="52">
        <f>IFERROR(_xll.qlIndexFixing(ONIndex1M,I980,TRUE,_xll.ohTrigger(RecalcTrigger,Trigger1M)),NA())</f>
        <v>3.2560926709530591E-2</v>
      </c>
      <c r="L980" s="52">
        <f>IFERROR(_xll.qlIndexFixing(Index3M,H980,TRUE,_xll.ohTrigger(RecalcTrigger,Trigger3M)),NA())</f>
        <v>3.3485928176471488E-2</v>
      </c>
      <c r="M980" s="52">
        <f>IFERROR(_xll.qlIndexFixing(ONIndex3M,I980,TRUE,_xll.ohTrigger(RecalcTrigger,Trigger3M)),NA())</f>
        <v>3.3339611455733831E-2</v>
      </c>
      <c r="N980" s="52">
        <f>IFERROR(_xll.qlIndexFixing(Index6M,$H980,TRUE,_xll.ohTrigger(RecalcTrigger,Trigger6M)),NA())</f>
        <v>3.455409117310531E-2</v>
      </c>
      <c r="O980" s="52">
        <f>IFERROR(_xll.qlIndexFixing(ONIndex6M,I980,TRUE,_xll.ohTrigger(RecalcTrigger,Trigger6M)),NA())</f>
        <v>3.4274395853381989E-2</v>
      </c>
      <c r="P980" s="52">
        <f>IFERROR(_xll.qlIndexFixing(Index1Y,$H980,TRUE,_xll.ohTrigger(RecalcTrigger,Trigger1Y)),NA())</f>
        <v>3.6128620579433085E-2</v>
      </c>
      <c r="Q980" s="52">
        <f>IFERROR(_xll.qlIndexFixing(ONIndex1Y,I980,TRUE,_xll.ohTrigger(RecalcTrigger,Trigger1Y)),NA())</f>
        <v>3.5372591761513306E-2</v>
      </c>
    </row>
    <row r="981" spans="2:17" x14ac:dyDescent="0.2">
      <c r="B981" s="46" t="s">
        <v>51</v>
      </c>
      <c r="D981" s="49">
        <f>_xll.qlCalendarAdvance(LocalCalendar,$D980,B981,"f",FALSE)</f>
        <v>46164</v>
      </c>
      <c r="E981" s="49">
        <f>_xll.qlInterestRateIndexValueDate(IndexON,D981)</f>
        <v>46164</v>
      </c>
      <c r="F981" s="52">
        <f>IFERROR(_xll.qlIndexFixing(IndexON,D981,TRUE,_xll.ohTrigger(RecalcTrigger,TriggerON)),NA())</f>
        <v>3.140939957612332E-2</v>
      </c>
      <c r="H981" s="49">
        <f>_xll.qlCalendarAdvance(IborCalendar,$H980,B981,"f",FALSE)</f>
        <v>46161</v>
      </c>
      <c r="I981" s="49">
        <f>_xll.qlInterestRateIndexValueDate(Index1M,$H981)</f>
        <v>46163</v>
      </c>
      <c r="J981" s="52">
        <f>IFERROR(_xll.qlIndexFixing(Index1M,$H981,TRUE,_xll.ohTrigger(RecalcTrigger,Trigger1M)),NA())</f>
        <v>3.2608532449785455E-2</v>
      </c>
      <c r="K981" s="52">
        <f>IFERROR(_xll.qlIndexFixing(ONIndex1M,I981,TRUE,_xll.ohTrigger(RecalcTrigger,Trigger1M)),NA())</f>
        <v>3.256161154308046E-2</v>
      </c>
      <c r="L981" s="52">
        <f>IFERROR(_xll.qlIndexFixing(Index3M,H981,TRUE,_xll.ohTrigger(RecalcTrigger,Trigger3M)),NA())</f>
        <v>3.3486606603713699E-2</v>
      </c>
      <c r="M981" s="52">
        <f>IFERROR(_xll.qlIndexFixing(ONIndex3M,I981,TRUE,_xll.ohTrigger(RecalcTrigger,Trigger3M)),NA())</f>
        <v>3.3340670958939E-2</v>
      </c>
      <c r="N981" s="52">
        <f>IFERROR(_xll.qlIndexFixing(Index6M,$H981,TRUE,_xll.ohTrigger(RecalcTrigger,Trigger6M)),NA())</f>
        <v>3.4552318375515291E-2</v>
      </c>
      <c r="O981" s="52">
        <f>IFERROR(_xll.qlIndexFixing(ONIndex6M,I981,TRUE,_xll.ohTrigger(RecalcTrigger,Trigger6M)),NA())</f>
        <v>3.427255535314977E-2</v>
      </c>
      <c r="P981" s="52">
        <f>IFERROR(_xll.qlIndexFixing(Index1Y,$H981,TRUE,_xll.ohTrigger(RecalcTrigger,Trigger1Y)),NA())</f>
        <v>3.6130502918712164E-2</v>
      </c>
      <c r="Q981" s="52">
        <f>IFERROR(_xll.qlIndexFixing(ONIndex1Y,I981,TRUE,_xll.ohTrigger(RecalcTrigger,Trigger1Y)),NA())</f>
        <v>3.5379872621588149E-2</v>
      </c>
    </row>
    <row r="982" spans="2:17" x14ac:dyDescent="0.2">
      <c r="B982" s="46" t="s">
        <v>51</v>
      </c>
      <c r="D982" s="49">
        <f>_xll.qlCalendarAdvance(LocalCalendar,$D981,B982,"f",FALSE)</f>
        <v>46171</v>
      </c>
      <c r="E982" s="49">
        <f>_xll.qlInterestRateIndexValueDate(IndexON,D982)</f>
        <v>46171</v>
      </c>
      <c r="F982" s="52">
        <f>IFERROR(_xll.qlIndexFixing(IndexON,D982,TRUE,_xll.ohTrigger(RecalcTrigger,TriggerON)),NA())</f>
        <v>3.1410601747685618E-2</v>
      </c>
      <c r="H982" s="49">
        <f>_xll.qlCalendarAdvance(IborCalendar,$H981,B982,"f",FALSE)</f>
        <v>46168</v>
      </c>
      <c r="I982" s="49">
        <f>_xll.qlInterestRateIndexValueDate(Index1M,$H982)</f>
        <v>46170</v>
      </c>
      <c r="J982" s="52">
        <f>IFERROR(_xll.qlIndexFixing(Index1M,$H982,TRUE,_xll.ohTrigger(RecalcTrigger,Trigger1M)),NA())</f>
        <v>3.2609007919651434E-2</v>
      </c>
      <c r="K982" s="52">
        <f>IFERROR(_xll.qlIndexFixing(ONIndex1M,I982,TRUE,_xll.ohTrigger(RecalcTrigger,Trigger1M)),NA())</f>
        <v>3.2562230827064553E-2</v>
      </c>
      <c r="L982" s="52">
        <f>IFERROR(_xll.qlIndexFixing(Index3M,H982,TRUE,_xll.ohTrigger(RecalcTrigger,Trigger3M)),NA())</f>
        <v>3.3487225024324073E-2</v>
      </c>
      <c r="M982" s="52">
        <f>IFERROR(_xll.qlIndexFixing(ONIndex3M,I982,TRUE,_xll.ohTrigger(RecalcTrigger,Trigger3M)),NA())</f>
        <v>3.3341670958941805E-2</v>
      </c>
      <c r="N982" s="52">
        <f>IFERROR(_xll.qlIndexFixing(Index6M,$H982,TRUE,_xll.ohTrigger(RecalcTrigger,Trigger6M)),NA())</f>
        <v>3.4550553175970049E-2</v>
      </c>
      <c r="O982" s="52">
        <f>IFERROR(_xll.qlIndexFixing(ONIndex6M,I982,TRUE,_xll.ohTrigger(RecalcTrigger,Trigger6M)),NA())</f>
        <v>3.4270722316867008E-2</v>
      </c>
      <c r="P982" s="52">
        <f>IFERROR(_xll.qlIndexFixing(Index1Y,$H982,TRUE,_xll.ohTrigger(RecalcTrigger,Trigger1Y)),NA())</f>
        <v>3.6132126234190917E-2</v>
      </c>
      <c r="Q982" s="52">
        <f>IFERROR(_xll.qlIndexFixing(ONIndex1Y,I982,TRUE,_xll.ohTrigger(RecalcTrigger,Trigger1Y)),NA())</f>
        <v>3.5387225160405933E-2</v>
      </c>
    </row>
    <row r="983" spans="2:17" x14ac:dyDescent="0.2">
      <c r="B983" s="46" t="s">
        <v>51</v>
      </c>
      <c r="D983" s="49">
        <f>_xll.qlCalendarAdvance(LocalCalendar,$D982,B983,"f",FALSE)</f>
        <v>46178</v>
      </c>
      <c r="E983" s="49">
        <f>_xll.qlInterestRateIndexValueDate(IndexON,D983)</f>
        <v>46178</v>
      </c>
      <c r="F983" s="52">
        <f>IFERROR(_xll.qlIndexFixing(IndexON,D983,TRUE,_xll.ohTrigger(RecalcTrigger,TriggerON)),NA())</f>
        <v>3.141324464316142E-2</v>
      </c>
      <c r="H983" s="49">
        <f>_xll.qlCalendarAdvance(IborCalendar,$H982,B983,"f",FALSE)</f>
        <v>46175</v>
      </c>
      <c r="I983" s="49">
        <f>_xll.qlInterestRateIndexValueDate(Index1M,$H983)</f>
        <v>46177</v>
      </c>
      <c r="J983" s="52">
        <f>IFERROR(_xll.qlIndexFixing(Index1M,$H983,TRUE,_xll.ohTrigger(RecalcTrigger,Trigger1M)),NA())</f>
        <v>3.2609417655941331E-2</v>
      </c>
      <c r="K983" s="52">
        <f>IFERROR(_xll.qlIndexFixing(ONIndex1M,I983,TRUE,_xll.ohTrigger(RecalcTrigger,Trigger1M)),NA())</f>
        <v>3.2562784561482871E-2</v>
      </c>
      <c r="L983" s="52">
        <f>IFERROR(_xll.qlIndexFixing(Index3M,H983,TRUE,_xll.ohTrigger(RecalcTrigger,Trigger3M)),NA())</f>
        <v>3.3487783438275673E-2</v>
      </c>
      <c r="M983" s="52">
        <f>IFERROR(_xll.qlIndexFixing(ONIndex3M,I983,TRUE,_xll.ohTrigger(RecalcTrigger,Trigger3M)),NA())</f>
        <v>3.3342611455982052E-2</v>
      </c>
      <c r="N983" s="52">
        <f>IFERROR(_xll.qlIndexFixing(Index6M,$H983,TRUE,_xll.ohTrigger(RecalcTrigger,Trigger6M)),NA())</f>
        <v>3.4544220695890158E-2</v>
      </c>
      <c r="O983" s="52">
        <f>IFERROR(_xll.qlIndexFixing(ONIndex6M,I983,TRUE,_xll.ohTrigger(RecalcTrigger,Trigger6M)),NA())</f>
        <v>3.4268896744613642E-2</v>
      </c>
      <c r="P983" s="52">
        <f>IFERROR(_xll.qlIndexFixing(Index1Y,$H983,TRUE,_xll.ohTrigger(RecalcTrigger,Trigger1Y)),NA())</f>
        <v>3.6133483367354245E-2</v>
      </c>
      <c r="Q983" s="52">
        <f>IFERROR(_xll.qlIndexFixing(ONIndex1Y,I983,TRUE,_xll.ohTrigger(RecalcTrigger,Trigger1Y)),NA())</f>
        <v>3.5394649377806786E-2</v>
      </c>
    </row>
    <row r="984" spans="2:17" x14ac:dyDescent="0.2">
      <c r="B984" s="46" t="s">
        <v>51</v>
      </c>
      <c r="D984" s="49">
        <f>_xll.qlCalendarAdvance(LocalCalendar,$D983,B984,"f",FALSE)</f>
        <v>46185</v>
      </c>
      <c r="E984" s="49">
        <f>_xll.qlInterestRateIndexValueDate(IndexON,D984)</f>
        <v>46185</v>
      </c>
      <c r="F984" s="52">
        <f>IFERROR(_xll.qlIndexFixing(IndexON,D984,TRUE,_xll.ohTrigger(RecalcTrigger,TriggerON)),NA())</f>
        <v>3.1415756554453722E-2</v>
      </c>
      <c r="H984" s="49">
        <f>_xll.qlCalendarAdvance(IborCalendar,$H983,B984,"f",FALSE)</f>
        <v>46182</v>
      </c>
      <c r="I984" s="49">
        <f>_xll.qlInterestRateIndexValueDate(Index1M,$H984)</f>
        <v>46184</v>
      </c>
      <c r="J984" s="52">
        <f>IFERROR(_xll.qlIndexFixing(Index1M,$H984,TRUE,_xll.ohTrigger(RecalcTrigger,Trigger1M)),NA())</f>
        <v>3.2609761658647651E-2</v>
      </c>
      <c r="K984" s="52">
        <f>IFERROR(_xll.qlIndexFixing(ONIndex1M,I984,TRUE,_xll.ohTrigger(RecalcTrigger,Trigger1M)),NA())</f>
        <v>3.2563272746335414E-2</v>
      </c>
      <c r="L984" s="52">
        <f>IFERROR(_xll.qlIndexFixing(Index3M,H984,TRUE,_xll.ohTrigger(RecalcTrigger,Trigger3M)),NA())</f>
        <v>3.3488281845539827E-2</v>
      </c>
      <c r="M984" s="52">
        <f>IFERROR(_xll.qlIndexFixing(ONIndex3M,I984,TRUE,_xll.ohTrigger(RecalcTrigger,Trigger3M)),NA())</f>
        <v>3.334349244989987E-2</v>
      </c>
      <c r="N984" s="52">
        <f>IFERROR(_xll.qlIndexFixing(Index6M,$H984,TRUE,_xll.ohTrigger(RecalcTrigger,Trigger6M)),NA())</f>
        <v>3.4542469564017644E-2</v>
      </c>
      <c r="O984" s="52">
        <f>IFERROR(_xll.qlIndexFixing(ONIndex6M,I984,TRUE,_xll.ohTrigger(RecalcTrigger,Trigger6M)),NA())</f>
        <v>3.4267078636229797E-2</v>
      </c>
      <c r="P984" s="52">
        <f>IFERROR(_xll.qlIndexFixing(Index1Y,$H984,TRUE,_xll.ohTrigger(RecalcTrigger,Trigger1Y)),NA())</f>
        <v>3.6134567159853935E-2</v>
      </c>
      <c r="Q984" s="52">
        <f>IFERROR(_xll.qlIndexFixing(ONIndex1Y,I984,TRUE,_xll.ohTrigger(RecalcTrigger,Trigger1Y)),NA())</f>
        <v>3.5402145274030516E-2</v>
      </c>
    </row>
    <row r="985" spans="2:17" x14ac:dyDescent="0.2">
      <c r="B985" s="46" t="s">
        <v>51</v>
      </c>
      <c r="D985" s="49">
        <f>_xll.qlCalendarAdvance(LocalCalendar,$D984,B985,"f",FALSE)</f>
        <v>46192</v>
      </c>
      <c r="E985" s="49">
        <f>_xll.qlInterestRateIndexValueDate(IndexON,D985)</f>
        <v>46192</v>
      </c>
      <c r="F985" s="52">
        <f>IFERROR(_xll.qlIndexFixing(IndexON,D985,TRUE,_xll.ohTrigger(RecalcTrigger,TriggerON)),NA())</f>
        <v>3.1418137481562525E-2</v>
      </c>
      <c r="H985" s="49">
        <f>_xll.qlCalendarAdvance(IborCalendar,$H984,B985,"f",FALSE)</f>
        <v>46189</v>
      </c>
      <c r="I985" s="49">
        <f>_xll.qlInterestRateIndexValueDate(Index1M,$H985)</f>
        <v>46191</v>
      </c>
      <c r="J985" s="52">
        <f>IFERROR(_xll.qlIndexFixing(Index1M,$H985,TRUE,_xll.ohTrigger(RecalcTrigger,Trigger1M)),NA())</f>
        <v>3.26100399277654E-2</v>
      </c>
      <c r="K985" s="52">
        <f>IFERROR(_xll.qlIndexFixing(ONIndex1M,I985,TRUE,_xll.ohTrigger(RecalcTrigger,Trigger1M)),NA())</f>
        <v>3.2563695381702118E-2</v>
      </c>
      <c r="L985" s="52">
        <f>IFERROR(_xll.qlIndexFixing(Index3M,H985,TRUE,_xll.ohTrigger(RecalcTrigger,Trigger3M)),NA())</f>
        <v>3.3488720246096552E-2</v>
      </c>
      <c r="M985" s="52">
        <f>IFERROR(_xll.qlIndexFixing(ONIndex3M,I985,TRUE,_xll.ohTrigger(RecalcTrigger,Trigger3M)),NA())</f>
        <v>3.3344313940615322E-2</v>
      </c>
      <c r="N985" s="52">
        <f>IFERROR(_xll.qlIndexFixing(Index6M,$H985,TRUE,_xll.ohTrigger(RecalcTrigger,Trigger6M)),NA())</f>
        <v>3.4540726027940602E-2</v>
      </c>
      <c r="O985" s="52">
        <f>IFERROR(_xll.qlIndexFixing(ONIndex6M,I985,TRUE,_xll.ohTrigger(RecalcTrigger,Trigger6M)),NA())</f>
        <v>3.4265267991795412E-2</v>
      </c>
      <c r="P985" s="52">
        <f>IFERROR(_xll.qlIndexFixing(Index1Y,$H985,TRUE,_xll.ohTrigger(RecalcTrigger,Trigger1Y)),NA())</f>
        <v>3.6135370453525953E-2</v>
      </c>
      <c r="Q985" s="52">
        <f>IFERROR(_xll.qlIndexFixing(ONIndex1Y,I985,TRUE,_xll.ohTrigger(RecalcTrigger,Trigger1Y)),NA())</f>
        <v>3.5409712848917252E-2</v>
      </c>
    </row>
    <row r="986" spans="2:17" x14ac:dyDescent="0.2">
      <c r="B986" s="46" t="s">
        <v>51</v>
      </c>
      <c r="D986" s="49">
        <f>_xll.qlCalendarAdvance(LocalCalendar,$D985,B986,"f",FALSE)</f>
        <v>46199</v>
      </c>
      <c r="E986" s="49">
        <f>_xll.qlInterestRateIndexValueDate(IndexON,D986)</f>
        <v>46199</v>
      </c>
      <c r="F986" s="52">
        <f>IFERROR(_xll.qlIndexFixing(IndexON,D986,TRUE,_xll.ohTrigger(RecalcTrigger,TriggerON)),NA())</f>
        <v>3.1420387424461182E-2</v>
      </c>
      <c r="H986" s="49">
        <f>_xll.qlCalendarAdvance(IborCalendar,$H985,B986,"f",FALSE)</f>
        <v>46196</v>
      </c>
      <c r="I986" s="49">
        <f>_xll.qlInterestRateIndexValueDate(Index1M,$H986)</f>
        <v>46198</v>
      </c>
      <c r="J986" s="52">
        <f>IFERROR(_xll.qlIndexFixing(Index1M,$H986,TRUE,_xll.ohTrigger(RecalcTrigger,Trigger1M)),NA())</f>
        <v>3.2610252463284584E-2</v>
      </c>
      <c r="K986" s="52">
        <f>IFERROR(_xll.qlIndexFixing(ONIndex1M,I986,TRUE,_xll.ohTrigger(RecalcTrigger,Trigger1M)),NA())</f>
        <v>3.2564052467503046E-2</v>
      </c>
      <c r="L986" s="52">
        <f>IFERROR(_xll.qlIndexFixing(Index3M,H986,TRUE,_xll.ohTrigger(RecalcTrigger,Trigger3M)),NA())</f>
        <v>3.3489098639924997E-2</v>
      </c>
      <c r="M986" s="52">
        <f>IFERROR(_xll.qlIndexFixing(ONIndex3M,I986,TRUE,_xll.ohTrigger(RecalcTrigger,Trigger3M)),NA())</f>
        <v>3.3345075928368217E-2</v>
      </c>
      <c r="N986" s="52">
        <f>IFERROR(_xll.qlIndexFixing(Index6M,$H986,TRUE,_xll.ohTrigger(RecalcTrigger,Trigger6M)),NA())</f>
        <v>3.454509471434565E-2</v>
      </c>
      <c r="O986" s="52">
        <f>IFERROR(_xll.qlIndexFixing(ONIndex6M,I986,TRUE,_xll.ohTrigger(RecalcTrigger,Trigger6M)),NA())</f>
        <v>3.4263464811230548E-2</v>
      </c>
      <c r="P986" s="52">
        <f>IFERROR(_xll.qlIndexFixing(Index1Y,$H986,TRUE,_xll.ohTrigger(RecalcTrigger,Trigger1Y)),NA())</f>
        <v>3.6135886090411691E-2</v>
      </c>
      <c r="Q986" s="52">
        <f>IFERROR(_xll.qlIndexFixing(ONIndex1Y,I986,TRUE,_xll.ohTrigger(RecalcTrigger,Trigger1Y)),NA())</f>
        <v>3.5417352102626865E-2</v>
      </c>
    </row>
    <row r="987" spans="2:17" x14ac:dyDescent="0.2">
      <c r="B987" s="46" t="s">
        <v>51</v>
      </c>
      <c r="D987" s="49">
        <f>_xll.qlCalendarAdvance(LocalCalendar,$D986,B987,"f",FALSE)</f>
        <v>46209</v>
      </c>
      <c r="E987" s="49">
        <f>_xll.qlInterestRateIndexValueDate(IndexON,D987)</f>
        <v>46209</v>
      </c>
      <c r="F987" s="52">
        <f>IFERROR(_xll.qlIndexFixing(IndexON,D987,TRUE,_xll.ohTrigger(RecalcTrigger,TriggerON)),NA())</f>
        <v>3.1420346224670936E-2</v>
      </c>
      <c r="H987" s="49">
        <f>_xll.qlCalendarAdvance(IborCalendar,$H986,B987,"f",FALSE)</f>
        <v>46203</v>
      </c>
      <c r="I987" s="49">
        <f>_xll.qlInterestRateIndexValueDate(Index1M,$H987)</f>
        <v>46205</v>
      </c>
      <c r="J987" s="52">
        <f>IFERROR(_xll.qlIndexFixing(Index1M,$H987,TRUE,_xll.ohTrigger(RecalcTrigger,Trigger1M)),NA())</f>
        <v>3.2610399265210199E-2</v>
      </c>
      <c r="K987" s="52">
        <f>IFERROR(_xll.qlIndexFixing(ONIndex1M,I987,TRUE,_xll.ohTrigger(RecalcTrigger,Trigger1M)),NA())</f>
        <v>3.2568815877909163E-2</v>
      </c>
      <c r="L987" s="52">
        <f>IFERROR(_xll.qlIndexFixing(Index3M,H987,TRUE,_xll.ohTrigger(RecalcTrigger,Trigger3M)),NA())</f>
        <v>3.3489417027006918E-2</v>
      </c>
      <c r="M987" s="52">
        <f>IFERROR(_xll.qlIndexFixing(ONIndex3M,I987,TRUE,_xll.ohTrigger(RecalcTrigger,Trigger3M)),NA())</f>
        <v>3.335055385783825E-2</v>
      </c>
      <c r="N987" s="52">
        <f>IFERROR(_xll.qlIndexFixing(Index6M,$H987,TRUE,_xll.ohTrigger(RecalcTrigger,Trigger6M)),NA())</f>
        <v>3.4541841148205042E-2</v>
      </c>
      <c r="O987" s="52">
        <f>IFERROR(_xll.qlIndexFixing(ONIndex6M,I987,TRUE,_xll.ohTrigger(RecalcTrigger,Trigger6M)),NA())</f>
        <v>3.4266176656898573E-2</v>
      </c>
      <c r="P987" s="52">
        <f>IFERROR(_xll.qlIndexFixing(Index1Y,$H987,TRUE,_xll.ohTrigger(RecalcTrigger,Trigger1Y)),NA())</f>
        <v>3.6136107109250429E-2</v>
      </c>
      <c r="Q987" s="52">
        <f>IFERROR(_xll.qlIndexFixing(ONIndex1Y,I987,TRUE,_xll.ohTrigger(RecalcTrigger,Trigger1Y)),NA())</f>
        <v>3.543185857163289E-2</v>
      </c>
    </row>
    <row r="988" spans="2:17" x14ac:dyDescent="0.2">
      <c r="B988" s="46" t="s">
        <v>51</v>
      </c>
      <c r="D988" s="49">
        <f>_xll.qlCalendarAdvance(LocalCalendar,$D987,B988,"f",FALSE)</f>
        <v>46216</v>
      </c>
      <c r="E988" s="49">
        <f>_xll.qlInterestRateIndexValueDate(IndexON,D988)</f>
        <v>46216</v>
      </c>
      <c r="F988" s="52">
        <f>IFERROR(_xll.qlIndexFixing(IndexON,D988,TRUE,_xll.ohTrigger(RecalcTrigger,TriggerON)),NA())</f>
        <v>3.1422296434664432E-2</v>
      </c>
      <c r="H988" s="49">
        <f>_xll.qlCalendarAdvance(IborCalendar,$H987,B988,"f",FALSE)</f>
        <v>46210</v>
      </c>
      <c r="I988" s="49">
        <f>_xll.qlInterestRateIndexValueDate(Index1M,$H988)</f>
        <v>46212</v>
      </c>
      <c r="J988" s="52">
        <f>IFERROR(_xll.qlIndexFixing(Index1M,$H988,TRUE,_xll.ohTrigger(RecalcTrigger,Trigger1M)),NA())</f>
        <v>3.2610480333532255E-2</v>
      </c>
      <c r="K988" s="52">
        <f>IFERROR(_xll.qlIndexFixing(ONIndex1M,I988,TRUE,_xll.ohTrigger(RecalcTrigger,Trigger1M)),NA())</f>
        <v>3.2564569990567449E-2</v>
      </c>
      <c r="L988" s="52">
        <f>IFERROR(_xll.qlIndexFixing(Index3M,H988,TRUE,_xll.ohTrigger(RecalcTrigger,Trigger3M)),NA())</f>
        <v>3.3489675407330138E-2</v>
      </c>
      <c r="M988" s="52">
        <f>IFERROR(_xll.qlIndexFixing(ONIndex3M,I988,TRUE,_xll.ohTrigger(RecalcTrigger,Trigger3M)),NA())</f>
        <v>3.3346421394586656E-2</v>
      </c>
      <c r="N988" s="52">
        <f>IFERROR(_xll.qlIndexFixing(Index6M,$H988,TRUE,_xll.ohTrigger(RecalcTrigger,Trigger6M)),NA())</f>
        <v>3.4540121536503404E-2</v>
      </c>
      <c r="O988" s="52">
        <f>IFERROR(_xll.qlIndexFixing(ONIndex6M,I988,TRUE,_xll.ohTrigger(RecalcTrigger,Trigger6M)),NA())</f>
        <v>3.4259880842029133E-2</v>
      </c>
      <c r="P988" s="52">
        <f>IFERROR(_xll.qlIndexFixing(Index1Y,$H988,TRUE,_xll.ohTrigger(RecalcTrigger,Trigger1Y)),NA())</f>
        <v>3.6136033039954635E-2</v>
      </c>
      <c r="Q988" s="52">
        <f>IFERROR(_xll.qlIndexFixing(ONIndex1Y,I988,TRUE,_xll.ohTrigger(RecalcTrigger,Trigger1Y)),NA())</f>
        <v>3.5432440286689015E-2</v>
      </c>
    </row>
    <row r="989" spans="2:17" x14ac:dyDescent="0.2">
      <c r="B989" s="46" t="s">
        <v>51</v>
      </c>
      <c r="D989" s="49">
        <f>_xll.qlCalendarAdvance(LocalCalendar,$D988,B989,"f",FALSE)</f>
        <v>46223</v>
      </c>
      <c r="E989" s="49">
        <f>_xll.qlInterestRateIndexValueDate(IndexON,D989)</f>
        <v>46223</v>
      </c>
      <c r="F989" s="52">
        <f>IFERROR(_xll.qlIndexFixing(IndexON,D989,TRUE,_xll.ohTrigger(RecalcTrigger,TriggerON)),NA())</f>
        <v>3.1424115683176268E-2</v>
      </c>
      <c r="H989" s="49">
        <f>_xll.qlCalendarAdvance(IborCalendar,$H988,B989,"f",FALSE)</f>
        <v>46217</v>
      </c>
      <c r="I989" s="49">
        <f>_xll.qlInterestRateIndexValueDate(Index1M,$H989)</f>
        <v>46219</v>
      </c>
      <c r="J989" s="52">
        <f>IFERROR(_xll.qlIndexFixing(Index1M,$H989,TRUE,_xll.ohTrigger(RecalcTrigger,Trigger1M)),NA())</f>
        <v>3.261049566825075E-2</v>
      </c>
      <c r="K989" s="52">
        <f>IFERROR(_xll.qlIndexFixing(ONIndex1M,I989,TRUE,_xll.ohTrigger(RecalcTrigger,Trigger1M)),NA())</f>
        <v>3.2564730427671051E-2</v>
      </c>
      <c r="L989" s="52">
        <f>IFERROR(_xll.qlIndexFixing(Index3M,H989,TRUE,_xll.ohTrigger(RecalcTrigger,Trigger3M)),NA())</f>
        <v>3.3489873780880766E-2</v>
      </c>
      <c r="M989" s="52">
        <f>IFERROR(_xll.qlIndexFixing(ONIndex3M,I989,TRUE,_xll.ohTrigger(RecalcTrigger,Trigger3M)),NA())</f>
        <v>3.33470048730522E-2</v>
      </c>
      <c r="N989" s="52">
        <f>IFERROR(_xll.qlIndexFixing(Index6M,$H989,TRUE,_xll.ohTrigger(RecalcTrigger,Trigger6M)),NA())</f>
        <v>3.4539937016860714E-2</v>
      </c>
      <c r="O989" s="52">
        <f>IFERROR(_xll.qlIndexFixing(ONIndex6M,I989,TRUE,_xll.ohTrigger(RecalcTrigger,Trigger6M)),NA())</f>
        <v>3.4258100053392582E-2</v>
      </c>
      <c r="P989" s="52">
        <f>IFERROR(_xll.qlIndexFixing(Index1Y,$H989,TRUE,_xll.ohTrigger(RecalcTrigger,Trigger1Y)),NA())</f>
        <v>3.6135671235277236E-2</v>
      </c>
      <c r="Q989" s="52">
        <f>IFERROR(_xll.qlIndexFixing(ONIndex1Y,I989,TRUE,_xll.ohTrigger(RecalcTrigger,Trigger1Y)),NA())</f>
        <v>3.5439574481763714E-2</v>
      </c>
    </row>
    <row r="990" spans="2:17" x14ac:dyDescent="0.2">
      <c r="B990" s="46" t="s">
        <v>51</v>
      </c>
      <c r="D990" s="49">
        <f>_xll.qlCalendarAdvance(LocalCalendar,$D989,B990,"f",FALSE)</f>
        <v>46230</v>
      </c>
      <c r="E990" s="49">
        <f>_xll.qlInterestRateIndexValueDate(IndexON,D990)</f>
        <v>46230</v>
      </c>
      <c r="F990" s="52">
        <f>IFERROR(_xll.qlIndexFixing(IndexON,D990,TRUE,_xll.ohTrigger(RecalcTrigger,TriggerON)),NA())</f>
        <v>3.1425803970446253E-2</v>
      </c>
      <c r="H990" s="49">
        <f>_xll.qlCalendarAdvance(IborCalendar,$H989,B990,"f",FALSE)</f>
        <v>46224</v>
      </c>
      <c r="I990" s="49">
        <f>_xll.qlInterestRateIndexValueDate(Index1M,$H990)</f>
        <v>46226</v>
      </c>
      <c r="J990" s="52">
        <f>IFERROR(_xll.qlIndexFixing(Index1M,$H990,TRUE,_xll.ohTrigger(RecalcTrigger,Trigger1M)),NA())</f>
        <v>3.2610445269368182E-2</v>
      </c>
      <c r="K990" s="52">
        <f>IFERROR(_xll.qlIndexFixing(ONIndex1M,I990,TRUE,_xll.ohTrigger(RecalcTrigger,Trigger1M)),NA())</f>
        <v>3.2564825315368751E-2</v>
      </c>
      <c r="L990" s="52">
        <f>IFERROR(_xll.qlIndexFixing(Index3M,H990,TRUE,_xll.ohTrigger(RecalcTrigger,Trigger3M)),NA())</f>
        <v>3.3490012147650114E-2</v>
      </c>
      <c r="M990" s="52">
        <f>IFERROR(_xll.qlIndexFixing(ONIndex3M,I990,TRUE,_xll.ohTrigger(RecalcTrigger,Trigger3M)),NA())</f>
        <v>3.3347528848395314E-2</v>
      </c>
      <c r="N990" s="52">
        <f>IFERROR(_xll.qlIndexFixing(Index6M,$H990,TRUE,_xll.ohTrigger(RecalcTrigger,Trigger6M)),NA())</f>
        <v>3.4536705106791799E-2</v>
      </c>
      <c r="O990" s="52">
        <f>IFERROR(_xll.qlIndexFixing(ONIndex6M,I990,TRUE,_xll.ohTrigger(RecalcTrigger,Trigger6M)),NA())</f>
        <v>3.4256326728705488E-2</v>
      </c>
      <c r="P990" s="52">
        <f>IFERROR(_xll.qlIndexFixing(Index1Y,$H990,TRUE,_xll.ohTrigger(RecalcTrigger,Trigger1Y)),NA())</f>
        <v>3.6135029513923486E-2</v>
      </c>
      <c r="Q990" s="52">
        <f>IFERROR(_xll.qlIndexFixing(ONIndex1Y,I990,TRUE,_xll.ohTrigger(RecalcTrigger,Trigger1Y)),NA())</f>
        <v>3.544642030822942E-2</v>
      </c>
    </row>
    <row r="991" spans="2:17" x14ac:dyDescent="0.2">
      <c r="B991" s="46" t="s">
        <v>51</v>
      </c>
      <c r="D991" s="49">
        <f>_xll.qlCalendarAdvance(LocalCalendar,$D990,B991,"f",FALSE)</f>
        <v>46237</v>
      </c>
      <c r="E991" s="49">
        <f>_xll.qlInterestRateIndexValueDate(IndexON,D991)</f>
        <v>46237</v>
      </c>
      <c r="F991" s="52">
        <f>IFERROR(_xll.qlIndexFixing(IndexON,D991,TRUE,_xll.ohTrigger(RecalcTrigger,TriggerON)),NA())</f>
        <v>3.1427361296154643E-2</v>
      </c>
      <c r="H991" s="49">
        <f>_xll.qlCalendarAdvance(IborCalendar,$H990,B991,"f",FALSE)</f>
        <v>46231</v>
      </c>
      <c r="I991" s="49">
        <f>_xll.qlInterestRateIndexValueDate(Index1M,$H991)</f>
        <v>46233</v>
      </c>
      <c r="J991" s="52">
        <f>IFERROR(_xll.qlIndexFixing(Index1M,$H991,TRUE,_xll.ohTrigger(RecalcTrigger,Trigger1M)),NA())</f>
        <v>3.260594347647644E-2</v>
      </c>
      <c r="K991" s="52">
        <f>IFERROR(_xll.qlIndexFixing(ONIndex1M,I991,TRUE,_xll.ohTrigger(RecalcTrigger,Trigger1M)),NA())</f>
        <v>3.2564854653420738E-2</v>
      </c>
      <c r="L991" s="52">
        <f>IFERROR(_xll.qlIndexFixing(Index3M,H991,TRUE,_xll.ohTrigger(RecalcTrigger,Trigger3M)),NA())</f>
        <v>3.3490090507632964E-2</v>
      </c>
      <c r="M991" s="52">
        <f>IFERROR(_xll.qlIndexFixing(ONIndex3M,I991,TRUE,_xll.ohTrigger(RecalcTrigger,Trigger3M)),NA())</f>
        <v>3.3347993320775871E-2</v>
      </c>
      <c r="N991" s="52">
        <f>IFERROR(_xll.qlIndexFixing(Index6M,$H991,TRUE,_xll.ohTrigger(RecalcTrigger,Trigger6M)),NA())</f>
        <v>3.4530424322073663E-2</v>
      </c>
      <c r="O991" s="52">
        <f>IFERROR(_xll.qlIndexFixing(ONIndex6M,I991,TRUE,_xll.ohTrigger(RecalcTrigger,Trigger6M)),NA())</f>
        <v>3.4254560867967854E-2</v>
      </c>
      <c r="P991" s="52">
        <f>IFERROR(_xll.qlIndexFixing(Index1Y,$H991,TRUE,_xll.ohTrigger(RecalcTrigger,Trigger1Y)),NA())</f>
        <v>3.6134115694813895E-2</v>
      </c>
      <c r="Q991" s="52">
        <f>IFERROR(_xll.qlIndexFixing(ONIndex1Y,I991,TRUE,_xll.ohTrigger(RecalcTrigger,Trigger1Y)),NA())</f>
        <v>3.5452977766086136E-2</v>
      </c>
    </row>
    <row r="992" spans="2:17" x14ac:dyDescent="0.2">
      <c r="B992" s="46" t="s">
        <v>51</v>
      </c>
      <c r="D992" s="49">
        <f>_xll.qlCalendarAdvance(LocalCalendar,$D991,B992,"f",FALSE)</f>
        <v>46244</v>
      </c>
      <c r="E992" s="49">
        <f>_xll.qlInterestRateIndexValueDate(IndexON,D992)</f>
        <v>46244</v>
      </c>
      <c r="F992" s="52">
        <f>IFERROR(_xll.qlIndexFixing(IndexON,D992,TRUE,_xll.ohTrigger(RecalcTrigger,TriggerON)),NA())</f>
        <v>3.1428787660621182E-2</v>
      </c>
      <c r="H992" s="49">
        <f>_xll.qlCalendarAdvance(IborCalendar,$H991,B992,"f",FALSE)</f>
        <v>46238</v>
      </c>
      <c r="I992" s="49">
        <f>_xll.qlInterestRateIndexValueDate(Index1M,$H992)</f>
        <v>46240</v>
      </c>
      <c r="J992" s="52">
        <f>IFERROR(_xll.qlIndexFixing(Index1M,$H992,TRUE,_xll.ohTrigger(RecalcTrigger,Trigger1M)),NA())</f>
        <v>3.2611603724146808E-2</v>
      </c>
      <c r="K992" s="52">
        <f>IFERROR(_xll.qlIndexFixing(ONIndex1M,I992,TRUE,_xll.ohTrigger(RecalcTrigger,Trigger1M)),NA())</f>
        <v>3.2564818442066823E-2</v>
      </c>
      <c r="L992" s="52">
        <f>IFERROR(_xll.qlIndexFixing(Index3M,H992,TRUE,_xll.ohTrigger(RecalcTrigger,Trigger3M)),NA())</f>
        <v>3.3490108860824978E-2</v>
      </c>
      <c r="M992" s="52">
        <f>IFERROR(_xll.qlIndexFixing(ONIndex3M,I992,TRUE,_xll.ohTrigger(RecalcTrigger,Trigger3M)),NA())</f>
        <v>3.3348398289954062E-2</v>
      </c>
      <c r="N992" s="52">
        <f>IFERROR(_xll.qlIndexFixing(Index6M,$H992,TRUE,_xll.ohTrigger(RecalcTrigger,Trigger6M)),NA())</f>
        <v>3.4533319068536857E-2</v>
      </c>
      <c r="O992" s="52">
        <f>IFERROR(_xll.qlIndexFixing(ONIndex6M,I992,TRUE,_xll.ohTrigger(RecalcTrigger,Trigger6M)),NA())</f>
        <v>3.4252802471099741E-2</v>
      </c>
      <c r="P992" s="52">
        <f>IFERROR(_xll.qlIndexFixing(Index1Y,$H992,TRUE,_xll.ohTrigger(RecalcTrigger,Trigger1Y)),NA())</f>
        <v>3.6132937597062161E-2</v>
      </c>
      <c r="Q992" s="52">
        <f>IFERROR(_xll.qlIndexFixing(ONIndex1Y,I992,TRUE,_xll.ohTrigger(RecalcTrigger,Trigger1Y)),NA())</f>
        <v>3.5459246855173987E-2</v>
      </c>
    </row>
    <row r="993" spans="2:17" x14ac:dyDescent="0.2">
      <c r="B993" s="46" t="s">
        <v>51</v>
      </c>
      <c r="D993" s="49">
        <f>_xll.qlCalendarAdvance(LocalCalendar,$D992,B993,"f",FALSE)</f>
        <v>46251</v>
      </c>
      <c r="E993" s="49">
        <f>_xll.qlInterestRateIndexValueDate(IndexON,D993)</f>
        <v>46251</v>
      </c>
      <c r="F993" s="52">
        <f>IFERROR(_xll.qlIndexFixing(IndexON,D993,TRUE,_xll.ohTrigger(RecalcTrigger,TriggerON)),NA())</f>
        <v>3.1430083063685998E-2</v>
      </c>
      <c r="H993" s="49">
        <f>_xll.qlCalendarAdvance(IborCalendar,$H992,B993,"f",FALSE)</f>
        <v>46245</v>
      </c>
      <c r="I993" s="49">
        <f>_xll.qlInterestRateIndexValueDate(Index1M,$H993)</f>
        <v>46247</v>
      </c>
      <c r="J993" s="52">
        <f>IFERROR(_xll.qlIndexFixing(Index1M,$H993,TRUE,_xll.ohTrigger(RecalcTrigger,Trigger1M)),NA())</f>
        <v>3.2609899671119102E-2</v>
      </c>
      <c r="K993" s="52">
        <f>IFERROR(_xll.qlIndexFixing(ONIndex1M,I993,TRUE,_xll.ohTrigger(RecalcTrigger,Trigger1M)),NA())</f>
        <v>3.2564716681067196E-2</v>
      </c>
      <c r="L993" s="52">
        <f>IFERROR(_xll.qlIndexFixing(Index3M,H993,TRUE,_xll.ohTrigger(RecalcTrigger,Trigger3M)),NA())</f>
        <v>3.349006720722441E-2</v>
      </c>
      <c r="M993" s="52">
        <f>IFERROR(_xll.qlIndexFixing(ONIndex3M,I993,TRUE,_xll.ohTrigger(RecalcTrigger,Trigger3M)),NA())</f>
        <v>3.334874375608976E-2</v>
      </c>
      <c r="N993" s="52">
        <f>IFERROR(_xll.qlIndexFixing(Index6M,$H993,TRUE,_xll.ohTrigger(RecalcTrigger,Trigger6M)),NA())</f>
        <v>3.4533166467372818E-2</v>
      </c>
      <c r="O993" s="52">
        <f>IFERROR(_xll.qlIndexFixing(ONIndex6M,I993,TRUE,_xll.ohTrigger(RecalcTrigger,Trigger6M)),NA())</f>
        <v>3.4251051538181088E-2</v>
      </c>
      <c r="P993" s="52">
        <f>IFERROR(_xll.qlIndexFixing(Index1Y,$H993,TRUE,_xll.ohTrigger(RecalcTrigger,Trigger1Y)),NA())</f>
        <v>3.6131503039954535E-2</v>
      </c>
      <c r="Q993" s="52">
        <f>IFERROR(_xll.qlIndexFixing(ONIndex1Y,I993,TRUE,_xll.ohTrigger(RecalcTrigger,Trigger1Y)),NA())</f>
        <v>3.5465227575572911E-2</v>
      </c>
    </row>
    <row r="994" spans="2:17" x14ac:dyDescent="0.2">
      <c r="B994" s="46" t="s">
        <v>51</v>
      </c>
      <c r="D994" s="49">
        <f>_xll.qlCalendarAdvance(LocalCalendar,$D993,B994,"f",FALSE)</f>
        <v>46258</v>
      </c>
      <c r="E994" s="49">
        <f>_xll.qlInterestRateIndexValueDate(IndexON,D994)</f>
        <v>46258</v>
      </c>
      <c r="F994" s="52">
        <f>IFERROR(_xll.qlIndexFixing(IndexON,D994,TRUE,_xll.ohTrigger(RecalcTrigger,TriggerON)),NA())</f>
        <v>3.1431247505349091E-2</v>
      </c>
      <c r="H994" s="49">
        <f>_xll.qlCalendarAdvance(IborCalendar,$H993,B994,"f",FALSE)</f>
        <v>46252</v>
      </c>
      <c r="I994" s="49">
        <f>_xll.qlInterestRateIndexValueDate(Index1M,$H994)</f>
        <v>46254</v>
      </c>
      <c r="J994" s="52">
        <f>IFERROR(_xll.qlIndexFixing(Index1M,$H994,TRUE,_xll.ohTrigger(RecalcTrigger,Trigger1M)),NA())</f>
        <v>3.2609586337847274E-2</v>
      </c>
      <c r="K994" s="52">
        <f>IFERROR(_xll.qlIndexFixing(ONIndex1M,I994,TRUE,_xll.ohTrigger(RecalcTrigger,Trigger1M)),NA())</f>
        <v>3.256454937058173E-2</v>
      </c>
      <c r="L994" s="52">
        <f>IFERROR(_xll.qlIndexFixing(Index3M,H994,TRUE,_xll.ohTrigger(RecalcTrigger,Trigger3M)),NA())</f>
        <v>3.3489965546834734E-2</v>
      </c>
      <c r="M994" s="52">
        <f>IFERROR(_xll.qlIndexFixing(ONIndex3M,I994,TRUE,_xll.ohTrigger(RecalcTrigger,Trigger3M)),NA())</f>
        <v>3.3349029719103029E-2</v>
      </c>
      <c r="N994" s="52">
        <f>IFERROR(_xll.qlIndexFixing(Index6M,$H994,TRUE,_xll.ohTrigger(RecalcTrigger,Trigger6M)),NA())</f>
        <v>3.4529963421582571E-2</v>
      </c>
      <c r="O994" s="52">
        <f>IFERROR(_xll.qlIndexFixing(ONIndex6M,I994,TRUE,_xll.ohTrigger(RecalcTrigger,Trigger6M)),NA())</f>
        <v>3.4249308069211892E-2</v>
      </c>
      <c r="P994" s="52">
        <f>IFERROR(_xll.qlIndexFixing(Index1Y,$H994,TRUE,_xll.ohTrigger(RecalcTrigger,Trigger1Y)),NA())</f>
        <v>3.6129819842931239E-2</v>
      </c>
      <c r="Q994" s="52">
        <f>IFERROR(_xll.qlIndexFixing(ONIndex1Y,I994,TRUE,_xll.ohTrigger(RecalcTrigger,Trigger1Y)),NA())</f>
        <v>3.5470919927282907E-2</v>
      </c>
    </row>
    <row r="995" spans="2:17" x14ac:dyDescent="0.2">
      <c r="B995" s="46" t="s">
        <v>51</v>
      </c>
      <c r="D995" s="49">
        <f>_xll.qlCalendarAdvance(LocalCalendar,$D994,B995,"f",FALSE)</f>
        <v>46265</v>
      </c>
      <c r="E995" s="49">
        <f>_xll.qlInterestRateIndexValueDate(IndexON,D995)</f>
        <v>46265</v>
      </c>
      <c r="F995" s="52">
        <f>IFERROR(_xll.qlIndexFixing(IndexON,D995,TRUE,_xll.ohTrigger(RecalcTrigger,TriggerON)),NA())</f>
        <v>3.1432280985610461E-2</v>
      </c>
      <c r="H995" s="49">
        <f>_xll.qlCalendarAdvance(IborCalendar,$H994,B995,"f",FALSE)</f>
        <v>46259</v>
      </c>
      <c r="I995" s="49">
        <f>_xll.qlInterestRateIndexValueDate(Index1M,$H995)</f>
        <v>46261</v>
      </c>
      <c r="J995" s="52">
        <f>IFERROR(_xll.qlIndexFixing(Index1M,$H995,TRUE,_xll.ohTrigger(RecalcTrigger,Trigger1M)),NA())</f>
        <v>3.2609207270986873E-2</v>
      </c>
      <c r="K995" s="52">
        <f>IFERROR(_xll.qlIndexFixing(ONIndex1M,I995,TRUE,_xll.ohTrigger(RecalcTrigger,Trigger1M)),NA())</f>
        <v>3.2564316510530489E-2</v>
      </c>
      <c r="L995" s="52">
        <f>IFERROR(_xll.qlIndexFixing(Index3M,H995,TRUE,_xll.ohTrigger(RecalcTrigger,Trigger3M)),NA())</f>
        <v>3.3489803879659434E-2</v>
      </c>
      <c r="M995" s="52">
        <f>IFERROR(_xll.qlIndexFixing(ONIndex3M,I995,TRUE,_xll.ohTrigger(RecalcTrigger,Trigger3M)),NA())</f>
        <v>3.3349256178993869E-2</v>
      </c>
      <c r="N995" s="52">
        <f>IFERROR(_xll.qlIndexFixing(Index6M,$H995,TRUE,_xll.ohTrigger(RecalcTrigger,Trigger6M)),NA())</f>
        <v>3.4523708431588626E-2</v>
      </c>
      <c r="O995" s="52">
        <f>IFERROR(_xll.qlIndexFixing(ONIndex6M,I995,TRUE,_xll.ohTrigger(RecalcTrigger,Trigger6M)),NA())</f>
        <v>3.4247572064192155E-2</v>
      </c>
      <c r="P995" s="52">
        <f>IFERROR(_xll.qlIndexFixing(Index1Y,$H995,TRUE,_xll.ohTrigger(RecalcTrigger,Trigger1Y)),NA())</f>
        <v>3.6127895825565866E-2</v>
      </c>
      <c r="Q995" s="52">
        <f>IFERROR(_xll.qlIndexFixing(ONIndex1Y,I995,TRUE,_xll.ohTrigger(RecalcTrigger,Trigger1Y)),NA())</f>
        <v>3.5476323910224039E-2</v>
      </c>
    </row>
    <row r="996" spans="2:17" x14ac:dyDescent="0.2">
      <c r="B996" s="46" t="s">
        <v>51</v>
      </c>
      <c r="D996" s="49">
        <f>_xll.qlCalendarAdvance(LocalCalendar,$D995,B996,"f",FALSE)</f>
        <v>46273</v>
      </c>
      <c r="E996" s="49">
        <f>_xll.qlInterestRateIndexValueDate(IndexON,D996)</f>
        <v>46273</v>
      </c>
      <c r="F996" s="52">
        <f>IFERROR(_xll.qlIndexFixing(IndexON,D996,TRUE,_xll.ohTrigger(RecalcTrigger,TriggerON)),NA())</f>
        <v>3.1433301745007469E-2</v>
      </c>
      <c r="H996" s="49">
        <f>_xll.qlCalendarAdvance(IborCalendar,$H995,B996,"f",FALSE)</f>
        <v>46266</v>
      </c>
      <c r="I996" s="49">
        <f>_xll.qlInterestRateIndexValueDate(Index1M,$H996)</f>
        <v>46268</v>
      </c>
      <c r="J996" s="52">
        <f>IFERROR(_xll.qlIndexFixing(Index1M,$H996,TRUE,_xll.ohTrigger(RecalcTrigger,Trigger1M)),NA())</f>
        <v>3.2608762470547892E-2</v>
      </c>
      <c r="K996" s="52">
        <f>IFERROR(_xll.qlIndexFixing(ONIndex1M,I996,TRUE,_xll.ohTrigger(RecalcTrigger,Trigger1M)),NA())</f>
        <v>3.2564018100913472E-2</v>
      </c>
      <c r="L996" s="52">
        <f>IFERROR(_xll.qlIndexFixing(Index3M,H996,TRUE,_xll.ohTrigger(RecalcTrigger,Trigger3M)),NA())</f>
        <v>3.3488056126521483E-2</v>
      </c>
      <c r="M996" s="52">
        <f>IFERROR(_xll.qlIndexFixing(ONIndex3M,I996,TRUE,_xll.ohTrigger(RecalcTrigger,Trigger3M)),NA())</f>
        <v>3.3349423135922152E-2</v>
      </c>
      <c r="N996" s="52">
        <f>IFERROR(_xll.qlIndexFixing(Index6M,$H996,TRUE,_xll.ohTrigger(RecalcTrigger,Trigger6M)),NA())</f>
        <v>3.4518989306479203E-2</v>
      </c>
      <c r="O996" s="52">
        <f>IFERROR(_xll.qlIndexFixing(ONIndex6M,I996,TRUE,_xll.ohTrigger(RecalcTrigger,Trigger6M)),NA())</f>
        <v>3.4245843523121877E-2</v>
      </c>
      <c r="P996" s="52">
        <f>IFERROR(_xll.qlIndexFixing(Index1Y,$H996,TRUE,_xll.ohTrigger(RecalcTrigger,Trigger1Y)),NA())</f>
        <v>3.6125738807546978E-2</v>
      </c>
      <c r="Q996" s="52">
        <f>IFERROR(_xll.qlIndexFixing(ONIndex1Y,I996,TRUE,_xll.ohTrigger(RecalcTrigger,Trigger1Y)),NA())</f>
        <v>3.5481439524396308E-2</v>
      </c>
    </row>
    <row r="997" spans="2:17" x14ac:dyDescent="0.2">
      <c r="B997" s="46" t="s">
        <v>51</v>
      </c>
      <c r="D997" s="49">
        <f>_xll.qlCalendarAdvance(LocalCalendar,$D996,B997,"f",FALSE)</f>
        <v>46280</v>
      </c>
      <c r="E997" s="49">
        <f>_xll.qlInterestRateIndexValueDate(IndexON,D997)</f>
        <v>46280</v>
      </c>
      <c r="F997" s="52">
        <f>IFERROR(_xll.qlIndexFixing(IndexON,D997,TRUE,_xll.ohTrigger(RecalcTrigger,TriggerON)),NA())</f>
        <v>3.1434054593670879E-2</v>
      </c>
      <c r="H997" s="49">
        <f>_xll.qlCalendarAdvance(IborCalendar,$H996,B997,"f",FALSE)</f>
        <v>46273</v>
      </c>
      <c r="I997" s="49">
        <f>_xll.qlInterestRateIndexValueDate(Index1M,$H997)</f>
        <v>46275</v>
      </c>
      <c r="J997" s="52">
        <f>IFERROR(_xll.qlIndexFixing(Index1M,$H997,TRUE,_xll.ohTrigger(RecalcTrigger,Trigger1M)),NA())</f>
        <v>3.2609684740038218E-2</v>
      </c>
      <c r="K997" s="52">
        <f>IFERROR(_xll.qlIndexFixing(ONIndex1M,I997,TRUE,_xll.ohTrigger(RecalcTrigger,Trigger1M)),NA())</f>
        <v>3.2563654141810616E-2</v>
      </c>
      <c r="L997" s="52">
        <f>IFERROR(_xll.qlIndexFixing(Index3M,H997,TRUE,_xll.ohTrigger(RecalcTrigger,Trigger3M)),NA())</f>
        <v>3.3487778757692037E-2</v>
      </c>
      <c r="M997" s="52">
        <f>IFERROR(_xll.qlIndexFixing(ONIndex3M,I997,TRUE,_xll.ohTrigger(RecalcTrigger,Trigger3M)),NA())</f>
        <v>3.3349530589648069E-2</v>
      </c>
      <c r="N997" s="52">
        <f>IFERROR(_xll.qlIndexFixing(Index6M,$H997,TRUE,_xll.ohTrigger(RecalcTrigger,Trigger6M)),NA())</f>
        <v>3.4517336147680398E-2</v>
      </c>
      <c r="O997" s="52">
        <f>IFERROR(_xll.qlIndexFixing(ONIndex6M,I997,TRUE,_xll.ohTrigger(RecalcTrigger,Trigger6M)),NA())</f>
        <v>3.4244122446001057E-2</v>
      </c>
      <c r="P997" s="52">
        <f>IFERROR(_xll.qlIndexFixing(Index1Y,$H997,TRUE,_xll.ohTrigger(RecalcTrigger,Trigger1Y)),NA())</f>
        <v>3.6123356608660173E-2</v>
      </c>
      <c r="Q997" s="52">
        <f>IFERROR(_xll.qlIndexFixing(ONIndex1Y,I997,TRUE,_xll.ohTrigger(RecalcTrigger,Trigger1Y)),NA())</f>
        <v>3.5486266769879649E-2</v>
      </c>
    </row>
    <row r="998" spans="2:17" x14ac:dyDescent="0.2">
      <c r="B998" s="46" t="s">
        <v>51</v>
      </c>
      <c r="D998" s="49">
        <f>_xll.qlCalendarAdvance(LocalCalendar,$D997,B998,"f",FALSE)</f>
        <v>46287</v>
      </c>
      <c r="E998" s="49">
        <f>_xll.qlInterestRateIndexValueDate(IndexON,D998)</f>
        <v>46287</v>
      </c>
      <c r="F998" s="52">
        <f>IFERROR(_xll.qlIndexFixing(IndexON,D998,TRUE,_xll.ohTrigger(RecalcTrigger,TriggerON)),NA())</f>
        <v>3.1434676481012502E-2</v>
      </c>
      <c r="H998" s="49">
        <f>_xll.qlCalendarAdvance(IborCalendar,$H997,B998,"f",FALSE)</f>
        <v>46280</v>
      </c>
      <c r="I998" s="49">
        <f>_xll.qlInterestRateIndexValueDate(Index1M,$H998)</f>
        <v>46282</v>
      </c>
      <c r="J998" s="52">
        <f>IFERROR(_xll.qlIndexFixing(Index1M,$H998,TRUE,_xll.ohTrigger(RecalcTrigger,Trigger1M)),NA())</f>
        <v>3.2607675668959168E-2</v>
      </c>
      <c r="K998" s="52">
        <f>IFERROR(_xll.qlIndexFixing(ONIndex1M,I998,TRUE,_xll.ohTrigger(RecalcTrigger,Trigger1M)),NA())</f>
        <v>3.2563224633062049E-2</v>
      </c>
      <c r="L998" s="52">
        <f>IFERROR(_xll.qlIndexFixing(Index3M,H998,TRUE,_xll.ohTrigger(RecalcTrigger,Trigger3M)),NA())</f>
        <v>3.3487441387663859E-2</v>
      </c>
      <c r="M998" s="52">
        <f>IFERROR(_xll.qlIndexFixing(ONIndex3M,I998,TRUE,_xll.ohTrigger(RecalcTrigger,Trigger3M)),NA())</f>
        <v>3.3349578540331493E-2</v>
      </c>
      <c r="N998" s="52">
        <f>IFERROR(_xll.qlIndexFixing(Index6M,$H998,TRUE,_xll.ohTrigger(RecalcTrigger,Trigger6M)),NA())</f>
        <v>3.4515690582969161E-2</v>
      </c>
      <c r="O998" s="52">
        <f>IFERROR(_xll.qlIndexFixing(ONIndex6M,I998,TRUE,_xll.ohTrigger(RecalcTrigger,Trigger6M)),NA())</f>
        <v>3.424240883274976E-2</v>
      </c>
      <c r="P998" s="52">
        <f>IFERROR(_xll.qlIndexFixing(Index1Y,$H998,TRUE,_xll.ohTrigger(RecalcTrigger,Trigger1Y)),NA())</f>
        <v>3.6120757048770082E-2</v>
      </c>
      <c r="Q998" s="52">
        <f>IFERROR(_xll.qlIndexFixing(ONIndex1Y,I998,TRUE,_xll.ohTrigger(RecalcTrigger,Trigger1Y)),NA())</f>
        <v>3.5490805646434254E-2</v>
      </c>
    </row>
    <row r="999" spans="2:17" x14ac:dyDescent="0.2">
      <c r="B999" s="46" t="s">
        <v>51</v>
      </c>
      <c r="D999" s="49">
        <f>_xll.qlCalendarAdvance(LocalCalendar,$D998,B999,"f",FALSE)</f>
        <v>46294</v>
      </c>
      <c r="E999" s="49">
        <f>_xll.qlInterestRateIndexValueDate(IndexON,D999)</f>
        <v>46294</v>
      </c>
      <c r="F999" s="52">
        <f>IFERROR(_xll.qlIndexFixing(IndexON,D999,TRUE,_xll.ohTrigger(RecalcTrigger,TriggerON)),NA())</f>
        <v>3.1435167406952402E-2</v>
      </c>
      <c r="H999" s="49">
        <f>_xll.qlCalendarAdvance(IborCalendar,$H998,B999,"f",FALSE)</f>
        <v>46287</v>
      </c>
      <c r="I999" s="49">
        <f>_xll.qlInterestRateIndexValueDate(Index1M,$H999)</f>
        <v>46289</v>
      </c>
      <c r="J999" s="52">
        <f>IFERROR(_xll.qlIndexFixing(Index1M,$H999,TRUE,_xll.ohTrigger(RecalcTrigger,Trigger1M)),NA())</f>
        <v>3.260703366782941E-2</v>
      </c>
      <c r="K999" s="52">
        <f>IFERROR(_xll.qlIndexFixing(ONIndex1M,I999,TRUE,_xll.ohTrigger(RecalcTrigger,Trigger1M)),NA())</f>
        <v>3.2562729574907578E-2</v>
      </c>
      <c r="L999" s="52">
        <f>IFERROR(_xll.qlIndexFixing(Index3M,H999,TRUE,_xll.ohTrigger(RecalcTrigger,Trigger3M)),NA())</f>
        <v>3.3487044016452763E-2</v>
      </c>
      <c r="M999" s="52">
        <f>IFERROR(_xll.qlIndexFixing(ONIndex3M,I999,TRUE,_xll.ohTrigger(RecalcTrigger,Trigger3M)),NA())</f>
        <v>3.3349566987972423E-2</v>
      </c>
      <c r="N999" s="52">
        <f>IFERROR(_xll.qlIndexFixing(Index6M,$H999,TRUE,_xll.ohTrigger(RecalcTrigger,Trigger6M)),NA())</f>
        <v>3.4514052612327831E-2</v>
      </c>
      <c r="O999" s="52">
        <f>IFERROR(_xll.qlIndexFixing(ONIndex6M,I999,TRUE,_xll.ohTrigger(RecalcTrigger,Trigger6M)),NA())</f>
        <v>3.4240702683527857E-2</v>
      </c>
      <c r="P999" s="52">
        <f>IFERROR(_xll.qlIndexFixing(Index1Y,$H999,TRUE,_xll.ohTrigger(RecalcTrigger,Trigger1Y)),NA())</f>
        <v>3.6117947947804652E-2</v>
      </c>
      <c r="Q999" s="52">
        <f>IFERROR(_xll.qlIndexFixing(ONIndex1Y,I999,TRUE,_xll.ohTrigger(RecalcTrigger,Trigger1Y)),NA())</f>
        <v>3.5495056154379867E-2</v>
      </c>
    </row>
    <row r="1000" spans="2:17" x14ac:dyDescent="0.2">
      <c r="B1000" s="46" t="s">
        <v>51</v>
      </c>
      <c r="D1000" s="49">
        <f>_xll.qlCalendarAdvance(LocalCalendar,$D999,B1000,"f",FALSE)</f>
        <v>46301</v>
      </c>
      <c r="E1000" s="49">
        <f>_xll.qlInterestRateIndexValueDate(IndexON,D1000)</f>
        <v>46301</v>
      </c>
      <c r="F1000" s="52">
        <f>IFERROR(_xll.qlIndexFixing(IndexON,D1000,TRUE,_xll.ohTrigger(RecalcTrigger,TriggerON)),NA())</f>
        <v>3.1435527371490579E-2</v>
      </c>
      <c r="H1000" s="49">
        <f>_xll.qlCalendarAdvance(IborCalendar,$H999,B1000,"f",FALSE)</f>
        <v>46294</v>
      </c>
      <c r="I1000" s="49">
        <f>_xll.qlInterestRateIndexValueDate(Index1M,$H1000)</f>
        <v>46296</v>
      </c>
      <c r="J1000" s="52">
        <f>IFERROR(_xll.qlIndexFixing(Index1M,$H1000,TRUE,_xll.ohTrigger(RecalcTrigger,Trigger1M)),NA())</f>
        <v>3.2606325933158542E-2</v>
      </c>
      <c r="K1000" s="52">
        <f>IFERROR(_xll.qlIndexFixing(ONIndex1M,I1000,TRUE,_xll.ohTrigger(RecalcTrigger,Trigger1M)),NA())</f>
        <v>3.2562168967187333E-2</v>
      </c>
      <c r="L1000" s="52">
        <f>IFERROR(_xll.qlIndexFixing(Index3M,H1000,TRUE,_xll.ohTrigger(RecalcTrigger,Trigger3M)),NA())</f>
        <v>3.3492619913914438E-2</v>
      </c>
      <c r="M1000" s="52">
        <f>IFERROR(_xll.qlIndexFixing(ONIndex3M,I1000,TRUE,_xll.ohTrigger(RecalcTrigger,Trigger3M)),NA())</f>
        <v>3.3349495932410989E-2</v>
      </c>
      <c r="N1000" s="52">
        <f>IFERROR(_xll.qlIndexFixing(Index6M,$H1000,TRUE,_xll.ohTrigger(RecalcTrigger,Trigger6M)),NA())</f>
        <v>3.4513953285132418E-2</v>
      </c>
      <c r="O1000" s="52">
        <f>IFERROR(_xll.qlIndexFixing(ONIndex6M,I1000,TRUE,_xll.ohTrigger(RecalcTrigger,Trigger6M)),NA())</f>
        <v>3.4239003998255413E-2</v>
      </c>
      <c r="P1000" s="52">
        <f>IFERROR(_xll.qlIndexFixing(Index1Y,$H1000,TRUE,_xll.ohTrigger(RecalcTrigger,Trigger1Y)),NA())</f>
        <v>3.6114937125737372E-2</v>
      </c>
      <c r="Q1000" s="52">
        <f>IFERROR(_xll.qlIndexFixing(ONIndex1Y,I1000,TRUE,_xll.ohTrigger(RecalcTrigger,Trigger1Y)),NA())</f>
        <v>3.5499018293476681E-2</v>
      </c>
    </row>
    <row r="1001" spans="2:17" x14ac:dyDescent="0.2">
      <c r="B1001" s="46" t="s">
        <v>51</v>
      </c>
      <c r="D1001" s="49">
        <f>_xll.qlCalendarAdvance(LocalCalendar,$D1000,B1001,"f",FALSE)</f>
        <v>46308</v>
      </c>
      <c r="E1001" s="49">
        <f>_xll.qlInterestRateIndexValueDate(IndexON,D1001)</f>
        <v>46308</v>
      </c>
      <c r="F1001" s="52">
        <f>IFERROR(_xll.qlIndexFixing(IndexON,D1001,TRUE,_xll.ohTrigger(RecalcTrigger,TriggerON)),NA())</f>
        <v>3.1435756374547097E-2</v>
      </c>
      <c r="H1001" s="49">
        <f>_xll.qlCalendarAdvance(IborCalendar,$H1000,B1001,"f",FALSE)</f>
        <v>46301</v>
      </c>
      <c r="I1001" s="49">
        <f>_xll.qlInterestRateIndexValueDate(Index1M,$H1001)</f>
        <v>46303</v>
      </c>
      <c r="J1001" s="52">
        <f>IFERROR(_xll.qlIndexFixing(Index1M,$H1001,TRUE,_xll.ohTrigger(RecalcTrigger,Trigger1M)),NA())</f>
        <v>3.2605552464956555E-2</v>
      </c>
      <c r="K1001" s="52">
        <f>IFERROR(_xll.qlIndexFixing(ONIndex1M,I1001,TRUE,_xll.ohTrigger(RecalcTrigger,Trigger1M)),NA())</f>
        <v>3.2561542809901312E-2</v>
      </c>
      <c r="L1001" s="52">
        <f>IFERROR(_xll.qlIndexFixing(Index3M,H1001,TRUE,_xll.ohTrigger(RecalcTrigger,Trigger3M)),NA())</f>
        <v>3.3487573734726363E-2</v>
      </c>
      <c r="M1001" s="52">
        <f>IFERROR(_xll.qlIndexFixing(ONIndex3M,I1001,TRUE,_xll.ohTrigger(RecalcTrigger,Trigger3M)),NA())</f>
        <v>3.3349365373886997E-2</v>
      </c>
      <c r="N1001" s="52">
        <f>IFERROR(_xll.qlIndexFixing(Index6M,$H1001,TRUE,_xll.ohTrigger(RecalcTrigger,Trigger6M)),NA())</f>
        <v>3.4512330890812869E-2</v>
      </c>
      <c r="O1001" s="52">
        <f>IFERROR(_xll.qlIndexFixing(ONIndex6M,I1001,TRUE,_xll.ohTrigger(RecalcTrigger,Trigger6M)),NA())</f>
        <v>3.4237312776852491E-2</v>
      </c>
      <c r="P1001" s="52">
        <f>IFERROR(_xll.qlIndexFixing(Index1Y,$H1001,TRUE,_xll.ohTrigger(RecalcTrigger,Trigger1Y)),NA())</f>
        <v>3.6111732402572615E-2</v>
      </c>
      <c r="Q1001" s="52">
        <f>IFERROR(_xll.qlIndexFixing(ONIndex1Y,I1001,TRUE,_xll.ohTrigger(RecalcTrigger,Trigger1Y)),NA())</f>
        <v>3.5502692063804631E-2</v>
      </c>
    </row>
    <row r="1002" spans="2:17" x14ac:dyDescent="0.2">
      <c r="B1002" s="46" t="s">
        <v>51</v>
      </c>
      <c r="D1002" s="49">
        <f>_xll.qlCalendarAdvance(LocalCalendar,$D1001,B1002,"f",FALSE)</f>
        <v>46315</v>
      </c>
      <c r="E1002" s="49">
        <f>_xll.qlInterestRateIndexValueDate(IndexON,D1002)</f>
        <v>46315</v>
      </c>
      <c r="F1002" s="52">
        <f>IFERROR(_xll.qlIndexFixing(IndexON,D1002,TRUE,_xll.ohTrigger(RecalcTrigger,TriggerON)),NA())</f>
        <v>3.1435854416281828E-2</v>
      </c>
      <c r="H1002" s="49">
        <f>_xll.qlCalendarAdvance(IborCalendar,$H1001,B1002,"f",FALSE)</f>
        <v>46308</v>
      </c>
      <c r="I1002" s="49">
        <f>_xll.qlInterestRateIndexValueDate(Index1M,$H1002)</f>
        <v>46310</v>
      </c>
      <c r="J1002" s="52">
        <f>IFERROR(_xll.qlIndexFixing(Index1M,$H1002,TRUE,_xll.ohTrigger(RecalcTrigger,Trigger1M)),NA())</f>
        <v>3.2604713263240936E-2</v>
      </c>
      <c r="K1002" s="52">
        <f>IFERROR(_xll.qlIndexFixing(ONIndex1M,I1002,TRUE,_xll.ohTrigger(RecalcTrigger,Trigger1M)),NA())</f>
        <v>3.2560851103129451E-2</v>
      </c>
      <c r="L1002" s="52">
        <f>IFERROR(_xll.qlIndexFixing(Index3M,H1002,TRUE,_xll.ohTrigger(RecalcTrigger,Trigger3M)),NA())</f>
        <v>3.3486992020414864E-2</v>
      </c>
      <c r="M1002" s="52">
        <f>IFERROR(_xll.qlIndexFixing(ONIndex3M,I1002,TRUE,_xll.ohTrigger(RecalcTrigger,Trigger3M)),NA())</f>
        <v>3.3349175312160639E-2</v>
      </c>
      <c r="N1002" s="52">
        <f>IFERROR(_xll.qlIndexFixing(Index6M,$H1002,TRUE,_xll.ohTrigger(RecalcTrigger,Trigger6M)),NA())</f>
        <v>3.4510716091235301E-2</v>
      </c>
      <c r="O1002" s="52">
        <f>IFERROR(_xll.qlIndexFixing(ONIndex6M,I1002,TRUE,_xll.ohTrigger(RecalcTrigger,Trigger6M)),NA())</f>
        <v>3.4235629019399028E-2</v>
      </c>
      <c r="P1002" s="52">
        <f>IFERROR(_xll.qlIndexFixing(Index1Y,$H1002,TRUE,_xll.ohTrigger(RecalcTrigger,Trigger1Y)),NA())</f>
        <v>3.6108341598329201E-2</v>
      </c>
      <c r="Q1002" s="52">
        <f>IFERROR(_xll.qlIndexFixing(ONIndex1Y,I1002,TRUE,_xll.ohTrigger(RecalcTrigger,Trigger1Y)),NA())</f>
        <v>3.5506077465203845E-2</v>
      </c>
    </row>
    <row r="1003" spans="2:17" x14ac:dyDescent="0.2">
      <c r="B1003" s="46" t="s">
        <v>51</v>
      </c>
      <c r="D1003" s="49">
        <f>_xll.qlCalendarAdvance(LocalCalendar,$D1002,B1003,"f",FALSE)</f>
        <v>46322</v>
      </c>
      <c r="E1003" s="49">
        <f>_xll.qlInterestRateIndexValueDate(IndexON,D1003)</f>
        <v>46322</v>
      </c>
      <c r="F1003" s="52">
        <f>IFERROR(_xll.qlIndexFixing(IndexON,D1003,TRUE,_xll.ohTrigger(RecalcTrigger,TriggerON)),NA())</f>
        <v>3.1435821496614835E-2</v>
      </c>
      <c r="H1003" s="49">
        <f>_xll.qlCalendarAdvance(IborCalendar,$H1002,B1003,"f",FALSE)</f>
        <v>46315</v>
      </c>
      <c r="I1003" s="49">
        <f>_xll.qlInterestRateIndexValueDate(Index1M,$H1003)</f>
        <v>46317</v>
      </c>
      <c r="J1003" s="52">
        <f>IFERROR(_xll.qlIndexFixing(Index1M,$H1003,TRUE,_xll.ohTrigger(RecalcTrigger,Trigger1M)),NA())</f>
        <v>3.2603808328021677E-2</v>
      </c>
      <c r="K1003" s="52">
        <f>IFERROR(_xll.qlIndexFixing(ONIndex1M,I1003,TRUE,_xll.ohTrigger(RecalcTrigger,Trigger1M)),NA())</f>
        <v>3.2560093846711879E-2</v>
      </c>
      <c r="L1003" s="52">
        <f>IFERROR(_xll.qlIndexFixing(Index3M,H1003,TRUE,_xll.ohTrigger(RecalcTrigger,Trigger3M)),NA())</f>
        <v>3.3486350299453273E-2</v>
      </c>
      <c r="M1003" s="52">
        <f>IFERROR(_xll.qlIndexFixing(ONIndex3M,I1003,TRUE,_xll.ohTrigger(RecalcTrigger,Trigger3M)),NA())</f>
        <v>3.3348925747391789E-2</v>
      </c>
      <c r="N1003" s="52">
        <f>IFERROR(_xll.qlIndexFixing(Index6M,$H1003,TRUE,_xll.ohTrigger(RecalcTrigger,Trigger6M)),NA())</f>
        <v>3.4509108886382138E-2</v>
      </c>
      <c r="O1003" s="52">
        <f>IFERROR(_xll.qlIndexFixing(ONIndex6M,I1003,TRUE,_xll.ohTrigger(RecalcTrigger,Trigger6M)),NA())</f>
        <v>3.4233952725974959E-2</v>
      </c>
      <c r="P1003" s="52">
        <f>IFERROR(_xll.qlIndexFixing(Index1Y,$H1003,TRUE,_xll.ohTrigger(RecalcTrigger,Trigger1Y)),NA())</f>
        <v>3.610477253302815E-2</v>
      </c>
      <c r="Q1003" s="52">
        <f>IFERROR(_xll.qlIndexFixing(ONIndex1Y,I1003,TRUE,_xll.ohTrigger(RecalcTrigger,Trigger1Y)),NA())</f>
        <v>3.5509174497914131E-2</v>
      </c>
    </row>
    <row r="1004" spans="2:17" x14ac:dyDescent="0.2">
      <c r="B1004" s="46" t="s">
        <v>51</v>
      </c>
      <c r="D1004" s="49">
        <f>_xll.qlCalendarAdvance(LocalCalendar,$D1003,B1004,"f",FALSE)</f>
        <v>46329</v>
      </c>
      <c r="E1004" s="49">
        <f>_xll.qlInterestRateIndexValueDate(IndexON,D1004)</f>
        <v>46329</v>
      </c>
      <c r="F1004" s="52">
        <f>IFERROR(_xll.qlIndexFixing(IndexON,D1004,TRUE,_xll.ohTrigger(RecalcTrigger,TriggerON)),NA())</f>
        <v>3.143565761554612E-2</v>
      </c>
      <c r="H1004" s="49">
        <f>_xll.qlCalendarAdvance(IborCalendar,$H1003,B1004,"f",FALSE)</f>
        <v>46322</v>
      </c>
      <c r="I1004" s="49">
        <f>_xll.qlInterestRateIndexValueDate(Index1M,$H1004)</f>
        <v>46324</v>
      </c>
      <c r="J1004" s="52">
        <f>IFERROR(_xll.qlIndexFixing(Index1M,$H1004,TRUE,_xll.ohTrigger(RecalcTrigger,Trigger1M)),NA())</f>
        <v>3.2602837659318762E-2</v>
      </c>
      <c r="K1004" s="52">
        <f>IFERROR(_xll.qlIndexFixing(ONIndex1M,I1004,TRUE,_xll.ohTrigger(RecalcTrigger,Trigger1M)),NA())</f>
        <v>3.2559271040808468E-2</v>
      </c>
      <c r="L1004" s="52">
        <f>IFERROR(_xll.qlIndexFixing(Index3M,H1004,TRUE,_xll.ohTrigger(RecalcTrigger,Trigger3M)),NA())</f>
        <v>3.3485648571872882E-2</v>
      </c>
      <c r="M1004" s="52">
        <f>IFERROR(_xll.qlIndexFixing(ONIndex3M,I1004,TRUE,_xll.ohTrigger(RecalcTrigger,Trigger3M)),NA())</f>
        <v>3.3348616679500509E-2</v>
      </c>
      <c r="N1004" s="52">
        <f>IFERROR(_xll.qlIndexFixing(Index6M,$H1004,TRUE,_xll.ohTrigger(RecalcTrigger,Trigger6M)),NA())</f>
        <v>3.4507509276234062E-2</v>
      </c>
      <c r="O1004" s="52">
        <f>IFERROR(_xll.qlIndexFixing(ONIndex6M,I1004,TRUE,_xll.ohTrigger(RecalcTrigger,Trigger6M)),NA())</f>
        <v>3.4232283896340476E-2</v>
      </c>
      <c r="P1004" s="52">
        <f>IFERROR(_xll.qlIndexFixing(Index1Y,$H1004,TRUE,_xll.ohTrigger(RecalcTrigger,Trigger1Y)),NA())</f>
        <v>3.6101033026676235E-2</v>
      </c>
      <c r="Q1004" s="52">
        <f>IFERROR(_xll.qlIndexFixing(ONIndex1Y,I1004,TRUE,_xll.ohTrigger(RecalcTrigger,Trigger1Y)),NA())</f>
        <v>3.5511983161855554E-2</v>
      </c>
    </row>
    <row r="1005" spans="2:17" x14ac:dyDescent="0.2">
      <c r="B1005" s="46" t="s">
        <v>51</v>
      </c>
      <c r="D1005" s="49">
        <f>_xll.qlCalendarAdvance(LocalCalendar,$D1004,B1005,"f",FALSE)</f>
        <v>46336</v>
      </c>
      <c r="E1005" s="49">
        <f>_xll.qlInterestRateIndexValueDate(IndexON,D1005)</f>
        <v>46336</v>
      </c>
      <c r="F1005" s="52">
        <f>IFERROR(_xll.qlIndexFixing(IndexON,D1005,TRUE,_xll.ohTrigger(RecalcTrigger,TriggerON)),NA())</f>
        <v>3.1436708840253402E-2</v>
      </c>
      <c r="H1005" s="49">
        <f>_xll.qlCalendarAdvance(IborCalendar,$H1004,B1005,"f",FALSE)</f>
        <v>46329</v>
      </c>
      <c r="I1005" s="49">
        <f>_xll.qlInterestRateIndexValueDate(Index1M,$H1005)</f>
        <v>46331</v>
      </c>
      <c r="J1005" s="52">
        <f>IFERROR(_xll.qlIndexFixing(Index1M,$H1005,TRUE,_xll.ohTrigger(RecalcTrigger,Trigger1M)),NA())</f>
        <v>3.2601801257142182E-2</v>
      </c>
      <c r="K1005" s="52">
        <f>IFERROR(_xll.qlIndexFixing(ONIndex1M,I1005,TRUE,_xll.ohTrigger(RecalcTrigger,Trigger1M)),NA())</f>
        <v>3.2558382685419218E-2</v>
      </c>
      <c r="L1005" s="52">
        <f>IFERROR(_xll.qlIndexFixing(Index3M,H1005,TRUE,_xll.ohTrigger(RecalcTrigger,Trigger3M)),NA())</f>
        <v>3.3484886837703232E-2</v>
      </c>
      <c r="M1005" s="52">
        <f>IFERROR(_xll.qlIndexFixing(ONIndex3M,I1005,TRUE,_xll.ohTrigger(RecalcTrigger,Trigger3M)),NA())</f>
        <v>3.3348248108566736E-2</v>
      </c>
      <c r="N1005" s="52">
        <f>IFERROR(_xll.qlIndexFixing(Index6M,$H1005,TRUE,_xll.ohTrigger(RecalcTrigger,Trigger6M)),NA())</f>
        <v>3.4504384262911289E-2</v>
      </c>
      <c r="O1005" s="52">
        <f>IFERROR(_xll.qlIndexFixing(ONIndex6M,I1005,TRUE,_xll.ohTrigger(RecalcTrigger,Trigger6M)),NA())</f>
        <v>3.4230622530735388E-2</v>
      </c>
      <c r="P1005" s="52">
        <f>IFERROR(_xll.qlIndexFixing(Index1Y,$H1005,TRUE,_xll.ohTrigger(RecalcTrigger,Trigger1Y)),NA())</f>
        <v>3.6097130899253732E-2</v>
      </c>
      <c r="Q1005" s="52">
        <f>IFERROR(_xll.qlIndexFixing(ONIndex1Y,I1005,TRUE,_xll.ohTrigger(RecalcTrigger,Trigger1Y)),NA())</f>
        <v>3.5514503456708368E-2</v>
      </c>
    </row>
    <row r="1006" spans="2:17" x14ac:dyDescent="0.2">
      <c r="B1006" s="46" t="s">
        <v>51</v>
      </c>
      <c r="D1006" s="49">
        <f>_xll.qlCalendarAdvance(LocalCalendar,$D1005,B1006,"f",FALSE)</f>
        <v>46343</v>
      </c>
      <c r="E1006" s="49">
        <f>_xll.qlInterestRateIndexValueDate(IndexON,D1006)</f>
        <v>46343</v>
      </c>
      <c r="F1006" s="52">
        <f>IFERROR(_xll.qlIndexFixing(IndexON,D1006,TRUE,_xll.ohTrigger(RecalcTrigger,TriggerON)),NA())</f>
        <v>3.1434936969283456E-2</v>
      </c>
      <c r="H1006" s="49">
        <f>_xll.qlCalendarAdvance(IborCalendar,$H1005,B1006,"f",FALSE)</f>
        <v>46336</v>
      </c>
      <c r="I1006" s="49">
        <f>_xll.qlInterestRateIndexValueDate(Index1M,$H1006)</f>
        <v>46338</v>
      </c>
      <c r="J1006" s="52">
        <f>IFERROR(_xll.qlIndexFixing(Index1M,$H1006,TRUE,_xll.ohTrigger(RecalcTrigger,Trigger1M)),NA())</f>
        <v>3.2600699121519416E-2</v>
      </c>
      <c r="K1006" s="52">
        <f>IFERROR(_xll.qlIndexFixing(ONIndex1M,I1006,TRUE,_xll.ohTrigger(RecalcTrigger,Trigger1M)),NA())</f>
        <v>3.2557428780464193E-2</v>
      </c>
      <c r="L1006" s="52">
        <f>IFERROR(_xll.qlIndexFixing(Index3M,H1006,TRUE,_xll.ohTrigger(RecalcTrigger,Trigger3M)),NA())</f>
        <v>3.3484065096980806E-2</v>
      </c>
      <c r="M1006" s="52">
        <f>IFERROR(_xll.qlIndexFixing(ONIndex3M,I1006,TRUE,_xll.ohTrigger(RecalcTrigger,Trigger3M)),NA())</f>
        <v>3.3347820034510534E-2</v>
      </c>
      <c r="N1006" s="52">
        <f>IFERROR(_xll.qlIndexFixing(Index6M,$H1006,TRUE,_xll.ohTrigger(RecalcTrigger,Trigger6M)),NA())</f>
        <v>3.4502799450244336E-2</v>
      </c>
      <c r="O1006" s="52">
        <f>IFERROR(_xll.qlIndexFixing(ONIndex6M,I1006,TRUE,_xll.ohTrigger(RecalcTrigger,Trigger6M)),NA())</f>
        <v>3.4228968629079759E-2</v>
      </c>
      <c r="P1006" s="52">
        <f>IFERROR(_xll.qlIndexFixing(Index1Y,$H1006,TRUE,_xll.ohTrigger(RecalcTrigger,Trigger1Y)),NA())</f>
        <v>3.609307397070239E-2</v>
      </c>
      <c r="Q1006" s="52">
        <f>IFERROR(_xll.qlIndexFixing(ONIndex1Y,I1006,TRUE,_xll.ohTrigger(RecalcTrigger,Trigger1Y)),NA())</f>
        <v>3.5516735382872255E-2</v>
      </c>
    </row>
    <row r="1007" spans="2:17" x14ac:dyDescent="0.2">
      <c r="B1007" s="46" t="s">
        <v>51</v>
      </c>
      <c r="D1007" s="49">
        <f>_xll.qlCalendarAdvance(LocalCalendar,$D1006,B1007,"f",FALSE)</f>
        <v>46350</v>
      </c>
      <c r="E1007" s="49">
        <f>_xll.qlInterestRateIndexValueDate(IndexON,D1007)</f>
        <v>46350</v>
      </c>
      <c r="F1007" s="52">
        <f>IFERROR(_xll.qlIndexFixing(IndexON,D1007,TRUE,_xll.ohTrigger(RecalcTrigger,TriggerON)),NA())</f>
        <v>3.1434380203929635E-2</v>
      </c>
      <c r="H1007" s="49">
        <f>_xll.qlCalendarAdvance(IborCalendar,$H1006,B1007,"f",FALSE)</f>
        <v>46343</v>
      </c>
      <c r="I1007" s="49">
        <f>_xll.qlInterestRateIndexValueDate(Index1M,$H1007)</f>
        <v>46345</v>
      </c>
      <c r="J1007" s="52">
        <f>IFERROR(_xll.qlIndexFixing(Index1M,$H1007,TRUE,_xll.ohTrigger(RecalcTrigger,Trigger1M)),NA())</f>
        <v>3.2599531252465452E-2</v>
      </c>
      <c r="K1007" s="52">
        <f>IFERROR(_xll.qlIndexFixing(ONIndex1M,I1007,TRUE,_xll.ohTrigger(RecalcTrigger,Trigger1M)),NA())</f>
        <v>3.2556409325943392E-2</v>
      </c>
      <c r="L1007" s="52">
        <f>IFERROR(_xll.qlIndexFixing(Index3M,H1007,TRUE,_xll.ohTrigger(RecalcTrigger,Trigger3M)),NA())</f>
        <v>3.3483183349742103E-2</v>
      </c>
      <c r="M1007" s="52">
        <f>IFERROR(_xll.qlIndexFixing(ONIndex3M,I1007,TRUE,_xll.ohTrigger(RecalcTrigger,Trigger3M)),NA())</f>
        <v>3.3347332457491774E-2</v>
      </c>
      <c r="N1007" s="52">
        <f>IFERROR(_xll.qlIndexFixing(Index6M,$H1007,TRUE,_xll.ohTrigger(RecalcTrigger,Trigger6M)),NA())</f>
        <v>3.4501222231502426E-2</v>
      </c>
      <c r="O1007" s="52">
        <f>IFERROR(_xll.qlIndexFixing(ONIndex6M,I1007,TRUE,_xll.ohTrigger(RecalcTrigger,Trigger6M)),NA())</f>
        <v>3.4227322191293652E-2</v>
      </c>
      <c r="P1007" s="52">
        <f>IFERROR(_xll.qlIndexFixing(Index1Y,$H1007,TRUE,_xll.ohTrigger(RecalcTrigger,Trigger1Y)),NA())</f>
        <v>3.6088870060912243E-2</v>
      </c>
      <c r="Q1007" s="52">
        <f>IFERROR(_xll.qlIndexFixing(ONIndex1Y,I1007,TRUE,_xll.ohTrigger(RecalcTrigger,Trigger1Y)),NA())</f>
        <v>3.5518678940187343E-2</v>
      </c>
    </row>
    <row r="1008" spans="2:17" x14ac:dyDescent="0.2">
      <c r="B1008" s="46" t="s">
        <v>51</v>
      </c>
      <c r="D1008" s="49">
        <f>_xll.qlCalendarAdvance(LocalCalendar,$D1007,B1008,"f",FALSE)</f>
        <v>46357</v>
      </c>
      <c r="E1008" s="49">
        <f>_xll.qlInterestRateIndexValueDate(IndexON,D1008)</f>
        <v>46357</v>
      </c>
      <c r="F1008" s="52">
        <f>IFERROR(_xll.qlIndexFixing(IndexON,D1008,TRUE,_xll.ohTrigger(RecalcTrigger,TriggerON)),NA())</f>
        <v>3.1433692477333963E-2</v>
      </c>
      <c r="H1008" s="49">
        <f>_xll.qlCalendarAdvance(IborCalendar,$H1007,B1008,"f",FALSE)</f>
        <v>46350</v>
      </c>
      <c r="I1008" s="49">
        <f>_xll.qlInterestRateIndexValueDate(Index1M,$H1008)</f>
        <v>46353</v>
      </c>
      <c r="J1008" s="52">
        <f>IFERROR(_xll.qlIndexFixing(Index1M,$H1008,TRUE,_xll.ohTrigger(RecalcTrigger,Trigger1M)),NA())</f>
        <v>3.259811605508367E-2</v>
      </c>
      <c r="K1008" s="52">
        <f>IFERROR(_xll.qlIndexFixing(ONIndex1M,I1008,TRUE,_xll.ohTrigger(RecalcTrigger,Trigger1M)),NA())</f>
        <v>3.2557945890925311E-2</v>
      </c>
      <c r="L1008" s="52">
        <f>IFERROR(_xll.qlIndexFixing(Index3M,H1008,TRUE,_xll.ohTrigger(RecalcTrigger,Trigger3M)),NA())</f>
        <v>3.3480628816616793E-2</v>
      </c>
      <c r="M1008" s="52">
        <f>IFERROR(_xll.qlIndexFixing(ONIndex3M,I1008,TRUE,_xll.ohTrigger(RecalcTrigger,Trigger3M)),NA())</f>
        <v>3.3349706710392724E-2</v>
      </c>
      <c r="N1008" s="52">
        <f>IFERROR(_xll.qlIndexFixing(Index6M,$H1008,TRUE,_xll.ohTrigger(RecalcTrigger,Trigger6M)),NA())</f>
        <v>3.4499428994457161E-2</v>
      </c>
      <c r="O1008" s="52">
        <f>IFERROR(_xll.qlIndexFixing(ONIndex6M,I1008,TRUE,_xll.ohTrigger(RecalcTrigger,Trigger6M)),NA())</f>
        <v>3.4228470257016141E-2</v>
      </c>
      <c r="P1008" s="52">
        <f>IFERROR(_xll.qlIndexFixing(Index1Y,$H1008,TRUE,_xll.ohTrigger(RecalcTrigger,Trigger1Y)),NA())</f>
        <v>3.6086654010581289E-2</v>
      </c>
      <c r="Q1008" s="52">
        <f>IFERROR(_xll.qlIndexFixing(ONIndex1Y,I1008,TRUE,_xll.ohTrigger(RecalcTrigger,Trigger1Y)),NA())</f>
        <v>3.5524257016001926E-2</v>
      </c>
    </row>
    <row r="1009" spans="2:17" x14ac:dyDescent="0.2">
      <c r="B1009" s="46" t="s">
        <v>51</v>
      </c>
      <c r="D1009" s="49">
        <f>_xll.qlCalendarAdvance(LocalCalendar,$D1008,B1009,"f",FALSE)</f>
        <v>46364</v>
      </c>
      <c r="E1009" s="49">
        <f>_xll.qlInterestRateIndexValueDate(IndexON,D1009)</f>
        <v>46364</v>
      </c>
      <c r="F1009" s="52">
        <f>IFERROR(_xll.qlIndexFixing(IndexON,D1009,TRUE,_xll.ohTrigger(RecalcTrigger,TriggerON)),NA())</f>
        <v>3.1432873789256632E-2</v>
      </c>
      <c r="H1009" s="49">
        <f>_xll.qlCalendarAdvance(IborCalendar,$H1008,B1009,"f",FALSE)</f>
        <v>46357</v>
      </c>
      <c r="I1009" s="49">
        <f>_xll.qlInterestRateIndexValueDate(Index1M,$H1009)</f>
        <v>46359</v>
      </c>
      <c r="J1009" s="52">
        <f>IFERROR(_xll.qlIndexFixing(Index1M,$H1009,TRUE,_xll.ohTrigger(RecalcTrigger,Trigger1M)),NA())</f>
        <v>3.2596998314141368E-2</v>
      </c>
      <c r="K1009" s="52">
        <f>IFERROR(_xll.qlIndexFixing(ONIndex1M,I1009,TRUE,_xll.ohTrigger(RecalcTrigger,Trigger1M)),NA())</f>
        <v>3.25541737682844E-2</v>
      </c>
      <c r="L1009" s="52">
        <f>IFERROR(_xll.qlIndexFixing(Index3M,H1009,TRUE,_xll.ohTrigger(RecalcTrigger,Trigger3M)),NA())</f>
        <v>3.3478300325700872E-2</v>
      </c>
      <c r="M1009" s="52">
        <f>IFERROR(_xll.qlIndexFixing(ONIndex3M,I1009,TRUE,_xll.ohTrigger(RecalcTrigger,Trigger3M)),NA())</f>
        <v>3.3346178793927095E-2</v>
      </c>
      <c r="N1009" s="52">
        <f>IFERROR(_xll.qlIndexFixing(Index6M,$H1009,TRUE,_xll.ohTrigger(RecalcTrigger,Trigger6M)),NA())</f>
        <v>3.4499625145446716E-2</v>
      </c>
      <c r="O1009" s="52">
        <f>IFERROR(_xll.qlIndexFixing(ONIndex6M,I1009,TRUE,_xll.ohTrigger(RecalcTrigger,Trigger6M)),NA())</f>
        <v>3.422405170764975E-2</v>
      </c>
      <c r="P1009" s="52">
        <f>IFERROR(_xll.qlIndexFixing(Index1Y,$H1009,TRUE,_xll.ohTrigger(RecalcTrigger,Trigger1Y)),NA())</f>
        <v>3.6080052576850555E-2</v>
      </c>
      <c r="Q1009" s="52">
        <f>IFERROR(_xll.qlIndexFixing(ONIndex1Y,I1009,TRUE,_xll.ohTrigger(RecalcTrigger,Trigger1Y)),NA())</f>
        <v>3.5521700948351054E-2</v>
      </c>
    </row>
    <row r="1010" spans="2:17" x14ac:dyDescent="0.2">
      <c r="B1010" s="46" t="s">
        <v>51</v>
      </c>
      <c r="D1010" s="49">
        <f>_xll.qlCalendarAdvance(LocalCalendar,$D1009,B1010,"f",FALSE)</f>
        <v>46371</v>
      </c>
      <c r="E1010" s="49">
        <f>_xll.qlInterestRateIndexValueDate(IndexON,D1010)</f>
        <v>46371</v>
      </c>
      <c r="F1010" s="52">
        <f>IFERROR(_xll.qlIndexFixing(IndexON,D1010,TRUE,_xll.ohTrigger(RecalcTrigger,TriggerON)),NA())</f>
        <v>3.1431924139857514E-2</v>
      </c>
      <c r="H1010" s="49">
        <f>_xll.qlCalendarAdvance(IborCalendar,$H1009,B1010,"f",FALSE)</f>
        <v>46364</v>
      </c>
      <c r="I1010" s="49">
        <f>_xll.qlInterestRateIndexValueDate(Index1M,$H1010)</f>
        <v>46366</v>
      </c>
      <c r="J1010" s="52">
        <f>IFERROR(_xll.qlIndexFixing(Index1M,$H1010,TRUE,_xll.ohTrigger(RecalcTrigger,Trigger1M)),NA())</f>
        <v>3.2595633244918709E-2</v>
      </c>
      <c r="K1010" s="52">
        <f>IFERROR(_xll.qlIndexFixing(ONIndex1M,I1010,TRUE,_xll.ohTrigger(RecalcTrigger,Trigger1M)),NA())</f>
        <v>3.2552957665226145E-2</v>
      </c>
      <c r="L1010" s="52">
        <f>IFERROR(_xll.qlIndexFixing(Index3M,H1010,TRUE,_xll.ohTrigger(RecalcTrigger,Trigger3M)),NA())</f>
        <v>3.3477247326547221E-2</v>
      </c>
      <c r="M1010" s="52">
        <f>IFERROR(_xll.qlIndexFixing(ONIndex3M,I1010,TRUE,_xll.ohTrigger(RecalcTrigger,Trigger3M)),NA())</f>
        <v>3.3345512707541047E-2</v>
      </c>
      <c r="N1010" s="52">
        <f>IFERROR(_xll.qlIndexFixing(Index6M,$H1010,TRUE,_xll.ohTrigger(RecalcTrigger,Trigger6M)),NA())</f>
        <v>3.4498071103154941E-2</v>
      </c>
      <c r="O1010" s="52">
        <f>IFERROR(_xll.qlIndexFixing(ONIndex6M,I1010,TRUE,_xll.ohTrigger(RecalcTrigger,Trigger6M)),NA())</f>
        <v>3.4222427661791954E-2</v>
      </c>
      <c r="P1010" s="52">
        <f>IFERROR(_xll.qlIndexFixing(Index1Y,$H1010,TRUE,_xll.ohTrigger(RecalcTrigger,Trigger1Y)),NA())</f>
        <v>3.6075454642001473E-2</v>
      </c>
      <c r="Q1010" s="52">
        <f>IFERROR(_xll.qlIndexFixing(ONIndex1Y,I1010,TRUE,_xll.ohTrigger(RecalcTrigger,Trigger1Y)),NA())</f>
        <v>3.5522779399119742E-2</v>
      </c>
    </row>
    <row r="1011" spans="2:17" x14ac:dyDescent="0.2">
      <c r="B1011" s="46" t="s">
        <v>51</v>
      </c>
      <c r="D1011" s="49">
        <f>_xll.qlCalendarAdvance(LocalCalendar,$D1010,B1011,"f",FALSE)</f>
        <v>46378</v>
      </c>
      <c r="E1011" s="49">
        <f>_xll.qlInterestRateIndexValueDate(IndexON,D1011)</f>
        <v>46378</v>
      </c>
      <c r="F1011" s="52">
        <f>IFERROR(_xll.qlIndexFixing(IndexON,D1011,TRUE,_xll.ohTrigger(RecalcTrigger,TriggerON)),NA())</f>
        <v>3.1430843529056673E-2</v>
      </c>
      <c r="H1011" s="49">
        <f>_xll.qlCalendarAdvance(IborCalendar,$H1010,B1011,"f",FALSE)</f>
        <v>46371</v>
      </c>
      <c r="I1011" s="49">
        <f>_xll.qlInterestRateIndexValueDate(Index1M,$H1011)</f>
        <v>46373</v>
      </c>
      <c r="J1011" s="52">
        <f>IFERROR(_xll.qlIndexFixing(Index1M,$H1011,TRUE,_xll.ohTrigger(RecalcTrigger,Trigger1M)),NA())</f>
        <v>3.2595568235936803E-2</v>
      </c>
      <c r="K1011" s="52">
        <f>IFERROR(_xll.qlIndexFixing(ONIndex1M,I1011,TRUE,_xll.ohTrigger(RecalcTrigger,Trigger1M)),NA())</f>
        <v>3.2551676012602115E-2</v>
      </c>
      <c r="L1011" s="52">
        <f>IFERROR(_xll.qlIndexFixing(Index3M,H1011,TRUE,_xll.ohTrigger(RecalcTrigger,Trigger3M)),NA())</f>
        <v>3.3476134332153684E-2</v>
      </c>
      <c r="M1011" s="52">
        <f>IFERROR(_xll.qlIndexFixing(ONIndex3M,I1011,TRUE,_xll.ohTrigger(RecalcTrigger,Trigger3M)),NA())</f>
        <v>3.3344787118112507E-2</v>
      </c>
      <c r="N1011" s="52">
        <f>IFERROR(_xll.qlIndexFixing(Index6M,$H1011,TRUE,_xll.ohTrigger(RecalcTrigger,Trigger6M)),NA())</f>
        <v>3.449652465544395E-2</v>
      </c>
      <c r="O1011" s="52">
        <f>IFERROR(_xll.qlIndexFixing(ONIndex6M,I1011,TRUE,_xll.ohTrigger(RecalcTrigger,Trigger6M)),NA())</f>
        <v>3.4220811079803681E-2</v>
      </c>
      <c r="P1011" s="52">
        <f>IFERROR(_xll.qlIndexFixing(Index1Y,$H1011,TRUE,_xll.ohTrigger(RecalcTrigger,Trigger1Y)),NA())</f>
        <v>3.6070741004738172E-2</v>
      </c>
      <c r="Q1011" s="52">
        <f>IFERROR(_xll.qlIndexFixing(ONIndex1Y,I1011,TRUE,_xll.ohTrigger(RecalcTrigger,Trigger1Y)),NA())</f>
        <v>3.552356948103963E-2</v>
      </c>
    </row>
    <row r="1012" spans="2:17" x14ac:dyDescent="0.2">
      <c r="B1012" s="46" t="s">
        <v>51</v>
      </c>
      <c r="D1012" s="49">
        <f>_xll.qlCalendarAdvance(LocalCalendar,$D1011,B1012,"f",FALSE)</f>
        <v>46385</v>
      </c>
      <c r="E1012" s="49">
        <f>_xll.qlInterestRateIndexValueDate(IndexON,D1012)</f>
        <v>46385</v>
      </c>
      <c r="F1012" s="52">
        <f>IFERROR(_xll.qlIndexFixing(IndexON,D1012,TRUE,_xll.ohTrigger(RecalcTrigger,TriggerON)),NA())</f>
        <v>3.1429631956774173E-2</v>
      </c>
      <c r="H1012" s="49">
        <f>_xll.qlCalendarAdvance(IborCalendar,$H1011,B1012,"f",FALSE)</f>
        <v>46378</v>
      </c>
      <c r="I1012" s="49">
        <f>_xll.qlInterestRateIndexValueDate(Index1M,$H1012)</f>
        <v>46380</v>
      </c>
      <c r="J1012" s="52">
        <f>IFERROR(_xll.qlIndexFixing(Index1M,$H1012,TRUE,_xll.ohTrigger(RecalcTrigger,Trigger1M)),NA())</f>
        <v>3.2592705906472064E-2</v>
      </c>
      <c r="K1012" s="52">
        <f>IFERROR(_xll.qlIndexFixing(ONIndex1M,I1012,TRUE,_xll.ohTrigger(RecalcTrigger,Trigger1M)),NA())</f>
        <v>3.2555817150146993E-2</v>
      </c>
      <c r="L1012" s="52">
        <f>IFERROR(_xll.qlIndexFixing(Index3M,H1012,TRUE,_xll.ohTrigger(RecalcTrigger,Trigger3M)),NA())</f>
        <v>3.3474961342570886E-2</v>
      </c>
      <c r="M1012" s="52">
        <f>IFERROR(_xll.qlIndexFixing(ONIndex3M,I1012,TRUE,_xll.ohTrigger(RecalcTrigger,Trigger3M)),NA())</f>
        <v>3.3349942845941172E-2</v>
      </c>
      <c r="N1012" s="52">
        <f>IFERROR(_xll.qlIndexFixing(Index6M,$H1012,TRUE,_xll.ohTrigger(RecalcTrigger,Trigger6M)),NA())</f>
        <v>3.449498580229575E-2</v>
      </c>
      <c r="O1012" s="52">
        <f>IFERROR(_xll.qlIndexFixing(ONIndex6M,I1012,TRUE,_xll.ohTrigger(RecalcTrigger,Trigger6M)),NA())</f>
        <v>3.4225249479963082E-2</v>
      </c>
      <c r="P1012" s="52">
        <f>IFERROR(_xll.qlIndexFixing(Index1Y,$H1012,TRUE,_xll.ohTrigger(RecalcTrigger,Trigger1Y)),NA())</f>
        <v>3.6072790707620296E-2</v>
      </c>
      <c r="Q1012" s="52">
        <f>IFERROR(_xll.qlIndexFixing(ONIndex1Y,I1012,TRUE,_xll.ohTrigger(RecalcTrigger,Trigger1Y)),NA())</f>
        <v>3.5531167301924071E-2</v>
      </c>
    </row>
    <row r="1013" spans="2:17" x14ac:dyDescent="0.2">
      <c r="B1013" s="46" t="s">
        <v>51</v>
      </c>
      <c r="D1013" s="49">
        <f>_xll.qlCalendarAdvance(LocalCalendar,$D1012,B1013,"f",FALSE)</f>
        <v>46392</v>
      </c>
      <c r="E1013" s="49">
        <f>_xll.qlInterestRateIndexValueDate(IndexON,D1013)</f>
        <v>46392</v>
      </c>
      <c r="F1013" s="52">
        <f>IFERROR(_xll.qlIndexFixing(IndexON,D1013,TRUE,_xll.ohTrigger(RecalcTrigger,TriggerON)),NA())</f>
        <v>3.1428289423249822E-2</v>
      </c>
      <c r="H1013" s="49">
        <f>_xll.qlCalendarAdvance(IborCalendar,$H1012,B1013,"f",FALSE)</f>
        <v>46385</v>
      </c>
      <c r="I1013" s="49">
        <f>_xll.qlInterestRateIndexValueDate(Index1M,$H1013)</f>
        <v>46387</v>
      </c>
      <c r="J1013" s="52">
        <f>IFERROR(_xll.qlIndexFixing(Index1M,$H1013,TRUE,_xll.ohTrigger(RecalcTrigger,Trigger1M)),NA())</f>
        <v>3.2587072983187089E-2</v>
      </c>
      <c r="K1013" s="52">
        <f>IFERROR(_xll.qlIndexFixing(ONIndex1M,I1013,TRUE,_xll.ohTrigger(RecalcTrigger,Trigger1M)),NA())</f>
        <v>3.2553018443128856E-2</v>
      </c>
      <c r="L1013" s="52">
        <f>IFERROR(_xll.qlIndexFixing(Index3M,H1013,TRUE,_xll.ohTrigger(RecalcTrigger,Trigger3M)),NA())</f>
        <v>3.3473728357850341E-2</v>
      </c>
      <c r="M1013" s="52">
        <f>IFERROR(_xll.qlIndexFixing(ONIndex3M,I1013,TRUE,_xll.ohTrigger(RecalcTrigger,Trigger3M)),NA())</f>
        <v>3.3347600537030342E-2</v>
      </c>
      <c r="N1013" s="52">
        <f>IFERROR(_xll.qlIndexFixing(Index6M,$H1013,TRUE,_xll.ohTrigger(RecalcTrigger,Trigger6M)),NA())</f>
        <v>3.4491918390360941E-2</v>
      </c>
      <c r="O1013" s="52">
        <f>IFERROR(_xll.qlIndexFixing(ONIndex6M,I1013,TRUE,_xll.ohTrigger(RecalcTrigger,Trigger6M)),NA())</f>
        <v>3.4222136891324251E-2</v>
      </c>
      <c r="P1013" s="52">
        <f>IFERROR(_xll.qlIndexFixing(Index1Y,$H1013,TRUE,_xll.ohTrigger(RecalcTrigger,Trigger1Y)),NA())</f>
        <v>3.6059624973303742E-2</v>
      </c>
      <c r="Q1013" s="52">
        <f>IFERROR(_xll.qlIndexFixing(ONIndex1Y,I1013,TRUE,_xll.ohTrigger(RecalcTrigger,Trigger1Y)),NA())</f>
        <v>3.5529547634871594E-2</v>
      </c>
    </row>
    <row r="1014" spans="2:17" x14ac:dyDescent="0.2">
      <c r="B1014" s="46" t="s">
        <v>51</v>
      </c>
      <c r="D1014" s="49">
        <f>_xll.qlCalendarAdvance(LocalCalendar,$D1013,B1014,"f",FALSE)</f>
        <v>46399</v>
      </c>
      <c r="E1014" s="49">
        <f>_xll.qlInterestRateIndexValueDate(IndexON,D1014)</f>
        <v>46399</v>
      </c>
      <c r="F1014" s="52">
        <f>IFERROR(_xll.qlIndexFixing(IndexON,D1014,TRUE,_xll.ohTrigger(RecalcTrigger,TriggerON)),NA())</f>
        <v>3.1426815928163876E-2</v>
      </c>
      <c r="H1014" s="49">
        <f>_xll.qlCalendarAdvance(IborCalendar,$H1013,B1014,"f",FALSE)</f>
        <v>46392</v>
      </c>
      <c r="I1014" s="49">
        <f>_xll.qlInterestRateIndexValueDate(Index1M,$H1014)</f>
        <v>46394</v>
      </c>
      <c r="J1014" s="52">
        <f>IFERROR(_xll.qlIndexFixing(Index1M,$H1014,TRUE,_xll.ohTrigger(RecalcTrigger,Trigger1M)),NA())</f>
        <v>3.2589515634855182E-2</v>
      </c>
      <c r="K1014" s="52">
        <f>IFERROR(_xll.qlIndexFixing(ONIndex1M,I1014,TRUE,_xll.ohTrigger(RecalcTrigger,Trigger1M)),NA())</f>
        <v>3.2547437757495246E-2</v>
      </c>
      <c r="L1014" s="52">
        <f>IFERROR(_xll.qlIndexFixing(Index3M,H1014,TRUE,_xll.ohTrigger(RecalcTrigger,Trigger3M)),NA())</f>
        <v>3.3472435378046228E-2</v>
      </c>
      <c r="M1014" s="52">
        <f>IFERROR(_xll.qlIndexFixing(ONIndex3M,I1014,TRUE,_xll.ohTrigger(RecalcTrigger,Trigger3M)),NA())</f>
        <v>3.3342253331172245E-2</v>
      </c>
      <c r="N1014" s="52">
        <f>IFERROR(_xll.qlIndexFixing(Index6M,$H1014,TRUE,_xll.ohTrigger(RecalcTrigger,Trigger6M)),NA())</f>
        <v>3.449039427182702E-2</v>
      </c>
      <c r="O1014" s="52">
        <f>IFERROR(_xll.qlIndexFixing(ONIndex6M,I1014,TRUE,_xll.ohTrigger(RecalcTrigger,Trigger6M)),NA())</f>
        <v>3.4216006117535613E-2</v>
      </c>
      <c r="P1014" s="52">
        <f>IFERROR(_xll.qlIndexFixing(Index1Y,$H1014,TRUE,_xll.ohTrigger(RecalcTrigger,Trigger1Y)),NA())</f>
        <v>3.6055984072621346E-2</v>
      </c>
      <c r="Q1014" s="52">
        <f>IFERROR(_xll.qlIndexFixing(ONIndex1Y,I1014,TRUE,_xll.ohTrigger(RecalcTrigger,Trigger1Y)),NA())</f>
        <v>3.5524209513546623E-2</v>
      </c>
    </row>
    <row r="1015" spans="2:17" x14ac:dyDescent="0.2">
      <c r="B1015" s="46" t="s">
        <v>51</v>
      </c>
      <c r="D1015" s="49">
        <f>_xll.qlCalendarAdvance(LocalCalendar,$D1014,B1015,"f",FALSE)</f>
        <v>46406</v>
      </c>
      <c r="E1015" s="49">
        <f>_xll.qlInterestRateIndexValueDate(IndexON,D1015)</f>
        <v>46406</v>
      </c>
      <c r="F1015" s="52">
        <f>IFERROR(_xll.qlIndexFixing(IndexON,D1015,TRUE,_xll.ohTrigger(RecalcTrigger,TriggerON)),NA())</f>
        <v>3.1425211471756143E-2</v>
      </c>
      <c r="H1015" s="49">
        <f>_xll.qlCalendarAdvance(IborCalendar,$H1014,B1015,"f",FALSE)</f>
        <v>46399</v>
      </c>
      <c r="I1015" s="49">
        <f>_xll.qlInterestRateIndexValueDate(Index1M,$H1015)</f>
        <v>46401</v>
      </c>
      <c r="J1015" s="52">
        <f>IFERROR(_xll.qlIndexFixing(Index1M,$H1015,TRUE,_xll.ohTrigger(RecalcTrigger,Trigger1M)),NA())</f>
        <v>3.2589168333311977E-2</v>
      </c>
      <c r="K1015" s="52">
        <f>IFERROR(_xll.qlIndexFixing(ONIndex1M,I1015,TRUE,_xll.ohTrigger(RecalcTrigger,Trigger1M)),NA())</f>
        <v>3.254589390668805E-2</v>
      </c>
      <c r="L1015" s="52">
        <f>IFERROR(_xll.qlIndexFixing(Index3M,H1015,TRUE,_xll.ohTrigger(RecalcTrigger,Trigger3M)),NA())</f>
        <v>3.3471082403218055E-2</v>
      </c>
      <c r="M1015" s="52">
        <f>IFERROR(_xll.qlIndexFixing(ONIndex3M,I1015,TRUE,_xll.ohTrigger(RecalcTrigger,Trigger3M)),NA())</f>
        <v>3.3341289729413859E-2</v>
      </c>
      <c r="N1015" s="52">
        <f>IFERROR(_xll.qlIndexFixing(Index6M,$H1015,TRUE,_xll.ohTrigger(RecalcTrigger,Trigger6M)),NA())</f>
        <v>3.44888774857844E-2</v>
      </c>
      <c r="O1015" s="52">
        <f>IFERROR(_xll.qlIndexFixing(ONIndex6M,I1015,TRUE,_xll.ohTrigger(RecalcTrigger,Trigger6M)),NA())</f>
        <v>3.4214419391265238E-2</v>
      </c>
      <c r="P1015" s="52">
        <f>IFERROR(_xll.qlIndexFixing(Index1Y,$H1015,TRUE,_xll.ohTrigger(RecalcTrigger,Trigger1Y)),NA())</f>
        <v>3.6050885819268928E-2</v>
      </c>
      <c r="Q1015" s="52">
        <f>IFERROR(_xll.qlIndexFixing(ONIndex1Y,I1015,TRUE,_xll.ohTrigger(RecalcTrigger,Trigger1Y)),NA())</f>
        <v>3.5523846119991376E-2</v>
      </c>
    </row>
    <row r="1016" spans="2:17" x14ac:dyDescent="0.2">
      <c r="B1016" s="46" t="s">
        <v>51</v>
      </c>
      <c r="D1016" s="49">
        <f>_xll.qlCalendarAdvance(LocalCalendar,$D1015,B1016,"f",FALSE)</f>
        <v>46413</v>
      </c>
      <c r="E1016" s="49">
        <f>_xll.qlInterestRateIndexValueDate(IndexON,D1016)</f>
        <v>46413</v>
      </c>
      <c r="F1016" s="52">
        <f>IFERROR(_xll.qlIndexFixing(IndexON,D1016,TRUE,_xll.ohTrigger(RecalcTrigger,TriggerON)),NA())</f>
        <v>3.1423476054026622E-2</v>
      </c>
      <c r="H1016" s="49">
        <f>_xll.qlCalendarAdvance(IborCalendar,$H1015,B1016,"f",FALSE)</f>
        <v>46406</v>
      </c>
      <c r="I1016" s="49">
        <f>_xll.qlInterestRateIndexValueDate(Index1M,$H1016)</f>
        <v>46408</v>
      </c>
      <c r="J1016" s="52">
        <f>IFERROR(_xll.qlIndexFixing(Index1M,$H1016,TRUE,_xll.ohTrigger(RecalcTrigger,Trigger1M)),NA())</f>
        <v>3.258606243029788E-2</v>
      </c>
      <c r="K1016" s="52">
        <f>IFERROR(_xll.qlIndexFixing(ONIndex1M,I1016,TRUE,_xll.ohTrigger(RecalcTrigger,Trigger1M)),NA())</f>
        <v>3.2544284506395016E-2</v>
      </c>
      <c r="L1016" s="52">
        <f>IFERROR(_xll.qlIndexFixing(Index3M,H1016,TRUE,_xll.ohTrigger(RecalcTrigger,Trigger3M)),NA())</f>
        <v>3.3469669433424443E-2</v>
      </c>
      <c r="M1016" s="52">
        <f>IFERROR(_xll.qlIndexFixing(ONIndex3M,I1016,TRUE,_xll.ohTrigger(RecalcTrigger,Trigger3M)),NA())</f>
        <v>3.3340266624453108E-2</v>
      </c>
      <c r="N1016" s="52">
        <f>IFERROR(_xll.qlIndexFixing(Index6M,$H1016,TRUE,_xll.ohTrigger(RecalcTrigger,Trigger6M)),NA())</f>
        <v>3.4487367803583711E-2</v>
      </c>
      <c r="O1016" s="52">
        <f>IFERROR(_xll.qlIndexFixing(ONIndex6M,I1016,TRUE,_xll.ohTrigger(RecalcTrigger,Trigger6M)),NA())</f>
        <v>3.4212840129024258E-2</v>
      </c>
      <c r="P1016" s="52">
        <f>IFERROR(_xll.qlIndexFixing(Index1Y,$H1016,TRUE,_xll.ohTrigger(RecalcTrigger,Trigger1Y)),NA())</f>
        <v>3.6045710959671219E-2</v>
      </c>
      <c r="Q1016" s="52">
        <f>IFERROR(_xll.qlIndexFixing(ONIndex1Y,I1016,TRUE,_xll.ohTrigger(RecalcTrigger,Trigger1Y)),NA())</f>
        <v>3.5523194357667265E-2</v>
      </c>
    </row>
    <row r="1017" spans="2:17" x14ac:dyDescent="0.2">
      <c r="B1017" s="46" t="s">
        <v>51</v>
      </c>
      <c r="D1017" s="49">
        <f>_xll.qlCalendarAdvance(LocalCalendar,$D1016,B1017,"f",FALSE)</f>
        <v>46420</v>
      </c>
      <c r="E1017" s="49">
        <f>_xll.qlInterestRateIndexValueDate(IndexON,D1017)</f>
        <v>46420</v>
      </c>
      <c r="F1017" s="52">
        <f>IFERROR(_xll.qlIndexFixing(IndexON,D1017,TRUE,_xll.ohTrigger(RecalcTrigger,TriggerON)),NA())</f>
        <v>3.1421609674895379E-2</v>
      </c>
      <c r="H1017" s="49">
        <f>_xll.qlCalendarAdvance(IborCalendar,$H1016,B1017,"f",FALSE)</f>
        <v>46413</v>
      </c>
      <c r="I1017" s="49">
        <f>_xll.qlInterestRateIndexValueDate(Index1M,$H1017)</f>
        <v>46415</v>
      </c>
      <c r="J1017" s="52">
        <f>IFERROR(_xll.qlIndexFixing(Index1M,$H1017,TRUE,_xll.ohTrigger(RecalcTrigger,Trigger1M)),NA())</f>
        <v>3.2580224774191348E-2</v>
      </c>
      <c r="K1017" s="52">
        <f>IFERROR(_xll.qlIndexFixing(ONIndex1M,I1017,TRUE,_xll.ohTrigger(RecalcTrigger,Trigger1M)),NA())</f>
        <v>3.2542609556616142E-2</v>
      </c>
      <c r="L1017" s="52">
        <f>IFERROR(_xll.qlIndexFixing(Index3M,H1017,TRUE,_xll.ohTrigger(RecalcTrigger,Trigger3M)),NA())</f>
        <v>3.3468196468729339E-2</v>
      </c>
      <c r="M1017" s="52">
        <f>IFERROR(_xll.qlIndexFixing(ONIndex3M,I1017,TRUE,_xll.ohTrigger(RecalcTrigger,Trigger3M)),NA())</f>
        <v>3.3339184016529799E-2</v>
      </c>
      <c r="N1017" s="52">
        <f>IFERROR(_xll.qlIndexFixing(Index6M,$H1017,TRUE,_xll.ohTrigger(RecalcTrigger,Trigger6M)),NA())</f>
        <v>3.4485864996576479E-2</v>
      </c>
      <c r="O1017" s="52">
        <f>IFERROR(_xll.qlIndexFixing(ONIndex6M,I1017,TRUE,_xll.ohTrigger(RecalcTrigger,Trigger6M)),NA())</f>
        <v>3.42112683306528E-2</v>
      </c>
      <c r="P1017" s="52">
        <f>IFERROR(_xll.qlIndexFixing(Index1Y,$H1017,TRUE,_xll.ohTrigger(RecalcTrigger,Trigger1Y)),NA())</f>
        <v>3.6040467312668148E-2</v>
      </c>
      <c r="Q1017" s="52">
        <f>IFERROR(_xll.qlIndexFixing(ONIndex1Y,I1017,TRUE,_xll.ohTrigger(RecalcTrigger,Trigger1Y)),NA())</f>
        <v>3.5522254226334482E-2</v>
      </c>
    </row>
    <row r="1018" spans="2:17" x14ac:dyDescent="0.2">
      <c r="B1018" s="46" t="s">
        <v>51</v>
      </c>
      <c r="D1018" s="49">
        <f>_xll.qlCalendarAdvance(LocalCalendar,$D1017,B1018,"f",FALSE)</f>
        <v>46427</v>
      </c>
      <c r="E1018" s="49">
        <f>_xll.qlInterestRateIndexValueDate(IndexON,D1018)</f>
        <v>46427</v>
      </c>
      <c r="F1018" s="52">
        <f>IFERROR(_xll.qlIndexFixing(IndexON,D1018,TRUE,_xll.ohTrigger(RecalcTrigger,TriggerON)),NA())</f>
        <v>3.1419612334362412E-2</v>
      </c>
      <c r="H1018" s="49">
        <f>_xll.qlCalendarAdvance(IborCalendar,$H1017,B1018,"f",FALSE)</f>
        <v>46420</v>
      </c>
      <c r="I1018" s="49">
        <f>_xll.qlInterestRateIndexValueDate(Index1M,$H1018)</f>
        <v>46422</v>
      </c>
      <c r="J1018" s="52">
        <f>IFERROR(_xll.qlIndexFixing(Index1M,$H1018,TRUE,_xll.ohTrigger(RecalcTrigger,Trigger1M)),NA())</f>
        <v>3.2577015046421867E-2</v>
      </c>
      <c r="K1018" s="52">
        <f>IFERROR(_xll.qlIndexFixing(ONIndex1M,I1018,TRUE,_xll.ohTrigger(RecalcTrigger,Trigger1M)),NA())</f>
        <v>3.2540869057191557E-2</v>
      </c>
      <c r="L1018" s="52">
        <f>IFERROR(_xll.qlIndexFixing(Index3M,H1018,TRUE,_xll.ohTrigger(RecalcTrigger,Trigger3M)),NA())</f>
        <v>3.3465232904943486E-2</v>
      </c>
      <c r="M1018" s="52">
        <f>IFERROR(_xll.qlIndexFixing(ONIndex3M,I1018,TRUE,_xll.ohTrigger(RecalcTrigger,Trigger3M)),NA())</f>
        <v>3.3338041905404125E-2</v>
      </c>
      <c r="N1018" s="52">
        <f>IFERROR(_xll.qlIndexFixing(Index6M,$H1018,TRUE,_xll.ohTrigger(RecalcTrigger,Trigger6M)),NA())</f>
        <v>3.4484368836116421E-2</v>
      </c>
      <c r="O1018" s="52">
        <f>IFERROR(_xll.qlIndexFixing(ONIndex6M,I1018,TRUE,_xll.ohTrigger(RecalcTrigger,Trigger6M)),NA())</f>
        <v>3.4209703996310736E-2</v>
      </c>
      <c r="P1018" s="52">
        <f>IFERROR(_xll.qlIndexFixing(Index1Y,$H1018,TRUE,_xll.ohTrigger(RecalcTrigger,Trigger1Y)),NA())</f>
        <v>3.60351626969551E-2</v>
      </c>
      <c r="Q1018" s="52">
        <f>IFERROR(_xll.qlIndexFixing(ONIndex1Y,I1018,TRUE,_xll.ohTrigger(RecalcTrigger,Trigger1Y)),NA())</f>
        <v>3.5521025726232835E-2</v>
      </c>
    </row>
    <row r="1019" spans="2:17" x14ac:dyDescent="0.2">
      <c r="B1019" s="46" t="s">
        <v>51</v>
      </c>
      <c r="D1019" s="49">
        <f>_xll.qlCalendarAdvance(LocalCalendar,$D1018,B1019,"f",FALSE)</f>
        <v>46434</v>
      </c>
      <c r="E1019" s="49">
        <f>_xll.qlInterestRateIndexValueDate(IndexON,D1019)</f>
        <v>46434</v>
      </c>
      <c r="F1019" s="52">
        <f>IFERROR(_xll.qlIndexFixing(IndexON,D1019,TRUE,_xll.ohTrigger(RecalcTrigger,TriggerON)),NA())</f>
        <v>3.1417484032427723E-2</v>
      </c>
      <c r="H1019" s="49">
        <f>_xll.qlCalendarAdvance(IborCalendar,$H1018,B1019,"f",FALSE)</f>
        <v>46427</v>
      </c>
      <c r="I1019" s="49">
        <f>_xll.qlInterestRateIndexValueDate(Index1M,$H1019)</f>
        <v>46429</v>
      </c>
      <c r="J1019" s="52">
        <f>IFERROR(_xll.qlIndexFixing(Index1M,$H1019,TRUE,_xll.ohTrigger(RecalcTrigger,Trigger1M)),NA())</f>
        <v>3.2575077859408212E-2</v>
      </c>
      <c r="K1019" s="52">
        <f>IFERROR(_xll.qlIndexFixing(ONIndex1M,I1019,TRUE,_xll.ohTrigger(RecalcTrigger,Trigger1M)),NA())</f>
        <v>3.2539063008361069E-2</v>
      </c>
      <c r="L1019" s="52">
        <f>IFERROR(_xll.qlIndexFixing(Index3M,H1019,TRUE,_xll.ohTrigger(RecalcTrigger,Trigger3M)),NA())</f>
        <v>3.3463644383043396E-2</v>
      </c>
      <c r="M1019" s="52">
        <f>IFERROR(_xll.qlIndexFixing(ONIndex3M,I1019,TRUE,_xll.ohTrigger(RecalcTrigger,Trigger3M)),NA())</f>
        <v>3.3336840291315895E-2</v>
      </c>
      <c r="N1019" s="52">
        <f>IFERROR(_xll.qlIndexFixing(Index6M,$H1019,TRUE,_xll.ohTrigger(RecalcTrigger,Trigger6M)),NA())</f>
        <v>3.4482879093556393E-2</v>
      </c>
      <c r="O1019" s="52">
        <f>IFERROR(_xll.qlIndexFixing(ONIndex6M,I1019,TRUE,_xll.ohTrigger(RecalcTrigger,Trigger6M)),NA())</f>
        <v>3.4208147125838195E-2</v>
      </c>
      <c r="P1019" s="52">
        <f>IFERROR(_xll.qlIndexFixing(Index1Y,$H1019,TRUE,_xll.ohTrigger(RecalcTrigger,Trigger1Y)),NA())</f>
        <v>3.6029804931077464E-2</v>
      </c>
      <c r="Q1019" s="52">
        <f>IFERROR(_xll.qlIndexFixing(ONIndex1Y,I1019,TRUE,_xll.ohTrigger(RecalcTrigger,Trigger1Y)),NA())</f>
        <v>3.5519508857282389E-2</v>
      </c>
    </row>
    <row r="1020" spans="2:17" x14ac:dyDescent="0.2">
      <c r="B1020" s="46" t="s">
        <v>51</v>
      </c>
      <c r="D1020" s="49">
        <f>_xll.qlCalendarAdvance(LocalCalendar,$D1019,B1020,"f",FALSE)</f>
        <v>46441</v>
      </c>
      <c r="E1020" s="49">
        <f>_xll.qlInterestRateIndexValueDate(IndexON,D1020)</f>
        <v>46441</v>
      </c>
      <c r="F1020" s="52">
        <f>IFERROR(_xll.qlIndexFixing(IndexON,D1020,TRUE,_xll.ohTrigger(RecalcTrigger,TriggerON)),NA())</f>
        <v>3.141522476909131E-2</v>
      </c>
      <c r="H1020" s="49">
        <f>_xll.qlCalendarAdvance(IborCalendar,$H1019,B1020,"f",FALSE)</f>
        <v>46434</v>
      </c>
      <c r="I1020" s="49">
        <f>_xll.qlInterestRateIndexValueDate(Index1M,$H1020)</f>
        <v>46436</v>
      </c>
      <c r="J1020" s="52">
        <f>IFERROR(_xll.qlIndexFixing(Index1M,$H1020,TRUE,_xll.ohTrigger(RecalcTrigger,Trigger1M)),NA())</f>
        <v>3.2573074963025181E-2</v>
      </c>
      <c r="K1020" s="52">
        <f>IFERROR(_xll.qlIndexFixing(ONIndex1M,I1020,TRUE,_xll.ohTrigger(RecalcTrigger,Trigger1M)),NA())</f>
        <v>3.2537191409964805E-2</v>
      </c>
      <c r="L1020" s="52">
        <f>IFERROR(_xll.qlIndexFixing(Index3M,H1020,TRUE,_xll.ohTrigger(RecalcTrigger,Trigger3M)),NA())</f>
        <v>3.3461995871988094E-2</v>
      </c>
      <c r="M1020" s="52">
        <f>IFERROR(_xll.qlIndexFixing(ONIndex3M,I1020,TRUE,_xll.ohTrigger(RecalcTrigger,Trigger3M)),NA())</f>
        <v>3.3335579174105234E-2</v>
      </c>
      <c r="N1020" s="52">
        <f>IFERROR(_xll.qlIndexFixing(Index6M,$H1020,TRUE,_xll.ohTrigger(RecalcTrigger,Trigger6M)),NA())</f>
        <v>3.4481395540250995E-2</v>
      </c>
      <c r="O1020" s="52">
        <f>IFERROR(_xll.qlIndexFixing(ONIndex6M,I1020,TRUE,_xll.ohTrigger(RecalcTrigger,Trigger6M)),NA())</f>
        <v>3.4206597719315113E-2</v>
      </c>
      <c r="P1020" s="52">
        <f>IFERROR(_xll.qlIndexFixing(Index1Y,$H1020,TRUE,_xll.ohTrigger(RecalcTrigger,Trigger1Y)),NA())</f>
        <v>3.6024401833424445E-2</v>
      </c>
      <c r="Q1020" s="52">
        <f>IFERROR(_xll.qlIndexFixing(ONIndex1Y,I1020,TRUE,_xll.ohTrigger(RecalcTrigger,Trigger1Y)),NA())</f>
        <v>3.5517703619483143E-2</v>
      </c>
    </row>
    <row r="1021" spans="2:17" x14ac:dyDescent="0.2">
      <c r="B1021" s="46" t="s">
        <v>51</v>
      </c>
      <c r="D1021" s="49">
        <f>_xll.qlCalendarAdvance(LocalCalendar,$D1020,B1021,"f",FALSE)</f>
        <v>46448</v>
      </c>
      <c r="E1021" s="49">
        <f>_xll.qlInterestRateIndexValueDate(IndexON,D1021)</f>
        <v>46448</v>
      </c>
      <c r="F1021" s="52">
        <f>IFERROR(_xll.qlIndexFixing(IndexON,D1021,TRUE,_xll.ohTrigger(RecalcTrigger,TriggerON)),NA())</f>
        <v>3.1412834544513046E-2</v>
      </c>
      <c r="H1021" s="49">
        <f>_xll.qlCalendarAdvance(IborCalendar,$H1020,B1021,"f",FALSE)</f>
        <v>46441</v>
      </c>
      <c r="I1021" s="49">
        <f>_xll.qlInterestRateIndexValueDate(Index1M,$H1021)</f>
        <v>46443</v>
      </c>
      <c r="J1021" s="52">
        <f>IFERROR(_xll.qlIndexFixing(Index1M,$H1021,TRUE,_xll.ohTrigger(RecalcTrigger,Trigger1M)),NA())</f>
        <v>3.2571006357298468E-2</v>
      </c>
      <c r="K1021" s="52">
        <f>IFERROR(_xll.qlIndexFixing(ONIndex1M,I1021,TRUE,_xll.ohTrigger(RecalcTrigger,Trigger1M)),NA())</f>
        <v>3.2535254262002766E-2</v>
      </c>
      <c r="L1021" s="52">
        <f>IFERROR(_xll.qlIndexFixing(Index3M,H1021,TRUE,_xll.ohTrigger(RecalcTrigger,Trigger3M)),NA())</f>
        <v>3.3460287371849425E-2</v>
      </c>
      <c r="M1021" s="52">
        <f>IFERROR(_xll.qlIndexFixing(ONIndex3M,I1021,TRUE,_xll.ohTrigger(RecalcTrigger,Trigger3M)),NA())</f>
        <v>3.3334258553772145E-2</v>
      </c>
      <c r="N1021" s="52">
        <f>IFERROR(_xll.qlIndexFixing(Index6M,$H1021,TRUE,_xll.ohTrigger(RecalcTrigger,Trigger6M)),NA())</f>
        <v>3.4479917947555283E-2</v>
      </c>
      <c r="O1021" s="52">
        <f>IFERROR(_xll.qlIndexFixing(ONIndex6M,I1021,TRUE,_xll.ohTrigger(RecalcTrigger,Trigger6M)),NA())</f>
        <v>3.4205055776661553E-2</v>
      </c>
      <c r="P1021" s="52">
        <f>IFERROR(_xll.qlIndexFixing(Index1Y,$H1021,TRUE,_xll.ohTrigger(RecalcTrigger,Trigger1Y)),NA())</f>
        <v>3.6018961222228252E-2</v>
      </c>
      <c r="Q1021" s="52">
        <f>IFERROR(_xll.qlIndexFixing(ONIndex1Y,I1021,TRUE,_xll.ohTrigger(RecalcTrigger,Trigger1Y)),NA())</f>
        <v>3.5515610012835097E-2</v>
      </c>
    </row>
    <row r="1022" spans="2:17" x14ac:dyDescent="0.2">
      <c r="B1022" s="46" t="s">
        <v>51</v>
      </c>
      <c r="D1022" s="49">
        <f>_xll.qlCalendarAdvance(LocalCalendar,$D1021,B1022,"f",FALSE)</f>
        <v>46455</v>
      </c>
      <c r="E1022" s="49">
        <f>_xll.qlInterestRateIndexValueDate(IndexON,D1022)</f>
        <v>46455</v>
      </c>
      <c r="F1022" s="52">
        <f>IFERROR(_xll.qlIndexFixing(IndexON,D1022,TRUE,_xll.ohTrigger(RecalcTrigger,TriggerON)),NA())</f>
        <v>3.1410313358453124E-2</v>
      </c>
      <c r="H1022" s="49">
        <f>_xll.qlCalendarAdvance(IborCalendar,$H1021,B1022,"f",FALSE)</f>
        <v>46448</v>
      </c>
      <c r="I1022" s="49">
        <f>_xll.qlInterestRateIndexValueDate(Index1M,$H1022)</f>
        <v>46450</v>
      </c>
      <c r="J1022" s="52">
        <f>IFERROR(_xll.qlIndexFixing(Index1M,$H1022,TRUE,_xll.ohTrigger(RecalcTrigger,Trigger1M)),NA())</f>
        <v>3.2574125221476458E-2</v>
      </c>
      <c r="K1022" s="52">
        <f>IFERROR(_xll.qlIndexFixing(ONIndex1M,I1022,TRUE,_xll.ohTrigger(RecalcTrigger,Trigger1M)),NA())</f>
        <v>3.2533251564554888E-2</v>
      </c>
      <c r="L1022" s="52">
        <f>IFERROR(_xll.qlIndexFixing(Index3M,H1022,TRUE,_xll.ohTrigger(RecalcTrigger,Trigger3M)),NA())</f>
        <v>3.3462756393106363E-2</v>
      </c>
      <c r="M1022" s="52">
        <f>IFERROR(_xll.qlIndexFixing(ONIndex3M,I1022,TRUE,_xll.ohTrigger(RecalcTrigger,Trigger3M)),NA())</f>
        <v>3.3332878430396562E-2</v>
      </c>
      <c r="N1022" s="52">
        <f>IFERROR(_xll.qlIndexFixing(Index6M,$H1022,TRUE,_xll.ohTrigger(RecalcTrigger,Trigger6M)),NA())</f>
        <v>3.4487678903485704E-2</v>
      </c>
      <c r="O1022" s="52">
        <f>IFERROR(_xll.qlIndexFixing(ONIndex6M,I1022,TRUE,_xll.ohTrigger(RecalcTrigger,Trigger6M)),NA())</f>
        <v>3.4203521298117323E-2</v>
      </c>
      <c r="P1022" s="52">
        <f>IFERROR(_xll.qlIndexFixing(Index1Y,$H1022,TRUE,_xll.ohTrigger(RecalcTrigger,Trigger1Y)),NA())</f>
        <v>3.601767718276578E-2</v>
      </c>
      <c r="Q1022" s="52">
        <f>IFERROR(_xll.qlIndexFixing(ONIndex1Y,I1022,TRUE,_xll.ohTrigger(RecalcTrigger,Trigger1Y)),NA())</f>
        <v>3.5513228037258315E-2</v>
      </c>
    </row>
    <row r="1023" spans="2:17" x14ac:dyDescent="0.2">
      <c r="B1023" s="46" t="s">
        <v>51</v>
      </c>
      <c r="D1023" s="49">
        <f>_xll.qlCalendarAdvance(LocalCalendar,$D1022,B1023,"f",FALSE)</f>
        <v>46462</v>
      </c>
      <c r="E1023" s="49">
        <f>_xll.qlInterestRateIndexValueDate(IndexON,D1023)</f>
        <v>46462</v>
      </c>
      <c r="F1023" s="52">
        <f>IFERROR(_xll.qlIndexFixing(IndexON,D1023,TRUE,_xll.ohTrigger(RecalcTrigger,TriggerON)),NA())</f>
        <v>3.1407661211071414E-2</v>
      </c>
      <c r="H1023" s="49">
        <f>_xll.qlCalendarAdvance(IborCalendar,$H1022,B1023,"f",FALSE)</f>
        <v>46455</v>
      </c>
      <c r="I1023" s="49">
        <f>_xll.qlInterestRateIndexValueDate(Index1M,$H1023)</f>
        <v>46457</v>
      </c>
      <c r="J1023" s="52">
        <f>IFERROR(_xll.qlIndexFixing(Index1M,$H1023,TRUE,_xll.ohTrigger(RecalcTrigger,Trigger1M)),NA())</f>
        <v>3.2571905621075481E-2</v>
      </c>
      <c r="K1023" s="52">
        <f>IFERROR(_xll.qlIndexFixing(ONIndex1M,I1023,TRUE,_xll.ohTrigger(RecalcTrigger,Trigger1M)),NA())</f>
        <v>3.2531183317541235E-2</v>
      </c>
      <c r="L1023" s="52">
        <f>IFERROR(_xll.qlIndexFixing(Index3M,H1023,TRUE,_xll.ohTrigger(RecalcTrigger,Trigger3M)),NA())</f>
        <v>3.3460914548942219E-2</v>
      </c>
      <c r="M1023" s="52">
        <f>IFERROR(_xll.qlIndexFixing(ONIndex3M,I1023,TRUE,_xll.ohTrigger(RecalcTrigger,Trigger3M)),NA())</f>
        <v>3.333143880389855E-2</v>
      </c>
      <c r="N1023" s="52">
        <f>IFERROR(_xll.qlIndexFixing(Index6M,$H1023,TRUE,_xll.ohTrigger(RecalcTrigger,Trigger6M)),NA())</f>
        <v>3.4484674191003456E-2</v>
      </c>
      <c r="O1023" s="52">
        <f>IFERROR(_xll.qlIndexFixing(ONIndex6M,I1023,TRUE,_xll.ohTrigger(RecalcTrigger,Trigger6M)),NA())</f>
        <v>3.420199428336268E-2</v>
      </c>
      <c r="P1023" s="52">
        <f>IFERROR(_xll.qlIndexFixing(Index1Y,$H1023,TRUE,_xll.ohTrigger(RecalcTrigger,Trigger1Y)),NA())</f>
        <v>3.6012198315049745E-2</v>
      </c>
      <c r="Q1023" s="52">
        <f>IFERROR(_xll.qlIndexFixing(ONIndex1Y,I1023,TRUE,_xll.ohTrigger(RecalcTrigger,Trigger1Y)),NA())</f>
        <v>3.551055769291267E-2</v>
      </c>
    </row>
    <row r="1024" spans="2:17" x14ac:dyDescent="0.2">
      <c r="B1024" s="46" t="s">
        <v>51</v>
      </c>
      <c r="D1024" s="49">
        <f>_xll.qlCalendarAdvance(LocalCalendar,$D1023,B1024,"f",FALSE)</f>
        <v>46469</v>
      </c>
      <c r="E1024" s="49">
        <f>_xll.qlInterestRateIndexValueDate(IndexON,D1024)</f>
        <v>46469</v>
      </c>
      <c r="F1024" s="52">
        <f>IFERROR(_xll.qlIndexFixing(IndexON,D1024,TRUE,_xll.ohTrigger(RecalcTrigger,TriggerON)),NA())</f>
        <v>3.1404878102287981E-2</v>
      </c>
      <c r="H1024" s="49">
        <f>_xll.qlCalendarAdvance(IborCalendar,$H1023,B1024,"f",FALSE)</f>
        <v>46462</v>
      </c>
      <c r="I1024" s="49">
        <f>_xll.qlInterestRateIndexValueDate(Index1M,$H1024)</f>
        <v>46464</v>
      </c>
      <c r="J1024" s="52">
        <f>IFERROR(_xll.qlIndexFixing(Index1M,$H1024,TRUE,_xll.ohTrigger(RecalcTrigger,Trigger1M)),NA())</f>
        <v>3.2569620287745404E-2</v>
      </c>
      <c r="K1024" s="52">
        <f>IFERROR(_xll.qlIndexFixing(ONIndex1M,I1024,TRUE,_xll.ohTrigger(RecalcTrigger,Trigger1M)),NA())</f>
        <v>3.2529049521121678E-2</v>
      </c>
      <c r="L1024" s="52">
        <f>IFERROR(_xll.qlIndexFixing(Index3M,H1024,TRUE,_xll.ohTrigger(RecalcTrigger,Trigger3M)),NA())</f>
        <v>3.3459012699319217E-2</v>
      </c>
      <c r="M1024" s="52">
        <f>IFERROR(_xll.qlIndexFixing(ONIndex3M,I1024,TRUE,_xll.ohTrigger(RecalcTrigger,Trigger3M)),NA())</f>
        <v>3.3329939674358044E-2</v>
      </c>
      <c r="N1024" s="52">
        <f>IFERROR(_xll.qlIndexFixing(Index6M,$H1024,TRUE,_xll.ohTrigger(RecalcTrigger,Trigger6M)),NA())</f>
        <v>3.4483213727365257E-2</v>
      </c>
      <c r="O1024" s="52">
        <f>IFERROR(_xll.qlIndexFixing(ONIndex6M,I1024,TRUE,_xll.ohTrigger(RecalcTrigger,Trigger6M)),NA())</f>
        <v>3.4200474732557495E-2</v>
      </c>
      <c r="P1024" s="52">
        <f>IFERROR(_xll.qlIndexFixing(Index1Y,$H1024,TRUE,_xll.ohTrigger(RecalcTrigger,Trigger1Y)),NA())</f>
        <v>3.6006706385203639E-2</v>
      </c>
      <c r="Q1024" s="52">
        <f>IFERROR(_xll.qlIndexFixing(ONIndex1Y,I1024,TRUE,_xll.ohTrigger(RecalcTrigger,Trigger1Y)),NA())</f>
        <v>3.5507598979798161E-2</v>
      </c>
    </row>
    <row r="1025" spans="2:17" x14ac:dyDescent="0.2">
      <c r="B1025" s="46" t="s">
        <v>51</v>
      </c>
      <c r="D1025" s="49">
        <f>_xll.qlCalendarAdvance(LocalCalendar,$D1024,B1025,"f",FALSE)</f>
        <v>46476</v>
      </c>
      <c r="E1025" s="49">
        <f>_xll.qlInterestRateIndexValueDate(IndexON,D1025)</f>
        <v>46476</v>
      </c>
      <c r="F1025" s="52">
        <f>IFERROR(_xll.qlIndexFixing(IndexON,D1025,TRUE,_xll.ohTrigger(RecalcTrigger,TriggerON)),NA())</f>
        <v>3.1401964032182761E-2</v>
      </c>
      <c r="H1025" s="49">
        <f>_xll.qlCalendarAdvance(IborCalendar,$H1024,B1025,"f",FALSE)</f>
        <v>46469</v>
      </c>
      <c r="I1025" s="49">
        <f>_xll.qlInterestRateIndexValueDate(Index1M,$H1025)</f>
        <v>46471</v>
      </c>
      <c r="J1025" s="52">
        <f>IFERROR(_xll.qlIndexFixing(Index1M,$H1025,TRUE,_xll.ohTrigger(RecalcTrigger,Trigger1M)),NA())</f>
        <v>3.2567269221531192E-2</v>
      </c>
      <c r="K1025" s="52">
        <f>IFERROR(_xll.qlIndexFixing(ONIndex1M,I1025,TRUE,_xll.ohTrigger(RecalcTrigger,Trigger1M)),NA())</f>
        <v>3.2532086467639942E-2</v>
      </c>
      <c r="L1025" s="52">
        <f>IFERROR(_xll.qlIndexFixing(Index3M,H1025,TRUE,_xll.ohTrigger(RecalcTrigger,Trigger3M)),NA())</f>
        <v>3.3457050844322496E-2</v>
      </c>
      <c r="M1025" s="52">
        <f>IFERROR(_xll.qlIndexFixing(ONIndex3M,I1025,TRUE,_xll.ohTrigger(RecalcTrigger,Trigger3M)),NA())</f>
        <v>3.3334094982008011E-2</v>
      </c>
      <c r="N1025" s="52">
        <f>IFERROR(_xll.qlIndexFixing(Index6M,$H1025,TRUE,_xll.ohTrigger(RecalcTrigger,Trigger6M)),NA())</f>
        <v>3.4481758221708611E-2</v>
      </c>
      <c r="O1025" s="52">
        <f>IFERROR(_xll.qlIndexFixing(ONIndex6M,I1025,TRUE,_xll.ohTrigger(RecalcTrigger,Trigger6M)),NA())</f>
        <v>3.4205030203677822E-2</v>
      </c>
      <c r="P1025" s="52">
        <f>IFERROR(_xll.qlIndexFixing(Index1Y,$H1025,TRUE,_xll.ohTrigger(RecalcTrigger,Trigger1Y)),NA())</f>
        <v>3.6001209149332566E-2</v>
      </c>
      <c r="Q1025" s="52">
        <f>IFERROR(_xll.qlIndexFixing(ONIndex1Y,I1025,TRUE,_xll.ohTrigger(RecalcTrigger,Trigger1Y)),NA())</f>
        <v>3.5510368716318297E-2</v>
      </c>
    </row>
    <row r="1026" spans="2:17" x14ac:dyDescent="0.2">
      <c r="B1026" s="46" t="s">
        <v>51</v>
      </c>
      <c r="D1026" s="49">
        <f>_xll.qlCalendarAdvance(LocalCalendar,$D1025,B1026,"f",FALSE)</f>
        <v>46483</v>
      </c>
      <c r="E1026" s="49">
        <f>_xll.qlInterestRateIndexValueDate(IndexON,D1026)</f>
        <v>46483</v>
      </c>
      <c r="F1026" s="52">
        <f>IFERROR(_xll.qlIndexFixing(IndexON,D1026,TRUE,_xll.ohTrigger(RecalcTrigger,TriggerON)),NA())</f>
        <v>3.1398919000675818E-2</v>
      </c>
      <c r="H1026" s="49">
        <f>_xll.qlCalendarAdvance(IborCalendar,$H1025,B1026,"f",FALSE)</f>
        <v>46476</v>
      </c>
      <c r="I1026" s="49">
        <f>_xll.qlInterestRateIndexValueDate(Index1M,$H1026)</f>
        <v>46478</v>
      </c>
      <c r="J1026" s="52">
        <f>IFERROR(_xll.qlIndexFixing(Index1M,$H1026,TRUE,_xll.ohTrigger(RecalcTrigger,Trigger1M)),NA())</f>
        <v>3.2566145128982302E-2</v>
      </c>
      <c r="K1026" s="52">
        <f>IFERROR(_xll.qlIndexFixing(ONIndex1M,I1026,TRUE,_xll.ohTrigger(RecalcTrigger,Trigger1M)),NA())</f>
        <v>3.2524585279585239E-2</v>
      </c>
      <c r="L1026" s="52">
        <f>IFERROR(_xll.qlIndexFixing(Index3M,H1026,TRUE,_xll.ohTrigger(RecalcTrigger,Trigger3M)),NA())</f>
        <v>3.3453634696062121E-2</v>
      </c>
      <c r="M1026" s="52">
        <f>IFERROR(_xll.qlIndexFixing(ONIndex3M,I1026,TRUE,_xll.ohTrigger(RecalcTrigger,Trigger3M)),NA())</f>
        <v>3.3326762905989682E-2</v>
      </c>
      <c r="N1026" s="52">
        <f>IFERROR(_xll.qlIndexFixing(Index6M,$H1026,TRUE,_xll.ohTrigger(RecalcTrigger,Trigger6M)),NA())</f>
        <v>3.4475689512914277E-2</v>
      </c>
      <c r="O1026" s="52">
        <f>IFERROR(_xll.qlIndexFixing(ONIndex6M,I1026,TRUE,_xll.ohTrigger(RecalcTrigger,Trigger6M)),NA())</f>
        <v>3.4197458022795502E-2</v>
      </c>
      <c r="P1026" s="52">
        <f>IFERROR(_xll.qlIndexFixing(Index1Y,$H1026,TRUE,_xll.ohTrigger(RecalcTrigger,Trigger1Y)),NA())</f>
        <v>3.5995714363373066E-2</v>
      </c>
      <c r="Q1026" s="52">
        <f>IFERROR(_xll.qlIndexFixing(ONIndex1Y,I1026,TRUE,_xll.ohTrigger(RecalcTrigger,Trigger1Y)),NA())</f>
        <v>3.5500816446942807E-2</v>
      </c>
    </row>
    <row r="1027" spans="2:17" x14ac:dyDescent="0.2">
      <c r="B1027" s="46" t="s">
        <v>51</v>
      </c>
      <c r="D1027" s="49">
        <f>_xll.qlCalendarAdvance(LocalCalendar,$D1026,B1027,"f",FALSE)</f>
        <v>46490</v>
      </c>
      <c r="E1027" s="49">
        <f>_xll.qlInterestRateIndexValueDate(IndexON,D1027)</f>
        <v>46490</v>
      </c>
      <c r="F1027" s="52">
        <f>IFERROR(_xll.qlIndexFixing(IndexON,D1027,TRUE,_xll.ohTrigger(RecalcTrigger,TriggerON)),NA())</f>
        <v>3.1395743007847088E-2</v>
      </c>
      <c r="H1027" s="49">
        <f>_xll.qlCalendarAdvance(IborCalendar,$H1026,B1027,"f",FALSE)</f>
        <v>46483</v>
      </c>
      <c r="I1027" s="49">
        <f>_xll.qlInterestRateIndexValueDate(Index1M,$H1027)</f>
        <v>46485</v>
      </c>
      <c r="J1027" s="52">
        <f>IFERROR(_xll.qlIndexFixing(Index1M,$H1027,TRUE,_xll.ohTrigger(RecalcTrigger,Trigger1M)),NA())</f>
        <v>3.2562369890597742E-2</v>
      </c>
      <c r="K1027" s="52">
        <f>IFERROR(_xll.qlIndexFixing(ONIndex1M,I1027,TRUE,_xll.ohTrigger(RecalcTrigger,Trigger1M)),NA())</f>
        <v>3.2522254834548292E-2</v>
      </c>
      <c r="L1027" s="52">
        <f>IFERROR(_xll.qlIndexFixing(Index3M,H1027,TRUE,_xll.ohTrigger(RecalcTrigger,Trigger3M)),NA())</f>
        <v>3.345155907500072E-2</v>
      </c>
      <c r="M1027" s="52">
        <f>IFERROR(_xll.qlIndexFixing(ONIndex3M,I1027,TRUE,_xll.ohTrigger(RecalcTrigger,Trigger3M)),NA())</f>
        <v>3.3325085267241761E-2</v>
      </c>
      <c r="N1027" s="52">
        <f>IFERROR(_xll.qlIndexFixing(Index6M,$H1027,TRUE,_xll.ohTrigger(RecalcTrigger,Trigger6M)),NA())</f>
        <v>3.447424303451492E-2</v>
      </c>
      <c r="O1027" s="52">
        <f>IFERROR(_xll.qlIndexFixing(ONIndex6M,I1027,TRUE,_xll.ohTrigger(RecalcTrigger,Trigger6M)),NA())</f>
        <v>3.4195960863918629E-2</v>
      </c>
      <c r="P1027" s="52">
        <f>IFERROR(_xll.qlIndexFixing(Index1Y,$H1027,TRUE,_xll.ohTrigger(RecalcTrigger,Trigger1Y)),NA())</f>
        <v>3.599022978309465E-2</v>
      </c>
      <c r="Q1027" s="52">
        <f>IFERROR(_xll.qlIndexFixing(ONIndex1Y,I1027,TRUE,_xll.ohTrigger(RecalcTrigger,Trigger1Y)),NA())</f>
        <v>3.5496992627281898E-2</v>
      </c>
    </row>
    <row r="1028" spans="2:17" x14ac:dyDescent="0.2">
      <c r="B1028" s="46" t="s">
        <v>51</v>
      </c>
      <c r="D1028" s="49">
        <f>_xll.qlCalendarAdvance(LocalCalendar,$D1027,B1028,"f",FALSE)</f>
        <v>46497</v>
      </c>
      <c r="E1028" s="49">
        <f>_xll.qlInterestRateIndexValueDate(IndexON,D1028)</f>
        <v>46497</v>
      </c>
      <c r="F1028" s="52">
        <f>IFERROR(_xll.qlIndexFixing(IndexON,D1028,TRUE,_xll.ohTrigger(RecalcTrigger,TriggerON)),NA())</f>
        <v>3.1392436053616635E-2</v>
      </c>
      <c r="H1028" s="49">
        <f>_xll.qlCalendarAdvance(IborCalendar,$H1027,B1028,"f",FALSE)</f>
        <v>46490</v>
      </c>
      <c r="I1028" s="49">
        <f>_xll.qlInterestRateIndexValueDate(Index1M,$H1028)</f>
        <v>46492</v>
      </c>
      <c r="J1028" s="52">
        <f>IFERROR(_xll.qlIndexFixing(Index1M,$H1028,TRUE,_xll.ohTrigger(RecalcTrigger,Trigger1M)),NA())</f>
        <v>3.2559821625965935E-2</v>
      </c>
      <c r="K1028" s="52">
        <f>IFERROR(_xll.qlIndexFixing(ONIndex1M,I1028,TRUE,_xll.ohTrigger(RecalcTrigger,Trigger1M)),NA())</f>
        <v>3.251985883994557E-2</v>
      </c>
      <c r="L1028" s="52">
        <f>IFERROR(_xll.qlIndexFixing(Index3M,H1028,TRUE,_xll.ohTrigger(RecalcTrigger,Trigger3M)),NA())</f>
        <v>3.3449429935775356E-2</v>
      </c>
      <c r="M1028" s="52">
        <f>IFERROR(_xll.qlIndexFixing(ONIndex3M,I1028,TRUE,_xll.ohTrigger(RecalcTrigger,Trigger3M)),NA())</f>
        <v>3.332334812537141E-2</v>
      </c>
      <c r="N1028" s="52">
        <f>IFERROR(_xll.qlIndexFixing(Index6M,$H1028,TRUE,_xll.ohTrigger(RecalcTrigger,Trigger6M)),NA())</f>
        <v>3.4472800887791567E-2</v>
      </c>
      <c r="O1028" s="52">
        <f>IFERROR(_xll.qlIndexFixing(ONIndex6M,I1028,TRUE,_xll.ohTrigger(RecalcTrigger,Trigger6M)),NA())</f>
        <v>3.4194471168831342E-2</v>
      </c>
      <c r="P1028" s="52">
        <f>IFERROR(_xll.qlIndexFixing(Index1Y,$H1028,TRUE,_xll.ohTrigger(RecalcTrigger,Trigger1Y)),NA())</f>
        <v>3.5986191327269143E-2</v>
      </c>
      <c r="Q1028" s="52">
        <f>IFERROR(_xll.qlIndexFixing(ONIndex1Y,I1028,TRUE,_xll.ohTrigger(RecalcTrigger,Trigger1Y)),NA())</f>
        <v>3.5492880438932062E-2</v>
      </c>
    </row>
    <row r="1029" spans="2:17" x14ac:dyDescent="0.2">
      <c r="B1029" s="46" t="s">
        <v>51</v>
      </c>
      <c r="D1029" s="49">
        <f>_xll.qlCalendarAdvance(LocalCalendar,$D1028,B1029,"f",FALSE)</f>
        <v>46504</v>
      </c>
      <c r="E1029" s="49">
        <f>_xll.qlInterestRateIndexValueDate(IndexON,D1029)</f>
        <v>46504</v>
      </c>
      <c r="F1029" s="52">
        <f>IFERROR(_xll.qlIndexFixing(IndexON,D1029,TRUE,_xll.ohTrigger(RecalcTrigger,TriggerON)),NA())</f>
        <v>3.1388998138064395E-2</v>
      </c>
      <c r="H1029" s="49">
        <f>_xll.qlCalendarAdvance(IborCalendar,$H1028,B1029,"f",FALSE)</f>
        <v>46497</v>
      </c>
      <c r="I1029" s="49">
        <f>_xll.qlInterestRateIndexValueDate(Index1M,$H1029)</f>
        <v>46499</v>
      </c>
      <c r="J1029" s="52">
        <f>IFERROR(_xll.qlIndexFixing(Index1M,$H1029,TRUE,_xll.ohTrigger(RecalcTrigger,Trigger1M)),NA())</f>
        <v>3.2557207628617357E-2</v>
      </c>
      <c r="K1029" s="52">
        <f>IFERROR(_xll.qlIndexFixing(ONIndex1M,I1029,TRUE,_xll.ohTrigger(RecalcTrigger,Trigger1M)),NA())</f>
        <v>3.2517397295857009E-2</v>
      </c>
      <c r="L1029" s="52">
        <f>IFERROR(_xll.qlIndexFixing(Index3M,H1029,TRUE,_xll.ohTrigger(RecalcTrigger,Trigger3M)),NA())</f>
        <v>3.3447252319558779E-2</v>
      </c>
      <c r="M1029" s="52">
        <f>IFERROR(_xll.qlIndexFixing(ONIndex3M,I1029,TRUE,_xll.ohTrigger(RecalcTrigger,Trigger3M)),NA())</f>
        <v>3.3321551480458567E-2</v>
      </c>
      <c r="N1029" s="52">
        <f>IFERROR(_xll.qlIndexFixing(Index6M,$H1029,TRUE,_xll.ohTrigger(RecalcTrigger,Trigger6M)),NA())</f>
        <v>3.4471362846561431E-2</v>
      </c>
      <c r="O1029" s="52">
        <f>IFERROR(_xll.qlIndexFixing(ONIndex6M,I1029,TRUE,_xll.ohTrigger(RecalcTrigger,Trigger6M)),NA())</f>
        <v>3.419298893777345E-2</v>
      </c>
      <c r="P1029" s="52">
        <f>IFERROR(_xll.qlIndexFixing(Index1Y,$H1029,TRUE,_xll.ohTrigger(RecalcTrigger,Trigger1Y)),NA())</f>
        <v>3.5979322261820199E-2</v>
      </c>
      <c r="Q1029" s="52">
        <f>IFERROR(_xll.qlIndexFixing(ONIndex1Y,I1029,TRUE,_xll.ohTrigger(RecalcTrigger,Trigger1Y)),NA())</f>
        <v>3.5488479881813362E-2</v>
      </c>
    </row>
    <row r="1030" spans="2:17" x14ac:dyDescent="0.2">
      <c r="B1030" s="46" t="s">
        <v>51</v>
      </c>
      <c r="D1030" s="49">
        <f>_xll.qlCalendarAdvance(LocalCalendar,$D1029,B1030,"f",FALSE)</f>
        <v>46511</v>
      </c>
      <c r="E1030" s="49">
        <f>_xll.qlInterestRateIndexValueDate(IndexON,D1030)</f>
        <v>46511</v>
      </c>
      <c r="F1030" s="52">
        <f>IFERROR(_xll.qlIndexFixing(IndexON,D1030,TRUE,_xll.ohTrigger(RecalcTrigger,TriggerON)),NA())</f>
        <v>3.1385429261190367E-2</v>
      </c>
      <c r="H1030" s="49">
        <f>_xll.qlCalendarAdvance(IborCalendar,$H1029,B1030,"f",FALSE)</f>
        <v>46504</v>
      </c>
      <c r="I1030" s="49">
        <f>_xll.qlInterestRateIndexValueDate(Index1M,$H1030)</f>
        <v>46506</v>
      </c>
      <c r="J1030" s="52">
        <f>IFERROR(_xll.qlIndexFixing(Index1M,$H1030,TRUE,_xll.ohTrigger(RecalcTrigger,Trigger1M)),NA())</f>
        <v>3.2550706558829683E-2</v>
      </c>
      <c r="K1030" s="52">
        <f>IFERROR(_xll.qlIndexFixing(ONIndex1M,I1030,TRUE,_xll.ohTrigger(RecalcTrigger,Trigger1M)),NA())</f>
        <v>3.2514870202282609E-2</v>
      </c>
      <c r="L1030" s="52">
        <f>IFERROR(_xll.qlIndexFixing(Index3M,H1030,TRUE,_xll.ohTrigger(RecalcTrigger,Trigger3M)),NA())</f>
        <v>3.344503126751408E-2</v>
      </c>
      <c r="M1030" s="52">
        <f>IFERROR(_xll.qlIndexFixing(ONIndex3M,I1030,TRUE,_xll.ohTrigger(RecalcTrigger,Trigger3M)),NA())</f>
        <v>3.3319695332423294E-2</v>
      </c>
      <c r="N1030" s="52">
        <f>IFERROR(_xll.qlIndexFixing(Index6M,$H1030,TRUE,_xll.ohTrigger(RecalcTrigger,Trigger6M)),NA())</f>
        <v>3.4469928684641715E-2</v>
      </c>
      <c r="O1030" s="52">
        <f>IFERROR(_xll.qlIndexFixing(ONIndex6M,I1030,TRUE,_xll.ohTrigger(RecalcTrigger,Trigger6M)),NA())</f>
        <v>3.4191514170665016E-2</v>
      </c>
      <c r="P1030" s="52">
        <f>IFERROR(_xll.qlIndexFixing(Index1Y,$H1030,TRUE,_xll.ohTrigger(RecalcTrigger,Trigger1Y)),NA())</f>
        <v>3.5969597538729935E-2</v>
      </c>
      <c r="Q1030" s="52">
        <f>IFERROR(_xll.qlIndexFixing(ONIndex1Y,I1030,TRUE,_xll.ohTrigger(RecalcTrigger,Trigger1Y)),NA())</f>
        <v>3.5483790955765926E-2</v>
      </c>
    </row>
    <row r="1031" spans="2:17" x14ac:dyDescent="0.2">
      <c r="B1031" s="46" t="s">
        <v>51</v>
      </c>
      <c r="D1031" s="49">
        <f>_xll.qlCalendarAdvance(LocalCalendar,$D1030,B1031,"f",FALSE)</f>
        <v>46518</v>
      </c>
      <c r="E1031" s="49">
        <f>_xll.qlInterestRateIndexValueDate(IndexON,D1031)</f>
        <v>46518</v>
      </c>
      <c r="F1031" s="52">
        <f>IFERROR(_xll.qlIndexFixing(IndexON,D1031,TRUE,_xll.ohTrigger(RecalcTrigger,TriggerON)),NA())</f>
        <v>3.1381729422914617E-2</v>
      </c>
      <c r="H1031" s="49">
        <f>_xll.qlCalendarAdvance(IborCalendar,$H1030,B1031,"f",FALSE)</f>
        <v>46511</v>
      </c>
      <c r="I1031" s="49">
        <f>_xll.qlInterestRateIndexValueDate(Index1M,$H1031)</f>
        <v>46513</v>
      </c>
      <c r="J1031" s="52">
        <f>IFERROR(_xll.qlIndexFixing(Index1M,$H1031,TRUE,_xll.ohTrigger(RecalcTrigger,Trigger1M)),NA())</f>
        <v>3.2551782435954746E-2</v>
      </c>
      <c r="K1031" s="52">
        <f>IFERROR(_xll.qlIndexFixing(ONIndex1M,I1031,TRUE,_xll.ohTrigger(RecalcTrigger,Trigger1M)),NA())</f>
        <v>3.2512277559142433E-2</v>
      </c>
      <c r="L1031" s="52">
        <f>IFERROR(_xll.qlIndexFixing(Index3M,H1031,TRUE,_xll.ohTrigger(RecalcTrigger,Trigger3M)),NA())</f>
        <v>3.3444152567277813E-2</v>
      </c>
      <c r="M1031" s="52">
        <f>IFERROR(_xll.qlIndexFixing(ONIndex3M,I1031,TRUE,_xll.ohTrigger(RecalcTrigger,Trigger3M)),NA())</f>
        <v>3.3317779681345527E-2</v>
      </c>
      <c r="N1031" s="52">
        <f>IFERROR(_xll.qlIndexFixing(Index6M,$H1031,TRUE,_xll.ohTrigger(RecalcTrigger,Trigger6M)),NA())</f>
        <v>3.4473116839772576E-2</v>
      </c>
      <c r="O1031" s="52">
        <f>IFERROR(_xll.qlIndexFixing(ONIndex6M,I1031,TRUE,_xll.ohTrigger(RecalcTrigger,Trigger6M)),NA())</f>
        <v>3.4190046867426105E-2</v>
      </c>
      <c r="P1031" s="52">
        <f>IFERROR(_xll.qlIndexFixing(Index1Y,$H1031,TRUE,_xll.ohTrigger(RecalcTrigger,Trigger1Y)),NA())</f>
        <v>3.596854862833377E-2</v>
      </c>
      <c r="Q1031" s="52">
        <f>IFERROR(_xll.qlIndexFixing(ONIndex1Y,I1031,TRUE,_xll.ohTrigger(RecalcTrigger,Trigger1Y)),NA())</f>
        <v>3.5478813661029562E-2</v>
      </c>
    </row>
    <row r="1032" spans="2:17" x14ac:dyDescent="0.2">
      <c r="B1032" s="46" t="s">
        <v>51</v>
      </c>
      <c r="D1032" s="49">
        <f>_xll.qlCalendarAdvance(LocalCalendar,$D1031,B1032,"f",FALSE)</f>
        <v>46525</v>
      </c>
      <c r="E1032" s="49">
        <f>_xll.qlInterestRateIndexValueDate(IndexON,D1032)</f>
        <v>46525</v>
      </c>
      <c r="F1032" s="52">
        <f>IFERROR(_xll.qlIndexFixing(IndexON,D1032,TRUE,_xll.ohTrigger(RecalcTrigger,TriggerON)),NA())</f>
        <v>3.1377898623397016E-2</v>
      </c>
      <c r="H1032" s="49">
        <f>_xll.qlCalendarAdvance(IborCalendar,$H1031,B1032,"f",FALSE)</f>
        <v>46518</v>
      </c>
      <c r="I1032" s="49">
        <f>_xll.qlInterestRateIndexValueDate(Index1M,$H1032)</f>
        <v>46520</v>
      </c>
      <c r="J1032" s="52">
        <f>IFERROR(_xll.qlIndexFixing(Index1M,$H1032,TRUE,_xll.ohTrigger(RecalcTrigger,Trigger1M)),NA())</f>
        <v>3.2548971240735636E-2</v>
      </c>
      <c r="K1032" s="52">
        <f>IFERROR(_xll.qlIndexFixing(ONIndex1M,I1032,TRUE,_xll.ohTrigger(RecalcTrigger,Trigger1M)),NA())</f>
        <v>3.2509619366516418E-2</v>
      </c>
      <c r="L1032" s="52">
        <f>IFERROR(_xll.qlIndexFixing(Index3M,H1032,TRUE,_xll.ohTrigger(RecalcTrigger,Trigger3M)),NA())</f>
        <v>3.3441858521991032E-2</v>
      </c>
      <c r="M1032" s="52">
        <f>IFERROR(_xll.qlIndexFixing(ONIndex3M,I1032,TRUE,_xll.ohTrigger(RecalcTrigger,Trigger3M)),NA())</f>
        <v>3.3315804527145332E-2</v>
      </c>
      <c r="N1032" s="52">
        <f>IFERROR(_xll.qlIndexFixing(Index6M,$H1032,TRUE,_xll.ohTrigger(RecalcTrigger,Trigger6M)),NA())</f>
        <v>3.447168980719531E-2</v>
      </c>
      <c r="O1032" s="52">
        <f>IFERROR(_xll.qlIndexFixing(ONIndex6M,I1032,TRUE,_xll.ohTrigger(RecalcTrigger,Trigger6M)),NA())</f>
        <v>3.4188587028216588E-2</v>
      </c>
      <c r="P1032" s="52">
        <f>IFERROR(_xll.qlIndexFixing(Index1Y,$H1032,TRUE,_xll.ohTrigger(RecalcTrigger,Trigger1Y)),NA())</f>
        <v>3.5963231407181259E-2</v>
      </c>
      <c r="Q1032" s="52">
        <f>IFERROR(_xll.qlIndexFixing(ONIndex1Y,I1032,TRUE,_xll.ohTrigger(RecalcTrigger,Trigger1Y)),NA())</f>
        <v>3.5473547997524335E-2</v>
      </c>
    </row>
    <row r="1033" spans="2:17" x14ac:dyDescent="0.2">
      <c r="B1033" s="46" t="s">
        <v>51</v>
      </c>
      <c r="D1033" s="49">
        <f>_xll.qlCalendarAdvance(LocalCalendar,$D1032,B1033,"f",FALSE)</f>
        <v>46532</v>
      </c>
      <c r="E1033" s="49">
        <f>_xll.qlInterestRateIndexValueDate(IndexON,D1033)</f>
        <v>46532</v>
      </c>
      <c r="F1033" s="52">
        <f>IFERROR(_xll.qlIndexFixing(IndexON,D1033,TRUE,_xll.ohTrigger(RecalcTrigger,TriggerON)),NA())</f>
        <v>3.1373936862477692E-2</v>
      </c>
      <c r="H1033" s="49">
        <f>_xll.qlCalendarAdvance(IborCalendar,$H1032,B1033,"f",FALSE)</f>
        <v>46525</v>
      </c>
      <c r="I1033" s="49">
        <f>_xll.qlInterestRateIndexValueDate(Index1M,$H1033)</f>
        <v>46527</v>
      </c>
      <c r="J1033" s="52">
        <f>IFERROR(_xll.qlIndexFixing(Index1M,$H1033,TRUE,_xll.ohTrigger(RecalcTrigger,Trigger1M)),NA())</f>
        <v>3.2546094312989604E-2</v>
      </c>
      <c r="K1033" s="52">
        <f>IFERROR(_xll.qlIndexFixing(ONIndex1M,I1033,TRUE,_xll.ohTrigger(RecalcTrigger,Trigger1M)),NA())</f>
        <v>3.2506895624404564E-2</v>
      </c>
      <c r="L1033" s="52">
        <f>IFERROR(_xll.qlIndexFixing(Index3M,H1033,TRUE,_xll.ohTrigger(RecalcTrigger,Trigger3M)),NA())</f>
        <v>3.343953652964568E-2</v>
      </c>
      <c r="M1033" s="52">
        <f>IFERROR(_xll.qlIndexFixing(ONIndex3M,I1033,TRUE,_xll.ohTrigger(RecalcTrigger,Trigger3M)),NA())</f>
        <v>3.3313769869982579E-2</v>
      </c>
      <c r="N1033" s="52">
        <f>IFERROR(_xll.qlIndexFixing(Index6M,$H1033,TRUE,_xll.ohTrigger(RecalcTrigger,Trigger6M)),NA())</f>
        <v>3.4470265951809027E-2</v>
      </c>
      <c r="O1033" s="52">
        <f>IFERROR(_xll.qlIndexFixing(ONIndex6M,I1033,TRUE,_xll.ohTrigger(RecalcTrigger,Trigger6M)),NA())</f>
        <v>3.4187134652796658E-2</v>
      </c>
      <c r="P1033" s="52">
        <f>IFERROR(_xll.qlIndexFixing(Index1Y,$H1033,TRUE,_xll.ohTrigger(RecalcTrigger,Trigger1Y)),NA())</f>
        <v>3.5957970922863763E-2</v>
      </c>
      <c r="Q1033" s="52">
        <f>IFERROR(_xll.qlIndexFixing(ONIndex1Y,I1033,TRUE,_xll.ohTrigger(RecalcTrigger,Trigger1Y)),NA())</f>
        <v>3.546799396533018E-2</v>
      </c>
    </row>
    <row r="1034" spans="2:17" x14ac:dyDescent="0.2">
      <c r="B1034" s="46" t="s">
        <v>51</v>
      </c>
      <c r="D1034" s="49">
        <f>_xll.qlCalendarAdvance(LocalCalendar,$D1033,B1034,"f",FALSE)</f>
        <v>46539</v>
      </c>
      <c r="E1034" s="49">
        <f>_xll.qlInterestRateIndexValueDate(IndexON,D1034)</f>
        <v>46539</v>
      </c>
      <c r="F1034" s="52">
        <f>IFERROR(_xll.qlIndexFixing(IndexON,D1034,TRUE,_xll.ohTrigger(RecalcTrigger,TriggerON)),NA())</f>
        <v>3.1369844140156644E-2</v>
      </c>
      <c r="H1034" s="49">
        <f>_xll.qlCalendarAdvance(IborCalendar,$H1033,B1034,"f",FALSE)</f>
        <v>46532</v>
      </c>
      <c r="I1034" s="49">
        <f>_xll.qlInterestRateIndexValueDate(Index1M,$H1034)</f>
        <v>46534</v>
      </c>
      <c r="J1034" s="52">
        <f>IFERROR(_xll.qlIndexFixing(Index1M,$H1034,TRUE,_xll.ohTrigger(RecalcTrigger,Trigger1M)),NA())</f>
        <v>3.2543151652761615E-2</v>
      </c>
      <c r="K1034" s="52">
        <f>IFERROR(_xll.qlIndexFixing(ONIndex1M,I1034,TRUE,_xll.ohTrigger(RecalcTrigger,Trigger1M)),NA())</f>
        <v>3.2504106332726934E-2</v>
      </c>
      <c r="L1034" s="52">
        <f>IFERROR(_xll.qlIndexFixing(Index3M,H1034,TRUE,_xll.ohTrigger(RecalcTrigger,Trigger3M)),NA())</f>
        <v>3.3437191577030116E-2</v>
      </c>
      <c r="M1034" s="52">
        <f>IFERROR(_xll.qlIndexFixing(ONIndex3M,I1034,TRUE,_xll.ohTrigger(RecalcTrigger,Trigger3M)),NA())</f>
        <v>3.3311675709617461E-2</v>
      </c>
      <c r="N1034" s="52">
        <f>IFERROR(_xll.qlIndexFixing(Index6M,$H1034,TRUE,_xll.ohTrigger(RecalcTrigger,Trigger6M)),NA())</f>
        <v>3.4468845051019305E-2</v>
      </c>
      <c r="O1034" s="52">
        <f>IFERROR(_xll.qlIndexFixing(ONIndex6M,I1034,TRUE,_xll.ohTrigger(RecalcTrigger,Trigger6M)),NA())</f>
        <v>3.4185689741406122E-2</v>
      </c>
      <c r="P1034" s="52">
        <f>IFERROR(_xll.qlIndexFixing(Index1Y,$H1034,TRUE,_xll.ohTrigger(RecalcTrigger,Trigger1Y)),NA())</f>
        <v>3.5954242648712879E-2</v>
      </c>
      <c r="Q1034" s="52">
        <f>IFERROR(_xll.qlIndexFixing(ONIndex1Y,I1034,TRUE,_xll.ohTrigger(RecalcTrigger,Trigger1Y)),NA())</f>
        <v>3.5462151564287225E-2</v>
      </c>
    </row>
    <row r="1035" spans="2:17" x14ac:dyDescent="0.2">
      <c r="B1035" s="46" t="s">
        <v>51</v>
      </c>
      <c r="D1035" s="49">
        <f>_xll.qlCalendarAdvance(LocalCalendar,$D1034,B1035,"f",FALSE)</f>
        <v>46546</v>
      </c>
      <c r="E1035" s="49">
        <f>_xll.qlInterestRateIndexValueDate(IndexON,D1035)</f>
        <v>46546</v>
      </c>
      <c r="F1035" s="52">
        <f>IFERROR(_xll.qlIndexFixing(IndexON,D1035,TRUE,_xll.ohTrigger(RecalcTrigger,TriggerON)),NA())</f>
        <v>3.1365620456673682E-2</v>
      </c>
      <c r="H1035" s="49">
        <f>_xll.qlCalendarAdvance(IborCalendar,$H1034,B1035,"f",FALSE)</f>
        <v>46539</v>
      </c>
      <c r="I1035" s="49">
        <f>_xll.qlInterestRateIndexValueDate(Index1M,$H1035)</f>
        <v>46541</v>
      </c>
      <c r="J1035" s="52">
        <f>IFERROR(_xll.qlIndexFixing(Index1M,$H1035,TRUE,_xll.ohTrigger(RecalcTrigger,Trigger1M)),NA())</f>
        <v>3.2541393690372095E-2</v>
      </c>
      <c r="K1035" s="52">
        <f>IFERROR(_xll.qlIndexFixing(ONIndex1M,I1035,TRUE,_xll.ohTrigger(RecalcTrigger,Trigger1M)),NA())</f>
        <v>3.2501251491643401E-2</v>
      </c>
      <c r="L1035" s="52">
        <f>IFERROR(_xll.qlIndexFixing(Index3M,H1035,TRUE,_xll.ohTrigger(RecalcTrigger,Trigger3M)),NA())</f>
        <v>3.3434828650923162E-2</v>
      </c>
      <c r="M1035" s="52">
        <f>IFERROR(_xll.qlIndexFixing(ONIndex3M,I1035,TRUE,_xll.ohTrigger(RecalcTrigger,Trigger3M)),NA())</f>
        <v>3.3309522046289786E-2</v>
      </c>
      <c r="N1035" s="52">
        <f>IFERROR(_xll.qlIndexFixing(Index6M,$H1035,TRUE,_xll.ohTrigger(RecalcTrigger,Trigger6M)),NA())</f>
        <v>3.4462808148336438E-2</v>
      </c>
      <c r="O1035" s="52">
        <f>IFERROR(_xll.qlIndexFixing(ONIndex6M,I1035,TRUE,_xll.ohTrigger(RecalcTrigger,Trigger6M)),NA())</f>
        <v>3.4184252293965045E-2</v>
      </c>
      <c r="P1035" s="52">
        <f>IFERROR(_xll.qlIndexFixing(Index1Y,$H1035,TRUE,_xll.ohTrigger(RecalcTrigger,Trigger1Y)),NA())</f>
        <v>3.5947651183145128E-2</v>
      </c>
      <c r="Q1035" s="52">
        <f>IFERROR(_xll.qlIndexFixing(ONIndex1Y,I1035,TRUE,_xll.ohTrigger(RecalcTrigger,Trigger1Y)),NA())</f>
        <v>3.5456020794715215E-2</v>
      </c>
    </row>
    <row r="1036" spans="2:17" x14ac:dyDescent="0.2">
      <c r="B1036" s="46" t="s">
        <v>51</v>
      </c>
      <c r="D1036" s="49">
        <f>_xll.qlCalendarAdvance(LocalCalendar,$D1035,B1036,"f",FALSE)</f>
        <v>46553</v>
      </c>
      <c r="E1036" s="49">
        <f>_xll.qlInterestRateIndexValueDate(IndexON,D1036)</f>
        <v>46553</v>
      </c>
      <c r="F1036" s="52">
        <f>IFERROR(_xll.qlIndexFixing(IndexON,D1036,TRUE,_xll.ohTrigger(RecalcTrigger,TriggerON)),NA())</f>
        <v>3.1361265811788996E-2</v>
      </c>
      <c r="H1036" s="49">
        <f>_xll.qlCalendarAdvance(IborCalendar,$H1035,B1036,"f",FALSE)</f>
        <v>46546</v>
      </c>
      <c r="I1036" s="49">
        <f>_xll.qlInterestRateIndexValueDate(Index1M,$H1036)</f>
        <v>46548</v>
      </c>
      <c r="J1036" s="52">
        <f>IFERROR(_xll.qlIndexFixing(Index1M,$H1036,TRUE,_xll.ohTrigger(RecalcTrigger,Trigger1M)),NA())</f>
        <v>3.2537083767177621E-2</v>
      </c>
      <c r="K1036" s="52">
        <f>IFERROR(_xll.qlIndexFixing(ONIndex1M,I1036,TRUE,_xll.ohTrigger(RecalcTrigger,Trigger1M)),NA())</f>
        <v>3.2498331100994093E-2</v>
      </c>
      <c r="L1036" s="52">
        <f>IFERROR(_xll.qlIndexFixing(Index3M,H1036,TRUE,_xll.ohTrigger(RecalcTrigger,Trigger3M)),NA())</f>
        <v>3.3432452738087988E-2</v>
      </c>
      <c r="M1036" s="52">
        <f>IFERROR(_xll.qlIndexFixing(ONIndex3M,I1036,TRUE,_xll.ohTrigger(RecalcTrigger,Trigger3M)),NA())</f>
        <v>3.3307308879759745E-2</v>
      </c>
      <c r="N1036" s="52">
        <f>IFERROR(_xll.qlIndexFixing(Index6M,$H1036,TRUE,_xll.ohTrigger(RecalcTrigger,Trigger6M)),NA())</f>
        <v>3.4461392512472162E-2</v>
      </c>
      <c r="O1036" s="52">
        <f>IFERROR(_xll.qlIndexFixing(ONIndex6M,I1036,TRUE,_xll.ohTrigger(RecalcTrigger,Trigger6M)),NA())</f>
        <v>3.4182822310473426E-2</v>
      </c>
      <c r="P1036" s="52">
        <f>IFERROR(_xll.qlIndexFixing(Index1Y,$H1036,TRUE,_xll.ohTrigger(RecalcTrigger,Trigger1Y)),NA())</f>
        <v>3.5942607436584936E-2</v>
      </c>
      <c r="Q1036" s="52">
        <f>IFERROR(_xll.qlIndexFixing(ONIndex1Y,I1036,TRUE,_xll.ohTrigger(RecalcTrigger,Trigger1Y)),NA())</f>
        <v>3.5449601656294405E-2</v>
      </c>
    </row>
    <row r="1037" spans="2:17" x14ac:dyDescent="0.2">
      <c r="B1037" s="46" t="s">
        <v>51</v>
      </c>
      <c r="D1037" s="49">
        <f>_xll.qlCalendarAdvance(LocalCalendar,$D1036,B1037,"f",FALSE)</f>
        <v>46560</v>
      </c>
      <c r="E1037" s="49">
        <f>_xll.qlInterestRateIndexValueDate(IndexON,D1037)</f>
        <v>46560</v>
      </c>
      <c r="F1037" s="52">
        <f>IFERROR(_xll.qlIndexFixing(IndexON,D1037,TRUE,_xll.ohTrigger(RecalcTrigger,TriggerON)),NA())</f>
        <v>3.1356780205582524E-2</v>
      </c>
      <c r="H1037" s="49">
        <f>_xll.qlCalendarAdvance(IborCalendar,$H1036,B1037,"f",FALSE)</f>
        <v>46553</v>
      </c>
      <c r="I1037" s="49">
        <f>_xll.qlInterestRateIndexValueDate(Index1M,$H1037)</f>
        <v>46555</v>
      </c>
      <c r="J1037" s="52">
        <f>IFERROR(_xll.qlIndexFixing(Index1M,$H1037,TRUE,_xll.ohTrigger(RecalcTrigger,Trigger1M)),NA())</f>
        <v>3.2533982557975683E-2</v>
      </c>
      <c r="K1037" s="52">
        <f>IFERROR(_xll.qlIndexFixing(ONIndex1M,I1037,TRUE,_xll.ohTrigger(RecalcTrigger,Trigger1M)),NA())</f>
        <v>3.249534516077901E-2</v>
      </c>
      <c r="L1037" s="52">
        <f>IFERROR(_xll.qlIndexFixing(Index3M,H1037,TRUE,_xll.ohTrigger(RecalcTrigger,Trigger3M)),NA())</f>
        <v>3.3430068825282572E-2</v>
      </c>
      <c r="M1037" s="52">
        <f>IFERROR(_xll.qlIndexFixing(ONIndex3M,I1037,TRUE,_xll.ohTrigger(RecalcTrigger,Trigger3M)),NA())</f>
        <v>3.3305036210347083E-2</v>
      </c>
      <c r="N1037" s="52">
        <f>IFERROR(_xll.qlIndexFixing(Index6M,$H1037,TRUE,_xll.ohTrigger(RecalcTrigger,Trigger6M)),NA())</f>
        <v>3.4459979172655399E-2</v>
      </c>
      <c r="O1037" s="52">
        <f>IFERROR(_xll.qlIndexFixing(ONIndex6M,I1037,TRUE,_xll.ohTrigger(RecalcTrigger,Trigger6M)),NA())</f>
        <v>3.418139979085133E-2</v>
      </c>
      <c r="P1037" s="52">
        <f>IFERROR(_xll.qlIndexFixing(Index1Y,$H1037,TRUE,_xll.ohTrigger(RecalcTrigger,Trigger1Y)),NA())</f>
        <v>3.5937651444554693E-2</v>
      </c>
      <c r="Q1037" s="52">
        <f>IFERROR(_xll.qlIndexFixing(ONIndex1Y,I1037,TRUE,_xll.ohTrigger(RecalcTrigger,Trigger1Y)),NA())</f>
        <v>3.5442894149264603E-2</v>
      </c>
    </row>
    <row r="1038" spans="2:17" x14ac:dyDescent="0.2">
      <c r="B1038" s="46" t="s">
        <v>51</v>
      </c>
      <c r="D1038" s="49">
        <f>_xll.qlCalendarAdvance(LocalCalendar,$D1037,B1038,"f",FALSE)</f>
        <v>46567</v>
      </c>
      <c r="E1038" s="49">
        <f>_xll.qlInterestRateIndexValueDate(IndexON,D1038)</f>
        <v>46567</v>
      </c>
      <c r="F1038" s="52">
        <f>IFERROR(_xll.qlIndexFixing(IndexON,D1038,TRUE,_xll.ohTrigger(RecalcTrigger,TriggerON)),NA())</f>
        <v>3.1352164191211784E-2</v>
      </c>
      <c r="H1038" s="49">
        <f>_xll.qlCalendarAdvance(IborCalendar,$H1037,B1038,"f",FALSE)</f>
        <v>46560</v>
      </c>
      <c r="I1038" s="49">
        <f>_xll.qlInterestRateIndexValueDate(Index1M,$H1038)</f>
        <v>46562</v>
      </c>
      <c r="J1038" s="52">
        <f>IFERROR(_xll.qlIndexFixing(Index1M,$H1038,TRUE,_xll.ohTrigger(RecalcTrigger,Trigger1M)),NA())</f>
        <v>3.2530854777438611E-2</v>
      </c>
      <c r="K1038" s="52">
        <f>IFERROR(_xll.qlIndexFixing(ONIndex1M,I1038,TRUE,_xll.ohTrigger(RecalcTrigger,Trigger1M)),NA())</f>
        <v>3.2492293671158023E-2</v>
      </c>
      <c r="L1038" s="52">
        <f>IFERROR(_xll.qlIndexFixing(Index3M,H1038,TRUE,_xll.ohTrigger(RecalcTrigger,Trigger3M)),NA())</f>
        <v>3.3427681899246615E-2</v>
      </c>
      <c r="M1038" s="52">
        <f>IFERROR(_xll.qlIndexFixing(ONIndex3M,I1038,TRUE,_xll.ohTrigger(RecalcTrigger,Trigger3M)),NA())</f>
        <v>3.3302704037732056E-2</v>
      </c>
      <c r="N1038" s="52">
        <f>IFERROR(_xll.qlIndexFixing(Index6M,$H1038,TRUE,_xll.ohTrigger(RecalcTrigger,Trigger6M)),NA())</f>
        <v>3.4466266116328685E-2</v>
      </c>
      <c r="O1038" s="52">
        <f>IFERROR(_xll.qlIndexFixing(ONIndex6M,I1038,TRUE,_xll.ohTrigger(RecalcTrigger,Trigger6M)),NA())</f>
        <v>3.4179984735258628E-2</v>
      </c>
      <c r="P1038" s="52">
        <f>IFERROR(_xll.qlIndexFixing(Index1Y,$H1038,TRUE,_xll.ohTrigger(RecalcTrigger,Trigger1Y)),NA())</f>
        <v>3.5932790961136558E-2</v>
      </c>
      <c r="Q1038" s="52">
        <f>IFERROR(_xll.qlIndexFixing(ONIndex1Y,I1038,TRUE,_xll.ohTrigger(RecalcTrigger,Trigger1Y)),NA())</f>
        <v>3.5435898273545874E-2</v>
      </c>
    </row>
    <row r="1039" spans="2:17" x14ac:dyDescent="0.2">
      <c r="B1039" s="46" t="s">
        <v>51</v>
      </c>
      <c r="D1039" s="49">
        <f>_xll.qlCalendarAdvance(LocalCalendar,$D1038,B1039,"f",FALSE)</f>
        <v>46574</v>
      </c>
      <c r="E1039" s="49">
        <f>_xll.qlInterestRateIndexValueDate(IndexON,D1039)</f>
        <v>46574</v>
      </c>
      <c r="F1039" s="52">
        <f>IFERROR(_xll.qlIndexFixing(IndexON,D1039,TRUE,_xll.ohTrigger(RecalcTrigger,TriggerON)),NA())</f>
        <v>3.1347509591546086E-2</v>
      </c>
      <c r="H1039" s="49">
        <f>_xll.qlCalendarAdvance(IborCalendar,$H1038,B1039,"f",FALSE)</f>
        <v>46567</v>
      </c>
      <c r="I1039" s="49">
        <f>_xll.qlInterestRateIndexValueDate(Index1M,$H1039)</f>
        <v>46569</v>
      </c>
      <c r="J1039" s="52">
        <f>IFERROR(_xll.qlIndexFixing(Index1M,$H1039,TRUE,_xll.ohTrigger(RecalcTrigger,Trigger1M)),NA())</f>
        <v>3.2527714078642578E-2</v>
      </c>
      <c r="K1039" s="52">
        <f>IFERROR(_xll.qlIndexFixing(ONIndex1M,I1039,TRUE,_xll.ohTrigger(RecalcTrigger,Trigger1M)),NA())</f>
        <v>3.2489180670021156E-2</v>
      </c>
      <c r="L1039" s="52">
        <f>IFERROR(_xll.qlIndexFixing(Index3M,H1039,TRUE,_xll.ohTrigger(RecalcTrigger,Trigger3M)),NA())</f>
        <v>3.3425296927324925E-2</v>
      </c>
      <c r="M1039" s="52">
        <f>IFERROR(_xll.qlIndexFixing(ONIndex3M,I1039,TRUE,_xll.ohTrigger(RecalcTrigger,Trigger3M)),NA())</f>
        <v>3.3300316562154819E-2</v>
      </c>
      <c r="N1039" s="52">
        <f>IFERROR(_xll.qlIndexFixing(Index6M,$H1039,TRUE,_xll.ohTrigger(RecalcTrigger,Trigger6M)),NA())</f>
        <v>3.4463316801632837E-2</v>
      </c>
      <c r="O1039" s="52">
        <f>IFERROR(_xll.qlIndexFixing(ONIndex6M,I1039,TRUE,_xll.ohTrigger(RecalcTrigger,Trigger6M)),NA())</f>
        <v>3.417857676799585E-2</v>
      </c>
      <c r="P1039" s="52">
        <f>IFERROR(_xll.qlIndexFixing(Index1Y,$H1039,TRUE,_xll.ohTrigger(RecalcTrigger,Trigger1Y)),NA())</f>
        <v>3.5928033546152212E-2</v>
      </c>
      <c r="Q1039" s="52">
        <f>IFERROR(_xll.qlIndexFixing(ONIndex1Y,I1039,TRUE,_xll.ohTrigger(RecalcTrigger,Trigger1Y)),NA())</f>
        <v>3.5428639446886123E-2</v>
      </c>
    </row>
    <row r="1040" spans="2:17" x14ac:dyDescent="0.2">
      <c r="B1040" s="46" t="s">
        <v>51</v>
      </c>
      <c r="D1040" s="49">
        <f>_xll.qlCalendarAdvance(LocalCalendar,$D1039,B1040,"f",FALSE)</f>
        <v>46581</v>
      </c>
      <c r="E1040" s="49">
        <f>_xll.qlInterestRateIndexValueDate(IndexON,D1040)</f>
        <v>46581</v>
      </c>
      <c r="F1040" s="52">
        <f>IFERROR(_xll.qlIndexFixing(IndexON,D1040,TRUE,_xll.ohTrigger(RecalcTrigger,TriggerON)),NA())</f>
        <v>3.1342886656551272E-2</v>
      </c>
      <c r="H1040" s="49">
        <f>_xll.qlCalendarAdvance(IborCalendar,$H1039,B1040,"f",FALSE)</f>
        <v>46574</v>
      </c>
      <c r="I1040" s="49">
        <f>_xll.qlInterestRateIndexValueDate(Index1M,$H1040)</f>
        <v>46576</v>
      </c>
      <c r="J1040" s="52">
        <f>IFERROR(_xll.qlIndexFixing(Index1M,$H1040,TRUE,_xll.ohTrigger(RecalcTrigger,Trigger1M)),NA())</f>
        <v>3.252456947260951E-2</v>
      </c>
      <c r="K1040" s="52">
        <f>IFERROR(_xll.qlIndexFixing(ONIndex1M,I1040,TRUE,_xll.ohTrigger(RecalcTrigger,Trigger1M)),NA())</f>
        <v>3.2486051637787838E-2</v>
      </c>
      <c r="L1040" s="52">
        <f>IFERROR(_xll.qlIndexFixing(Index3M,H1040,TRUE,_xll.ohTrigger(RecalcTrigger,Trigger3M)),NA())</f>
        <v>3.3422917187957618E-2</v>
      </c>
      <c r="M1040" s="52">
        <f>IFERROR(_xll.qlIndexFixing(ONIndex3M,I1040,TRUE,_xll.ohTrigger(RecalcTrigger,Trigger3M)),NA())</f>
        <v>3.3297921089854299E-2</v>
      </c>
      <c r="N1040" s="52">
        <f>IFERROR(_xll.qlIndexFixing(Index6M,$H1040,TRUE,_xll.ohTrigger(RecalcTrigger,Trigger6M)),NA())</f>
        <v>3.4460369306364799E-2</v>
      </c>
      <c r="O1040" s="52">
        <f>IFERROR(_xll.qlIndexFixing(ONIndex6M,I1040,TRUE,_xll.ohTrigger(RecalcTrigger,Trigger6M)),NA())</f>
        <v>3.4177171658846817E-2</v>
      </c>
      <c r="P1040" s="52">
        <f>IFERROR(_xll.qlIndexFixing(Index1Y,$H1040,TRUE,_xll.ohTrigger(RecalcTrigger,Trigger1Y)),NA())</f>
        <v>3.5923381378214374E-2</v>
      </c>
      <c r="Q1040" s="52">
        <f>IFERROR(_xll.qlIndexFixing(ONIndex1Y,I1040,TRUE,_xll.ohTrigger(RecalcTrigger,Trigger1Y)),NA())</f>
        <v>3.5421403951882979E-2</v>
      </c>
    </row>
    <row r="1041" spans="2:17" x14ac:dyDescent="0.2">
      <c r="B1041" s="46" t="s">
        <v>51</v>
      </c>
      <c r="D1041" s="49">
        <f>_xll.qlCalendarAdvance(LocalCalendar,$D1040,B1041,"f",FALSE)</f>
        <v>46588</v>
      </c>
      <c r="E1041" s="49">
        <f>_xll.qlInterestRateIndexValueDate(IndexON,D1041)</f>
        <v>46588</v>
      </c>
      <c r="F1041" s="52">
        <f>IFERROR(_xll.qlIndexFixing(IndexON,D1041,TRUE,_xll.ohTrigger(RecalcTrigger,TriggerON)),NA())</f>
        <v>3.1338295386227344E-2</v>
      </c>
      <c r="H1041" s="49">
        <f>_xll.qlCalendarAdvance(IborCalendar,$H1040,B1041,"f",FALSE)</f>
        <v>46581</v>
      </c>
      <c r="I1041" s="49">
        <f>_xll.qlInterestRateIndexValueDate(Index1M,$H1041)</f>
        <v>46583</v>
      </c>
      <c r="J1041" s="52">
        <f>IFERROR(_xll.qlIndexFixing(Index1M,$H1041,TRUE,_xll.ohTrigger(RecalcTrigger,Trigger1M)),NA())</f>
        <v>3.2521421791843474E-2</v>
      </c>
      <c r="K1041" s="52">
        <f>IFERROR(_xll.qlIndexFixing(ONIndex1M,I1041,TRUE,_xll.ohTrigger(RecalcTrigger,Trigger1M)),NA())</f>
        <v>3.2482919538567856E-2</v>
      </c>
      <c r="L1041" s="52">
        <f>IFERROR(_xll.qlIndexFixing(Index3M,H1041,TRUE,_xll.ohTrigger(RecalcTrigger,Trigger3M)),NA())</f>
        <v>3.3420542984020689E-2</v>
      </c>
      <c r="M1041" s="52">
        <f>IFERROR(_xll.qlIndexFixing(ONIndex3M,I1041,TRUE,_xll.ohTrigger(RecalcTrigger,Trigger3M)),NA())</f>
        <v>3.3295531105084208E-2</v>
      </c>
      <c r="N1041" s="52">
        <f>IFERROR(_xll.qlIndexFixing(Index6M,$H1041,TRUE,_xll.ohTrigger(RecalcTrigger,Trigger6M)),NA())</f>
        <v>3.4460502918251562E-2</v>
      </c>
      <c r="O1041" s="52">
        <f>IFERROR(_xll.qlIndexFixing(ONIndex6M,I1041,TRUE,_xll.ohTrigger(RecalcTrigger,Trigger6M)),NA())</f>
        <v>3.4175768202056034E-2</v>
      </c>
      <c r="P1041" s="52">
        <f>IFERROR(_xll.qlIndexFixing(Index1Y,$H1041,TRUE,_xll.ohTrigger(RecalcTrigger,Trigger1Y)),NA())</f>
        <v>3.5918829722776817E-2</v>
      </c>
      <c r="Q1041" s="52">
        <f>IFERROR(_xll.qlIndexFixing(ONIndex1Y,I1041,TRUE,_xll.ohTrigger(RecalcTrigger,Trigger1Y)),NA())</f>
        <v>3.5414273392699869E-2</v>
      </c>
    </row>
    <row r="1042" spans="2:17" x14ac:dyDescent="0.2">
      <c r="B1042" s="46" t="s">
        <v>51</v>
      </c>
      <c r="D1042" s="49">
        <f>_xll.qlCalendarAdvance(LocalCalendar,$D1041,B1042,"f",FALSE)</f>
        <v>46595</v>
      </c>
      <c r="E1042" s="49">
        <f>_xll.qlInterestRateIndexValueDate(IndexON,D1042)</f>
        <v>46595</v>
      </c>
      <c r="F1042" s="52">
        <f>IFERROR(_xll.qlIndexFixing(IndexON,D1042,TRUE,_xll.ohTrigger(RecalcTrigger,TriggerON)),NA())</f>
        <v>3.1333735780494365E-2</v>
      </c>
      <c r="H1042" s="49">
        <f>_xll.qlCalendarAdvance(IborCalendar,$H1041,B1042,"f",FALSE)</f>
        <v>46588</v>
      </c>
      <c r="I1042" s="49">
        <f>_xll.qlInterestRateIndexValueDate(Index1M,$H1042)</f>
        <v>46590</v>
      </c>
      <c r="J1042" s="52">
        <f>IFERROR(_xll.qlIndexFixing(Index1M,$H1042,TRUE,_xll.ohTrigger(RecalcTrigger,Trigger1M)),NA())</f>
        <v>3.251827103634447E-2</v>
      </c>
      <c r="K1042" s="52">
        <f>IFERROR(_xll.qlIndexFixing(ONIndex1M,I1042,TRUE,_xll.ohTrigger(RecalcTrigger,Trigger1M)),NA())</f>
        <v>3.2479784372281273E-2</v>
      </c>
      <c r="L1042" s="52">
        <f>IFERROR(_xll.qlIndexFixing(Index3M,H1042,TRUE,_xll.ohTrigger(RecalcTrigger,Trigger3M)),NA())</f>
        <v>3.3418174315504583E-2</v>
      </c>
      <c r="M1042" s="52">
        <f>IFERROR(_xll.qlIndexFixing(ONIndex3M,I1042,TRUE,_xll.ohTrigger(RecalcTrigger,Trigger3M)),NA())</f>
        <v>3.3293146608084356E-2</v>
      </c>
      <c r="N1042" s="52">
        <f>IFERROR(_xll.qlIndexFixing(Index6M,$H1042,TRUE,_xll.ohTrigger(RecalcTrigger,Trigger6M)),NA())</f>
        <v>3.4457558814832395E-2</v>
      </c>
      <c r="O1042" s="52">
        <f>IFERROR(_xll.qlIndexFixing(ONIndex6M,I1042,TRUE,_xll.ohTrigger(RecalcTrigger,Trigger6M)),NA())</f>
        <v>3.4174366397703437E-2</v>
      </c>
      <c r="P1042" s="52">
        <f>IFERROR(_xll.qlIndexFixing(Index1Y,$H1042,TRUE,_xll.ohTrigger(RecalcTrigger,Trigger1Y)),NA())</f>
        <v>3.5914373305183177E-2</v>
      </c>
      <c r="Q1042" s="52">
        <f>IFERROR(_xll.qlIndexFixing(ONIndex1Y,I1042,TRUE,_xll.ohTrigger(RecalcTrigger,Trigger1Y)),NA())</f>
        <v>3.5407247769176919E-2</v>
      </c>
    </row>
    <row r="1043" spans="2:17" x14ac:dyDescent="0.2">
      <c r="B1043" s="46" t="s">
        <v>51</v>
      </c>
      <c r="D1043" s="49">
        <f>_xll.qlCalendarAdvance(LocalCalendar,$D1042,B1043,"f",FALSE)</f>
        <v>46602</v>
      </c>
      <c r="E1043" s="49">
        <f>_xll.qlInterestRateIndexValueDate(IndexON,D1043)</f>
        <v>46602</v>
      </c>
      <c r="F1043" s="52">
        <f>IFERROR(_xll.qlIndexFixing(IndexON,D1043,TRUE,_xll.ohTrigger(RecalcTrigger,TriggerON)),NA())</f>
        <v>3.1329207839512208E-2</v>
      </c>
      <c r="H1043" s="49">
        <f>_xll.qlCalendarAdvance(IborCalendar,$H1042,B1043,"f",FALSE)</f>
        <v>46595</v>
      </c>
      <c r="I1043" s="49">
        <f>_xll.qlInterestRateIndexValueDate(Index1M,$H1043)</f>
        <v>46597</v>
      </c>
      <c r="J1043" s="52">
        <f>IFERROR(_xll.qlIndexFixing(Index1M,$H1043,TRUE,_xll.ohTrigger(RecalcTrigger,Trigger1M)),NA())</f>
        <v>3.2516358634993026E-2</v>
      </c>
      <c r="K1043" s="52">
        <f>IFERROR(_xll.qlIndexFixing(ONIndex1M,I1043,TRUE,_xll.ohTrigger(RecalcTrigger,Trigger1M)),NA())</f>
        <v>3.2476646139167897E-2</v>
      </c>
      <c r="L1043" s="52">
        <f>IFERROR(_xll.qlIndexFixing(Index3M,H1043,TRUE,_xll.ohTrigger(RecalcTrigger,Trigger3M)),NA())</f>
        <v>3.3415811182398863E-2</v>
      </c>
      <c r="M1043" s="52">
        <f>IFERROR(_xll.qlIndexFixing(ONIndex3M,I1043,TRUE,_xll.ohTrigger(RecalcTrigger,Trigger3M)),NA())</f>
        <v>3.3290767598614934E-2</v>
      </c>
      <c r="N1043" s="52">
        <f>IFERROR(_xll.qlIndexFixing(Index6M,$H1043,TRUE,_xll.ohTrigger(RecalcTrigger,Trigger6M)),NA())</f>
        <v>3.4456156092999943E-2</v>
      </c>
      <c r="O1043" s="52">
        <f>IFERROR(_xll.qlIndexFixing(ONIndex6M,I1043,TRUE,_xll.ohTrigger(RecalcTrigger,Trigger6M)),NA())</f>
        <v>3.4172966245709091E-2</v>
      </c>
      <c r="P1043" s="52">
        <f>IFERROR(_xll.qlIndexFixing(Index1Y,$H1043,TRUE,_xll.ohTrigger(RecalcTrigger,Trigger1Y)),NA())</f>
        <v>3.591000685089786E-2</v>
      </c>
      <c r="Q1043" s="52">
        <f>IFERROR(_xll.qlIndexFixing(ONIndex1Y,I1043,TRUE,_xll.ohTrigger(RecalcTrigger,Trigger1Y)),NA())</f>
        <v>3.5400327081394067E-2</v>
      </c>
    </row>
    <row r="1044" spans="2:17" x14ac:dyDescent="0.2">
      <c r="B1044" s="46" t="s">
        <v>51</v>
      </c>
      <c r="D1044" s="49">
        <f>_xll.qlCalendarAdvance(LocalCalendar,$D1043,B1044,"f",FALSE)</f>
        <v>46609</v>
      </c>
      <c r="E1044" s="49">
        <f>_xll.qlInterestRateIndexValueDate(IndexON,D1044)</f>
        <v>46609</v>
      </c>
      <c r="F1044" s="52">
        <f>IFERROR(_xll.qlIndexFixing(IndexON,D1044,TRUE,_xll.ohTrigger(RecalcTrigger,TriggerON)),NA())</f>
        <v>3.1324711563120999E-2</v>
      </c>
      <c r="H1044" s="49">
        <f>_xll.qlCalendarAdvance(IborCalendar,$H1043,B1044,"f",FALSE)</f>
        <v>46602</v>
      </c>
      <c r="I1044" s="49">
        <f>_xll.qlInterestRateIndexValueDate(Index1M,$H1044)</f>
        <v>46604</v>
      </c>
      <c r="J1044" s="52">
        <f>IFERROR(_xll.qlIndexFixing(Index1M,$H1044,TRUE,_xll.ohTrigger(RecalcTrigger,Trigger1M)),NA())</f>
        <v>3.2513201225684477E-2</v>
      </c>
      <c r="K1044" s="52">
        <f>IFERROR(_xll.qlIndexFixing(ONIndex1M,I1044,TRUE,_xll.ohTrigger(RecalcTrigger,Trigger1M)),NA())</f>
        <v>3.2473504838907985E-2</v>
      </c>
      <c r="L1044" s="52">
        <f>IFERROR(_xll.qlIndexFixing(Index3M,H1044,TRUE,_xll.ohTrigger(RecalcTrigger,Trigger3M)),NA())</f>
        <v>3.3413453584694844E-2</v>
      </c>
      <c r="M1044" s="52">
        <f>IFERROR(_xll.qlIndexFixing(ONIndex3M,I1044,TRUE,_xll.ohTrigger(RecalcTrigger,Trigger3M)),NA())</f>
        <v>3.3288394076835814E-2</v>
      </c>
      <c r="N1044" s="52">
        <f>IFERROR(_xll.qlIndexFixing(Index6M,$H1044,TRUE,_xll.ohTrigger(RecalcTrigger,Trigger6M)),NA())</f>
        <v>3.4454755053784113E-2</v>
      </c>
      <c r="O1044" s="52">
        <f>IFERROR(_xll.qlIndexFixing(ONIndex6M,I1044,TRUE,_xll.ohTrigger(RecalcTrigger,Trigger6M)),NA())</f>
        <v>3.4171567746072995E-2</v>
      </c>
      <c r="P1044" s="52">
        <f>IFERROR(_xll.qlIndexFixing(Index1Y,$H1044,TRUE,_xll.ohTrigger(RecalcTrigger,Trigger1Y)),NA())</f>
        <v>3.590572508550105E-2</v>
      </c>
      <c r="Q1044" s="52">
        <f>IFERROR(_xll.qlIndexFixing(ONIndex1Y,I1044,TRUE,_xll.ohTrigger(RecalcTrigger,Trigger1Y)),NA())</f>
        <v>3.5393511329431249E-2</v>
      </c>
    </row>
    <row r="1045" spans="2:17" x14ac:dyDescent="0.2">
      <c r="B1045" s="46" t="s">
        <v>51</v>
      </c>
      <c r="D1045" s="49">
        <f>_xll.qlCalendarAdvance(LocalCalendar,$D1044,B1045,"f",FALSE)</f>
        <v>46616</v>
      </c>
      <c r="E1045" s="49">
        <f>_xll.qlInterestRateIndexValueDate(IndexON,D1045)</f>
        <v>46616</v>
      </c>
      <c r="F1045" s="52">
        <f>IFERROR(_xll.qlIndexFixing(IndexON,D1045,TRUE,_xll.ohTrigger(RecalcTrigger,TriggerON)),NA())</f>
        <v>3.1320246951400676E-2</v>
      </c>
      <c r="H1045" s="49">
        <f>_xll.qlCalendarAdvance(IborCalendar,$H1044,B1045,"f",FALSE)</f>
        <v>46609</v>
      </c>
      <c r="I1045" s="49">
        <f>_xll.qlInterestRateIndexValueDate(Index1M,$H1045)</f>
        <v>46611</v>
      </c>
      <c r="J1045" s="52">
        <f>IFERROR(_xll.qlIndexFixing(Index1M,$H1045,TRUE,_xll.ohTrigger(RecalcTrigger,Trigger1M)),NA())</f>
        <v>3.2508800321497111E-2</v>
      </c>
      <c r="K1045" s="52">
        <f>IFERROR(_xll.qlIndexFixing(ONIndex1M,I1045,TRUE,_xll.ohTrigger(RecalcTrigger,Trigger1M)),NA())</f>
        <v>3.2470360471741344E-2</v>
      </c>
      <c r="L1045" s="52">
        <f>IFERROR(_xll.qlIndexFixing(Index3M,H1045,TRUE,_xll.ohTrigger(RecalcTrigger,Trigger3M)),NA())</f>
        <v>3.341110152238036E-2</v>
      </c>
      <c r="M1045" s="52">
        <f>IFERROR(_xll.qlIndexFixing(ONIndex3M,I1045,TRUE,_xll.ohTrigger(RecalcTrigger,Trigger3M)),NA())</f>
        <v>3.3286026042746997E-2</v>
      </c>
      <c r="N1045" s="52">
        <f>IFERROR(_xll.qlIndexFixing(Index6M,$H1045,TRUE,_xll.ohTrigger(RecalcTrigger,Trigger6M)),NA())</f>
        <v>3.4453355697182338E-2</v>
      </c>
      <c r="O1045" s="52">
        <f>IFERROR(_xll.qlIndexFixing(ONIndex6M,I1045,TRUE,_xll.ohTrigger(RecalcTrigger,Trigger6M)),NA())</f>
        <v>3.4170170898795149E-2</v>
      </c>
      <c r="P1045" s="52">
        <f>IFERROR(_xll.qlIndexFixing(Index1Y,$H1045,TRUE,_xll.ohTrigger(RecalcTrigger,Trigger1Y)),NA())</f>
        <v>3.5901522734683944E-2</v>
      </c>
      <c r="Q1045" s="52">
        <f>IFERROR(_xll.qlIndexFixing(ONIndex1Y,I1045,TRUE,_xll.ohTrigger(RecalcTrigger,Trigger1Y)),NA())</f>
        <v>3.5386800513048655E-2</v>
      </c>
    </row>
    <row r="1046" spans="2:17" x14ac:dyDescent="0.2">
      <c r="B1046" s="46" t="s">
        <v>51</v>
      </c>
      <c r="D1046" s="49">
        <f>_xll.qlCalendarAdvance(LocalCalendar,$D1045,B1046,"f",FALSE)</f>
        <v>46623</v>
      </c>
      <c r="E1046" s="49">
        <f>_xll.qlInterestRateIndexValueDate(IndexON,D1046)</f>
        <v>46623</v>
      </c>
      <c r="F1046" s="52">
        <f>IFERROR(_xll.qlIndexFixing(IndexON,D1046,TRUE,_xll.ohTrigger(RecalcTrigger,TriggerON)),NA())</f>
        <v>3.1315814004431175E-2</v>
      </c>
      <c r="H1046" s="49">
        <f>_xll.qlCalendarAdvance(IborCalendar,$H1045,B1046,"f",FALSE)</f>
        <v>46616</v>
      </c>
      <c r="I1046" s="49">
        <f>_xll.qlInterestRateIndexValueDate(Index1M,$H1046)</f>
        <v>46618</v>
      </c>
      <c r="J1046" s="52">
        <f>IFERROR(_xll.qlIndexFixing(Index1M,$H1046,TRUE,_xll.ohTrigger(RecalcTrigger,Trigger1M)),NA())</f>
        <v>3.2505637267106202E-2</v>
      </c>
      <c r="K1046" s="52">
        <f>IFERROR(_xll.qlIndexFixing(ONIndex1M,I1046,TRUE,_xll.ohTrigger(RecalcTrigger,Trigger1M)),NA())</f>
        <v>3.2467213037508103E-2</v>
      </c>
      <c r="L1046" s="52">
        <f>IFERROR(_xll.qlIndexFixing(Index3M,H1046,TRUE,_xll.ohTrigger(RecalcTrigger,Trigger3M)),NA())</f>
        <v>3.3408754995447598E-2</v>
      </c>
      <c r="M1046" s="52">
        <f>IFERROR(_xll.qlIndexFixing(ONIndex3M,I1046,TRUE,_xll.ohTrigger(RecalcTrigger,Trigger3M)),NA())</f>
        <v>3.3283663496348481E-2</v>
      </c>
      <c r="N1046" s="52">
        <f>IFERROR(_xll.qlIndexFixing(Index6M,$H1046,TRUE,_xll.ohTrigger(RecalcTrigger,Trigger6M)),NA())</f>
        <v>3.4453497658548764E-2</v>
      </c>
      <c r="O1046" s="52">
        <f>IFERROR(_xll.qlIndexFixing(ONIndex6M,I1046,TRUE,_xll.ohTrigger(RecalcTrigger,Trigger6M)),NA())</f>
        <v>3.4168775703875554E-2</v>
      </c>
      <c r="P1046" s="52">
        <f>IFERROR(_xll.qlIndexFixing(Index1Y,$H1046,TRUE,_xll.ohTrigger(RecalcTrigger,Trigger1Y)),NA())</f>
        <v>3.5897394524245015E-2</v>
      </c>
      <c r="Q1046" s="52">
        <f>IFERROR(_xll.qlIndexFixing(ONIndex1Y,I1046,TRUE,_xll.ohTrigger(RecalcTrigger,Trigger1Y)),NA())</f>
        <v>3.5380194632486095E-2</v>
      </c>
    </row>
    <row r="1047" spans="2:17" x14ac:dyDescent="0.2">
      <c r="B1047" s="46" t="s">
        <v>51</v>
      </c>
      <c r="D1047" s="49">
        <f>_xll.qlCalendarAdvance(LocalCalendar,$D1046,B1047,"f",FALSE)</f>
        <v>46630</v>
      </c>
      <c r="E1047" s="49">
        <f>_xll.qlInterestRateIndexValueDate(IndexON,D1047)</f>
        <v>46630</v>
      </c>
      <c r="F1047" s="52">
        <f>IFERROR(_xll.qlIndexFixing(IndexON,D1047,TRUE,_xll.ohTrigger(RecalcTrigger,TriggerON)),NA())</f>
        <v>3.1311412722132559E-2</v>
      </c>
      <c r="H1047" s="49">
        <f>_xll.qlCalendarAdvance(IborCalendar,$H1046,B1047,"f",FALSE)</f>
        <v>46623</v>
      </c>
      <c r="I1047" s="49">
        <f>_xll.qlInterestRateIndexValueDate(Index1M,$H1047)</f>
        <v>46625</v>
      </c>
      <c r="J1047" s="52">
        <f>IFERROR(_xll.qlIndexFixing(Index1M,$H1047,TRUE,_xll.ohTrigger(RecalcTrigger,Trigger1M)),NA())</f>
        <v>3.2502471137992317E-2</v>
      </c>
      <c r="K1047" s="52">
        <f>IFERROR(_xll.qlIndexFixing(ONIndex1M,I1047,TRUE,_xll.ohTrigger(RecalcTrigger,Trigger1M)),NA())</f>
        <v>3.2464062536368132E-2</v>
      </c>
      <c r="L1047" s="52">
        <f>IFERROR(_xll.qlIndexFixing(Index3M,H1047,TRUE,_xll.ohTrigger(RecalcTrigger,Trigger3M)),NA())</f>
        <v>3.3406414003885262E-2</v>
      </c>
      <c r="M1047" s="52">
        <f>IFERROR(_xll.qlIndexFixing(ONIndex3M,I1047,TRUE,_xll.ohTrigger(RecalcTrigger,Trigger3M)),NA())</f>
        <v>3.3281306437560332E-2</v>
      </c>
      <c r="N1047" s="52">
        <f>IFERROR(_xll.qlIndexFixing(Index6M,$H1047,TRUE,_xll.ohTrigger(RecalcTrigger,Trigger6M)),NA())</f>
        <v>3.4450562031805458E-2</v>
      </c>
      <c r="O1047" s="52">
        <f>IFERROR(_xll.qlIndexFixing(ONIndex6M,I1047,TRUE,_xll.ohTrigger(RecalcTrigger,Trigger6M)),NA())</f>
        <v>3.4167382161394144E-2</v>
      </c>
      <c r="P1047" s="52">
        <f>IFERROR(_xll.qlIndexFixing(Index1Y,$H1047,TRUE,_xll.ohTrigger(RecalcTrigger,Trigger1Y)),NA())</f>
        <v>3.5894871176809721E-2</v>
      </c>
      <c r="Q1047" s="52">
        <f>IFERROR(_xll.qlIndexFixing(ONIndex1Y,I1047,TRUE,_xll.ohTrigger(RecalcTrigger,Trigger1Y)),NA())</f>
        <v>3.5373693687583696E-2</v>
      </c>
    </row>
    <row r="1048" spans="2:17" x14ac:dyDescent="0.2">
      <c r="B1048" s="46" t="s">
        <v>51</v>
      </c>
      <c r="D1048" s="49">
        <f>_xll.qlCalendarAdvance(LocalCalendar,$D1047,B1048,"f",FALSE)</f>
        <v>46637</v>
      </c>
      <c r="E1048" s="49">
        <f>_xll.qlInterestRateIndexValueDate(IndexON,D1048)</f>
        <v>46637</v>
      </c>
      <c r="F1048" s="52">
        <f>IFERROR(_xll.qlIndexFixing(IndexON,D1048,TRUE,_xll.ohTrigger(RecalcTrigger,TriggerON)),NA())</f>
        <v>3.1307043104344956E-2</v>
      </c>
      <c r="H1048" s="49">
        <f>_xll.qlCalendarAdvance(IborCalendar,$H1047,B1048,"f",FALSE)</f>
        <v>46630</v>
      </c>
      <c r="I1048" s="49">
        <f>_xll.qlInterestRateIndexValueDate(Index1M,$H1048)</f>
        <v>46632</v>
      </c>
      <c r="J1048" s="52">
        <f>IFERROR(_xll.qlIndexFixing(Index1M,$H1048,TRUE,_xll.ohTrigger(RecalcTrigger,Trigger1M)),NA())</f>
        <v>3.2499301934170444E-2</v>
      </c>
      <c r="K1048" s="52">
        <f>IFERROR(_xll.qlIndexFixing(ONIndex1M,I1048,TRUE,_xll.ohTrigger(RecalcTrigger,Trigger1M)),NA())</f>
        <v>3.2460908968241498E-2</v>
      </c>
      <c r="L1048" s="52">
        <f>IFERROR(_xll.qlIndexFixing(Index3M,H1048,TRUE,_xll.ohTrigger(RecalcTrigger,Trigger3M)),NA())</f>
        <v>3.3402698977447777E-2</v>
      </c>
      <c r="M1048" s="52">
        <f>IFERROR(_xll.qlIndexFixing(ONIndex3M,I1048,TRUE,_xll.ohTrigger(RecalcTrigger,Trigger3M)),NA())</f>
        <v>3.3278954866382549E-2</v>
      </c>
      <c r="N1048" s="52">
        <f>IFERROR(_xll.qlIndexFixing(Index6M,$H1048,TRUE,_xll.ohTrigger(RecalcTrigger,Trigger6M)),NA())</f>
        <v>3.4443010242953591E-2</v>
      </c>
      <c r="O1048" s="52">
        <f>IFERROR(_xll.qlIndexFixing(ONIndex6M,I1048,TRUE,_xll.ohTrigger(RecalcTrigger,Trigger6M)),NA())</f>
        <v>3.4165990271270985E-2</v>
      </c>
      <c r="P1048" s="52">
        <f>IFERROR(_xll.qlIndexFixing(Index1Y,$H1048,TRUE,_xll.ohTrigger(RecalcTrigger,Trigger1Y)),NA())</f>
        <v>3.5890876524192358E-2</v>
      </c>
      <c r="Q1048" s="52">
        <f>IFERROR(_xll.qlIndexFixing(ONIndex1Y,I1048,TRUE,_xll.ohTrigger(RecalcTrigger,Trigger1Y)),NA())</f>
        <v>3.536729767850133E-2</v>
      </c>
    </row>
    <row r="1049" spans="2:17" x14ac:dyDescent="0.2">
      <c r="B1049" s="46" t="s">
        <v>51</v>
      </c>
      <c r="D1049" s="49">
        <f>_xll.qlCalendarAdvance(LocalCalendar,$D1048,B1049,"f",FALSE)</f>
        <v>46644</v>
      </c>
      <c r="E1049" s="49">
        <f>_xll.qlInterestRateIndexValueDate(IndexON,D1049)</f>
        <v>46644</v>
      </c>
      <c r="F1049" s="52">
        <f>IFERROR(_xll.qlIndexFixing(IndexON,D1049,TRUE,_xll.ohTrigger(RecalcTrigger,TriggerON)),NA())</f>
        <v>3.130270515138811E-2</v>
      </c>
      <c r="H1049" s="49">
        <f>_xll.qlCalendarAdvance(IborCalendar,$H1048,B1049,"f",FALSE)</f>
        <v>46637</v>
      </c>
      <c r="I1049" s="49">
        <f>_xll.qlInterestRateIndexValueDate(Index1M,$H1049)</f>
        <v>46639</v>
      </c>
      <c r="J1049" s="52">
        <f>IFERROR(_xll.qlIndexFixing(Index1M,$H1049,TRUE,_xll.ohTrigger(RecalcTrigger,Trigger1M)),NA())</f>
        <v>3.2497368054607213E-2</v>
      </c>
      <c r="K1049" s="52">
        <f>IFERROR(_xll.qlIndexFixing(ONIndex1M,I1049,TRUE,_xll.ohTrigger(RecalcTrigger,Trigger1M)),NA())</f>
        <v>3.2457752333128198E-2</v>
      </c>
      <c r="L1049" s="52">
        <f>IFERROR(_xll.qlIndexFixing(Index3M,H1049,TRUE,_xll.ohTrigger(RecalcTrigger,Trigger3M)),NA())</f>
        <v>3.3400368876511842E-2</v>
      </c>
      <c r="M1049" s="52">
        <f>IFERROR(_xll.qlIndexFixing(ONIndex3M,I1049,TRUE,_xll.ohTrigger(RecalcTrigger,Trigger3M)),NA())</f>
        <v>3.3276608782895067E-2</v>
      </c>
      <c r="N1049" s="52">
        <f>IFERROR(_xll.qlIndexFixing(Index6M,$H1049,TRUE,_xll.ohTrigger(RecalcTrigger,Trigger6M)),NA())</f>
        <v>3.4441617664472492E-2</v>
      </c>
      <c r="O1049" s="52">
        <f>IFERROR(_xll.qlIndexFixing(ONIndex6M,I1049,TRUE,_xll.ohTrigger(RecalcTrigger,Trigger6M)),NA())</f>
        <v>3.416460003342614E-2</v>
      </c>
      <c r="P1049" s="52">
        <f>IFERROR(_xll.qlIndexFixing(Index1Y,$H1049,TRUE,_xll.ohTrigger(RecalcTrigger,Trigger1Y)),NA())</f>
        <v>3.5885401994700153E-2</v>
      </c>
      <c r="Q1049" s="52">
        <f>IFERROR(_xll.qlIndexFixing(ONIndex1Y,I1049,TRUE,_xll.ohTrigger(RecalcTrigger,Trigger1Y)),NA())</f>
        <v>3.536100660499919E-2</v>
      </c>
    </row>
    <row r="1050" spans="2:17" x14ac:dyDescent="0.2">
      <c r="B1050" s="46" t="s">
        <v>51</v>
      </c>
      <c r="D1050" s="49">
        <f>_xll.qlCalendarAdvance(LocalCalendar,$D1049,B1050,"f",FALSE)</f>
        <v>46651</v>
      </c>
      <c r="E1050" s="49">
        <f>_xll.qlInterestRateIndexValueDate(IndexON,D1050)</f>
        <v>46651</v>
      </c>
      <c r="F1050" s="52">
        <f>IFERROR(_xll.qlIndexFixing(IndexON,D1050,TRUE,_xll.ohTrigger(RecalcTrigger,TriggerON)),NA())</f>
        <v>3.1298398862942278E-2</v>
      </c>
      <c r="H1050" s="49">
        <f>_xll.qlCalendarAdvance(IborCalendar,$H1049,B1050,"f",FALSE)</f>
        <v>46644</v>
      </c>
      <c r="I1050" s="49">
        <f>_xll.qlInterestRateIndexValueDate(Index1M,$H1050)</f>
        <v>46646</v>
      </c>
      <c r="J1050" s="52">
        <f>IFERROR(_xll.qlIndexFixing(Index1M,$H1050,TRUE,_xll.ohTrigger(RecalcTrigger,Trigger1M)),NA())</f>
        <v>3.2492954302387744E-2</v>
      </c>
      <c r="K1050" s="52">
        <f>IFERROR(_xll.qlIndexFixing(ONIndex1M,I1050,TRUE,_xll.ohTrigger(RecalcTrigger,Trigger1M)),NA())</f>
        <v>3.2454592630948298E-2</v>
      </c>
      <c r="L1050" s="52">
        <f>IFERROR(_xll.qlIndexFixing(Index3M,H1050,TRUE,_xll.ohTrigger(RecalcTrigger,Trigger3M)),NA())</f>
        <v>3.3398044310390708E-2</v>
      </c>
      <c r="M1050" s="52">
        <f>IFERROR(_xll.qlIndexFixing(ONIndex3M,I1050,TRUE,_xll.ohTrigger(RecalcTrigger,Trigger3M)),NA())</f>
        <v>3.3274268187097888E-2</v>
      </c>
      <c r="N1050" s="52">
        <f>IFERROR(_xll.qlIndexFixing(Index6M,$H1050,TRUE,_xll.ohTrigger(RecalcTrigger,Trigger6M)),NA())</f>
        <v>3.4440226767929495E-2</v>
      </c>
      <c r="O1050" s="52">
        <f>IFERROR(_xll.qlIndexFixing(ONIndex6M,I1050,TRUE,_xll.ohTrigger(RecalcTrigger,Trigger6M)),NA())</f>
        <v>3.4163211448019482E-2</v>
      </c>
      <c r="P1050" s="52">
        <f>IFERROR(_xll.qlIndexFixing(Index1Y,$H1050,TRUE,_xll.ohTrigger(RecalcTrigger,Trigger1Y)),NA())</f>
        <v>3.5881517605759874E-2</v>
      </c>
      <c r="Q1050" s="52">
        <f>IFERROR(_xll.qlIndexFixing(ONIndex1Y,I1050,TRUE,_xll.ohTrigger(RecalcTrigger,Trigger1Y)),NA())</f>
        <v>3.5354820467237147E-2</v>
      </c>
    </row>
    <row r="1051" spans="2:17" x14ac:dyDescent="0.2">
      <c r="B1051" s="46" t="s">
        <v>51</v>
      </c>
      <c r="D1051" s="49">
        <f>_xll.qlCalendarAdvance(LocalCalendar,$D1050,B1051,"f",FALSE)</f>
        <v>46658</v>
      </c>
      <c r="E1051" s="49">
        <f>_xll.qlInterestRateIndexValueDate(IndexON,D1051)</f>
        <v>46658</v>
      </c>
      <c r="F1051" s="52">
        <f>IFERROR(_xll.qlIndexFixing(IndexON,D1051,TRUE,_xll.ohTrigger(RecalcTrigger,TriggerON)),NA())</f>
        <v>3.1294124239247267E-2</v>
      </c>
      <c r="H1051" s="49">
        <f>_xll.qlCalendarAdvance(IborCalendar,$H1050,B1051,"f",FALSE)</f>
        <v>46651</v>
      </c>
      <c r="I1051" s="49">
        <f>_xll.qlInterestRateIndexValueDate(Index1M,$H1051)</f>
        <v>46653</v>
      </c>
      <c r="J1051" s="52">
        <f>IFERROR(_xll.qlIndexFixing(Index1M,$H1051,TRUE,_xll.ohTrigger(RecalcTrigger,Trigger1M)),NA())</f>
        <v>3.2489775874431914E-2</v>
      </c>
      <c r="K1051" s="52">
        <f>IFERROR(_xll.qlIndexFixing(ONIndex1M,I1051,TRUE,_xll.ohTrigger(RecalcTrigger,Trigger1M)),NA())</f>
        <v>3.2451429861701797E-2</v>
      </c>
      <c r="L1051" s="52">
        <f>IFERROR(_xll.qlIndexFixing(Index3M,H1051,TRUE,_xll.ohTrigger(RecalcTrigger,Trigger3M)),NA())</f>
        <v>3.3395725279075597E-2</v>
      </c>
      <c r="M1051" s="52">
        <f>IFERROR(_xll.qlIndexFixing(ONIndex3M,I1051,TRUE,_xll.ohTrigger(RecalcTrigger,Trigger3M)),NA())</f>
        <v>3.3271933078911076E-2</v>
      </c>
      <c r="N1051" s="52">
        <f>IFERROR(_xll.qlIndexFixing(Index6M,$H1051,TRUE,_xll.ohTrigger(RecalcTrigger,Trigger6M)),NA())</f>
        <v>3.4438837553319772E-2</v>
      </c>
      <c r="O1051" s="52">
        <f>IFERROR(_xll.qlIndexFixing(ONIndex6M,I1051,TRUE,_xll.ohTrigger(RecalcTrigger,Trigger6M)),NA())</f>
        <v>3.4161824514891137E-2</v>
      </c>
      <c r="P1051" s="52">
        <f>IFERROR(_xll.qlIndexFixing(Index1Y,$H1051,TRUE,_xll.ohTrigger(RecalcTrigger,Trigger1Y)),NA())</f>
        <v>3.5877680987662086E-2</v>
      </c>
      <c r="Q1051" s="52">
        <f>IFERROR(_xll.qlIndexFixing(ONIndex1Y,I1051,TRUE,_xll.ohTrigger(RecalcTrigger,Trigger1Y)),NA())</f>
        <v>3.5348739265055329E-2</v>
      </c>
    </row>
    <row r="1052" spans="2:17" x14ac:dyDescent="0.2">
      <c r="B1052" s="46" t="s">
        <v>51</v>
      </c>
      <c r="D1052" s="49">
        <f>_xll.qlCalendarAdvance(LocalCalendar,$D1051,B1052,"f",FALSE)</f>
        <v>46665</v>
      </c>
      <c r="E1052" s="49">
        <f>_xll.qlInterestRateIndexValueDate(IndexON,D1052)</f>
        <v>46665</v>
      </c>
      <c r="F1052" s="52">
        <f>IFERROR(_xll.qlIndexFixing(IndexON,D1052,TRUE,_xll.ohTrigger(RecalcTrigger,TriggerON)),NA())</f>
        <v>3.1289881280143206E-2</v>
      </c>
      <c r="H1052" s="49">
        <f>_xll.qlCalendarAdvance(IborCalendar,$H1051,B1052,"f",FALSE)</f>
        <v>46658</v>
      </c>
      <c r="I1052" s="49">
        <f>_xll.qlInterestRateIndexValueDate(Index1M,$H1052)</f>
        <v>46660</v>
      </c>
      <c r="J1052" s="52">
        <f>IFERROR(_xll.qlIndexFixing(Index1M,$H1052,TRUE,_xll.ohTrigger(RecalcTrigger,Trigger1M)),NA())</f>
        <v>3.2482883886220573E-2</v>
      </c>
      <c r="K1052" s="52">
        <f>IFERROR(_xll.qlIndexFixing(ONIndex1M,I1052,TRUE,_xll.ohTrigger(RecalcTrigger,Trigger1M)),NA())</f>
        <v>3.2448264025628504E-2</v>
      </c>
      <c r="L1052" s="52">
        <f>IFERROR(_xll.qlIndexFixing(Index3M,H1052,TRUE,_xll.ohTrigger(RecalcTrigger,Trigger3M)),NA())</f>
        <v>3.3393411782557725E-2</v>
      </c>
      <c r="M1052" s="52">
        <f>IFERROR(_xll.qlIndexFixing(ONIndex3M,I1052,TRUE,_xll.ohTrigger(RecalcTrigger,Trigger3M)),NA())</f>
        <v>3.3269603458334629E-2</v>
      </c>
      <c r="N1052" s="52">
        <f>IFERROR(_xll.qlIndexFixing(Index6M,$H1052,TRUE,_xll.ohTrigger(RecalcTrigger,Trigger6M)),NA())</f>
        <v>3.443898919926322E-2</v>
      </c>
      <c r="O1052" s="52">
        <f>IFERROR(_xll.qlIndexFixing(ONIndex6M,I1052,TRUE,_xll.ohTrigger(RecalcTrigger,Trigger6M)),NA())</f>
        <v>3.4160439234200979E-2</v>
      </c>
      <c r="P1052" s="52">
        <f>IFERROR(_xll.qlIndexFixing(Index1Y,$H1052,TRUE,_xll.ohTrigger(RecalcTrigger,Trigger1Y)),NA())</f>
        <v>3.5869278432162685E-2</v>
      </c>
      <c r="Q1052" s="52">
        <f>IFERROR(_xll.qlIndexFixing(ONIndex1Y,I1052,TRUE,_xll.ohTrigger(RecalcTrigger,Trigger1Y)),NA())</f>
        <v>3.5342762998613608E-2</v>
      </c>
    </row>
    <row r="1053" spans="2:17" x14ac:dyDescent="0.2">
      <c r="B1053" s="46" t="s">
        <v>51</v>
      </c>
      <c r="D1053" s="49">
        <f>_xll.qlCalendarAdvance(LocalCalendar,$D1052,B1053,"f",FALSE)</f>
        <v>46672</v>
      </c>
      <c r="E1053" s="49">
        <f>_xll.qlInterestRateIndexValueDate(IndexON,D1053)</f>
        <v>46672</v>
      </c>
      <c r="F1053" s="52">
        <f>IFERROR(_xll.qlIndexFixing(IndexON,D1053,TRUE,_xll.ohTrigger(RecalcTrigger,TriggerON)),NA())</f>
        <v>3.128566998571003E-2</v>
      </c>
      <c r="H1053" s="49">
        <f>_xll.qlCalendarAdvance(IborCalendar,$H1052,B1053,"f",FALSE)</f>
        <v>46665</v>
      </c>
      <c r="I1053" s="49">
        <f>_xll.qlInterestRateIndexValueDate(Index1M,$H1053)</f>
        <v>46667</v>
      </c>
      <c r="J1053" s="52">
        <f>IFERROR(_xll.qlIndexFixing(Index1M,$H1053,TRUE,_xll.ohTrigger(RecalcTrigger,Trigger1M)),NA())</f>
        <v>3.2483409794413776E-2</v>
      </c>
      <c r="K1053" s="52">
        <f>IFERROR(_xll.qlIndexFixing(ONIndex1M,I1053,TRUE,_xll.ohTrigger(RecalcTrigger,Trigger1M)),NA())</f>
        <v>3.244509512248861E-2</v>
      </c>
      <c r="L1053" s="52">
        <f>IFERROR(_xll.qlIndexFixing(Index3M,H1053,TRUE,_xll.ohTrigger(RecalcTrigger,Trigger3M)),NA())</f>
        <v>3.3392484296755759E-2</v>
      </c>
      <c r="M1053" s="52">
        <f>IFERROR(_xll.qlIndexFixing(ONIndex3M,I1053,TRUE,_xll.ohTrigger(RecalcTrigger,Trigger3M)),NA())</f>
        <v>3.3267279325448484E-2</v>
      </c>
      <c r="N1053" s="52">
        <f>IFERROR(_xll.qlIndexFixing(Index6M,$H1053,TRUE,_xll.ohTrigger(RecalcTrigger,Trigger6M)),NA())</f>
        <v>3.4437603337227382E-2</v>
      </c>
      <c r="O1053" s="52">
        <f>IFERROR(_xll.qlIndexFixing(ONIndex6M,I1053,TRUE,_xll.ohTrigger(RecalcTrigger,Trigger6M)),NA())</f>
        <v>3.4159055605869071E-2</v>
      </c>
      <c r="P1053" s="52">
        <f>IFERROR(_xll.qlIndexFixing(Index1Y,$H1053,TRUE,_xll.ohTrigger(RecalcTrigger,Trigger1Y)),NA())</f>
        <v>3.587166370519395E-2</v>
      </c>
      <c r="Q1053" s="52">
        <f>IFERROR(_xll.qlIndexFixing(ONIndex1Y,I1053,TRUE,_xll.ohTrigger(RecalcTrigger,Trigger1Y)),NA())</f>
        <v>3.5336891667911985E-2</v>
      </c>
    </row>
    <row r="1054" spans="2:17" x14ac:dyDescent="0.2">
      <c r="B1054" s="46" t="s">
        <v>51</v>
      </c>
      <c r="D1054" s="49">
        <f>_xll.qlCalendarAdvance(LocalCalendar,$D1053,B1054,"f",FALSE)</f>
        <v>46679</v>
      </c>
      <c r="E1054" s="49">
        <f>_xll.qlInterestRateIndexValueDate(IndexON,D1054)</f>
        <v>46679</v>
      </c>
      <c r="F1054" s="52">
        <f>IFERROR(_xll.qlIndexFixing(IndexON,D1054,TRUE,_xll.ohTrigger(RecalcTrigger,TriggerON)),NA())</f>
        <v>3.1281490355867803E-2</v>
      </c>
      <c r="H1054" s="49">
        <f>_xll.qlCalendarAdvance(IborCalendar,$H1053,B1054,"f",FALSE)</f>
        <v>46672</v>
      </c>
      <c r="I1054" s="49">
        <f>_xll.qlInterestRateIndexValueDate(Index1M,$H1054)</f>
        <v>46674</v>
      </c>
      <c r="J1054" s="52">
        <f>IFERROR(_xll.qlIndexFixing(Index1M,$H1054,TRUE,_xll.ohTrigger(RecalcTrigger,Trigger1M)),NA())</f>
        <v>3.2480222142356463E-2</v>
      </c>
      <c r="K1054" s="52">
        <f>IFERROR(_xll.qlIndexFixing(ONIndex1M,I1054,TRUE,_xll.ohTrigger(RecalcTrigger,Trigger1M)),NA())</f>
        <v>3.2441923152362051E-2</v>
      </c>
      <c r="L1054" s="52">
        <f>IFERROR(_xll.qlIndexFixing(Index3M,H1054,TRUE,_xll.ohTrigger(RecalcTrigger,Trigger3M)),NA())</f>
        <v>3.339018205251703E-2</v>
      </c>
      <c r="M1054" s="52">
        <f>IFERROR(_xll.qlIndexFixing(ONIndex3M,I1054,TRUE,_xll.ohTrigger(RecalcTrigger,Trigger3M)),NA())</f>
        <v>3.3264960680332578E-2</v>
      </c>
      <c r="N1054" s="52">
        <f>IFERROR(_xll.qlIndexFixing(Index6M,$H1054,TRUE,_xll.ohTrigger(RecalcTrigger,Trigger6M)),NA())</f>
        <v>3.4442376746942407E-2</v>
      </c>
      <c r="O1054" s="52">
        <f>IFERROR(_xll.qlIndexFixing(ONIndex6M,I1054,TRUE,_xll.ohTrigger(RecalcTrigger,Trigger6M)),NA())</f>
        <v>3.4157673629975349E-2</v>
      </c>
      <c r="P1054" s="52">
        <f>IFERROR(_xll.qlIndexFixing(Index1Y,$H1054,TRUE,_xll.ohTrigger(RecalcTrigger,Trigger1Y)),NA())</f>
        <v>3.5866405022501366E-2</v>
      </c>
      <c r="Q1054" s="52">
        <f>IFERROR(_xll.qlIndexFixing(ONIndex1Y,I1054,TRUE,_xll.ohTrigger(RecalcTrigger,Trigger1Y)),NA())</f>
        <v>3.5331125272790587E-2</v>
      </c>
    </row>
    <row r="1055" spans="2:17" x14ac:dyDescent="0.2">
      <c r="B1055" s="46" t="s">
        <v>51</v>
      </c>
      <c r="D1055" s="49">
        <f>_xll.qlCalendarAdvance(LocalCalendar,$D1054,B1055,"f",FALSE)</f>
        <v>46686</v>
      </c>
      <c r="E1055" s="49">
        <f>_xll.qlInterestRateIndexValueDate(IndexON,D1055)</f>
        <v>46686</v>
      </c>
      <c r="F1055" s="52">
        <f>IFERROR(_xll.qlIndexFixing(IndexON,D1055,TRUE,_xll.ohTrigger(RecalcTrigger,TriggerON)),NA())</f>
        <v>3.1277342390856333E-2</v>
      </c>
      <c r="H1055" s="49">
        <f>_xll.qlCalendarAdvance(IborCalendar,$H1054,B1055,"f",FALSE)</f>
        <v>46679</v>
      </c>
      <c r="I1055" s="49">
        <f>_xll.qlInterestRateIndexValueDate(Index1M,$H1055)</f>
        <v>46681</v>
      </c>
      <c r="J1055" s="52">
        <f>IFERROR(_xll.qlIndexFixing(Index1M,$H1055,TRUE,_xll.ohTrigger(RecalcTrigger,Trigger1M)),NA())</f>
        <v>3.2477031415598656E-2</v>
      </c>
      <c r="K1055" s="52">
        <f>IFERROR(_xll.qlIndexFixing(ONIndex1M,I1055,TRUE,_xll.ohTrigger(RecalcTrigger,Trigger1M)),NA())</f>
        <v>3.2438748115168892E-2</v>
      </c>
      <c r="L1055" s="52">
        <f>IFERROR(_xll.qlIndexFixing(Index3M,H1055,TRUE,_xll.ohTrigger(RecalcTrigger,Trigger3M)),NA())</f>
        <v>3.3387885343570525E-2</v>
      </c>
      <c r="M1055" s="52">
        <f>IFERROR(_xll.qlIndexFixing(ONIndex3M,I1055,TRUE,_xll.ohTrigger(RecalcTrigger,Trigger3M)),NA())</f>
        <v>3.3262647522667166E-2</v>
      </c>
      <c r="N1055" s="52">
        <f>IFERROR(_xll.qlIndexFixing(Index6M,$H1055,TRUE,_xll.ohTrigger(RecalcTrigger,Trigger6M)),NA())</f>
        <v>3.4434836659416809E-2</v>
      </c>
      <c r="O1055" s="52">
        <f>IFERROR(_xll.qlIndexFixing(ONIndex6M,I1055,TRUE,_xll.ohTrigger(RecalcTrigger,Trigger6M)),NA())</f>
        <v>3.4156293306359942E-2</v>
      </c>
      <c r="P1055" s="52">
        <f>IFERROR(_xll.qlIndexFixing(Index1Y,$H1055,TRUE,_xll.ohTrigger(RecalcTrigger,Trigger1Y)),NA())</f>
        <v>3.5862706752266313E-2</v>
      </c>
      <c r="Q1055" s="52">
        <f>IFERROR(_xll.qlIndexFixing(ONIndex1Y,I1055,TRUE,_xll.ohTrigger(RecalcTrigger,Trigger1Y)),NA())</f>
        <v>3.532546381332935E-2</v>
      </c>
    </row>
    <row r="1056" spans="2:17" x14ac:dyDescent="0.2">
      <c r="B1056" s="46" t="s">
        <v>51</v>
      </c>
      <c r="D1056" s="49">
        <f>_xll.qlCalendarAdvance(LocalCalendar,$D1055,B1056,"f",FALSE)</f>
        <v>46693</v>
      </c>
      <c r="E1056" s="49">
        <f>_xll.qlInterestRateIndexValueDate(IndexON,D1056)</f>
        <v>46693</v>
      </c>
      <c r="F1056" s="52">
        <f>IFERROR(_xll.qlIndexFixing(IndexON,D1056,TRUE,_xll.ohTrigger(RecalcTrigger,TriggerON)),NA())</f>
        <v>3.1273226090355877E-2</v>
      </c>
      <c r="H1056" s="49">
        <f>_xll.qlCalendarAdvance(IborCalendar,$H1055,B1056,"f",FALSE)</f>
        <v>46686</v>
      </c>
      <c r="I1056" s="49">
        <f>_xll.qlInterestRateIndexValueDate(Index1M,$H1056)</f>
        <v>46688</v>
      </c>
      <c r="J1056" s="52">
        <f>IFERROR(_xll.qlIndexFixing(Index1M,$H1056,TRUE,_xll.ohTrigger(RecalcTrigger,Trigger1M)),NA())</f>
        <v>3.2473837614150347E-2</v>
      </c>
      <c r="K1056" s="52">
        <f>IFERROR(_xll.qlIndexFixing(ONIndex1M,I1056,TRUE,_xll.ohTrigger(RecalcTrigger,Trigger1M)),NA())</f>
        <v>3.243557001114894E-2</v>
      </c>
      <c r="L1056" s="52">
        <f>IFERROR(_xll.qlIndexFixing(Index3M,H1056,TRUE,_xll.ohTrigger(RecalcTrigger,Trigger3M)),NA())</f>
        <v>3.3385594169907558E-2</v>
      </c>
      <c r="M1056" s="52">
        <f>IFERROR(_xll.qlIndexFixing(ONIndex3M,I1056,TRUE,_xll.ohTrigger(RecalcTrigger,Trigger3M)),NA())</f>
        <v>3.3260339852771992E-2</v>
      </c>
      <c r="N1056" s="52">
        <f>IFERROR(_xll.qlIndexFixing(Index6M,$H1056,TRUE,_xll.ohTrigger(RecalcTrigger,Trigger6M)),NA())</f>
        <v>3.4433455843634664E-2</v>
      </c>
      <c r="O1056" s="52">
        <f>IFERROR(_xll.qlIndexFixing(ONIndex6M,I1056,TRUE,_xll.ohTrigger(RecalcTrigger,Trigger6M)),NA())</f>
        <v>3.415491463518272E-2</v>
      </c>
      <c r="P1056" s="52">
        <f>IFERROR(_xll.qlIndexFixing(Index1Y,$H1056,TRUE,_xll.ohTrigger(RecalcTrigger,Trigger1Y)),NA())</f>
        <v>3.5859029885528929E-2</v>
      </c>
      <c r="Q1056" s="52">
        <f>IFERROR(_xll.qlIndexFixing(ONIndex1Y,I1056,TRUE,_xll.ohTrigger(RecalcTrigger,Trigger1Y)),NA())</f>
        <v>3.531990728960821E-2</v>
      </c>
    </row>
    <row r="1057" spans="2:17" x14ac:dyDescent="0.2">
      <c r="B1057" s="46" t="s">
        <v>51</v>
      </c>
      <c r="D1057" s="49">
        <f>_xll.qlCalendarAdvance(LocalCalendar,$D1056,B1057,"f",FALSE)</f>
        <v>46700</v>
      </c>
      <c r="E1057" s="49">
        <f>_xll.qlInterestRateIndexValueDate(IndexON,D1057)</f>
        <v>46700</v>
      </c>
      <c r="F1057" s="52">
        <f>IFERROR(_xll.qlIndexFixing(IndexON,D1057,TRUE,_xll.ohTrigger(RecalcTrigger,TriggerON)),NA())</f>
        <v>3.1269141454526306E-2</v>
      </c>
      <c r="H1057" s="49">
        <f>_xll.qlCalendarAdvance(IborCalendar,$H1056,B1057,"f",FALSE)</f>
        <v>46693</v>
      </c>
      <c r="I1057" s="49">
        <f>_xll.qlInterestRateIndexValueDate(Index1M,$H1057)</f>
        <v>46695</v>
      </c>
      <c r="J1057" s="52">
        <f>IFERROR(_xll.qlIndexFixing(Index1M,$H1057,TRUE,_xll.ohTrigger(RecalcTrigger,Trigger1M)),NA())</f>
        <v>3.247064073800654E-2</v>
      </c>
      <c r="K1057" s="52">
        <f>IFERROR(_xll.qlIndexFixing(ONIndex1M,I1057,TRUE,_xll.ohTrigger(RecalcTrigger,Trigger1M)),NA())</f>
        <v>3.2432388840062387E-2</v>
      </c>
      <c r="L1057" s="52">
        <f>IFERROR(_xll.qlIndexFixing(Index3M,H1057,TRUE,_xll.ohTrigger(RecalcTrigger,Trigger3M)),NA())</f>
        <v>3.3383308531518566E-2</v>
      </c>
      <c r="M1057" s="52">
        <f>IFERROR(_xll.qlIndexFixing(ONIndex3M,I1057,TRUE,_xll.ohTrigger(RecalcTrigger,Trigger3M)),NA())</f>
        <v>3.325803767056712E-2</v>
      </c>
      <c r="N1057" s="52">
        <f>IFERROR(_xll.qlIndexFixing(Index6M,$H1057,TRUE,_xll.ohTrigger(RecalcTrigger,Trigger6M)),NA())</f>
        <v>3.4430537586081875E-2</v>
      </c>
      <c r="O1057" s="52">
        <f>IFERROR(_xll.qlIndexFixing(ONIndex6M,I1057,TRUE,_xll.ohTrigger(RecalcTrigger,Trigger6M)),NA())</f>
        <v>3.4153537616363749E-2</v>
      </c>
      <c r="P1057" s="52">
        <f>IFERROR(_xll.qlIndexFixing(Index1Y,$H1057,TRUE,_xll.ohTrigger(RecalcTrigger,Trigger1Y)),NA())</f>
        <v>3.5855369149060623E-2</v>
      </c>
      <c r="Q1057" s="52">
        <f>IFERROR(_xll.qlIndexFixing(ONIndex1Y,I1057,TRUE,_xll.ohTrigger(RecalcTrigger,Trigger1Y)),NA())</f>
        <v>3.5314455701547232E-2</v>
      </c>
    </row>
    <row r="1058" spans="2:17" x14ac:dyDescent="0.2">
      <c r="B1058" s="46" t="s">
        <v>51</v>
      </c>
      <c r="D1058" s="49">
        <f>_xll.qlCalendarAdvance(LocalCalendar,$D1057,B1058,"f",FALSE)</f>
        <v>46707</v>
      </c>
      <c r="E1058" s="49">
        <f>_xll.qlInterestRateIndexValueDate(IndexON,D1058)</f>
        <v>46707</v>
      </c>
      <c r="F1058" s="52">
        <f>IFERROR(_xll.qlIndexFixing(IndexON,D1058,TRUE,_xll.ohTrigger(RecalcTrigger,TriggerON)),NA())</f>
        <v>3.126508848336762E-2</v>
      </c>
      <c r="H1058" s="49">
        <f>_xll.qlCalendarAdvance(IborCalendar,$H1057,B1058,"f",FALSE)</f>
        <v>46700</v>
      </c>
      <c r="I1058" s="49">
        <f>_xll.qlInterestRateIndexValueDate(Index1M,$H1058)</f>
        <v>46703</v>
      </c>
      <c r="J1058" s="52">
        <f>IFERROR(_xll.qlIndexFixing(Index1M,$H1058,TRUE,_xll.ohTrigger(RecalcTrigger,Trigger1M)),NA())</f>
        <v>3.2465749661290483E-2</v>
      </c>
      <c r="K1058" s="52">
        <f>IFERROR(_xll.qlIndexFixing(ONIndex1M,I1058,TRUE,_xll.ohTrigger(RecalcTrigger,Trigger1M)),NA())</f>
        <v>3.2431215418355919E-2</v>
      </c>
      <c r="L1058" s="52">
        <f>IFERROR(_xll.qlIndexFixing(Index3M,H1058,TRUE,_xll.ohTrigger(RecalcTrigger,Trigger3M)),NA())</f>
        <v>3.3383466302166452E-2</v>
      </c>
      <c r="M1058" s="52">
        <f>IFERROR(_xll.qlIndexFixing(ONIndex3M,I1058,TRUE,_xll.ohTrigger(RecalcTrigger,Trigger3M)),NA())</f>
        <v>3.3258157863809146E-2</v>
      </c>
      <c r="N1058" s="52">
        <f>IFERROR(_xll.qlIndexFixing(Index6M,$H1058,TRUE,_xll.ohTrigger(RecalcTrigger,Trigger6M)),NA())</f>
        <v>3.4428963504901745E-2</v>
      </c>
      <c r="O1058" s="52">
        <f>IFERROR(_xll.qlIndexFixing(ONIndex6M,I1058,TRUE,_xll.ohTrigger(RecalcTrigger,Trigger6M)),NA())</f>
        <v>3.4155009547847115E-2</v>
      </c>
      <c r="P1058" s="52">
        <f>IFERROR(_xll.qlIndexFixing(Index1Y,$H1058,TRUE,_xll.ohTrigger(RecalcTrigger,Trigger1Y)),NA())</f>
        <v>3.5849681604125438E-2</v>
      </c>
      <c r="Q1058" s="52">
        <f>IFERROR(_xll.qlIndexFixing(ONIndex1Y,I1058,TRUE,_xll.ohTrigger(RecalcTrigger,Trigger1Y)),NA())</f>
        <v>3.5311064387038016E-2</v>
      </c>
    </row>
    <row r="1059" spans="2:17" x14ac:dyDescent="0.2">
      <c r="B1059" s="46" t="s">
        <v>51</v>
      </c>
      <c r="D1059" s="49">
        <f>_xll.qlCalendarAdvance(LocalCalendar,$D1058,B1059,"f",FALSE)</f>
        <v>46714</v>
      </c>
      <c r="E1059" s="49">
        <f>_xll.qlInterestRateIndexValueDate(IndexON,D1059)</f>
        <v>46714</v>
      </c>
      <c r="F1059" s="52">
        <f>IFERROR(_xll.qlIndexFixing(IndexON,D1059,TRUE,_xll.ohTrigger(RecalcTrigger,TriggerON)),NA())</f>
        <v>3.1261067176799884E-2</v>
      </c>
      <c r="H1059" s="49">
        <f>_xll.qlCalendarAdvance(IborCalendar,$H1058,B1059,"f",FALSE)</f>
        <v>46707</v>
      </c>
      <c r="I1059" s="49">
        <f>_xll.qlInterestRateIndexValueDate(Index1M,$H1059)</f>
        <v>46709</v>
      </c>
      <c r="J1059" s="52">
        <f>IFERROR(_xll.qlIndexFixing(Index1M,$H1059,TRUE,_xll.ohTrigger(RecalcTrigger,Trigger1M)),NA())</f>
        <v>3.2464237761662407E-2</v>
      </c>
      <c r="K1059" s="52">
        <f>IFERROR(_xll.qlIndexFixing(ONIndex1M,I1059,TRUE,_xll.ohTrigger(RecalcTrigger,Trigger1M)),NA())</f>
        <v>3.2426017296849352E-2</v>
      </c>
      <c r="L1059" s="52">
        <f>IFERROR(_xll.qlIndexFixing(Index3M,H1059,TRUE,_xll.ohTrigger(RecalcTrigger,Trigger3M)),NA())</f>
        <v>3.3378753860521686E-2</v>
      </c>
      <c r="M1059" s="52">
        <f>IFERROR(_xll.qlIndexFixing(ONIndex3M,I1059,TRUE,_xll.ohTrigger(RecalcTrigger,Trigger3M)),NA())</f>
        <v>3.3253449768908538E-2</v>
      </c>
      <c r="N1059" s="52">
        <f>IFERROR(_xll.qlIndexFixing(Index6M,$H1059,TRUE,_xll.ohTrigger(RecalcTrigger,Trigger6M)),NA())</f>
        <v>3.4427784385650716E-2</v>
      </c>
      <c r="O1059" s="52">
        <f>IFERROR(_xll.qlIndexFixing(ONIndex6M,I1059,TRUE,_xll.ohTrigger(RecalcTrigger,Trigger6M)),NA())</f>
        <v>3.4150788535720622E-2</v>
      </c>
      <c r="P1059" s="52">
        <f>IFERROR(_xll.qlIndexFixing(Index1Y,$H1059,TRUE,_xll.ohTrigger(RecalcTrigger,Trigger1Y)),NA())</f>
        <v>3.5848074974399825E-2</v>
      </c>
      <c r="Q1059" s="52">
        <f>IFERROR(_xll.qlIndexFixing(ONIndex1Y,I1059,TRUE,_xll.ohTrigger(RecalcTrigger,Trigger1Y)),NA())</f>
        <v>3.5303867332245886E-2</v>
      </c>
    </row>
    <row r="1060" spans="2:17" x14ac:dyDescent="0.2">
      <c r="B1060" s="46" t="s">
        <v>51</v>
      </c>
      <c r="D1060" s="49">
        <f>_xll.qlCalendarAdvance(LocalCalendar,$D1059,B1060,"f",FALSE)</f>
        <v>46721</v>
      </c>
      <c r="E1060" s="49">
        <f>_xll.qlInterestRateIndexValueDate(IndexON,D1060)</f>
        <v>46721</v>
      </c>
      <c r="F1060" s="52">
        <f>IFERROR(_xll.qlIndexFixing(IndexON,D1060,TRUE,_xll.ohTrigger(RecalcTrigger,TriggerON)),NA())</f>
        <v>3.1257077534903033E-2</v>
      </c>
      <c r="H1060" s="49">
        <f>_xll.qlCalendarAdvance(IborCalendar,$H1059,B1060,"f",FALSE)</f>
        <v>46714</v>
      </c>
      <c r="I1060" s="49">
        <f>_xll.qlInterestRateIndexValueDate(Index1M,$H1060)</f>
        <v>46717</v>
      </c>
      <c r="J1060" s="52">
        <f>IFERROR(_xll.qlIndexFixing(Index1M,$H1060,TRUE,_xll.ohTrigger(RecalcTrigger,Trigger1M)),NA())</f>
        <v>3.2461806144400321E-2</v>
      </c>
      <c r="K1060" s="52">
        <f>IFERROR(_xll.qlIndexFixing(ONIndex1M,I1060,TRUE,_xll.ohTrigger(RecalcTrigger,Trigger1M)),NA())</f>
        <v>3.2424834839384076E-2</v>
      </c>
      <c r="L1060" s="52">
        <f>IFERROR(_xll.qlIndexFixing(Index3M,H1060,TRUE,_xll.ohTrigger(RecalcTrigger,Trigger3M)),NA())</f>
        <v>3.3378925026206062E-2</v>
      </c>
      <c r="M1060" s="52">
        <f>IFERROR(_xll.qlIndexFixing(ONIndex3M,I1060,TRUE,_xll.ohTrigger(RecalcTrigger,Trigger3M)),NA())</f>
        <v>3.3253583228365358E-2</v>
      </c>
      <c r="N1060" s="52">
        <f>IFERROR(_xll.qlIndexFixing(Index6M,$H1060,TRUE,_xll.ohTrigger(RecalcTrigger,Trigger6M)),NA())</f>
        <v>3.4426214148823124E-2</v>
      </c>
      <c r="O1060" s="52">
        <f>IFERROR(_xll.qlIndexFixing(ONIndex6M,I1060,TRUE,_xll.ohTrigger(RecalcTrigger,Trigger6M)),NA())</f>
        <v>3.4152264195395077E-2</v>
      </c>
      <c r="P1060" s="52">
        <f>IFERROR(_xll.qlIndexFixing(Index1Y,$H1060,TRUE,_xll.ohTrigger(RecalcTrigger,Trigger1Y)),NA())</f>
        <v>3.5842403491912263E-2</v>
      </c>
      <c r="Q1060" s="52">
        <f>IFERROR(_xll.qlIndexFixing(ONIndex1Y,I1060,TRUE,_xll.ohTrigger(RecalcTrigger,Trigger1Y)),NA())</f>
        <v>3.530074382847026E-2</v>
      </c>
    </row>
    <row r="1061" spans="2:17" x14ac:dyDescent="0.2">
      <c r="B1061" s="46" t="s">
        <v>51</v>
      </c>
      <c r="D1061" s="49">
        <f>_xll.qlCalendarAdvance(LocalCalendar,$D1060,B1061,"f",FALSE)</f>
        <v>46728</v>
      </c>
      <c r="E1061" s="49">
        <f>_xll.qlInterestRateIndexValueDate(IndexON,D1061)</f>
        <v>46728</v>
      </c>
      <c r="F1061" s="52">
        <f>IFERROR(_xll.qlIndexFixing(IndexON,D1061,TRUE,_xll.ohTrigger(RecalcTrigger,TriggerON)),NA())</f>
        <v>3.1253119557677067E-2</v>
      </c>
      <c r="H1061" s="49">
        <f>_xll.qlCalendarAdvance(IborCalendar,$H1060,B1061,"f",FALSE)</f>
        <v>46721</v>
      </c>
      <c r="I1061" s="49">
        <f>_xll.qlInterestRateIndexValueDate(Index1M,$H1061)</f>
        <v>46723</v>
      </c>
      <c r="J1061" s="52">
        <f>IFERROR(_xll.qlIndexFixing(Index1M,$H1061,TRUE,_xll.ohTrigger(RecalcTrigger,Trigger1M)),NA())</f>
        <v>3.2459054798880421E-2</v>
      </c>
      <c r="K1061" s="52">
        <f>IFERROR(_xll.qlIndexFixing(ONIndex1M,I1061,TRUE,_xll.ohTrigger(RecalcTrigger,Trigger1M)),NA())</f>
        <v>3.2419633485769594E-2</v>
      </c>
      <c r="L1061" s="52">
        <f>IFERROR(_xll.qlIndexFixing(Index3M,H1061,TRUE,_xll.ohTrigger(RecalcTrigger,Trigger3M)),NA())</f>
        <v>3.3372839378164078E-2</v>
      </c>
      <c r="M1061" s="52">
        <f>IFERROR(_xll.qlIndexFixing(ONIndex3M,I1061,TRUE,_xll.ohTrigger(RecalcTrigger,Trigger3M)),NA())</f>
        <v>3.3248883818091102E-2</v>
      </c>
      <c r="N1061" s="52">
        <f>IFERROR(_xll.qlIndexFixing(Index6M,$H1061,TRUE,_xll.ohTrigger(RecalcTrigger,Trigger6M)),NA())</f>
        <v>3.4426576995818928E-2</v>
      </c>
      <c r="O1061" s="52">
        <f>IFERROR(_xll.qlIndexFixing(ONIndex6M,I1061,TRUE,_xll.ohTrigger(RecalcTrigger,Trigger6M)),NA())</f>
        <v>3.4148046064590432E-2</v>
      </c>
      <c r="P1061" s="52">
        <f>IFERROR(_xll.qlIndexFixing(Index1Y,$H1061,TRUE,_xll.ohTrigger(RecalcTrigger,Trigger1Y)),NA())</f>
        <v>3.5840782043984165E-2</v>
      </c>
      <c r="Q1061" s="52">
        <f>IFERROR(_xll.qlIndexFixing(ONIndex1Y,I1061,TRUE,_xll.ohTrigger(RecalcTrigger,Trigger1Y)),NA())</f>
        <v>3.529369870550525E-2</v>
      </c>
    </row>
    <row r="1062" spans="2:17" x14ac:dyDescent="0.2">
      <c r="B1062" s="46" t="s">
        <v>51</v>
      </c>
      <c r="D1062" s="49">
        <f>_xll.qlCalendarAdvance(LocalCalendar,$D1061,B1062,"f",FALSE)</f>
        <v>46735</v>
      </c>
      <c r="E1062" s="49">
        <f>_xll.qlInterestRateIndexValueDate(IndexON,D1062)</f>
        <v>46735</v>
      </c>
      <c r="F1062" s="52">
        <f>IFERROR(_xll.qlIndexFixing(IndexON,D1062,TRUE,_xll.ohTrigger(RecalcTrigger,TriggerON)),NA())</f>
        <v>3.1249193245121987E-2</v>
      </c>
      <c r="H1062" s="49">
        <f>_xll.qlCalendarAdvance(IborCalendar,$H1061,B1062,"f",FALSE)</f>
        <v>46728</v>
      </c>
      <c r="I1062" s="49">
        <f>_xll.qlInterestRateIndexValueDate(Index1M,$H1062)</f>
        <v>46730</v>
      </c>
      <c r="J1062" s="52">
        <f>IFERROR(_xll.qlIndexFixing(Index1M,$H1062,TRUE,_xll.ohTrigger(RecalcTrigger,Trigger1M)),NA())</f>
        <v>3.2454610237022397E-2</v>
      </c>
      <c r="K1062" s="52">
        <f>IFERROR(_xll.qlIndexFixing(ONIndex1M,I1062,TRUE,_xll.ohTrigger(RecalcTrigger,Trigger1M)),NA())</f>
        <v>3.2416436979669783E-2</v>
      </c>
      <c r="L1062" s="52">
        <f>IFERROR(_xll.qlIndexFixing(Index3M,H1062,TRUE,_xll.ohTrigger(RecalcTrigger,Trigger3M)),NA())</f>
        <v>3.3370581229087121E-2</v>
      </c>
      <c r="M1062" s="52">
        <f>IFERROR(_xll.qlIndexFixing(ONIndex3M,I1062,TRUE,_xll.ohTrigger(RecalcTrigger,Trigger3M)),NA())</f>
        <v>3.3246609074017996E-2</v>
      </c>
      <c r="N1062" s="52">
        <f>IFERROR(_xll.qlIndexFixing(Index6M,$H1062,TRUE,_xll.ohTrigger(RecalcTrigger,Trigger6M)),NA())</f>
        <v>3.4425206272450236E-2</v>
      </c>
      <c r="O1062" s="52">
        <f>IFERROR(_xll.qlIndexFixing(ONIndex6M,I1062,TRUE,_xll.ohTrigger(RecalcTrigger,Trigger6M)),NA())</f>
        <v>3.4146677307562712E-2</v>
      </c>
      <c r="P1062" s="52">
        <f>IFERROR(_xll.qlIndexFixing(Index1Y,$H1062,TRUE,_xll.ohTrigger(RecalcTrigger,Trigger1Y)),NA())</f>
        <v>3.5837122863106516E-2</v>
      </c>
      <c r="Q1062" s="52">
        <f>IFERROR(_xll.qlIndexFixing(ONIndex1Y,I1062,TRUE,_xll.ohTrigger(RecalcTrigger,Trigger1Y)),NA())</f>
        <v>3.5288771795745077E-2</v>
      </c>
    </row>
    <row r="1063" spans="2:17" x14ac:dyDescent="0.2">
      <c r="B1063" s="46" t="s">
        <v>51</v>
      </c>
      <c r="D1063" s="49">
        <f>_xll.qlCalendarAdvance(LocalCalendar,$D1062,B1063,"f",FALSE)</f>
        <v>46742</v>
      </c>
      <c r="E1063" s="49">
        <f>_xll.qlInterestRateIndexValueDate(IndexON,D1063)</f>
        <v>46742</v>
      </c>
      <c r="F1063" s="52">
        <f>IFERROR(_xll.qlIndexFixing(IndexON,D1063,TRUE,_xll.ohTrigger(RecalcTrigger,TriggerON)),NA())</f>
        <v>3.1245298597157856E-2</v>
      </c>
      <c r="H1063" s="49">
        <f>_xll.qlCalendarAdvance(IborCalendar,$H1062,B1063,"f",FALSE)</f>
        <v>46735</v>
      </c>
      <c r="I1063" s="49">
        <f>_xll.qlInterestRateIndexValueDate(Index1M,$H1063)</f>
        <v>46737</v>
      </c>
      <c r="J1063" s="52">
        <f>IFERROR(_xll.qlIndexFixing(Index1M,$H1063,TRUE,_xll.ohTrigger(RecalcTrigger,Trigger1M)),NA())</f>
        <v>3.2452626207163285E-2</v>
      </c>
      <c r="K1063" s="52">
        <f>IFERROR(_xll.qlIndexFixing(ONIndex1M,I1063,TRUE,_xll.ohTrigger(RecalcTrigger,Trigger1M)),NA())</f>
        <v>3.2413237406663242E-2</v>
      </c>
      <c r="L1063" s="52">
        <f>IFERROR(_xll.qlIndexFixing(Index3M,H1063,TRUE,_xll.ohTrigger(RecalcTrigger,Trigger3M)),NA())</f>
        <v>3.3368328614701112E-2</v>
      </c>
      <c r="M1063" s="52">
        <f>IFERROR(_xll.qlIndexFixing(ONIndex3M,I1063,TRUE,_xll.ohTrigger(RecalcTrigger,Trigger3M)),NA())</f>
        <v>3.3244339817635193E-2</v>
      </c>
      <c r="N1063" s="52">
        <f>IFERROR(_xll.qlIndexFixing(Index6M,$H1063,TRUE,_xll.ohTrigger(RecalcTrigger,Trigger6M)),NA())</f>
        <v>3.4423837231138447E-2</v>
      </c>
      <c r="O1063" s="52">
        <f>IFERROR(_xll.qlIndexFixing(ONIndex6M,I1063,TRUE,_xll.ohTrigger(RecalcTrigger,Trigger6M)),NA())</f>
        <v>3.4145310202973178E-2</v>
      </c>
      <c r="P1063" s="52">
        <f>IFERROR(_xll.qlIndexFixing(Index1Y,$H1063,TRUE,_xll.ohTrigger(RecalcTrigger,Trigger1Y)),NA())</f>
        <v>3.5833448174728798E-2</v>
      </c>
      <c r="Q1063" s="52">
        <f>IFERROR(_xll.qlIndexFixing(ONIndex1Y,I1063,TRUE,_xll.ohTrigger(RecalcTrigger,Trigger1Y)),NA())</f>
        <v>3.5283949821405258E-2</v>
      </c>
    </row>
    <row r="1064" spans="2:17" x14ac:dyDescent="0.2">
      <c r="B1064" s="46" t="s">
        <v>51</v>
      </c>
      <c r="D1064" s="49">
        <f>_xll.qlCalendarAdvance(LocalCalendar,$D1063,B1064,"f",FALSE)</f>
        <v>46749</v>
      </c>
      <c r="E1064" s="49">
        <f>_xll.qlInterestRateIndexValueDate(IndexON,D1064)</f>
        <v>46749</v>
      </c>
      <c r="F1064" s="52">
        <f>IFERROR(_xll.qlIndexFixing(IndexON,D1064,TRUE,_xll.ohTrigger(RecalcTrigger,TriggerON)),NA())</f>
        <v>3.124143561386461E-2</v>
      </c>
      <c r="H1064" s="49">
        <f>_xll.qlCalendarAdvance(IborCalendar,$H1063,B1064,"f",FALSE)</f>
        <v>46742</v>
      </c>
      <c r="I1064" s="49">
        <f>_xll.qlInterestRateIndexValueDate(Index1M,$H1064)</f>
        <v>46744</v>
      </c>
      <c r="J1064" s="52">
        <f>IFERROR(_xll.qlIndexFixing(Index1M,$H1064,TRUE,_xll.ohTrigger(RecalcTrigger,Trigger1M)),NA())</f>
        <v>3.2448176513880655E-2</v>
      </c>
      <c r="K1064" s="52">
        <f>IFERROR(_xll.qlIndexFixing(ONIndex1M,I1064,TRUE,_xll.ohTrigger(RecalcTrigger,Trigger1M)),NA())</f>
        <v>3.2416185008692366E-2</v>
      </c>
      <c r="L1064" s="52">
        <f>IFERROR(_xll.qlIndexFixing(Index3M,H1064,TRUE,_xll.ohTrigger(RecalcTrigger,Trigger3M)),NA())</f>
        <v>3.3366081534999016E-2</v>
      </c>
      <c r="M1064" s="52">
        <f>IFERROR(_xll.qlIndexFixing(ONIndex3M,I1064,TRUE,_xll.ohTrigger(RecalcTrigger,Trigger3M)),NA())</f>
        <v>3.3248943484096571E-2</v>
      </c>
      <c r="N1064" s="52">
        <f>IFERROR(_xll.qlIndexFixing(Index6M,$H1064,TRUE,_xll.ohTrigger(RecalcTrigger,Trigger6M)),NA())</f>
        <v>3.4422469871880058E-2</v>
      </c>
      <c r="O1064" s="52">
        <f>IFERROR(_xll.qlIndexFixing(ONIndex6M,I1064,TRUE,_xll.ohTrigger(RecalcTrigger,Trigger6M)),NA())</f>
        <v>3.4151554227150882E-2</v>
      </c>
      <c r="P1064" s="52">
        <f>IFERROR(_xll.qlIndexFixing(Index1Y,$H1064,TRUE,_xll.ohTrigger(RecalcTrigger,Trigger1Y)),NA())</f>
        <v>3.5832714386768764E-2</v>
      </c>
      <c r="Q1064" s="52">
        <f>IFERROR(_xll.qlIndexFixing(ONIndex1Y,I1064,TRUE,_xll.ohTrigger(RecalcTrigger,Trigger1Y)),NA())</f>
        <v>3.5286220221912856E-2</v>
      </c>
    </row>
    <row r="1065" spans="2:17" x14ac:dyDescent="0.2">
      <c r="B1065" s="46" t="s">
        <v>51</v>
      </c>
      <c r="D1065" s="49">
        <f>_xll.qlCalendarAdvance(LocalCalendar,$D1064,B1065,"f",FALSE)</f>
        <v>46756</v>
      </c>
      <c r="E1065" s="49">
        <f>_xll.qlInterestRateIndexValueDate(IndexON,D1065)</f>
        <v>46756</v>
      </c>
      <c r="F1065" s="52">
        <f>IFERROR(_xll.qlIndexFixing(IndexON,D1065,TRUE,_xll.ohTrigger(RecalcTrigger,TriggerON)),NA())</f>
        <v>3.1237604295242249E-2</v>
      </c>
      <c r="H1065" s="49">
        <f>_xll.qlCalendarAdvance(IborCalendar,$H1064,B1065,"f",FALSE)</f>
        <v>46750</v>
      </c>
      <c r="I1065" s="49">
        <f>_xll.qlInterestRateIndexValueDate(Index1M,$H1065)</f>
        <v>46756</v>
      </c>
      <c r="J1065" s="52">
        <f>IFERROR(_xll.qlIndexFixing(Index1M,$H1065,TRUE,_xll.ohTrigger(RecalcTrigger,Trigger1M)),NA())</f>
        <v>3.2441422219203875E-2</v>
      </c>
      <c r="K1065" s="52">
        <f>IFERROR(_xll.qlIndexFixing(ONIndex1M,I1065,TRUE,_xll.ohTrigger(RecalcTrigger,Trigger1M)),NA())</f>
        <v>3.2404537391075294E-2</v>
      </c>
      <c r="L1065" s="52">
        <f>IFERROR(_xll.qlIndexFixing(Index3M,H1065,TRUE,_xll.ohTrigger(RecalcTrigger,Trigger3M)),NA())</f>
        <v>3.3362242274948044E-2</v>
      </c>
      <c r="M1065" s="52">
        <f>IFERROR(_xll.qlIndexFixing(ONIndex3M,I1065,TRUE,_xll.ohTrigger(RecalcTrigger,Trigger3M)),NA())</f>
        <v>3.3238208069885644E-2</v>
      </c>
      <c r="N1065" s="52">
        <f>IFERROR(_xll.qlIndexFixing(Index6M,$H1065,TRUE,_xll.ohTrigger(RecalcTrigger,Trigger6M)),NA())</f>
        <v>3.4420129740775643E-2</v>
      </c>
      <c r="O1065" s="52">
        <f>IFERROR(_xll.qlIndexFixing(ONIndex6M,I1065,TRUE,_xll.ohTrigger(RecalcTrigger,Trigger6M)),NA())</f>
        <v>3.4141607819613284E-2</v>
      </c>
      <c r="P1065" s="52">
        <f>IFERROR(_xll.qlIndexFixing(Index1Y,$H1065,TRUE,_xll.ohTrigger(RecalcTrigger,Trigger1Y)),NA())</f>
        <v>3.5820414689798269E-2</v>
      </c>
      <c r="Q1065" s="52">
        <f>IFERROR(_xll.qlIndexFixing(ONIndex1Y,I1065,TRUE,_xll.ohTrigger(RecalcTrigger,Trigger1Y)),NA())</f>
        <v>3.5271390566729011E-2</v>
      </c>
    </row>
    <row r="1066" spans="2:17" x14ac:dyDescent="0.2">
      <c r="B1066" s="46" t="s">
        <v>51</v>
      </c>
      <c r="D1066" s="49">
        <f>_xll.qlCalendarAdvance(LocalCalendar,$D1065,B1066,"f",FALSE)</f>
        <v>46763</v>
      </c>
      <c r="E1066" s="49">
        <f>_xll.qlInterestRateIndexValueDate(IndexON,D1066)</f>
        <v>46763</v>
      </c>
      <c r="F1066" s="52">
        <f>IFERROR(_xll.qlIndexFixing(IndexON,D1066,TRUE,_xll.ohTrigger(RecalcTrigger,TriggerON)),NA())</f>
        <v>3.1233804641210838E-2</v>
      </c>
      <c r="H1066" s="49">
        <f>_xll.qlCalendarAdvance(IborCalendar,$H1065,B1066,"f",FALSE)</f>
        <v>46757</v>
      </c>
      <c r="I1066" s="49">
        <f>_xll.qlInterestRateIndexValueDate(Index1M,$H1066)</f>
        <v>46759</v>
      </c>
      <c r="J1066" s="52">
        <f>IFERROR(_xll.qlIndexFixing(Index1M,$H1066,TRUE,_xll.ohTrigger(RecalcTrigger,Trigger1M)),NA())</f>
        <v>3.2440039923736105E-2</v>
      </c>
      <c r="K1066" s="52">
        <f>IFERROR(_xll.qlIndexFixing(ONIndex1M,I1066,TRUE,_xll.ohTrigger(RecalcTrigger,Trigger1M)),NA())</f>
        <v>3.2405619482798187E-2</v>
      </c>
      <c r="L1066" s="52">
        <f>IFERROR(_xll.qlIndexFixing(Index3M,H1066,TRUE,_xll.ohTrigger(RecalcTrigger,Trigger3M)),NA())</f>
        <v>3.3361285001360173E-2</v>
      </c>
      <c r="M1066" s="52">
        <f>IFERROR(_xll.qlIndexFixing(ONIndex3M,I1066,TRUE,_xll.ohTrigger(RecalcTrigger,Trigger3M)),NA())</f>
        <v>3.3239991050688644E-2</v>
      </c>
      <c r="N1066" s="52">
        <f>IFERROR(_xll.qlIndexFixing(Index6M,$H1066,TRUE,_xll.ohTrigger(RecalcTrigger,Trigger6M)),NA())</f>
        <v>3.4418006446048546E-2</v>
      </c>
      <c r="O1066" s="52">
        <f>IFERROR(_xll.qlIndexFixing(ONIndex6M,I1066,TRUE,_xll.ohTrigger(RecalcTrigger,Trigger6M)),NA())</f>
        <v>3.4144067802737155E-2</v>
      </c>
      <c r="P1066" s="52">
        <f>IFERROR(_xll.qlIndexFixing(Index1Y,$H1066,TRUE,_xll.ohTrigger(RecalcTrigger,Trigger1Y)),NA())</f>
        <v>3.5820273471263139E-2</v>
      </c>
      <c r="Q1066" s="52">
        <f>IFERROR(_xll.qlIndexFixing(ONIndex1Y,I1066,TRUE,_xll.ohTrigger(RecalcTrigger,Trigger1Y)),NA())</f>
        <v>3.5272301104880555E-2</v>
      </c>
    </row>
    <row r="1067" spans="2:17" x14ac:dyDescent="0.2">
      <c r="B1067" s="46" t="s">
        <v>51</v>
      </c>
      <c r="D1067" s="49">
        <f>_xll.qlCalendarAdvance(LocalCalendar,$D1066,B1067,"f",FALSE)</f>
        <v>46770</v>
      </c>
      <c r="E1067" s="49">
        <f>_xll.qlInterestRateIndexValueDate(IndexON,D1067)</f>
        <v>46770</v>
      </c>
      <c r="F1067" s="52">
        <f>IFERROR(_xll.qlIndexFixing(IndexON,D1067,TRUE,_xll.ohTrigger(RecalcTrigger,TriggerON)),NA())</f>
        <v>3.1230036651770376E-2</v>
      </c>
      <c r="H1067" s="49">
        <f>_xll.qlCalendarAdvance(IborCalendar,$H1066,B1067,"f",FALSE)</f>
        <v>46764</v>
      </c>
      <c r="I1067" s="49">
        <f>_xll.qlInterestRateIndexValueDate(Index1M,$H1067)</f>
        <v>46766</v>
      </c>
      <c r="J1067" s="52">
        <f>IFERROR(_xll.qlIndexFixing(Index1M,$H1067,TRUE,_xll.ohTrigger(RecalcTrigger,Trigger1M)),NA())</f>
        <v>3.2436812371636974E-2</v>
      </c>
      <c r="K1067" s="52">
        <f>IFERROR(_xll.qlIndexFixing(ONIndex1M,I1067,TRUE,_xll.ohTrigger(RecalcTrigger,Trigger1M)),NA())</f>
        <v>3.2403634638802359E-2</v>
      </c>
      <c r="L1067" s="52">
        <f>IFERROR(_xll.qlIndexFixing(Index3M,H1067,TRUE,_xll.ohTrigger(RecalcTrigger,Trigger3M)),NA())</f>
        <v>3.3364588371615059E-2</v>
      </c>
      <c r="M1067" s="52">
        <f>IFERROR(_xll.qlIndexFixing(ONIndex3M,I1067,TRUE,_xll.ohTrigger(RecalcTrigger,Trigger3M)),NA())</f>
        <v>3.3239118963965808E-2</v>
      </c>
      <c r="N1067" s="52">
        <f>IFERROR(_xll.qlIndexFixing(Index6M,$H1067,TRUE,_xll.ohTrigger(RecalcTrigger,Trigger6M)),NA())</f>
        <v>3.4416644382180263E-2</v>
      </c>
      <c r="O1067" s="52">
        <f>IFERROR(_xll.qlIndexFixing(ONIndex6M,I1067,TRUE,_xll.ohTrigger(RecalcTrigger,Trigger6M)),NA())</f>
        <v>3.4144229382080393E-2</v>
      </c>
      <c r="P1067" s="52">
        <f>IFERROR(_xll.qlIndexFixing(Index1Y,$H1067,TRUE,_xll.ohTrigger(RecalcTrigger,Trigger1Y)),NA())</f>
        <v>3.5817944249280115E-2</v>
      </c>
      <c r="Q1067" s="52">
        <f>IFERROR(_xll.qlIndexFixing(ONIndex1Y,I1067,TRUE,_xll.ohTrigger(RecalcTrigger,Trigger1Y)),NA())</f>
        <v>3.5269347668338558E-2</v>
      </c>
    </row>
    <row r="1068" spans="2:17" x14ac:dyDescent="0.2">
      <c r="B1068" s="46" t="s">
        <v>51</v>
      </c>
      <c r="D1068" s="49">
        <f>_xll.qlCalendarAdvance(LocalCalendar,$D1067,B1068,"f",FALSE)</f>
        <v>46777</v>
      </c>
      <c r="E1068" s="49">
        <f>_xll.qlInterestRateIndexValueDate(IndexON,D1068)</f>
        <v>46777</v>
      </c>
      <c r="F1068" s="52">
        <f>IFERROR(_xll.qlIndexFixing(IndexON,D1068,TRUE,_xll.ohTrigger(RecalcTrigger,TriggerON)),NA())</f>
        <v>3.1226300327080736E-2</v>
      </c>
      <c r="H1068" s="49">
        <f>_xll.qlCalendarAdvance(IborCalendar,$H1067,B1068,"f",FALSE)</f>
        <v>46771</v>
      </c>
      <c r="I1068" s="49">
        <f>_xll.qlInterestRateIndexValueDate(Index1M,$H1068)</f>
        <v>46773</v>
      </c>
      <c r="J1068" s="52">
        <f>IFERROR(_xll.qlIndexFixing(Index1M,$H1068,TRUE,_xll.ohTrigger(RecalcTrigger,Trigger1M)),NA())</f>
        <v>3.2434810392356073E-2</v>
      </c>
      <c r="K1068" s="52">
        <f>IFERROR(_xll.qlIndexFixing(ONIndex1M,I1068,TRUE,_xll.ohTrigger(RecalcTrigger,Trigger1M)),NA())</f>
        <v>3.2399189824046104E-2</v>
      </c>
      <c r="L1068" s="52">
        <f>IFERROR(_xll.qlIndexFixing(Index3M,H1068,TRUE,_xll.ohTrigger(RecalcTrigger,Trigger3M)),NA())</f>
        <v>3.3356831165911156E-2</v>
      </c>
      <c r="M1068" s="52">
        <f>IFERROR(_xll.qlIndexFixing(ONIndex3M,I1068,TRUE,_xll.ohTrigger(RecalcTrigger,Trigger3M)),NA())</f>
        <v>3.3235504234330193E-2</v>
      </c>
      <c r="N1068" s="52">
        <f>IFERROR(_xll.qlIndexFixing(Index6M,$H1068,TRUE,_xll.ohTrigger(RecalcTrigger,Trigger6M)),NA())</f>
        <v>3.4415284000186834E-2</v>
      </c>
      <c r="O1068" s="52">
        <f>IFERROR(_xll.qlIndexFixing(ONIndex6M,I1068,TRUE,_xll.ohTrigger(RecalcTrigger,Trigger6M)),NA())</f>
        <v>3.4141348893399481E-2</v>
      </c>
      <c r="P1068" s="52">
        <f>IFERROR(_xll.qlIndexFixing(Index1Y,$H1068,TRUE,_xll.ohTrigger(RecalcTrigger,Trigger1Y)),NA())</f>
        <v>3.5812657263039914E-2</v>
      </c>
      <c r="Q1068" s="52">
        <f>IFERROR(_xll.qlIndexFixing(ONIndex1Y,I1068,TRUE,_xll.ohTrigger(RecalcTrigger,Trigger1Y)),NA())</f>
        <v>3.5263659847410977E-2</v>
      </c>
    </row>
    <row r="1069" spans="2:17" x14ac:dyDescent="0.2">
      <c r="B1069" s="46" t="s">
        <v>51</v>
      </c>
      <c r="D1069" s="49">
        <f>_xll.qlCalendarAdvance(LocalCalendar,$D1068,B1069,"f",FALSE)</f>
        <v>46784</v>
      </c>
      <c r="E1069" s="49">
        <f>_xll.qlInterestRateIndexValueDate(IndexON,D1069)</f>
        <v>46784</v>
      </c>
      <c r="F1069" s="52">
        <f>IFERROR(_xll.qlIndexFixing(IndexON,D1069,TRUE,_xll.ohTrigger(RecalcTrigger,TriggerON)),NA())</f>
        <v>3.1222595666982045E-2</v>
      </c>
      <c r="H1069" s="49">
        <f>_xll.qlCalendarAdvance(IborCalendar,$H1068,B1069,"f",FALSE)</f>
        <v>46778</v>
      </c>
      <c r="I1069" s="49">
        <f>_xll.qlInterestRateIndexValueDate(Index1M,$H1069)</f>
        <v>46780</v>
      </c>
      <c r="J1069" s="52">
        <f>IFERROR(_xll.qlIndexFixing(Index1M,$H1069,TRUE,_xll.ohTrigger(RecalcTrigger,Trigger1M)),NA())</f>
        <v>3.2430348044202341E-2</v>
      </c>
      <c r="K1069" s="52">
        <f>IFERROR(_xll.qlIndexFixing(ONIndex1M,I1069,TRUE,_xll.ohTrigger(RecalcTrigger,Trigger1M)),NA())</f>
        <v>3.2395970393404028E-2</v>
      </c>
      <c r="L1069" s="52">
        <f>IFERROR(_xll.qlIndexFixing(Index3M,H1069,TRUE,_xll.ohTrigger(RecalcTrigger,Trigger3M)),NA())</f>
        <v>3.3354612550143568E-2</v>
      </c>
      <c r="M1069" s="52">
        <f>IFERROR(_xll.qlIndexFixing(ONIndex3M,I1069,TRUE,_xll.ohTrigger(RecalcTrigger,Trigger3M)),NA())</f>
        <v>3.3233269059218529E-2</v>
      </c>
      <c r="N1069" s="52">
        <f>IFERROR(_xll.qlIndexFixing(Index6M,$H1069,TRUE,_xll.ohTrigger(RecalcTrigger,Trigger6M)),NA())</f>
        <v>3.4413925300064749E-2</v>
      </c>
      <c r="O1069" s="52">
        <f>IFERROR(_xll.qlIndexFixing(ONIndex6M,I1069,TRUE,_xll.ohTrigger(RecalcTrigger,Trigger6M)),NA())</f>
        <v>3.4139991917774282E-2</v>
      </c>
      <c r="P1069" s="52">
        <f>IFERROR(_xll.qlIndexFixing(Index1Y,$H1069,TRUE,_xll.ohTrigger(RecalcTrigger,Trigger1Y)),NA())</f>
        <v>3.5808780457914052E-2</v>
      </c>
      <c r="Q1069" s="52">
        <f>IFERROR(_xll.qlIndexFixing(ONIndex1Y,I1069,TRUE,_xll.ohTrigger(RecalcTrigger,Trigger1Y)),NA())</f>
        <v>3.5259496653035072E-2</v>
      </c>
    </row>
    <row r="1070" spans="2:17" x14ac:dyDescent="0.2">
      <c r="B1070" s="46" t="s">
        <v>51</v>
      </c>
      <c r="D1070" s="49">
        <f>_xll.qlCalendarAdvance(LocalCalendar,$D1069,B1070,"f",FALSE)</f>
        <v>46791</v>
      </c>
      <c r="E1070" s="49">
        <f>_xll.qlInterestRateIndexValueDate(IndexON,D1070)</f>
        <v>46791</v>
      </c>
      <c r="F1070" s="52">
        <f>IFERROR(_xll.qlIndexFixing(IndexON,D1070,TRUE,_xll.ohTrigger(RecalcTrigger,TriggerON)),NA())</f>
        <v>3.1218922671474303E-2</v>
      </c>
      <c r="H1070" s="49">
        <f>_xll.qlCalendarAdvance(IborCalendar,$H1069,B1070,"f",FALSE)</f>
        <v>46785</v>
      </c>
      <c r="I1070" s="49">
        <f>_xll.qlInterestRateIndexValueDate(Index1M,$H1070)</f>
        <v>46787</v>
      </c>
      <c r="J1070" s="52">
        <f>IFERROR(_xll.qlIndexFixing(Index1M,$H1070,TRUE,_xll.ohTrigger(RecalcTrigger,Trigger1M)),NA())</f>
        <v>3.2427111268869421E-2</v>
      </c>
      <c r="K1070" s="52">
        <f>IFERROR(_xll.qlIndexFixing(ONIndex1M,I1070,TRUE,_xll.ohTrigger(RecalcTrigger,Trigger1M)),NA())</f>
        <v>3.2392747895322316E-2</v>
      </c>
      <c r="L1070" s="52">
        <f>IFERROR(_xll.qlIndexFixing(Index3M,H1070,TRUE,_xll.ohTrigger(RecalcTrigger,Trigger3M)),NA())</f>
        <v>3.3351015891741831E-2</v>
      </c>
      <c r="M1070" s="52">
        <f>IFERROR(_xll.qlIndexFixing(ONIndex3M,I1070,TRUE,_xll.ohTrigger(RecalcTrigger,Trigger3M)),NA())</f>
        <v>3.3231039372783044E-2</v>
      </c>
      <c r="N1070" s="52">
        <f>IFERROR(_xll.qlIndexFixing(Index6M,$H1070,TRUE,_xll.ohTrigger(RecalcTrigger,Trigger6M)),NA())</f>
        <v>3.441256828181094E-2</v>
      </c>
      <c r="O1070" s="52">
        <f>IFERROR(_xll.qlIndexFixing(ONIndex6M,I1070,TRUE,_xll.ohTrigger(RecalcTrigger,Trigger6M)),NA())</f>
        <v>3.4138636594800431E-2</v>
      </c>
      <c r="P1070" s="52">
        <f>IFERROR(_xll.qlIndexFixing(Index1Y,$H1070,TRUE,_xll.ohTrigger(RecalcTrigger,Trigger1Y)),NA())</f>
        <v>3.5804850804017602E-2</v>
      </c>
      <c r="Q1070" s="52">
        <f>IFERROR(_xll.qlIndexFixing(ONIndex1Y,I1070,TRUE,_xll.ohTrigger(RecalcTrigger,Trigger1Y)),NA())</f>
        <v>3.525543841494283E-2</v>
      </c>
    </row>
    <row r="1071" spans="2:17" x14ac:dyDescent="0.2">
      <c r="B1071" s="46" t="s">
        <v>51</v>
      </c>
      <c r="D1071" s="49">
        <f>_xll.qlCalendarAdvance(LocalCalendar,$D1070,B1071,"f",FALSE)</f>
        <v>46798</v>
      </c>
      <c r="E1071" s="49">
        <f>_xll.qlInterestRateIndexValueDate(IndexON,D1071)</f>
        <v>46798</v>
      </c>
      <c r="F1071" s="52">
        <f>IFERROR(_xll.qlIndexFixing(IndexON,D1071,TRUE,_xll.ohTrigger(RecalcTrigger,TriggerON)),NA())</f>
        <v>3.1215281340637446E-2</v>
      </c>
      <c r="H1071" s="49">
        <f>_xll.qlCalendarAdvance(IborCalendar,$H1070,B1071,"f",FALSE)</f>
        <v>46792</v>
      </c>
      <c r="I1071" s="49">
        <f>_xll.qlInterestRateIndexValueDate(Index1M,$H1071)</f>
        <v>46794</v>
      </c>
      <c r="J1071" s="52">
        <f>IFERROR(_xll.qlIndexFixing(Index1M,$H1071,TRUE,_xll.ohTrigger(RecalcTrigger,Trigger1M)),NA())</f>
        <v>3.2423871419128676E-2</v>
      </c>
      <c r="K1071" s="52">
        <f>IFERROR(_xll.qlIndexFixing(ONIndex1M,I1071,TRUE,_xll.ohTrigger(RecalcTrigger,Trigger1M)),NA())</f>
        <v>3.2389522329747678E-2</v>
      </c>
      <c r="L1071" s="52">
        <f>IFERROR(_xll.qlIndexFixing(Index3M,H1071,TRUE,_xll.ohTrigger(RecalcTrigger,Trigger3M)),NA())</f>
        <v>3.3348808153569998E-2</v>
      </c>
      <c r="M1071" s="52">
        <f>IFERROR(_xll.qlIndexFixing(ONIndex3M,I1071,TRUE,_xll.ohTrigger(RecalcTrigger,Trigger3M)),NA())</f>
        <v>3.322881517502374E-2</v>
      </c>
      <c r="N1071" s="52">
        <f>IFERROR(_xll.qlIndexFixing(Index6M,$H1071,TRUE,_xll.ohTrigger(RecalcTrigger,Trigger6M)),NA())</f>
        <v>3.441121294542189E-2</v>
      </c>
      <c r="O1071" s="52">
        <f>IFERROR(_xll.qlIndexFixing(ONIndex6M,I1071,TRUE,_xll.ohTrigger(RecalcTrigger,Trigger6M)),NA())</f>
        <v>3.4137282924557866E-2</v>
      </c>
      <c r="P1071" s="52">
        <f>IFERROR(_xll.qlIndexFixing(Index1Y,$H1071,TRUE,_xll.ohTrigger(RecalcTrigger,Trigger1Y)),NA())</f>
        <v>3.5800863015390552E-2</v>
      </c>
      <c r="Q1071" s="52">
        <f>IFERROR(_xll.qlIndexFixing(ONIndex1Y,I1071,TRUE,_xll.ohTrigger(RecalcTrigger,Trigger1Y)),NA())</f>
        <v>3.5251485133080962E-2</v>
      </c>
    </row>
    <row r="1072" spans="2:17" x14ac:dyDescent="0.2">
      <c r="B1072" s="46" t="s">
        <v>51</v>
      </c>
      <c r="D1072" s="49">
        <f>_xll.qlCalendarAdvance(LocalCalendar,$D1071,B1072,"f",FALSE)</f>
        <v>46805</v>
      </c>
      <c r="E1072" s="49">
        <f>_xll.qlInterestRateIndexValueDate(IndexON,D1072)</f>
        <v>46805</v>
      </c>
      <c r="F1072" s="52">
        <f>IFERROR(_xll.qlIndexFixing(IndexON,D1072,TRUE,_xll.ohTrigger(RecalcTrigger,TriggerON)),NA())</f>
        <v>3.1211671674391539E-2</v>
      </c>
      <c r="H1072" s="49">
        <f>_xll.qlCalendarAdvance(IborCalendar,$H1071,B1072,"f",FALSE)</f>
        <v>46799</v>
      </c>
      <c r="I1072" s="49">
        <f>_xll.qlInterestRateIndexValueDate(Index1M,$H1072)</f>
        <v>46801</v>
      </c>
      <c r="J1072" s="52">
        <f>IFERROR(_xll.qlIndexFixing(Index1M,$H1072,TRUE,_xll.ohTrigger(RecalcTrigger,Trigger1M)),NA())</f>
        <v>3.242062849498268E-2</v>
      </c>
      <c r="K1072" s="52">
        <f>IFERROR(_xll.qlIndexFixing(ONIndex1M,I1072,TRUE,_xll.ohTrigger(RecalcTrigger,Trigger1M)),NA())</f>
        <v>3.2387519602976589E-2</v>
      </c>
      <c r="L1072" s="52">
        <f>IFERROR(_xll.qlIndexFixing(Index3M,H1072,TRUE,_xll.ohTrigger(RecalcTrigger,Trigger3M)),NA())</f>
        <v>3.3346605949483354E-2</v>
      </c>
      <c r="M1072" s="52">
        <f>IFERROR(_xll.qlIndexFixing(ONIndex3M,I1072,TRUE,_xll.ohTrigger(RecalcTrigger,Trigger3M)),NA())</f>
        <v>3.3227971463163364E-2</v>
      </c>
      <c r="N1072" s="52">
        <f>IFERROR(_xll.qlIndexFixing(Index6M,$H1072,TRUE,_xll.ohTrigger(RecalcTrigger,Trigger6M)),NA())</f>
        <v>3.4409859290893637E-2</v>
      </c>
      <c r="O1072" s="52">
        <f>IFERROR(_xll.qlIndexFixing(ONIndex6M,I1072,TRUE,_xll.ohTrigger(RecalcTrigger,Trigger6M)),NA())</f>
        <v>3.4137452715092831E-2</v>
      </c>
      <c r="P1072" s="52">
        <f>IFERROR(_xll.qlIndexFixing(Index1Y,$H1072,TRUE,_xll.ohTrigger(RecalcTrigger,Trigger1Y)),NA())</f>
        <v>3.5798223938555508E-2</v>
      </c>
      <c r="Q1072" s="52">
        <f>IFERROR(_xll.qlIndexFixing(ONIndex1Y,I1072,TRUE,_xll.ohTrigger(RecalcTrigger,Trigger1Y)),NA())</f>
        <v>3.5249091978752922E-2</v>
      </c>
    </row>
    <row r="1073" spans="2:17" x14ac:dyDescent="0.2">
      <c r="B1073" s="46" t="s">
        <v>51</v>
      </c>
      <c r="D1073" s="49">
        <f>_xll.qlCalendarAdvance(LocalCalendar,$D1072,B1073,"f",FALSE)</f>
        <v>46812</v>
      </c>
      <c r="E1073" s="49">
        <f>_xll.qlInterestRateIndexValueDate(IndexON,D1073)</f>
        <v>46812</v>
      </c>
      <c r="F1073" s="52">
        <f>IFERROR(_xll.qlIndexFixing(IndexON,D1073,TRUE,_xll.ohTrigger(RecalcTrigger,TriggerON)),NA())</f>
        <v>3.1208093672896453E-2</v>
      </c>
      <c r="H1073" s="49">
        <f>_xll.qlCalendarAdvance(IborCalendar,$H1072,B1073,"f",FALSE)</f>
        <v>46806</v>
      </c>
      <c r="I1073" s="49">
        <f>_xll.qlInterestRateIndexValueDate(Index1M,$H1073)</f>
        <v>46808</v>
      </c>
      <c r="J1073" s="52">
        <f>IFERROR(_xll.qlIndexFixing(Index1M,$H1073,TRUE,_xll.ohTrigger(RecalcTrigger,Trigger1M)),NA())</f>
        <v>3.2417382496436602E-2</v>
      </c>
      <c r="K1073" s="52">
        <f>IFERROR(_xll.qlIndexFixing(ONIndex1M,I1073,TRUE,_xll.ohTrigger(RecalcTrigger,Trigger1M)),NA())</f>
        <v>3.2383061996146267E-2</v>
      </c>
      <c r="L1073" s="52">
        <f>IFERROR(_xll.qlIndexFixing(Index3M,H1073,TRUE,_xll.ohTrigger(RecalcTrigger,Trigger3M)),NA())</f>
        <v>3.3344409279470355E-2</v>
      </c>
      <c r="M1073" s="52">
        <f>IFERROR(_xll.qlIndexFixing(ONIndex3M,I1073,TRUE,_xll.ohTrigger(RecalcTrigger,Trigger3M)),NA())</f>
        <v>3.3224383245613609E-2</v>
      </c>
      <c r="N1073" s="52">
        <f>IFERROR(_xll.qlIndexFixing(Index6M,$H1073,TRUE,_xll.ohTrigger(RecalcTrigger,Trigger6M)),NA())</f>
        <v>3.4408507318223557E-2</v>
      </c>
      <c r="O1073" s="52">
        <f>IFERROR(_xll.qlIndexFixing(ONIndex6M,I1073,TRUE,_xll.ohTrigger(RecalcTrigger,Trigger6M)),NA())</f>
        <v>3.4134580542133364E-2</v>
      </c>
      <c r="P1073" s="52">
        <f>IFERROR(_xll.qlIndexFixing(Index1Y,$H1073,TRUE,_xll.ohTrigger(RecalcTrigger,Trigger1Y)),NA())</f>
        <v>3.5792691890571604E-2</v>
      </c>
      <c r="Q1073" s="52">
        <f>IFERROR(_xll.qlIndexFixing(ONIndex1Y,I1073,TRUE,_xll.ohTrigger(RecalcTrigger,Trigger1Y)),NA())</f>
        <v>3.5243893438048346E-2</v>
      </c>
    </row>
    <row r="1074" spans="2:17" x14ac:dyDescent="0.2">
      <c r="B1074" s="46" t="s">
        <v>51</v>
      </c>
      <c r="D1074" s="49">
        <f>_xll.qlCalendarAdvance(LocalCalendar,$D1073,B1074,"f",FALSE)</f>
        <v>46819</v>
      </c>
      <c r="E1074" s="49">
        <f>_xll.qlInterestRateIndexValueDate(IndexON,D1074)</f>
        <v>46819</v>
      </c>
      <c r="F1074" s="52">
        <f>IFERROR(_xll.qlIndexFixing(IndexON,D1074,TRUE,_xll.ohTrigger(RecalcTrigger,TriggerON)),NA())</f>
        <v>3.120454733591238E-2</v>
      </c>
      <c r="H1074" s="49">
        <f>_xll.qlCalendarAdvance(IborCalendar,$H1073,B1074,"f",FALSE)</f>
        <v>46813</v>
      </c>
      <c r="I1074" s="49">
        <f>_xll.qlInterestRateIndexValueDate(Index1M,$H1074)</f>
        <v>46815</v>
      </c>
      <c r="J1074" s="52">
        <f>IFERROR(_xll.qlIndexFixing(Index1M,$H1074,TRUE,_xll.ohTrigger(RecalcTrigger,Trigger1M)),NA())</f>
        <v>3.2414133423490428E-2</v>
      </c>
      <c r="K1074" s="52">
        <f>IFERROR(_xll.qlIndexFixing(ONIndex1M,I1074,TRUE,_xll.ohTrigger(RecalcTrigger,Trigger1M)),NA())</f>
        <v>3.2379827228119495E-2</v>
      </c>
      <c r="L1074" s="52">
        <f>IFERROR(_xll.qlIndexFixing(Index3M,H1074,TRUE,_xll.ohTrigger(RecalcTrigger,Trigger3M)),NA())</f>
        <v>3.3347756153842965E-2</v>
      </c>
      <c r="M1074" s="52">
        <f>IFERROR(_xll.qlIndexFixing(ONIndex3M,I1074,TRUE,_xll.ohTrigger(RecalcTrigger,Trigger3M)),NA())</f>
        <v>3.3222175513936136E-2</v>
      </c>
      <c r="N1074" s="52">
        <f>IFERROR(_xll.qlIndexFixing(Index6M,$H1074,TRUE,_xll.ohTrigger(RecalcTrigger,Trigger6M)),NA())</f>
        <v>3.441331347658886E-2</v>
      </c>
      <c r="O1074" s="52">
        <f>IFERROR(_xll.qlIndexFixing(ONIndex6M,I1074,TRUE,_xll.ohTrigger(RecalcTrigger,Trigger6M)),NA())</f>
        <v>3.4133231829951427E-2</v>
      </c>
      <c r="P1074" s="52">
        <f>IFERROR(_xll.qlIndexFixing(Index1Y,$H1074,TRUE,_xll.ohTrigger(RecalcTrigger,Trigger1Y)),NA())</f>
        <v>3.5788497982934084E-2</v>
      </c>
      <c r="Q1074" s="52">
        <f>IFERROR(_xll.qlIndexFixing(ONIndex1Y,I1074,TRUE,_xll.ohTrigger(RecalcTrigger,Trigger1Y)),NA())</f>
        <v>3.5240255024824307E-2</v>
      </c>
    </row>
    <row r="1075" spans="2:17" x14ac:dyDescent="0.2">
      <c r="B1075" s="46" t="s">
        <v>51</v>
      </c>
      <c r="D1075" s="49">
        <f>_xll.qlCalendarAdvance(LocalCalendar,$D1074,B1075,"f",FALSE)</f>
        <v>46826</v>
      </c>
      <c r="E1075" s="49">
        <f>_xll.qlInterestRateIndexValueDate(IndexON,D1075)</f>
        <v>46826</v>
      </c>
      <c r="F1075" s="52">
        <f>IFERROR(_xll.qlIndexFixing(IndexON,D1075,TRUE,_xll.ohTrigger(RecalcTrigger,TriggerON)),NA())</f>
        <v>3.1201032663599193E-2</v>
      </c>
      <c r="H1075" s="49">
        <f>_xll.qlCalendarAdvance(IborCalendar,$H1074,B1075,"f",FALSE)</f>
        <v>46820</v>
      </c>
      <c r="I1075" s="49">
        <f>_xll.qlInterestRateIndexValueDate(Index1M,$H1075)</f>
        <v>46822</v>
      </c>
      <c r="J1075" s="52">
        <f>IFERROR(_xll.qlIndexFixing(Index1M,$H1075,TRUE,_xll.ohTrigger(RecalcTrigger,Trigger1M)),NA())</f>
        <v>3.2410881276146747E-2</v>
      </c>
      <c r="K1075" s="52">
        <f>IFERROR(_xll.qlIndexFixing(ONIndex1M,I1075,TRUE,_xll.ohTrigger(RecalcTrigger,Trigger1M)),NA())</f>
        <v>3.2376589392599797E-2</v>
      </c>
      <c r="L1075" s="52">
        <f>IFERROR(_xll.qlIndexFixing(Index3M,H1075,TRUE,_xll.ohTrigger(RecalcTrigger,Trigger3M)),NA())</f>
        <v>3.3345571327241627E-2</v>
      </c>
      <c r="M1075" s="52">
        <f>IFERROR(_xll.qlIndexFixing(ONIndex3M,I1075,TRUE,_xll.ohTrigger(RecalcTrigger,Trigger3M)),NA())</f>
        <v>3.3219973270934844E-2</v>
      </c>
      <c r="N1075" s="52">
        <f>IFERROR(_xll.qlIndexFixing(Index6M,$H1075,TRUE,_xll.ohTrigger(RecalcTrigger,Trigger6M)),NA())</f>
        <v>3.4410425587365338E-2</v>
      </c>
      <c r="O1075" s="52">
        <f>IFERROR(_xll.qlIndexFixing(ONIndex6M,I1075,TRUE,_xll.ohTrigger(RecalcTrigger,Trigger6M)),NA())</f>
        <v>3.4131884770447485E-2</v>
      </c>
      <c r="P1075" s="52">
        <f>IFERROR(_xll.qlIndexFixing(Index1Y,$H1075,TRUE,_xll.ohTrigger(RecalcTrigger,Trigger1Y)),NA())</f>
        <v>3.5784224797683853E-2</v>
      </c>
      <c r="Q1075" s="52">
        <f>IFERROR(_xll.qlIndexFixing(ONIndex1Y,I1075,TRUE,_xll.ohTrigger(RecalcTrigger,Trigger1Y)),NA())</f>
        <v>3.5236721567777352E-2</v>
      </c>
    </row>
    <row r="1076" spans="2:17" x14ac:dyDescent="0.2">
      <c r="B1076" s="46" t="s">
        <v>51</v>
      </c>
      <c r="D1076" s="49">
        <f>_xll.qlCalendarAdvance(LocalCalendar,$D1075,B1076,"f",FALSE)</f>
        <v>46833</v>
      </c>
      <c r="E1076" s="49">
        <f>_xll.qlInterestRateIndexValueDate(IndexON,D1076)</f>
        <v>46833</v>
      </c>
      <c r="F1076" s="52">
        <f>IFERROR(_xll.qlIndexFixing(IndexON,D1076,TRUE,_xll.ohTrigger(RecalcTrigger,TriggerON)),NA())</f>
        <v>3.1197549655956891E-2</v>
      </c>
      <c r="H1076" s="49">
        <f>_xll.qlCalendarAdvance(IborCalendar,$H1075,B1076,"f",FALSE)</f>
        <v>46827</v>
      </c>
      <c r="I1076" s="49">
        <f>_xll.qlInterestRateIndexValueDate(Index1M,$H1076)</f>
        <v>46829</v>
      </c>
      <c r="J1076" s="52">
        <f>IFERROR(_xll.qlIndexFixing(Index1M,$H1076,TRUE,_xll.ohTrigger(RecalcTrigger,Trigger1M)),NA())</f>
        <v>3.2408850610352036E-2</v>
      </c>
      <c r="K1076" s="52">
        <f>IFERROR(_xll.qlIndexFixing(ONIndex1M,I1076,TRUE,_xll.ohTrigger(RecalcTrigger,Trigger1M)),NA())</f>
        <v>3.2373348489587173E-2</v>
      </c>
      <c r="L1076" s="52">
        <f>IFERROR(_xll.qlIndexFixing(Index3M,H1076,TRUE,_xll.ohTrigger(RecalcTrigger,Trigger3M)),NA())</f>
        <v>3.3343392036781196E-2</v>
      </c>
      <c r="M1076" s="52">
        <f>IFERROR(_xll.qlIndexFixing(ONIndex3M,I1076,TRUE,_xll.ohTrigger(RecalcTrigger,Trigger3M)),NA())</f>
        <v>3.3217776516663022E-2</v>
      </c>
      <c r="N1076" s="52">
        <f>IFERROR(_xll.qlIndexFixing(Index6M,$H1076,TRUE,_xll.ohTrigger(RecalcTrigger,Trigger6M)),NA())</f>
        <v>3.4409078637837424E-2</v>
      </c>
      <c r="O1076" s="52">
        <f>IFERROR(_xll.qlIndexFixing(ONIndex6M,I1076,TRUE,_xll.ohTrigger(RecalcTrigger,Trigger6M)),NA())</f>
        <v>3.4130539363648182E-2</v>
      </c>
      <c r="P1076" s="52">
        <f>IFERROR(_xll.qlIndexFixing(Index1Y,$H1076,TRUE,_xll.ohTrigger(RecalcTrigger,Trigger1Y)),NA())</f>
        <v>3.5779867049357088E-2</v>
      </c>
      <c r="Q1076" s="52">
        <f>IFERROR(_xll.qlIndexFixing(ONIndex1Y,I1076,TRUE,_xll.ohTrigger(RecalcTrigger,Trigger1Y)),NA())</f>
        <v>3.5233293066960769E-2</v>
      </c>
    </row>
    <row r="1077" spans="2:17" x14ac:dyDescent="0.2">
      <c r="B1077" s="46" t="s">
        <v>51</v>
      </c>
      <c r="D1077" s="49">
        <f>_xll.qlCalendarAdvance(LocalCalendar,$D1076,B1077,"f",FALSE)</f>
        <v>46840</v>
      </c>
      <c r="E1077" s="49">
        <f>_xll.qlInterestRateIndexValueDate(IndexON,D1077)</f>
        <v>46840</v>
      </c>
      <c r="F1077" s="52">
        <f>IFERROR(_xll.qlIndexFixing(IndexON,D1077,TRUE,_xll.ohTrigger(RecalcTrigger,TriggerON)),NA())</f>
        <v>3.1194098312905538E-2</v>
      </c>
      <c r="H1077" s="49">
        <f>_xll.qlCalendarAdvance(IborCalendar,$H1076,B1077,"f",FALSE)</f>
        <v>46834</v>
      </c>
      <c r="I1077" s="49">
        <f>_xll.qlInterestRateIndexValueDate(Index1M,$H1077)</f>
        <v>46836</v>
      </c>
      <c r="J1077" s="52">
        <f>IFERROR(_xll.qlIndexFixing(Index1M,$H1077,TRUE,_xll.ohTrigger(RecalcTrigger,Trigger1M)),NA())</f>
        <v>3.2404367758282322E-2</v>
      </c>
      <c r="K1077" s="52">
        <f>IFERROR(_xll.qlIndexFixing(ONIndex1M,I1077,TRUE,_xll.ohTrigger(RecalcTrigger,Trigger1M)),NA())</f>
        <v>3.2370104519108267E-2</v>
      </c>
      <c r="L1077" s="52">
        <f>IFERROR(_xll.qlIndexFixing(Index3M,H1077,TRUE,_xll.ohTrigger(RecalcTrigger,Trigger3M)),NA())</f>
        <v>3.3341218282449764E-2</v>
      </c>
      <c r="M1077" s="52">
        <f>IFERROR(_xll.qlIndexFixing(ONIndex3M,I1077,TRUE,_xll.ohTrigger(RecalcTrigger,Trigger3M)),NA())</f>
        <v>3.3215585251040736E-2</v>
      </c>
      <c r="N1077" s="52">
        <f>IFERROR(_xll.qlIndexFixing(Index6M,$H1077,TRUE,_xll.ohTrigger(RecalcTrigger,Trigger6M)),NA())</f>
        <v>3.440773337064594E-2</v>
      </c>
      <c r="O1077" s="52">
        <f>IFERROR(_xll.qlIndexFixing(ONIndex6M,I1077,TRUE,_xll.ohTrigger(RecalcTrigger,Trigger6M)),NA())</f>
        <v>3.412919560955352E-2</v>
      </c>
      <c r="P1077" s="52">
        <f>IFERROR(_xll.qlIndexFixing(Index1Y,$H1077,TRUE,_xll.ohTrigger(RecalcTrigger,Trigger1Y)),NA())</f>
        <v>3.577541945260037E-2</v>
      </c>
      <c r="Q1077" s="52">
        <f>IFERROR(_xll.qlIndexFixing(ONIndex1Y,I1077,TRUE,_xll.ohTrigger(RecalcTrigger,Trigger1Y)),NA())</f>
        <v>3.5229969522321269E-2</v>
      </c>
    </row>
    <row r="1078" spans="2:17" x14ac:dyDescent="0.2">
      <c r="B1078" s="46" t="s">
        <v>51</v>
      </c>
      <c r="D1078" s="49">
        <f>_xll.qlCalendarAdvance(LocalCalendar,$D1077,B1078,"f",FALSE)</f>
        <v>46847</v>
      </c>
      <c r="E1078" s="49">
        <f>_xll.qlInterestRateIndexValueDate(IndexON,D1078)</f>
        <v>46847</v>
      </c>
      <c r="F1078" s="52">
        <f>IFERROR(_xll.qlIndexFixing(IndexON,D1078,TRUE,_xll.ohTrigger(RecalcTrigger,TriggerON)),NA())</f>
        <v>3.1190678634525071E-2</v>
      </c>
      <c r="H1078" s="49">
        <f>_xll.qlCalendarAdvance(IborCalendar,$H1077,B1078,"f",FALSE)</f>
        <v>46841</v>
      </c>
      <c r="I1078" s="49">
        <f>_xll.qlInterestRateIndexValueDate(Index1M,$H1078)</f>
        <v>46843</v>
      </c>
      <c r="J1078" s="52">
        <f>IFERROR(_xll.qlIndexFixing(Index1M,$H1078,TRUE,_xll.ohTrigger(RecalcTrigger,Trigger1M)),NA())</f>
        <v>3.2397435942637429E-2</v>
      </c>
      <c r="K1078" s="52">
        <f>IFERROR(_xll.qlIndexFixing(ONIndex1M,I1078,TRUE,_xll.ohTrigger(RecalcTrigger,Trigger1M)),NA())</f>
        <v>3.2366857481136435E-2</v>
      </c>
      <c r="L1078" s="52">
        <f>IFERROR(_xll.qlIndexFixing(Index3M,H1078,TRUE,_xll.ohTrigger(RecalcTrigger,Trigger3M)),NA())</f>
        <v>3.3334894065283692E-2</v>
      </c>
      <c r="M1078" s="52">
        <f>IFERROR(_xll.qlIndexFixing(ONIndex3M,I1078,TRUE,_xll.ohTrigger(RecalcTrigger,Trigger3M)),NA())</f>
        <v>3.3213399474121275E-2</v>
      </c>
      <c r="N1078" s="52">
        <f>IFERROR(_xll.qlIndexFixing(Index6M,$H1078,TRUE,_xll.ohTrigger(RecalcTrigger,Trigger6M)),NA())</f>
        <v>3.4401772682622282E-2</v>
      </c>
      <c r="O1078" s="52">
        <f>IFERROR(_xll.qlIndexFixing(ONIndex6M,I1078,TRUE,_xll.ohTrigger(RecalcTrigger,Trigger6M)),NA())</f>
        <v>3.4127853508136852E-2</v>
      </c>
      <c r="P1078" s="52">
        <f>IFERROR(_xll.qlIndexFixing(Index1Y,$H1078,TRUE,_xll.ohTrigger(RecalcTrigger,Trigger1Y)),NA())</f>
        <v>3.5765472326266985E-2</v>
      </c>
      <c r="Q1078" s="52">
        <f>IFERROR(_xll.qlIndexFixing(ONIndex1Y,I1078,TRUE,_xll.ohTrigger(RecalcTrigger,Trigger1Y)),NA())</f>
        <v>3.5226750933832207E-2</v>
      </c>
    </row>
    <row r="1079" spans="2:17" x14ac:dyDescent="0.2">
      <c r="B1079" s="46" t="s">
        <v>51</v>
      </c>
      <c r="D1079" s="49">
        <f>_xll.qlCalendarAdvance(LocalCalendar,$D1078,B1079,"f",FALSE)</f>
        <v>46854</v>
      </c>
      <c r="E1079" s="49">
        <f>_xll.qlInterestRateIndexValueDate(IndexON,D1079)</f>
        <v>46854</v>
      </c>
      <c r="F1079" s="52">
        <f>IFERROR(_xll.qlIndexFixing(IndexON,D1079,TRUE,_xll.ohTrigger(RecalcTrigger,TriggerON)),NA())</f>
        <v>3.1187290620655617E-2</v>
      </c>
      <c r="H1079" s="49">
        <f>_xll.qlCalendarAdvance(IborCalendar,$H1078,B1079,"f",FALSE)</f>
        <v>46848</v>
      </c>
      <c r="I1079" s="49">
        <f>_xll.qlInterestRateIndexValueDate(Index1M,$H1079)</f>
        <v>46850</v>
      </c>
      <c r="J1079" s="52">
        <f>IFERROR(_xll.qlIndexFixing(Index1M,$H1079,TRUE,_xll.ohTrigger(RecalcTrigger,Trigger1M)),NA())</f>
        <v>3.239784194286395E-2</v>
      </c>
      <c r="K1079" s="52">
        <f>IFERROR(_xll.qlIndexFixing(ONIndex1M,I1079,TRUE,_xll.ohTrigger(RecalcTrigger,Trigger1M)),NA())</f>
        <v>3.2363607375671677E-2</v>
      </c>
      <c r="L1079" s="52">
        <f>IFERROR(_xll.qlIndexFixing(Index3M,H1079,TRUE,_xll.ohTrigger(RecalcTrigger,Trigger3M)),NA())</f>
        <v>3.3332730795360935E-2</v>
      </c>
      <c r="M1079" s="52">
        <f>IFERROR(_xll.qlIndexFixing(ONIndex3M,I1079,TRUE,_xll.ohTrigger(RecalcTrigger,Trigger3M)),NA())</f>
        <v>3.3211219185931284E-2</v>
      </c>
      <c r="N1079" s="52">
        <f>IFERROR(_xll.qlIndexFixing(Index6M,$H1079,TRUE,_xll.ohTrigger(RecalcTrigger,Trigger6M)),NA())</f>
        <v>3.4406587104196883E-2</v>
      </c>
      <c r="O1079" s="52">
        <f>IFERROR(_xll.qlIndexFixing(ONIndex6M,I1079,TRUE,_xll.ohTrigger(RecalcTrigger,Trigger6M)),NA())</f>
        <v>3.4126513059424823E-2</v>
      </c>
      <c r="P1079" s="52">
        <f>IFERROR(_xll.qlIndexFixing(Index1Y,$H1079,TRUE,_xll.ohTrigger(RecalcTrigger,Trigger1Y)),NA())</f>
        <v>3.5766233572968716E-2</v>
      </c>
      <c r="Q1079" s="52">
        <f>IFERROR(_xll.qlIndexFixing(ONIndex1Y,I1079,TRUE,_xll.ohTrigger(RecalcTrigger,Trigger1Y)),NA())</f>
        <v>3.5223637301493582E-2</v>
      </c>
    </row>
    <row r="1080" spans="2:17" x14ac:dyDescent="0.2">
      <c r="B1080" s="46" t="s">
        <v>51</v>
      </c>
      <c r="D1080" s="49">
        <f>_xll.qlCalendarAdvance(LocalCalendar,$D1079,B1080,"f",FALSE)</f>
        <v>46861</v>
      </c>
      <c r="E1080" s="49">
        <f>_xll.qlInterestRateIndexValueDate(IndexON,D1080)</f>
        <v>46861</v>
      </c>
      <c r="F1080" s="52">
        <f>IFERROR(_xll.qlIndexFixing(IndexON,D1080,TRUE,_xll.ohTrigger(RecalcTrigger,TriggerON)),NA())</f>
        <v>3.1183934271536984E-2</v>
      </c>
      <c r="H1080" s="49">
        <f>_xll.qlCalendarAdvance(IborCalendar,$H1079,B1080,"f",FALSE)</f>
        <v>46855</v>
      </c>
      <c r="I1080" s="49">
        <f>_xll.qlInterestRateIndexValueDate(Index1M,$H1080)</f>
        <v>46861</v>
      </c>
      <c r="J1080" s="52">
        <f>IFERROR(_xll.qlIndexFixing(Index1M,$H1080,TRUE,_xll.ohTrigger(RecalcTrigger,Trigger1M)),NA())</f>
        <v>3.2391483702702395E-2</v>
      </c>
      <c r="K1080" s="52">
        <f>IFERROR(_xll.qlIndexFixing(ONIndex1M,I1080,TRUE,_xll.ohTrigger(RecalcTrigger,Trigger1M)),NA())</f>
        <v>3.2356050885944398E-2</v>
      </c>
      <c r="L1080" s="52">
        <f>IFERROR(_xll.qlIndexFixing(Index3M,H1080,TRUE,_xll.ohTrigger(RecalcTrigger,Trigger3M)),NA())</f>
        <v>3.3329342553209913E-2</v>
      </c>
      <c r="M1080" s="52">
        <f>IFERROR(_xll.qlIndexFixing(ONIndex3M,I1080,TRUE,_xll.ohTrigger(RecalcTrigger,Trigger3M)),NA())</f>
        <v>3.3205051168581079E-2</v>
      </c>
      <c r="N1080" s="52">
        <f>IFERROR(_xll.qlIndexFixing(Index6M,$H1080,TRUE,_xll.ohTrigger(RecalcTrigger,Trigger6M)),NA())</f>
        <v>3.4399864447944267E-2</v>
      </c>
      <c r="O1080" s="52">
        <f>IFERROR(_xll.qlIndexFixing(ONIndex6M,I1080,TRUE,_xll.ohTrigger(RecalcTrigger,Trigger6M)),NA())</f>
        <v>3.4121366809305442E-2</v>
      </c>
      <c r="P1080" s="52">
        <f>IFERROR(_xll.qlIndexFixing(Index1Y,$H1080,TRUE,_xll.ohTrigger(RecalcTrigger,Trigger1Y)),NA())</f>
        <v>3.5756080769245212E-2</v>
      </c>
      <c r="Q1080" s="52">
        <f>IFERROR(_xll.qlIndexFixing(ONIndex1Y,I1080,TRUE,_xll.ohTrigger(RecalcTrigger,Trigger1Y)),NA())</f>
        <v>3.5215925602987141E-2</v>
      </c>
    </row>
    <row r="1081" spans="2:17" x14ac:dyDescent="0.2">
      <c r="B1081" s="46" t="s">
        <v>51</v>
      </c>
      <c r="D1081" s="49">
        <f>_xll.qlCalendarAdvance(LocalCalendar,$D1080,B1081,"f",FALSE)</f>
        <v>46868</v>
      </c>
      <c r="E1081" s="49">
        <f>_xll.qlInterestRateIndexValueDate(IndexON,D1081)</f>
        <v>46868</v>
      </c>
      <c r="F1081" s="52">
        <f>IFERROR(_xll.qlIndexFixing(IndexON,D1081,TRUE,_xll.ohTrigger(RecalcTrigger,TriggerON)),NA())</f>
        <v>3.1180609586929364E-2</v>
      </c>
      <c r="H1081" s="49">
        <f>_xll.qlCalendarAdvance(IborCalendar,$H1080,B1081,"f",FALSE)</f>
        <v>46862</v>
      </c>
      <c r="I1081" s="49">
        <f>_xll.qlInterestRateIndexValueDate(Index1M,$H1081)</f>
        <v>46864</v>
      </c>
      <c r="J1081" s="52">
        <f>IFERROR(_xll.qlIndexFixing(Index1M,$H1081,TRUE,_xll.ohTrigger(RecalcTrigger,Trigger1M)),NA())</f>
        <v>3.2391303829907112E-2</v>
      </c>
      <c r="K1081" s="52">
        <f>IFERROR(_xll.qlIndexFixing(ONIndex1M,I1081,TRUE,_xll.ohTrigger(RecalcTrigger,Trigger1M)),NA())</f>
        <v>3.2357097962343317E-2</v>
      </c>
      <c r="L1081" s="52">
        <f>IFERROR(_xll.qlIndexFixing(Index3M,H1081,TRUE,_xll.ohTrigger(RecalcTrigger,Trigger3M)),NA())</f>
        <v>3.3328420859107775E-2</v>
      </c>
      <c r="M1081" s="52">
        <f>IFERROR(_xll.qlIndexFixing(ONIndex3M,I1081,TRUE,_xll.ohTrigger(RecalcTrigger,Trigger3M)),NA())</f>
        <v>3.3206875075526554E-2</v>
      </c>
      <c r="N1081" s="52">
        <f>IFERROR(_xll.qlIndexFixing(Index6M,$H1081,TRUE,_xll.ohTrigger(RecalcTrigger,Trigger6M)),NA())</f>
        <v>3.4402369125177364E-2</v>
      </c>
      <c r="O1081" s="52">
        <f>IFERROR(_xll.qlIndexFixing(ONIndex6M,I1081,TRUE,_xll.ohTrigger(RecalcTrigger,Trigger6M)),NA())</f>
        <v>3.412383712003475E-2</v>
      </c>
      <c r="P1081" s="52">
        <f>IFERROR(_xll.qlIndexFixing(Index1Y,$H1081,TRUE,_xll.ohTrigger(RecalcTrigger,Trigger1Y)),NA())</f>
        <v>3.5756624878363175E-2</v>
      </c>
      <c r="Q1081" s="52">
        <f>IFERROR(_xll.qlIndexFixing(ONIndex1Y,I1081,TRUE,_xll.ohTrigger(RecalcTrigger,Trigger1Y)),NA())</f>
        <v>3.521772490529429E-2</v>
      </c>
    </row>
    <row r="1082" spans="2:17" x14ac:dyDescent="0.2">
      <c r="B1082" s="46" t="s">
        <v>51</v>
      </c>
      <c r="D1082" s="49">
        <f>_xll.qlCalendarAdvance(LocalCalendar,$D1081,B1082,"f",FALSE)</f>
        <v>46875</v>
      </c>
      <c r="E1082" s="49">
        <f>_xll.qlInterestRateIndexValueDate(IndexON,D1082)</f>
        <v>46875</v>
      </c>
      <c r="F1082" s="52">
        <f>IFERROR(_xll.qlIndexFixing(IndexON,D1082,TRUE,_xll.ohTrigger(RecalcTrigger,TriggerON)),NA())</f>
        <v>3.1177316567072566E-2</v>
      </c>
      <c r="H1082" s="49">
        <f>_xll.qlCalendarAdvance(IborCalendar,$H1081,B1082,"f",FALSE)</f>
        <v>46869</v>
      </c>
      <c r="I1082" s="49">
        <f>_xll.qlInterestRateIndexValueDate(Index1M,$H1082)</f>
        <v>46871</v>
      </c>
      <c r="J1082" s="52">
        <f>IFERROR(_xll.qlIndexFixing(Index1M,$H1082,TRUE,_xll.ohTrigger(RecalcTrigger,Trigger1M)),NA())</f>
        <v>3.2390473140290706E-2</v>
      </c>
      <c r="K1082" s="52">
        <f>IFERROR(_xll.qlIndexFixing(ONIndex1M,I1082,TRUE,_xll.ohTrigger(RecalcTrigger,Trigger1M)),NA())</f>
        <v>3.2355059451489865E-2</v>
      </c>
      <c r="L1082" s="52">
        <f>IFERROR(_xll.qlIndexFixing(Index3M,H1082,TRUE,_xll.ohTrigger(RecalcTrigger,Trigger3M)),NA())</f>
        <v>3.3330432552421511E-2</v>
      </c>
      <c r="M1082" s="52">
        <f>IFERROR(_xll.qlIndexFixing(ONIndex3M,I1082,TRUE,_xll.ohTrigger(RecalcTrigger,Trigger3M)),NA())</f>
        <v>3.3206088152379909E-2</v>
      </c>
      <c r="N1082" s="52">
        <f>IFERROR(_xll.qlIndexFixing(Index6M,$H1082,TRUE,_xll.ohTrigger(RecalcTrigger,Trigger6M)),NA())</f>
        <v>3.4402571470673979E-2</v>
      </c>
      <c r="O1082" s="52">
        <f>IFERROR(_xll.qlIndexFixing(ONIndex6M,I1082,TRUE,_xll.ohTrigger(RecalcTrigger,Trigger6M)),NA())</f>
        <v>3.4124023345076804E-2</v>
      </c>
      <c r="P1082" s="52">
        <f>IFERROR(_xll.qlIndexFixing(Index1Y,$H1082,TRUE,_xll.ohTrigger(RecalcTrigger,Trigger1Y)),NA())</f>
        <v>3.575164876337935E-2</v>
      </c>
      <c r="Q1082" s="52">
        <f>IFERROR(_xll.qlIndexFixing(ONIndex1Y,I1082,TRUE,_xll.ohTrigger(RecalcTrigger,Trigger1Y)),NA())</f>
        <v>3.521645308786292E-2</v>
      </c>
    </row>
    <row r="1083" spans="2:17" x14ac:dyDescent="0.2">
      <c r="B1083" s="46" t="s">
        <v>51</v>
      </c>
      <c r="D1083" s="49">
        <f>_xll.qlCalendarAdvance(LocalCalendar,$D1082,B1083,"f",FALSE)</f>
        <v>46882</v>
      </c>
      <c r="E1083" s="49">
        <f>_xll.qlInterestRateIndexValueDate(IndexON,D1083)</f>
        <v>46882</v>
      </c>
      <c r="F1083" s="52">
        <f>IFERROR(_xll.qlIndexFixing(IndexON,D1083,TRUE,_xll.ohTrigger(RecalcTrigger,TriggerON)),NA())</f>
        <v>3.1174055211806717E-2</v>
      </c>
      <c r="H1083" s="49">
        <f>_xll.qlCalendarAdvance(IborCalendar,$H1082,B1083,"f",FALSE)</f>
        <v>46876</v>
      </c>
      <c r="I1083" s="49">
        <f>_xll.qlInterestRateIndexValueDate(Index1M,$H1083)</f>
        <v>46878</v>
      </c>
      <c r="J1083" s="52">
        <f>IFERROR(_xll.qlIndexFixing(Index1M,$H1083,TRUE,_xll.ohTrigger(RecalcTrigger,Trigger1M)),NA())</f>
        <v>3.2384753419437591E-2</v>
      </c>
      <c r="K1083" s="52">
        <f>IFERROR(_xll.qlIndexFixing(ONIndex1M,I1083,TRUE,_xll.ohTrigger(RecalcTrigger,Trigger1M)),NA())</f>
        <v>3.2350576279069898E-2</v>
      </c>
      <c r="L1083" s="52">
        <f>IFERROR(_xll.qlIndexFixing(Index3M,H1083,TRUE,_xll.ohTrigger(RecalcTrigger,Trigger3M)),NA())</f>
        <v>3.3328292014676159E-2</v>
      </c>
      <c r="M1083" s="52">
        <f>IFERROR(_xll.qlIndexFixing(ONIndex3M,I1083,TRUE,_xll.ohTrigger(RecalcTrigger,Trigger3M)),NA())</f>
        <v>3.3202552919933126E-2</v>
      </c>
      <c r="N1083" s="52">
        <f>IFERROR(_xll.qlIndexFixing(Index6M,$H1083,TRUE,_xll.ohTrigger(RecalcTrigger,Trigger6M)),NA())</f>
        <v>3.4399697096373742E-2</v>
      </c>
      <c r="O1083" s="52">
        <f>IFERROR(_xll.qlIndexFixing(ONIndex6M,I1083,TRUE,_xll.ohTrigger(RecalcTrigger,Trigger6M)),NA())</f>
        <v>3.4121167791436591E-2</v>
      </c>
      <c r="P1083" s="52">
        <f>IFERROR(_xll.qlIndexFixing(Index1Y,$H1083,TRUE,_xll.ohTrigger(RecalcTrigger,Trigger1Y)),NA())</f>
        <v>3.5747840898429258E-2</v>
      </c>
      <c r="Q1083" s="52">
        <f>IFERROR(_xll.qlIndexFixing(ONIndex1Y,I1083,TRUE,_xll.ohTrigger(RecalcTrigger,Trigger1Y)),NA())</f>
        <v>3.5212232333670102E-2</v>
      </c>
    </row>
    <row r="1084" spans="2:17" x14ac:dyDescent="0.2">
      <c r="B1084" s="46" t="s">
        <v>51</v>
      </c>
      <c r="D1084" s="49">
        <f>_xll.qlCalendarAdvance(LocalCalendar,$D1083,B1084,"f",FALSE)</f>
        <v>46889</v>
      </c>
      <c r="E1084" s="49">
        <f>_xll.qlInterestRateIndexValueDate(IndexON,D1084)</f>
        <v>46889</v>
      </c>
      <c r="F1084" s="52">
        <f>IFERROR(_xll.qlIndexFixing(IndexON,D1084,TRUE,_xll.ohTrigger(RecalcTrigger,TriggerON)),NA())</f>
        <v>3.1170825521131817E-2</v>
      </c>
      <c r="H1084" s="49">
        <f>_xll.qlCalendarAdvance(IborCalendar,$H1083,B1084,"f",FALSE)</f>
        <v>46883</v>
      </c>
      <c r="I1084" s="49">
        <f>_xll.qlInterestRateIndexValueDate(Index1M,$H1084)</f>
        <v>46885</v>
      </c>
      <c r="J1084" s="52">
        <f>IFERROR(_xll.qlIndexFixing(Index1M,$H1084,TRUE,_xll.ohTrigger(RecalcTrigger,Trigger1M)),NA())</f>
        <v>3.238147360264524E-2</v>
      </c>
      <c r="K1084" s="52">
        <f>IFERROR(_xll.qlIndexFixing(ONIndex1M,I1084,TRUE,_xll.ohTrigger(RecalcTrigger,Trigger1M)),NA())</f>
        <v>3.2347310836193799E-2</v>
      </c>
      <c r="L1084" s="52">
        <f>IFERROR(_xll.qlIndexFixing(Index3M,H1084,TRUE,_xll.ohTrigger(RecalcTrigger,Trigger3M)),NA())</f>
        <v>3.3326157012996883E-2</v>
      </c>
      <c r="M1084" s="52">
        <f>IFERROR(_xll.qlIndexFixing(ONIndex3M,I1084,TRUE,_xll.ohTrigger(RecalcTrigger,Trigger3M)),NA())</f>
        <v>3.3200400075150682E-2</v>
      </c>
      <c r="N1084" s="52">
        <f>IFERROR(_xll.qlIndexFixing(Index6M,$H1084,TRUE,_xll.ohTrigger(RecalcTrigger,Trigger6M)),NA())</f>
        <v>3.4398363605442663E-2</v>
      </c>
      <c r="O1084" s="52">
        <f>IFERROR(_xll.qlIndexFixing(ONIndex6M,I1084,TRUE,_xll.ohTrigger(RecalcTrigger,Trigger6M)),NA())</f>
        <v>3.4119835606167825E-2</v>
      </c>
      <c r="P1084" s="52">
        <f>IFERROR(_xll.qlIndexFixing(Index1Y,$H1084,TRUE,_xll.ohTrigger(RecalcTrigger,Trigger1Y)),NA())</f>
        <v>3.5741326575142333E-2</v>
      </c>
      <c r="Q1084" s="52">
        <f>IFERROR(_xll.qlIndexFixing(ONIndex1Y,I1084,TRUE,_xll.ohTrigger(RecalcTrigger,Trigger1Y)),NA())</f>
        <v>3.5209643482030373E-2</v>
      </c>
    </row>
    <row r="1085" spans="2:17" x14ac:dyDescent="0.2">
      <c r="B1085" s="46" t="s">
        <v>51</v>
      </c>
      <c r="D1085" s="49">
        <f>_xll.qlCalendarAdvance(LocalCalendar,$D1084,B1085,"f",FALSE)</f>
        <v>46896</v>
      </c>
      <c r="E1085" s="49">
        <f>_xll.qlInterestRateIndexValueDate(IndexON,D1085)</f>
        <v>46896</v>
      </c>
      <c r="F1085" s="52">
        <f>IFERROR(_xll.qlIndexFixing(IndexON,D1085,TRUE,_xll.ohTrigger(RecalcTrigger,TriggerON)),NA())</f>
        <v>3.1167627495047867E-2</v>
      </c>
      <c r="H1085" s="49">
        <f>_xll.qlCalendarAdvance(IborCalendar,$H1084,B1085,"f",FALSE)</f>
        <v>46890</v>
      </c>
      <c r="I1085" s="49">
        <f>_xll.qlInterestRateIndexValueDate(Index1M,$H1085)</f>
        <v>46892</v>
      </c>
      <c r="J1085" s="52">
        <f>IFERROR(_xll.qlIndexFixing(Index1M,$H1085,TRUE,_xll.ohTrigger(RecalcTrigger,Trigger1M)),NA())</f>
        <v>3.2378190711476004E-2</v>
      </c>
      <c r="K1085" s="52">
        <f>IFERROR(_xll.qlIndexFixing(ONIndex1M,I1085,TRUE,_xll.ohTrigger(RecalcTrigger,Trigger1M)),NA())</f>
        <v>3.2344042325824773E-2</v>
      </c>
      <c r="L1085" s="52">
        <f>IFERROR(_xll.qlIndexFixing(Index3M,H1085,TRUE,_xll.ohTrigger(RecalcTrigger,Trigger3M)),NA())</f>
        <v>3.3324027547371772E-2</v>
      </c>
      <c r="M1085" s="52">
        <f>IFERROR(_xll.qlIndexFixing(ONIndex3M,I1085,TRUE,_xll.ohTrigger(RecalcTrigger,Trigger3M)),NA())</f>
        <v>3.3198252719044419E-2</v>
      </c>
      <c r="N1085" s="52">
        <f>IFERROR(_xll.qlIndexFixing(Index6M,$H1085,TRUE,_xll.ohTrigger(RecalcTrigger,Trigger6M)),NA())</f>
        <v>3.4397031796820791E-2</v>
      </c>
      <c r="O1085" s="52">
        <f>IFERROR(_xll.qlIndexFixing(ONIndex6M,I1085,TRUE,_xll.ohTrigger(RecalcTrigger,Trigger6M)),NA())</f>
        <v>3.41185050736037E-2</v>
      </c>
      <c r="P1085" s="52">
        <f>IFERROR(_xll.qlIndexFixing(Index1Y,$H1085,TRUE,_xll.ohTrigger(RecalcTrigger,Trigger1Y)),NA())</f>
        <v>3.5735969933175064E-2</v>
      </c>
      <c r="Q1085" s="52">
        <f>IFERROR(_xll.qlIndexFixing(ONIndex1Y,I1085,TRUE,_xll.ohTrigger(RecalcTrigger,Trigger1Y)),NA())</f>
        <v>3.5207159586514436E-2</v>
      </c>
    </row>
    <row r="1086" spans="2:17" x14ac:dyDescent="0.2">
      <c r="B1086" s="46" t="s">
        <v>51</v>
      </c>
      <c r="D1086" s="49">
        <f>_xll.qlCalendarAdvance(LocalCalendar,$D1085,B1086,"f",FALSE)</f>
        <v>46903</v>
      </c>
      <c r="E1086" s="49">
        <f>_xll.qlInterestRateIndexValueDate(IndexON,D1086)</f>
        <v>46903</v>
      </c>
      <c r="F1086" s="52">
        <f>IFERROR(_xll.qlIndexFixing(IndexON,D1086,TRUE,_xll.ohTrigger(RecalcTrigger,TriggerON)),NA())</f>
        <v>3.1164461133634802E-2</v>
      </c>
      <c r="H1086" s="49">
        <f>_xll.qlCalendarAdvance(IborCalendar,$H1085,B1086,"f",FALSE)</f>
        <v>46897</v>
      </c>
      <c r="I1086" s="49">
        <f>_xll.qlInterestRateIndexValueDate(Index1M,$H1086)</f>
        <v>46899</v>
      </c>
      <c r="J1086" s="52">
        <f>IFERROR(_xll.qlIndexFixing(Index1M,$H1086,TRUE,_xll.ohTrigger(RecalcTrigger,Trigger1M)),NA())</f>
        <v>3.2374904745940208E-2</v>
      </c>
      <c r="K1086" s="52">
        <f>IFERROR(_xll.qlIndexFixing(ONIndex1M,I1086,TRUE,_xll.ohTrigger(RecalcTrigger,Trigger1M)),NA())</f>
        <v>3.2341989494493184E-2</v>
      </c>
      <c r="L1086" s="52">
        <f>IFERROR(_xll.qlIndexFixing(Index3M,H1086,TRUE,_xll.ohTrigger(RecalcTrigger,Trigger3M)),NA())</f>
        <v>3.3323290741801515E-2</v>
      </c>
      <c r="M1086" s="52">
        <f>IFERROR(_xll.qlIndexFixing(ONIndex3M,I1086,TRUE,_xll.ohTrigger(RecalcTrigger,Trigger3M)),NA())</f>
        <v>3.3197488525888996E-2</v>
      </c>
      <c r="N1086" s="52">
        <f>IFERROR(_xll.qlIndexFixing(Index6M,$H1086,TRUE,_xll.ohTrigger(RecalcTrigger,Trigger6M)),NA())</f>
        <v>3.4395701670504673E-2</v>
      </c>
      <c r="O1086" s="52">
        <f>IFERROR(_xll.qlIndexFixing(ONIndex6M,I1086,TRUE,_xll.ohTrigger(RecalcTrigger,Trigger6M)),NA())</f>
        <v>3.4118697876950321E-2</v>
      </c>
      <c r="P1086" s="52">
        <f>IFERROR(_xll.qlIndexFixing(Index1Y,$H1086,TRUE,_xll.ohTrigger(RecalcTrigger,Trigger1Y)),NA())</f>
        <v>3.573172892581665E-2</v>
      </c>
      <c r="Q1086" s="52">
        <f>IFERROR(_xll.qlIndexFixing(ONIndex1Y,I1086,TRUE,_xll.ohTrigger(RecalcTrigger,Trigger1Y)),NA())</f>
        <v>3.5206336591762089E-2</v>
      </c>
    </row>
    <row r="1087" spans="2:17" x14ac:dyDescent="0.2">
      <c r="B1087" s="46" t="s">
        <v>51</v>
      </c>
      <c r="D1087" s="49">
        <f>_xll.qlCalendarAdvance(LocalCalendar,$D1086,B1087,"f",FALSE)</f>
        <v>46910</v>
      </c>
      <c r="E1087" s="49">
        <f>_xll.qlInterestRateIndexValueDate(IndexON,D1087)</f>
        <v>46910</v>
      </c>
      <c r="F1087" s="52">
        <f>IFERROR(_xll.qlIndexFixing(IndexON,D1087,TRUE,_xll.ohTrigger(RecalcTrigger,TriggerON)),NA())</f>
        <v>3.1161326436892622E-2</v>
      </c>
      <c r="H1087" s="49">
        <f>_xll.qlCalendarAdvance(IborCalendar,$H1086,B1087,"f",FALSE)</f>
        <v>46904</v>
      </c>
      <c r="I1087" s="49">
        <f>_xll.qlInterestRateIndexValueDate(Index1M,$H1087)</f>
        <v>46906</v>
      </c>
      <c r="J1087" s="52">
        <f>IFERROR(_xll.qlIndexFixing(Index1M,$H1087,TRUE,_xll.ohTrigger(RecalcTrigger,Trigger1M)),NA())</f>
        <v>3.2371615706042994E-2</v>
      </c>
      <c r="K1087" s="52">
        <f>IFERROR(_xll.qlIndexFixing(ONIndex1M,I1087,TRUE,_xll.ohTrigger(RecalcTrigger,Trigger1M)),NA())</f>
        <v>3.2337496102714525E-2</v>
      </c>
      <c r="L1087" s="52">
        <f>IFERROR(_xll.qlIndexFixing(Index3M,H1087,TRUE,_xll.ohTrigger(RecalcTrigger,Trigger3M)),NA())</f>
        <v>3.3321172548495703E-2</v>
      </c>
      <c r="M1087" s="52">
        <f>IFERROR(_xll.qlIndexFixing(ONIndex3M,I1087,TRUE,_xll.ohTrigger(RecalcTrigger,Trigger3M)),NA())</f>
        <v>3.3193974472940369E-2</v>
      </c>
      <c r="N1087" s="52">
        <f>IFERROR(_xll.qlIndexFixing(Index6M,$H1087,TRUE,_xll.ohTrigger(RecalcTrigger,Trigger6M)),NA())</f>
        <v>3.4394373226491283E-2</v>
      </c>
      <c r="O1087" s="52">
        <f>IFERROR(_xll.qlIndexFixing(ONIndex6M,I1087,TRUE,_xll.ohTrigger(RecalcTrigger,Trigger6M)),NA())</f>
        <v>3.4115848966536078E-2</v>
      </c>
      <c r="P1087" s="52">
        <f>IFERROR(_xll.qlIndexFixing(Index1Y,$H1087,TRUE,_xll.ohTrigger(RecalcTrigger,Trigger1Y)),NA())</f>
        <v>3.5724839132961324E-2</v>
      </c>
      <c r="Q1087" s="52">
        <f>IFERROR(_xll.qlIndexFixing(ONIndex1Y,I1087,TRUE,_xll.ohTrigger(RecalcTrigger,Trigger1Y)),NA())</f>
        <v>3.5202506663800648E-2</v>
      </c>
    </row>
    <row r="1088" spans="2:17" x14ac:dyDescent="0.2">
      <c r="B1088" s="46" t="s">
        <v>51</v>
      </c>
      <c r="D1088" s="49">
        <f>_xll.qlCalendarAdvance(LocalCalendar,$D1087,B1088,"f",FALSE)</f>
        <v>46917</v>
      </c>
      <c r="E1088" s="49">
        <f>_xll.qlInterestRateIndexValueDate(IndexON,D1088)</f>
        <v>46917</v>
      </c>
      <c r="F1088" s="52">
        <f>IFERROR(_xll.qlIndexFixing(IndexON,D1088,TRUE,_xll.ohTrigger(RecalcTrigger,TriggerON)),NA())</f>
        <v>3.1158223404661456E-2</v>
      </c>
      <c r="H1088" s="49">
        <f>_xll.qlCalendarAdvance(IborCalendar,$H1087,B1088,"f",FALSE)</f>
        <v>46911</v>
      </c>
      <c r="I1088" s="49">
        <f>_xll.qlInterestRateIndexValueDate(Index1M,$H1088)</f>
        <v>46913</v>
      </c>
      <c r="J1088" s="52">
        <f>IFERROR(_xll.qlIndexFixing(Index1M,$H1088,TRUE,_xll.ohTrigger(RecalcTrigger,Trigger1M)),NA())</f>
        <v>3.2368323591781795E-2</v>
      </c>
      <c r="K1088" s="52">
        <f>IFERROR(_xll.qlIndexFixing(ONIndex1M,I1088,TRUE,_xll.ohTrigger(RecalcTrigger,Trigger1M)),NA())</f>
        <v>3.2334218389920011E-2</v>
      </c>
      <c r="L1088" s="52">
        <f>IFERROR(_xll.qlIndexFixing(Index3M,H1088,TRUE,_xll.ohTrigger(RecalcTrigger,Trigger3M)),NA())</f>
        <v>3.3317672366745765E-2</v>
      </c>
      <c r="M1088" s="52">
        <f>IFERROR(_xll.qlIndexFixing(ONIndex3M,I1088,TRUE,_xll.ohTrigger(RecalcTrigger,Trigger3M)),NA())</f>
        <v>3.3191843582889291E-2</v>
      </c>
      <c r="N1088" s="52">
        <f>IFERROR(_xll.qlIndexFixing(Index6M,$H1088,TRUE,_xll.ohTrigger(RecalcTrigger,Trigger6M)),NA())</f>
        <v>3.4393046464776734E-2</v>
      </c>
      <c r="O1088" s="52">
        <f>IFERROR(_xll.qlIndexFixing(ONIndex6M,I1088,TRUE,_xll.ohTrigger(RecalcTrigger,Trigger6M)),NA())</f>
        <v>3.4114523392032581E-2</v>
      </c>
      <c r="P1088" s="52">
        <f>IFERROR(_xll.qlIndexFixing(Index1Y,$H1088,TRUE,_xll.ohTrigger(RecalcTrigger,Trigger1Y)),NA())</f>
        <v>3.5719054406991808E-2</v>
      </c>
      <c r="Q1088" s="52">
        <f>IFERROR(_xll.qlIndexFixing(ONIndex1Y,I1088,TRUE,_xll.ohTrigger(RecalcTrigger,Trigger1Y)),NA())</f>
        <v>3.5200337636602796E-2</v>
      </c>
    </row>
    <row r="1089" spans="2:17" x14ac:dyDescent="0.2">
      <c r="B1089" s="46" t="s">
        <v>51</v>
      </c>
      <c r="D1089" s="49">
        <f>_xll.qlCalendarAdvance(LocalCalendar,$D1088,B1089,"f",FALSE)</f>
        <v>46924</v>
      </c>
      <c r="E1089" s="49">
        <f>_xll.qlInterestRateIndexValueDate(IndexON,D1089)</f>
        <v>46924</v>
      </c>
      <c r="F1089" s="52">
        <f>IFERROR(_xll.qlIndexFixing(IndexON,D1089,TRUE,_xll.ohTrigger(RecalcTrigger,TriggerON)),NA())</f>
        <v>3.1155152037021239E-2</v>
      </c>
      <c r="H1089" s="49">
        <f>_xll.qlCalendarAdvance(IborCalendar,$H1088,B1089,"f",FALSE)</f>
        <v>46918</v>
      </c>
      <c r="I1089" s="49">
        <f>_xll.qlInterestRateIndexValueDate(Index1M,$H1089)</f>
        <v>46920</v>
      </c>
      <c r="J1089" s="52">
        <f>IFERROR(_xll.qlIndexFixing(Index1M,$H1089,TRUE,_xll.ohTrigger(RecalcTrigger,Trigger1M)),NA())</f>
        <v>3.2365028403156609E-2</v>
      </c>
      <c r="K1089" s="52">
        <f>IFERROR(_xll.qlIndexFixing(ONIndex1M,I1089,TRUE,_xll.ohTrigger(RecalcTrigger,Trigger1M)),NA())</f>
        <v>3.2330937609632571E-2</v>
      </c>
      <c r="L1089" s="52">
        <f>IFERROR(_xll.qlIndexFixing(Index3M,H1089,TRUE,_xll.ohTrigger(RecalcTrigger,Trigger3M)),NA())</f>
        <v>3.331556504525484E-2</v>
      </c>
      <c r="M1089" s="52">
        <f>IFERROR(_xll.qlIndexFixing(ONIndex3M,I1089,TRUE,_xll.ohTrigger(RecalcTrigger,Trigger3M)),NA())</f>
        <v>3.3189718181541039E-2</v>
      </c>
      <c r="N1089" s="52">
        <f>IFERROR(_xll.qlIndexFixing(Index6M,$H1089,TRUE,_xll.ohTrigger(RecalcTrigger,Trigger6M)),NA())</f>
        <v>3.4391721385358003E-2</v>
      </c>
      <c r="O1089" s="52">
        <f>IFERROR(_xll.qlIndexFixing(ONIndex6M,I1089,TRUE,_xll.ohTrigger(RecalcTrigger,Trigger6M)),NA())</f>
        <v>3.4113199470180433E-2</v>
      </c>
      <c r="P1089" s="52">
        <f>IFERROR(_xll.qlIndexFixing(Index1Y,$H1089,TRUE,_xll.ohTrigger(RecalcTrigger,Trigger1Y)),NA())</f>
        <v>3.5713116418932843E-2</v>
      </c>
      <c r="Q1089" s="52">
        <f>IFERROR(_xll.qlIndexFixing(ONIndex1Y,I1089,TRUE,_xll.ohTrigger(RecalcTrigger,Trigger1Y)),NA())</f>
        <v>3.5198273565502092E-2</v>
      </c>
    </row>
    <row r="1090" spans="2:17" x14ac:dyDescent="0.2">
      <c r="B1090" s="46" t="s">
        <v>51</v>
      </c>
      <c r="D1090" s="49">
        <f>_xll.qlCalendarAdvance(LocalCalendar,$D1089,B1090,"f",FALSE)</f>
        <v>46931</v>
      </c>
      <c r="E1090" s="49">
        <f>_xll.qlInterestRateIndexValueDate(IndexON,D1090)</f>
        <v>46931</v>
      </c>
      <c r="F1090" s="52">
        <f>IFERROR(_xll.qlIndexFixing(IndexON,D1090,TRUE,_xll.ohTrigger(RecalcTrigger,TriggerON)),NA())</f>
        <v>3.1152112334131843E-2</v>
      </c>
      <c r="H1090" s="49">
        <f>_xll.qlCalendarAdvance(IborCalendar,$H1089,B1090,"f",FALSE)</f>
        <v>46925</v>
      </c>
      <c r="I1090" s="49">
        <f>_xll.qlInterestRateIndexValueDate(Index1M,$H1090)</f>
        <v>46927</v>
      </c>
      <c r="J1090" s="52">
        <f>IFERROR(_xll.qlIndexFixing(Index1M,$H1090,TRUE,_xll.ohTrigger(RecalcTrigger,Trigger1M)),NA())</f>
        <v>3.2361730140175161E-2</v>
      </c>
      <c r="K1090" s="52">
        <f>IFERROR(_xll.qlIndexFixing(ONIndex1M,I1090,TRUE,_xll.ohTrigger(RecalcTrigger,Trigger1M)),NA())</f>
        <v>3.232765376187885E-2</v>
      </c>
      <c r="L1090" s="52">
        <f>IFERROR(_xll.qlIndexFixing(Index3M,H1090,TRUE,_xll.ohTrigger(RecalcTrigger,Trigger3M)),NA())</f>
        <v>3.3313463259774717E-2</v>
      </c>
      <c r="M1090" s="52">
        <f>IFERROR(_xll.qlIndexFixing(ONIndex3M,I1090,TRUE,_xll.ohTrigger(RecalcTrigger,Trigger3M)),NA())</f>
        <v>3.3187598268895613E-2</v>
      </c>
      <c r="N1090" s="52">
        <f>IFERROR(_xll.qlIndexFixing(Index6M,$H1090,TRUE,_xll.ohTrigger(RecalcTrigger,Trigger6M)),NA())</f>
        <v>3.4393476395639208E-2</v>
      </c>
      <c r="O1090" s="52">
        <f>IFERROR(_xll.qlIndexFixing(ONIndex6M,I1090,TRUE,_xll.ohTrigger(RecalcTrigger,Trigger6M)),NA())</f>
        <v>3.4111877201086216E-2</v>
      </c>
      <c r="P1090" s="52">
        <f>IFERROR(_xll.qlIndexFixing(Index1Y,$H1090,TRUE,_xll.ohTrigger(RecalcTrigger,Trigger1Y)),NA())</f>
        <v>3.5707019885385202E-2</v>
      </c>
      <c r="Q1090" s="52">
        <f>IFERROR(_xll.qlIndexFixing(ONIndex1Y,I1090,TRUE,_xll.ohTrigger(RecalcTrigger,Trigger1Y)),NA())</f>
        <v>3.5196314450471888E-2</v>
      </c>
    </row>
    <row r="1091" spans="2:17" x14ac:dyDescent="0.2">
      <c r="B1091" s="46" t="s">
        <v>51</v>
      </c>
      <c r="D1091" s="49">
        <f>_xll.qlCalendarAdvance(LocalCalendar,$D1090,B1091,"f",FALSE)</f>
        <v>46939</v>
      </c>
      <c r="E1091" s="49">
        <f>_xll.qlInterestRateIndexValueDate(IndexON,D1091)</f>
        <v>46939</v>
      </c>
      <c r="F1091" s="52">
        <f>IFERROR(_xll.qlIndexFixing(IndexON,D1091,TRUE,_xll.ohTrigger(RecalcTrigger,TriggerON)),NA())</f>
        <v>3.1148677160866001E-2</v>
      </c>
      <c r="H1091" s="49">
        <f>_xll.qlCalendarAdvance(IborCalendar,$H1090,B1091,"f",FALSE)</f>
        <v>46932</v>
      </c>
      <c r="I1091" s="49">
        <f>_xll.qlInterestRateIndexValueDate(Index1M,$H1091)</f>
        <v>46934</v>
      </c>
      <c r="J1091" s="52">
        <f>IFERROR(_xll.qlIndexFixing(Index1M,$H1091,TRUE,_xll.ohTrigger(RecalcTrigger,Trigger1M)),NA())</f>
        <v>3.2358428802837472E-2</v>
      </c>
      <c r="K1091" s="52">
        <f>IFERROR(_xll.qlIndexFixing(ONIndex1M,I1091,TRUE,_xll.ohTrigger(RecalcTrigger,Trigger1M)),NA())</f>
        <v>3.2324366846658847E-2</v>
      </c>
      <c r="L1091" s="52">
        <f>IFERROR(_xll.qlIndexFixing(Index3M,H1091,TRUE,_xll.ohTrigger(RecalcTrigger,Trigger3M)),NA())</f>
        <v>3.330720324741468E-2</v>
      </c>
      <c r="M1091" s="52">
        <f>IFERROR(_xll.qlIndexFixing(ONIndex3M,I1091,TRUE,_xll.ohTrigger(RecalcTrigger,Trigger3M)),NA())</f>
        <v>3.3185483844926367E-2</v>
      </c>
      <c r="N1091" s="52">
        <f>IFERROR(_xll.qlIndexFixing(Index6M,$H1091,TRUE,_xll.ohTrigger(RecalcTrigger,Trigger6M)),NA())</f>
        <v>3.4384459404012392E-2</v>
      </c>
      <c r="O1091" s="52">
        <f>IFERROR(_xll.qlIndexFixing(ONIndex6M,I1091,TRUE,_xll.ohTrigger(RecalcTrigger,Trigger6M)),NA())</f>
        <v>3.4110556584643348E-2</v>
      </c>
      <c r="P1091" s="52">
        <f>IFERROR(_xll.qlIndexFixing(Index1Y,$H1091,TRUE,_xll.ohTrigger(RecalcTrigger,Trigger1Y)),NA())</f>
        <v>3.5697181813101428E-2</v>
      </c>
      <c r="Q1091" s="52">
        <f>IFERROR(_xll.qlIndexFixing(ONIndex1Y,I1091,TRUE,_xll.ohTrigger(RecalcTrigger,Trigger1Y)),NA())</f>
        <v>3.5194441185382175E-2</v>
      </c>
    </row>
    <row r="1092" spans="2:17" x14ac:dyDescent="0.2">
      <c r="B1092" s="46" t="s">
        <v>51</v>
      </c>
      <c r="D1092" s="49">
        <f>_xll.qlCalendarAdvance(LocalCalendar,$D1091,B1092,"f",FALSE)</f>
        <v>46946</v>
      </c>
      <c r="E1092" s="49">
        <f>_xll.qlInterestRateIndexValueDate(IndexON,D1092)</f>
        <v>46946</v>
      </c>
      <c r="F1092" s="52">
        <f>IFERROR(_xll.qlIndexFixing(IndexON,D1092,TRUE,_xll.ohTrigger(RecalcTrigger,TriggerON)),NA())</f>
        <v>3.1145705310740013E-2</v>
      </c>
      <c r="H1092" s="49">
        <f>_xll.qlCalendarAdvance(IborCalendar,$H1091,B1092,"f",FALSE)</f>
        <v>46939</v>
      </c>
      <c r="I1092" s="49">
        <f>_xll.qlInterestRateIndexValueDate(Index1M,$H1092)</f>
        <v>46941</v>
      </c>
      <c r="J1092" s="52">
        <f>IFERROR(_xll.qlIndexFixing(Index1M,$H1092,TRUE,_xll.ohTrigger(RecalcTrigger,Trigger1M)),NA())</f>
        <v>3.2355124391151256E-2</v>
      </c>
      <c r="K1092" s="52">
        <f>IFERROR(_xll.qlIndexFixing(ONIndex1M,I1092,TRUE,_xll.ohTrigger(RecalcTrigger,Trigger1M)),NA())</f>
        <v>3.2321076863972564E-2</v>
      </c>
      <c r="L1092" s="52">
        <f>IFERROR(_xll.qlIndexFixing(Index3M,H1092,TRUE,_xll.ohTrigger(RecalcTrigger,Trigger3M)),NA())</f>
        <v>3.3310664630037824E-2</v>
      </c>
      <c r="M1092" s="52">
        <f>IFERROR(_xll.qlIndexFixing(ONIndex3M,I1092,TRUE,_xll.ohTrigger(RecalcTrigger,Trigger3M)),NA())</f>
        <v>3.3183374909633301E-2</v>
      </c>
      <c r="N1092" s="52">
        <f>IFERROR(_xll.qlIndexFixing(Index6M,$H1092,TRUE,_xll.ohTrigger(RecalcTrigger,Trigger6M)),NA())</f>
        <v>3.4387756240842574E-2</v>
      </c>
      <c r="O1092" s="52">
        <f>IFERROR(_xll.qlIndexFixing(ONIndex6M,I1092,TRUE,_xll.ohTrigger(RecalcTrigger,Trigger6M)),NA())</f>
        <v>3.4109237620931765E-2</v>
      </c>
      <c r="P1092" s="52">
        <f>IFERROR(_xll.qlIndexFixing(Index1Y,$H1092,TRUE,_xll.ohTrigger(RecalcTrigger,Trigger1Y)),NA())</f>
        <v>3.5694336168063855E-2</v>
      </c>
      <c r="Q1092" s="52">
        <f>IFERROR(_xll.qlIndexFixing(ONIndex1Y,I1092,TRUE,_xll.ohTrigger(RecalcTrigger,Trigger1Y)),NA())</f>
        <v>3.5192462708533157E-2</v>
      </c>
    </row>
    <row r="1093" spans="2:17" x14ac:dyDescent="0.2">
      <c r="B1093" s="46" t="s">
        <v>51</v>
      </c>
      <c r="D1093" s="49">
        <f>_xll.qlCalendarAdvance(LocalCalendar,$D1092,B1093,"f",FALSE)</f>
        <v>46953</v>
      </c>
      <c r="E1093" s="49">
        <f>_xll.qlInterestRateIndexValueDate(IndexON,D1093)</f>
        <v>46953</v>
      </c>
      <c r="F1093" s="52">
        <f>IFERROR(_xll.qlIndexFixing(IndexON,D1093,TRUE,_xll.ohTrigger(RecalcTrigger,TriggerON)),NA())</f>
        <v>3.1142765125125038E-2</v>
      </c>
      <c r="H1093" s="49">
        <f>_xll.qlCalendarAdvance(IborCalendar,$H1092,B1093,"f",FALSE)</f>
        <v>46946</v>
      </c>
      <c r="I1093" s="49">
        <f>_xll.qlInterestRateIndexValueDate(Index1M,$H1093)</f>
        <v>46948</v>
      </c>
      <c r="J1093" s="52">
        <f>IFERROR(_xll.qlIndexFixing(Index1M,$H1093,TRUE,_xll.ohTrigger(RecalcTrigger,Trigger1M)),NA())</f>
        <v>3.2351816905111366E-2</v>
      </c>
      <c r="K1093" s="52">
        <f>IFERROR(_xll.qlIndexFixing(ONIndex1M,I1093,TRUE,_xll.ohTrigger(RecalcTrigger,Trigger1M)),NA())</f>
        <v>3.2317783813766709E-2</v>
      </c>
      <c r="L1093" s="52">
        <f>IFERROR(_xll.qlIndexFixing(Index3M,H1093,TRUE,_xll.ohTrigger(RecalcTrigger,Trigger3M)),NA())</f>
        <v>3.330719111930644E-2</v>
      </c>
      <c r="M1093" s="52">
        <f>IFERROR(_xll.qlIndexFixing(ONIndex3M,I1093,TRUE,_xll.ohTrigger(RecalcTrigger,Trigger3M)),NA())</f>
        <v>3.3181271463016415E-2</v>
      </c>
      <c r="N1093" s="52">
        <f>IFERROR(_xll.qlIndexFixing(Index6M,$H1093,TRUE,_xll.ohTrigger(RecalcTrigger,Trigger6M)),NA())</f>
        <v>3.43879770313524E-2</v>
      </c>
      <c r="O1093" s="52">
        <f>IFERROR(_xll.qlIndexFixing(ONIndex6M,I1093,TRUE,_xll.ohTrigger(RecalcTrigger,Trigger6M)),NA())</f>
        <v>3.4107920309871531E-2</v>
      </c>
      <c r="P1093" s="52">
        <f>IFERROR(_xll.qlIndexFixing(Index1Y,$H1093,TRUE,_xll.ohTrigger(RecalcTrigger,Trigger1Y)),NA())</f>
        <v>3.5687758450221624E-2</v>
      </c>
      <c r="Q1093" s="52">
        <f>IFERROR(_xll.qlIndexFixing(ONIndex1Y,I1093,TRUE,_xll.ohTrigger(RecalcTrigger,Trigger1Y)),NA())</f>
        <v>3.5190321701508154E-2</v>
      </c>
    </row>
    <row r="1094" spans="2:17" x14ac:dyDescent="0.2">
      <c r="B1094" s="46" t="s">
        <v>51</v>
      </c>
      <c r="D1094" s="49">
        <f>_xll.qlCalendarAdvance(LocalCalendar,$D1093,B1094,"f",FALSE)</f>
        <v>46960</v>
      </c>
      <c r="E1094" s="49">
        <f>_xll.qlInterestRateIndexValueDate(IndexON,D1094)</f>
        <v>46960</v>
      </c>
      <c r="F1094" s="52">
        <f>IFERROR(_xll.qlIndexFixing(IndexON,D1094,TRUE,_xll.ohTrigger(RecalcTrigger,TriggerON)),NA())</f>
        <v>3.1139856604180949E-2</v>
      </c>
      <c r="H1094" s="49">
        <f>_xll.qlCalendarAdvance(IborCalendar,$H1093,B1094,"f",FALSE)</f>
        <v>46953</v>
      </c>
      <c r="I1094" s="49">
        <f>_xll.qlInterestRateIndexValueDate(Index1M,$H1094)</f>
        <v>46955</v>
      </c>
      <c r="J1094" s="52">
        <f>IFERROR(_xll.qlIndexFixing(Index1M,$H1094,TRUE,_xll.ohTrigger(RecalcTrigger,Trigger1M)),NA())</f>
        <v>3.2348506344725539E-2</v>
      </c>
      <c r="K1094" s="52">
        <f>IFERROR(_xll.qlIndexFixing(ONIndex1M,I1094,TRUE,_xll.ohTrigger(RecalcTrigger,Trigger1M)),NA())</f>
        <v>3.2314487696094574E-2</v>
      </c>
      <c r="L1094" s="52">
        <f>IFERROR(_xll.qlIndexFixing(Index3M,H1094,TRUE,_xll.ohTrigger(RecalcTrigger,Trigger3M)),NA())</f>
        <v>3.330511147777767E-2</v>
      </c>
      <c r="M1094" s="52">
        <f>IFERROR(_xll.qlIndexFixing(ONIndex3M,I1094,TRUE,_xll.ohTrigger(RecalcTrigger,Trigger3M)),NA())</f>
        <v>3.3179173505102355E-2</v>
      </c>
      <c r="N1094" s="52">
        <f>IFERROR(_xll.qlIndexFixing(Index6M,$H1094,TRUE,_xll.ohTrigger(RecalcTrigger,Trigger6M)),NA())</f>
        <v>3.4385121222582339E-2</v>
      </c>
      <c r="O1094" s="52">
        <f>IFERROR(_xll.qlIndexFixing(ONIndex6M,I1094,TRUE,_xll.ohTrigger(RecalcTrigger,Trigger6M)),NA())</f>
        <v>3.4106604651515937E-2</v>
      </c>
      <c r="P1094" s="52">
        <f>IFERROR(_xll.qlIndexFixing(Index1Y,$H1094,TRUE,_xll.ohTrigger(RecalcTrigger,Trigger1Y)),NA())</f>
        <v>3.5681036390867574E-2</v>
      </c>
      <c r="Q1094" s="52">
        <f>IFERROR(_xll.qlIndexFixing(ONIndex1Y,I1094,TRUE,_xll.ohTrigger(RecalcTrigger,Trigger1Y)),NA())</f>
        <v>3.5188018164253876E-2</v>
      </c>
    </row>
    <row r="1095" spans="2:17" x14ac:dyDescent="0.2">
      <c r="B1095" s="46" t="s">
        <v>51</v>
      </c>
      <c r="D1095" s="49">
        <f>_xll.qlCalendarAdvance(LocalCalendar,$D1094,B1095,"f",FALSE)</f>
        <v>46967</v>
      </c>
      <c r="E1095" s="49">
        <f>_xll.qlInterestRateIndexValueDate(IndexON,D1095)</f>
        <v>46967</v>
      </c>
      <c r="F1095" s="52">
        <f>IFERROR(_xll.qlIndexFixing(IndexON,D1095,TRUE,_xll.ohTrigger(RecalcTrigger,TriggerON)),NA())</f>
        <v>3.1136979747827809E-2</v>
      </c>
      <c r="H1095" s="49">
        <f>_xll.qlCalendarAdvance(IborCalendar,$H1094,B1095,"f",FALSE)</f>
        <v>46960</v>
      </c>
      <c r="I1095" s="49">
        <f>_xll.qlInterestRateIndexValueDate(Index1M,$H1095)</f>
        <v>46962</v>
      </c>
      <c r="J1095" s="52">
        <f>IFERROR(_xll.qlIndexFixing(Index1M,$H1095,TRUE,_xll.ohTrigger(RecalcTrigger,Trigger1M)),NA())</f>
        <v>3.2346407485900897E-2</v>
      </c>
      <c r="K1095" s="52">
        <f>IFERROR(_xll.qlIndexFixing(ONIndex1M,I1095,TRUE,_xll.ohTrigger(RecalcTrigger,Trigger1M)),NA())</f>
        <v>3.2311188510956157E-2</v>
      </c>
      <c r="L1095" s="52">
        <f>IFERROR(_xll.qlIndexFixing(Index3M,H1095,TRUE,_xll.ohTrigger(RecalcTrigger,Trigger3M)),NA())</f>
        <v>3.3303037372215474E-2</v>
      </c>
      <c r="M1095" s="52">
        <f>IFERROR(_xll.qlIndexFixing(ONIndex3M,I1095,TRUE,_xll.ohTrigger(RecalcTrigger,Trigger3M)),NA())</f>
        <v>3.3177081035891121E-2</v>
      </c>
      <c r="N1095" s="52">
        <f>IFERROR(_xll.qlIndexFixing(Index6M,$H1095,TRUE,_xll.ohTrigger(RecalcTrigger,Trigger6M)),NA())</f>
        <v>3.4383806236867209E-2</v>
      </c>
      <c r="O1095" s="52">
        <f>IFERROR(_xll.qlIndexFixing(ONIndex6M,I1095,TRUE,_xll.ohTrigger(RecalcTrigger,Trigger6M)),NA())</f>
        <v>3.4105290645864983E-2</v>
      </c>
      <c r="P1095" s="52">
        <f>IFERROR(_xll.qlIndexFixing(Index1Y,$H1095,TRUE,_xll.ohTrigger(RecalcTrigger,Trigger1Y)),NA())</f>
        <v>3.5674179878778585E-2</v>
      </c>
      <c r="Q1095" s="52">
        <f>IFERROR(_xll.qlIndexFixing(ONIndex1Y,I1095,TRUE,_xll.ohTrigger(RecalcTrigger,Trigger1Y)),NA())</f>
        <v>3.5185552096850259E-2</v>
      </c>
    </row>
    <row r="1096" spans="2:17" x14ac:dyDescent="0.2">
      <c r="B1096" s="46" t="s">
        <v>51</v>
      </c>
      <c r="D1096" s="49">
        <f>_xll.qlCalendarAdvance(LocalCalendar,$D1095,B1096,"f",FALSE)</f>
        <v>46974</v>
      </c>
      <c r="E1096" s="49">
        <f>_xll.qlInterestRateIndexValueDate(IndexON,D1096)</f>
        <v>46974</v>
      </c>
      <c r="F1096" s="52">
        <f>IFERROR(_xll.qlIndexFixing(IndexON,D1096,TRUE,_xll.ohTrigger(RecalcTrigger,TriggerON)),NA())</f>
        <v>3.1134134556065618E-2</v>
      </c>
      <c r="H1096" s="49">
        <f>_xll.qlCalendarAdvance(IborCalendar,$H1095,B1096,"f",FALSE)</f>
        <v>46967</v>
      </c>
      <c r="I1096" s="49">
        <f>_xll.qlInterestRateIndexValueDate(Index1M,$H1096)</f>
        <v>46969</v>
      </c>
      <c r="J1096" s="52">
        <f>IFERROR(_xll.qlIndexFixing(Index1M,$H1096,TRUE,_xll.ohTrigger(RecalcTrigger,Trigger1M)),NA())</f>
        <v>3.2343090259632223E-2</v>
      </c>
      <c r="K1096" s="52">
        <f>IFERROR(_xll.qlIndexFixing(ONIndex1M,I1096,TRUE,_xll.ohTrigger(RecalcTrigger,Trigger1M)),NA())</f>
        <v>3.2307886258324814E-2</v>
      </c>
      <c r="L1096" s="52">
        <f>IFERROR(_xll.qlIndexFixing(Index3M,H1096,TRUE,_xll.ohTrigger(RecalcTrigger,Trigger3M)),NA())</f>
        <v>3.3300968802608806E-2</v>
      </c>
      <c r="M1096" s="52">
        <f>IFERROR(_xll.qlIndexFixing(ONIndex3M,I1096,TRUE,_xll.ohTrigger(RecalcTrigger,Trigger3M)),NA())</f>
        <v>3.3174994055329421E-2</v>
      </c>
      <c r="N1096" s="52">
        <f>IFERROR(_xll.qlIndexFixing(Index6M,$H1096,TRUE,_xll.ohTrigger(RecalcTrigger,Trigger6M)),NA())</f>
        <v>3.438249293342413E-2</v>
      </c>
      <c r="O1096" s="52">
        <f>IFERROR(_xll.qlIndexFixing(ONIndex6M,I1096,TRUE,_xll.ohTrigger(RecalcTrigger,Trigger6M)),NA())</f>
        <v>3.4103978292865378E-2</v>
      </c>
      <c r="P1096" s="52">
        <f>IFERROR(_xll.qlIndexFixing(Index1Y,$H1096,TRUE,_xll.ohTrigger(RecalcTrigger,Trigger1Y)),NA())</f>
        <v>3.5667198802520478E-2</v>
      </c>
      <c r="Q1096" s="52">
        <f>IFERROR(_xll.qlIndexFixing(ONIndex1Y,I1096,TRUE,_xll.ohTrigger(RecalcTrigger,Trigger1Y)),NA())</f>
        <v>3.5182923499244012E-2</v>
      </c>
    </row>
    <row r="1097" spans="2:17" x14ac:dyDescent="0.2">
      <c r="B1097" s="46" t="s">
        <v>51</v>
      </c>
      <c r="D1097" s="49">
        <f>_xll.qlCalendarAdvance(LocalCalendar,$D1096,B1097,"f",FALSE)</f>
        <v>46981</v>
      </c>
      <c r="E1097" s="49">
        <f>_xll.qlInterestRateIndexValueDate(IndexON,D1097)</f>
        <v>46981</v>
      </c>
      <c r="F1097" s="52">
        <f>IFERROR(_xll.qlIndexFixing(IndexON,D1097,TRUE,_xll.ohTrigger(RecalcTrigger,TriggerON)),NA())</f>
        <v>3.1131321028894376E-2</v>
      </c>
      <c r="H1097" s="49">
        <f>_xll.qlCalendarAdvance(IborCalendar,$H1096,B1097,"f",FALSE)</f>
        <v>46974</v>
      </c>
      <c r="I1097" s="49">
        <f>_xll.qlInterestRateIndexValueDate(Index1M,$H1097)</f>
        <v>46976</v>
      </c>
      <c r="J1097" s="52">
        <f>IFERROR(_xll.qlIndexFixing(Index1M,$H1097,TRUE,_xll.ohTrigger(RecalcTrigger,Trigger1M)),NA())</f>
        <v>3.2338556217513054E-2</v>
      </c>
      <c r="K1097" s="52">
        <f>IFERROR(_xll.qlIndexFixing(ONIndex1M,I1097,TRUE,_xll.ohTrigger(RecalcTrigger,Trigger1M)),NA())</f>
        <v>3.2304580938200544E-2</v>
      </c>
      <c r="L1097" s="52">
        <f>IFERROR(_xll.qlIndexFixing(Index3M,H1097,TRUE,_xll.ohTrigger(RecalcTrigger,Trigger3M)),NA())</f>
        <v>3.3298905768950858E-2</v>
      </c>
      <c r="M1097" s="52">
        <f>IFERROR(_xll.qlIndexFixing(ONIndex3M,I1097,TRUE,_xll.ohTrigger(RecalcTrigger,Trigger3M)),NA())</f>
        <v>3.3172912563497192E-2</v>
      </c>
      <c r="N1097" s="52">
        <f>IFERROR(_xll.qlIndexFixing(Index6M,$H1097,TRUE,_xll.ohTrigger(RecalcTrigger,Trigger6M)),NA())</f>
        <v>3.4381181312249653E-2</v>
      </c>
      <c r="O1097" s="52">
        <f>IFERROR(_xll.qlIndexFixing(ONIndex6M,I1097,TRUE,_xll.ohTrigger(RecalcTrigger,Trigger6M)),NA())</f>
        <v>3.4102667592570413E-2</v>
      </c>
      <c r="P1097" s="52">
        <f>IFERROR(_xll.qlIndexFixing(Index1Y,$H1097,TRUE,_xll.ohTrigger(RecalcTrigger,Trigger1Y)),NA())</f>
        <v>3.5660103050436695E-2</v>
      </c>
      <c r="Q1097" s="52">
        <f>IFERROR(_xll.qlIndexFixing(ONIndex1Y,I1097,TRUE,_xll.ohTrigger(RecalcTrigger,Trigger1Y)),NA())</f>
        <v>3.5180132371461781E-2</v>
      </c>
    </row>
    <row r="1098" spans="2:17" x14ac:dyDescent="0.2">
      <c r="B1098" s="46" t="s">
        <v>51</v>
      </c>
      <c r="D1098" s="49">
        <f>_xll.qlCalendarAdvance(LocalCalendar,$D1097,B1098,"f",FALSE)</f>
        <v>46988</v>
      </c>
      <c r="E1098" s="49">
        <f>_xll.qlInterestRateIndexValueDate(IndexON,D1098)</f>
        <v>46988</v>
      </c>
      <c r="F1098" s="52">
        <f>IFERROR(_xll.qlIndexFixing(IndexON,D1098,TRUE,_xll.ohTrigger(RecalcTrigger,TriggerON)),NA())</f>
        <v>3.112853916639402E-2</v>
      </c>
      <c r="H1098" s="49">
        <f>_xll.qlCalendarAdvance(IborCalendar,$H1097,B1098,"f",FALSE)</f>
        <v>46981</v>
      </c>
      <c r="I1098" s="49">
        <f>_xll.qlInterestRateIndexValueDate(Index1M,$H1098)</f>
        <v>46983</v>
      </c>
      <c r="J1098" s="52">
        <f>IFERROR(_xll.qlIndexFixing(Index1M,$H1098,TRUE,_xll.ohTrigger(RecalcTrigger,Trigger1M)),NA())</f>
        <v>3.2335233359764098E-2</v>
      </c>
      <c r="K1098" s="52">
        <f>IFERROR(_xll.qlIndexFixing(ONIndex1M,I1098,TRUE,_xll.ohTrigger(RecalcTrigger,Trigger1M)),NA())</f>
        <v>3.2301272550609994E-2</v>
      </c>
      <c r="L1098" s="52">
        <f>IFERROR(_xll.qlIndexFixing(Index3M,H1098,TRUE,_xll.ohTrigger(RecalcTrigger,Trigger3M)),NA())</f>
        <v>3.329684827123227E-2</v>
      </c>
      <c r="M1098" s="52">
        <f>IFERROR(_xll.qlIndexFixing(ONIndex3M,I1098,TRUE,_xll.ohTrigger(RecalcTrigger,Trigger3M)),NA())</f>
        <v>3.3170836560287853E-2</v>
      </c>
      <c r="N1098" s="52">
        <f>IFERROR(_xll.qlIndexFixing(Index6M,$H1098,TRUE,_xll.ohTrigger(RecalcTrigger,Trigger6M)),NA())</f>
        <v>3.4381410493275241E-2</v>
      </c>
      <c r="O1098" s="52">
        <f>IFERROR(_xll.qlIndexFixing(ONIndex6M,I1098,TRUE,_xll.ohTrigger(RecalcTrigger,Trigger6M)),NA())</f>
        <v>3.4101358544980087E-2</v>
      </c>
      <c r="P1098" s="52">
        <f>IFERROR(_xll.qlIndexFixing(Index1Y,$H1098,TRUE,_xll.ohTrigger(RecalcTrigger,Trigger1Y)),NA())</f>
        <v>3.5652902510635222E-2</v>
      </c>
      <c r="Q1098" s="52">
        <f>IFERROR(_xll.qlIndexFixing(ONIndex1Y,I1098,TRUE,_xll.ohTrigger(RecalcTrigger,Trigger1Y)),NA())</f>
        <v>3.5177178713530211E-2</v>
      </c>
    </row>
    <row r="1099" spans="2:17" x14ac:dyDescent="0.2">
      <c r="B1099" s="46" t="s">
        <v>51</v>
      </c>
      <c r="D1099" s="49">
        <f>_xll.qlCalendarAdvance(LocalCalendar,$D1098,B1099,"f",FALSE)</f>
        <v>46995</v>
      </c>
      <c r="E1099" s="49">
        <f>_xll.qlInterestRateIndexValueDate(IndexON,D1099)</f>
        <v>46995</v>
      </c>
      <c r="F1099" s="52">
        <f>IFERROR(_xll.qlIndexFixing(IndexON,D1099,TRUE,_xll.ohTrigger(RecalcTrigger,TriggerON)),NA())</f>
        <v>3.1125788968484613E-2</v>
      </c>
      <c r="H1099" s="49">
        <f>_xll.qlCalendarAdvance(IborCalendar,$H1098,B1099,"f",FALSE)</f>
        <v>46988</v>
      </c>
      <c r="I1099" s="49">
        <f>_xll.qlInterestRateIndexValueDate(Index1M,$H1099)</f>
        <v>46990</v>
      </c>
      <c r="J1099" s="52">
        <f>IFERROR(_xll.qlIndexFixing(Index1M,$H1099,TRUE,_xll.ohTrigger(RecalcTrigger,Trigger1M)),NA())</f>
        <v>3.2331907427682091E-2</v>
      </c>
      <c r="K1099" s="52">
        <f>IFERROR(_xll.qlIndexFixing(ONIndex1M,I1099,TRUE,_xll.ohTrigger(RecalcTrigger,Trigger1M)),NA())</f>
        <v>3.2299173150502902E-2</v>
      </c>
      <c r="L1099" s="52">
        <f>IFERROR(_xll.qlIndexFixing(Index3M,H1099,TRUE,_xll.ohTrigger(RecalcTrigger,Trigger3M)),NA())</f>
        <v>3.3294796309442855E-2</v>
      </c>
      <c r="M1099" s="52">
        <f>IFERROR(_xll.qlIndexFixing(ONIndex3M,I1099,TRUE,_xll.ohTrigger(RecalcTrigger,Trigger3M)),NA())</f>
        <v>3.3170146296948033E-2</v>
      </c>
      <c r="N1099" s="52">
        <f>IFERROR(_xll.qlIndexFixing(Index6M,$H1099,TRUE,_xll.ohTrigger(RecalcTrigger,Trigger6M)),NA())</f>
        <v>3.437856311669437E-2</v>
      </c>
      <c r="O1099" s="52">
        <f>IFERROR(_xll.qlIndexFixing(ONIndex6M,I1099,TRUE,_xll.ohTrigger(RecalcTrigger,Trigger6M)),NA())</f>
        <v>3.4101572745717235E-2</v>
      </c>
      <c r="P1099" s="52">
        <f>IFERROR(_xll.qlIndexFixing(Index1Y,$H1099,TRUE,_xll.ohTrigger(RecalcTrigger,Trigger1Y)),NA())</f>
        <v>3.5646743997037364E-2</v>
      </c>
      <c r="Q1099" s="52">
        <f>IFERROR(_xll.qlIndexFixing(ONIndex1Y,I1099,TRUE,_xll.ohTrigger(RecalcTrigger,Trigger1Y)),NA())</f>
        <v>3.5175550973227665E-2</v>
      </c>
    </row>
    <row r="1100" spans="2:17" x14ac:dyDescent="0.2">
      <c r="B1100" s="46" t="s">
        <v>51</v>
      </c>
      <c r="D1100" s="49">
        <f>_xll.qlCalendarAdvance(LocalCalendar,$D1099,B1100,"f",FALSE)</f>
        <v>47002</v>
      </c>
      <c r="E1100" s="49">
        <f>_xll.qlInterestRateIndexValueDate(IndexON,D1100)</f>
        <v>47002</v>
      </c>
      <c r="F1100" s="52">
        <f>IFERROR(_xll.qlIndexFixing(IndexON,D1100,TRUE,_xll.ohTrigger(RecalcTrigger,TriggerON)),NA())</f>
        <v>3.1123070435326028E-2</v>
      </c>
      <c r="H1100" s="49">
        <f>_xll.qlCalendarAdvance(IborCalendar,$H1099,B1100,"f",FALSE)</f>
        <v>46995</v>
      </c>
      <c r="I1100" s="49">
        <f>_xll.qlInterestRateIndexValueDate(Index1M,$H1100)</f>
        <v>46997</v>
      </c>
      <c r="J1100" s="52">
        <f>IFERROR(_xll.qlIndexFixing(Index1M,$H1100,TRUE,_xll.ohTrigger(RecalcTrigger,Trigger1M)),NA())</f>
        <v>3.2328578421267046E-2</v>
      </c>
      <c r="K1100" s="52">
        <f>IFERROR(_xll.qlIndexFixing(ONIndex1M,I1100,TRUE,_xll.ohTrigger(RecalcTrigger,Trigger1M)),NA())</f>
        <v>3.2295858111499598E-2</v>
      </c>
      <c r="L1100" s="52">
        <f>IFERROR(_xll.qlIndexFixing(Index3M,H1100,TRUE,_xll.ohTrigger(RecalcTrigger,Trigger3M)),NA())</f>
        <v>3.328858059077066E-2</v>
      </c>
      <c r="M1100" s="52">
        <f>IFERROR(_xll.qlIndexFixing(ONIndex3M,I1100,TRUE,_xll.ohTrigger(RecalcTrigger,Trigger3M)),NA())</f>
        <v>3.316808147297623E-2</v>
      </c>
      <c r="N1100" s="52">
        <f>IFERROR(_xll.qlIndexFixing(Index6M,$H1100,TRUE,_xll.ohTrigger(RecalcTrigger,Trigger6M)),NA())</f>
        <v>3.4371101061376787E-2</v>
      </c>
      <c r="O1100" s="52">
        <f>IFERROR(_xll.qlIndexFixing(ONIndex6M,I1100,TRUE,_xll.ohTrigger(RecalcTrigger,Trigger6M)),NA())</f>
        <v>3.4100266997907358E-2</v>
      </c>
      <c r="P1100" s="52">
        <f>IFERROR(_xll.qlIndexFixing(Index1Y,$H1100,TRUE,_xll.ohTrigger(RecalcTrigger,Trigger1Y)),NA())</f>
        <v>3.5639362407782087E-2</v>
      </c>
      <c r="Q1100" s="52">
        <f>IFERROR(_xll.qlIndexFixing(ONIndex1Y,I1100,TRUE,_xll.ohTrigger(RecalcTrigger,Trigger1Y)),NA())</f>
        <v>3.5172260324314308E-2</v>
      </c>
    </row>
    <row r="1101" spans="2:17" x14ac:dyDescent="0.2">
      <c r="B1101" s="46" t="s">
        <v>51</v>
      </c>
      <c r="D1101" s="49">
        <f>_xll.qlCalendarAdvance(LocalCalendar,$D1100,B1101,"f",FALSE)</f>
        <v>47009</v>
      </c>
      <c r="E1101" s="49">
        <f>_xll.qlInterestRateIndexValueDate(IndexON,D1101)</f>
        <v>47009</v>
      </c>
      <c r="F1101" s="52">
        <f>IFERROR(_xll.qlIndexFixing(IndexON,D1101,TRUE,_xll.ohTrigger(RecalcTrigger,TriggerON)),NA())</f>
        <v>3.112038356659852E-2</v>
      </c>
      <c r="H1101" s="49">
        <f>_xll.qlCalendarAdvance(IborCalendar,$H1100,B1101,"f",FALSE)</f>
        <v>47002</v>
      </c>
      <c r="I1101" s="49">
        <f>_xll.qlInterestRateIndexValueDate(Index1M,$H1101)</f>
        <v>47004</v>
      </c>
      <c r="J1101" s="52">
        <f>IFERROR(_xll.qlIndexFixing(Index1M,$H1101,TRUE,_xll.ohTrigger(RecalcTrigger,Trigger1M)),NA())</f>
        <v>3.2326458009580006E-2</v>
      </c>
      <c r="K1101" s="52">
        <f>IFERROR(_xll.qlIndexFixing(ONIndex1M,I1101,TRUE,_xll.ohTrigger(RecalcTrigger,Trigger1M)),NA())</f>
        <v>3.2291328982987366E-2</v>
      </c>
      <c r="L1101" s="52">
        <f>IFERROR(_xll.qlIndexFixing(Index3M,H1101,TRUE,_xll.ohTrigger(RecalcTrigger,Trigger3M)),NA())</f>
        <v>3.3286539078566539E-2</v>
      </c>
      <c r="M1101" s="52">
        <f>IFERROR(_xll.qlIndexFixing(ONIndex3M,I1101,TRUE,_xll.ohTrigger(RecalcTrigger,Trigger3M)),NA())</f>
        <v>3.3164641482876789E-2</v>
      </c>
      <c r="N1101" s="52">
        <f>IFERROR(_xll.qlIndexFixing(Index6M,$H1101,TRUE,_xll.ohTrigger(RecalcTrigger,Trigger6M)),NA())</f>
        <v>3.4369796182763229E-2</v>
      </c>
      <c r="O1101" s="52">
        <f>IFERROR(_xll.qlIndexFixing(ONIndex6M,I1101,TRUE,_xll.ohTrigger(RecalcTrigger,Trigger6M)),NA())</f>
        <v>3.4097441318330368E-2</v>
      </c>
      <c r="P1101" s="52">
        <f>IFERROR(_xll.qlIndexFixing(Index1Y,$H1101,TRUE,_xll.ohTrigger(RecalcTrigger,Trigger1Y)),NA())</f>
        <v>3.5630771042266335E-2</v>
      </c>
      <c r="Q1101" s="52">
        <f>IFERROR(_xll.qlIndexFixing(ONIndex1Y,I1101,TRUE,_xll.ohTrigger(RecalcTrigger,Trigger1Y)),NA())</f>
        <v>3.5167342558919401E-2</v>
      </c>
    </row>
    <row r="1102" spans="2:17" x14ac:dyDescent="0.2">
      <c r="B1102" s="46" t="s">
        <v>51</v>
      </c>
      <c r="D1102" s="49">
        <f>_xll.qlCalendarAdvance(LocalCalendar,$D1101,B1102,"f",FALSE)</f>
        <v>47016</v>
      </c>
      <c r="E1102" s="49">
        <f>_xll.qlInterestRateIndexValueDate(IndexON,D1102)</f>
        <v>47016</v>
      </c>
      <c r="F1102" s="52">
        <f>IFERROR(_xll.qlIndexFixing(IndexON,D1102,TRUE,_xll.ohTrigger(RecalcTrigger,TriggerON)),NA())</f>
        <v>3.1117728362461961E-2</v>
      </c>
      <c r="H1102" s="49">
        <f>_xll.qlCalendarAdvance(IborCalendar,$H1101,B1102,"f",FALSE)</f>
        <v>47009</v>
      </c>
      <c r="I1102" s="49">
        <f>_xll.qlInterestRateIndexValueDate(Index1M,$H1102)</f>
        <v>47011</v>
      </c>
      <c r="J1102" s="52">
        <f>IFERROR(_xll.qlIndexFixing(Index1M,$H1102,TRUE,_xll.ohTrigger(RecalcTrigger,Trigger1M)),NA())</f>
        <v>3.2321911185458442E-2</v>
      </c>
      <c r="K1102" s="52">
        <f>IFERROR(_xll.qlIndexFixing(ONIndex1M,I1102,TRUE,_xll.ohTrigger(RecalcTrigger,Trigger1M)),NA())</f>
        <v>3.2288008325505047E-2</v>
      </c>
      <c r="L1102" s="52">
        <f>IFERROR(_xll.qlIndexFixing(Index3M,H1102,TRUE,_xll.ohTrigger(RecalcTrigger,Trigger3M)),NA())</f>
        <v>3.3284503100705513E-2</v>
      </c>
      <c r="M1102" s="52">
        <f>IFERROR(_xll.qlIndexFixing(ONIndex3M,I1102,TRUE,_xll.ohTrigger(RecalcTrigger,Trigger3M)),NA())</f>
        <v>3.3162587434425461E-2</v>
      </c>
      <c r="N1102" s="52">
        <f>IFERROR(_xll.qlIndexFixing(Index6M,$H1102,TRUE,_xll.ohTrigger(RecalcTrigger,Trigger6M)),NA())</f>
        <v>3.4368492985748178E-2</v>
      </c>
      <c r="O1102" s="52">
        <f>IFERROR(_xll.qlIndexFixing(ONIndex6M,I1102,TRUE,_xll.ohTrigger(RecalcTrigger,Trigger6M)),NA())</f>
        <v>3.4096138881531957E-2</v>
      </c>
      <c r="P1102" s="52">
        <f>IFERROR(_xll.qlIndexFixing(Index1Y,$H1102,TRUE,_xll.ohTrigger(RecalcTrigger,Trigger1Y)),NA())</f>
        <v>3.5623250227625192E-2</v>
      </c>
      <c r="Q1102" s="52">
        <f>IFERROR(_xll.qlIndexFixing(ONIndex1Y,I1102,TRUE,_xll.ohTrigger(RecalcTrigger,Trigger1Y)),NA())</f>
        <v>3.5163738780497056E-2</v>
      </c>
    </row>
    <row r="1103" spans="2:17" x14ac:dyDescent="0.2">
      <c r="B1103" s="46" t="s">
        <v>51</v>
      </c>
      <c r="D1103" s="49">
        <f>_xll.qlCalendarAdvance(LocalCalendar,$D1102,B1103,"f",FALSE)</f>
        <v>47023</v>
      </c>
      <c r="E1103" s="49">
        <f>_xll.qlInterestRateIndexValueDate(IndexON,D1103)</f>
        <v>47023</v>
      </c>
      <c r="F1103" s="52">
        <f>IFERROR(_xll.qlIndexFixing(IndexON,D1103,TRUE,_xll.ohTrigger(RecalcTrigger,TriggerON)),NA())</f>
        <v>3.1115104822996287E-2</v>
      </c>
      <c r="H1103" s="49">
        <f>_xll.qlCalendarAdvance(IborCalendar,$H1102,B1103,"f",FALSE)</f>
        <v>47016</v>
      </c>
      <c r="I1103" s="49">
        <f>_xll.qlInterestRateIndexValueDate(Index1M,$H1103)</f>
        <v>47018</v>
      </c>
      <c r="J1103" s="52">
        <f>IFERROR(_xll.qlIndexFixing(Index1M,$H1103,TRUE,_xll.ohTrigger(RecalcTrigger,Trigger1M)),NA())</f>
        <v>3.2318572956062303E-2</v>
      </c>
      <c r="K1103" s="52">
        <f>IFERROR(_xll.qlIndexFixing(ONIndex1M,I1103,TRUE,_xll.ohTrigger(RecalcTrigger,Trigger1M)),NA())</f>
        <v>3.22846846005298E-2</v>
      </c>
      <c r="L1103" s="52">
        <f>IFERROR(_xll.qlIndexFixing(Index3M,H1103,TRUE,_xll.ohTrigger(RecalcTrigger,Trigger3M)),NA())</f>
        <v>3.328247265717791E-2</v>
      </c>
      <c r="M1103" s="52">
        <f>IFERROR(_xll.qlIndexFixing(ONIndex3M,I1103,TRUE,_xll.ohTrigger(RecalcTrigger,Trigger3M)),NA())</f>
        <v>3.3160538874650314E-2</v>
      </c>
      <c r="N1103" s="52">
        <f>IFERROR(_xll.qlIndexFixing(Index6M,$H1103,TRUE,_xll.ohTrigger(RecalcTrigger,Trigger6M)),NA())</f>
        <v>3.4367191470327213E-2</v>
      </c>
      <c r="O1103" s="52">
        <f>IFERROR(_xll.qlIndexFixing(ONIndex6M,I1103,TRUE,_xll.ohTrigger(RecalcTrigger,Trigger6M)),NA())</f>
        <v>3.4094838097358249E-2</v>
      </c>
      <c r="P1103" s="52">
        <f>IFERROR(_xll.qlIndexFixing(Index1Y,$H1103,TRUE,_xll.ohTrigger(RecalcTrigger,Trigger1Y)),NA())</f>
        <v>3.5615674061944116E-2</v>
      </c>
      <c r="Q1103" s="52">
        <f>IFERROR(_xll.qlIndexFixing(ONIndex1Y,I1103,TRUE,_xll.ohTrigger(RecalcTrigger,Trigger1Y)),NA())</f>
        <v>3.5159972471925371E-2</v>
      </c>
    </row>
    <row r="1104" spans="2:17" x14ac:dyDescent="0.2">
      <c r="B1104" s="46" t="s">
        <v>51</v>
      </c>
      <c r="D1104" s="49">
        <f>_xll.qlCalendarAdvance(LocalCalendar,$D1103,B1104,"f",FALSE)</f>
        <v>47030</v>
      </c>
      <c r="E1104" s="49">
        <f>_xll.qlInterestRateIndexValueDate(IndexON,D1104)</f>
        <v>47030</v>
      </c>
      <c r="F1104" s="52">
        <f>IFERROR(_xll.qlIndexFixing(IndexON,D1104,TRUE,_xll.ohTrigger(RecalcTrigger,TriggerON)),NA())</f>
        <v>3.1112512948121562E-2</v>
      </c>
      <c r="H1104" s="49">
        <f>_xll.qlCalendarAdvance(IborCalendar,$H1103,B1104,"f",FALSE)</f>
        <v>47023</v>
      </c>
      <c r="I1104" s="49">
        <f>_xll.qlInterestRateIndexValueDate(Index1M,$H1104)</f>
        <v>47025</v>
      </c>
      <c r="J1104" s="52">
        <f>IFERROR(_xll.qlIndexFixing(Index1M,$H1104,TRUE,_xll.ohTrigger(RecalcTrigger,Trigger1M)),NA())</f>
        <v>3.2316441764676518E-2</v>
      </c>
      <c r="K1104" s="52">
        <f>IFERROR(_xll.qlIndexFixing(ONIndex1M,I1104,TRUE,_xll.ohTrigger(RecalcTrigger,Trigger1M)),NA())</f>
        <v>3.2281357808088273E-2</v>
      </c>
      <c r="L1104" s="52">
        <f>IFERROR(_xll.qlIndexFixing(Index3M,H1104,TRUE,_xll.ohTrigger(RecalcTrigger,Trigger3M)),NA())</f>
        <v>3.3280447747975839E-2</v>
      </c>
      <c r="M1104" s="52">
        <f>IFERROR(_xll.qlIndexFixing(ONIndex3M,I1104,TRUE,_xll.ohTrigger(RecalcTrigger,Trigger3M)),NA())</f>
        <v>3.3158495803577992E-2</v>
      </c>
      <c r="N1104" s="52">
        <f>IFERROR(_xll.qlIndexFixing(Index6M,$H1104,TRUE,_xll.ohTrigger(RecalcTrigger,Trigger6M)),NA())</f>
        <v>3.4365891636497697E-2</v>
      </c>
      <c r="O1104" s="52">
        <f>IFERROR(_xll.qlIndexFixing(ONIndex6M,I1104,TRUE,_xll.ohTrigger(RecalcTrigger,Trigger6M)),NA())</f>
        <v>3.4093538965915826E-2</v>
      </c>
      <c r="P1104" s="52">
        <f>IFERROR(_xll.qlIndexFixing(Index1Y,$H1104,TRUE,_xll.ohTrigger(RecalcTrigger,Trigger1Y)),NA())</f>
        <v>3.5604630556768796E-2</v>
      </c>
      <c r="Q1104" s="52">
        <f>IFERROR(_xll.qlIndexFixing(ONIndex1Y,I1104,TRUE,_xll.ohTrigger(RecalcTrigger,Trigger1Y)),NA())</f>
        <v>3.5156043633337575E-2</v>
      </c>
    </row>
    <row r="1105" spans="2:17" x14ac:dyDescent="0.2">
      <c r="B1105" s="46" t="s">
        <v>51</v>
      </c>
      <c r="D1105" s="49">
        <f>_xll.qlCalendarAdvance(LocalCalendar,$D1104,B1105,"f",FALSE)</f>
        <v>47037</v>
      </c>
      <c r="E1105" s="49">
        <f>_xll.qlInterestRateIndexValueDate(IndexON,D1105)</f>
        <v>47037</v>
      </c>
      <c r="F1105" s="52">
        <f>IFERROR(_xll.qlIndexFixing(IndexON,D1105,TRUE,_xll.ohTrigger(RecalcTrigger,TriggerON)),NA())</f>
        <v>3.1109952737917723E-2</v>
      </c>
      <c r="H1105" s="49">
        <f>_xll.qlCalendarAdvance(IborCalendar,$H1104,B1105,"f",FALSE)</f>
        <v>47030</v>
      </c>
      <c r="I1105" s="49">
        <f>_xll.qlInterestRateIndexValueDate(Index1M,$H1105)</f>
        <v>47032</v>
      </c>
      <c r="J1105" s="52">
        <f>IFERROR(_xll.qlIndexFixing(Index1M,$H1105,TRUE,_xll.ohTrigger(RecalcTrigger,Trigger1M)),NA())</f>
        <v>3.2311887274322465E-2</v>
      </c>
      <c r="K1105" s="52">
        <f>IFERROR(_xll.qlIndexFixing(ONIndex1M,I1105,TRUE,_xll.ohTrigger(RecalcTrigger,Trigger1M)),NA())</f>
        <v>3.2279236900731867E-2</v>
      </c>
      <c r="L1105" s="52">
        <f>IFERROR(_xll.qlIndexFixing(Index3M,H1105,TRUE,_xll.ohTrigger(RecalcTrigger,Trigger3M)),NA())</f>
        <v>3.3282600792748467E-2</v>
      </c>
      <c r="M1105" s="52">
        <f>IFERROR(_xll.qlIndexFixing(ONIndex3M,I1105,TRUE,_xll.ohTrigger(RecalcTrigger,Trigger3M)),NA())</f>
        <v>3.3157839691153601E-2</v>
      </c>
      <c r="N1105" s="52">
        <f>IFERROR(_xll.qlIndexFixing(Index6M,$H1105,TRUE,_xll.ohTrigger(RecalcTrigger,Trigger6M)),NA())</f>
        <v>3.4366132193648563E-2</v>
      </c>
      <c r="O1105" s="52">
        <f>IFERROR(_xll.qlIndexFixing(ONIndex6M,I1105,TRUE,_xll.ohTrigger(RecalcTrigger,Trigger6M)),NA())</f>
        <v>3.4093763051545878E-2</v>
      </c>
      <c r="P1105" s="52">
        <f>IFERROR(_xll.qlIndexFixing(Index1Y,$H1105,TRUE,_xll.ohTrigger(RecalcTrigger,Trigger1Y)),NA())</f>
        <v>3.5601542028075597E-2</v>
      </c>
      <c r="Q1105" s="52">
        <f>IFERROR(_xll.qlIndexFixing(ONIndex1Y,I1105,TRUE,_xll.ohTrigger(RecalcTrigger,Trigger1Y)),NA())</f>
        <v>3.5153368890517012E-2</v>
      </c>
    </row>
    <row r="1106" spans="2:17" x14ac:dyDescent="0.2">
      <c r="B1106" s="46" t="s">
        <v>51</v>
      </c>
      <c r="D1106" s="49">
        <f>_xll.qlCalendarAdvance(LocalCalendar,$D1105,B1106,"f",FALSE)</f>
        <v>47044</v>
      </c>
      <c r="E1106" s="49">
        <f>_xll.qlInterestRateIndexValueDate(IndexON,D1106)</f>
        <v>47044</v>
      </c>
      <c r="F1106" s="52">
        <f>IFERROR(_xll.qlIndexFixing(IndexON,D1106,TRUE,_xll.ohTrigger(RecalcTrigger,TriggerON)),NA())</f>
        <v>3.1107424192304833E-2</v>
      </c>
      <c r="H1106" s="49">
        <f>_xll.qlCalendarAdvance(IborCalendar,$H1105,B1106,"f",FALSE)</f>
        <v>47037</v>
      </c>
      <c r="I1106" s="49">
        <f>_xll.qlInterestRateIndexValueDate(Index1M,$H1106)</f>
        <v>47039</v>
      </c>
      <c r="J1106" s="52">
        <f>IFERROR(_xll.qlIndexFixing(Index1M,$H1106,TRUE,_xll.ohTrigger(RecalcTrigger,Trigger1M)),NA())</f>
        <v>3.2308539821976186E-2</v>
      </c>
      <c r="K1106" s="52">
        <f>IFERROR(_xll.qlIndexFixing(ONIndex1M,I1106,TRUE,_xll.ohTrigger(RecalcTrigger,Trigger1M)),NA())</f>
        <v>3.2274695020753086E-2</v>
      </c>
      <c r="L1106" s="52">
        <f>IFERROR(_xll.qlIndexFixing(Index3M,H1106,TRUE,_xll.ohTrigger(RecalcTrigger,Trigger3M)),NA())</f>
        <v>3.3281978809932847E-2</v>
      </c>
      <c r="M1106" s="52">
        <f>IFERROR(_xll.qlIndexFixing(ONIndex3M,I1106,TRUE,_xll.ohTrigger(RecalcTrigger,Trigger3M)),NA())</f>
        <v>3.3154426127488534E-2</v>
      </c>
      <c r="N1106" s="52">
        <f>IFERROR(_xll.qlIndexFixing(Index6M,$H1106,TRUE,_xll.ohTrigger(RecalcTrigger,Trigger6M)),NA())</f>
        <v>3.4364835720412545E-2</v>
      </c>
      <c r="O1106" s="52">
        <f>IFERROR(_xll.qlIndexFixing(ONIndex6M,I1106,TRUE,_xll.ohTrigger(RecalcTrigger,Trigger6M)),NA())</f>
        <v>3.4090945661064964E-2</v>
      </c>
      <c r="P1106" s="52">
        <f>IFERROR(_xll.qlIndexFixing(Index1Y,$H1106,TRUE,_xll.ohTrigger(RecalcTrigger,Trigger1Y)),NA())</f>
        <v>3.5592712322295925E-2</v>
      </c>
      <c r="Q1106" s="52">
        <f>IFERROR(_xll.qlIndexFixing(ONIndex1Y,I1106,TRUE,_xll.ohTrigger(RecalcTrigger,Trigger1Y)),NA())</f>
        <v>3.5147698366007063E-2</v>
      </c>
    </row>
    <row r="1107" spans="2:17" x14ac:dyDescent="0.2">
      <c r="B1107" s="46" t="s">
        <v>51</v>
      </c>
      <c r="D1107" s="49">
        <f>_xll.qlCalendarAdvance(LocalCalendar,$D1106,B1107,"f",FALSE)</f>
        <v>47051</v>
      </c>
      <c r="E1107" s="49">
        <f>_xll.qlInterestRateIndexValueDate(IndexON,D1107)</f>
        <v>47051</v>
      </c>
      <c r="F1107" s="52">
        <f>IFERROR(_xll.qlIndexFixing(IndexON,D1107,TRUE,_xll.ohTrigger(RecalcTrigger,TriggerON)),NA())</f>
        <v>3.1104927311282893E-2</v>
      </c>
      <c r="H1107" s="49">
        <f>_xll.qlCalendarAdvance(IborCalendar,$H1106,B1107,"f",FALSE)</f>
        <v>47044</v>
      </c>
      <c r="I1107" s="49">
        <f>_xll.qlInterestRateIndexValueDate(Index1M,$H1107)</f>
        <v>47046</v>
      </c>
      <c r="J1107" s="52">
        <f>IFERROR(_xll.qlIndexFixing(Index1M,$H1107,TRUE,_xll.ohTrigger(RecalcTrigger,Trigger1M)),NA())</f>
        <v>3.2305189295314909E-2</v>
      </c>
      <c r="K1107" s="52">
        <f>IFERROR(_xll.qlIndexFixing(ONIndex1M,I1107,TRUE,_xll.ohTrigger(RecalcTrigger,Trigger1M)),NA())</f>
        <v>3.2271359025859425E-2</v>
      </c>
      <c r="L1107" s="52">
        <f>IFERROR(_xll.qlIndexFixing(Index3M,H1107,TRUE,_xll.ohTrigger(RecalcTrigger,Trigger3M)),NA())</f>
        <v>3.3278579907560259E-2</v>
      </c>
      <c r="M1107" s="52">
        <f>IFERROR(_xll.qlIndexFixing(ONIndex3M,I1107,TRUE,_xll.ohTrigger(RecalcTrigger,Trigger3M)),NA())</f>
        <v>3.3152399522418108E-2</v>
      </c>
      <c r="N1107" s="52">
        <f>IFERROR(_xll.qlIndexFixing(Index6M,$H1107,TRUE,_xll.ohTrigger(RecalcTrigger,Trigger6M)),NA())</f>
        <v>3.4363540928920938E-2</v>
      </c>
      <c r="O1107" s="52">
        <f>IFERROR(_xll.qlIndexFixing(ONIndex6M,I1107,TRUE,_xll.ohTrigger(RecalcTrigger,Trigger6M)),NA())</f>
        <v>3.408965148768317E-2</v>
      </c>
      <c r="P1107" s="52">
        <f>IFERROR(_xll.qlIndexFixing(Index1Y,$H1107,TRUE,_xll.ohTrigger(RecalcTrigger,Trigger1Y)),NA())</f>
        <v>3.5585013614627389E-2</v>
      </c>
      <c r="Q1107" s="52">
        <f>IFERROR(_xll.qlIndexFixing(ONIndex1Y,I1107,TRUE,_xll.ohTrigger(RecalcTrigger,Trigger1Y)),NA())</f>
        <v>3.5143281937264348E-2</v>
      </c>
    </row>
    <row r="1108" spans="2:17" x14ac:dyDescent="0.2">
      <c r="B1108" s="46" t="s">
        <v>51</v>
      </c>
      <c r="D1108" s="49">
        <f>_xll.qlCalendarAdvance(LocalCalendar,$D1107,B1108,"f",FALSE)</f>
        <v>47058</v>
      </c>
      <c r="E1108" s="49">
        <f>_xll.qlInterestRateIndexValueDate(IndexON,D1108)</f>
        <v>47058</v>
      </c>
      <c r="F1108" s="52">
        <f>IFERROR(_xll.qlIndexFixing(IndexON,D1108,TRUE,_xll.ohTrigger(RecalcTrigger,TriggerON)),NA())</f>
        <v>3.1102462094851901E-2</v>
      </c>
      <c r="H1108" s="49">
        <f>_xll.qlCalendarAdvance(IborCalendar,$H1107,B1108,"f",FALSE)</f>
        <v>47051</v>
      </c>
      <c r="I1108" s="49">
        <f>_xll.qlInterestRateIndexValueDate(Index1M,$H1108)</f>
        <v>47053</v>
      </c>
      <c r="J1108" s="52">
        <f>IFERROR(_xll.qlIndexFixing(Index1M,$H1108,TRUE,_xll.ohTrigger(RecalcTrigger,Trigger1M)),NA())</f>
        <v>3.2301835694343792E-2</v>
      </c>
      <c r="K1108" s="52">
        <f>IFERROR(_xll.qlIndexFixing(ONIndex1M,I1108,TRUE,_xll.ohTrigger(RecalcTrigger,Trigger1M)),NA())</f>
        <v>3.2268019963499484E-2</v>
      </c>
      <c r="L1108" s="52">
        <f>IFERROR(_xll.qlIndexFixing(Index3M,H1108,TRUE,_xll.ohTrigger(RecalcTrigger,Trigger3M)),NA())</f>
        <v>3.3276577768748067E-2</v>
      </c>
      <c r="M1108" s="52">
        <f>IFERROR(_xll.qlIndexFixing(ONIndex3M,I1108,TRUE,_xll.ohTrigger(RecalcTrigger,Trigger3M)),NA())</f>
        <v>3.3150378406077152E-2</v>
      </c>
      <c r="N1108" s="52">
        <f>IFERROR(_xll.qlIndexFixing(Index6M,$H1108,TRUE,_xll.ohTrigger(RecalcTrigger,Trigger6M)),NA())</f>
        <v>3.4362247819171549E-2</v>
      </c>
      <c r="O1108" s="52">
        <f>IFERROR(_xll.qlIndexFixing(ONIndex6M,I1108,TRUE,_xll.ohTrigger(RecalcTrigger,Trigger6M)),NA())</f>
        <v>3.4088358966979371E-2</v>
      </c>
      <c r="P1108" s="52">
        <f>IFERROR(_xll.qlIndexFixing(Index1Y,$H1108,TRUE,_xll.ohTrigger(RecalcTrigger,Trigger1Y)),NA())</f>
        <v>3.5577308985532886E-2</v>
      </c>
      <c r="Q1108" s="52">
        <f>IFERROR(_xll.qlIndexFixing(ONIndex1Y,I1108,TRUE,_xll.ohTrigger(RecalcTrigger,Trigger1Y)),NA())</f>
        <v>3.5138702978532166E-2</v>
      </c>
    </row>
    <row r="1109" spans="2:17" x14ac:dyDescent="0.2">
      <c r="B1109" s="46" t="s">
        <v>51</v>
      </c>
      <c r="D1109" s="49">
        <f>_xll.qlCalendarAdvance(LocalCalendar,$D1108,B1109,"f",FALSE)</f>
        <v>47065</v>
      </c>
      <c r="E1109" s="49">
        <f>_xll.qlInterestRateIndexValueDate(IndexON,D1109)</f>
        <v>47065</v>
      </c>
      <c r="F1109" s="52">
        <f>IFERROR(_xll.qlIndexFixing(IndexON,D1109,TRUE,_xll.ohTrigger(RecalcTrigger,TriggerON)),NA())</f>
        <v>3.1100028543011859E-2</v>
      </c>
      <c r="H1109" s="49">
        <f>_xll.qlCalendarAdvance(IborCalendar,$H1108,B1109,"f",FALSE)</f>
        <v>47058</v>
      </c>
      <c r="I1109" s="49">
        <f>_xll.qlInterestRateIndexValueDate(Index1M,$H1109)</f>
        <v>47060</v>
      </c>
      <c r="J1109" s="52">
        <f>IFERROR(_xll.qlIndexFixing(Index1M,$H1109,TRUE,_xll.ohTrigger(RecalcTrigger,Trigger1M)),NA())</f>
        <v>3.2298479019067988E-2</v>
      </c>
      <c r="K1109" s="52">
        <f>IFERROR(_xll.qlIndexFixing(ONIndex1M,I1109,TRUE,_xll.ohTrigger(RecalcTrigger,Trigger1M)),NA())</f>
        <v>3.2264677833673261E-2</v>
      </c>
      <c r="L1109" s="52">
        <f>IFERROR(_xll.qlIndexFixing(Index3M,H1109,TRUE,_xll.ohTrigger(RecalcTrigger,Trigger3M)),NA())</f>
        <v>3.3274581165779159E-2</v>
      </c>
      <c r="M1109" s="52">
        <f>IFERROR(_xll.qlIndexFixing(ONIndex3M,I1109,TRUE,_xll.ohTrigger(RecalcTrigger,Trigger3M)),NA())</f>
        <v>3.3148362778412377E-2</v>
      </c>
      <c r="N1109" s="52">
        <f>IFERROR(_xll.qlIndexFixing(Index6M,$H1109,TRUE,_xll.ohTrigger(RecalcTrigger,Trigger6M)),NA())</f>
        <v>3.4359417691105107E-2</v>
      </c>
      <c r="O1109" s="52">
        <f>IFERROR(_xll.qlIndexFixing(ONIndex6M,I1109,TRUE,_xll.ohTrigger(RecalcTrigger,Trigger6M)),NA())</f>
        <v>3.4087068098980211E-2</v>
      </c>
      <c r="P1109" s="52">
        <f>IFERROR(_xll.qlIndexFixing(Index1Y,$H1109,TRUE,_xll.ohTrigger(RecalcTrigger,Trigger1Y)),NA())</f>
        <v>3.556960832004407E-2</v>
      </c>
      <c r="Q1109" s="52">
        <f>IFERROR(_xll.qlIndexFixing(ONIndex1Y,I1109,TRUE,_xll.ohTrigger(RecalcTrigger,Trigger1Y)),NA())</f>
        <v>3.5133961489783871E-2</v>
      </c>
    </row>
    <row r="1110" spans="2:17" x14ac:dyDescent="0.2">
      <c r="B1110" s="46" t="s">
        <v>51</v>
      </c>
      <c r="D1110" s="49">
        <f>_xll.qlCalendarAdvance(LocalCalendar,$D1109,B1110,"f",FALSE)</f>
        <v>47072</v>
      </c>
      <c r="E1110" s="49">
        <f>_xll.qlInterestRateIndexValueDate(IndexON,D1110)</f>
        <v>47072</v>
      </c>
      <c r="F1110" s="52">
        <f>IFERROR(_xll.qlIndexFixing(IndexON,D1110,TRUE,_xll.ohTrigger(RecalcTrigger,TriggerON)),NA())</f>
        <v>3.1097626655762767E-2</v>
      </c>
      <c r="H1110" s="49">
        <f>_xll.qlCalendarAdvance(IborCalendar,$H1109,B1110,"f",FALSE)</f>
        <v>47065</v>
      </c>
      <c r="I1110" s="49">
        <f>_xll.qlInterestRateIndexValueDate(Index1M,$H1110)</f>
        <v>47070</v>
      </c>
      <c r="J1110" s="52">
        <f>IFERROR(_xll.qlIndexFixing(Index1M,$H1110,TRUE,_xll.ohTrigger(RecalcTrigger,Trigger1M)),NA())</f>
        <v>3.2292471689090441E-2</v>
      </c>
      <c r="K1110" s="52">
        <f>IFERROR(_xll.qlIndexFixing(ONIndex1M,I1110,TRUE,_xll.ohTrigger(RecalcTrigger,Trigger1M)),NA())</f>
        <v>3.2257485832944965E-2</v>
      </c>
      <c r="L1110" s="52">
        <f>IFERROR(_xll.qlIndexFixing(Index3M,H1110,TRUE,_xll.ohTrigger(RecalcTrigger,Trigger3M)),NA())</f>
        <v>3.3268954467194675E-2</v>
      </c>
      <c r="M1110" s="52">
        <f>IFERROR(_xll.qlIndexFixing(ONIndex3M,I1110,TRUE,_xll.ohTrigger(RecalcTrigger,Trigger3M)),NA())</f>
        <v>3.3142727967740981E-2</v>
      </c>
      <c r="N1110" s="52">
        <f>IFERROR(_xll.qlIndexFixing(Index6M,$H1110,TRUE,_xll.ohTrigger(RecalcTrigger,Trigger6M)),NA())</f>
        <v>3.4359114411296847E-2</v>
      </c>
      <c r="O1110" s="52">
        <f>IFERROR(_xll.qlIndexFixing(ONIndex6M,I1110,TRUE,_xll.ohTrigger(RecalcTrigger,Trigger6M)),NA())</f>
        <v>3.4082184073369604E-2</v>
      </c>
      <c r="P1110" s="52">
        <f>IFERROR(_xll.qlIndexFixing(Index1Y,$H1110,TRUE,_xll.ohTrigger(RecalcTrigger,Trigger1Y)),NA())</f>
        <v>3.5556263480352172E-2</v>
      </c>
      <c r="Q1110" s="52">
        <f>IFERROR(_xll.qlIndexFixing(ONIndex1Y,I1110,TRUE,_xll.ohTrigger(RecalcTrigger,Trigger1Y)),NA())</f>
        <v>3.5124200493878988E-2</v>
      </c>
    </row>
    <row r="1111" spans="2:17" x14ac:dyDescent="0.2">
      <c r="B1111" s="46" t="s">
        <v>51</v>
      </c>
      <c r="D1111" s="49">
        <f>_xll.qlCalendarAdvance(LocalCalendar,$D1110,B1111,"f",FALSE)</f>
        <v>47079</v>
      </c>
      <c r="E1111" s="49">
        <f>_xll.qlInterestRateIndexValueDate(IndexON,D1111)</f>
        <v>47079</v>
      </c>
      <c r="F1111" s="52">
        <f>IFERROR(_xll.qlIndexFixing(IndexON,D1111,TRUE,_xll.ohTrigger(RecalcTrigger,TriggerON)),NA())</f>
        <v>3.1096431346910869E-2</v>
      </c>
      <c r="H1111" s="49">
        <f>_xll.qlCalendarAdvance(IborCalendar,$H1110,B1111,"f",FALSE)</f>
        <v>47072</v>
      </c>
      <c r="I1111" s="49">
        <f>_xll.qlInterestRateIndexValueDate(Index1M,$H1111)</f>
        <v>47074</v>
      </c>
      <c r="J1111" s="52">
        <f>IFERROR(_xll.qlIndexFixing(Index1M,$H1111,TRUE,_xll.ohTrigger(RecalcTrigger,Trigger1M)),NA())</f>
        <v>3.2291756445597189E-2</v>
      </c>
      <c r="K1111" s="52">
        <f>IFERROR(_xll.qlIndexFixing(ONIndex1M,I1111,TRUE,_xll.ohTrigger(RecalcTrigger,Trigger1M)),NA())</f>
        <v>3.2257984371595327E-2</v>
      </c>
      <c r="L1111" s="52">
        <f>IFERROR(_xll.qlIndexFixing(Index3M,H1111,TRUE,_xll.ohTrigger(RecalcTrigger,Trigger3M)),NA())</f>
        <v>3.3271996853502579E-2</v>
      </c>
      <c r="M1111" s="52">
        <f>IFERROR(_xll.qlIndexFixing(ONIndex3M,I1111,TRUE,_xll.ohTrigger(RecalcTrigger,Trigger3M)),NA())</f>
        <v>3.3144347989111367E-2</v>
      </c>
      <c r="N1111" s="52">
        <f>IFERROR(_xll.qlIndexFixing(Index6M,$H1111,TRUE,_xll.ohTrigger(RecalcTrigger,Trigger6M)),NA())</f>
        <v>3.4356839883974033E-2</v>
      </c>
      <c r="O1111" s="52">
        <f>IFERROR(_xll.qlIndexFixing(ONIndex6M,I1111,TRUE,_xll.ohTrigger(RecalcTrigger,Trigger6M)),NA())</f>
        <v>3.408449132104252E-2</v>
      </c>
      <c r="P1111" s="52">
        <f>IFERROR(_xll.qlIndexFixing(Index1Y,$H1111,TRUE,_xll.ohTrigger(RecalcTrigger,Trigger1Y)),NA())</f>
        <v>3.5554258418513729E-2</v>
      </c>
      <c r="Q1111" s="52">
        <f>IFERROR(_xll.qlIndexFixing(ONIndex1Y,I1111,TRUE,_xll.ohTrigger(RecalcTrigger,Trigger1Y)),NA())</f>
        <v>3.5123990922452109E-2</v>
      </c>
    </row>
    <row r="1112" spans="2:17" x14ac:dyDescent="0.2">
      <c r="B1112" s="46" t="s">
        <v>51</v>
      </c>
      <c r="D1112" s="49">
        <f>_xll.qlCalendarAdvance(LocalCalendar,$D1111,B1112,"f",FALSE)</f>
        <v>47086</v>
      </c>
      <c r="E1112" s="49">
        <f>_xll.qlInterestRateIndexValueDate(IndexON,D1112)</f>
        <v>47086</v>
      </c>
      <c r="F1112" s="52">
        <f>IFERROR(_xll.qlIndexFixing(IndexON,D1112,TRUE,_xll.ohTrigger(RecalcTrigger,TriggerON)),NA())</f>
        <v>3.1092917875117365E-2</v>
      </c>
      <c r="H1112" s="49">
        <f>_xll.qlCalendarAdvance(IborCalendar,$H1111,B1112,"f",FALSE)</f>
        <v>47079</v>
      </c>
      <c r="I1112" s="49">
        <f>_xll.qlInterestRateIndexValueDate(Index1M,$H1112)</f>
        <v>47081</v>
      </c>
      <c r="J1112" s="52">
        <f>IFERROR(_xll.qlIndexFixing(Index1M,$H1112,TRUE,_xll.ohTrigger(RecalcTrigger,Trigger1M)),NA())</f>
        <v>3.2290802470362354E-2</v>
      </c>
      <c r="K1112" s="52">
        <f>IFERROR(_xll.qlIndexFixing(ONIndex1M,I1112,TRUE,_xll.ohTrigger(RecalcTrigger,Trigger1M)),NA())</f>
        <v>3.2254633039316971E-2</v>
      </c>
      <c r="L1112" s="52">
        <f>IFERROR(_xll.qlIndexFixing(Index3M,H1112,TRUE,_xll.ohTrigger(RecalcTrigger,Trigger3M)),NA())</f>
        <v>3.3268624571842764E-2</v>
      </c>
      <c r="M1112" s="52">
        <f>IFERROR(_xll.qlIndexFixing(ONIndex3M,I1112,TRUE,_xll.ohTrigger(RecalcTrigger,Trigger3M)),NA())</f>
        <v>3.3142348827475132E-2</v>
      </c>
      <c r="N1112" s="52">
        <f>IFERROR(_xll.qlIndexFixing(Index6M,$H1112,TRUE,_xll.ohTrigger(RecalcTrigger,Trigger6M)),NA())</f>
        <v>3.4355553502758124E-2</v>
      </c>
      <c r="O1112" s="52">
        <f>IFERROR(_xll.qlIndexFixing(ONIndex6M,I1112,TRUE,_xll.ohTrigger(RecalcTrigger,Trigger6M)),NA())</f>
        <v>3.4083205411103989E-2</v>
      </c>
      <c r="P1112" s="52">
        <f>IFERROR(_xll.qlIndexFixing(Index1Y,$H1112,TRUE,_xll.ohTrigger(RecalcTrigger,Trigger1Y)),NA())</f>
        <v>3.5546628951042859E-2</v>
      </c>
      <c r="Q1112" s="52">
        <f>IFERROR(_xll.qlIndexFixing(ONIndex1Y,I1112,TRUE,_xll.ohTrigger(RecalcTrigger,Trigger1Y)),NA())</f>
        <v>3.5118761843895285E-2</v>
      </c>
    </row>
    <row r="1113" spans="2:17" x14ac:dyDescent="0.2">
      <c r="B1113" s="46" t="s">
        <v>51</v>
      </c>
      <c r="D1113" s="49">
        <f>_xll.qlCalendarAdvance(LocalCalendar,$D1112,B1113,"f",FALSE)</f>
        <v>47093</v>
      </c>
      <c r="E1113" s="49">
        <f>_xll.qlInterestRateIndexValueDate(IndexON,D1113)</f>
        <v>47093</v>
      </c>
      <c r="F1113" s="52">
        <f>IFERROR(_xll.qlIndexFixing(IndexON,D1113,TRUE,_xll.ohTrigger(RecalcTrigger,TriggerON)),NA())</f>
        <v>3.1090610981721056E-2</v>
      </c>
      <c r="H1113" s="49">
        <f>_xll.qlCalendarAdvance(IborCalendar,$H1112,B1113,"f",FALSE)</f>
        <v>47086</v>
      </c>
      <c r="I1113" s="49">
        <f>_xll.qlInterestRateIndexValueDate(Index1M,$H1113)</f>
        <v>47088</v>
      </c>
      <c r="J1113" s="52">
        <f>IFERROR(_xll.qlIndexFixing(Index1M,$H1113,TRUE,_xll.ohTrigger(RecalcTrigger,Trigger1M)),NA())</f>
        <v>3.228622700387318E-2</v>
      </c>
      <c r="K1113" s="52">
        <f>IFERROR(_xll.qlIndexFixing(ONIndex1M,I1113,TRUE,_xll.ohTrigger(RecalcTrigger,Trigger1M)),NA())</f>
        <v>3.2251278639598979E-2</v>
      </c>
      <c r="L1113" s="52">
        <f>IFERROR(_xll.qlIndexFixing(Index3M,H1113,TRUE,_xll.ohTrigger(RecalcTrigger,Trigger3M)),NA())</f>
        <v>3.3261080319063829E-2</v>
      </c>
      <c r="M1113" s="52">
        <f>IFERROR(_xll.qlIndexFixing(ONIndex3M,I1113,TRUE,_xll.ohTrigger(RecalcTrigger,Trigger3M)),NA())</f>
        <v>3.3140355154515078E-2</v>
      </c>
      <c r="N1113" s="52">
        <f>IFERROR(_xll.qlIndexFixing(Index6M,$H1113,TRUE,_xll.ohTrigger(RecalcTrigger,Trigger6M)),NA())</f>
        <v>3.4355807496437095E-2</v>
      </c>
      <c r="O1113" s="52">
        <f>IFERROR(_xll.qlIndexFixing(ONIndex6M,I1113,TRUE,_xll.ohTrigger(RecalcTrigger,Trigger6M)),NA())</f>
        <v>3.4081921153843453E-2</v>
      </c>
      <c r="P1113" s="52">
        <f>IFERROR(_xll.qlIndexFixing(Index1Y,$H1113,TRUE,_xll.ohTrigger(RecalcTrigger,Trigger1Y)),NA())</f>
        <v>3.5539042984323109E-2</v>
      </c>
      <c r="Q1113" s="52">
        <f>IFERROR(_xll.qlIndexFixing(ONIndex1Y,I1113,TRUE,_xll.ohTrigger(RecalcTrigger,Trigger1Y)),NA())</f>
        <v>3.5113370235402286E-2</v>
      </c>
    </row>
    <row r="1114" spans="2:17" x14ac:dyDescent="0.2">
      <c r="B1114" s="46" t="s">
        <v>51</v>
      </c>
      <c r="D1114" s="49">
        <f>_xll.qlCalendarAdvance(LocalCalendar,$D1113,B1114,"f",FALSE)</f>
        <v>47100</v>
      </c>
      <c r="E1114" s="49">
        <f>_xll.qlInterestRateIndexValueDate(IndexON,D1114)</f>
        <v>47100</v>
      </c>
      <c r="F1114" s="52">
        <f>IFERROR(_xll.qlIndexFixing(IndexON,D1114,TRUE,_xll.ohTrigger(RecalcTrigger,TriggerON)),NA())</f>
        <v>3.1088335752915697E-2</v>
      </c>
      <c r="H1114" s="49">
        <f>_xll.qlCalendarAdvance(IborCalendar,$H1113,B1114,"f",FALSE)</f>
        <v>47093</v>
      </c>
      <c r="I1114" s="49">
        <f>_xll.qlInterestRateIndexValueDate(Index1M,$H1114)</f>
        <v>47095</v>
      </c>
      <c r="J1114" s="52">
        <f>IFERROR(_xll.qlIndexFixing(Index1M,$H1114,TRUE,_xll.ohTrigger(RecalcTrigger,Trigger1M)),NA())</f>
        <v>3.228164952815487E-2</v>
      </c>
      <c r="K1114" s="52">
        <f>IFERROR(_xll.qlIndexFixing(ONIndex1M,I1114,TRUE,_xll.ohTrigger(RecalcTrigger,Trigger1M)),NA())</f>
        <v>3.2247921172388061E-2</v>
      </c>
      <c r="L1114" s="52">
        <f>IFERROR(_xll.qlIndexFixing(Index3M,H1114,TRUE,_xll.ohTrigger(RecalcTrigger,Trigger3M)),NA())</f>
        <v>3.3259110538596204E-2</v>
      </c>
      <c r="M1114" s="52">
        <f>IFERROR(_xll.qlIndexFixing(ONIndex3M,I1114,TRUE,_xll.ohTrigger(RecalcTrigger,Trigger3M)),NA())</f>
        <v>3.3138366970257849E-2</v>
      </c>
      <c r="N1114" s="52">
        <f>IFERROR(_xll.qlIndexFixing(Index6M,$H1114,TRUE,_xll.ohTrigger(RecalcTrigger,Trigger6M)),NA())</f>
        <v>3.4354524477070304E-2</v>
      </c>
      <c r="O1114" s="52">
        <f>IFERROR(_xll.qlIndexFixing(ONIndex6M,I1114,TRUE,_xll.ohTrigger(RecalcTrigger,Trigger6M)),NA())</f>
        <v>3.4080638549287556E-2</v>
      </c>
      <c r="P1114" s="52">
        <f>IFERROR(_xll.qlIndexFixing(Index1Y,$H1114,TRUE,_xll.ohTrigger(RecalcTrigger,Trigger1Y)),NA())</f>
        <v>3.5531510401907419E-2</v>
      </c>
      <c r="Q1114" s="52">
        <f>IFERROR(_xll.qlIndexFixing(ONIndex1Y,I1114,TRUE,_xll.ohTrigger(RecalcTrigger,Trigger1Y)),NA())</f>
        <v>3.5107816097026401E-2</v>
      </c>
    </row>
    <row r="1115" spans="2:17" x14ac:dyDescent="0.2">
      <c r="B1115" s="46" t="s">
        <v>51</v>
      </c>
      <c r="D1115" s="49">
        <f>_xll.qlCalendarAdvance(LocalCalendar,$D1114,B1115,"f",FALSE)</f>
        <v>47107</v>
      </c>
      <c r="E1115" s="49">
        <f>_xll.qlInterestRateIndexValueDate(IndexON,D1115)</f>
        <v>47107</v>
      </c>
      <c r="F1115" s="52">
        <f>IFERROR(_xll.qlIndexFixing(IndexON,D1115,TRUE,_xll.ohTrigger(RecalcTrigger,TriggerON)),NA())</f>
        <v>3.108609218862135E-2</v>
      </c>
      <c r="H1115" s="49">
        <f>_xll.qlCalendarAdvance(IborCalendar,$H1114,B1115,"f",FALSE)</f>
        <v>47100</v>
      </c>
      <c r="I1115" s="49">
        <f>_xll.qlInterestRateIndexValueDate(Index1M,$H1115)</f>
        <v>47102</v>
      </c>
      <c r="J1115" s="52">
        <f>IFERROR(_xll.qlIndexFixing(Index1M,$H1115,TRUE,_xll.ohTrigger(RecalcTrigger,Trigger1M)),NA())</f>
        <v>3.2279478792595906E-2</v>
      </c>
      <c r="K1115" s="52">
        <f>IFERROR(_xll.qlIndexFixing(ONIndex1M,I1115,TRUE,_xll.ohTrigger(RecalcTrigger,Trigger1M)),NA())</f>
        <v>3.2244560637684216E-2</v>
      </c>
      <c r="L1115" s="52">
        <f>IFERROR(_xll.qlIndexFixing(Index3M,H1115,TRUE,_xll.ohTrigger(RecalcTrigger,Trigger3M)),NA())</f>
        <v>3.3257146291841622E-2</v>
      </c>
      <c r="M1115" s="52">
        <f>IFERROR(_xll.qlIndexFixing(ONIndex3M,I1115,TRUE,_xll.ohTrigger(RecalcTrigger,Trigger3M)),NA())</f>
        <v>3.3136384274650155E-2</v>
      </c>
      <c r="N1115" s="52">
        <f>IFERROR(_xll.qlIndexFixing(Index6M,$H1115,TRUE,_xll.ohTrigger(RecalcTrigger,Trigger6M)),NA())</f>
        <v>3.4353243139422888E-2</v>
      </c>
      <c r="O1115" s="52">
        <f>IFERROR(_xll.qlIndexFixing(ONIndex6M,I1115,TRUE,_xll.ohTrigger(RecalcTrigger,Trigger6M)),NA())</f>
        <v>3.4079357597436299E-2</v>
      </c>
      <c r="P1115" s="52">
        <f>IFERROR(_xll.qlIndexFixing(Index1Y,$H1115,TRUE,_xll.ohTrigger(RecalcTrigger,Trigger1Y)),NA())</f>
        <v>3.5524041087062745E-2</v>
      </c>
      <c r="Q1115" s="52">
        <f>IFERROR(_xll.qlIndexFixing(ONIndex1Y,I1115,TRUE,_xll.ohTrigger(RecalcTrigger,Trigger1Y)),NA())</f>
        <v>3.5102099428820921E-2</v>
      </c>
    </row>
    <row r="1116" spans="2:17" x14ac:dyDescent="0.2">
      <c r="B1116" s="46" t="s">
        <v>51</v>
      </c>
      <c r="D1116" s="49">
        <f>_xll.qlCalendarAdvance(LocalCalendar,$D1115,B1116,"f",FALSE)</f>
        <v>47114</v>
      </c>
      <c r="E1116" s="49">
        <f>_xll.qlInterestRateIndexValueDate(IndexON,D1116)</f>
        <v>47114</v>
      </c>
      <c r="F1116" s="52">
        <f>IFERROR(_xll.qlIndexFixing(IndexON,D1116,TRUE,_xll.ohTrigger(RecalcTrigger,TriggerON)),NA())</f>
        <v>3.1083880289077825E-2</v>
      </c>
      <c r="H1116" s="49">
        <f>_xll.qlCalendarAdvance(IborCalendar,$H1115,B1116,"f",FALSE)</f>
        <v>47107</v>
      </c>
      <c r="I1116" s="49">
        <f>_xll.qlInterestRateIndexValueDate(Index1M,$H1116)</f>
        <v>47109</v>
      </c>
      <c r="J1116" s="52">
        <f>IFERROR(_xll.qlIndexFixing(Index1M,$H1116,TRUE,_xll.ohTrigger(RecalcTrigger,Trigger1M)),NA())</f>
        <v>3.2274896211730082E-2</v>
      </c>
      <c r="K1116" s="52">
        <f>IFERROR(_xll.qlIndexFixing(ONIndex1M,I1116,TRUE,_xll.ohTrigger(RecalcTrigger,Trigger1M)),NA())</f>
        <v>3.2243603542028154E-2</v>
      </c>
      <c r="L1116" s="52">
        <f>IFERROR(_xll.qlIndexFixing(Index3M,H1116,TRUE,_xll.ohTrigger(RecalcTrigger,Trigger3M)),NA())</f>
        <v>3.3255187578794754E-2</v>
      </c>
      <c r="M1116" s="52">
        <f>IFERROR(_xll.qlIndexFixing(ONIndex3M,I1116,TRUE,_xll.ohTrigger(RecalcTrigger,Trigger3M)),NA())</f>
        <v>3.3137174678376624E-2</v>
      </c>
      <c r="N1116" s="52">
        <f>IFERROR(_xll.qlIndexFixing(Index6M,$H1116,TRUE,_xll.ohTrigger(RecalcTrigger,Trigger6M)),NA())</f>
        <v>3.4351963483491343E-2</v>
      </c>
      <c r="O1116" s="52">
        <f>IFERROR(_xll.qlIndexFixing(ONIndex6M,I1116,TRUE,_xll.ohTrigger(RecalcTrigger,Trigger6M)),NA())</f>
        <v>3.408112143844555E-2</v>
      </c>
      <c r="P1116" s="52">
        <f>IFERROR(_xll.qlIndexFixing(Index1Y,$H1116,TRUE,_xll.ohTrigger(RecalcTrigger,Trigger1Y)),NA())</f>
        <v>3.5516644922776168E-2</v>
      </c>
      <c r="Q1116" s="52">
        <f>IFERROR(_xll.qlIndexFixing(ONIndex1Y,I1116,TRUE,_xll.ohTrigger(RecalcTrigger,Trigger1Y)),NA())</f>
        <v>3.5098786101288582E-2</v>
      </c>
    </row>
    <row r="1117" spans="2:17" x14ac:dyDescent="0.2">
      <c r="B1117" s="46" t="s">
        <v>51</v>
      </c>
      <c r="D1117" s="49">
        <f>_xll.qlCalendarAdvance(LocalCalendar,$D1116,B1117,"f",FALSE)</f>
        <v>47121</v>
      </c>
      <c r="E1117" s="49">
        <f>_xll.qlInterestRateIndexValueDate(IndexON,D1117)</f>
        <v>47121</v>
      </c>
      <c r="F1117" s="52">
        <f>IFERROR(_xll.qlIndexFixing(IndexON,D1117,TRUE,_xll.ohTrigger(RecalcTrigger,TriggerON)),NA())</f>
        <v>3.1081700054045314E-2</v>
      </c>
      <c r="H1117" s="49">
        <f>_xll.qlCalendarAdvance(IborCalendar,$H1116,B1117,"f",FALSE)</f>
        <v>47114</v>
      </c>
      <c r="I1117" s="49">
        <f>_xll.qlInterestRateIndexValueDate(Index1M,$H1117)</f>
        <v>47116</v>
      </c>
      <c r="J1117" s="52">
        <f>IFERROR(_xll.qlIndexFixing(Index1M,$H1117,TRUE,_xll.ohTrigger(RecalcTrigger,Trigger1M)),NA())</f>
        <v>3.2273921646341304E-2</v>
      </c>
      <c r="K1117" s="52">
        <f>IFERROR(_xll.qlIndexFixing(ONIndex1M,I1117,TRUE,_xll.ohTrigger(RecalcTrigger,Trigger1M)),NA())</f>
        <v>3.2239033087433366E-2</v>
      </c>
      <c r="L1117" s="52">
        <f>IFERROR(_xll.qlIndexFixing(Index3M,H1117,TRUE,_xll.ohTrigger(RecalcTrigger,Trigger3M)),NA())</f>
        <v>3.3253234399446718E-2</v>
      </c>
      <c r="M1117" s="52">
        <f>IFERROR(_xll.qlIndexFixing(ONIndex3M,I1117,TRUE,_xll.ohTrigger(RecalcTrigger,Trigger3M)),NA())</f>
        <v>3.3133819312987089E-2</v>
      </c>
      <c r="N1117" s="52">
        <f>IFERROR(_xll.qlIndexFixing(Index6M,$H1117,TRUE,_xll.ohTrigger(RecalcTrigger,Trigger6M)),NA())</f>
        <v>3.4350685509272144E-2</v>
      </c>
      <c r="O1117" s="52">
        <f>IFERROR(_xll.qlIndexFixing(ONIndex6M,I1117,TRUE,_xll.ohTrigger(RecalcTrigger,Trigger6M)),NA())</f>
        <v>3.4078322171111619E-2</v>
      </c>
      <c r="P1117" s="52">
        <f>IFERROR(_xll.qlIndexFixing(Index1Y,$H1117,TRUE,_xll.ohTrigger(RecalcTrigger,Trigger1Y)),NA())</f>
        <v>3.550933179176205E-2</v>
      </c>
      <c r="Q1117" s="52">
        <f>IFERROR(_xll.qlIndexFixing(ONIndex1Y,I1117,TRUE,_xll.ohTrigger(RecalcTrigger,Trigger1Y)),NA())</f>
        <v>3.5091449777819861E-2</v>
      </c>
    </row>
    <row r="1118" spans="2:17" x14ac:dyDescent="0.2">
      <c r="B1118" s="46" t="s">
        <v>51</v>
      </c>
      <c r="D1118" s="49">
        <f>_xll.qlCalendarAdvance(LocalCalendar,$D1117,B1118,"f",FALSE)</f>
        <v>47128</v>
      </c>
      <c r="E1118" s="49">
        <f>_xll.qlInterestRateIndexValueDate(IndexON,D1118)</f>
        <v>47128</v>
      </c>
      <c r="F1118" s="52">
        <f>IFERROR(_xll.qlIndexFixing(IndexON,D1118,TRUE,_xll.ohTrigger(RecalcTrigger,TriggerON)),NA())</f>
        <v>3.1079551483603751E-2</v>
      </c>
      <c r="H1118" s="49">
        <f>_xll.qlCalendarAdvance(IborCalendar,$H1117,B1118,"f",FALSE)</f>
        <v>47121</v>
      </c>
      <c r="I1118" s="49">
        <f>_xll.qlInterestRateIndexValueDate(Index1M,$H1118)</f>
        <v>47123</v>
      </c>
      <c r="J1118" s="52">
        <f>IFERROR(_xll.qlIndexFixing(Index1M,$H1118,TRUE,_xll.ohTrigger(RecalcTrigger,Trigger1M)),NA())</f>
        <v>3.2268130598161346E-2</v>
      </c>
      <c r="K1118" s="52">
        <f>IFERROR(_xll.qlIndexFixing(ONIndex1M,I1118,TRUE,_xll.ohTrigger(RecalcTrigger,Trigger1M)),NA())</f>
        <v>3.2234460628828288E-2</v>
      </c>
      <c r="L1118" s="52">
        <f>IFERROR(_xll.qlIndexFixing(Index3M,H1118,TRUE,_xll.ohTrigger(RecalcTrigger,Trigger3M)),NA())</f>
        <v>3.3251286753788634E-2</v>
      </c>
      <c r="M1118" s="52">
        <f>IFERROR(_xll.qlIndexFixing(ONIndex3M,I1118,TRUE,_xll.ohTrigger(RecalcTrigger,Trigger3M)),NA())</f>
        <v>3.313046911996409E-2</v>
      </c>
      <c r="N1118" s="52">
        <f>IFERROR(_xll.qlIndexFixing(Index6M,$H1118,TRUE,_xll.ohTrigger(RecalcTrigger,Trigger6M)),NA())</f>
        <v>3.4347870528156854E-2</v>
      </c>
      <c r="O1118" s="52">
        <f>IFERROR(_xll.qlIndexFixing(ONIndex6M,I1118,TRUE,_xll.ohTrigger(RecalcTrigger,Trigger6M)),NA())</f>
        <v>3.4075524657950496E-2</v>
      </c>
      <c r="P1118" s="52">
        <f>IFERROR(_xll.qlIndexFixing(Index1Y,$H1118,TRUE,_xll.ohTrigger(RecalcTrigger,Trigger1Y)),NA())</f>
        <v>3.5502111576468397E-2</v>
      </c>
      <c r="Q1118" s="52">
        <f>IFERROR(_xll.qlIndexFixing(ONIndex1Y,I1118,TRUE,_xll.ohTrigger(RecalcTrigger,Trigger1Y)),NA())</f>
        <v>3.5083974245146976E-2</v>
      </c>
    </row>
    <row r="1119" spans="2:17" x14ac:dyDescent="0.2">
      <c r="B1119" s="46" t="s">
        <v>51</v>
      </c>
      <c r="D1119" s="49">
        <f>_xll.qlCalendarAdvance(LocalCalendar,$D1118,B1119,"f",FALSE)</f>
        <v>47135</v>
      </c>
      <c r="E1119" s="49">
        <f>_xll.qlInterestRateIndexValueDate(IndexON,D1119)</f>
        <v>47135</v>
      </c>
      <c r="F1119" s="52">
        <f>IFERROR(_xll.qlIndexFixing(IndexON,D1119,TRUE,_xll.ohTrigger(RecalcTrigger,TriggerON)),NA())</f>
        <v>3.1077434577833074E-2</v>
      </c>
      <c r="H1119" s="49">
        <f>_xll.qlCalendarAdvance(IborCalendar,$H1118,B1119,"f",FALSE)</f>
        <v>47128</v>
      </c>
      <c r="I1119" s="49">
        <f>_xll.qlInterestRateIndexValueDate(Index1M,$H1119)</f>
        <v>47130</v>
      </c>
      <c r="J1119" s="52">
        <f>IFERROR(_xll.qlIndexFixing(Index1M,$H1119,TRUE,_xll.ohTrigger(RecalcTrigger,Trigger1M)),NA())</f>
        <v>3.2264743179954765E-2</v>
      </c>
      <c r="K1119" s="52">
        <f>IFERROR(_xll.qlIndexFixing(ONIndex1M,I1119,TRUE,_xll.ohTrigger(RecalcTrigger,Trigger1M)),NA())</f>
        <v>3.2232289503841827E-2</v>
      </c>
      <c r="L1119" s="52">
        <f>IFERROR(_xll.qlIndexFixing(Index3M,H1119,TRUE,_xll.ohTrigger(RecalcTrigger,Trigger3M)),NA())</f>
        <v>3.3249344641813394E-2</v>
      </c>
      <c r="M1119" s="52">
        <f>IFERROR(_xll.qlIndexFixing(ONIndex3M,I1119,TRUE,_xll.ohTrigger(RecalcTrigger,Trigger3M)),NA())</f>
        <v>3.3129892765360047E-2</v>
      </c>
      <c r="N1119" s="52">
        <f>IFERROR(_xll.qlIndexFixing(Index6M,$H1119,TRUE,_xll.ohTrigger(RecalcTrigger,Trigger6M)),NA())</f>
        <v>3.4346595917809419E-2</v>
      </c>
      <c r="O1119" s="52">
        <f>IFERROR(_xll.qlIndexFixing(ONIndex6M,I1119,TRUE,_xll.ohTrigger(RecalcTrigger,Trigger6M)),NA())</f>
        <v>3.4075771830972545E-2</v>
      </c>
      <c r="P1119" s="52">
        <f>IFERROR(_xll.qlIndexFixing(Index1Y,$H1119,TRUE,_xll.ohTrigger(RecalcTrigger,Trigger1Y)),NA())</f>
        <v>3.5494994159086614E-2</v>
      </c>
      <c r="Q1119" s="52">
        <f>IFERROR(_xll.qlIndexFixing(ONIndex1Y,I1119,TRUE,_xll.ohTrigger(RecalcTrigger,Trigger1Y)),NA())</f>
        <v>3.50788542869096E-2</v>
      </c>
    </row>
    <row r="1120" spans="2:17" x14ac:dyDescent="0.2">
      <c r="B1120" s="46" t="s">
        <v>51</v>
      </c>
      <c r="D1120" s="49">
        <f>_xll.qlCalendarAdvance(LocalCalendar,$D1119,B1120,"f",FALSE)</f>
        <v>47142</v>
      </c>
      <c r="E1120" s="49">
        <f>_xll.qlInterestRateIndexValueDate(IndexON,D1120)</f>
        <v>47142</v>
      </c>
      <c r="F1120" s="52">
        <f>IFERROR(_xll.qlIndexFixing(IndexON,D1120,TRUE,_xll.ohTrigger(RecalcTrigger,TriggerON)),NA())</f>
        <v>3.1075349336653346E-2</v>
      </c>
      <c r="H1120" s="49">
        <f>_xll.qlCalendarAdvance(IborCalendar,$H1119,B1120,"f",FALSE)</f>
        <v>47135</v>
      </c>
      <c r="I1120" s="49">
        <f>_xll.qlInterestRateIndexValueDate(Index1M,$H1120)</f>
        <v>47137</v>
      </c>
      <c r="J1120" s="52">
        <f>IFERROR(_xll.qlIndexFixing(Index1M,$H1120,TRUE,_xll.ohTrigger(RecalcTrigger,Trigger1M)),NA())</f>
        <v>3.2262554460130433E-2</v>
      </c>
      <c r="K1120" s="52">
        <f>IFERROR(_xll.qlIndexFixing(ONIndex1M,I1120,TRUE,_xll.ohTrigger(RecalcTrigger,Trigger1M)),NA())</f>
        <v>3.2227711952197424E-2</v>
      </c>
      <c r="L1120" s="52">
        <f>IFERROR(_xll.qlIndexFixing(Index3M,H1120,TRUE,_xll.ohTrigger(RecalcTrigger,Trigger3M)),NA())</f>
        <v>3.3247408063513006E-2</v>
      </c>
      <c r="M1120" s="52">
        <f>IFERROR(_xll.qlIndexFixing(ONIndex3M,I1120,TRUE,_xll.ohTrigger(RecalcTrigger,Trigger3M)),NA())</f>
        <v>3.3126553126887615E-2</v>
      </c>
      <c r="N1120" s="52">
        <f>IFERROR(_xll.qlIndexFixing(Index6M,$H1120,TRUE,_xll.ohTrigger(RecalcTrigger,Trigger6M)),NA())</f>
        <v>3.4345322989001753E-2</v>
      </c>
      <c r="O1120" s="52">
        <f>IFERROR(_xll.qlIndexFixing(ONIndex6M,I1120,TRUE,_xll.ohTrigger(RecalcTrigger,Trigger6M)),NA())</f>
        <v>3.4072977628429868E-2</v>
      </c>
      <c r="P1120" s="52">
        <f>IFERROR(_xll.qlIndexFixing(Index1Y,$H1120,TRUE,_xll.ohTrigger(RecalcTrigger,Trigger1Y)),NA())</f>
        <v>3.5489309076301434E-2</v>
      </c>
      <c r="Q1120" s="52">
        <f>IFERROR(_xll.qlIndexFixing(ONIndex1Y,I1120,TRUE,_xll.ohTrigger(RecalcTrigger,Trigger1Y)),NA())</f>
        <v>3.5071078140536116E-2</v>
      </c>
    </row>
    <row r="1121" spans="2:17" x14ac:dyDescent="0.2">
      <c r="B1121" s="46" t="s">
        <v>51</v>
      </c>
      <c r="D1121" s="49">
        <f>_xll.qlCalendarAdvance(LocalCalendar,$D1120,B1121,"f",FALSE)</f>
        <v>47149</v>
      </c>
      <c r="E1121" s="49">
        <f>_xll.qlInterestRateIndexValueDate(IndexON,D1121)</f>
        <v>47149</v>
      </c>
      <c r="F1121" s="52">
        <f>IFERROR(_xll.qlIndexFixing(IndexON,D1121,TRUE,_xll.ohTrigger(RecalcTrigger,TriggerON)),NA())</f>
        <v>3.1073295759904696E-2</v>
      </c>
      <c r="H1121" s="49">
        <f>_xll.qlCalendarAdvance(IborCalendar,$H1120,B1121,"f",FALSE)</f>
        <v>47142</v>
      </c>
      <c r="I1121" s="49">
        <f>_xll.qlInterestRateIndexValueDate(Index1M,$H1121)</f>
        <v>47144</v>
      </c>
      <c r="J1121" s="52">
        <f>IFERROR(_xll.qlIndexFixing(Index1M,$H1121,TRUE,_xll.ohTrigger(RecalcTrigger,Trigger1M)),NA())</f>
        <v>3.2257959120704914E-2</v>
      </c>
      <c r="K1121" s="52">
        <f>IFERROR(_xll.qlIndexFixing(ONIndex1M,I1121,TRUE,_xll.ohTrigger(RecalcTrigger,Trigger1M)),NA())</f>
        <v>3.2224333012669248E-2</v>
      </c>
      <c r="L1121" s="52">
        <f>IFERROR(_xll.qlIndexFixing(Index3M,H1121,TRUE,_xll.ohTrigger(RecalcTrigger,Trigger3M)),NA())</f>
        <v>3.3245477018878589E-2</v>
      </c>
      <c r="M1121" s="52">
        <f>IFERROR(_xll.qlIndexFixing(ONIndex3M,I1121,TRUE,_xll.ohTrigger(RecalcTrigger,Trigger3M)),NA())</f>
        <v>3.3124603363337002E-2</v>
      </c>
      <c r="N1121" s="52">
        <f>IFERROR(_xll.qlIndexFixing(Index6M,$H1121,TRUE,_xll.ohTrigger(RecalcTrigger,Trigger6M)),NA())</f>
        <v>3.4344051741730768E-2</v>
      </c>
      <c r="O1121" s="52">
        <f>IFERROR(_xll.qlIndexFixing(ONIndex6M,I1121,TRUE,_xll.ohTrigger(RecalcTrigger,Trigger6M)),NA())</f>
        <v>3.4071706592699869E-2</v>
      </c>
      <c r="P1121" s="52">
        <f>IFERROR(_xll.qlIndexFixing(Index1Y,$H1121,TRUE,_xll.ohTrigger(RecalcTrigger,Trigger1Y)),NA())</f>
        <v>3.5481107245596957E-2</v>
      </c>
      <c r="Q1121" s="52">
        <f>IFERROR(_xll.qlIndexFixing(ONIndex1Y,I1121,TRUE,_xll.ohTrigger(RecalcTrigger,Trigger1Y)),NA())</f>
        <v>3.5064386293619521E-2</v>
      </c>
    </row>
    <row r="1122" spans="2:17" x14ac:dyDescent="0.2">
      <c r="B1122" s="46" t="s">
        <v>51</v>
      </c>
      <c r="D1122" s="49">
        <f>_xll.qlCalendarAdvance(LocalCalendar,$D1121,B1122,"f",FALSE)</f>
        <v>47156</v>
      </c>
      <c r="E1122" s="49">
        <f>_xll.qlInterestRateIndexValueDate(IndexON,D1122)</f>
        <v>47156</v>
      </c>
      <c r="F1122" s="52">
        <f>IFERROR(_xll.qlIndexFixing(IndexON,D1122,TRUE,_xll.ohTrigger(RecalcTrigger,TriggerON)),NA())</f>
        <v>3.1071273847906866E-2</v>
      </c>
      <c r="H1122" s="49">
        <f>_xll.qlCalendarAdvance(IborCalendar,$H1121,B1122,"f",FALSE)</f>
        <v>47149</v>
      </c>
      <c r="I1122" s="49">
        <f>_xll.qlInterestRateIndexValueDate(Index1M,$H1122)</f>
        <v>47151</v>
      </c>
      <c r="J1122" s="52">
        <f>IFERROR(_xll.qlIndexFixing(Index1M,$H1122,TRUE,_xll.ohTrigger(RecalcTrigger,Trigger1M)),NA())</f>
        <v>3.2250960432716233E-2</v>
      </c>
      <c r="K1122" s="52">
        <f>IFERROR(_xll.qlIndexFixing(ONIndex1M,I1122,TRUE,_xll.ohTrigger(RecalcTrigger,Trigger1M)),NA())</f>
        <v>3.2220951005701437E-2</v>
      </c>
      <c r="L1122" s="52">
        <f>IFERROR(_xll.qlIndexFixing(Index3M,H1122,TRUE,_xll.ohTrigger(RecalcTrigger,Trigger3M)),NA())</f>
        <v>3.3242157379770605E-2</v>
      </c>
      <c r="M1122" s="52">
        <f>IFERROR(_xll.qlIndexFixing(ONIndex3M,I1122,TRUE,_xll.ohTrigger(RecalcTrigger,Trigger3M)),NA())</f>
        <v>3.312265908851586E-2</v>
      </c>
      <c r="N1122" s="52">
        <f>IFERROR(_xll.qlIndexFixing(Index6M,$H1122,TRUE,_xll.ohTrigger(RecalcTrigger,Trigger6M)),NA())</f>
        <v>3.4342782175993368E-2</v>
      </c>
      <c r="O1122" s="52">
        <f>IFERROR(_xll.qlIndexFixing(ONIndex6M,I1122,TRUE,_xll.ohTrigger(RecalcTrigger,Trigger6M)),NA())</f>
        <v>3.4070437209647864E-2</v>
      </c>
      <c r="P1122" s="52">
        <f>IFERROR(_xll.qlIndexFixing(Index1Y,$H1122,TRUE,_xll.ohTrigger(RecalcTrigger,Trigger1Y)),NA())</f>
        <v>3.5474357512676358E-2</v>
      </c>
      <c r="Q1122" s="52">
        <f>IFERROR(_xll.qlIndexFixing(ONIndex1Y,I1122,TRUE,_xll.ohTrigger(RecalcTrigger,Trigger1Y)),NA())</f>
        <v>3.5057531917033202E-2</v>
      </c>
    </row>
    <row r="1123" spans="2:17" x14ac:dyDescent="0.2">
      <c r="B1123" s="46" t="s">
        <v>51</v>
      </c>
      <c r="D1123" s="49">
        <f>_xll.qlCalendarAdvance(LocalCalendar,$D1122,B1123,"f",FALSE)</f>
        <v>47163</v>
      </c>
      <c r="E1123" s="49">
        <f>_xll.qlInterestRateIndexValueDate(IndexON,D1123)</f>
        <v>47163</v>
      </c>
      <c r="F1123" s="52">
        <f>IFERROR(_xll.qlIndexFixing(IndexON,D1123,TRUE,_xll.ohTrigger(RecalcTrigger,TriggerON)),NA())</f>
        <v>3.1069283600499986E-2</v>
      </c>
      <c r="H1123" s="49">
        <f>_xll.qlCalendarAdvance(IborCalendar,$H1122,B1123,"f",FALSE)</f>
        <v>47156</v>
      </c>
      <c r="I1123" s="49">
        <f>_xll.qlInterestRateIndexValueDate(Index1M,$H1123)</f>
        <v>47158</v>
      </c>
      <c r="J1123" s="52">
        <f>IFERROR(_xll.qlIndexFixing(Index1M,$H1123,TRUE,_xll.ohTrigger(RecalcTrigger,Trigger1M)),NA())</f>
        <v>3.2247562288390305E-2</v>
      </c>
      <c r="K1123" s="52">
        <f>IFERROR(_xll.qlIndexFixing(ONIndex1M,I1123,TRUE,_xll.ohTrigger(RecalcTrigger,Trigger1M)),NA())</f>
        <v>3.2217565931214054E-2</v>
      </c>
      <c r="L1123" s="52">
        <f>IFERROR(_xll.qlIndexFixing(Index3M,H1123,TRUE,_xll.ohTrigger(RecalcTrigger,Trigger3M)),NA())</f>
        <v>3.3240237183774689E-2</v>
      </c>
      <c r="M1123" s="52">
        <f>IFERROR(_xll.qlIndexFixing(ONIndex3M,I1123,TRUE,_xll.ohTrigger(RecalcTrigger,Trigger3M)),NA())</f>
        <v>3.3120720302344253E-2</v>
      </c>
      <c r="N1123" s="52">
        <f>IFERROR(_xll.qlIndexFixing(Index6M,$H1123,TRUE,_xll.ohTrigger(RecalcTrigger,Trigger6M)),NA())</f>
        <v>3.434151429178646E-2</v>
      </c>
      <c r="O1123" s="52">
        <f>IFERROR(_xll.qlIndexFixing(ONIndex6M,I1123,TRUE,_xll.ohTrigger(RecalcTrigger,Trigger6M)),NA())</f>
        <v>3.4069169479273853E-2</v>
      </c>
      <c r="P1123" s="52">
        <f>IFERROR(_xll.qlIndexFixing(Index1Y,$H1123,TRUE,_xll.ohTrigger(RecalcTrigger,Trigger1Y)),NA())</f>
        <v>3.5467750104066796E-2</v>
      </c>
      <c r="Q1123" s="52">
        <f>IFERROR(_xll.qlIndexFixing(ONIndex1Y,I1123,TRUE,_xll.ohTrigger(RecalcTrigger,Trigger1Y)),NA())</f>
        <v>3.5050515010777161E-2</v>
      </c>
    </row>
    <row r="1124" spans="2:17" x14ac:dyDescent="0.2">
      <c r="B1124" s="46" t="s">
        <v>51</v>
      </c>
      <c r="D1124" s="49">
        <f>_xll.qlCalendarAdvance(LocalCalendar,$D1123,B1124,"f",FALSE)</f>
        <v>47170</v>
      </c>
      <c r="E1124" s="49">
        <f>_xll.qlInterestRateIndexValueDate(IndexON,D1124)</f>
        <v>47170</v>
      </c>
      <c r="F1124" s="52">
        <f>IFERROR(_xll.qlIndexFixing(IndexON,D1124,TRUE,_xll.ohTrigger(RecalcTrigger,TriggerON)),NA())</f>
        <v>3.1067325017684055E-2</v>
      </c>
      <c r="H1124" s="49">
        <f>_xll.qlCalendarAdvance(IborCalendar,$H1123,B1124,"f",FALSE)</f>
        <v>47163</v>
      </c>
      <c r="I1124" s="49">
        <f>_xll.qlInterestRateIndexValueDate(Index1M,$H1124)</f>
        <v>47165</v>
      </c>
      <c r="J1124" s="52">
        <f>IFERROR(_xll.qlIndexFixing(Index1M,$H1124,TRUE,_xll.ohTrigger(RecalcTrigger,Trigger1M)),NA())</f>
        <v>3.2244161070531518E-2</v>
      </c>
      <c r="K1124" s="52">
        <f>IFERROR(_xll.qlIndexFixing(ONIndex1M,I1124,TRUE,_xll.ohTrigger(RecalcTrigger,Trigger1M)),NA())</f>
        <v>3.2215376859836553E-2</v>
      </c>
      <c r="L1124" s="52">
        <f>IFERROR(_xll.qlIndexFixing(Index3M,H1124,TRUE,_xll.ohTrigger(RecalcTrigger,Trigger3M)),NA())</f>
        <v>3.3238322520900601E-2</v>
      </c>
      <c r="M1124" s="52">
        <f>IFERROR(_xll.qlIndexFixing(ONIndex3M,I1124,TRUE,_xll.ohTrigger(RecalcTrigger,Trigger3M)),NA())</f>
        <v>3.3120172457161701E-2</v>
      </c>
      <c r="N1124" s="52">
        <f>IFERROR(_xll.qlIndexFixing(Index6M,$H1124,TRUE,_xll.ohTrigger(RecalcTrigger,Trigger6M)),NA())</f>
        <v>3.4340248089106962E-2</v>
      </c>
      <c r="O1124" s="52">
        <f>IFERROR(_xll.qlIndexFixing(ONIndex6M,I1124,TRUE,_xll.ohTrigger(RecalcTrigger,Trigger6M)),NA())</f>
        <v>3.4069424905407431E-2</v>
      </c>
      <c r="P1124" s="52">
        <f>IFERROR(_xll.qlIndexFixing(Index1Y,$H1124,TRUE,_xll.ohTrigger(RecalcTrigger,Trigger1Y)),NA())</f>
        <v>3.5462688182985619E-2</v>
      </c>
      <c r="Q1124" s="52">
        <f>IFERROR(_xll.qlIndexFixing(ONIndex1Y,I1124,TRUE,_xll.ohTrigger(RecalcTrigger,Trigger1Y)),NA())</f>
        <v>3.5044521014744312E-2</v>
      </c>
    </row>
    <row r="1125" spans="2:17" x14ac:dyDescent="0.2">
      <c r="B1125" s="46" t="s">
        <v>51</v>
      </c>
      <c r="D1125" s="49">
        <f>_xll.qlCalendarAdvance(LocalCalendar,$D1124,B1125,"f",FALSE)</f>
        <v>47177</v>
      </c>
      <c r="E1125" s="49">
        <f>_xll.qlInterestRateIndexValueDate(IndexON,D1125)</f>
        <v>47177</v>
      </c>
      <c r="F1125" s="52">
        <f>IFERROR(_xll.qlIndexFixing(IndexON,D1125,TRUE,_xll.ohTrigger(RecalcTrigger,TriggerON)),NA())</f>
        <v>3.1065398099379138E-2</v>
      </c>
      <c r="H1125" s="49">
        <f>_xll.qlCalendarAdvance(IborCalendar,$H1124,B1125,"f",FALSE)</f>
        <v>47170</v>
      </c>
      <c r="I1125" s="49">
        <f>_xll.qlInterestRateIndexValueDate(Index1M,$H1125)</f>
        <v>47172</v>
      </c>
      <c r="J1125" s="52">
        <f>IFERROR(_xll.qlIndexFixing(Index1M,$H1125,TRUE,_xll.ohTrigger(RecalcTrigger,Trigger1M)),NA())</f>
        <v>3.224075677913131E-2</v>
      </c>
      <c r="K1125" s="52">
        <f>IFERROR(_xll.qlIndexFixing(ONIndex1M,I1125,TRUE,_xll.ohTrigger(RecalcTrigger,Trigger1M)),NA())</f>
        <v>3.221078657986709E-2</v>
      </c>
      <c r="L1125" s="52">
        <f>IFERROR(_xll.qlIndexFixing(Index3M,H1125,TRUE,_xll.ohTrigger(RecalcTrigger,Trigger3M)),NA())</f>
        <v>3.3236413391144741E-2</v>
      </c>
      <c r="M1125" s="52">
        <f>IFERROR(_xll.qlIndexFixing(ONIndex3M,I1125,TRUE,_xll.ohTrigger(RecalcTrigger,Trigger3M)),NA())</f>
        <v>3.3116859196002935E-2</v>
      </c>
      <c r="N1125" s="52">
        <f>IFERROR(_xll.qlIndexFixing(Index6M,$H1125,TRUE,_xll.ohTrigger(RecalcTrigger,Trigger6M)),NA())</f>
        <v>3.4338983567950884E-2</v>
      </c>
      <c r="O1125" s="52">
        <f>IFERROR(_xll.qlIndexFixing(ONIndex6M,I1125,TRUE,_xll.ohTrigger(RecalcTrigger,Trigger6M)),NA())</f>
        <v>3.4066638976639751E-2</v>
      </c>
      <c r="P1125" s="52">
        <f>IFERROR(_xll.qlIndexFixing(Index1Y,$H1125,TRUE,_xll.ohTrigger(RecalcTrigger,Trigger1Y)),NA())</f>
        <v>3.5455001783866111E-2</v>
      </c>
      <c r="Q1125" s="52">
        <f>IFERROR(_xll.qlIndexFixing(ONIndex1Y,I1125,TRUE,_xll.ohTrigger(RecalcTrigger,Trigger1Y)),NA())</f>
        <v>3.5035993609389138E-2</v>
      </c>
    </row>
    <row r="1126" spans="2:17" x14ac:dyDescent="0.2">
      <c r="B1126" s="46" t="s">
        <v>51</v>
      </c>
      <c r="D1126" s="49">
        <f>_xll.qlCalendarAdvance(LocalCalendar,$D1125,B1126,"f",FALSE)</f>
        <v>47184</v>
      </c>
      <c r="E1126" s="49">
        <f>_xll.qlInterestRateIndexValueDate(IndexON,D1126)</f>
        <v>47184</v>
      </c>
      <c r="F1126" s="52">
        <f>IFERROR(_xll.qlIndexFixing(IndexON,D1126,TRUE,_xll.ohTrigger(RecalcTrigger,TriggerON)),NA())</f>
        <v>3.1063502845745106E-2</v>
      </c>
      <c r="H1126" s="49">
        <f>_xll.qlCalendarAdvance(IborCalendar,$H1125,B1126,"f",FALSE)</f>
        <v>47177</v>
      </c>
      <c r="I1126" s="49">
        <f>_xll.qlInterestRateIndexValueDate(Index1M,$H1126)</f>
        <v>47179</v>
      </c>
      <c r="J1126" s="52">
        <f>IFERROR(_xll.qlIndexFixing(Index1M,$H1126,TRUE,_xll.ohTrigger(RecalcTrigger,Trigger1M)),NA())</f>
        <v>3.2242143802091727E-2</v>
      </c>
      <c r="K1126" s="52">
        <f>IFERROR(_xll.qlIndexFixing(ONIndex1M,I1126,TRUE,_xll.ohTrigger(RecalcTrigger,Trigger1M)),NA())</f>
        <v>3.2207392302980864E-2</v>
      </c>
      <c r="L1126" s="52">
        <f>IFERROR(_xll.qlIndexFixing(Index3M,H1126,TRUE,_xll.ohTrigger(RecalcTrigger,Trigger3M)),NA())</f>
        <v>3.3241485891050776E-2</v>
      </c>
      <c r="M1126" s="52">
        <f>IFERROR(_xll.qlIndexFixing(ONIndex3M,I1126,TRUE,_xll.ohTrigger(RecalcTrigger,Trigger3M)),NA())</f>
        <v>3.3114936875886514E-2</v>
      </c>
      <c r="N1126" s="52">
        <f>IFERROR(_xll.qlIndexFixing(Index6M,$H1126,TRUE,_xll.ohTrigger(RecalcTrigger,Trigger6M)),NA())</f>
        <v>3.4345415149022035E-2</v>
      </c>
      <c r="O1126" s="52">
        <f>IFERROR(_xll.qlIndexFixing(ONIndex6M,I1126,TRUE,_xll.ohTrigger(RecalcTrigger,Trigger6M)),NA())</f>
        <v>3.4065376204353015E-2</v>
      </c>
      <c r="P1126" s="52">
        <f>IFERROR(_xll.qlIndexFixing(Index1Y,$H1126,TRUE,_xll.ohTrigger(RecalcTrigger,Trigger1Y)),NA())</f>
        <v>3.5448880633869209E-2</v>
      </c>
      <c r="Q1126" s="52">
        <f>IFERROR(_xll.qlIndexFixing(ONIndex1Y,I1126,TRUE,_xll.ohTrigger(RecalcTrigger,Trigger1Y)),NA())</f>
        <v>3.5028489114337091E-2</v>
      </c>
    </row>
    <row r="1127" spans="2:17" x14ac:dyDescent="0.2">
      <c r="B1127" s="46" t="s">
        <v>51</v>
      </c>
      <c r="D1127" s="49">
        <f>_xll.qlCalendarAdvance(LocalCalendar,$D1126,B1127,"f",FALSE)</f>
        <v>47191</v>
      </c>
      <c r="E1127" s="49">
        <f>_xll.qlInterestRateIndexValueDate(IndexON,D1127)</f>
        <v>47191</v>
      </c>
      <c r="F1127" s="52">
        <f>IFERROR(_xll.qlIndexFixing(IndexON,D1127,TRUE,_xll.ohTrigger(RecalcTrigger,TriggerON)),NA())</f>
        <v>3.1061639256781959E-2</v>
      </c>
      <c r="H1127" s="49">
        <f>_xll.qlCalendarAdvance(IborCalendar,$H1126,B1127,"f",FALSE)</f>
        <v>47184</v>
      </c>
      <c r="I1127" s="49">
        <f>_xll.qlInterestRateIndexValueDate(Index1M,$H1127)</f>
        <v>47186</v>
      </c>
      <c r="J1127" s="52">
        <f>IFERROR(_xll.qlIndexFixing(Index1M,$H1127,TRUE,_xll.ohTrigger(RecalcTrigger,Trigger1M)),NA())</f>
        <v>3.2237533160504254E-2</v>
      </c>
      <c r="K1127" s="52">
        <f>IFERROR(_xll.qlIndexFixing(ONIndex1M,I1127,TRUE,_xll.ohTrigger(RecalcTrigger,Trigger1M)),NA())</f>
        <v>3.2203994958655002E-2</v>
      </c>
      <c r="L1127" s="52">
        <f>IFERROR(_xll.qlIndexFixing(Index3M,H1127,TRUE,_xll.ohTrigger(RecalcTrigger,Trigger3M)),NA())</f>
        <v>3.3239588931810872E-2</v>
      </c>
      <c r="M1127" s="52">
        <f>IFERROR(_xll.qlIndexFixing(ONIndex3M,I1127,TRUE,_xll.ohTrigger(RecalcTrigger,Trigger3M)),NA())</f>
        <v>3.3113020044419628E-2</v>
      </c>
      <c r="N1127" s="52">
        <f>IFERROR(_xll.qlIndexFixing(Index6M,$H1127,TRUE,_xll.ohTrigger(RecalcTrigger,Trigger6M)),NA())</f>
        <v>3.4342614915612975E-2</v>
      </c>
      <c r="O1127" s="52">
        <f>IFERROR(_xll.qlIndexFixing(ONIndex6M,I1127,TRUE,_xll.ohTrigger(RecalcTrigger,Trigger6M)),NA())</f>
        <v>3.4064115084770918E-2</v>
      </c>
      <c r="P1127" s="52">
        <f>IFERROR(_xll.qlIndexFixing(Index1Y,$H1127,TRUE,_xll.ohTrigger(RecalcTrigger,Trigger1Y)),NA())</f>
        <v>3.5442941331403563E-2</v>
      </c>
      <c r="Q1127" s="52">
        <f>IFERROR(_xll.qlIndexFixing(ONIndex1Y,I1127,TRUE,_xll.ohTrigger(RecalcTrigger,Trigger1Y)),NA())</f>
        <v>3.5020822089748549E-2</v>
      </c>
    </row>
    <row r="1128" spans="2:17" x14ac:dyDescent="0.2">
      <c r="B1128" s="46" t="s">
        <v>51</v>
      </c>
      <c r="D1128" s="49">
        <f>_xll.qlCalendarAdvance(LocalCalendar,$D1127,B1128,"f",FALSE)</f>
        <v>47198</v>
      </c>
      <c r="E1128" s="49">
        <f>_xll.qlInterestRateIndexValueDate(IndexON,D1128)</f>
        <v>47198</v>
      </c>
      <c r="F1128" s="52">
        <f>IFERROR(_xll.qlIndexFixing(IndexON,D1128,TRUE,_xll.ohTrigger(RecalcTrigger,TriggerON)),NA())</f>
        <v>3.1059807332249889E-2</v>
      </c>
      <c r="H1128" s="49">
        <f>_xll.qlCalendarAdvance(IborCalendar,$H1127,B1128,"f",FALSE)</f>
        <v>47191</v>
      </c>
      <c r="I1128" s="49">
        <f>_xll.qlInterestRateIndexValueDate(Index1M,$H1128)</f>
        <v>47193</v>
      </c>
      <c r="J1128" s="52">
        <f>IFERROR(_xll.qlIndexFixing(Index1M,$H1128,TRUE,_xll.ohTrigger(RecalcTrigger,Trigger1M)),NA())</f>
        <v>3.2234118073888172E-2</v>
      </c>
      <c r="K1128" s="52">
        <f>IFERROR(_xll.qlIndexFixing(ONIndex1M,I1128,TRUE,_xll.ohTrigger(RecalcTrigger,Trigger1M)),NA())</f>
        <v>3.2200594546836214E-2</v>
      </c>
      <c r="L1128" s="52">
        <f>IFERROR(_xll.qlIndexFixing(Index3M,H1128,TRUE,_xll.ohTrigger(RecalcTrigger,Trigger3M)),NA())</f>
        <v>3.3237697508253519E-2</v>
      </c>
      <c r="M1128" s="52">
        <f>IFERROR(_xll.qlIndexFixing(ONIndex3M,I1128,TRUE,_xll.ohTrigger(RecalcTrigger,Trigger3M)),NA())</f>
        <v>3.3111108701628922E-2</v>
      </c>
      <c r="N1128" s="52">
        <f>IFERROR(_xll.qlIndexFixing(Index6M,$H1128,TRUE,_xll.ohTrigger(RecalcTrigger,Trigger6M)),NA())</f>
        <v>3.434135544313683E-2</v>
      </c>
      <c r="O1128" s="52">
        <f>IFERROR(_xll.qlIndexFixing(ONIndex6M,I1128,TRUE,_xll.ohTrigger(RecalcTrigger,Trigger6M)),NA())</f>
        <v>3.4062855617866816E-2</v>
      </c>
      <c r="P1128" s="52">
        <f>IFERROR(_xll.qlIndexFixing(Index1Y,$H1128,TRUE,_xll.ohTrigger(RecalcTrigger,Trigger1Y)),NA())</f>
        <v>3.5437193756889147E-2</v>
      </c>
      <c r="Q1128" s="52">
        <f>IFERROR(_xll.qlIndexFixing(ONIndex1Y,I1128,TRUE,_xll.ohTrigger(RecalcTrigger,Trigger1Y)),NA())</f>
        <v>3.5012992535650156E-2</v>
      </c>
    </row>
    <row r="1129" spans="2:17" x14ac:dyDescent="0.2">
      <c r="B1129" s="46" t="s">
        <v>51</v>
      </c>
      <c r="D1129" s="49">
        <f>_xll.qlCalendarAdvance(LocalCalendar,$D1128,B1129,"f",FALSE)</f>
        <v>47205</v>
      </c>
      <c r="E1129" s="49">
        <f>_xll.qlInterestRateIndexValueDate(IndexON,D1129)</f>
        <v>47205</v>
      </c>
      <c r="F1129" s="52">
        <f>IFERROR(_xll.qlIndexFixing(IndexON,D1129,TRUE,_xll.ohTrigger(RecalcTrigger,TriggerON)),NA())</f>
        <v>3.1058007072388705E-2</v>
      </c>
      <c r="H1129" s="49">
        <f>_xll.qlCalendarAdvance(IborCalendar,$H1128,B1129,"f",FALSE)</f>
        <v>47198</v>
      </c>
      <c r="I1129" s="49">
        <f>_xll.qlInterestRateIndexValueDate(Index1M,$H1129)</f>
        <v>47200</v>
      </c>
      <c r="J1129" s="52">
        <f>IFERROR(_xll.qlIndexFixing(Index1M,$H1129,TRUE,_xll.ohTrigger(RecalcTrigger,Trigger1M)),NA())</f>
        <v>3.2230699913018988E-2</v>
      </c>
      <c r="K1129" s="52">
        <f>IFERROR(_xll.qlIndexFixing(ONIndex1M,I1129,TRUE,_xll.ohTrigger(RecalcTrigger,Trigger1M)),NA())</f>
        <v>3.21971910675245E-2</v>
      </c>
      <c r="L1129" s="52">
        <f>IFERROR(_xll.qlIndexFixing(Index3M,H1129,TRUE,_xll.ohTrigger(RecalcTrigger,Trigger3M)),NA())</f>
        <v>3.3235811620373618E-2</v>
      </c>
      <c r="M1129" s="52">
        <f>IFERROR(_xll.qlIndexFixing(ONIndex3M,I1129,TRUE,_xll.ohTrigger(RecalcTrigger,Trigger3M)),NA())</f>
        <v>3.3109202847541042E-2</v>
      </c>
      <c r="N1129" s="52">
        <f>IFERROR(_xll.qlIndexFixing(Index6M,$H1129,TRUE,_xll.ohTrigger(RecalcTrigger,Trigger6M)),NA())</f>
        <v>3.4340097652824274E-2</v>
      </c>
      <c r="O1129" s="52">
        <f>IFERROR(_xll.qlIndexFixing(ONIndex6M,I1129,TRUE,_xll.ohTrigger(RecalcTrigger,Trigger6M)),NA())</f>
        <v>3.4061597803640709E-2</v>
      </c>
      <c r="P1129" s="52">
        <f>IFERROR(_xll.qlIndexFixing(Index1Y,$H1129,TRUE,_xll.ohTrigger(RecalcTrigger,Trigger1Y)),NA())</f>
        <v>3.5431647790629399E-2</v>
      </c>
      <c r="Q1129" s="52">
        <f>IFERROR(_xll.qlIndexFixing(ONIndex1Y,I1129,TRUE,_xll.ohTrigger(RecalcTrigger,Trigger1Y)),NA())</f>
        <v>3.5005000452068558E-2</v>
      </c>
    </row>
    <row r="1130" spans="2:17" x14ac:dyDescent="0.2">
      <c r="B1130" s="46" t="s">
        <v>51</v>
      </c>
      <c r="D1130" s="49">
        <f>_xll.qlCalendarAdvance(LocalCalendar,$D1129,B1130,"f",FALSE)</f>
        <v>47212</v>
      </c>
      <c r="E1130" s="49">
        <f>_xll.qlInterestRateIndexValueDate(IndexON,D1130)</f>
        <v>47212</v>
      </c>
      <c r="F1130" s="52">
        <f>IFERROR(_xll.qlIndexFixing(IndexON,D1130,TRUE,_xll.ohTrigger(RecalcTrigger,TriggerON)),NA())</f>
        <v>3.105623847711847E-2</v>
      </c>
      <c r="H1130" s="49">
        <f>_xll.qlCalendarAdvance(IborCalendar,$H1129,B1130,"f",FALSE)</f>
        <v>47205</v>
      </c>
      <c r="I1130" s="49">
        <f>_xll.qlInterestRateIndexValueDate(Index1M,$H1130)</f>
        <v>47211</v>
      </c>
      <c r="J1130" s="52">
        <f>IFERROR(_xll.qlIndexFixing(Index1M,$H1130,TRUE,_xll.ohTrigger(RecalcTrigger,Trigger1M)),NA())</f>
        <v>3.2224126098972405E-2</v>
      </c>
      <c r="K1130" s="52">
        <f>IFERROR(_xll.qlIndexFixing(ONIndex1M,I1130,TRUE,_xll.ohTrigger(RecalcTrigger,Trigger1M)),NA())</f>
        <v>3.2189445344981138E-2</v>
      </c>
      <c r="L1130" s="52">
        <f>IFERROR(_xll.qlIndexFixing(Index3M,H1130,TRUE,_xll.ohTrigger(RecalcTrigger,Trigger3M)),NA())</f>
        <v>3.3228670246127606E-2</v>
      </c>
      <c r="M1130" s="52">
        <f>IFERROR(_xll.qlIndexFixing(ONIndex3M,I1130,TRUE,_xll.ohTrigger(RecalcTrigger,Trigger3M)),NA())</f>
        <v>3.3103445594546699E-2</v>
      </c>
      <c r="N1130" s="52">
        <f>IFERROR(_xll.qlIndexFixing(Index6M,$H1130,TRUE,_xll.ohTrigger(RecalcTrigger,Trigger6M)),NA())</f>
        <v>3.4335046647549924E-2</v>
      </c>
      <c r="O1130" s="52">
        <f>IFERROR(_xll.qlIndexFixing(ONIndex6M,I1130,TRUE,_xll.ohTrigger(RecalcTrigger,Trigger6M)),NA())</f>
        <v>3.4056581872530245E-2</v>
      </c>
      <c r="P1130" s="52">
        <f>IFERROR(_xll.qlIndexFixing(Index1Y,$H1130,TRUE,_xll.ohTrigger(RecalcTrigger,Trigger1Y)),NA())</f>
        <v>3.5420307546205065E-2</v>
      </c>
      <c r="Q1130" s="52">
        <f>IFERROR(_xll.qlIndexFixing(ONIndex1Y,I1130,TRUE,_xll.ohTrigger(RecalcTrigger,Trigger1Y)),NA())</f>
        <v>3.4989901432007642E-2</v>
      </c>
    </row>
    <row r="1131" spans="2:17" x14ac:dyDescent="0.2">
      <c r="B1131" s="46" t="s">
        <v>51</v>
      </c>
      <c r="D1131" s="49">
        <f>_xll.qlCalendarAdvance(LocalCalendar,$D1130,B1131,"f",FALSE)</f>
        <v>47219</v>
      </c>
      <c r="E1131" s="49">
        <f>_xll.qlInterestRateIndexValueDate(IndexON,D1131)</f>
        <v>47219</v>
      </c>
      <c r="F1131" s="52">
        <f>IFERROR(_xll.qlIndexFixing(IndexON,D1131,TRUE,_xll.ohTrigger(RecalcTrigger,TriggerON)),NA())</f>
        <v>3.1054501546439184E-2</v>
      </c>
      <c r="H1131" s="49">
        <f>_xll.qlCalendarAdvance(IborCalendar,$H1130,B1131,"f",FALSE)</f>
        <v>47212</v>
      </c>
      <c r="I1131" s="49">
        <f>_xll.qlInterestRateIndexValueDate(Index1M,$H1131)</f>
        <v>47214</v>
      </c>
      <c r="J1131" s="52">
        <f>IFERROR(_xll.qlIndexFixing(Index1M,$H1131,TRUE,_xll.ohTrigger(RecalcTrigger,Trigger1M)),NA())</f>
        <v>3.2225050371563202E-2</v>
      </c>
      <c r="K1131" s="52">
        <f>IFERROR(_xll.qlIndexFixing(ONIndex1M,I1131,TRUE,_xll.ohTrigger(RecalcTrigger,Trigger1M)),NA())</f>
        <v>3.2190374906555519E-2</v>
      </c>
      <c r="L1131" s="52">
        <f>IFERROR(_xll.qlIndexFixing(Index3M,H1131,TRUE,_xll.ohTrigger(RecalcTrigger,Trigger3M)),NA())</f>
        <v>3.3227867144261278E-2</v>
      </c>
      <c r="M1131" s="52">
        <f>IFERROR(_xll.qlIndexFixing(ONIndex3M,I1131,TRUE,_xll.ohTrigger(RecalcTrigger,Trigger3M)),NA())</f>
        <v>3.3105407605340531E-2</v>
      </c>
      <c r="N1131" s="52">
        <f>IFERROR(_xll.qlIndexFixing(Index6M,$H1131,TRUE,_xll.ohTrigger(RecalcTrigger,Trigger6M)),NA())</f>
        <v>3.4339126203567744E-2</v>
      </c>
      <c r="O1131" s="52">
        <f>IFERROR(_xll.qlIndexFixing(ONIndex6M,I1131,TRUE,_xll.ohTrigger(RecalcTrigger,Trigger6M)),NA())</f>
        <v>3.4059087133249122E-2</v>
      </c>
      <c r="P1131" s="52">
        <f>IFERROR(_xll.qlIndexFixing(Index1Y,$H1131,TRUE,_xll.ohTrigger(RecalcTrigger,Trigger1Y)),NA())</f>
        <v>3.5421200203603696E-2</v>
      </c>
      <c r="Q1131" s="52">
        <f>IFERROR(_xll.qlIndexFixing(ONIndex1Y,I1131,TRUE,_xll.ohTrigger(RecalcTrigger,Trigger1Y)),NA())</f>
        <v>3.4988528696588972E-2</v>
      </c>
    </row>
    <row r="1132" spans="2:17" x14ac:dyDescent="0.2">
      <c r="B1132" s="46" t="s">
        <v>51</v>
      </c>
      <c r="D1132" s="49">
        <f>_xll.qlCalendarAdvance(LocalCalendar,$D1131,B1132,"f",FALSE)</f>
        <v>47226</v>
      </c>
      <c r="E1132" s="49">
        <f>_xll.qlInterestRateIndexValueDate(IndexON,D1132)</f>
        <v>47226</v>
      </c>
      <c r="F1132" s="52">
        <f>IFERROR(_xll.qlIndexFixing(IndexON,D1132,TRUE,_xll.ohTrigger(RecalcTrigger,TriggerON)),NA())</f>
        <v>3.1052796280270911E-2</v>
      </c>
      <c r="H1132" s="49">
        <f>_xll.qlCalendarAdvance(IborCalendar,$H1131,B1132,"f",FALSE)</f>
        <v>47219</v>
      </c>
      <c r="I1132" s="49">
        <f>_xll.qlInterestRateIndexValueDate(Index1M,$H1132)</f>
        <v>47221</v>
      </c>
      <c r="J1132" s="52">
        <f>IFERROR(_xll.qlIndexFixing(Index1M,$H1132,TRUE,_xll.ohTrigger(RecalcTrigger,Trigger1M)),NA())</f>
        <v>3.2220426984913383E-2</v>
      </c>
      <c r="K1132" s="52">
        <f>IFERROR(_xll.qlIndexFixing(ONIndex1M,I1132,TRUE,_xll.ohTrigger(RecalcTrigger,Trigger1M)),NA())</f>
        <v>3.2186962224844962E-2</v>
      </c>
      <c r="L1132" s="52">
        <f>IFERROR(_xll.qlIndexFixing(Index3M,H1132,TRUE,_xll.ohTrigger(RecalcTrigger,Trigger3M)),NA())</f>
        <v>3.3225997192831536E-2</v>
      </c>
      <c r="M1132" s="52">
        <f>IFERROR(_xll.qlIndexFixing(ONIndex3M,I1132,TRUE,_xll.ohTrigger(RecalcTrigger,Trigger3M)),NA())</f>
        <v>3.3103518217227901E-2</v>
      </c>
      <c r="N1132" s="52">
        <f>IFERROR(_xll.qlIndexFixing(Index6M,$H1132,TRUE,_xll.ohTrigger(RecalcTrigger,Trigger6M)),NA())</f>
        <v>3.4336334374839253E-2</v>
      </c>
      <c r="O1132" s="52">
        <f>IFERROR(_xll.qlIndexFixing(ONIndex6M,I1132,TRUE,_xll.ohTrigger(RecalcTrigger,Trigger6M)),NA())</f>
        <v>3.4057834277110288E-2</v>
      </c>
      <c r="P1132" s="52">
        <f>IFERROR(_xll.qlIndexFixing(Index1Y,$H1132,TRUE,_xll.ohTrigger(RecalcTrigger,Trigger1Y)),NA())</f>
        <v>3.5416318343025784E-2</v>
      </c>
      <c r="Q1132" s="52">
        <f>IFERROR(_xll.qlIndexFixing(ONIndex1Y,I1132,TRUE,_xll.ohTrigger(RecalcTrigger,Trigger1Y)),NA())</f>
        <v>3.4980049024770921E-2</v>
      </c>
    </row>
    <row r="1133" spans="2:17" x14ac:dyDescent="0.2">
      <c r="B1133" s="46" t="s">
        <v>51</v>
      </c>
      <c r="D1133" s="49">
        <f>_xll.qlCalendarAdvance(LocalCalendar,$D1132,B1133,"f",FALSE)</f>
        <v>47233</v>
      </c>
      <c r="E1133" s="49">
        <f>_xll.qlInterestRateIndexValueDate(IndexON,D1133)</f>
        <v>47233</v>
      </c>
      <c r="F1133" s="52">
        <f>IFERROR(_xll.qlIndexFixing(IndexON,D1133,TRUE,_xll.ohTrigger(RecalcTrigger,TriggerON)),NA())</f>
        <v>3.1051122678773524E-2</v>
      </c>
      <c r="H1133" s="49">
        <f>_xll.qlCalendarAdvance(IborCalendar,$H1132,B1133,"f",FALSE)</f>
        <v>47226</v>
      </c>
      <c r="I1133" s="49">
        <f>_xll.qlInterestRateIndexValueDate(Index1M,$H1133)</f>
        <v>47228</v>
      </c>
      <c r="J1133" s="52">
        <f>IFERROR(_xll.qlIndexFixing(Index1M,$H1133,TRUE,_xll.ohTrigger(RecalcTrigger,Trigger1M)),NA())</f>
        <v>3.2216996527057541E-2</v>
      </c>
      <c r="K1133" s="52">
        <f>IFERROR(_xll.qlIndexFixing(ONIndex1M,I1133,TRUE,_xll.ohTrigger(RecalcTrigger,Trigger1M)),NA())</f>
        <v>3.2183546475668123E-2</v>
      </c>
      <c r="L1133" s="52">
        <f>IFERROR(_xll.qlIndexFixing(Index3M,H1133,TRUE,_xll.ohTrigger(RecalcTrigger,Trigger3M)),NA())</f>
        <v>3.3224132775493652E-2</v>
      </c>
      <c r="M1133" s="52">
        <f>IFERROR(_xll.qlIndexFixing(ONIndex3M,I1133,TRUE,_xll.ohTrigger(RecalcTrigger,Trigger3M)),NA())</f>
        <v>3.3101634317844741E-2</v>
      </c>
      <c r="N1133" s="52">
        <f>IFERROR(_xll.qlIndexFixing(Index6M,$H1133,TRUE,_xll.ohTrigger(RecalcTrigger,Trigger6M)),NA())</f>
        <v>3.4335083313150848E-2</v>
      </c>
      <c r="O1133" s="52">
        <f>IFERROR(_xll.qlIndexFixing(ONIndex6M,I1133,TRUE,_xll.ohTrigger(RecalcTrigger,Trigger6M)),NA())</f>
        <v>3.4056583073649449E-2</v>
      </c>
      <c r="P1133" s="52">
        <f>IFERROR(_xll.qlIndexFixing(Index1Y,$H1133,TRUE,_xll.ohTrigger(RecalcTrigger,Trigger1Y)),NA())</f>
        <v>3.5413264790454674E-2</v>
      </c>
      <c r="Q1133" s="52">
        <f>IFERROR(_xll.qlIndexFixing(ONIndex1Y,I1133,TRUE,_xll.ohTrigger(RecalcTrigger,Trigger1Y)),NA())</f>
        <v>3.4971406823602891E-2</v>
      </c>
    </row>
    <row r="1134" spans="2:17" x14ac:dyDescent="0.2">
      <c r="B1134" s="46" t="s">
        <v>51</v>
      </c>
      <c r="D1134" s="49">
        <f>_xll.qlCalendarAdvance(LocalCalendar,$D1133,B1134,"f",FALSE)</f>
        <v>47240</v>
      </c>
      <c r="E1134" s="49">
        <f>_xll.qlInterestRateIndexValueDate(IndexON,D1134)</f>
        <v>47240</v>
      </c>
      <c r="F1134" s="52">
        <f>IFERROR(_xll.qlIndexFixing(IndexON,D1134,TRUE,_xll.ohTrigger(RecalcTrigger,TriggerON)),NA())</f>
        <v>3.1049480741947022E-2</v>
      </c>
      <c r="H1134" s="49">
        <f>_xll.qlCalendarAdvance(IborCalendar,$H1133,B1134,"f",FALSE)</f>
        <v>47233</v>
      </c>
      <c r="I1134" s="49">
        <f>_xll.qlInterestRateIndexValueDate(Index1M,$H1134)</f>
        <v>47235</v>
      </c>
      <c r="J1134" s="52">
        <f>IFERROR(_xll.qlIndexFixing(Index1M,$H1134,TRUE,_xll.ohTrigger(RecalcTrigger,Trigger1M)),NA())</f>
        <v>3.2214757419367634E-2</v>
      </c>
      <c r="K1134" s="52">
        <f>IFERROR(_xll.qlIndexFixing(ONIndex1M,I1134,TRUE,_xll.ohTrigger(RecalcTrigger,Trigger1M)),NA())</f>
        <v>3.2180127659025004E-2</v>
      </c>
      <c r="L1134" s="52">
        <f>IFERROR(_xll.qlIndexFixing(Index3M,H1134,TRUE,_xll.ohTrigger(RecalcTrigger,Trigger3M)),NA())</f>
        <v>3.32222738922371E-2</v>
      </c>
      <c r="M1134" s="52">
        <f>IFERROR(_xll.qlIndexFixing(ONIndex3M,I1134,TRUE,_xll.ohTrigger(RecalcTrigger,Trigger3M)),NA())</f>
        <v>3.3099755907084472E-2</v>
      </c>
      <c r="N1134" s="52">
        <f>IFERROR(_xll.qlIndexFixing(Index6M,$H1134,TRUE,_xll.ohTrigger(RecalcTrigger,Trigger6M)),NA())</f>
        <v>3.4333833933610482E-2</v>
      </c>
      <c r="O1134" s="52">
        <f>IFERROR(_xll.qlIndexFixing(ONIndex6M,I1134,TRUE,_xll.ohTrigger(RecalcTrigger,Trigger6M)),NA())</f>
        <v>3.4055333522839959E-2</v>
      </c>
      <c r="P1134" s="52">
        <f>IFERROR(_xll.qlIndexFixing(Index1Y,$H1134,TRUE,_xll.ohTrigger(RecalcTrigger,Trigger1Y)),NA())</f>
        <v>3.5407287887905099E-2</v>
      </c>
      <c r="Q1134" s="52">
        <f>IFERROR(_xll.qlIndexFixing(ONIndex1Y,I1134,TRUE,_xll.ohTrigger(RecalcTrigger,Trigger1Y)),NA())</f>
        <v>3.4962602093111528E-2</v>
      </c>
    </row>
    <row r="1135" spans="2:17" x14ac:dyDescent="0.2">
      <c r="B1135" s="46" t="s">
        <v>51</v>
      </c>
      <c r="D1135" s="49">
        <f>_xll.qlCalendarAdvance(LocalCalendar,$D1134,B1135,"f",FALSE)</f>
        <v>47247</v>
      </c>
      <c r="E1135" s="49">
        <f>_xll.qlInterestRateIndexValueDate(IndexON,D1135)</f>
        <v>47247</v>
      </c>
      <c r="F1135" s="52">
        <f>IFERROR(_xll.qlIndexFixing(IndexON,D1135,TRUE,_xll.ohTrigger(RecalcTrigger,TriggerON)),NA())</f>
        <v>3.1047870469631533E-2</v>
      </c>
      <c r="H1135" s="49">
        <f>_xll.qlCalendarAdvance(IborCalendar,$H1134,B1135,"f",FALSE)</f>
        <v>47240</v>
      </c>
      <c r="I1135" s="49">
        <f>_xll.qlInterestRateIndexValueDate(Index1M,$H1135)</f>
        <v>47242</v>
      </c>
      <c r="J1135" s="52">
        <f>IFERROR(_xll.qlIndexFixing(Index1M,$H1135,TRUE,_xll.ohTrigger(RecalcTrigger,Trigger1M)),NA())</f>
        <v>3.2210126388622619E-2</v>
      </c>
      <c r="K1135" s="52">
        <f>IFERROR(_xll.qlIndexFixing(ONIndex1M,I1135,TRUE,_xll.ohTrigger(RecalcTrigger,Trigger1M)),NA())</f>
        <v>3.217789908423363E-2</v>
      </c>
      <c r="L1135" s="52">
        <f>IFERROR(_xll.qlIndexFixing(Index3M,H1135,TRUE,_xll.ohTrigger(RecalcTrigger,Trigger3M)),NA())</f>
        <v>3.322461254182995E-2</v>
      </c>
      <c r="M1135" s="52">
        <f>IFERROR(_xll.qlIndexFixing(ONIndex3M,I1135,TRUE,_xll.ohTrigger(RecalcTrigger,Trigger3M)),NA())</f>
        <v>3.3099270827974259E-2</v>
      </c>
      <c r="N1135" s="52">
        <f>IFERROR(_xll.qlIndexFixing(Index6M,$H1135,TRUE,_xll.ohTrigger(RecalcTrigger,Trigger6M)),NA())</f>
        <v>3.4332586236215136E-2</v>
      </c>
      <c r="O1135" s="52">
        <f>IFERROR(_xll.qlIndexFixing(ONIndex6M,I1135,TRUE,_xll.ohTrigger(RecalcTrigger,Trigger6M)),NA())</f>
        <v>3.405560711999156E-2</v>
      </c>
      <c r="P1135" s="52">
        <f>IFERROR(_xll.qlIndexFixing(Index1Y,$H1135,TRUE,_xll.ohTrigger(RecalcTrigger,Trigger1Y)),NA())</f>
        <v>3.5404793205202671E-2</v>
      </c>
      <c r="Q1135" s="52">
        <f>IFERROR(_xll.qlIndexFixing(ONIndex1Y,I1135,TRUE,_xll.ohTrigger(RecalcTrigger,Trigger1Y)),NA())</f>
        <v>3.4954683839585332E-2</v>
      </c>
    </row>
    <row r="1136" spans="2:17" x14ac:dyDescent="0.2">
      <c r="B1136" s="46" t="s">
        <v>51</v>
      </c>
      <c r="D1136" s="49">
        <f>_xll.qlCalendarAdvance(LocalCalendar,$D1135,B1136,"f",FALSE)</f>
        <v>47254</v>
      </c>
      <c r="E1136" s="49">
        <f>_xll.qlInterestRateIndexValueDate(IndexON,D1136)</f>
        <v>47254</v>
      </c>
      <c r="F1136" s="52">
        <f>IFERROR(_xll.qlIndexFixing(IndexON,D1136,TRUE,_xll.ohTrigger(RecalcTrigger,TriggerON)),NA())</f>
        <v>3.1046291861827058E-2</v>
      </c>
      <c r="H1136" s="49">
        <f>_xll.qlCalendarAdvance(IborCalendar,$H1135,B1136,"f",FALSE)</f>
        <v>47247</v>
      </c>
      <c r="I1136" s="49">
        <f>_xll.qlInterestRateIndexValueDate(Index1M,$H1136)</f>
        <v>47249</v>
      </c>
      <c r="J1136" s="52">
        <f>IFERROR(_xll.qlIndexFixing(Index1M,$H1136,TRUE,_xll.ohTrigger(RecalcTrigger,Trigger1M)),NA())</f>
        <v>3.2206686708051283E-2</v>
      </c>
      <c r="K1136" s="52">
        <f>IFERROR(_xll.qlIndexFixing(ONIndex1M,I1136,TRUE,_xll.ohTrigger(RecalcTrigger,Trigger1M)),NA())</f>
        <v>3.2173280823339923E-2</v>
      </c>
      <c r="L1136" s="52">
        <f>IFERROR(_xll.qlIndexFixing(Index3M,H1136,TRUE,_xll.ohTrigger(RecalcTrigger,Trigger3M)),NA())</f>
        <v>3.3222765403454924E-2</v>
      </c>
      <c r="M1136" s="52">
        <f>IFERROR(_xll.qlIndexFixing(ONIndex3M,I1136,TRUE,_xll.ohTrigger(RecalcTrigger,Trigger3M)),NA())</f>
        <v>3.3096015551619118E-2</v>
      </c>
      <c r="N1136" s="52">
        <f>IFERROR(_xll.qlIndexFixing(Index6M,$H1136,TRUE,_xll.ohTrigger(RecalcTrigger,Trigger6M)),NA())</f>
        <v>3.4332879316052944E-2</v>
      </c>
      <c r="O1136" s="52">
        <f>IFERROR(_xll.qlIndexFixing(ONIndex6M,I1136,TRUE,_xll.ohTrigger(RecalcTrigger,Trigger6M)),NA())</f>
        <v>3.4052839379361544E-2</v>
      </c>
      <c r="P1136" s="52">
        <f>IFERROR(_xll.qlIndexFixing(Index1Y,$H1136,TRUE,_xll.ohTrigger(RecalcTrigger,Trigger1Y)),NA())</f>
        <v>3.5399300987673778E-2</v>
      </c>
      <c r="Q1136" s="52">
        <f>IFERROR(_xll.qlIndexFixing(ONIndex1Y,I1136,TRUE,_xll.ohTrigger(RecalcTrigger,Trigger1Y)),NA())</f>
        <v>3.4944505044371965E-2</v>
      </c>
    </row>
    <row r="1137" spans="2:17" x14ac:dyDescent="0.2">
      <c r="B1137" s="46" t="s">
        <v>51</v>
      </c>
      <c r="D1137" s="49">
        <f>_xll.qlCalendarAdvance(LocalCalendar,$D1136,B1137,"f",FALSE)</f>
        <v>47261</v>
      </c>
      <c r="E1137" s="49">
        <f>_xll.qlInterestRateIndexValueDate(IndexON,D1137)</f>
        <v>47261</v>
      </c>
      <c r="F1137" s="52">
        <f>IFERROR(_xll.qlIndexFixing(IndexON,D1137,TRUE,_xll.ohTrigger(RecalcTrigger,TriggerON)),NA())</f>
        <v>3.1044744918773404E-2</v>
      </c>
      <c r="H1137" s="49">
        <f>_xll.qlCalendarAdvance(IborCalendar,$H1136,B1137,"f",FALSE)</f>
        <v>47254</v>
      </c>
      <c r="I1137" s="49">
        <f>_xll.qlInterestRateIndexValueDate(Index1M,$H1137)</f>
        <v>47256</v>
      </c>
      <c r="J1137" s="52">
        <f>IFERROR(_xll.qlIndexFixing(Index1M,$H1137,TRUE,_xll.ohTrigger(RecalcTrigger,Trigger1M)),NA())</f>
        <v>3.2203243953252622E-2</v>
      </c>
      <c r="K1137" s="52">
        <f>IFERROR(_xll.qlIndexFixing(ONIndex1M,I1137,TRUE,_xll.ohTrigger(RecalcTrigger,Trigger1M)),NA())</f>
        <v>3.216985280429796E-2</v>
      </c>
      <c r="L1137" s="52">
        <f>IFERROR(_xll.qlIndexFixing(Index3M,H1137,TRUE,_xll.ohTrigger(RecalcTrigger,Trigger3M)),NA())</f>
        <v>3.3220923800691027E-2</v>
      </c>
      <c r="M1137" s="52">
        <f>IFERROR(_xll.qlIndexFixing(ONIndex3M,I1137,TRUE,_xll.ohTrigger(RecalcTrigger,Trigger3M)),NA())</f>
        <v>3.3094153606914034E-2</v>
      </c>
      <c r="N1137" s="52">
        <f>IFERROR(_xll.qlIndexFixing(Index6M,$H1137,TRUE,_xll.ohTrigger(RecalcTrigger,Trigger6M)),NA())</f>
        <v>3.433009588784653E-2</v>
      </c>
      <c r="O1137" s="52">
        <f>IFERROR(_xll.qlIndexFixing(ONIndex6M,I1137,TRUE,_xll.ohTrigger(RecalcTrigger,Trigger6M)),NA())</f>
        <v>3.4051594786639328E-2</v>
      </c>
      <c r="P1137" s="52">
        <f>IFERROR(_xll.qlIndexFixing(Index1Y,$H1137,TRUE,_xll.ohTrigger(RecalcTrigger,Trigger1Y)),NA())</f>
        <v>3.5395723570841253E-2</v>
      </c>
      <c r="Q1137" s="52">
        <f>IFERROR(_xll.qlIndexFixing(ONIndex1Y,I1137,TRUE,_xll.ohTrigger(RecalcTrigger,Trigger1Y)),NA())</f>
        <v>3.4935212726203702E-2</v>
      </c>
    </row>
    <row r="1138" spans="2:17" x14ac:dyDescent="0.2">
      <c r="B1138" s="46" t="s">
        <v>51</v>
      </c>
      <c r="D1138" s="49">
        <f>_xll.qlCalendarAdvance(LocalCalendar,$D1137,B1138,"f",FALSE)</f>
        <v>47268</v>
      </c>
      <c r="E1138" s="49">
        <f>_xll.qlInterestRateIndexValueDate(IndexON,D1138)</f>
        <v>47268</v>
      </c>
      <c r="F1138" s="52">
        <f>IFERROR(_xll.qlIndexFixing(IndexON,D1138,TRUE,_xll.ohTrigger(RecalcTrigger,TriggerON)),NA())</f>
        <v>3.1043229640150827E-2</v>
      </c>
      <c r="H1138" s="49">
        <f>_xll.qlCalendarAdvance(IborCalendar,$H1137,B1138,"f",FALSE)</f>
        <v>47261</v>
      </c>
      <c r="I1138" s="49">
        <f>_xll.qlInterestRateIndexValueDate(Index1M,$H1138)</f>
        <v>47263</v>
      </c>
      <c r="J1138" s="52">
        <f>IFERROR(_xll.qlIndexFixing(Index1M,$H1138,TRUE,_xll.ohTrigger(RecalcTrigger,Trigger1M)),NA())</f>
        <v>3.2199798124218894E-2</v>
      </c>
      <c r="K1138" s="52">
        <f>IFERROR(_xll.qlIndexFixing(ONIndex1M,I1138,TRUE,_xll.ohTrigger(RecalcTrigger,Trigger1M)),NA())</f>
        <v>3.2167613450768684E-2</v>
      </c>
      <c r="L1138" s="52">
        <f>IFERROR(_xll.qlIndexFixing(Index3M,H1138,TRUE,_xll.ohTrigger(RecalcTrigger,Trigger3M)),NA())</f>
        <v>3.32204859595868E-2</v>
      </c>
      <c r="M1138" s="52">
        <f>IFERROR(_xll.qlIndexFixing(ONIndex3M,I1138,TRUE,_xll.ohTrigger(RecalcTrigger,Trigger3M)),NA())</f>
        <v>3.3093685656608862E-2</v>
      </c>
      <c r="N1138" s="52">
        <f>IFERROR(_xll.qlIndexFixing(Index6M,$H1138,TRUE,_xll.ohTrigger(RecalcTrigger,Trigger6M)),NA())</f>
        <v>3.4328853236866796E-2</v>
      </c>
      <c r="O1138" s="52">
        <f>IFERROR(_xll.qlIndexFixing(ONIndex6M,I1138,TRUE,_xll.ohTrigger(RecalcTrigger,Trigger6M)),NA())</f>
        <v>3.4051873342884065E-2</v>
      </c>
      <c r="P1138" s="52">
        <f>IFERROR(_xll.qlIndexFixing(Index1Y,$H1138,TRUE,_xll.ohTrigger(RecalcTrigger,Trigger1Y)),NA())</f>
        <v>3.5394143035364686E-2</v>
      </c>
      <c r="Q1138" s="52">
        <f>IFERROR(_xll.qlIndexFixing(ONIndex1Y,I1138,TRUE,_xll.ohTrigger(RecalcTrigger,Trigger1Y)),NA())</f>
        <v>3.4926769348706532E-2</v>
      </c>
    </row>
    <row r="1139" spans="2:17" x14ac:dyDescent="0.2">
      <c r="B1139" s="46" t="s">
        <v>51</v>
      </c>
      <c r="D1139" s="49">
        <f>_xll.qlCalendarAdvance(LocalCalendar,$D1138,B1139,"f",FALSE)</f>
        <v>47275</v>
      </c>
      <c r="E1139" s="49">
        <f>_xll.qlInterestRateIndexValueDate(IndexON,D1139)</f>
        <v>47275</v>
      </c>
      <c r="F1139" s="52">
        <f>IFERROR(_xll.qlIndexFixing(IndexON,D1139,TRUE,_xll.ohTrigger(RecalcTrigger,TriggerON)),NA())</f>
        <v>3.1041746026279071E-2</v>
      </c>
      <c r="H1139" s="49">
        <f>_xll.qlCalendarAdvance(IborCalendar,$H1138,B1139,"f",FALSE)</f>
        <v>47268</v>
      </c>
      <c r="I1139" s="49">
        <f>_xll.qlInterestRateIndexValueDate(Index1M,$H1139)</f>
        <v>47270</v>
      </c>
      <c r="J1139" s="52">
        <f>IFERROR(_xll.qlIndexFixing(Index1M,$H1139,TRUE,_xll.ohTrigger(RecalcTrigger,Trigger1M)),NA())</f>
        <v>3.2196349220957848E-2</v>
      </c>
      <c r="K1139" s="52">
        <f>IFERROR(_xll.qlIndexFixing(ONIndex1M,I1139,TRUE,_xll.ohTrigger(RecalcTrigger,Trigger1M)),NA())</f>
        <v>3.2162987563815193E-2</v>
      </c>
      <c r="L1139" s="52">
        <f>IFERROR(_xll.qlIndexFixing(Index3M,H1139,TRUE,_xll.ohTrigger(RecalcTrigger,Trigger3M)),NA())</f>
        <v>3.3218655655271948E-2</v>
      </c>
      <c r="M1139" s="52">
        <f>IFERROR(_xll.qlIndexFixing(ONIndex3M,I1139,TRUE,_xll.ohTrigger(RecalcTrigger,Trigger3M)),NA())</f>
        <v>3.3090446183532407E-2</v>
      </c>
      <c r="N1139" s="52">
        <f>IFERROR(_xll.qlIndexFixing(Index6M,$H1139,TRUE,_xll.ohTrigger(RecalcTrigger,Trigger6M)),NA())</f>
        <v>3.4327612268019114E-2</v>
      </c>
      <c r="O1139" s="52">
        <f>IFERROR(_xll.qlIndexFixing(ONIndex6M,I1139,TRUE,_xll.ohTrigger(RecalcTrigger,Trigger6M)),NA())</f>
        <v>3.404911055928217E-2</v>
      </c>
      <c r="P1139" s="52">
        <f>IFERROR(_xll.qlIndexFixing(Index1Y,$H1139,TRUE,_xll.ohTrigger(RecalcTrigger,Trigger1Y)),NA())</f>
        <v>3.538945020481863E-2</v>
      </c>
      <c r="Q1139" s="52">
        <f>IFERROR(_xll.qlIndexFixing(ONIndex1Y,I1139,TRUE,_xll.ohTrigger(RecalcTrigger,Trigger1Y)),NA())</f>
        <v>3.4916140502376791E-2</v>
      </c>
    </row>
    <row r="1140" spans="2:17" x14ac:dyDescent="0.2">
      <c r="B1140" s="46" t="s">
        <v>51</v>
      </c>
      <c r="D1140" s="49">
        <f>_xll.qlCalendarAdvance(LocalCalendar,$D1139,B1140,"f",FALSE)</f>
        <v>47282</v>
      </c>
      <c r="E1140" s="49">
        <f>_xll.qlInterestRateIndexValueDate(IndexON,D1140)</f>
        <v>47282</v>
      </c>
      <c r="F1140" s="52">
        <f>IFERROR(_xll.qlIndexFixing(IndexON,D1140,TRUE,_xll.ohTrigger(RecalcTrigger,TriggerON)),NA())</f>
        <v>3.1040294076918329E-2</v>
      </c>
      <c r="H1140" s="49">
        <f>_xll.qlCalendarAdvance(IborCalendar,$H1139,B1140,"f",FALSE)</f>
        <v>47275</v>
      </c>
      <c r="I1140" s="49">
        <f>_xll.qlInterestRateIndexValueDate(Index1M,$H1140)</f>
        <v>47277</v>
      </c>
      <c r="J1140" s="52">
        <f>IFERROR(_xll.qlIndexFixing(Index1M,$H1140,TRUE,_xll.ohTrigger(RecalcTrigger,Trigger1M)),NA())</f>
        <v>3.2192897243474634E-2</v>
      </c>
      <c r="K1140" s="52">
        <f>IFERROR(_xll.qlIndexFixing(ONIndex1M,I1140,TRUE,_xll.ohTrigger(RecalcTrigger,Trigger1M)),NA())</f>
        <v>3.2159550342347742E-2</v>
      </c>
      <c r="L1140" s="52">
        <f>IFERROR(_xll.qlIndexFixing(Index3M,H1140,TRUE,_xll.ohTrigger(RecalcTrigger,Trigger3M)),NA())</f>
        <v>3.3215432205991192E-2</v>
      </c>
      <c r="M1140" s="52">
        <f>IFERROR(_xll.qlIndexFixing(ONIndex3M,I1140,TRUE,_xll.ohTrigger(RecalcTrigger,Trigger3M)),NA())</f>
        <v>3.3088600704829219E-2</v>
      </c>
      <c r="N1140" s="52">
        <f>IFERROR(_xll.qlIndexFixing(Index6M,$H1140,TRUE,_xll.ohTrigger(RecalcTrigger,Trigger6M)),NA())</f>
        <v>3.4326372981300896E-2</v>
      </c>
      <c r="O1140" s="52">
        <f>IFERROR(_xll.qlIndexFixing(ONIndex6M,I1140,TRUE,_xll.ohTrigger(RecalcTrigger,Trigger6M)),NA())</f>
        <v>3.4047870924620582E-2</v>
      </c>
      <c r="P1140" s="52">
        <f>IFERROR(_xll.qlIndexFixing(Index1Y,$H1140,TRUE,_xll.ohTrigger(RecalcTrigger,Trigger1Y)),NA())</f>
        <v>3.5386774016424039E-2</v>
      </c>
      <c r="Q1140" s="52">
        <f>IFERROR(_xll.qlIndexFixing(ONIndex1Y,I1140,TRUE,_xll.ohTrigger(RecalcTrigger,Trigger1Y)),NA())</f>
        <v>3.4906360596798081E-2</v>
      </c>
    </row>
    <row r="1141" spans="2:17" x14ac:dyDescent="0.2">
      <c r="B1141" s="46" t="s">
        <v>51</v>
      </c>
      <c r="D1141" s="49">
        <f>_xll.qlCalendarAdvance(LocalCalendar,$D1140,B1141,"f",FALSE)</f>
        <v>47289</v>
      </c>
      <c r="E1141" s="49">
        <f>_xll.qlInterestRateIndexValueDate(IndexON,D1141)</f>
        <v>47289</v>
      </c>
      <c r="F1141" s="52">
        <f>IFERROR(_xll.qlIndexFixing(IndexON,D1141,TRUE,_xll.ohTrigger(RecalcTrigger,TriggerON)),NA())</f>
        <v>3.10388737920686E-2</v>
      </c>
      <c r="H1141" s="49">
        <f>_xll.qlCalendarAdvance(IborCalendar,$H1140,B1141,"f",FALSE)</f>
        <v>47282</v>
      </c>
      <c r="I1141" s="49">
        <f>_xll.qlInterestRateIndexValueDate(Index1M,$H1141)</f>
        <v>47284</v>
      </c>
      <c r="J1141" s="52">
        <f>IFERROR(_xll.qlIndexFixing(Index1M,$H1141,TRUE,_xll.ohTrigger(RecalcTrigger,Trigger1M)),NA())</f>
        <v>3.2189442191769252E-2</v>
      </c>
      <c r="K1141" s="52">
        <f>IFERROR(_xll.qlIndexFixing(ONIndex1M,I1141,TRUE,_xll.ohTrigger(RecalcTrigger,Trigger1M)),NA())</f>
        <v>3.2156110053440656E-2</v>
      </c>
      <c r="L1141" s="52">
        <f>IFERROR(_xll.qlIndexFixing(Index3M,H1141,TRUE,_xll.ohTrigger(RecalcTrigger,Trigger3M)),NA())</f>
        <v>3.3213612745594381E-2</v>
      </c>
      <c r="M1141" s="52">
        <f>IFERROR(_xll.qlIndexFixing(ONIndex3M,I1141,TRUE,_xll.ohTrigger(RecalcTrigger,Trigger3M)),NA())</f>
        <v>3.3086760714775565E-2</v>
      </c>
      <c r="N1141" s="52">
        <f>IFERROR(_xll.qlIndexFixing(Index6M,$H1141,TRUE,_xll.ohTrigger(RecalcTrigger,Trigger6M)),NA())</f>
        <v>3.4325135376707817E-2</v>
      </c>
      <c r="O1141" s="52">
        <f>IFERROR(_xll.qlIndexFixing(ONIndex6M,I1141,TRUE,_xll.ohTrigger(RecalcTrigger,Trigger6M)),NA())</f>
        <v>3.4046632942663635E-2</v>
      </c>
      <c r="P1141" s="52">
        <f>IFERROR(_xll.qlIndexFixing(Index1Y,$H1141,TRUE,_xll.ohTrigger(RecalcTrigger,Trigger1Y)),NA())</f>
        <v>3.5384417998574995E-2</v>
      </c>
      <c r="Q1141" s="52">
        <f>IFERROR(_xll.qlIndexFixing(ONIndex1Y,I1141,TRUE,_xll.ohTrigger(RecalcTrigger,Trigger1Y)),NA())</f>
        <v>3.4896418162189136E-2</v>
      </c>
    </row>
    <row r="1142" spans="2:17" x14ac:dyDescent="0.2">
      <c r="B1142" s="46" t="s">
        <v>51</v>
      </c>
      <c r="D1142" s="49">
        <f>_xll.qlCalendarAdvance(LocalCalendar,$D1141,B1142,"f",FALSE)</f>
        <v>47296</v>
      </c>
      <c r="E1142" s="49">
        <f>_xll.qlInterestRateIndexValueDate(IndexON,D1142)</f>
        <v>47296</v>
      </c>
      <c r="F1142" s="52">
        <f>IFERROR(_xll.qlIndexFixing(IndexON,D1142,TRUE,_xll.ohTrigger(RecalcTrigger,TriggerON)),NA())</f>
        <v>3.1037485171889756E-2</v>
      </c>
      <c r="H1142" s="49">
        <f>_xll.qlCalendarAdvance(IborCalendar,$H1141,B1142,"f",FALSE)</f>
        <v>47289</v>
      </c>
      <c r="I1142" s="49">
        <f>_xll.qlInterestRateIndexValueDate(Index1M,$H1142)</f>
        <v>47291</v>
      </c>
      <c r="J1142" s="52">
        <f>IFERROR(_xll.qlIndexFixing(Index1M,$H1142,TRUE,_xll.ohTrigger(RecalcTrigger,Trigger1M)),NA())</f>
        <v>3.2185984065844282E-2</v>
      </c>
      <c r="K1142" s="52">
        <f>IFERROR(_xll.qlIndexFixing(ONIndex1M,I1142,TRUE,_xll.ohTrigger(RecalcTrigger,Trigger1M)),NA())</f>
        <v>3.2152666697067289E-2</v>
      </c>
      <c r="L1142" s="52">
        <f>IFERROR(_xll.qlIndexFixing(Index3M,H1142,TRUE,_xll.ohTrigger(RecalcTrigger,Trigger3M)),NA())</f>
        <v>3.3211798820770418E-2</v>
      </c>
      <c r="M1142" s="52">
        <f>IFERROR(_xll.qlIndexFixing(ONIndex3M,I1142,TRUE,_xll.ohTrigger(RecalcTrigger,Trigger3M)),NA())</f>
        <v>3.3084926213424737E-2</v>
      </c>
      <c r="N1142" s="52">
        <f>IFERROR(_xll.qlIndexFixing(Index6M,$H1142,TRUE,_xll.ohTrigger(RecalcTrigger,Trigger6M)),NA())</f>
        <v>3.4323899454237722E-2</v>
      </c>
      <c r="O1142" s="52">
        <f>IFERROR(_xll.qlIndexFixing(ONIndex6M,I1142,TRUE,_xll.ohTrigger(RecalcTrigger,Trigger6M)),NA())</f>
        <v>3.4045396613384682E-2</v>
      </c>
      <c r="P1142" s="52">
        <f>IFERROR(_xll.qlIndexFixing(Index1Y,$H1142,TRUE,_xll.ohTrigger(RecalcTrigger,Trigger1Y)),NA())</f>
        <v>3.5382392032120992E-2</v>
      </c>
      <c r="Q1142" s="52">
        <f>IFERROR(_xll.qlIndexFixing(ONIndex1Y,I1142,TRUE,_xll.ohTrigger(RecalcTrigger,Trigger1Y)),NA())</f>
        <v>3.4886313198603247E-2</v>
      </c>
    </row>
    <row r="1143" spans="2:17" x14ac:dyDescent="0.2">
      <c r="B1143" s="46" t="s">
        <v>51</v>
      </c>
      <c r="D1143" s="49">
        <f>_xll.qlCalendarAdvance(LocalCalendar,$D1142,B1143,"f",FALSE)</f>
        <v>47304</v>
      </c>
      <c r="E1143" s="49">
        <f>_xll.qlInterestRateIndexValueDate(IndexON,D1143)</f>
        <v>47304</v>
      </c>
      <c r="F1143" s="52">
        <f>IFERROR(_xll.qlIndexFixing(IndexON,D1143,TRUE,_xll.ohTrigger(RecalcTrigger,TriggerON)),NA())</f>
        <v>3.1035936950338794E-2</v>
      </c>
      <c r="H1143" s="49">
        <f>_xll.qlCalendarAdvance(IborCalendar,$H1142,B1143,"f",FALSE)</f>
        <v>47296</v>
      </c>
      <c r="I1143" s="49">
        <f>_xll.qlInterestRateIndexValueDate(Index1M,$H1143)</f>
        <v>47298</v>
      </c>
      <c r="J1143" s="52">
        <f>IFERROR(_xll.qlIndexFixing(Index1M,$H1143,TRUE,_xll.ohTrigger(RecalcTrigger,Trigger1M)),NA())</f>
        <v>3.2183712541191956E-2</v>
      </c>
      <c r="K1143" s="52">
        <f>IFERROR(_xll.qlIndexFixing(ONIndex1M,I1143,TRUE,_xll.ohTrigger(RecalcTrigger,Trigger1M)),NA())</f>
        <v>3.2149220273200996E-2</v>
      </c>
      <c r="L1143" s="52">
        <f>IFERROR(_xll.qlIndexFixing(Index3M,H1143,TRUE,_xll.ohTrigger(RecalcTrigger,Trigger3M)),NA())</f>
        <v>3.3205792975379927E-2</v>
      </c>
      <c r="M1143" s="52">
        <f>IFERROR(_xll.qlIndexFixing(ONIndex3M,I1143,TRUE,_xll.ohTrigger(RecalcTrigger,Trigger3M)),NA())</f>
        <v>3.3083097200776734E-2</v>
      </c>
      <c r="N1143" s="52">
        <f>IFERROR(_xll.qlIndexFixing(Index6M,$H1143,TRUE,_xll.ohTrigger(RecalcTrigger,Trigger6M)),NA())</f>
        <v>3.4322665213887583E-2</v>
      </c>
      <c r="O1143" s="52">
        <f>IFERROR(_xll.qlIndexFixing(ONIndex6M,I1143,TRUE,_xll.ohTrigger(RecalcTrigger,Trigger6M)),NA())</f>
        <v>3.4044161936810369E-2</v>
      </c>
      <c r="P1143" s="52">
        <f>IFERROR(_xll.qlIndexFixing(Index1Y,$H1143,TRUE,_xll.ohTrigger(RecalcTrigger,Trigger1Y)),NA())</f>
        <v>3.5375232252305697E-2</v>
      </c>
      <c r="Q1143" s="52">
        <f>IFERROR(_xll.qlIndexFixing(ONIndex1Y,I1143,TRUE,_xll.ohTrigger(RecalcTrigger,Trigger1Y)),NA())</f>
        <v>3.4876061020137072E-2</v>
      </c>
    </row>
    <row r="1144" spans="2:17" x14ac:dyDescent="0.2">
      <c r="B1144" s="46" t="s">
        <v>51</v>
      </c>
      <c r="D1144" s="49">
        <f>_xll.qlCalendarAdvance(LocalCalendar,$D1143,B1144,"f",FALSE)</f>
        <v>47311</v>
      </c>
      <c r="E1144" s="49">
        <f>_xll.qlInterestRateIndexValueDate(IndexON,D1144)</f>
        <v>47311</v>
      </c>
      <c r="F1144" s="52">
        <f>IFERROR(_xll.qlIndexFixing(IndexON,D1144,TRUE,_xll.ohTrigger(RecalcTrigger,TriggerON)),NA())</f>
        <v>3.1034616182843422E-2</v>
      </c>
      <c r="H1144" s="49">
        <f>_xll.qlCalendarAdvance(IborCalendar,$H1143,B1144,"f",FALSE)</f>
        <v>47303</v>
      </c>
      <c r="I1144" s="49">
        <f>_xll.qlInterestRateIndexValueDate(Index1M,$H1144)</f>
        <v>47305</v>
      </c>
      <c r="J1144" s="52">
        <f>IFERROR(_xll.qlIndexFixing(Index1M,$H1144,TRUE,_xll.ohTrigger(RecalcTrigger,Trigger1M)),NA())</f>
        <v>3.2179058591353629E-2</v>
      </c>
      <c r="K1144" s="52">
        <f>IFERROR(_xll.qlIndexFixing(ONIndex1M,I1144,TRUE,_xll.ohTrigger(RecalcTrigger,Trigger1M)),NA())</f>
        <v>3.2145770781868421E-2</v>
      </c>
      <c r="L1144" s="52">
        <f>IFERROR(_xll.qlIndexFixing(Index3M,H1144,TRUE,_xll.ohTrigger(RecalcTrigger,Trigger3M)),NA())</f>
        <v>3.3209587175113145E-2</v>
      </c>
      <c r="M1144" s="52">
        <f>IFERROR(_xll.qlIndexFixing(ONIndex3M,I1144,TRUE,_xll.ohTrigger(RecalcTrigger,Trigger3M)),NA())</f>
        <v>3.3081273676724976E-2</v>
      </c>
      <c r="N1144" s="52">
        <f>IFERROR(_xll.qlIndexFixing(Index6M,$H1144,TRUE,_xll.ohTrigger(RecalcTrigger,Trigger6M)),NA())</f>
        <v>3.432143265565351E-2</v>
      </c>
      <c r="O1144" s="52">
        <f>IFERROR(_xll.qlIndexFixing(ONIndex6M,I1144,TRUE,_xll.ohTrigger(RecalcTrigger,Trigger6M)),NA())</f>
        <v>3.404292891291405E-2</v>
      </c>
      <c r="P1144" s="52">
        <f>IFERROR(_xll.qlIndexFixing(Index1Y,$H1144,TRUE,_xll.ohTrigger(RecalcTrigger,Trigger1Y)),NA())</f>
        <v>3.5379364157748401E-2</v>
      </c>
      <c r="Q1144" s="52">
        <f>IFERROR(_xll.qlIndexFixing(ONIndex1Y,I1144,TRUE,_xll.ohTrigger(RecalcTrigger,Trigger1Y)),NA())</f>
        <v>3.4865988328256492E-2</v>
      </c>
    </row>
    <row r="1145" spans="2:17" x14ac:dyDescent="0.2">
      <c r="B1145" s="46" t="s">
        <v>51</v>
      </c>
      <c r="D1145" s="49">
        <f>_xll.qlCalendarAdvance(LocalCalendar,$D1144,B1145,"f",FALSE)</f>
        <v>47318</v>
      </c>
      <c r="E1145" s="49">
        <f>_xll.qlInterestRateIndexValueDate(IndexON,D1145)</f>
        <v>47318</v>
      </c>
      <c r="F1145" s="52">
        <f>IFERROR(_xll.qlIndexFixing(IndexON,D1145,TRUE,_xll.ohTrigger(RecalcTrigger,TriggerON)),NA())</f>
        <v>3.1033327079859063E-2</v>
      </c>
      <c r="H1145" s="49">
        <f>_xll.qlCalendarAdvance(IborCalendar,$H1144,B1145,"f",FALSE)</f>
        <v>47310</v>
      </c>
      <c r="I1145" s="49">
        <f>_xll.qlInterestRateIndexValueDate(Index1M,$H1145)</f>
        <v>47312</v>
      </c>
      <c r="J1145" s="52">
        <f>IFERROR(_xll.qlIndexFixing(Index1M,$H1145,TRUE,_xll.ohTrigger(RecalcTrigger,Trigger1M)),NA())</f>
        <v>3.217559124279052E-2</v>
      </c>
      <c r="K1145" s="52">
        <f>IFERROR(_xll.qlIndexFixing(ONIndex1M,I1145,TRUE,_xll.ohTrigger(RecalcTrigger,Trigger1M)),NA())</f>
        <v>3.2142318223096211E-2</v>
      </c>
      <c r="L1145" s="52">
        <f>IFERROR(_xll.qlIndexFixing(Index3M,H1145,TRUE,_xll.ohTrigger(RecalcTrigger,Trigger3M)),NA())</f>
        <v>3.3206390259655695E-2</v>
      </c>
      <c r="M1145" s="52">
        <f>IFERROR(_xll.qlIndexFixing(ONIndex3M,I1145,TRUE,_xll.ohTrigger(RecalcTrigger,Trigger3M)),NA())</f>
        <v>3.3079455641402689E-2</v>
      </c>
      <c r="N1145" s="52">
        <f>IFERROR(_xll.qlIndexFixing(Index6M,$H1145,TRUE,_xll.ohTrigger(RecalcTrigger,Trigger6M)),NA())</f>
        <v>3.4320201779532052E-2</v>
      </c>
      <c r="O1145" s="52">
        <f>IFERROR(_xll.qlIndexFixing(ONIndex6M,I1145,TRUE,_xll.ohTrigger(RecalcTrigger,Trigger6M)),NA())</f>
        <v>3.4041697541695726E-2</v>
      </c>
      <c r="P1145" s="52">
        <f>IFERROR(_xll.qlIndexFixing(Index1Y,$H1145,TRUE,_xll.ohTrigger(RecalcTrigger,Trigger1Y)),NA())</f>
        <v>3.5378360556236964E-2</v>
      </c>
      <c r="Q1145" s="52">
        <f>IFERROR(_xll.qlIndexFixing(ONIndex1Y,I1145,TRUE,_xll.ohTrigger(RecalcTrigger,Trigger1Y)),NA())</f>
        <v>3.4856253368857892E-2</v>
      </c>
    </row>
    <row r="1146" spans="2:17" x14ac:dyDescent="0.2">
      <c r="B1146" s="46" t="s">
        <v>51</v>
      </c>
      <c r="D1146" s="49">
        <f>_xll.qlCalendarAdvance(LocalCalendar,$D1145,B1146,"f",FALSE)</f>
        <v>47325</v>
      </c>
      <c r="E1146" s="49">
        <f>_xll.qlInterestRateIndexValueDate(IndexON,D1146)</f>
        <v>47325</v>
      </c>
      <c r="F1146" s="52">
        <f>IFERROR(_xll.qlIndexFixing(IndexON,D1146,TRUE,_xll.ohTrigger(RecalcTrigger,TriggerON)),NA())</f>
        <v>3.103206964154559E-2</v>
      </c>
      <c r="H1146" s="49">
        <f>_xll.qlCalendarAdvance(IborCalendar,$H1145,B1146,"f",FALSE)</f>
        <v>47317</v>
      </c>
      <c r="I1146" s="49">
        <f>_xll.qlInterestRateIndexValueDate(Index1M,$H1146)</f>
        <v>47319</v>
      </c>
      <c r="J1146" s="52">
        <f>IFERROR(_xll.qlIndexFixing(Index1M,$H1146,TRUE,_xll.ohTrigger(RecalcTrigger,Trigger1M)),NA())</f>
        <v>3.2172120820020716E-2</v>
      </c>
      <c r="K1146" s="52">
        <f>IFERROR(_xll.qlIndexFixing(ONIndex1M,I1146,TRUE,_xll.ohTrigger(RecalcTrigger,Trigger1M)),NA())</f>
        <v>3.213886259685772E-2</v>
      </c>
      <c r="L1146" s="52">
        <f>IFERROR(_xll.qlIndexFixing(Index3M,H1146,TRUE,_xll.ohTrigger(RecalcTrigger,Trigger3M)),NA())</f>
        <v>3.3204598477043205E-2</v>
      </c>
      <c r="M1146" s="52">
        <f>IFERROR(_xll.qlIndexFixing(ONIndex3M,I1146,TRUE,_xll.ohTrigger(RecalcTrigger,Trigger3M)),NA())</f>
        <v>3.3077643094729936E-2</v>
      </c>
      <c r="N1146" s="52">
        <f>IFERROR(_xll.qlIndexFixing(Index6M,$H1146,TRUE,_xll.ohTrigger(RecalcTrigger,Trigger6M)),NA())</f>
        <v>3.4320511713242255E-2</v>
      </c>
      <c r="O1146" s="52">
        <f>IFERROR(_xll.qlIndexFixing(ONIndex6M,I1146,TRUE,_xll.ohTrigger(RecalcTrigger,Trigger6M)),NA())</f>
        <v>3.4040467823208687E-2</v>
      </c>
      <c r="P1146" s="52">
        <f>IFERROR(_xll.qlIndexFixing(Index1Y,$H1146,TRUE,_xll.ohTrigger(RecalcTrigger,Trigger1Y)),NA())</f>
        <v>3.5377686908744953E-2</v>
      </c>
      <c r="Q1146" s="52">
        <f>IFERROR(_xll.qlIndexFixing(ONIndex1Y,I1146,TRUE,_xll.ohTrigger(RecalcTrigger,Trigger1Y)),NA())</f>
        <v>3.4846856141861338E-2</v>
      </c>
    </row>
    <row r="1147" spans="2:17" x14ac:dyDescent="0.2">
      <c r="B1147" s="46" t="s">
        <v>51</v>
      </c>
      <c r="D1147" s="49">
        <f>_xll.qlCalendarAdvance(LocalCalendar,$D1146,B1147,"f",FALSE)</f>
        <v>47332</v>
      </c>
      <c r="E1147" s="49">
        <f>_xll.qlInterestRateIndexValueDate(IndexON,D1147)</f>
        <v>47332</v>
      </c>
      <c r="F1147" s="52">
        <f>IFERROR(_xll.qlIndexFixing(IndexON,D1147,TRUE,_xll.ohTrigger(RecalcTrigger,TriggerON)),NA())</f>
        <v>3.103084386774313E-2</v>
      </c>
      <c r="H1147" s="49">
        <f>_xll.qlCalendarAdvance(IborCalendar,$H1146,B1147,"f",FALSE)</f>
        <v>47324</v>
      </c>
      <c r="I1147" s="49">
        <f>_xll.qlInterestRateIndexValueDate(Index1M,$H1147)</f>
        <v>47326</v>
      </c>
      <c r="J1147" s="52">
        <f>IFERROR(_xll.qlIndexFixing(Index1M,$H1147,TRUE,_xll.ohTrigger(RecalcTrigger,Trigger1M)),NA())</f>
        <v>3.2169834881625448E-2</v>
      </c>
      <c r="K1147" s="52">
        <f>IFERROR(_xll.qlIndexFixing(ONIndex1M,I1147,TRUE,_xll.ohTrigger(RecalcTrigger,Trigger1M)),NA())</f>
        <v>3.2135403903126303E-2</v>
      </c>
      <c r="L1147" s="52">
        <f>IFERROR(_xll.qlIndexFixing(Index3M,H1147,TRUE,_xll.ohTrigger(RecalcTrigger,Trigger3M)),NA())</f>
        <v>3.3202812229964442E-2</v>
      </c>
      <c r="M1147" s="52">
        <f>IFERROR(_xll.qlIndexFixing(ONIndex3M,I1147,TRUE,_xll.ohTrigger(RecalcTrigger,Trigger3M)),NA())</f>
        <v>3.3075836036760009E-2</v>
      </c>
      <c r="N1147" s="52">
        <f>IFERROR(_xll.qlIndexFixing(Index6M,$H1147,TRUE,_xll.ohTrigger(RecalcTrigger,Trigger6M)),NA())</f>
        <v>3.4317745073618323E-2</v>
      </c>
      <c r="O1147" s="52">
        <f>IFERROR(_xll.qlIndexFixing(ONIndex6M,I1147,TRUE,_xll.ohTrigger(RecalcTrigger,Trigger6M)),NA())</f>
        <v>3.4039239757346351E-2</v>
      </c>
      <c r="P1147" s="52">
        <f>IFERROR(_xll.qlIndexFixing(Index1Y,$H1147,TRUE,_xll.ohTrigger(RecalcTrigger,Trigger1Y)),NA())</f>
        <v>3.537733503802841E-2</v>
      </c>
      <c r="Q1147" s="52">
        <f>IFERROR(_xll.qlIndexFixing(ONIndex1Y,I1147,TRUE,_xll.ohTrigger(RecalcTrigger,Trigger1Y)),NA())</f>
        <v>3.4837796647213537E-2</v>
      </c>
    </row>
    <row r="1148" spans="2:17" x14ac:dyDescent="0.2">
      <c r="B1148" s="46" t="s">
        <v>51</v>
      </c>
      <c r="D1148" s="49">
        <f>_xll.qlCalendarAdvance(LocalCalendar,$D1147,B1148,"f",FALSE)</f>
        <v>47339</v>
      </c>
      <c r="E1148" s="49">
        <f>_xll.qlInterestRateIndexValueDate(IndexON,D1148)</f>
        <v>47339</v>
      </c>
      <c r="F1148" s="52">
        <f>IFERROR(_xll.qlIndexFixing(IndexON,D1148,TRUE,_xll.ohTrigger(RecalcTrigger,TriggerON)),NA())</f>
        <v>3.1029649758611555E-2</v>
      </c>
      <c r="H1148" s="49">
        <f>_xll.qlCalendarAdvance(IborCalendar,$H1147,B1148,"f",FALSE)</f>
        <v>47331</v>
      </c>
      <c r="I1148" s="49">
        <f>_xll.qlInterestRateIndexValueDate(Index1M,$H1148)</f>
        <v>47333</v>
      </c>
      <c r="J1148" s="52">
        <f>IFERROR(_xll.qlIndexFixing(Index1M,$H1148,TRUE,_xll.ohTrigger(RecalcTrigger,Trigger1M)),NA())</f>
        <v>3.2166357780623323E-2</v>
      </c>
      <c r="K1148" s="52">
        <f>IFERROR(_xll.qlIndexFixing(ONIndex1M,I1148,TRUE,_xll.ohTrigger(RecalcTrigger,Trigger1M)),NA())</f>
        <v>3.213194214195525E-2</v>
      </c>
      <c r="L1148" s="52">
        <f>IFERROR(_xll.qlIndexFixing(Index3M,H1148,TRUE,_xll.ohTrigger(RecalcTrigger,Trigger3M)),NA())</f>
        <v>3.3201031518411764E-2</v>
      </c>
      <c r="M1148" s="52">
        <f>IFERROR(_xll.qlIndexFixing(ONIndex3M,I1148,TRUE,_xll.ohTrigger(RecalcTrigger,Trigger3M)),NA())</f>
        <v>3.3074034467412972E-2</v>
      </c>
      <c r="N1148" s="52">
        <f>IFERROR(_xll.qlIndexFixing(Index6M,$H1148,TRUE,_xll.ohTrigger(RecalcTrigger,Trigger6M)),NA())</f>
        <v>3.4316519243818275E-2</v>
      </c>
      <c r="O1148" s="52">
        <f>IFERROR(_xll.qlIndexFixing(ONIndex6M,I1148,TRUE,_xll.ohTrigger(RecalcTrigger,Trigger6M)),NA())</f>
        <v>3.4038013344188656E-2</v>
      </c>
      <c r="P1148" s="52">
        <f>IFERROR(_xll.qlIndexFixing(Index1Y,$H1148,TRUE,_xll.ohTrigger(RecalcTrigger,Trigger1Y)),NA())</f>
        <v>3.5377296767164439E-2</v>
      </c>
      <c r="Q1148" s="52">
        <f>IFERROR(_xll.qlIndexFixing(ONIndex1Y,I1148,TRUE,_xll.ohTrigger(RecalcTrigger,Trigger1Y)),NA())</f>
        <v>3.4829074884754618E-2</v>
      </c>
    </row>
    <row r="1149" spans="2:17" x14ac:dyDescent="0.2">
      <c r="B1149" s="46" t="s">
        <v>51</v>
      </c>
      <c r="D1149" s="49">
        <f>_xll.qlCalendarAdvance(LocalCalendar,$D1148,B1149,"f",FALSE)</f>
        <v>47346</v>
      </c>
      <c r="E1149" s="49">
        <f>_xll.qlInterestRateIndexValueDate(IndexON,D1149)</f>
        <v>47346</v>
      </c>
      <c r="F1149" s="52">
        <f>IFERROR(_xll.qlIndexFixing(IndexON,D1149,TRUE,_xll.ohTrigger(RecalcTrigger,TriggerON)),NA())</f>
        <v>3.1028487313990993E-2</v>
      </c>
      <c r="H1149" s="49">
        <f>_xll.qlCalendarAdvance(IborCalendar,$H1148,B1149,"f",FALSE)</f>
        <v>47338</v>
      </c>
      <c r="I1149" s="49">
        <f>_xll.qlInterestRateIndexValueDate(Index1M,$H1149)</f>
        <v>47340</v>
      </c>
      <c r="J1149" s="52">
        <f>IFERROR(_xll.qlIndexFixing(Index1M,$H1149,TRUE,_xll.ohTrigger(RecalcTrigger,Trigger1M)),NA())</f>
        <v>3.2161691106491759E-2</v>
      </c>
      <c r="K1149" s="52">
        <f>IFERROR(_xll.qlIndexFixing(ONIndex1M,I1149,TRUE,_xll.ohTrigger(RecalcTrigger,Trigger1M)),NA())</f>
        <v>3.212847731329127E-2</v>
      </c>
      <c r="L1149" s="52">
        <f>IFERROR(_xll.qlIndexFixing(Index3M,H1149,TRUE,_xll.ohTrigger(RecalcTrigger,Trigger3M)),NA())</f>
        <v>3.3200657096601541E-2</v>
      </c>
      <c r="M1149" s="52">
        <f>IFERROR(_xll.qlIndexFixing(ONIndex3M,I1149,TRUE,_xll.ohTrigger(RecalcTrigger,Trigger3M)),NA())</f>
        <v>3.307223838676876E-2</v>
      </c>
      <c r="N1149" s="52">
        <f>IFERROR(_xll.qlIndexFixing(Index6M,$H1149,TRUE,_xll.ohTrigger(RecalcTrigger,Trigger6M)),NA())</f>
        <v>3.4315295096120038E-2</v>
      </c>
      <c r="O1149" s="52">
        <f>IFERROR(_xll.qlIndexFixing(ONIndex6M,I1149,TRUE,_xll.ohTrigger(RecalcTrigger,Trigger6M)),NA())</f>
        <v>3.4036788583762245E-2</v>
      </c>
      <c r="P1149" s="52">
        <f>IFERROR(_xll.qlIndexFixing(Index1Y,$H1149,TRUE,_xll.ohTrigger(RecalcTrigger,Trigger1Y)),NA())</f>
        <v>3.5377563919527885E-2</v>
      </c>
      <c r="Q1149" s="52">
        <f>IFERROR(_xll.qlIndexFixing(ONIndex1Y,I1149,TRUE,_xll.ohTrigger(RecalcTrigger,Trigger1Y)),NA())</f>
        <v>3.4820690854484582E-2</v>
      </c>
    </row>
    <row r="1150" spans="2:17" x14ac:dyDescent="0.2">
      <c r="B1150" s="46" t="s">
        <v>51</v>
      </c>
      <c r="D1150" s="49">
        <f>_xll.qlCalendarAdvance(LocalCalendar,$D1149,B1150,"f",FALSE)</f>
        <v>47353</v>
      </c>
      <c r="E1150" s="49">
        <f>_xll.qlInterestRateIndexValueDate(IndexON,D1150)</f>
        <v>47353</v>
      </c>
      <c r="F1150" s="52">
        <f>IFERROR(_xll.qlIndexFixing(IndexON,D1150,TRUE,_xll.ohTrigger(RecalcTrigger,TriggerON)),NA())</f>
        <v>3.1027356534041317E-2</v>
      </c>
      <c r="H1150" s="49">
        <f>_xll.qlCalendarAdvance(IborCalendar,$H1149,B1150,"f",FALSE)</f>
        <v>47345</v>
      </c>
      <c r="I1150" s="49">
        <f>_xll.qlInterestRateIndexValueDate(Index1M,$H1150)</f>
        <v>47347</v>
      </c>
      <c r="J1150" s="52">
        <f>IFERROR(_xll.qlIndexFixing(Index1M,$H1150,TRUE,_xll.ohTrigger(RecalcTrigger,Trigger1M)),NA())</f>
        <v>3.215820838691838E-2</v>
      </c>
      <c r="K1150" s="52">
        <f>IFERROR(_xll.qlIndexFixing(ONIndex1M,I1150,TRUE,_xll.ohTrigger(RecalcTrigger,Trigger1M)),NA())</f>
        <v>3.2125009417187655E-2</v>
      </c>
      <c r="L1150" s="52">
        <f>IFERROR(_xll.qlIndexFixing(Index3M,H1150,TRUE,_xll.ohTrigger(RecalcTrigger,Trigger3M)),NA())</f>
        <v>3.3197486701853178E-2</v>
      </c>
      <c r="M1150" s="52">
        <f>IFERROR(_xll.qlIndexFixing(ONIndex3M,I1150,TRUE,_xll.ohTrigger(RecalcTrigger,Trigger3M)),NA())</f>
        <v>3.3070447794774083E-2</v>
      </c>
      <c r="N1150" s="52">
        <f>IFERROR(_xll.qlIndexFixing(Index6M,$H1150,TRUE,_xll.ohTrigger(RecalcTrigger,Trigger6M)),NA())</f>
        <v>3.4315611775850505E-2</v>
      </c>
      <c r="O1150" s="52">
        <f>IFERROR(_xll.qlIndexFixing(ONIndex6M,I1150,TRUE,_xll.ohTrigger(RecalcTrigger,Trigger6M)),NA())</f>
        <v>3.4035565475987184E-2</v>
      </c>
      <c r="P1150" s="52">
        <f>IFERROR(_xll.qlIndexFixing(Index1Y,$H1150,TRUE,_xll.ohTrigger(RecalcTrigger,Trigger1Y)),NA())</f>
        <v>3.5378128318764336E-2</v>
      </c>
      <c r="Q1150" s="52">
        <f>IFERROR(_xll.qlIndexFixing(ONIndex1Y,I1150,TRUE,_xll.ohTrigger(RecalcTrigger,Trigger1Y)),NA())</f>
        <v>3.4812644556323491E-2</v>
      </c>
    </row>
    <row r="1151" spans="2:17" x14ac:dyDescent="0.2">
      <c r="B1151" s="46" t="s">
        <v>51</v>
      </c>
      <c r="D1151" s="49">
        <f>_xll.qlCalendarAdvance(LocalCalendar,$D1150,B1151,"f",FALSE)</f>
        <v>47360</v>
      </c>
      <c r="E1151" s="49">
        <f>_xll.qlInterestRateIndexValueDate(IndexON,D1151)</f>
        <v>47360</v>
      </c>
      <c r="F1151" s="52">
        <f>IFERROR(_xll.qlIndexFixing(IndexON,D1151,TRUE,_xll.ohTrigger(RecalcTrigger,TriggerON)),NA())</f>
        <v>3.102625741868259E-2</v>
      </c>
      <c r="H1151" s="49">
        <f>_xll.qlCalendarAdvance(IborCalendar,$H1150,B1151,"f",FALSE)</f>
        <v>47352</v>
      </c>
      <c r="I1151" s="49">
        <f>_xll.qlInterestRateIndexValueDate(Index1M,$H1151)</f>
        <v>47354</v>
      </c>
      <c r="J1151" s="52">
        <f>IFERROR(_xll.qlIndexFixing(Index1M,$H1151,TRUE,_xll.ohTrigger(RecalcTrigger,Trigger1M)),NA())</f>
        <v>3.2154722593148624E-2</v>
      </c>
      <c r="K1151" s="52">
        <f>IFERROR(_xll.qlIndexFixing(ONIndex1M,I1151,TRUE,_xll.ohTrigger(RecalcTrigger,Trigger1M)),NA())</f>
        <v>3.2122723330787473E-2</v>
      </c>
      <c r="L1151" s="52">
        <f>IFERROR(_xll.qlIndexFixing(Index3M,H1151,TRUE,_xll.ohTrigger(RecalcTrigger,Trigger3M)),NA())</f>
        <v>3.319572259683197E-2</v>
      </c>
      <c r="M1151" s="52">
        <f>IFERROR(_xll.qlIndexFixing(ONIndex3M,I1151,TRUE,_xll.ohTrigger(RecalcTrigger,Trigger3M)),NA())</f>
        <v>3.3070054122699144E-2</v>
      </c>
      <c r="N1151" s="52">
        <f>IFERROR(_xll.qlIndexFixing(Index6M,$H1151,TRUE,_xll.ohTrigger(RecalcTrigger,Trigger6M)),NA())</f>
        <v>3.4312851847011716E-2</v>
      </c>
      <c r="O1151" s="52">
        <f>IFERROR(_xll.qlIndexFixing(ONIndex6M,I1151,TRUE,_xll.ohTrigger(RecalcTrigger,Trigger6M)),NA())</f>
        <v>3.4035865538342147E-2</v>
      </c>
      <c r="P1151" s="52">
        <f>IFERROR(_xll.qlIndexFixing(Index1Y,$H1151,TRUE,_xll.ohTrigger(RecalcTrigger,Trigger1Y)),NA())</f>
        <v>3.5380971268278945E-2</v>
      </c>
      <c r="Q1151" s="52">
        <f>IFERROR(_xll.qlIndexFixing(ONIndex1Y,I1151,TRUE,_xll.ohTrigger(RecalcTrigger,Trigger1Y)),NA())</f>
        <v>3.4806082629028623E-2</v>
      </c>
    </row>
    <row r="1152" spans="2:17" x14ac:dyDescent="0.2">
      <c r="B1152" s="46" t="s">
        <v>51</v>
      </c>
      <c r="D1152" s="49">
        <f>_xll.qlCalendarAdvance(LocalCalendar,$D1151,B1152,"f",FALSE)</f>
        <v>47367</v>
      </c>
      <c r="E1152" s="49">
        <f>_xll.qlInterestRateIndexValueDate(IndexON,D1152)</f>
        <v>47367</v>
      </c>
      <c r="F1152" s="52">
        <f>IFERROR(_xll.qlIndexFixing(IndexON,D1152,TRUE,_xll.ohTrigger(RecalcTrigger,TriggerON)),NA())</f>
        <v>3.1025189967834876E-2</v>
      </c>
      <c r="H1152" s="49">
        <f>_xll.qlCalendarAdvance(IborCalendar,$H1151,B1152,"f",FALSE)</f>
        <v>47359</v>
      </c>
      <c r="I1152" s="49">
        <f>_xll.qlInterestRateIndexValueDate(Index1M,$H1152)</f>
        <v>47361</v>
      </c>
      <c r="J1152" s="52">
        <f>IFERROR(_xll.qlIndexFixing(Index1M,$H1152,TRUE,_xll.ohTrigger(RecalcTrigger,Trigger1M)),NA())</f>
        <v>3.2147679123434143E-2</v>
      </c>
      <c r="K1152" s="52">
        <f>IFERROR(_xll.qlIndexFixing(ONIndex1M,I1152,TRUE,_xll.ohTrigger(RecalcTrigger,Trigger1M)),NA())</f>
        <v>3.211924877070782E-2</v>
      </c>
      <c r="L1152" s="52">
        <f>IFERROR(_xll.qlIndexFixing(Index3M,H1152,TRUE,_xll.ohTrigger(RecalcTrigger,Trigger3M)),NA())</f>
        <v>3.3189760313042847E-2</v>
      </c>
      <c r="M1152" s="52">
        <f>IFERROR(_xll.qlIndexFixing(ONIndex3M,I1152,TRUE,_xll.ohTrigger(RecalcTrigger,Trigger3M)),NA())</f>
        <v>3.3068274736700598E-2</v>
      </c>
      <c r="N1152" s="52">
        <f>IFERROR(_xll.qlIndexFixing(Index6M,$H1152,TRUE,_xll.ohTrigger(RecalcTrigger,Trigger6M)),NA())</f>
        <v>3.4305477101430212E-2</v>
      </c>
      <c r="O1152" s="52">
        <f>IFERROR(_xll.qlIndexFixing(ONIndex6M,I1152,TRUE,_xll.ohTrigger(RecalcTrigger,Trigger6M)),NA())</f>
        <v>3.4034645738720837E-2</v>
      </c>
      <c r="P1152" s="52">
        <f>IFERROR(_xll.qlIndexFixing(Index1Y,$H1152,TRUE,_xll.ohTrigger(RecalcTrigger,Trigger1Y)),NA())</f>
        <v>3.5374108697849849E-2</v>
      </c>
      <c r="Q1152" s="52">
        <f>IFERROR(_xll.qlIndexFixing(ONIndex1Y,I1152,TRUE,_xll.ohTrigger(RecalcTrigger,Trigger1Y)),NA())</f>
        <v>3.4798735208436682E-2</v>
      </c>
    </row>
    <row r="1153" spans="2:17" x14ac:dyDescent="0.2">
      <c r="B1153" s="46" t="s">
        <v>51</v>
      </c>
      <c r="D1153" s="49">
        <f>_xll.qlCalendarAdvance(LocalCalendar,$D1152,B1153,"f",FALSE)</f>
        <v>47374</v>
      </c>
      <c r="E1153" s="49">
        <f>_xll.qlInterestRateIndexValueDate(IndexON,D1153)</f>
        <v>47374</v>
      </c>
      <c r="F1153" s="52">
        <f>IFERROR(_xll.qlIndexFixing(IndexON,D1153,TRUE,_xll.ohTrigger(RecalcTrigger,TriggerON)),NA())</f>
        <v>3.1024154181578112E-2</v>
      </c>
      <c r="H1153" s="49">
        <f>_xll.qlCalendarAdvance(IborCalendar,$H1152,B1153,"f",FALSE)</f>
        <v>47366</v>
      </c>
      <c r="I1153" s="49">
        <f>_xll.qlInterestRateIndexValueDate(Index1M,$H1153)</f>
        <v>47368</v>
      </c>
      <c r="J1153" s="52">
        <f>IFERROR(_xll.qlIndexFixing(Index1M,$H1153,TRUE,_xll.ohTrigger(RecalcTrigger,Trigger1M)),NA())</f>
        <v>3.2148926159054625E-2</v>
      </c>
      <c r="K1153" s="52">
        <f>IFERROR(_xll.qlIndexFixing(ONIndex1M,I1153,TRUE,_xll.ohTrigger(RecalcTrigger,Trigger1M)),NA())</f>
        <v>3.2114587324052479E-2</v>
      </c>
      <c r="L1153" s="52">
        <f>IFERROR(_xll.qlIndexFixing(Index3M,H1153,TRUE,_xll.ohTrigger(RecalcTrigger,Trigger3M)),NA())</f>
        <v>3.3188006575912823E-2</v>
      </c>
      <c r="M1153" s="52">
        <f>IFERROR(_xll.qlIndexFixing(ONIndex3M,I1153,TRUE,_xll.ohTrigger(RecalcTrigger,Trigger3M)),NA())</f>
        <v>3.3065108950847133E-2</v>
      </c>
      <c r="N1153" s="52">
        <f>IFERROR(_xll.qlIndexFixing(Index6M,$H1153,TRUE,_xll.ohTrigger(RecalcTrigger,Trigger6M)),NA())</f>
        <v>3.4304259661684287E-2</v>
      </c>
      <c r="O1153" s="52">
        <f>IFERROR(_xll.qlIndexFixing(ONIndex6M,I1153,TRUE,_xll.ohTrigger(RecalcTrigger,Trigger6M)),NA())</f>
        <v>3.4031906068783258E-2</v>
      </c>
      <c r="P1153" s="52">
        <f>IFERROR(_xll.qlIndexFixing(Index1Y,$H1153,TRUE,_xll.ohTrigger(RecalcTrigger,Trigger1Y)),NA())</f>
        <v>3.5381523237744607E-2</v>
      </c>
      <c r="Q1153" s="52">
        <f>IFERROR(_xll.qlIndexFixing(ONIndex1Y,I1153,TRUE,_xll.ohTrigger(RecalcTrigger,Trigger1Y)),NA())</f>
        <v>3.479053205377447E-2</v>
      </c>
    </row>
    <row r="1154" spans="2:17" x14ac:dyDescent="0.2">
      <c r="B1154" s="46" t="s">
        <v>51</v>
      </c>
      <c r="D1154" s="49">
        <f>_xll.qlCalendarAdvance(LocalCalendar,$D1153,B1154,"f",FALSE)</f>
        <v>47381</v>
      </c>
      <c r="E1154" s="49">
        <f>_xll.qlInterestRateIndexValueDate(IndexON,D1154)</f>
        <v>47381</v>
      </c>
      <c r="F1154" s="52">
        <f>IFERROR(_xll.qlIndexFixing(IndexON,D1154,TRUE,_xll.ohTrigger(RecalcTrigger,TriggerON)),NA())</f>
        <v>3.1023150059912297E-2</v>
      </c>
      <c r="H1154" s="49">
        <f>_xll.qlCalendarAdvance(IborCalendar,$H1153,B1154,"f",FALSE)</f>
        <v>47373</v>
      </c>
      <c r="I1154" s="49">
        <f>_xll.qlInterestRateIndexValueDate(Index1M,$H1154)</f>
        <v>47375</v>
      </c>
      <c r="J1154" s="52">
        <f>IFERROR(_xll.qlIndexFixing(Index1M,$H1154,TRUE,_xll.ohTrigger(RecalcTrigger,Trigger1M)),NA())</f>
        <v>3.2144246766712625E-2</v>
      </c>
      <c r="K1154" s="52">
        <f>IFERROR(_xll.qlIndexFixing(ONIndex1M,I1154,TRUE,_xll.ohTrigger(RecalcTrigger,Trigger1M)),NA())</f>
        <v>3.2111107158110386E-2</v>
      </c>
      <c r="L1154" s="52">
        <f>IFERROR(_xll.qlIndexFixing(Index3M,H1154,TRUE,_xll.ohTrigger(RecalcTrigger,Trigger3M)),NA())</f>
        <v>3.3186258372714793E-2</v>
      </c>
      <c r="M1154" s="52">
        <f>IFERROR(_xll.qlIndexFixing(ONIndex3M,I1154,TRUE,_xll.ohTrigger(RecalcTrigger,Trigger3M)),NA())</f>
        <v>3.3063340313530531E-2</v>
      </c>
      <c r="N1154" s="52">
        <f>IFERROR(_xll.qlIndexFixing(Index6M,$H1154,TRUE,_xll.ohTrigger(RecalcTrigger,Trigger6M)),NA())</f>
        <v>3.4303043903373028E-2</v>
      </c>
      <c r="O1154" s="52">
        <f>IFERROR(_xll.qlIndexFixing(ONIndex6M,I1154,TRUE,_xll.ohTrigger(RecalcTrigger,Trigger6M)),NA())</f>
        <v>3.4030689571773465E-2</v>
      </c>
      <c r="P1154" s="52">
        <f>IFERROR(_xll.qlIndexFixing(Index1Y,$H1154,TRUE,_xll.ohTrigger(RecalcTrigger,Trigger1Y)),NA())</f>
        <v>3.538319486553447E-2</v>
      </c>
      <c r="Q1154" s="52">
        <f>IFERROR(_xll.qlIndexFixing(ONIndex1Y,I1154,TRUE,_xll.ohTrigger(RecalcTrigger,Trigger1Y)),NA())</f>
        <v>3.4783836683356384E-2</v>
      </c>
    </row>
    <row r="1155" spans="2:17" x14ac:dyDescent="0.2">
      <c r="B1155" s="46" t="s">
        <v>51</v>
      </c>
      <c r="D1155" s="49">
        <f>_xll.qlCalendarAdvance(LocalCalendar,$D1154,B1155,"f",FALSE)</f>
        <v>47388</v>
      </c>
      <c r="E1155" s="49">
        <f>_xll.qlInterestRateIndexValueDate(IndexON,D1155)</f>
        <v>47388</v>
      </c>
      <c r="F1155" s="52">
        <f>IFERROR(_xll.qlIndexFixing(IndexON,D1155,TRUE,_xll.ohTrigger(RecalcTrigger,TriggerON)),NA())</f>
        <v>3.1022177602757495E-2</v>
      </c>
      <c r="H1155" s="49">
        <f>_xll.qlCalendarAdvance(IborCalendar,$H1154,B1155,"f",FALSE)</f>
        <v>47380</v>
      </c>
      <c r="I1155" s="49">
        <f>_xll.qlInterestRateIndexValueDate(Index1M,$H1155)</f>
        <v>47382</v>
      </c>
      <c r="J1155" s="52">
        <f>IFERROR(_xll.qlIndexFixing(Index1M,$H1155,TRUE,_xll.ohTrigger(RecalcTrigger,Trigger1M)),NA())</f>
        <v>3.2140748676198601E-2</v>
      </c>
      <c r="K1155" s="52">
        <f>IFERROR(_xll.qlIndexFixing(ONIndex1M,I1155,TRUE,_xll.ohTrigger(RecalcTrigger,Trigger1M)),NA())</f>
        <v>3.2107623924675366E-2</v>
      </c>
      <c r="L1155" s="52">
        <f>IFERROR(_xll.qlIndexFixing(Index3M,H1155,TRUE,_xll.ohTrigger(RecalcTrigger,Trigger3M)),NA())</f>
        <v>3.3184515703440852E-2</v>
      </c>
      <c r="M1155" s="52">
        <f>IFERROR(_xll.qlIndexFixing(ONIndex3M,I1155,TRUE,_xll.ohTrigger(RecalcTrigger,Trigger3M)),NA())</f>
        <v>3.306157716489011E-2</v>
      </c>
      <c r="N1155" s="52">
        <f>IFERROR(_xll.qlIndexFixing(Index6M,$H1155,TRUE,_xll.ohTrigger(RecalcTrigger,Trigger6M)),NA())</f>
        <v>3.4301829826492894E-2</v>
      </c>
      <c r="O1155" s="52">
        <f>IFERROR(_xll.qlIndexFixing(ONIndex6M,I1155,TRUE,_xll.ohTrigger(RecalcTrigger,Trigger6M)),NA())</f>
        <v>3.4029474727441666E-2</v>
      </c>
      <c r="P1155" s="52">
        <f>IFERROR(_xll.qlIndexFixing(Index1Y,$H1155,TRUE,_xll.ohTrigger(RecalcTrigger,Trigger1Y)),NA())</f>
        <v>3.5385122861678248E-2</v>
      </c>
      <c r="Q1155" s="52">
        <f>IFERROR(_xll.qlIndexFixing(ONIndex1Y,I1155,TRUE,_xll.ohTrigger(RecalcTrigger,Trigger1Y)),NA())</f>
        <v>3.47774790447275E-2</v>
      </c>
    </row>
    <row r="1156" spans="2:17" x14ac:dyDescent="0.2">
      <c r="B1156" s="46" t="s">
        <v>51</v>
      </c>
      <c r="D1156" s="49">
        <f>_xll.qlCalendarAdvance(LocalCalendar,$D1155,B1156,"f",FALSE)</f>
        <v>47395</v>
      </c>
      <c r="E1156" s="49">
        <f>_xll.qlInterestRateIndexValueDate(IndexON,D1156)</f>
        <v>47395</v>
      </c>
      <c r="F1156" s="52">
        <f>IFERROR(_xll.qlIndexFixing(IndexON,D1156,TRUE,_xll.ohTrigger(RecalcTrigger,TriggerON)),NA())</f>
        <v>3.1021236810273578E-2</v>
      </c>
      <c r="H1156" s="49">
        <f>_xll.qlCalendarAdvance(IborCalendar,$H1155,B1156,"f",FALSE)</f>
        <v>47387</v>
      </c>
      <c r="I1156" s="49">
        <f>_xll.qlInterestRateIndexValueDate(Index1M,$H1156)</f>
        <v>47389</v>
      </c>
      <c r="J1156" s="52">
        <f>IFERROR(_xll.qlIndexFixing(Index1M,$H1156,TRUE,_xll.ohTrigger(RecalcTrigger,Trigger1M)),NA())</f>
        <v>3.2139613094095409E-2</v>
      </c>
      <c r="K1156" s="52">
        <f>IFERROR(_xll.qlIndexFixing(ONIndex1M,I1156,TRUE,_xll.ohTrigger(RecalcTrigger,Trigger1M)),NA())</f>
        <v>3.210413762374742E-2</v>
      </c>
      <c r="L1156" s="52">
        <f>IFERROR(_xll.qlIndexFixing(Index3M,H1156,TRUE,_xll.ohTrigger(RecalcTrigger,Trigger3M)),NA())</f>
        <v>3.3186985104008235E-2</v>
      </c>
      <c r="M1156" s="52">
        <f>IFERROR(_xll.qlIndexFixing(ONIndex3M,I1156,TRUE,_xll.ohTrigger(RecalcTrigger,Trigger3M)),NA())</f>
        <v>3.3059819504952515E-2</v>
      </c>
      <c r="N1156" s="52">
        <f>IFERROR(_xll.qlIndexFixing(Index6M,$H1156,TRUE,_xll.ohTrigger(RecalcTrigger,Trigger6M)),NA())</f>
        <v>3.4302156216974911E-2</v>
      </c>
      <c r="O1156" s="52">
        <f>IFERROR(_xll.qlIndexFixing(ONIndex6M,I1156,TRUE,_xll.ohTrigger(RecalcTrigger,Trigger6M)),NA())</f>
        <v>3.4028261535787863E-2</v>
      </c>
      <c r="P1156" s="52">
        <f>IFERROR(_xll.qlIndexFixing(Index1Y,$H1156,TRUE,_xll.ohTrigger(RecalcTrigger,Trigger1Y)),NA())</f>
        <v>3.538729905096609E-2</v>
      </c>
      <c r="Q1156" s="52">
        <f>IFERROR(_xll.qlIndexFixing(ONIndex1Y,I1156,TRUE,_xll.ohTrigger(RecalcTrigger,Trigger1Y)),NA())</f>
        <v>3.4771459137861171E-2</v>
      </c>
    </row>
    <row r="1157" spans="2:17" x14ac:dyDescent="0.2">
      <c r="B1157" s="46" t="s">
        <v>51</v>
      </c>
      <c r="D1157" s="49">
        <f>_xll.qlCalendarAdvance(LocalCalendar,$D1156,B1157,"f",FALSE)</f>
        <v>47402</v>
      </c>
      <c r="E1157" s="49">
        <f>_xll.qlInterestRateIndexValueDate(IndexON,D1157)</f>
        <v>47402</v>
      </c>
      <c r="F1157" s="52">
        <f>IFERROR(_xll.qlIndexFixing(IndexON,D1157,TRUE,_xll.ohTrigger(RecalcTrigger,TriggerON)),NA())</f>
        <v>3.1020327682460547E-2</v>
      </c>
      <c r="H1157" s="49">
        <f>_xll.qlCalendarAdvance(IborCalendar,$H1156,B1157,"f",FALSE)</f>
        <v>47394</v>
      </c>
      <c r="I1157" s="49">
        <f>_xll.qlInterestRateIndexValueDate(Index1M,$H1157)</f>
        <v>47396</v>
      </c>
      <c r="J1157" s="52">
        <f>IFERROR(_xll.qlIndexFixing(Index1M,$H1157,TRUE,_xll.ohTrigger(RecalcTrigger,Trigger1M)),NA())</f>
        <v>3.213374327263039E-2</v>
      </c>
      <c r="K1157" s="52">
        <f>IFERROR(_xll.qlIndexFixing(ONIndex1M,I1157,TRUE,_xll.ohTrigger(RecalcTrigger,Trigger1M)),NA())</f>
        <v>3.2101829954698236E-2</v>
      </c>
      <c r="L1157" s="52">
        <f>IFERROR(_xll.qlIndexFixing(Index3M,H1157,TRUE,_xll.ohTrigger(RecalcTrigger,Trigger3M)),NA())</f>
        <v>3.3185254211847572E-2</v>
      </c>
      <c r="M1157" s="52">
        <f>IFERROR(_xll.qlIndexFixing(ONIndex3M,I1157,TRUE,_xll.ohTrigger(RecalcTrigger,Trigger3M)),NA())</f>
        <v>3.3059460144364561E-2</v>
      </c>
      <c r="N1157" s="52">
        <f>IFERROR(_xll.qlIndexFixing(Index6M,$H1157,TRUE,_xll.ohTrigger(RecalcTrigger,Trigger6M)),NA())</f>
        <v>3.4300945508685246E-2</v>
      </c>
      <c r="O1157" s="52">
        <f>IFERROR(_xll.qlIndexFixing(ONIndex6M,I1157,TRUE,_xll.ohTrigger(RecalcTrigger,Trigger6M)),NA())</f>
        <v>3.4028571533222252E-2</v>
      </c>
      <c r="P1157" s="52">
        <f>IFERROR(_xll.qlIndexFixing(Index1Y,$H1157,TRUE,_xll.ohTrigger(RecalcTrigger,Trigger1Y)),NA())</f>
        <v>3.5389715258304713E-2</v>
      </c>
      <c r="Q1157" s="52">
        <f>IFERROR(_xll.qlIndexFixing(ONIndex1Y,I1157,TRUE,_xll.ohTrigger(RecalcTrigger,Trigger1Y)),NA())</f>
        <v>3.4767064574301454E-2</v>
      </c>
    </row>
    <row r="1158" spans="2:17" x14ac:dyDescent="0.2">
      <c r="B1158" s="46" t="s">
        <v>51</v>
      </c>
      <c r="D1158" s="49">
        <f>_xll.qlCalendarAdvance(LocalCalendar,$D1157,B1158,"f",FALSE)</f>
        <v>47409</v>
      </c>
      <c r="E1158" s="49">
        <f>_xll.qlInterestRateIndexValueDate(IndexON,D1158)</f>
        <v>47409</v>
      </c>
      <c r="F1158" s="52">
        <f>IFERROR(_xll.qlIndexFixing(IndexON,D1158,TRUE,_xll.ohTrigger(RecalcTrigger,TriggerON)),NA())</f>
        <v>3.1019450219078593E-2</v>
      </c>
      <c r="H1158" s="49">
        <f>_xll.qlCalendarAdvance(IborCalendar,$H1157,B1158,"f",FALSE)</f>
        <v>47401</v>
      </c>
      <c r="I1158" s="49">
        <f>_xll.qlInterestRateIndexValueDate(Index1M,$H1158)</f>
        <v>47403</v>
      </c>
      <c r="J1158" s="52">
        <f>IFERROR(_xll.qlIndexFixing(Index1M,$H1158,TRUE,_xll.ohTrigger(RecalcTrigger,Trigger1M)),NA())</f>
        <v>3.2131417676843077E-2</v>
      </c>
      <c r="K1158" s="52">
        <f>IFERROR(_xll.qlIndexFixing(ONIndex1M,I1158,TRUE,_xll.ohTrigger(RecalcTrigger,Trigger1M)),NA())</f>
        <v>3.2097155819599266E-2</v>
      </c>
      <c r="L1158" s="52">
        <f>IFERROR(_xll.qlIndexFixing(Index3M,H1158,TRUE,_xll.ohTrigger(RecalcTrigger,Trigger3M)),NA())</f>
        <v>3.3183528855135605E-2</v>
      </c>
      <c r="M1158" s="52">
        <f>IFERROR(_xll.qlIndexFixing(ONIndex3M,I1158,TRUE,_xll.ohTrigger(RecalcTrigger,Trigger3M)),NA())</f>
        <v>3.3056320650999282E-2</v>
      </c>
      <c r="N1158" s="52">
        <f>IFERROR(_xll.qlIndexFixing(Index6M,$H1158,TRUE,_xll.ohTrigger(RecalcTrigger,Trigger6M)),NA())</f>
        <v>3.429973648198012E-2</v>
      </c>
      <c r="O1158" s="52">
        <f>IFERROR(_xll.qlIndexFixing(ONIndex6M,I1158,TRUE,_xll.ohTrigger(RecalcTrigger,Trigger6M)),NA())</f>
        <v>3.4025840110567529E-2</v>
      </c>
      <c r="P1158" s="52">
        <f>IFERROR(_xll.qlIndexFixing(Index1Y,$H1158,TRUE,_xll.ohTrigger(RecalcTrigger,Trigger1Y)),NA())</f>
        <v>3.5394442529646013E-2</v>
      </c>
      <c r="Q1158" s="52">
        <f>IFERROR(_xll.qlIndexFixing(ONIndex1Y,I1158,TRUE,_xll.ohTrigger(RecalcTrigger,Trigger1Y)),NA())</f>
        <v>3.476043251909644E-2</v>
      </c>
    </row>
    <row r="1159" spans="2:17" x14ac:dyDescent="0.2">
      <c r="B1159" s="46" t="s">
        <v>51</v>
      </c>
      <c r="D1159" s="49">
        <f>_xll.qlCalendarAdvance(LocalCalendar,$D1158,B1159,"f",FALSE)</f>
        <v>47416</v>
      </c>
      <c r="E1159" s="49">
        <f>_xll.qlInterestRateIndexValueDate(IndexON,D1159)</f>
        <v>47416</v>
      </c>
      <c r="F1159" s="52">
        <f>IFERROR(_xll.qlIndexFixing(IndexON,D1159,TRUE,_xll.ohTrigger(RecalcTrigger,TriggerON)),NA())</f>
        <v>3.1018604420367524E-2</v>
      </c>
      <c r="H1159" s="49">
        <f>_xll.qlCalendarAdvance(IborCalendar,$H1158,B1159,"f",FALSE)</f>
        <v>47408</v>
      </c>
      <c r="I1159" s="49">
        <f>_xll.qlInterestRateIndexValueDate(Index1M,$H1159)</f>
        <v>47410</v>
      </c>
      <c r="J1159" s="52">
        <f>IFERROR(_xll.qlIndexFixing(Index1M,$H1159,TRUE,_xll.ohTrigger(RecalcTrigger,Trigger1M)),NA())</f>
        <v>3.2126725572364331E-2</v>
      </c>
      <c r="K1159" s="52">
        <f>IFERROR(_xll.qlIndexFixing(ONIndex1M,I1159,TRUE,_xll.ohTrigger(RecalcTrigger,Trigger1M)),NA())</f>
        <v>3.2093660316299122E-2</v>
      </c>
      <c r="L1159" s="52">
        <f>IFERROR(_xll.qlIndexFixing(Index3M,H1159,TRUE,_xll.ohTrigger(RecalcTrigger,Trigger3M)),NA())</f>
        <v>3.3183212140651008E-2</v>
      </c>
      <c r="M1159" s="52">
        <f>IFERROR(_xll.qlIndexFixing(ONIndex3M,I1159,TRUE,_xll.ohTrigger(RecalcTrigger,Trigger3M)),NA())</f>
        <v>3.3054579457036937E-2</v>
      </c>
      <c r="N1159" s="52">
        <f>IFERROR(_xll.qlIndexFixing(Index6M,$H1159,TRUE,_xll.ohTrigger(RecalcTrigger,Trigger6M)),NA())</f>
        <v>3.4304685328470086E-2</v>
      </c>
      <c r="O1159" s="52">
        <f>IFERROR(_xll.qlIndexFixing(ONIndex6M,I1159,TRUE,_xll.ohTrigger(RecalcTrigger,Trigger6M)),NA())</f>
        <v>3.4024631876974354E-2</v>
      </c>
      <c r="P1159" s="52">
        <f>IFERROR(_xll.qlIndexFixing(Index1Y,$H1159,TRUE,_xll.ohTrigger(RecalcTrigger,Trigger1Y)),NA())</f>
        <v>3.5395235027221313E-2</v>
      </c>
      <c r="Q1159" s="52">
        <f>IFERROR(_xll.qlIndexFixing(ONIndex1Y,I1159,TRUE,_xll.ohTrigger(RecalcTrigger,Trigger1Y)),NA())</f>
        <v>3.4755425807091456E-2</v>
      </c>
    </row>
    <row r="1160" spans="2:17" x14ac:dyDescent="0.2">
      <c r="B1160" s="46" t="s">
        <v>51</v>
      </c>
      <c r="D1160" s="49">
        <f>_xll.qlCalendarAdvance(LocalCalendar,$D1159,B1160,"f",FALSE)</f>
        <v>47423</v>
      </c>
      <c r="E1160" s="49">
        <f>_xll.qlInterestRateIndexValueDate(IndexON,D1160)</f>
        <v>47423</v>
      </c>
      <c r="F1160" s="52">
        <f>IFERROR(_xll.qlIndexFixing(IndexON,D1160,TRUE,_xll.ohTrigger(RecalcTrigger,TriggerON)),NA())</f>
        <v>3.1017790286167468E-2</v>
      </c>
      <c r="H1160" s="49">
        <f>_xll.qlCalendarAdvance(IborCalendar,$H1159,B1160,"f",FALSE)</f>
        <v>47415</v>
      </c>
      <c r="I1160" s="49">
        <f>_xll.qlInterestRateIndexValueDate(Index1M,$H1160)</f>
        <v>47417</v>
      </c>
      <c r="J1160" s="52">
        <f>IFERROR(_xll.qlIndexFixing(Index1M,$H1160,TRUE,_xll.ohTrigger(RecalcTrigger,Trigger1M)),NA())</f>
        <v>3.212321211097928E-2</v>
      </c>
      <c r="K1160" s="52">
        <f>IFERROR(_xll.qlIndexFixing(ONIndex1M,I1160,TRUE,_xll.ohTrigger(RecalcTrigger,Trigger1M)),NA())</f>
        <v>3.2090161745559342E-2</v>
      </c>
      <c r="L1160" s="52">
        <f>IFERROR(_xll.qlIndexFixing(Index3M,H1160,TRUE,_xll.ohTrigger(RecalcTrigger,Trigger3M)),NA())</f>
        <v>3.3180094748034787E-2</v>
      </c>
      <c r="M1160" s="52">
        <f>IFERROR(_xll.qlIndexFixing(ONIndex3M,I1160,TRUE,_xll.ohTrigger(RecalcTrigger,Trigger3M)),NA())</f>
        <v>3.3052843751724126E-2</v>
      </c>
      <c r="N1160" s="52">
        <f>IFERROR(_xll.qlIndexFixing(Index6M,$H1160,TRUE,_xll.ohTrigger(RecalcTrigger,Trigger6M)),NA())</f>
        <v>3.4297323473312956E-2</v>
      </c>
      <c r="O1160" s="52">
        <f>IFERROR(_xll.qlIndexFixing(ONIndex6M,I1160,TRUE,_xll.ohTrigger(RecalcTrigger,Trigger6M)),NA())</f>
        <v>3.4023425296059173E-2</v>
      </c>
      <c r="P1160" s="52">
        <f>IFERROR(_xll.qlIndexFixing(Index1Y,$H1160,TRUE,_xll.ohTrigger(RecalcTrigger,Trigger1Y)),NA())</f>
        <v>3.53983222390176E-2</v>
      </c>
      <c r="Q1160" s="52">
        <f>IFERROR(_xll.qlIndexFixing(ONIndex1Y,I1160,TRUE,_xll.ohTrigger(RecalcTrigger,Trigger1Y)),NA())</f>
        <v>3.4750756826689155E-2</v>
      </c>
    </row>
    <row r="1161" spans="2:17" x14ac:dyDescent="0.2">
      <c r="B1161" s="46" t="s">
        <v>51</v>
      </c>
      <c r="D1161" s="49">
        <f>_xll.qlCalendarAdvance(LocalCalendar,$D1160,B1161,"f",FALSE)</f>
        <v>47430</v>
      </c>
      <c r="E1161" s="49">
        <f>_xll.qlInterestRateIndexValueDate(IndexON,D1161)</f>
        <v>47430</v>
      </c>
      <c r="F1161" s="52">
        <f>IFERROR(_xll.qlIndexFixing(IndexON,D1161,TRUE,_xll.ohTrigger(RecalcTrigger,TriggerON)),NA())</f>
        <v>3.1017007816558362E-2</v>
      </c>
      <c r="H1161" s="49">
        <f>_xll.qlCalendarAdvance(IborCalendar,$H1160,B1161,"f",FALSE)</f>
        <v>47422</v>
      </c>
      <c r="I1161" s="49">
        <f>_xll.qlInterestRateIndexValueDate(Index1M,$H1161)</f>
        <v>47424</v>
      </c>
      <c r="J1161" s="52">
        <f>IFERROR(_xll.qlIndexFixing(Index1M,$H1161,TRUE,_xll.ohTrigger(RecalcTrigger,Trigger1M)),NA())</f>
        <v>3.2119695575423629E-2</v>
      </c>
      <c r="K1161" s="52">
        <f>IFERROR(_xll.qlIndexFixing(ONIndex1M,I1161,TRUE,_xll.ohTrigger(RecalcTrigger,Trigger1M)),NA())</f>
        <v>3.2086660107353282E-2</v>
      </c>
      <c r="L1161" s="52">
        <f>IFERROR(_xll.qlIndexFixing(Index3M,H1161,TRUE,_xll.ohTrigger(RecalcTrigger,Trigger3M)),NA())</f>
        <v>3.3178385997630636E-2</v>
      </c>
      <c r="M1161" s="52">
        <f>IFERROR(_xll.qlIndexFixing(ONIndex3M,I1161,TRUE,_xll.ohTrigger(RecalcTrigger,Trigger3M)),NA())</f>
        <v>3.3051113535087495E-2</v>
      </c>
      <c r="N1161" s="52">
        <f>IFERROR(_xll.qlIndexFixing(Index6M,$H1161,TRUE,_xll.ohTrigger(RecalcTrigger,Trigger6M)),NA())</f>
        <v>3.4294580675100141E-2</v>
      </c>
      <c r="O1161" s="52">
        <f>IFERROR(_xll.qlIndexFixing(ONIndex6M,I1161,TRUE,_xll.ohTrigger(RecalcTrigger,Trigger6M)),NA())</f>
        <v>3.4022220367848632E-2</v>
      </c>
      <c r="P1161" s="52">
        <f>IFERROR(_xll.qlIndexFixing(Index1Y,$H1161,TRUE,_xll.ohTrigger(RecalcTrigger,Trigger1Y)),NA())</f>
        <v>3.5401616769265336E-2</v>
      </c>
      <c r="Q1161" s="52">
        <f>IFERROR(_xll.qlIndexFixing(ONIndex1Y,I1161,TRUE,_xll.ohTrigger(RecalcTrigger,Trigger1Y)),NA())</f>
        <v>3.4746425577756312E-2</v>
      </c>
    </row>
    <row r="1162" spans="2:17" x14ac:dyDescent="0.2">
      <c r="B1162" s="46" t="s">
        <v>51</v>
      </c>
      <c r="D1162" s="49">
        <f>_xll.qlCalendarAdvance(LocalCalendar,$D1161,B1162,"f",FALSE)</f>
        <v>47437</v>
      </c>
      <c r="E1162" s="49">
        <f>_xll.qlInterestRateIndexValueDate(IndexON,D1162)</f>
        <v>47437</v>
      </c>
      <c r="F1162" s="52">
        <f>IFERROR(_xll.qlIndexFixing(IndexON,D1162,TRUE,_xll.ohTrigger(RecalcTrigger,TriggerON)),NA())</f>
        <v>3.1016257011620141E-2</v>
      </c>
      <c r="H1162" s="49">
        <f>_xll.qlCalendarAdvance(IborCalendar,$H1161,B1162,"f",FALSE)</f>
        <v>47429</v>
      </c>
      <c r="I1162" s="49">
        <f>_xll.qlInterestRateIndexValueDate(Index1M,$H1162)</f>
        <v>47431</v>
      </c>
      <c r="J1162" s="52">
        <f>IFERROR(_xll.qlIndexFixing(Index1M,$H1162,TRUE,_xll.ohTrigger(RecalcTrigger,Trigger1M)),NA())</f>
        <v>3.2116175965707691E-2</v>
      </c>
      <c r="K1162" s="52">
        <f>IFERROR(_xll.qlIndexFixing(ONIndex1M,I1162,TRUE,_xll.ohTrigger(RecalcTrigger,Trigger1M)),NA())</f>
        <v>3.2084334446096374E-2</v>
      </c>
      <c r="L1162" s="52">
        <f>IFERROR(_xll.qlIndexFixing(Index3M,H1162,TRUE,_xll.ohTrigger(RecalcTrigger,Trigger3M)),NA())</f>
        <v>3.3176682782647966E-2</v>
      </c>
      <c r="M1162" s="52">
        <f>IFERROR(_xll.qlIndexFixing(ONIndex3M,I1162,TRUE,_xll.ohTrigger(RecalcTrigger,Trigger3M)),NA())</f>
        <v>3.3050782781556265E-2</v>
      </c>
      <c r="N1162" s="52">
        <f>IFERROR(_xll.qlIndexFixing(Index6M,$H1162,TRUE,_xll.ohTrigger(RecalcTrigger,Trigger6M)),NA())</f>
        <v>3.4293378368154867E-2</v>
      </c>
      <c r="O1162" s="52">
        <f>IFERROR(_xll.qlIndexFixing(ONIndex6M,I1162,TRUE,_xll.ohTrigger(RecalcTrigger,Trigger6M)),NA())</f>
        <v>3.4022538648910139E-2</v>
      </c>
      <c r="P1162" s="52">
        <f>IFERROR(_xll.qlIndexFixing(Index1Y,$H1162,TRUE,_xll.ohTrigger(RecalcTrigger,Trigger1Y)),NA())</f>
        <v>3.540722286366297E-2</v>
      </c>
      <c r="Q1162" s="52">
        <f>IFERROR(_xll.qlIndexFixing(ONIndex1Y,I1162,TRUE,_xll.ohTrigger(RecalcTrigger,Trigger1Y)),NA())</f>
        <v>3.4743838048558739E-2</v>
      </c>
    </row>
    <row r="1163" spans="2:17" x14ac:dyDescent="0.2">
      <c r="B1163" s="46" t="s">
        <v>51</v>
      </c>
      <c r="D1163" s="49">
        <f>_xll.qlCalendarAdvance(LocalCalendar,$D1162,B1163,"f",FALSE)</f>
        <v>47445</v>
      </c>
      <c r="E1163" s="49">
        <f>_xll.qlInterestRateIndexValueDate(IndexON,D1163)</f>
        <v>47445</v>
      </c>
      <c r="F1163" s="52">
        <f>IFERROR(_xll.qlIndexFixing(IndexON,D1163,TRUE,_xll.ohTrigger(RecalcTrigger,TriggerON)),NA())</f>
        <v>3.1018010597296808E-2</v>
      </c>
      <c r="H1163" s="49">
        <f>_xll.qlCalendarAdvance(IborCalendar,$H1162,B1163,"f",FALSE)</f>
        <v>47436</v>
      </c>
      <c r="I1163" s="49">
        <f>_xll.qlInterestRateIndexValueDate(Index1M,$H1163)</f>
        <v>47438</v>
      </c>
      <c r="J1163" s="52">
        <f>IFERROR(_xll.qlIndexFixing(Index1M,$H1163,TRUE,_xll.ohTrigger(RecalcTrigger,Trigger1M)),NA())</f>
        <v>3.2112653281828905E-2</v>
      </c>
      <c r="K1163" s="52">
        <f>IFERROR(_xll.qlIndexFixing(ONIndex1M,I1163,TRUE,_xll.ohTrigger(RecalcTrigger,Trigger1M)),NA())</f>
        <v>3.2079647628542318E-2</v>
      </c>
      <c r="L1163" s="52">
        <f>IFERROR(_xll.qlIndexFixing(Index3M,H1163,TRUE,_xll.ohTrigger(RecalcTrigger,Trigger3M)),NA())</f>
        <v>3.3176389165327752E-2</v>
      </c>
      <c r="M1163" s="52">
        <f>IFERROR(_xll.qlIndexFixing(ONIndex3M,I1163,TRUE,_xll.ohTrigger(RecalcTrigger,Trigger3M)),NA())</f>
        <v>3.3047669567842775E-2</v>
      </c>
      <c r="N1163" s="52">
        <f>IFERROR(_xll.qlIndexFixing(Index6M,$H1163,TRUE,_xll.ohTrigger(RecalcTrigger,Trigger6M)),NA())</f>
        <v>3.4292177742616871E-2</v>
      </c>
      <c r="O1163" s="52">
        <f>IFERROR(_xll.qlIndexFixing(ONIndex6M,I1163,TRUE,_xll.ohTrigger(RecalcTrigger,Trigger6M)),NA())</f>
        <v>3.4019815469488179E-2</v>
      </c>
      <c r="P1163" s="52">
        <f>IFERROR(_xll.qlIndexFixing(Index1Y,$H1163,TRUE,_xll.ohTrigger(RecalcTrigger,Trigger1Y)),NA())</f>
        <v>3.5408795085940144E-2</v>
      </c>
      <c r="Q1163" s="52">
        <f>IFERROR(_xll.qlIndexFixing(ONIndex1Y,I1163,TRUE,_xll.ohTrigger(RecalcTrigger,Trigger1Y)),NA())</f>
        <v>3.4738776274325645E-2</v>
      </c>
    </row>
    <row r="1164" spans="2:17" x14ac:dyDescent="0.2">
      <c r="B1164" s="46" t="s">
        <v>51</v>
      </c>
      <c r="D1164" s="49">
        <f>_xll.qlCalendarAdvance(LocalCalendar,$D1163,B1164,"f",FALSE)</f>
        <v>47452</v>
      </c>
      <c r="E1164" s="49">
        <f>_xll.qlInterestRateIndexValueDate(IndexON,D1164)</f>
        <v>47452</v>
      </c>
      <c r="F1164" s="52">
        <f>IFERROR(_xll.qlIndexFixing(IndexON,D1164,TRUE,_xll.ohTrigger(RecalcTrigger,TriggerON)),NA())</f>
        <v>3.1017332051570534E-2</v>
      </c>
      <c r="H1164" s="49">
        <f>_xll.qlCalendarAdvance(IborCalendar,$H1163,B1164,"f",FALSE)</f>
        <v>47443</v>
      </c>
      <c r="I1164" s="49">
        <f>_xll.qlInterestRateIndexValueDate(Index1M,$H1164)</f>
        <v>47445</v>
      </c>
      <c r="J1164" s="52">
        <f>IFERROR(_xll.qlIndexFixing(Index1M,$H1164,TRUE,_xll.ohTrigger(RecalcTrigger,Trigger1M)),NA())</f>
        <v>3.2109127523794988E-2</v>
      </c>
      <c r="K1164" s="52">
        <f>IFERROR(_xll.qlIndexFixing(ONIndex1M,I1164,TRUE,_xll.ohTrigger(RecalcTrigger,Trigger1M)),NA())</f>
        <v>3.2076136787937415E-2</v>
      </c>
      <c r="L1164" s="52">
        <f>IFERROR(_xll.qlIndexFixing(Index3M,H1164,TRUE,_xll.ohTrigger(RecalcTrigger,Trigger3M)),NA())</f>
        <v>3.3173292958914767E-2</v>
      </c>
      <c r="M1164" s="52">
        <f>IFERROR(_xll.qlIndexFixing(ONIndex3M,I1164,TRUE,_xll.ohTrigger(RecalcTrigger,Trigger3M)),NA())</f>
        <v>3.3045955817208039E-2</v>
      </c>
      <c r="N1164" s="52">
        <f>IFERROR(_xll.qlIndexFixing(Index6M,$H1164,TRUE,_xll.ohTrigger(RecalcTrigger,Trigger6M)),NA())</f>
        <v>3.4290978798483064E-2</v>
      </c>
      <c r="O1164" s="52">
        <f>IFERROR(_xll.qlIndexFixing(ONIndex6M,I1164,TRUE,_xll.ohTrigger(RecalcTrigger,Trigger6M)),NA())</f>
        <v>3.4018615499364913E-2</v>
      </c>
      <c r="P1164" s="52">
        <f>IFERROR(_xll.qlIndexFixing(Index1Y,$H1164,TRUE,_xll.ohTrigger(RecalcTrigger,Trigger1Y)),NA())</f>
        <v>3.5412662522783071E-2</v>
      </c>
      <c r="Q1164" s="52">
        <f>IFERROR(_xll.qlIndexFixing(ONIndex1Y,I1164,TRUE,_xll.ohTrigger(RecalcTrigger,Trigger1Y)),NA())</f>
        <v>3.4735458219721238E-2</v>
      </c>
    </row>
    <row r="1165" spans="2:17" x14ac:dyDescent="0.2">
      <c r="B1165" s="46" t="s">
        <v>51</v>
      </c>
      <c r="D1165" s="49">
        <f>_xll.qlCalendarAdvance(LocalCalendar,$D1164,B1165,"f",FALSE)</f>
        <v>47459</v>
      </c>
      <c r="E1165" s="49">
        <f>_xll.qlInterestRateIndexValueDate(IndexON,D1165)</f>
        <v>47459</v>
      </c>
      <c r="F1165" s="52">
        <f>IFERROR(_xll.qlIndexFixing(IndexON,D1165,TRUE,_xll.ohTrigger(RecalcTrigger,TriggerON)),NA())</f>
        <v>3.1016685175897507E-2</v>
      </c>
      <c r="H1165" s="49">
        <f>_xll.qlCalendarAdvance(IborCalendar,$H1164,B1165,"f",FALSE)</f>
        <v>47450</v>
      </c>
      <c r="I1165" s="49">
        <f>_xll.qlInterestRateIndexValueDate(Index1M,$H1165)</f>
        <v>47452</v>
      </c>
      <c r="J1165" s="52">
        <f>IFERROR(_xll.qlIndexFixing(Index1M,$H1165,TRUE,_xll.ohTrigger(RecalcTrigger,Trigger1M)),NA())</f>
        <v>3.2105598691603371E-2</v>
      </c>
      <c r="K1165" s="52">
        <f>IFERROR(_xll.qlIndexFixing(ONIndex1M,I1165,TRUE,_xll.ohTrigger(RecalcTrigger,Trigger1M)),NA())</f>
        <v>3.2072622879892876E-2</v>
      </c>
      <c r="L1165" s="52">
        <f>IFERROR(_xll.qlIndexFixing(Index3M,H1165,TRUE,_xll.ohTrigger(RecalcTrigger,Trigger3M)),NA())</f>
        <v>3.3165989267925688E-2</v>
      </c>
      <c r="M1165" s="52">
        <f>IFERROR(_xll.qlIndexFixing(ONIndex3M,I1165,TRUE,_xll.ohTrigger(RecalcTrigger,Trigger3M)),NA())</f>
        <v>3.3044247555249484E-2</v>
      </c>
      <c r="N1165" s="52">
        <f>IFERROR(_xll.qlIndexFixing(Index6M,$H1165,TRUE,_xll.ohTrigger(RecalcTrigger,Trigger6M)),NA())</f>
        <v>3.4291320379169418E-2</v>
      </c>
      <c r="O1165" s="52">
        <f>IFERROR(_xll.qlIndexFixing(ONIndex6M,I1165,TRUE,_xll.ohTrigger(RecalcTrigger,Trigger6M)),NA())</f>
        <v>3.401741718191964E-2</v>
      </c>
      <c r="P1165" s="52">
        <f>IFERROR(_xll.qlIndexFixing(Index1Y,$H1165,TRUE,_xll.ohTrigger(RecalcTrigger,Trigger1Y)),NA())</f>
        <v>3.541031657533205E-2</v>
      </c>
      <c r="Q1165" s="52">
        <f>IFERROR(_xll.qlIndexFixing(ONIndex1Y,I1165,TRUE,_xll.ohTrigger(RecalcTrigger,Trigger1Y)),NA())</f>
        <v>3.4732477896506353E-2</v>
      </c>
    </row>
    <row r="1166" spans="2:17" x14ac:dyDescent="0.2">
      <c r="B1166" s="46" t="s">
        <v>51</v>
      </c>
      <c r="D1166" s="49">
        <f>_xll.qlCalendarAdvance(LocalCalendar,$D1165,B1166,"f",FALSE)</f>
        <v>47466</v>
      </c>
      <c r="E1166" s="49">
        <f>_xll.qlInterestRateIndexValueDate(IndexON,D1166)</f>
        <v>47466</v>
      </c>
      <c r="F1166" s="52">
        <f>IFERROR(_xll.qlIndexFixing(IndexON,D1166,TRUE,_xll.ohTrigger(RecalcTrigger,TriggerON)),NA())</f>
        <v>3.1016069970251081E-2</v>
      </c>
      <c r="H1166" s="49">
        <f>_xll.qlCalendarAdvance(IborCalendar,$H1165,B1166,"f",FALSE)</f>
        <v>47457</v>
      </c>
      <c r="I1166" s="49">
        <f>_xll.qlInterestRateIndexValueDate(Index1M,$H1166)</f>
        <v>47459</v>
      </c>
      <c r="J1166" s="52">
        <f>IFERROR(_xll.qlIndexFixing(Index1M,$H1166,TRUE,_xll.ohTrigger(RecalcTrigger,Trigger1M)),NA())</f>
        <v>3.2102066785264359E-2</v>
      </c>
      <c r="K1166" s="52">
        <f>IFERROR(_xll.qlIndexFixing(ONIndex1M,I1166,TRUE,_xll.ohTrigger(RecalcTrigger,Trigger1M)),NA())</f>
        <v>3.2069105904382056E-2</v>
      </c>
      <c r="L1166" s="52">
        <f>IFERROR(_xll.qlIndexFixing(Index3M,H1166,TRUE,_xll.ohTrigger(RecalcTrigger,Trigger3M)),NA())</f>
        <v>3.3164307230405754E-2</v>
      </c>
      <c r="M1166" s="52">
        <f>IFERROR(_xll.qlIndexFixing(ONIndex3M,I1166,TRUE,_xll.ohTrigger(RecalcTrigger,Trigger3M)),NA())</f>
        <v>3.3042544781967109E-2</v>
      </c>
      <c r="N1166" s="52">
        <f>IFERROR(_xll.qlIndexFixing(Index6M,$H1166,TRUE,_xll.ohTrigger(RecalcTrigger,Trigger6M)),NA())</f>
        <v>3.429012480503478E-2</v>
      </c>
      <c r="O1166" s="52">
        <f>IFERROR(_xll.qlIndexFixing(ONIndex6M,I1166,TRUE,_xll.ohTrigger(RecalcTrigger,Trigger6M)),NA())</f>
        <v>3.4016220517125717E-2</v>
      </c>
      <c r="P1166" s="52">
        <f>IFERROR(_xll.qlIndexFixing(Index1Y,$H1166,TRUE,_xll.ohTrigger(RecalcTrigger,Trigger1Y)),NA())</f>
        <v>3.5420913079374131E-2</v>
      </c>
      <c r="Q1166" s="52">
        <f>IFERROR(_xll.qlIndexFixing(ONIndex1Y,I1166,TRUE,_xll.ohTrigger(RecalcTrigger,Trigger1Y)),NA())</f>
        <v>3.4729835304654344E-2</v>
      </c>
    </row>
    <row r="1167" spans="2:17" x14ac:dyDescent="0.2">
      <c r="B1167" s="46" t="s">
        <v>51</v>
      </c>
      <c r="D1167" s="49">
        <f>_xll.qlCalendarAdvance(LocalCalendar,$D1166,B1167,"f",FALSE)</f>
        <v>47473</v>
      </c>
      <c r="E1167" s="49">
        <f>_xll.qlInterestRateIndexValueDate(IndexON,D1167)</f>
        <v>47473</v>
      </c>
      <c r="F1167" s="52">
        <f>IFERROR(_xll.qlIndexFixing(IndexON,D1167,TRUE,_xll.ohTrigger(RecalcTrigger,TriggerON)),NA())</f>
        <v>3.1015486434657902E-2</v>
      </c>
      <c r="H1167" s="49">
        <f>_xll.qlCalendarAdvance(IborCalendar,$H1166,B1167,"f",FALSE)</f>
        <v>47464</v>
      </c>
      <c r="I1167" s="49">
        <f>_xll.qlInterestRateIndexValueDate(Index1M,$H1167)</f>
        <v>47466</v>
      </c>
      <c r="J1167" s="52">
        <f>IFERROR(_xll.qlIndexFixing(Index1M,$H1167,TRUE,_xll.ohTrigger(RecalcTrigger,Trigger1M)),NA())</f>
        <v>3.2098531804770229E-2</v>
      </c>
      <c r="K1167" s="52">
        <f>IFERROR(_xll.qlIndexFixing(ONIndex1M,I1167,TRUE,_xll.ohTrigger(RecalcTrigger,Trigger1M)),NA())</f>
        <v>3.2065585861404955E-2</v>
      </c>
      <c r="L1167" s="52">
        <f>IFERROR(_xll.qlIndexFixing(Index3M,H1167,TRUE,_xll.ohTrigger(RecalcTrigger,Trigger3M)),NA())</f>
        <v>3.3162630726210729E-2</v>
      </c>
      <c r="M1167" s="52">
        <f>IFERROR(_xll.qlIndexFixing(ONIndex3M,I1167,TRUE,_xll.ohTrigger(RecalcTrigger,Trigger3M)),NA())</f>
        <v>3.3040847497334269E-2</v>
      </c>
      <c r="N1167" s="52">
        <f>IFERROR(_xll.qlIndexFixing(Index6M,$H1167,TRUE,_xll.ohTrigger(RecalcTrigger,Trigger6M)),NA())</f>
        <v>3.4288930912457452E-2</v>
      </c>
      <c r="O1167" s="52">
        <f>IFERROR(_xll.qlIndexFixing(ONIndex6M,I1167,TRUE,_xll.ohTrigger(RecalcTrigger,Trigger6M)),NA())</f>
        <v>3.4015025505036434E-2</v>
      </c>
      <c r="P1167" s="52">
        <f>IFERROR(_xll.qlIndexFixing(Index1Y,$H1167,TRUE,_xll.ohTrigger(RecalcTrigger,Trigger1Y)),NA())</f>
        <v>3.5425279849359302E-2</v>
      </c>
      <c r="Q1167" s="52">
        <f>IFERROR(_xll.qlIndexFixing(ONIndex1Y,I1167,TRUE,_xll.ohTrigger(RecalcTrigger,Trigger1Y)),NA())</f>
        <v>3.4727530444138566E-2</v>
      </c>
    </row>
    <row r="1168" spans="2:17" x14ac:dyDescent="0.2">
      <c r="B1168" s="46" t="s">
        <v>51</v>
      </c>
      <c r="D1168" s="49">
        <f>_xll.qlCalendarAdvance(LocalCalendar,$D1167,B1168,"f",FALSE)</f>
        <v>47480</v>
      </c>
      <c r="E1168" s="49">
        <f>_xll.qlInterestRateIndexValueDate(IndexON,D1168)</f>
        <v>47480</v>
      </c>
      <c r="F1168" s="52">
        <f>IFERROR(_xll.qlIndexFixing(IndexON,D1168,TRUE,_xll.ohTrigger(RecalcTrigger,TriggerON)),NA())</f>
        <v>3.1014934569091324E-2</v>
      </c>
      <c r="H1168" s="49">
        <f>_xll.qlCalendarAdvance(IborCalendar,$H1167,B1168,"f",FALSE)</f>
        <v>47471</v>
      </c>
      <c r="I1168" s="49">
        <f>_xll.qlInterestRateIndexValueDate(Index1M,$H1168)</f>
        <v>47473</v>
      </c>
      <c r="J1168" s="52">
        <f>IFERROR(_xll.qlIndexFixing(Index1M,$H1168,TRUE,_xll.ohTrigger(RecalcTrigger,Trigger1M)),NA())</f>
        <v>3.2096170131927781E-2</v>
      </c>
      <c r="K1168" s="52">
        <f>IFERROR(_xll.qlIndexFixing(ONIndex1M,I1168,TRUE,_xll.ohTrigger(RecalcTrigger,Trigger1M)),NA())</f>
        <v>3.2062062750988218E-2</v>
      </c>
      <c r="L1168" s="52">
        <f>IFERROR(_xll.qlIndexFixing(Index3M,H1168,TRUE,_xll.ohTrigger(RecalcTrigger,Trigger3M)),NA())</f>
        <v>3.3160959755334396E-2</v>
      </c>
      <c r="M1168" s="52">
        <f>IFERROR(_xll.qlIndexFixing(ONIndex3M,I1168,TRUE,_xll.ohTrigger(RecalcTrigger,Trigger3M)),NA())</f>
        <v>3.3039155701377609E-2</v>
      </c>
      <c r="N1168" s="52">
        <f>IFERROR(_xll.qlIndexFixing(Index6M,$H1168,TRUE,_xll.ohTrigger(RecalcTrigger,Trigger6M)),NA())</f>
        <v>3.4287738701436116E-2</v>
      </c>
      <c r="O1168" s="52">
        <f>IFERROR(_xll.qlIndexFixing(ONIndex6M,I1168,TRUE,_xll.ohTrigger(RecalcTrigger,Trigger6M)),NA())</f>
        <v>3.4013832145625145E-2</v>
      </c>
      <c r="P1168" s="52">
        <f>IFERROR(_xll.qlIndexFixing(Index1Y,$H1168,TRUE,_xll.ohTrigger(RecalcTrigger,Trigger1Y)),NA())</f>
        <v>3.542979671386505E-2</v>
      </c>
      <c r="Q1168" s="52">
        <f>IFERROR(_xll.qlIndexFixing(ONIndex1Y,I1168,TRUE,_xll.ohTrigger(RecalcTrigger,Trigger1Y)),NA())</f>
        <v>3.4725563314905727E-2</v>
      </c>
    </row>
    <row r="1169" spans="2:17" x14ac:dyDescent="0.2">
      <c r="B1169" s="46" t="s">
        <v>51</v>
      </c>
      <c r="D1169" s="49">
        <f>_xll.qlCalendarAdvance(LocalCalendar,$D1168,B1169,"f",FALSE)</f>
        <v>47487</v>
      </c>
      <c r="E1169" s="49">
        <f>_xll.qlInterestRateIndexValueDate(IndexON,D1169)</f>
        <v>47487</v>
      </c>
      <c r="F1169" s="52">
        <f>IFERROR(_xll.qlIndexFixing(IndexON,D1169,TRUE,_xll.ohTrigger(RecalcTrigger,TriggerON)),NA())</f>
        <v>3.1014414373577992E-2</v>
      </c>
      <c r="H1169" s="49">
        <f>_xll.qlCalendarAdvance(IborCalendar,$H1168,B1169,"f",FALSE)</f>
        <v>47479</v>
      </c>
      <c r="I1169" s="49">
        <f>_xll.qlInterestRateIndexValueDate(Index1M,$H1169)</f>
        <v>47483</v>
      </c>
      <c r="J1169" s="52">
        <f>IFERROR(_xll.qlIndexFixing(Index1M,$H1169,TRUE,_xll.ohTrigger(RecalcTrigger,Trigger1M)),NA())</f>
        <v>3.2089934053665614E-2</v>
      </c>
      <c r="K1169" s="52">
        <f>IFERROR(_xll.qlIndexFixing(ONIndex1M,I1169,TRUE,_xll.ohTrigger(RecalcTrigger,Trigger1M)),NA())</f>
        <v>3.2055849344918563E-2</v>
      </c>
      <c r="L1169" s="52">
        <f>IFERROR(_xll.qlIndexFixing(Index3M,H1169,TRUE,_xll.ohTrigger(RecalcTrigger,Trigger3M)),NA())</f>
        <v>3.3155772224283168E-2</v>
      </c>
      <c r="M1169" s="52">
        <f>IFERROR(_xll.qlIndexFixing(ONIndex3M,I1169,TRUE,_xll.ohTrigger(RecalcTrigger,Trigger3M)),NA())</f>
        <v>3.3035352752261993E-2</v>
      </c>
      <c r="N1169" s="52">
        <f>IFERROR(_xll.qlIndexFixing(Index6M,$H1169,TRUE,_xll.ohTrigger(RecalcTrigger,Trigger6M)),NA())</f>
        <v>3.428142212365954E-2</v>
      </c>
      <c r="O1169" s="52">
        <f>IFERROR(_xll.qlIndexFixing(ONIndex6M,I1169,TRUE,_xll.ohTrigger(RecalcTrigger,Trigger6M)),NA())</f>
        <v>3.4010608715808743E-2</v>
      </c>
      <c r="P1169" s="52">
        <f>IFERROR(_xll.qlIndexFixing(Index1Y,$H1169,TRUE,_xll.ohTrigger(RecalcTrigger,Trigger1Y)),NA())</f>
        <v>3.5432203970759781E-2</v>
      </c>
      <c r="Q1169" s="52">
        <f>IFERROR(_xll.qlIndexFixing(ONIndex1Y,I1169,TRUE,_xll.ohTrigger(RecalcTrigger,Trigger1Y)),NA())</f>
        <v>3.4721758010061166E-2</v>
      </c>
    </row>
    <row r="1170" spans="2:17" x14ac:dyDescent="0.2">
      <c r="B1170" s="46" t="s">
        <v>51</v>
      </c>
      <c r="D1170" s="49">
        <f>_xll.qlCalendarAdvance(LocalCalendar,$D1169,B1170,"f",FALSE)</f>
        <v>47494</v>
      </c>
      <c r="E1170" s="49">
        <f>_xll.qlInterestRateIndexValueDate(IndexON,D1170)</f>
        <v>47494</v>
      </c>
      <c r="F1170" s="52">
        <f>IFERROR(_xll.qlIndexFixing(IndexON,D1170,TRUE,_xll.ohTrigger(RecalcTrigger,TriggerON)),NA())</f>
        <v>3.1013925848064616E-2</v>
      </c>
      <c r="H1170" s="49">
        <f>_xll.qlCalendarAdvance(IborCalendar,$H1169,B1170,"f",FALSE)</f>
        <v>47486</v>
      </c>
      <c r="I1170" s="49">
        <f>_xll.qlInterestRateIndexValueDate(Index1M,$H1170)</f>
        <v>47490</v>
      </c>
      <c r="J1170" s="52">
        <f>IFERROR(_xll.qlIndexFixing(Index1M,$H1170,TRUE,_xll.ohTrigger(RecalcTrigger,Trigger1M)),NA())</f>
        <v>3.2086388533251582E-2</v>
      </c>
      <c r="K1170" s="52">
        <f>IFERROR(_xll.qlIndexFixing(ONIndex1M,I1170,TRUE,_xll.ohTrigger(RecalcTrigger,Trigger1M)),NA())</f>
        <v>3.2051144800524511E-2</v>
      </c>
      <c r="L1170" s="52">
        <f>IFERROR(_xll.qlIndexFixing(Index3M,H1170,TRUE,_xll.ohTrigger(RecalcTrigger,Trigger3M)),NA())</f>
        <v>3.3158330141092943E-2</v>
      </c>
      <c r="M1170" s="52">
        <f>IFERROR(_xll.qlIndexFixing(ONIndex3M,I1170,TRUE,_xll.ohTrigger(RecalcTrigger,Trigger3M)),NA())</f>
        <v>3.3032278299049977E-2</v>
      </c>
      <c r="N1170" s="52">
        <f>IFERROR(_xll.qlIndexFixing(Index6M,$H1170,TRUE,_xll.ohTrigger(RecalcTrigger,Trigger6M)),NA())</f>
        <v>3.4284850029357876E-2</v>
      </c>
      <c r="O1170" s="52">
        <f>IFERROR(_xll.qlIndexFixing(ONIndex6M,I1170,TRUE,_xll.ohTrigger(RecalcTrigger,Trigger6M)),NA())</f>
        <v>3.4007897957470945E-2</v>
      </c>
      <c r="P1170" s="52">
        <f>IFERROR(_xll.qlIndexFixing(Index1Y,$H1170,TRUE,_xll.ohTrigger(RecalcTrigger,Trigger1Y)),NA())</f>
        <v>3.5437047559471045E-2</v>
      </c>
      <c r="Q1170" s="52">
        <f>IFERROR(_xll.qlIndexFixing(ONIndex1Y,I1170,TRUE,_xll.ohTrigger(RecalcTrigger,Trigger1Y)),NA())</f>
        <v>3.4718984474579884E-2</v>
      </c>
    </row>
    <row r="1171" spans="2:17" x14ac:dyDescent="0.2">
      <c r="B1171" s="46" t="s">
        <v>51</v>
      </c>
      <c r="D1171" s="49">
        <f>_xll.qlCalendarAdvance(LocalCalendar,$D1170,B1171,"f",FALSE)</f>
        <v>47501</v>
      </c>
      <c r="E1171" s="49">
        <f>_xll.qlInterestRateIndexValueDate(IndexON,D1171)</f>
        <v>47501</v>
      </c>
      <c r="F1171" s="52">
        <f>IFERROR(_xll.qlIndexFixing(IndexON,D1171,TRUE,_xll.ohTrigger(RecalcTrigger,TriggerON)),NA())</f>
        <v>3.1014773563395881E-2</v>
      </c>
      <c r="H1171" s="49">
        <f>_xll.qlCalendarAdvance(IborCalendar,$H1170,B1171,"f",FALSE)</f>
        <v>47493</v>
      </c>
      <c r="I1171" s="49">
        <f>_xll.qlInterestRateIndexValueDate(Index1M,$H1171)</f>
        <v>47497</v>
      </c>
      <c r="J1171" s="52">
        <f>IFERROR(_xll.qlIndexFixing(Index1M,$H1171,TRUE,_xll.ohTrigger(RecalcTrigger,Trigger1M)),NA())</f>
        <v>3.2082839938705629E-2</v>
      </c>
      <c r="K1171" s="52">
        <f>IFERROR(_xll.qlIndexFixing(ONIndex1M,I1171,TRUE,_xll.ohTrigger(RecalcTrigger,Trigger1M)),NA())</f>
        <v>3.2047612240360124E-2</v>
      </c>
      <c r="L1171" s="52">
        <f>IFERROR(_xll.qlIndexFixing(Index3M,H1171,TRUE,_xll.ohTrigger(RecalcTrigger,Trigger3M)),NA())</f>
        <v>3.3156678385280379E-2</v>
      </c>
      <c r="M1171" s="52">
        <f>IFERROR(_xll.qlIndexFixing(ONIndex3M,I1171,TRUE,_xll.ohTrigger(RecalcTrigger,Trigger3M)),NA())</f>
        <v>3.3030604844395128E-2</v>
      </c>
      <c r="N1171" s="52">
        <f>IFERROR(_xll.qlIndexFixing(Index6M,$H1171,TRUE,_xll.ohTrigger(RecalcTrigger,Trigger6M)),NA())</f>
        <v>3.4283662397247415E-2</v>
      </c>
      <c r="O1171" s="52">
        <f>IFERROR(_xll.qlIndexFixing(ONIndex6M,I1171,TRUE,_xll.ohTrigger(RecalcTrigger,Trigger6M)),NA())</f>
        <v>3.4006710252736383E-2</v>
      </c>
      <c r="P1171" s="52">
        <f>IFERROR(_xll.qlIndexFixing(Index1Y,$H1171,TRUE,_xll.ohTrigger(RecalcTrigger,Trigger1Y)),NA())</f>
        <v>3.5442014290456327E-2</v>
      </c>
      <c r="Q1171" s="52">
        <f>IFERROR(_xll.qlIndexFixing(ONIndex1Y,I1171,TRUE,_xll.ohTrigger(RecalcTrigger,Trigger1Y)),NA())</f>
        <v>3.4718127199369064E-2</v>
      </c>
    </row>
    <row r="1172" spans="2:17" x14ac:dyDescent="0.2">
      <c r="B1172" s="46" t="s">
        <v>51</v>
      </c>
      <c r="D1172" s="49">
        <f>_xll.qlCalendarAdvance(LocalCalendar,$D1171,B1172,"f",FALSE)</f>
        <v>47508</v>
      </c>
      <c r="E1172" s="49">
        <f>_xll.qlInterestRateIndexValueDate(IndexON,D1172)</f>
        <v>47508</v>
      </c>
      <c r="F1172" s="52">
        <f>IFERROR(_xll.qlIndexFixing(IndexON,D1172,TRUE,_xll.ohTrigger(RecalcTrigger,TriggerON)),NA())</f>
        <v>3.101304380722425E-2</v>
      </c>
      <c r="H1172" s="49">
        <f>_xll.qlCalendarAdvance(IborCalendar,$H1171,B1172,"f",FALSE)</f>
        <v>47500</v>
      </c>
      <c r="I1172" s="49">
        <f>_xll.qlInterestRateIndexValueDate(Index1M,$H1172)</f>
        <v>47505</v>
      </c>
      <c r="J1172" s="52">
        <f>IFERROR(_xll.qlIndexFixing(Index1M,$H1172,TRUE,_xll.ohTrigger(RecalcTrigger,Trigger1M)),NA())</f>
        <v>3.2078780637833412E-2</v>
      </c>
      <c r="K1172" s="52">
        <f>IFERROR(_xll.qlIndexFixing(ONIndex1M,I1172,TRUE,_xll.ohTrigger(RecalcTrigger,Trigger1M)),NA())</f>
        <v>3.2043571273199234E-2</v>
      </c>
      <c r="L1172" s="52">
        <f>IFERROR(_xll.qlIndexFixing(Index3M,H1172,TRUE,_xll.ohTrigger(RecalcTrigger,Trigger3M)),NA())</f>
        <v>3.3154797440435223E-2</v>
      </c>
      <c r="M1172" s="52">
        <f>IFERROR(_xll.qlIndexFixing(ONIndex3M,I1172,TRUE,_xll.ohTrigger(RecalcTrigger,Trigger3M)),NA())</f>
        <v>3.3028699044317378E-2</v>
      </c>
      <c r="N1172" s="52">
        <f>IFERROR(_xll.qlIndexFixing(Index6M,$H1172,TRUE,_xll.ohTrigger(RecalcTrigger,Trigger6M)),NA())</f>
        <v>3.4280766891831058E-2</v>
      </c>
      <c r="O1172" s="52">
        <f>IFERROR(_xll.qlIndexFixing(ONIndex6M,I1172,TRUE,_xll.ohTrigger(RecalcTrigger,Trigger6M)),NA())</f>
        <v>3.4005354899147022E-2</v>
      </c>
      <c r="P1172" s="52">
        <f>IFERROR(_xll.qlIndexFixing(Index1Y,$H1172,TRUE,_xll.ohTrigger(RecalcTrigger,Trigger1Y)),NA())</f>
        <v>3.5447830798084091E-2</v>
      </c>
      <c r="Q1172" s="52">
        <f>IFERROR(_xll.qlIndexFixing(ONIndex1Y,I1172,TRUE,_xll.ohTrigger(RecalcTrigger,Trigger1Y)),NA())</f>
        <v>3.4717560924741875E-2</v>
      </c>
    </row>
    <row r="1173" spans="2:17" x14ac:dyDescent="0.2">
      <c r="B1173" s="46" t="s">
        <v>51</v>
      </c>
      <c r="D1173" s="49">
        <f>_xll.qlCalendarAdvance(LocalCalendar,$D1172,B1173,"f",FALSE)</f>
        <v>47515</v>
      </c>
      <c r="E1173" s="49">
        <f>_xll.qlInterestRateIndexValueDate(IndexON,D1173)</f>
        <v>47515</v>
      </c>
      <c r="F1173" s="52">
        <f>IFERROR(_xll.qlIndexFixing(IndexON,D1173,TRUE,_xll.ohTrigger(RecalcTrigger,TriggerON)),NA())</f>
        <v>3.1012650291843968E-2</v>
      </c>
      <c r="H1173" s="49">
        <f>_xll.qlCalendarAdvance(IborCalendar,$H1172,B1173,"f",FALSE)</f>
        <v>47507</v>
      </c>
      <c r="I1173" s="49">
        <f>_xll.qlInterestRateIndexValueDate(Index1M,$H1173)</f>
        <v>47511</v>
      </c>
      <c r="J1173" s="52">
        <f>IFERROR(_xll.qlIndexFixing(Index1M,$H1173,TRUE,_xll.ohTrigger(RecalcTrigger,Trigger1M)),NA())</f>
        <v>3.2075733527210236E-2</v>
      </c>
      <c r="K1173" s="52">
        <f>IFERROR(_xll.qlIndexFixing(ONIndex1M,I1173,TRUE,_xll.ohTrigger(RecalcTrigger,Trigger1M)),NA())</f>
        <v>3.2040537918911483E-2</v>
      </c>
      <c r="L1173" s="52">
        <f>IFERROR(_xll.qlIndexFixing(Index3M,H1173,TRUE,_xll.ohTrigger(RecalcTrigger,Trigger3M)),NA())</f>
        <v>3.3153391475055062E-2</v>
      </c>
      <c r="M1173" s="52">
        <f>IFERROR(_xll.qlIndexFixing(ONIndex3M,I1173,TRUE,_xll.ohTrigger(RecalcTrigger,Trigger3M)),NA())</f>
        <v>3.3027274397996464E-2</v>
      </c>
      <c r="N1173" s="52">
        <f>IFERROR(_xll.qlIndexFixing(Index6M,$H1173,TRUE,_xll.ohTrigger(RecalcTrigger,Trigger6M)),NA())</f>
        <v>3.4281287007598922E-2</v>
      </c>
      <c r="O1173" s="52">
        <f>IFERROR(_xll.qlIndexFixing(ONIndex6M,I1173,TRUE,_xll.ohTrigger(RecalcTrigger,Trigger6M)),NA())</f>
        <v>3.4004339800342009E-2</v>
      </c>
      <c r="P1173" s="52">
        <f>IFERROR(_xll.qlIndexFixing(Index1Y,$H1173,TRUE,_xll.ohTrigger(RecalcTrigger,Trigger1Y)),NA())</f>
        <v>3.5452284304734454E-2</v>
      </c>
      <c r="Q1173" s="52">
        <f>IFERROR(_xll.qlIndexFixing(ONIndex1Y,I1173,TRUE,_xll.ohTrigger(RecalcTrigger,Trigger1Y)),NA())</f>
        <v>3.4717425646952904E-2</v>
      </c>
    </row>
    <row r="1174" spans="2:17" x14ac:dyDescent="0.2">
      <c r="B1174" s="46" t="s">
        <v>51</v>
      </c>
      <c r="D1174" s="49">
        <f>_xll.qlCalendarAdvance(LocalCalendar,$D1173,B1174,"f",FALSE)</f>
        <v>47522</v>
      </c>
      <c r="E1174" s="49">
        <f>_xll.qlInterestRateIndexValueDate(IndexON,D1174)</f>
        <v>47522</v>
      </c>
      <c r="F1174" s="52">
        <f>IFERROR(_xll.qlIndexFixing(IndexON,D1174,TRUE,_xll.ohTrigger(RecalcTrigger,TriggerON)),NA())</f>
        <v>3.1012288446516934E-2</v>
      </c>
      <c r="H1174" s="49">
        <f>_xll.qlCalendarAdvance(IborCalendar,$H1173,B1174,"f",FALSE)</f>
        <v>47514</v>
      </c>
      <c r="I1174" s="49">
        <f>_xll.qlInterestRateIndexValueDate(Index1M,$H1174)</f>
        <v>47518</v>
      </c>
      <c r="J1174" s="52">
        <f>IFERROR(_xll.qlIndexFixing(Index1M,$H1174,TRUE,_xll.ohTrigger(RecalcTrigger,Trigger1M)),NA())</f>
        <v>3.2068657003543652E-2</v>
      </c>
      <c r="K1174" s="52">
        <f>IFERROR(_xll.qlIndexFixing(ONIndex1M,I1174,TRUE,_xll.ohTrigger(RecalcTrigger,Trigger1M)),NA())</f>
        <v>3.2036996157787101E-2</v>
      </c>
      <c r="L1174" s="52">
        <f>IFERROR(_xll.qlIndexFixing(Index3M,H1174,TRUE,_xll.ohTrigger(RecalcTrigger,Trigger3M)),NA())</f>
        <v>3.3153162829486098E-2</v>
      </c>
      <c r="M1174" s="52">
        <f>IFERROR(_xll.qlIndexFixing(ONIndex3M,I1174,TRUE,_xll.ohTrigger(RecalcTrigger,Trigger3M)),NA())</f>
        <v>3.302561740625265E-2</v>
      </c>
      <c r="N1174" s="52">
        <f>IFERROR(_xll.qlIndexFixing(Index6M,$H1174,TRUE,_xll.ohTrigger(RecalcTrigger,Trigger6M)),NA())</f>
        <v>3.4280098002118474E-2</v>
      </c>
      <c r="O1174" s="52">
        <f>IFERROR(_xll.qlIndexFixing(ONIndex6M,I1174,TRUE,_xll.ohTrigger(RecalcTrigger,Trigger6M)),NA())</f>
        <v>3.4003157052762134E-2</v>
      </c>
      <c r="P1174" s="52">
        <f>IFERROR(_xll.qlIndexFixing(Index1Y,$H1174,TRUE,_xll.ohTrigger(RecalcTrigger,Trigger1Y)),NA())</f>
        <v>3.5457571150454677E-2</v>
      </c>
      <c r="Q1174" s="52">
        <f>IFERROR(_xll.qlIndexFixing(ONIndex1Y,I1174,TRUE,_xll.ohTrigger(RecalcTrigger,Trigger1Y)),NA())</f>
        <v>3.4717581370067307E-2</v>
      </c>
    </row>
    <row r="1175" spans="2:17" x14ac:dyDescent="0.2">
      <c r="B1175" s="46" t="s">
        <v>51</v>
      </c>
      <c r="D1175" s="49">
        <f>_xll.qlCalendarAdvance(LocalCalendar,$D1174,B1175,"f",FALSE)</f>
        <v>47529</v>
      </c>
      <c r="E1175" s="49">
        <f>_xll.qlInterestRateIndexValueDate(IndexON,D1175)</f>
        <v>47529</v>
      </c>
      <c r="F1175" s="52">
        <f>IFERROR(_xll.qlIndexFixing(IndexON,D1175,TRUE,_xll.ohTrigger(RecalcTrigger,TriggerON)),NA())</f>
        <v>3.1013271761193284E-2</v>
      </c>
      <c r="H1175" s="49">
        <f>_xll.qlCalendarAdvance(IborCalendar,$H1174,B1175,"f",FALSE)</f>
        <v>47521</v>
      </c>
      <c r="I1175" s="49">
        <f>_xll.qlInterestRateIndexValueDate(Index1M,$H1175)</f>
        <v>47525</v>
      </c>
      <c r="J1175" s="52">
        <f>IFERROR(_xll.qlIndexFixing(Index1M,$H1175,TRUE,_xll.ohTrigger(RecalcTrigger,Trigger1M)),NA())</f>
        <v>3.206509772128615E-2</v>
      </c>
      <c r="K1175" s="52">
        <f>IFERROR(_xll.qlIndexFixing(ONIndex1M,I1175,TRUE,_xll.ohTrigger(RecalcTrigger,Trigger1M)),NA())</f>
        <v>3.2033451329596119E-2</v>
      </c>
      <c r="L1175" s="52">
        <f>IFERROR(_xll.qlIndexFixing(Index3M,H1175,TRUE,_xll.ohTrigger(RecalcTrigger,Trigger3M)),NA())</f>
        <v>3.3150126699980603E-2</v>
      </c>
      <c r="M1175" s="52">
        <f>IFERROR(_xll.qlIndexFixing(ONIndex3M,I1175,TRUE,_xll.ohTrigger(RecalcTrigger,Trigger3M)),NA())</f>
        <v>3.3023965902119201E-2</v>
      </c>
      <c r="N1175" s="52">
        <f>IFERROR(_xll.qlIndexFixing(Index6M,$H1175,TRUE,_xll.ohTrigger(RecalcTrigger,Trigger6M)),NA())</f>
        <v>3.4278907290907087E-2</v>
      </c>
      <c r="O1175" s="52">
        <f>IFERROR(_xll.qlIndexFixing(ONIndex6M,I1175,TRUE,_xll.ohTrigger(RecalcTrigger,Trigger6M)),NA())</f>
        <v>3.4001975957380637E-2</v>
      </c>
      <c r="P1175" s="52">
        <f>IFERROR(_xll.qlIndexFixing(Index1Y,$H1175,TRUE,_xll.ohTrigger(RecalcTrigger,Trigger1Y)),NA())</f>
        <v>3.5462948263285943E-2</v>
      </c>
      <c r="Q1175" s="52">
        <f>IFERROR(_xll.qlIndexFixing(ONIndex1Y,I1175,TRUE,_xll.ohTrigger(RecalcTrigger,Trigger1Y)),NA())</f>
        <v>3.4718074759236828E-2</v>
      </c>
    </row>
    <row r="1176" spans="2:17" x14ac:dyDescent="0.2">
      <c r="B1176" s="46" t="s">
        <v>51</v>
      </c>
      <c r="D1176" s="49">
        <f>_xll.qlCalendarAdvance(LocalCalendar,$D1175,B1176,"f",FALSE)</f>
        <v>47536</v>
      </c>
      <c r="E1176" s="49">
        <f>_xll.qlInterestRateIndexValueDate(IndexON,D1176)</f>
        <v>47536</v>
      </c>
      <c r="F1176" s="52">
        <f>IFERROR(_xll.qlIndexFixing(IndexON,D1176,TRUE,_xll.ohTrigger(RecalcTrigger,TriggerON)),NA())</f>
        <v>3.1011659765942667E-2</v>
      </c>
      <c r="H1176" s="49">
        <f>_xll.qlCalendarAdvance(IborCalendar,$H1175,B1176,"f",FALSE)</f>
        <v>47528</v>
      </c>
      <c r="I1176" s="49">
        <f>_xll.qlInterestRateIndexValueDate(Index1M,$H1176)</f>
        <v>47533</v>
      </c>
      <c r="J1176" s="52">
        <f>IFERROR(_xll.qlIndexFixing(Index1M,$H1176,TRUE,_xll.ohTrigger(RecalcTrigger,Trigger1M)),NA())</f>
        <v>3.2061026206777754E-2</v>
      </c>
      <c r="K1176" s="52">
        <f>IFERROR(_xll.qlIndexFixing(ONIndex1M,I1176,TRUE,_xll.ohTrigger(RecalcTrigger,Trigger1M)),NA())</f>
        <v>3.2029396342050376E-2</v>
      </c>
      <c r="L1176" s="52">
        <f>IFERROR(_xll.qlIndexFixing(Index3M,H1176,TRUE,_xll.ohTrigger(RecalcTrigger,Trigger3M)),NA())</f>
        <v>3.3146864125774833E-2</v>
      </c>
      <c r="M1176" s="52">
        <f>IFERROR(_xll.qlIndexFixing(ONIndex3M,I1176,TRUE,_xll.ohTrigger(RecalcTrigger,Trigger3M)),NA())</f>
        <v>3.3022085188454398E-2</v>
      </c>
      <c r="N1176" s="52">
        <f>IFERROR(_xll.qlIndexFixing(Index6M,$H1176,TRUE,_xll.ohTrigger(RecalcTrigger,Trigger6M)),NA())</f>
        <v>3.4276006927968436E-2</v>
      </c>
      <c r="O1176" s="52">
        <f>IFERROR(_xll.qlIndexFixing(ONIndex6M,I1176,TRUE,_xll.ohTrigger(RecalcTrigger,Trigger6M)),NA())</f>
        <v>3.4000628157508928E-2</v>
      </c>
      <c r="P1176" s="52">
        <f>IFERROR(_xll.qlIndexFixing(Index1Y,$H1176,TRUE,_xll.ohTrigger(RecalcTrigger,Trigger1Y)),NA())</f>
        <v>3.5469193522738765E-2</v>
      </c>
      <c r="Q1176" s="52">
        <f>IFERROR(_xll.qlIndexFixing(ONIndex1Y,I1176,TRUE,_xll.ohTrigger(RecalcTrigger,Trigger1Y)),NA())</f>
        <v>3.471905210128412E-2</v>
      </c>
    </row>
    <row r="1177" spans="2:17" x14ac:dyDescent="0.2">
      <c r="B1177" s="46" t="s">
        <v>51</v>
      </c>
      <c r="D1177" s="49">
        <f>_xll.qlCalendarAdvance(LocalCalendar,$D1176,B1177,"f",FALSE)</f>
        <v>47543</v>
      </c>
      <c r="E1177" s="49">
        <f>_xll.qlInterestRateIndexValueDate(IndexON,D1177)</f>
        <v>47543</v>
      </c>
      <c r="F1177" s="52">
        <f>IFERROR(_xll.qlIndexFixing(IndexON,D1177,TRUE,_xll.ohTrigger(RecalcTrigger,TriggerON)),NA())</f>
        <v>3.1011392930722081E-2</v>
      </c>
      <c r="H1177" s="49">
        <f>_xll.qlCalendarAdvance(IborCalendar,$H1176,B1177,"f",FALSE)</f>
        <v>47535</v>
      </c>
      <c r="I1177" s="49">
        <f>_xll.qlInterestRateIndexValueDate(Index1M,$H1177)</f>
        <v>47539</v>
      </c>
      <c r="J1177" s="52">
        <f>IFERROR(_xll.qlIndexFixing(Index1M,$H1177,TRUE,_xll.ohTrigger(RecalcTrigger,Trigger1M)),NA())</f>
        <v>3.2057969936543716E-2</v>
      </c>
      <c r="K1177" s="52">
        <f>IFERROR(_xll.qlIndexFixing(ONIndex1M,I1177,TRUE,_xll.ohTrigger(RecalcTrigger,Trigger1M)),NA())</f>
        <v>3.2026352472414032E-2</v>
      </c>
      <c r="L1177" s="52">
        <f>IFERROR(_xll.qlIndexFixing(Index3M,H1177,TRUE,_xll.ohTrigger(RecalcTrigger,Trigger3M)),NA())</f>
        <v>3.3148291307985987E-2</v>
      </c>
      <c r="M1177" s="52">
        <f>IFERROR(_xll.qlIndexFixing(ONIndex3M,I1177,TRUE,_xll.ohTrigger(RecalcTrigger,Trigger3M)),NA())</f>
        <v>3.3020679356843274E-2</v>
      </c>
      <c r="N1177" s="52">
        <f>IFERROR(_xll.qlIndexFixing(Index6M,$H1177,TRUE,_xll.ohTrigger(RecalcTrigger,Trigger6M)),NA())</f>
        <v>3.4278054429304206E-2</v>
      </c>
      <c r="O1177" s="52">
        <f>IFERROR(_xll.qlIndexFixing(ONIndex6M,I1177,TRUE,_xll.ohTrigger(RecalcTrigger,Trigger6M)),NA())</f>
        <v>3.3999618723932201E-2</v>
      </c>
      <c r="P1177" s="52">
        <f>IFERROR(_xll.qlIndexFixing(Index1Y,$H1177,TRUE,_xll.ohTrigger(RecalcTrigger,Trigger1Y)),NA())</f>
        <v>3.5473940413565913E-2</v>
      </c>
      <c r="Q1177" s="52">
        <f>IFERROR(_xll.qlIndexFixing(ONIndex1Y,I1177,TRUE,_xll.ohTrigger(RecalcTrigger,Trigger1Y)),NA())</f>
        <v>3.4720074535821155E-2</v>
      </c>
    </row>
    <row r="1178" spans="2:17" x14ac:dyDescent="0.2">
      <c r="B1178" s="46" t="s">
        <v>51</v>
      </c>
      <c r="D1178" s="49">
        <f>_xll.qlCalendarAdvance(LocalCalendar,$D1177,B1178,"f",FALSE)</f>
        <v>47550</v>
      </c>
      <c r="E1178" s="49">
        <f>_xll.qlInterestRateIndexValueDate(IndexON,D1178)</f>
        <v>47550</v>
      </c>
      <c r="F1178" s="52">
        <f>IFERROR(_xll.qlIndexFixing(IndexON,D1178,TRUE,_xll.ohTrigger(RecalcTrigger,TriggerON)),NA())</f>
        <v>3.1011157765528097E-2</v>
      </c>
      <c r="H1178" s="49">
        <f>_xll.qlCalendarAdvance(IborCalendar,$H1177,B1178,"f",FALSE)</f>
        <v>47542</v>
      </c>
      <c r="I1178" s="49">
        <f>_xll.qlInterestRateIndexValueDate(Index1M,$H1178)</f>
        <v>47546</v>
      </c>
      <c r="J1178" s="52">
        <f>IFERROR(_xll.qlIndexFixing(Index1M,$H1178,TRUE,_xll.ohTrigger(RecalcTrigger,Trigger1M)),NA())</f>
        <v>3.205791370127023E-2</v>
      </c>
      <c r="K1178" s="52">
        <f>IFERROR(_xll.qlIndexFixing(ONIndex1M,I1178,TRUE,_xll.ohTrigger(RecalcTrigger,Trigger1M)),NA())</f>
        <v>3.2022798443263056E-2</v>
      </c>
      <c r="L1178" s="52">
        <f>IFERROR(_xll.qlIndexFixing(Index3M,H1178,TRUE,_xll.ohTrigger(RecalcTrigger,Trigger3M)),NA())</f>
        <v>3.3146678536045644E-2</v>
      </c>
      <c r="M1178" s="52">
        <f>IFERROR(_xll.qlIndexFixing(ONIndex3M,I1178,TRUE,_xll.ohTrigger(RecalcTrigger,Trigger3M)),NA())</f>
        <v>3.301904431562086E-2</v>
      </c>
      <c r="N1178" s="52">
        <f>IFERROR(_xll.qlIndexFixing(Index6M,$H1178,TRUE,_xll.ohTrigger(RecalcTrigger,Trigger6M)),NA())</f>
        <v>3.4278389736016601E-2</v>
      </c>
      <c r="O1178" s="52">
        <f>IFERROR(_xll.qlIndexFixing(ONIndex6M,I1178,TRUE,_xll.ohTrigger(RecalcTrigger,Trigger6M)),NA())</f>
        <v>3.3998442585785327E-2</v>
      </c>
      <c r="P1178" s="52">
        <f>IFERROR(_xll.qlIndexFixing(Index1Y,$H1178,TRUE,_xll.ohTrigger(RecalcTrigger,Trigger1Y)),NA())</f>
        <v>3.5479539012265512E-2</v>
      </c>
      <c r="Q1178" s="52">
        <f>IFERROR(_xll.qlIndexFixing(ONIndex1Y,I1178,TRUE,_xll.ohTrigger(RecalcTrigger,Trigger1Y)),NA())</f>
        <v>3.4721580923395834E-2</v>
      </c>
    </row>
    <row r="1179" spans="2:17" x14ac:dyDescent="0.2">
      <c r="B1179" s="46" t="s">
        <v>51</v>
      </c>
      <c r="D1179" s="49">
        <f>_xll.qlCalendarAdvance(LocalCalendar,$D1178,B1179,"f",FALSE)</f>
        <v>47557</v>
      </c>
      <c r="E1179" s="49">
        <f>_xll.qlInterestRateIndexValueDate(IndexON,D1179)</f>
        <v>47557</v>
      </c>
      <c r="F1179" s="52">
        <f>IFERROR(_xll.qlIndexFixing(IndexON,D1179,TRUE,_xll.ohTrigger(RecalcTrigger,TriggerON)),NA())</f>
        <v>3.1010954270360713E-2</v>
      </c>
      <c r="H1179" s="49">
        <f>_xll.qlCalendarAdvance(IborCalendar,$H1178,B1179,"f",FALSE)</f>
        <v>47549</v>
      </c>
      <c r="I1179" s="49">
        <f>_xll.qlInterestRateIndexValueDate(Index1M,$H1179)</f>
        <v>47553</v>
      </c>
      <c r="J1179" s="52">
        <f>IFERROR(_xll.qlIndexFixing(Index1M,$H1179,TRUE,_xll.ohTrigger(RecalcTrigger,Trigger1M)),NA())</f>
        <v>3.2054340513728255E-2</v>
      </c>
      <c r="K1179" s="52">
        <f>IFERROR(_xll.qlIndexFixing(ONIndex1M,I1179,TRUE,_xll.ohTrigger(RecalcTrigger,Trigger1M)),NA())</f>
        <v>3.2019241347205352E-2</v>
      </c>
      <c r="L1179" s="52">
        <f>IFERROR(_xll.qlIndexFixing(Index3M,H1179,TRUE,_xll.ohTrigger(RecalcTrigger,Trigger3M)),NA())</f>
        <v>3.3145071298373997E-2</v>
      </c>
      <c r="M1179" s="52">
        <f>IFERROR(_xll.qlIndexFixing(ONIndex3M,I1179,TRUE,_xll.ohTrigger(RecalcTrigger,Trigger3M)),NA())</f>
        <v>3.3017414762088748E-2</v>
      </c>
      <c r="N1179" s="52">
        <f>IFERROR(_xll.qlIndexFixing(Index6M,$H1179,TRUE,_xll.ohTrigger(RecalcTrigger,Trigger6M)),NA())</f>
        <v>3.4277184533524449E-2</v>
      </c>
      <c r="O1179" s="52">
        <f>IFERROR(_xll.qlIndexFixing(ONIndex6M,I1179,TRUE,_xll.ohTrigger(RecalcTrigger,Trigger6M)),NA())</f>
        <v>3.3997268099996703E-2</v>
      </c>
      <c r="P1179" s="52">
        <f>IFERROR(_xll.qlIndexFixing(Index1Y,$H1179,TRUE,_xll.ohTrigger(RecalcTrigger,Trigger1Y)),NA())</f>
        <v>3.5485195000564164E-2</v>
      </c>
      <c r="Q1179" s="52">
        <f>IFERROR(_xll.qlIndexFixing(ONIndex1Y,I1179,TRUE,_xll.ohTrigger(RecalcTrigger,Trigger1Y)),NA())</f>
        <v>3.4723424977105566E-2</v>
      </c>
    </row>
    <row r="1180" spans="2:17" x14ac:dyDescent="0.2">
      <c r="B1180" s="46" t="s">
        <v>51</v>
      </c>
      <c r="D1180" s="49">
        <f>_xll.qlCalendarAdvance(LocalCalendar,$D1179,B1180,"f",FALSE)</f>
        <v>47564</v>
      </c>
      <c r="E1180" s="49">
        <f>_xll.qlInterestRateIndexValueDate(IndexON,D1180)</f>
        <v>47564</v>
      </c>
      <c r="F1180" s="52">
        <f>IFERROR(_xll.qlIndexFixing(IndexON,D1180,TRUE,_xll.ohTrigger(RecalcTrigger,TriggerON)),NA())</f>
        <v>3.1010782445193286E-2</v>
      </c>
      <c r="H1180" s="49">
        <f>_xll.qlCalendarAdvance(IborCalendar,$H1179,B1180,"f",FALSE)</f>
        <v>47556</v>
      </c>
      <c r="I1180" s="49">
        <f>_xll.qlInterestRateIndexValueDate(Index1M,$H1180)</f>
        <v>47560</v>
      </c>
      <c r="J1180" s="52">
        <f>IFERROR(_xll.qlIndexFixing(Index1M,$H1180,TRUE,_xll.ohTrigger(RecalcTrigger,Trigger1M)),NA())</f>
        <v>3.2050764252072407E-2</v>
      </c>
      <c r="K1180" s="52">
        <f>IFERROR(_xll.qlIndexFixing(ONIndex1M,I1180,TRUE,_xll.ohTrigger(RecalcTrigger,Trigger1M)),NA())</f>
        <v>3.2015681184160982E-2</v>
      </c>
      <c r="L1180" s="52">
        <f>IFERROR(_xll.qlIndexFixing(Index3M,H1180,TRUE,_xll.ohTrigger(RecalcTrigger,Trigger3M)),NA())</f>
        <v>3.3143469594964094E-2</v>
      </c>
      <c r="M1180" s="52">
        <f>IFERROR(_xll.qlIndexFixing(ONIndex3M,I1180,TRUE,_xll.ohTrigger(RecalcTrigger,Trigger3M)),NA())</f>
        <v>3.3015790696326874E-2</v>
      </c>
      <c r="N1180" s="52">
        <f>IFERROR(_xll.qlIndexFixing(Index6M,$H1180,TRUE,_xll.ohTrigger(RecalcTrigger,Trigger6M)),NA())</f>
        <v>3.4275974398947126E-2</v>
      </c>
      <c r="O1180" s="52">
        <f>IFERROR(_xll.qlIndexFixing(ONIndex6M,I1180,TRUE,_xll.ohTrigger(RecalcTrigger,Trigger6M)),NA())</f>
        <v>3.3996095266566329E-2</v>
      </c>
      <c r="P1180" s="52">
        <f>IFERROR(_xll.qlIndexFixing(Index1Y,$H1180,TRUE,_xll.ohTrigger(RecalcTrigger,Trigger1Y)),NA())</f>
        <v>3.5490900158669222E-2</v>
      </c>
      <c r="Q1180" s="52">
        <f>IFERROR(_xll.qlIndexFixing(ONIndex1Y,I1180,TRUE,_xll.ohTrigger(RecalcTrigger,Trigger1Y)),NA())</f>
        <v>3.4725606696950351E-2</v>
      </c>
    </row>
    <row r="1181" spans="2:17" x14ac:dyDescent="0.2">
      <c r="B1181" s="46" t="s">
        <v>51</v>
      </c>
      <c r="D1181" s="49">
        <f>_xll.qlCalendarAdvance(LocalCalendar,$D1180,B1181,"f",FALSE)</f>
        <v>47571</v>
      </c>
      <c r="E1181" s="49">
        <f>_xll.qlInterestRateIndexValueDate(IndexON,D1181)</f>
        <v>47571</v>
      </c>
      <c r="F1181" s="52">
        <f>IFERROR(_xll.qlIndexFixing(IndexON,D1181,TRUE,_xll.ohTrigger(RecalcTrigger,TriggerON)),NA())</f>
        <v>3.1010642290132395E-2</v>
      </c>
      <c r="H1181" s="49">
        <f>_xll.qlCalendarAdvance(IborCalendar,$H1180,B1181,"f",FALSE)</f>
        <v>47563</v>
      </c>
      <c r="I1181" s="49">
        <f>_xll.qlInterestRateIndexValueDate(Index1M,$H1181)</f>
        <v>47567</v>
      </c>
      <c r="J1181" s="52">
        <f>IFERROR(_xll.qlIndexFixing(Index1M,$H1181,TRUE,_xll.ohTrigger(RecalcTrigger,Trigger1M)),NA())</f>
        <v>3.204718491631043E-2</v>
      </c>
      <c r="K1181" s="52">
        <f>IFERROR(_xll.qlIndexFixing(ONIndex1M,I1181,TRUE,_xll.ohTrigger(RecalcTrigger,Trigger1M)),NA())</f>
        <v>3.2012117954129948E-2</v>
      </c>
      <c r="L1181" s="52">
        <f>IFERROR(_xll.qlIndexFixing(Index3M,H1181,TRUE,_xll.ohTrigger(RecalcTrigger,Trigger3M)),NA())</f>
        <v>3.3141873425808988E-2</v>
      </c>
      <c r="M1181" s="52">
        <f>IFERROR(_xll.qlIndexFixing(ONIndex3M,I1181,TRUE,_xll.ohTrigger(RecalcTrigger,Trigger3M)),NA())</f>
        <v>3.3014172118015495E-2</v>
      </c>
      <c r="N1181" s="52">
        <f>IFERROR(_xll.qlIndexFixing(Index6M,$H1181,TRUE,_xll.ohTrigger(RecalcTrigger,Trigger6M)),NA())</f>
        <v>3.4274758714990146E-2</v>
      </c>
      <c r="O1181" s="52">
        <f>IFERROR(_xll.qlIndexFixing(ONIndex6M,I1181,TRUE,_xll.ohTrigger(RecalcTrigger,Trigger6M)),NA())</f>
        <v>3.3994924085494205E-2</v>
      </c>
      <c r="P1181" s="52">
        <f>IFERROR(_xll.qlIndexFixing(Index1Y,$H1181,TRUE,_xll.ohTrigger(RecalcTrigger,Trigger1Y)),NA())</f>
        <v>3.5496646266612003E-2</v>
      </c>
      <c r="Q1181" s="52">
        <f>IFERROR(_xll.qlIndexFixing(ONIndex1Y,I1181,TRUE,_xll.ohTrigger(RecalcTrigger,Trigger1Y)),NA())</f>
        <v>3.4728126082930189E-2</v>
      </c>
    </row>
    <row r="1182" spans="2:17" x14ac:dyDescent="0.2">
      <c r="B1182" s="46" t="s">
        <v>51</v>
      </c>
      <c r="D1182" s="49">
        <f>_xll.qlCalendarAdvance(LocalCalendar,$D1181,B1182,"f",FALSE)</f>
        <v>47578</v>
      </c>
      <c r="E1182" s="49">
        <f>_xll.qlInterestRateIndexValueDate(IndexON,D1182)</f>
        <v>47578</v>
      </c>
      <c r="F1182" s="52">
        <f>IFERROR(_xll.qlIndexFixing(IndexON,D1182,TRUE,_xll.ohTrigger(RecalcTrigger,TriggerON)),NA())</f>
        <v>3.1010533805044815E-2</v>
      </c>
      <c r="H1182" s="49">
        <f>_xll.qlCalendarAdvance(IborCalendar,$H1181,B1182,"f",FALSE)</f>
        <v>47570</v>
      </c>
      <c r="I1182" s="49">
        <f>_xll.qlInterestRateIndexValueDate(Index1M,$H1182)</f>
        <v>47574</v>
      </c>
      <c r="J1182" s="52">
        <f>IFERROR(_xll.qlIndexFixing(Index1M,$H1182,TRUE,_xll.ohTrigger(RecalcTrigger,Trigger1M)),NA())</f>
        <v>3.2042433883014532E-2</v>
      </c>
      <c r="K1182" s="52">
        <f>IFERROR(_xll.qlIndexFixing(ONIndex1M,I1182,TRUE,_xll.ohTrigger(RecalcTrigger,Trigger1M)),NA())</f>
        <v>3.200855165711225E-2</v>
      </c>
      <c r="L1182" s="52">
        <f>IFERROR(_xll.qlIndexFixing(Index3M,H1182,TRUE,_xll.ohTrigger(RecalcTrigger,Trigger3M)),NA())</f>
        <v>3.3138874282990331E-2</v>
      </c>
      <c r="M1182" s="52">
        <f>IFERROR(_xll.qlIndexFixing(ONIndex3M,I1182,TRUE,_xll.ohTrigger(RecalcTrigger,Trigger3M)),NA())</f>
        <v>3.3012559027394417E-2</v>
      </c>
      <c r="N1182" s="52">
        <f>IFERROR(_xll.qlIndexFixing(Index6M,$H1182,TRUE,_xll.ohTrigger(RecalcTrigger,Trigger6M)),NA())</f>
        <v>3.4272004502299808E-2</v>
      </c>
      <c r="O1182" s="52">
        <f>IFERROR(_xll.qlIndexFixing(ONIndex6M,I1182,TRUE,_xll.ohTrigger(RecalcTrigger,Trigger6M)),NA())</f>
        <v>3.3993754556780331E-2</v>
      </c>
      <c r="P1182" s="52">
        <f>IFERROR(_xll.qlIndexFixing(Index1Y,$H1182,TRUE,_xll.ohTrigger(RecalcTrigger,Trigger1Y)),NA())</f>
        <v>3.5502425104244201E-2</v>
      </c>
      <c r="Q1182" s="52">
        <f>IFERROR(_xll.qlIndexFixing(ONIndex1Y,I1182,TRUE,_xll.ohTrigger(RecalcTrigger,Trigger1Y)),NA())</f>
        <v>3.4730983135045079E-2</v>
      </c>
    </row>
    <row r="1183" spans="2:17" x14ac:dyDescent="0.2">
      <c r="B1183" s="46" t="s">
        <v>51</v>
      </c>
      <c r="D1183" s="49">
        <f>_xll.qlCalendarAdvance(LocalCalendar,$D1182,B1183,"f",FALSE)</f>
        <v>47585</v>
      </c>
      <c r="E1183" s="49">
        <f>_xll.qlInterestRateIndexValueDate(IndexON,D1183)</f>
        <v>47585</v>
      </c>
      <c r="F1183" s="52">
        <f>IFERROR(_xll.qlIndexFixing(IndexON,D1183,TRUE,_xll.ohTrigger(RecalcTrigger,TriggerON)),NA())</f>
        <v>3.1010456990037127E-2</v>
      </c>
      <c r="H1183" s="49">
        <f>_xll.qlCalendarAdvance(IborCalendar,$H1182,B1183,"f",FALSE)</f>
        <v>47577</v>
      </c>
      <c r="I1183" s="49">
        <f>_xll.qlInterestRateIndexValueDate(Index1M,$H1183)</f>
        <v>47581</v>
      </c>
      <c r="J1183" s="52">
        <f>IFERROR(_xll.qlIndexFixing(Index1M,$H1183,TRUE,_xll.ohTrigger(RecalcTrigger,Trigger1M)),NA())</f>
        <v>3.2038848937276931E-2</v>
      </c>
      <c r="K1183" s="52">
        <f>IFERROR(_xll.qlIndexFixing(ONIndex1M,I1183,TRUE,_xll.ohTrigger(RecalcTrigger,Trigger1M)),NA())</f>
        <v>3.200498229302795E-2</v>
      </c>
      <c r="L1183" s="52">
        <f>IFERROR(_xll.qlIndexFixing(Index3M,H1183,TRUE,_xll.ohTrigger(RecalcTrigger,Trigger3M)),NA())</f>
        <v>3.3137288291587949E-2</v>
      </c>
      <c r="M1183" s="52">
        <f>IFERROR(_xll.qlIndexFixing(ONIndex3M,I1183,TRUE,_xll.ohTrigger(RecalcTrigger,Trigger3M)),NA())</f>
        <v>3.3010951424383705E-2</v>
      </c>
      <c r="N1183" s="52">
        <f>IFERROR(_xll.qlIndexFixing(Index6M,$H1183,TRUE,_xll.ohTrigger(RecalcTrigger,Trigger6M)),NA())</f>
        <v>3.4270776776550112E-2</v>
      </c>
      <c r="O1183" s="52">
        <f>IFERROR(_xll.qlIndexFixing(ONIndex6M,I1183,TRUE,_xll.ohTrigger(RecalcTrigger,Trigger6M)),NA())</f>
        <v>3.3992586680424708E-2</v>
      </c>
      <c r="P1183" s="52">
        <f>IFERROR(_xll.qlIndexFixing(Index1Y,$H1183,TRUE,_xll.ohTrigger(RecalcTrigger,Trigger1Y)),NA())</f>
        <v>3.5508228451235767E-2</v>
      </c>
      <c r="Q1183" s="52">
        <f>IFERROR(_xll.qlIndexFixing(ONIndex1Y,I1183,TRUE,_xll.ohTrigger(RecalcTrigger,Trigger1Y)),NA())</f>
        <v>3.4734177853374959E-2</v>
      </c>
    </row>
    <row r="1184" spans="2:17" x14ac:dyDescent="0.2">
      <c r="B1184" s="46" t="s">
        <v>51</v>
      </c>
      <c r="D1184" s="49">
        <f>_xll.qlCalendarAdvance(LocalCalendar,$D1183,B1184,"f",FALSE)</f>
        <v>47592</v>
      </c>
      <c r="E1184" s="49">
        <f>_xll.qlInterestRateIndexValueDate(IndexON,D1184)</f>
        <v>47592</v>
      </c>
      <c r="F1184" s="52">
        <f>IFERROR(_xll.qlIndexFixing(IndexON,D1184,TRUE,_xll.ohTrigger(RecalcTrigger,TriggerON)),NA())</f>
        <v>3.1010411845056041E-2</v>
      </c>
      <c r="H1184" s="49">
        <f>_xll.qlCalendarAdvance(IborCalendar,$H1183,B1184,"f",FALSE)</f>
        <v>47584</v>
      </c>
      <c r="I1184" s="49">
        <f>_xll.qlInterestRateIndexValueDate(Index1M,$H1184)</f>
        <v>47588</v>
      </c>
      <c r="J1184" s="52">
        <f>IFERROR(_xll.qlIndexFixing(Index1M,$H1184,TRUE,_xll.ohTrigger(RecalcTrigger,Trigger1M)),NA())</f>
        <v>3.2035260917678166E-2</v>
      </c>
      <c r="K1184" s="52">
        <f>IFERROR(_xll.qlIndexFixing(ONIndex1M,I1184,TRUE,_xll.ohTrigger(RecalcTrigger,Trigger1M)),NA())</f>
        <v>3.2001409862116859E-2</v>
      </c>
      <c r="L1184" s="52">
        <f>IFERROR(_xll.qlIndexFixing(Index3M,H1184,TRUE,_xll.ohTrigger(RecalcTrigger,Trigger3M)),NA())</f>
        <v>3.3135705897780754E-2</v>
      </c>
      <c r="M1184" s="52">
        <f>IFERROR(_xll.qlIndexFixing(ONIndex3M,I1184,TRUE,_xll.ohTrigger(RecalcTrigger,Trigger3M)),NA())</f>
        <v>3.3009349309143232E-2</v>
      </c>
      <c r="N1184" s="52">
        <f>IFERROR(_xll.qlIndexFixing(Index6M,$H1184,TRUE,_xll.ohTrigger(RecalcTrigger,Trigger6M)),NA())</f>
        <v>3.426954168927001E-2</v>
      </c>
      <c r="O1184" s="52">
        <f>IFERROR(_xll.qlIndexFixing(ONIndex6M,I1184,TRUE,_xll.ohTrigger(RecalcTrigger,Trigger6M)),NA())</f>
        <v>3.3991420456427335E-2</v>
      </c>
      <c r="P1184" s="52">
        <f>IFERROR(_xll.qlIndexFixing(Index1Y,$H1184,TRUE,_xll.ohTrigger(RecalcTrigger,Trigger1Y)),NA())</f>
        <v>3.5514048087072238E-2</v>
      </c>
      <c r="Q1184" s="52">
        <f>IFERROR(_xll.qlIndexFixing(ONIndex1Y,I1184,TRUE,_xll.ohTrigger(RecalcTrigger,Trigger1Y)),NA())</f>
        <v>3.4737710237839892E-2</v>
      </c>
    </row>
    <row r="1185" spans="2:17" x14ac:dyDescent="0.2">
      <c r="B1185" s="46" t="s">
        <v>51</v>
      </c>
      <c r="D1185" s="49">
        <f>_xll.qlCalendarAdvance(LocalCalendar,$D1184,B1185,"f",FALSE)</f>
        <v>47599</v>
      </c>
      <c r="E1185" s="49">
        <f>_xll.qlInterestRateIndexValueDate(IndexON,D1185)</f>
        <v>47599</v>
      </c>
      <c r="F1185" s="52">
        <f>IFERROR(_xll.qlIndexFixing(IndexON,D1185,TRUE,_xll.ohTrigger(RecalcTrigger,TriggerON)),NA())</f>
        <v>3.1010398370101555E-2</v>
      </c>
      <c r="H1185" s="49">
        <f>_xll.qlCalendarAdvance(IborCalendar,$H1184,B1185,"f",FALSE)</f>
        <v>47591</v>
      </c>
      <c r="I1185" s="49">
        <f>_xll.qlInterestRateIndexValueDate(Index1M,$H1185)</f>
        <v>47597</v>
      </c>
      <c r="J1185" s="52">
        <f>IFERROR(_xll.qlIndexFixing(Index1M,$H1185,TRUE,_xll.ohTrigger(RecalcTrigger,Trigger1M)),NA())</f>
        <v>3.2030643232928924E-2</v>
      </c>
      <c r="K1185" s="52">
        <f>IFERROR(_xll.qlIndexFixing(ONIndex1M,I1185,TRUE,_xll.ohTrigger(RecalcTrigger,Trigger1M)),NA())</f>
        <v>3.19968122299219E-2</v>
      </c>
      <c r="L1185" s="52">
        <f>IFERROR(_xll.qlIndexFixing(Index3M,H1185,TRUE,_xll.ohTrigger(RecalcTrigger,Trigger3M)),NA())</f>
        <v>3.3133674496609519E-2</v>
      </c>
      <c r="M1185" s="52">
        <f>IFERROR(_xll.qlIndexFixing(ONIndex3M,I1185,TRUE,_xll.ohTrigger(RecalcTrigger,Trigger3M)),NA())</f>
        <v>3.3007297510012634E-2</v>
      </c>
      <c r="N1185" s="52">
        <f>IFERROR(_xll.qlIndexFixing(Index6M,$H1185,TRUE,_xll.ohTrigger(RecalcTrigger,Trigger6M)),NA())</f>
        <v>3.4267941904213672E-2</v>
      </c>
      <c r="O1185" s="52">
        <f>IFERROR(_xll.qlIndexFixing(ONIndex6M,I1185,TRUE,_xll.ohTrigger(RecalcTrigger,Trigger6M)),NA())</f>
        <v>3.3989923453585646E-2</v>
      </c>
      <c r="P1185" s="52">
        <f>IFERROR(_xll.qlIndexFixing(Index1Y,$H1185,TRUE,_xll.ohTrigger(RecalcTrigger,Trigger1Y)),NA())</f>
        <v>3.5521541180796035E-2</v>
      </c>
      <c r="Q1185" s="52">
        <f>IFERROR(_xll.qlIndexFixing(ONIndex1Y,I1185,TRUE,_xll.ohTrigger(RecalcTrigger,Trigger1Y)),NA())</f>
        <v>3.4742748037537297E-2</v>
      </c>
    </row>
    <row r="1186" spans="2:17" x14ac:dyDescent="0.2">
      <c r="B1186" s="46" t="s">
        <v>51</v>
      </c>
      <c r="D1186" s="49">
        <f>_xll.qlCalendarAdvance(LocalCalendar,$D1185,B1186,"f",FALSE)</f>
        <v>47606</v>
      </c>
      <c r="E1186" s="49">
        <f>_xll.qlInterestRateIndexValueDate(IndexON,D1186)</f>
        <v>47606</v>
      </c>
      <c r="F1186" s="52">
        <f>IFERROR(_xll.qlIndexFixing(IndexON,D1186,TRUE,_xll.ohTrigger(RecalcTrigger,TriggerON)),NA())</f>
        <v>3.1010416565200316E-2</v>
      </c>
      <c r="H1186" s="49">
        <f>_xll.qlCalendarAdvance(IborCalendar,$H1185,B1186,"f",FALSE)</f>
        <v>47598</v>
      </c>
      <c r="I1186" s="49">
        <f>_xll.qlInterestRateIndexValueDate(Index1M,$H1186)</f>
        <v>47602</v>
      </c>
      <c r="J1186" s="52">
        <f>IFERROR(_xll.qlIndexFixing(Index1M,$H1186,TRUE,_xll.ohTrigger(RecalcTrigger,Trigger1M)),NA())</f>
        <v>3.2028075656899802E-2</v>
      </c>
      <c r="K1186" s="52">
        <f>IFERROR(_xll.qlIndexFixing(ONIndex1M,I1186,TRUE,_xll.ohTrigger(RecalcTrigger,Trigger1M)),NA())</f>
        <v>3.1994255799174809E-2</v>
      </c>
      <c r="L1186" s="52">
        <f>IFERROR(_xll.qlIndexFixing(Index3M,H1186,TRUE,_xll.ohTrigger(RecalcTrigger,Trigger3M)),NA())</f>
        <v>3.3132546481787747E-2</v>
      </c>
      <c r="M1186" s="52">
        <f>IFERROR(_xll.qlIndexFixing(ONIndex3M,I1186,TRUE,_xll.ohTrigger(RecalcTrigger,Trigger3M)),NA())</f>
        <v>3.3006161541333512E-2</v>
      </c>
      <c r="N1186" s="52">
        <f>IFERROR(_xll.qlIndexFixing(Index6M,$H1186,TRUE,_xll.ohTrigger(RecalcTrigger,Trigger6M)),NA())</f>
        <v>3.4267046947710884E-2</v>
      </c>
      <c r="O1186" s="52">
        <f>IFERROR(_xll.qlIndexFixing(ONIndex6M,I1186,TRUE,_xll.ohTrigger(RecalcTrigger,Trigger6M)),NA())</f>
        <v>3.3989092965587275E-2</v>
      </c>
      <c r="P1186" s="52">
        <f>IFERROR(_xll.qlIndexFixing(Index1Y,$H1186,TRUE,_xll.ohTrigger(RecalcTrigger,Trigger1Y)),NA())</f>
        <v>3.5525703342287988E-2</v>
      </c>
      <c r="Q1186" s="52">
        <f>IFERROR(_xll.qlIndexFixing(ONIndex1Y,I1186,TRUE,_xll.ohTrigger(RecalcTrigger,Trigger1Y)),NA())</f>
        <v>3.4745788005334788E-2</v>
      </c>
    </row>
    <row r="1187" spans="2:17" x14ac:dyDescent="0.2">
      <c r="B1187" s="46" t="s">
        <v>51</v>
      </c>
      <c r="D1187" s="49">
        <f>_xll.qlCalendarAdvance(LocalCalendar,$D1186,B1187,"f",FALSE)</f>
        <v>47613</v>
      </c>
      <c r="E1187" s="49">
        <f>_xll.qlInterestRateIndexValueDate(IndexON,D1187)</f>
        <v>47613</v>
      </c>
      <c r="F1187" s="52">
        <f>IFERROR(_xll.qlIndexFixing(IndexON,D1187,TRUE,_xll.ohTrigger(RecalcTrigger,TriggerON)),NA())</f>
        <v>3.1010466430272388E-2</v>
      </c>
      <c r="H1187" s="49">
        <f>_xll.qlCalendarAdvance(IborCalendar,$H1186,B1187,"f",FALSE)</f>
        <v>47605</v>
      </c>
      <c r="I1187" s="49">
        <f>_xll.qlInterestRateIndexValueDate(Index1M,$H1187)</f>
        <v>47610</v>
      </c>
      <c r="J1187" s="52">
        <f>IFERROR(_xll.qlIndexFixing(Index1M,$H1187,TRUE,_xll.ohTrigger(RecalcTrigger,Trigger1M)),NA())</f>
        <v>3.2025130126037658E-2</v>
      </c>
      <c r="K1187" s="52">
        <f>IFERROR(_xll.qlIndexFixing(ONIndex1M,I1187,TRUE,_xll.ohTrigger(RecalcTrigger,Trigger1M)),NA())</f>
        <v>3.1990162255191024E-2</v>
      </c>
      <c r="L1187" s="52">
        <f>IFERROR(_xll.qlIndexFixing(Index3M,H1187,TRUE,_xll.ohTrigger(RecalcTrigger,Trigger3M)),NA())</f>
        <v>3.3132148108483611E-2</v>
      </c>
      <c r="M1187" s="52">
        <f>IFERROR(_xll.qlIndexFixing(ONIndex3M,I1187,TRUE,_xll.ohTrigger(RecalcTrigger,Trigger3M)),NA())</f>
        <v>3.3004349815204392E-2</v>
      </c>
      <c r="N1187" s="52">
        <f>IFERROR(_xll.qlIndexFixing(Index6M,$H1187,TRUE,_xll.ohTrigger(RecalcTrigger,Trigger6M)),NA())</f>
        <v>3.4267132437036656E-2</v>
      </c>
      <c r="O1187" s="52">
        <f>IFERROR(_xll.qlIndexFixing(ONIndex6M,I1187,TRUE,_xll.ohTrigger(RecalcTrigger,Trigger6M)),NA())</f>
        <v>3.3987765938299219E-2</v>
      </c>
      <c r="P1187" s="52">
        <f>IFERROR(_xll.qlIndexFixing(Index1Y,$H1187,TRUE,_xll.ohTrigger(RecalcTrigger,Trigger1Y)),NA())</f>
        <v>3.553235266781412E-2</v>
      </c>
      <c r="Q1187" s="52">
        <f>IFERROR(_xll.qlIndexFixing(ONIndex1Y,I1187,TRUE,_xll.ohTrigger(RecalcTrigger,Trigger1Y)),NA())</f>
        <v>3.4751010293376794E-2</v>
      </c>
    </row>
    <row r="1188" spans="2:17" x14ac:dyDescent="0.2">
      <c r="B1188" s="46" t="s">
        <v>51</v>
      </c>
      <c r="D1188" s="49">
        <f>_xll.qlCalendarAdvance(LocalCalendar,$D1187,B1188,"f",FALSE)</f>
        <v>47620</v>
      </c>
      <c r="E1188" s="49">
        <f>_xll.qlInterestRateIndexValueDate(IndexON,D1188)</f>
        <v>47620</v>
      </c>
      <c r="F1188" s="52">
        <f>IFERROR(_xll.qlIndexFixing(IndexON,D1188,TRUE,_xll.ohTrigger(RecalcTrigger,TriggerON)),NA())</f>
        <v>3.1010547965424351E-2</v>
      </c>
      <c r="H1188" s="49">
        <f>_xll.qlCalendarAdvance(IborCalendar,$H1187,B1188,"f",FALSE)</f>
        <v>47612</v>
      </c>
      <c r="I1188" s="49">
        <f>_xll.qlInterestRateIndexValueDate(Index1M,$H1188)</f>
        <v>47616</v>
      </c>
      <c r="J1188" s="52">
        <f>IFERROR(_xll.qlIndexFixing(Index1M,$H1188,TRUE,_xll.ohTrigger(RecalcTrigger,Trigger1M)),NA())</f>
        <v>3.2022043491162222E-2</v>
      </c>
      <c r="K1188" s="52">
        <f>IFERROR(_xll.qlIndexFixing(ONIndex1M,I1188,TRUE,_xll.ohTrigger(RecalcTrigger,Trigger1M)),NA())</f>
        <v>3.1987089468286101E-2</v>
      </c>
      <c r="L1188" s="52">
        <f>IFERROR(_xll.qlIndexFixing(Index3M,H1188,TRUE,_xll.ohTrigger(RecalcTrigger,Trigger3M)),NA())</f>
        <v>3.3130791791075663E-2</v>
      </c>
      <c r="M1188" s="52">
        <f>IFERROR(_xll.qlIndexFixing(ONIndex3M,I1188,TRUE,_xll.ohTrigger(RecalcTrigger,Trigger3M)),NA())</f>
        <v>3.3002995724205064E-2</v>
      </c>
      <c r="N1188" s="52">
        <f>IFERROR(_xll.qlIndexFixing(Index6M,$H1188,TRUE,_xll.ohTrigger(RecalcTrigger,Trigger6M)),NA())</f>
        <v>3.4266041692286912E-2</v>
      </c>
      <c r="O1188" s="52">
        <f>IFERROR(_xll.qlIndexFixing(ONIndex6M,I1188,TRUE,_xll.ohTrigger(RecalcTrigger,Trigger6M)),NA())</f>
        <v>3.3986772084100281E-2</v>
      </c>
      <c r="P1188" s="52">
        <f>IFERROR(_xll.qlIndexFixing(Index1Y,$H1188,TRUE,_xll.ohTrigger(RecalcTrigger,Trigger1Y)),NA())</f>
        <v>3.553732510203652E-2</v>
      </c>
      <c r="Q1188" s="52">
        <f>IFERROR(_xll.qlIndexFixing(ONIndex1Y,I1188,TRUE,_xll.ohTrigger(RecalcTrigger,Trigger1Y)),NA())</f>
        <v>3.475521643768964E-2</v>
      </c>
    </row>
    <row r="1189" spans="2:17" x14ac:dyDescent="0.2">
      <c r="B1189" s="46" t="s">
        <v>51</v>
      </c>
      <c r="D1189" s="49">
        <f>_xll.qlCalendarAdvance(LocalCalendar,$D1188,B1189,"f",FALSE)</f>
        <v>47627</v>
      </c>
      <c r="E1189" s="49">
        <f>_xll.qlInterestRateIndexValueDate(IndexON,D1189)</f>
        <v>47627</v>
      </c>
      <c r="F1189" s="52">
        <f>IFERROR(_xll.qlIndexFixing(IndexON,D1189,TRUE,_xll.ohTrigger(RecalcTrigger,TriggerON)),NA())</f>
        <v>3.1012006221620148E-2</v>
      </c>
      <c r="H1189" s="49">
        <f>_xll.qlCalendarAdvance(IborCalendar,$H1188,B1189,"f",FALSE)</f>
        <v>47619</v>
      </c>
      <c r="I1189" s="49">
        <f>_xll.qlInterestRateIndexValueDate(Index1M,$H1189)</f>
        <v>47623</v>
      </c>
      <c r="J1189" s="52">
        <f>IFERROR(_xll.qlIndexFixing(Index1M,$H1189,TRUE,_xll.ohTrigger(RecalcTrigger,Trigger1M)),NA())</f>
        <v>3.2018439562631132E-2</v>
      </c>
      <c r="K1189" s="52">
        <f>IFERROR(_xll.qlIndexFixing(ONIndex1M,I1189,TRUE,_xll.ohTrigger(RecalcTrigger,Trigger1M)),NA())</f>
        <v>3.198350170236175E-2</v>
      </c>
      <c r="L1189" s="52">
        <f>IFERROR(_xll.qlIndexFixing(Index3M,H1189,TRUE,_xll.ohTrigger(RecalcTrigger,Trigger3M)),NA())</f>
        <v>3.3129206319539861E-2</v>
      </c>
      <c r="M1189" s="52">
        <f>IFERROR(_xll.qlIndexFixing(ONIndex3M,I1189,TRUE,_xll.ohTrigger(RecalcTrigger,Trigger3M)),NA())</f>
        <v>3.3001421047096358E-2</v>
      </c>
      <c r="N1189" s="52">
        <f>IFERROR(_xll.qlIndexFixing(Index6M,$H1189,TRUE,_xll.ohTrigger(RecalcTrigger,Trigger6M)),NA())</f>
        <v>3.4264759390895322E-2</v>
      </c>
      <c r="O1189" s="52">
        <f>IFERROR(_xll.qlIndexFixing(ONIndex6M,I1189,TRUE,_xll.ohTrigger(RecalcTrigger,Trigger6M)),NA())</f>
        <v>3.3985614121974095E-2</v>
      </c>
      <c r="P1189" s="52">
        <f>IFERROR(_xll.qlIndexFixing(Index1Y,$H1189,TRUE,_xll.ohTrigger(RecalcTrigger,Trigger1Y)),NA())</f>
        <v>3.5543102867837878E-2</v>
      </c>
      <c r="Q1189" s="52">
        <f>IFERROR(_xll.qlIndexFixing(ONIndex1Y,I1189,TRUE,_xll.ohTrigger(RecalcTrigger,Trigger1Y)),NA())</f>
        <v>3.4760437153149581E-2</v>
      </c>
    </row>
    <row r="1190" spans="2:17" x14ac:dyDescent="0.2">
      <c r="B1190" s="46" t="s">
        <v>51</v>
      </c>
      <c r="D1190" s="49">
        <f>_xll.qlCalendarAdvance(LocalCalendar,$D1189,B1190,"f",FALSE)</f>
        <v>47634</v>
      </c>
      <c r="E1190" s="49">
        <f>_xll.qlInterestRateIndexValueDate(IndexON,D1190)</f>
        <v>47634</v>
      </c>
      <c r="F1190" s="52">
        <f>IFERROR(_xll.qlIndexFixing(IndexON,D1190,TRUE,_xll.ohTrigger(RecalcTrigger,TriggerON)),NA())</f>
        <v>3.1010806045834727E-2</v>
      </c>
      <c r="H1190" s="49">
        <f>_xll.qlCalendarAdvance(IborCalendar,$H1189,B1190,"f",FALSE)</f>
        <v>47626</v>
      </c>
      <c r="I1190" s="49">
        <f>_xll.qlInterestRateIndexValueDate(Index1M,$H1190)</f>
        <v>47631</v>
      </c>
      <c r="J1190" s="52">
        <f>IFERROR(_xll.qlIndexFixing(Index1M,$H1190,TRUE,_xll.ohTrigger(RecalcTrigger,Trigger1M)),NA())</f>
        <v>3.2014317022987279E-2</v>
      </c>
      <c r="K1190" s="52">
        <f>IFERROR(_xll.qlIndexFixing(ONIndex1M,I1190,TRUE,_xll.ohTrigger(RecalcTrigger,Trigger1M)),NA())</f>
        <v>3.1979397643029372E-2</v>
      </c>
      <c r="L1190" s="52">
        <f>IFERROR(_xll.qlIndexFixing(Index3M,H1190,TRUE,_xll.ohTrigger(RecalcTrigger,Trigger3M)),NA())</f>
        <v>3.3127388620901303E-2</v>
      </c>
      <c r="M1190" s="52">
        <f>IFERROR(_xll.qlIndexFixing(ONIndex3M,I1190,TRUE,_xll.ohTrigger(RecalcTrigger,Trigger3M)),NA())</f>
        <v>3.2999628135677028E-2</v>
      </c>
      <c r="N1190" s="52">
        <f>IFERROR(_xll.qlIndexFixing(Index6M,$H1190,TRUE,_xll.ohTrigger(RecalcTrigger,Trigger6M)),NA())</f>
        <v>3.4264804258762466E-2</v>
      </c>
      <c r="O1190" s="52">
        <f>IFERROR(_xll.qlIndexFixing(ONIndex6M,I1190,TRUE,_xll.ohTrigger(RecalcTrigger,Trigger6M)),NA())</f>
        <v>3.3984292759994261E-2</v>
      </c>
      <c r="P1190" s="52">
        <f>IFERROR(_xll.qlIndexFixing(Index1Y,$H1190,TRUE,_xll.ohTrigger(RecalcTrigger,Trigger1Y)),NA())</f>
        <v>3.5549665094454223E-2</v>
      </c>
      <c r="Q1190" s="52">
        <f>IFERROR(_xll.qlIndexFixing(ONIndex1Y,I1190,TRUE,_xll.ohTrigger(RecalcTrigger,Trigger1Y)),NA())</f>
        <v>3.4766817153997209E-2</v>
      </c>
    </row>
    <row r="1191" spans="2:17" x14ac:dyDescent="0.2">
      <c r="B1191" s="46" t="s">
        <v>51</v>
      </c>
      <c r="D1191" s="49">
        <f>_xll.qlCalendarAdvance(LocalCalendar,$D1190,B1191,"f",FALSE)</f>
        <v>47641</v>
      </c>
      <c r="E1191" s="49">
        <f>_xll.qlInterestRateIndexValueDate(IndexON,D1191)</f>
        <v>47641</v>
      </c>
      <c r="F1191" s="52">
        <f>IFERROR(_xll.qlIndexFixing(IndexON,D1191,TRUE,_xll.ohTrigger(RecalcTrigger,TriggerON)),NA())</f>
        <v>3.1010982591066494E-2</v>
      </c>
      <c r="H1191" s="49">
        <f>_xll.qlCalendarAdvance(IborCalendar,$H1190,B1191,"f",FALSE)</f>
        <v>47633</v>
      </c>
      <c r="I1191" s="49">
        <f>_xll.qlInterestRateIndexValueDate(Index1M,$H1191)</f>
        <v>47637</v>
      </c>
      <c r="J1191" s="52">
        <f>IFERROR(_xll.qlIndexFixing(Index1M,$H1191,TRUE,_xll.ohTrigger(RecalcTrigger,Trigger1M)),NA())</f>
        <v>3.2010058700615573E-2</v>
      </c>
      <c r="K1191" s="52">
        <f>IFERROR(_xll.qlIndexFixing(ONIndex1M,I1191,TRUE,_xll.ohTrigger(RecalcTrigger,Trigger1M)),NA())</f>
        <v>3.1976316969792862E-2</v>
      </c>
      <c r="L1191" s="52">
        <f>IFERROR(_xll.qlIndexFixing(Index3M,H1191,TRUE,_xll.ohTrigger(RecalcTrigger,Trigger3M)),NA())</f>
        <v>3.3126020185957679E-2</v>
      </c>
      <c r="M1191" s="52">
        <f>IFERROR(_xll.qlIndexFixing(ONIndex3M,I1191,TRUE,_xll.ohTrigger(RecalcTrigger,Trigger3M)),NA())</f>
        <v>3.2998288155710043E-2</v>
      </c>
      <c r="N1191" s="52">
        <f>IFERROR(_xll.qlIndexFixing(Index6M,$H1191,TRUE,_xll.ohTrigger(RecalcTrigger,Trigger6M)),NA())</f>
        <v>3.4260637825052724E-2</v>
      </c>
      <c r="O1191" s="52">
        <f>IFERROR(_xll.qlIndexFixing(ONIndex6M,I1191,TRUE,_xll.ohTrigger(RecalcTrigger,Trigger6M)),NA())</f>
        <v>3.398330315487641E-2</v>
      </c>
      <c r="P1191" s="52">
        <f>IFERROR(_xll.qlIndexFixing(Index1Y,$H1191,TRUE,_xll.ohTrigger(RecalcTrigger,Trigger1Y)),NA())</f>
        <v>3.5554551063130886E-2</v>
      </c>
      <c r="Q1191" s="52">
        <f>IFERROR(_xll.qlIndexFixing(ONIndex1Y,I1191,TRUE,_xll.ohTrigger(RecalcTrigger,Trigger1Y)),NA())</f>
        <v>3.477189158295424E-2</v>
      </c>
    </row>
    <row r="1192" spans="2:17" x14ac:dyDescent="0.2">
      <c r="B1192" s="46" t="s">
        <v>51</v>
      </c>
      <c r="D1192" s="49">
        <f>_xll.qlCalendarAdvance(LocalCalendar,$D1191,B1192,"f",FALSE)</f>
        <v>47648</v>
      </c>
      <c r="E1192" s="49">
        <f>_xll.qlInterestRateIndexValueDate(IndexON,D1192)</f>
        <v>47648</v>
      </c>
      <c r="F1192" s="52">
        <f>IFERROR(_xll.qlIndexFixing(IndexON,D1192,TRUE,_xll.ohTrigger(RecalcTrigger,TriggerON)),NA())</f>
        <v>3.1011190806351507E-2</v>
      </c>
      <c r="H1192" s="49">
        <f>_xll.qlCalendarAdvance(IborCalendar,$H1191,B1192,"f",FALSE)</f>
        <v>47640</v>
      </c>
      <c r="I1192" s="49">
        <f>_xll.qlInterestRateIndexValueDate(Index1M,$H1192)</f>
        <v>47644</v>
      </c>
      <c r="J1192" s="52">
        <f>IFERROR(_xll.qlIndexFixing(Index1M,$H1192,TRUE,_xll.ohTrigger(RecalcTrigger,Trigger1M)),NA())</f>
        <v>3.2006445937209804E-2</v>
      </c>
      <c r="K1192" s="52">
        <f>IFERROR(_xll.qlIndexFixing(ONIndex1M,I1192,TRUE,_xll.ohTrigger(RecalcTrigger,Trigger1M)),NA())</f>
        <v>3.1972720002908517E-2</v>
      </c>
      <c r="L1192" s="52">
        <f>IFERROR(_xll.qlIndexFixing(Index3M,H1192,TRUE,_xll.ohTrigger(RecalcTrigger,Trigger3M)),NA())</f>
        <v>3.3124416842571794E-2</v>
      </c>
      <c r="M1192" s="52">
        <f>IFERROR(_xll.qlIndexFixing(ONIndex3M,I1192,TRUE,_xll.ohTrigger(RecalcTrigger,Trigger3M)),NA())</f>
        <v>3.299672994151237E-2</v>
      </c>
      <c r="N1192" s="52">
        <f>IFERROR(_xll.qlIndexFixing(Index6M,$H1192,TRUE,_xll.ohTrigger(RecalcTrigger,Trigger6M)),NA())</f>
        <v>3.4259321503976974E-2</v>
      </c>
      <c r="O1192" s="52">
        <f>IFERROR(_xll.qlIndexFixing(ONIndex6M,I1192,TRUE,_xll.ohTrigger(RecalcTrigger,Trigger6M)),NA())</f>
        <v>3.3982150149824975E-2</v>
      </c>
      <c r="P1192" s="52">
        <f>IFERROR(_xll.qlIndexFixing(Index1Y,$H1192,TRUE,_xll.ohTrigger(RecalcTrigger,Trigger1Y)),NA())</f>
        <v>3.5560205048812285E-2</v>
      </c>
      <c r="Q1192" s="52">
        <f>IFERROR(_xll.qlIndexFixing(ONIndex1Y,I1192,TRUE,_xll.ohTrigger(RecalcTrigger,Trigger1Y)),NA())</f>
        <v>3.4778125297298956E-2</v>
      </c>
    </row>
    <row r="1193" spans="2:17" x14ac:dyDescent="0.2">
      <c r="B1193" s="46" t="s">
        <v>51</v>
      </c>
      <c r="D1193" s="49">
        <f>_xll.qlCalendarAdvance(LocalCalendar,$D1192,B1193,"f",FALSE)</f>
        <v>47655</v>
      </c>
      <c r="E1193" s="49">
        <f>_xll.qlInterestRateIndexValueDate(IndexON,D1193)</f>
        <v>47655</v>
      </c>
      <c r="F1193" s="52">
        <f>IFERROR(_xll.qlIndexFixing(IndexON,D1193,TRUE,_xll.ohTrigger(RecalcTrigger,TriggerON)),NA())</f>
        <v>3.1011430691689768E-2</v>
      </c>
      <c r="H1193" s="49">
        <f>_xll.qlCalendarAdvance(IborCalendar,$H1192,B1193,"f",FALSE)</f>
        <v>47647</v>
      </c>
      <c r="I1193" s="49">
        <f>_xll.qlInterestRateIndexValueDate(Index1M,$H1193)</f>
        <v>47651</v>
      </c>
      <c r="J1193" s="52">
        <f>IFERROR(_xll.qlIndexFixing(Index1M,$H1193,TRUE,_xll.ohTrigger(RecalcTrigger,Trigger1M)),NA())</f>
        <v>3.2002829763241536E-2</v>
      </c>
      <c r="K1193" s="52">
        <f>IFERROR(_xll.qlIndexFixing(ONIndex1M,I1193,TRUE,_xll.ohTrigger(RecalcTrigger,Trigger1M)),NA())</f>
        <v>3.1969119969117443E-2</v>
      </c>
      <c r="L1193" s="52">
        <f>IFERROR(_xll.qlIndexFixing(Index3M,H1193,TRUE,_xll.ohTrigger(RecalcTrigger,Trigger3M)),NA())</f>
        <v>3.3122804860568261E-2</v>
      </c>
      <c r="M1193" s="52">
        <f>IFERROR(_xll.qlIndexFixing(ONIndex3M,I1193,TRUE,_xll.ohTrigger(RecalcTrigger,Trigger3M)),NA())</f>
        <v>3.2995177215005E-2</v>
      </c>
      <c r="N1193" s="52">
        <f>IFERROR(_xll.qlIndexFixing(Index6M,$H1193,TRUE,_xll.ohTrigger(RecalcTrigger,Trigger6M)),NA())</f>
        <v>3.4257992236008276E-2</v>
      </c>
      <c r="O1193" s="52">
        <f>IFERROR(_xll.qlIndexFixing(ONIndex6M,I1193,TRUE,_xll.ohTrigger(RecalcTrigger,Trigger6M)),NA())</f>
        <v>3.398099879713179E-2</v>
      </c>
      <c r="P1193" s="52">
        <f>IFERROR(_xll.qlIndexFixing(Index1Y,$H1193,TRUE,_xll.ohTrigger(RecalcTrigger,Trigger1Y)),NA())</f>
        <v>3.5565801330348874E-2</v>
      </c>
      <c r="Q1193" s="52">
        <f>IFERROR(_xll.qlIndexFixing(ONIndex1Y,I1193,TRUE,_xll.ohTrigger(RecalcTrigger,Trigger1Y)),NA())</f>
        <v>3.4784696677858662E-2</v>
      </c>
    </row>
    <row r="1194" spans="2:17" x14ac:dyDescent="0.2">
      <c r="B1194" s="46" t="s">
        <v>51</v>
      </c>
      <c r="D1194" s="49">
        <f>_xll.qlCalendarAdvance(LocalCalendar,$D1193,B1194,"f",FALSE)</f>
        <v>47662</v>
      </c>
      <c r="E1194" s="49">
        <f>_xll.qlInterestRateIndexValueDate(IndexON,D1194)</f>
        <v>47662</v>
      </c>
      <c r="F1194" s="52">
        <f>IFERROR(_xll.qlIndexFixing(IndexON,D1194,TRUE,_xll.ohTrigger(RecalcTrigger,TriggerON)),NA())</f>
        <v>3.1011700440579659E-2</v>
      </c>
      <c r="H1194" s="49">
        <f>_xll.qlCalendarAdvance(IborCalendar,$H1193,B1194,"f",FALSE)</f>
        <v>47654</v>
      </c>
      <c r="I1194" s="49">
        <f>_xll.qlInterestRateIndexValueDate(Index1M,$H1194)</f>
        <v>47658</v>
      </c>
      <c r="J1194" s="52">
        <f>IFERROR(_xll.qlIndexFixing(Index1M,$H1194,TRUE,_xll.ohTrigger(RecalcTrigger,Trigger1M)),NA())</f>
        <v>3.19992099822759E-2</v>
      </c>
      <c r="K1194" s="52">
        <f>IFERROR(_xll.qlIndexFixing(ONIndex1M,I1194,TRUE,_xll.ohTrigger(RecalcTrigger,Trigger1M)),NA())</f>
        <v>3.1965516868259769E-2</v>
      </c>
      <c r="L1194" s="52">
        <f>IFERROR(_xll.qlIndexFixing(Index3M,H1194,TRUE,_xll.ohTrigger(RecalcTrigger,Trigger3M)),NA())</f>
        <v>3.312118289928298E-2</v>
      </c>
      <c r="M1194" s="52">
        <f>IFERROR(_xll.qlIndexFixing(ONIndex3M,I1194,TRUE,_xll.ohTrigger(RecalcTrigger,Trigger3M)),NA())</f>
        <v>3.2993629976107997E-2</v>
      </c>
      <c r="N1194" s="52">
        <f>IFERROR(_xll.qlIndexFixing(Index6M,$H1194,TRUE,_xll.ohTrigger(RecalcTrigger,Trigger6M)),NA())</f>
        <v>3.4256649400559752E-2</v>
      </c>
      <c r="O1194" s="52">
        <f>IFERROR(_xll.qlIndexFixing(ONIndex6M,I1194,TRUE,_xll.ohTrigger(RecalcTrigger,Trigger6M)),NA())</f>
        <v>3.3979849096796855E-2</v>
      </c>
      <c r="P1194" s="52">
        <f>IFERROR(_xll.qlIndexFixing(Index1Y,$H1194,TRUE,_xll.ohTrigger(RecalcTrigger,Trigger1Y)),NA())</f>
        <v>3.5571331685399499E-2</v>
      </c>
      <c r="Q1194" s="52">
        <f>IFERROR(_xll.qlIndexFixing(ONIndex1Y,I1194,TRUE,_xll.ohTrigger(RecalcTrigger,Trigger1Y)),NA())</f>
        <v>3.4791605724633357E-2</v>
      </c>
    </row>
    <row r="1195" spans="2:17" x14ac:dyDescent="0.2">
      <c r="B1195" s="46" t="s">
        <v>51</v>
      </c>
      <c r="D1195" s="49">
        <f>_xll.qlCalendarAdvance(LocalCalendar,$D1194,B1195,"f",FALSE)</f>
        <v>47669</v>
      </c>
      <c r="E1195" s="49">
        <f>_xll.qlInterestRateIndexValueDate(IndexON,D1195)</f>
        <v>47669</v>
      </c>
      <c r="F1195" s="52">
        <f>IFERROR(_xll.qlIndexFixing(IndexON,D1195,TRUE,_xll.ohTrigger(RecalcTrigger,TriggerON)),NA())</f>
        <v>3.1011961515634567E-2</v>
      </c>
      <c r="H1195" s="49">
        <f>_xll.qlCalendarAdvance(IborCalendar,$H1194,B1195,"f",FALSE)</f>
        <v>47661</v>
      </c>
      <c r="I1195" s="49">
        <f>_xll.qlInterestRateIndexValueDate(Index1M,$H1195)</f>
        <v>47665</v>
      </c>
      <c r="J1195" s="52">
        <f>IFERROR(_xll.qlIndexFixing(Index1M,$H1195,TRUE,_xll.ohTrigger(RecalcTrigger,Trigger1M)),NA())</f>
        <v>3.1996747807616993E-2</v>
      </c>
      <c r="K1195" s="52">
        <f>IFERROR(_xll.qlIndexFixing(ONIndex1M,I1195,TRUE,_xll.ohTrigger(RecalcTrigger,Trigger1M)),NA())</f>
        <v>3.1961910594819898E-2</v>
      </c>
      <c r="L1195" s="52">
        <f>IFERROR(_xll.qlIndexFixing(Index3M,H1195,TRUE,_xll.ohTrigger(RecalcTrigger,Trigger3M)),NA())</f>
        <v>3.3119549635643862E-2</v>
      </c>
      <c r="M1195" s="52">
        <f>IFERROR(_xll.qlIndexFixing(ONIndex3M,I1195,TRUE,_xll.ohTrigger(RecalcTrigger,Trigger3M)),NA())</f>
        <v>3.2992086025700473E-2</v>
      </c>
      <c r="N1195" s="52">
        <f>IFERROR(_xll.qlIndexFixing(Index6M,$H1195,TRUE,_xll.ohTrigger(RecalcTrigger,Trigger6M)),NA())</f>
        <v>3.4258329162570482E-2</v>
      </c>
      <c r="O1195" s="52">
        <f>IFERROR(_xll.qlIndexFixing(ONIndex6M,I1195,TRUE,_xll.ohTrigger(RecalcTrigger,Trigger6M)),NA())</f>
        <v>3.3978699041705696E-2</v>
      </c>
      <c r="P1195" s="52">
        <f>IFERROR(_xll.qlIndexFixing(Index1Y,$H1195,TRUE,_xll.ohTrigger(RecalcTrigger,Trigger1Y)),NA())</f>
        <v>3.5576787999317662E-2</v>
      </c>
      <c r="Q1195" s="52">
        <f>IFERROR(_xll.qlIndexFixing(ONIndex1Y,I1195,TRUE,_xll.ohTrigger(RecalcTrigger,Trigger1Y)),NA())</f>
        <v>3.4798800360560378E-2</v>
      </c>
    </row>
    <row r="1196" spans="2:17" x14ac:dyDescent="0.2">
      <c r="B1196" s="46" t="s">
        <v>51</v>
      </c>
      <c r="D1196" s="49">
        <f>_xll.qlCalendarAdvance(LocalCalendar,$D1195,B1196,"f",FALSE)</f>
        <v>47676</v>
      </c>
      <c r="E1196" s="49">
        <f>_xll.qlInterestRateIndexValueDate(IndexON,D1196)</f>
        <v>47676</v>
      </c>
      <c r="F1196" s="52">
        <f>IFERROR(_xll.qlIndexFixing(IndexON,D1196,TRUE,_xll.ohTrigger(RecalcTrigger,TriggerON)),NA())</f>
        <v>3.1012195250266217E-2</v>
      </c>
      <c r="H1196" s="49">
        <f>_xll.qlCalendarAdvance(IborCalendar,$H1195,B1196,"f",FALSE)</f>
        <v>47668</v>
      </c>
      <c r="I1196" s="49">
        <f>_xll.qlInterestRateIndexValueDate(Index1M,$H1196)</f>
        <v>47672</v>
      </c>
      <c r="J1196" s="52">
        <f>IFERROR(_xll.qlIndexFixing(Index1M,$H1196,TRUE,_xll.ohTrigger(RecalcTrigger,Trigger1M)),NA())</f>
        <v>3.199311971459614E-2</v>
      </c>
      <c r="K1196" s="52">
        <f>IFERROR(_xll.qlIndexFixing(ONIndex1M,I1196,TRUE,_xll.ohTrigger(RecalcTrigger,Trigger1M)),NA())</f>
        <v>3.195830052042048E-2</v>
      </c>
      <c r="L1196" s="52">
        <f>IFERROR(_xll.qlIndexFixing(Index3M,H1196,TRUE,_xll.ohTrigger(RecalcTrigger,Trigger3M)),NA())</f>
        <v>3.3117904327669652E-2</v>
      </c>
      <c r="M1196" s="52">
        <f>IFERROR(_xll.qlIndexFixing(ONIndex3M,I1196,TRUE,_xll.ohTrigger(RecalcTrigger,Trigger3M)),NA())</f>
        <v>3.2990532288001972E-2</v>
      </c>
      <c r="N1196" s="52">
        <f>IFERROR(_xll.qlIndexFixing(Index6M,$H1196,TRUE,_xll.ohTrigger(RecalcTrigger,Trigger6M)),NA())</f>
        <v>3.4255438074965332E-2</v>
      </c>
      <c r="O1196" s="52">
        <f>IFERROR(_xll.qlIndexFixing(ONIndex6M,I1196,TRUE,_xll.ohTrigger(RecalcTrigger,Trigger6M)),NA())</f>
        <v>3.3977536697724631E-2</v>
      </c>
      <c r="P1196" s="52">
        <f>IFERROR(_xll.qlIndexFixing(Index1Y,$H1196,TRUE,_xll.ohTrigger(RecalcTrigger,Trigger1Y)),NA())</f>
        <v>3.5582165720739585E-2</v>
      </c>
      <c r="Q1196" s="52">
        <f>IFERROR(_xll.qlIndexFixing(ONIndex1Y,I1196,TRUE,_xll.ohTrigger(RecalcTrigger,Trigger1Y)),NA())</f>
        <v>3.4805970935813946E-2</v>
      </c>
    </row>
    <row r="1197" spans="2:17" x14ac:dyDescent="0.2">
      <c r="B1197" s="46" t="s">
        <v>51</v>
      </c>
      <c r="D1197" s="49">
        <f>_xll.qlCalendarAdvance(LocalCalendar,$D1196,B1197,"f",FALSE)</f>
        <v>47683</v>
      </c>
      <c r="E1197" s="49">
        <f>_xll.qlInterestRateIndexValueDate(IndexON,D1197)</f>
        <v>47683</v>
      </c>
      <c r="F1197" s="52">
        <f>IFERROR(_xll.qlIndexFixing(IndexON,D1197,TRUE,_xll.ohTrigger(RecalcTrigger,TriggerON)),NA())</f>
        <v>3.1012401644421317E-2</v>
      </c>
      <c r="H1197" s="49">
        <f>_xll.qlCalendarAdvance(IborCalendar,$H1196,B1197,"f",FALSE)</f>
        <v>47675</v>
      </c>
      <c r="I1197" s="49">
        <f>_xll.qlInterestRateIndexValueDate(Index1M,$H1197)</f>
        <v>47679</v>
      </c>
      <c r="J1197" s="52">
        <f>IFERROR(_xll.qlIndexFixing(Index1M,$H1197,TRUE,_xll.ohTrigger(RecalcTrigger,Trigger1M)),NA())</f>
        <v>3.1989487705616118E-2</v>
      </c>
      <c r="K1197" s="52">
        <f>IFERROR(_xll.qlIndexFixing(ONIndex1M,I1197,TRUE,_xll.ohTrigger(RecalcTrigger,Trigger1M)),NA())</f>
        <v>3.195468653930611E-2</v>
      </c>
      <c r="L1197" s="52">
        <f>IFERROR(_xll.qlIndexFixing(Index3M,H1197,TRUE,_xll.ohTrigger(RecalcTrigger,Trigger3M)),NA())</f>
        <v>3.3116246933682383E-2</v>
      </c>
      <c r="M1197" s="52">
        <f>IFERROR(_xll.qlIndexFixing(ONIndex3M,I1197,TRUE,_xll.ohTrigger(RecalcTrigger,Trigger3M)),NA())</f>
        <v>3.2988966564051481E-2</v>
      </c>
      <c r="N1197" s="52">
        <f>IFERROR(_xll.qlIndexFixing(Index6M,$H1197,TRUE,_xll.ohTrigger(RecalcTrigger,Trigger6M)),NA())</f>
        <v>3.4254050823973863E-2</v>
      </c>
      <c r="O1197" s="52">
        <f>IFERROR(_xll.qlIndexFixing(ONIndex6M,I1197,TRUE,_xll.ohTrigger(RecalcTrigger,Trigger6M)),NA())</f>
        <v>3.3976360057739186E-2</v>
      </c>
      <c r="P1197" s="52">
        <f>IFERROR(_xll.qlIndexFixing(Index1Y,$H1197,TRUE,_xll.ohTrigger(RecalcTrigger,Trigger1Y)),NA())</f>
        <v>3.5587464592749689E-2</v>
      </c>
      <c r="Q1197" s="52">
        <f>IFERROR(_xll.qlIndexFixing(ONIndex1Y,I1197,TRUE,_xll.ohTrigger(RecalcTrigger,Trigger1Y)),NA())</f>
        <v>3.4813065373011653E-2</v>
      </c>
    </row>
    <row r="1198" spans="2:17" x14ac:dyDescent="0.2">
      <c r="B1198" s="46" t="s">
        <v>51</v>
      </c>
      <c r="D1198" s="49">
        <f>_xll.qlCalendarAdvance(LocalCalendar,$D1197,B1198,"f",FALSE)</f>
        <v>47690</v>
      </c>
      <c r="E1198" s="49">
        <f>_xll.qlInterestRateIndexValueDate(IndexON,D1198)</f>
        <v>47690</v>
      </c>
      <c r="F1198" s="52">
        <f>IFERROR(_xll.qlIndexFixing(IndexON,D1198,TRUE,_xll.ohTrigger(RecalcTrigger,TriggerON)),NA())</f>
        <v>3.1012580698153158E-2</v>
      </c>
      <c r="H1198" s="49">
        <f>_xll.qlCalendarAdvance(IborCalendar,$H1197,B1198,"f",FALSE)</f>
        <v>47682</v>
      </c>
      <c r="I1198" s="49">
        <f>_xll.qlInterestRateIndexValueDate(Index1M,$H1198)</f>
        <v>47686</v>
      </c>
      <c r="J1198" s="52">
        <f>IFERROR(_xll.qlIndexFixing(Index1M,$H1198,TRUE,_xll.ohTrigger(RecalcTrigger,Trigger1M)),NA())</f>
        <v>3.1985851780674347E-2</v>
      </c>
      <c r="K1198" s="52">
        <f>IFERROR(_xll.qlIndexFixing(ONIndex1M,I1198,TRUE,_xll.ohTrigger(RecalcTrigger,Trigger1M)),NA())</f>
        <v>3.1951068651556724E-2</v>
      </c>
      <c r="L1198" s="52">
        <f>IFERROR(_xll.qlIndexFixing(Index3M,H1198,TRUE,_xll.ohTrigger(RecalcTrigger,Trigger3M)),NA())</f>
        <v>3.311457745369769E-2</v>
      </c>
      <c r="M1198" s="52">
        <f>IFERROR(_xll.qlIndexFixing(ONIndex3M,I1198,TRUE,_xll.ohTrigger(RecalcTrigger,Trigger3M)),NA())</f>
        <v>3.2987388853769062E-2</v>
      </c>
      <c r="N1198" s="52">
        <f>IFERROR(_xll.qlIndexFixing(Index6M,$H1198,TRUE,_xll.ohTrigger(RecalcTrigger,Trigger6M)),NA())</f>
        <v>3.4252649029007237E-2</v>
      </c>
      <c r="O1198" s="52">
        <f>IFERROR(_xll.qlIndexFixing(ONIndex6M,I1198,TRUE,_xll.ohTrigger(RecalcTrigger,Trigger6M)),NA())</f>
        <v>3.3975169121669424E-2</v>
      </c>
      <c r="P1198" s="52">
        <f>IFERROR(_xll.qlIndexFixing(Index1Y,$H1198,TRUE,_xll.ohTrigger(RecalcTrigger,Trigger1Y)),NA())</f>
        <v>3.5592684614121774E-2</v>
      </c>
      <c r="Q1198" s="52">
        <f>IFERROR(_xll.qlIndexFixing(ONIndex1Y,I1198,TRUE,_xll.ohTrigger(RecalcTrigger,Trigger1Y)),NA())</f>
        <v>3.4820083672313373E-2</v>
      </c>
    </row>
    <row r="1199" spans="2:17" x14ac:dyDescent="0.2">
      <c r="B1199" s="46" t="s">
        <v>51</v>
      </c>
      <c r="D1199" s="49">
        <f>_xll.qlCalendarAdvance(LocalCalendar,$D1198,B1199,"f",FALSE)</f>
        <v>47697</v>
      </c>
      <c r="E1199" s="49">
        <f>_xll.qlInterestRateIndexValueDate(IndexON,D1199)</f>
        <v>47697</v>
      </c>
      <c r="F1199" s="52">
        <f>IFERROR(_xll.qlIndexFixing(IndexON,D1199,TRUE,_xll.ohTrigger(RecalcTrigger,TriggerON)),NA())</f>
        <v>3.1012732411435096E-2</v>
      </c>
      <c r="H1199" s="49">
        <f>_xll.qlCalendarAdvance(IborCalendar,$H1198,B1199,"f",FALSE)</f>
        <v>47689</v>
      </c>
      <c r="I1199" s="49">
        <f>_xll.qlInterestRateIndexValueDate(Index1M,$H1199)</f>
        <v>47693</v>
      </c>
      <c r="J1199" s="52">
        <f>IFERROR(_xll.qlIndexFixing(Index1M,$H1199,TRUE,_xll.ohTrigger(RecalcTrigger,Trigger1M)),NA())</f>
        <v>3.1982211939786301E-2</v>
      </c>
      <c r="K1199" s="52">
        <f>IFERROR(_xll.qlIndexFixing(ONIndex1M,I1199,TRUE,_xll.ohTrigger(RecalcTrigger,Trigger1M)),NA())</f>
        <v>3.1947446857332196E-2</v>
      </c>
      <c r="L1199" s="52">
        <f>IFERROR(_xll.qlIndexFixing(Index3M,H1199,TRUE,_xll.ohTrigger(RecalcTrigger,Trigger3M)),NA())</f>
        <v>3.3112895887730351E-2</v>
      </c>
      <c r="M1199" s="52">
        <f>IFERROR(_xll.qlIndexFixing(ONIndex3M,I1199,TRUE,_xll.ohTrigger(RecalcTrigger,Trigger3M)),NA())</f>
        <v>3.2985799156994844E-2</v>
      </c>
      <c r="N1199" s="52">
        <f>IFERROR(_xll.qlIndexFixing(Index6M,$H1199,TRUE,_xll.ohTrigger(RecalcTrigger,Trigger6M)),NA())</f>
        <v>3.4251232690096299E-2</v>
      </c>
      <c r="O1199" s="52">
        <f>IFERROR(_xll.qlIndexFixing(ONIndex6M,I1199,TRUE,_xll.ohTrigger(RecalcTrigger,Trigger6M)),NA())</f>
        <v>3.3973963889595282E-2</v>
      </c>
      <c r="P1199" s="52">
        <f>IFERROR(_xll.qlIndexFixing(Index1Y,$H1199,TRUE,_xll.ohTrigger(RecalcTrigger,Trigger1Y)),NA())</f>
        <v>3.559782578364673E-2</v>
      </c>
      <c r="Q1199" s="52">
        <f>IFERROR(_xll.qlIndexFixing(ONIndex1Y,I1199,TRUE,_xll.ohTrigger(RecalcTrigger,Trigger1Y)),NA())</f>
        <v>3.4827025833639169E-2</v>
      </c>
    </row>
    <row r="1200" spans="2:17" x14ac:dyDescent="0.2">
      <c r="B1200" s="46" t="s">
        <v>51</v>
      </c>
      <c r="D1200" s="49">
        <f>_xll.qlCalendarAdvance(LocalCalendar,$D1199,B1200,"f",FALSE)</f>
        <v>47704</v>
      </c>
      <c r="E1200" s="49">
        <f>_xll.qlInterestRateIndexValueDate(IndexON,D1200)</f>
        <v>47704</v>
      </c>
      <c r="F1200" s="52">
        <f>IFERROR(_xll.qlIndexFixing(IndexON,D1200,TRUE,_xll.ohTrigger(RecalcTrigger,TriggerON)),NA())</f>
        <v>3.1012856784293774E-2</v>
      </c>
      <c r="H1200" s="49">
        <f>_xll.qlCalendarAdvance(IborCalendar,$H1199,B1200,"f",FALSE)</f>
        <v>47696</v>
      </c>
      <c r="I1200" s="49">
        <f>_xll.qlInterestRateIndexValueDate(Index1M,$H1200)</f>
        <v>47700</v>
      </c>
      <c r="J1200" s="52">
        <f>IFERROR(_xll.qlIndexFixing(Index1M,$H1200,TRUE,_xll.ohTrigger(RecalcTrigger,Trigger1M)),NA())</f>
        <v>3.1978568182941661E-2</v>
      </c>
      <c r="K1200" s="52">
        <f>IFERROR(_xll.qlIndexFixing(ONIndex1M,I1200,TRUE,_xll.ohTrigger(RecalcTrigger,Trigger1M)),NA())</f>
        <v>3.1943821156312779E-2</v>
      </c>
      <c r="L1200" s="52">
        <f>IFERROR(_xll.qlIndexFixing(Index3M,H1200,TRUE,_xll.ohTrigger(RecalcTrigger,Trigger3M)),NA())</f>
        <v>3.3111202235796E-2</v>
      </c>
      <c r="M1200" s="52">
        <f>IFERROR(_xll.qlIndexFixing(ONIndex3M,I1200,TRUE,_xll.ohTrigger(RecalcTrigger,Trigger3M)),NA())</f>
        <v>3.2984197473968635E-2</v>
      </c>
      <c r="N1200" s="52">
        <f>IFERROR(_xll.qlIndexFixing(Index6M,$H1200,TRUE,_xll.ohTrigger(RecalcTrigger,Trigger6M)),NA())</f>
        <v>3.4249801807271461E-2</v>
      </c>
      <c r="O1200" s="52">
        <f>IFERROR(_xll.qlIndexFixing(ONIndex6M,I1200,TRUE,_xll.ohTrigger(RecalcTrigger,Trigger6M)),NA())</f>
        <v>3.397274436151676E-2</v>
      </c>
      <c r="P1200" s="52">
        <f>IFERROR(_xll.qlIndexFixing(Index1Y,$H1200,TRUE,_xll.ohTrigger(RecalcTrigger,Trigger1Y)),NA())</f>
        <v>3.5602888100133831E-2</v>
      </c>
      <c r="Q1200" s="52">
        <f>IFERROR(_xll.qlIndexFixing(ONIndex1Y,I1200,TRUE,_xll.ohTrigger(RecalcTrigger,Trigger1Y)),NA())</f>
        <v>3.4833891856829169E-2</v>
      </c>
    </row>
    <row r="1201" spans="2:17" x14ac:dyDescent="0.2">
      <c r="B1201" s="46" t="s">
        <v>51</v>
      </c>
      <c r="D1201" s="49">
        <f>_xll.qlCalendarAdvance(LocalCalendar,$D1200,B1201,"f",FALSE)</f>
        <v>47711</v>
      </c>
      <c r="E1201" s="49">
        <f>_xll.qlInterestRateIndexValueDate(IndexON,D1201)</f>
        <v>47711</v>
      </c>
      <c r="F1201" s="52">
        <f>IFERROR(_xll.qlIndexFixing(IndexON,D1201,TRUE,_xll.ohTrigger(RecalcTrigger,TriggerON)),NA())</f>
        <v>3.1012953816675903E-2</v>
      </c>
      <c r="H1201" s="49">
        <f>_xll.qlCalendarAdvance(IborCalendar,$H1200,B1201,"f",FALSE)</f>
        <v>47703</v>
      </c>
      <c r="I1201" s="49">
        <f>_xll.qlInterestRateIndexValueDate(Index1M,$H1201)</f>
        <v>47707</v>
      </c>
      <c r="J1201" s="52">
        <f>IFERROR(_xll.qlIndexFixing(Index1M,$H1201,TRUE,_xll.ohTrigger(RecalcTrigger,Trigger1M)),NA())</f>
        <v>3.1974920510153326E-2</v>
      </c>
      <c r="K1201" s="52">
        <f>IFERROR(_xll.qlIndexFixing(ONIndex1M,I1201,TRUE,_xll.ohTrigger(RecalcTrigger,Trigger1M)),NA())</f>
        <v>3.1940191548738284E-2</v>
      </c>
      <c r="L1201" s="52">
        <f>IFERROR(_xll.qlIndexFixing(Index3M,H1201,TRUE,_xll.ohTrigger(RecalcTrigger,Trigger3M)),NA())</f>
        <v>3.3109496497911152E-2</v>
      </c>
      <c r="M1201" s="52">
        <f>IFERROR(_xll.qlIndexFixing(ONIndex3M,I1201,TRUE,_xll.ohTrigger(RecalcTrigger,Trigger3M)),NA())</f>
        <v>3.2982583804530563E-2</v>
      </c>
      <c r="N1201" s="52">
        <f>IFERROR(_xll.qlIndexFixing(Index6M,$H1201,TRUE,_xll.ohTrigger(RecalcTrigger,Trigger6M)),NA())</f>
        <v>3.4248356380563574E-2</v>
      </c>
      <c r="O1201" s="52">
        <f>IFERROR(_xll.qlIndexFixing(ONIndex6M,I1201,TRUE,_xll.ohTrigger(RecalcTrigger,Trigger6M)),NA())</f>
        <v>3.3971510537273986E-2</v>
      </c>
      <c r="P1201" s="52">
        <f>IFERROR(_xll.qlIndexFixing(Index1Y,$H1201,TRUE,_xll.ohTrigger(RecalcTrigger,Trigger1Y)),NA())</f>
        <v>3.560787156241163E-2</v>
      </c>
      <c r="Q1201" s="52">
        <f>IFERROR(_xll.qlIndexFixing(ONIndex1Y,I1201,TRUE,_xll.ohTrigger(RecalcTrigger,Trigger1Y)),NA())</f>
        <v>3.4840681741963309E-2</v>
      </c>
    </row>
    <row r="1202" spans="2:17" x14ac:dyDescent="0.2">
      <c r="B1202" s="46" t="s">
        <v>51</v>
      </c>
      <c r="D1202" s="49">
        <f>_xll.qlCalendarAdvance(LocalCalendar,$D1201,B1202,"f",FALSE)</f>
        <v>47718</v>
      </c>
      <c r="E1202" s="49">
        <f>_xll.qlInterestRateIndexValueDate(IndexON,D1202)</f>
        <v>47718</v>
      </c>
      <c r="F1202" s="52">
        <f>IFERROR(_xll.qlIndexFixing(IndexON,D1202,TRUE,_xll.ohTrigger(RecalcTrigger,TriggerON)),NA())</f>
        <v>3.1013023508634774E-2</v>
      </c>
      <c r="H1202" s="49">
        <f>_xll.qlCalendarAdvance(IborCalendar,$H1201,B1202,"f",FALSE)</f>
        <v>47710</v>
      </c>
      <c r="I1202" s="49">
        <f>_xll.qlInterestRateIndexValueDate(Index1M,$H1202)</f>
        <v>47714</v>
      </c>
      <c r="J1202" s="52">
        <f>IFERROR(_xll.qlIndexFixing(Index1M,$H1202,TRUE,_xll.ohTrigger(RecalcTrigger,Trigger1M)),NA())</f>
        <v>3.1971268921423865E-2</v>
      </c>
      <c r="K1202" s="52">
        <f>IFERROR(_xll.qlIndexFixing(ONIndex1M,I1202,TRUE,_xll.ohTrigger(RecalcTrigger,Trigger1M)),NA())</f>
        <v>3.1936558034448836E-2</v>
      </c>
      <c r="L1202" s="52">
        <f>IFERROR(_xll.qlIndexFixing(Index3M,H1202,TRUE,_xll.ohTrigger(RecalcTrigger,Trigger3M)),NA())</f>
        <v>3.310777867409144E-2</v>
      </c>
      <c r="M1202" s="52">
        <f>IFERROR(_xll.qlIndexFixing(ONIndex3M,I1202,TRUE,_xll.ohTrigger(RecalcTrigger,Trigger3M)),NA())</f>
        <v>3.2980958148760564E-2</v>
      </c>
      <c r="N1202" s="52">
        <f>IFERROR(_xll.qlIndexFixing(Index6M,$H1202,TRUE,_xll.ohTrigger(RecalcTrigger,Trigger6M)),NA())</f>
        <v>3.4246896410005646E-2</v>
      </c>
      <c r="O1202" s="52">
        <f>IFERROR(_xll.qlIndexFixing(ONIndex6M,I1202,TRUE,_xll.ohTrigger(RecalcTrigger,Trigger6M)),NA())</f>
        <v>3.3970262417186703E-2</v>
      </c>
      <c r="P1202" s="52">
        <f>IFERROR(_xll.qlIndexFixing(Index1Y,$H1202,TRUE,_xll.ohTrigger(RecalcTrigger,Trigger1Y)),NA())</f>
        <v>3.5612776169325983E-2</v>
      </c>
      <c r="Q1202" s="52">
        <f>IFERROR(_xll.qlIndexFixing(ONIndex1Y,I1202,TRUE,_xll.ohTrigger(RecalcTrigger,Trigger1Y)),NA())</f>
        <v>3.484739548920146E-2</v>
      </c>
    </row>
    <row r="1203" spans="2:17" x14ac:dyDescent="0.2">
      <c r="B1203" s="46" t="s">
        <v>51</v>
      </c>
      <c r="D1203" s="49">
        <f>_xll.qlCalendarAdvance(LocalCalendar,$D1202,B1203,"f",FALSE)</f>
        <v>47725</v>
      </c>
      <c r="E1203" s="49">
        <f>_xll.qlInterestRateIndexValueDate(IndexON,D1203)</f>
        <v>47725</v>
      </c>
      <c r="F1203" s="52">
        <f>IFERROR(_xll.qlIndexFixing(IndexON,D1203,TRUE,_xll.ohTrigger(RecalcTrigger,TriggerON)),NA())</f>
        <v>3.1014403447398031E-2</v>
      </c>
      <c r="H1203" s="49">
        <f>_xll.qlCalendarAdvance(IborCalendar,$H1202,B1203,"f",FALSE)</f>
        <v>47717</v>
      </c>
      <c r="I1203" s="49">
        <f>_xll.qlInterestRateIndexValueDate(Index1M,$H1203)</f>
        <v>47722</v>
      </c>
      <c r="J1203" s="52">
        <f>IFERROR(_xll.qlIndexFixing(Index1M,$H1203,TRUE,_xll.ohTrigger(RecalcTrigger,Trigger1M)),NA())</f>
        <v>3.1967090882133849E-2</v>
      </c>
      <c r="K1203" s="52">
        <f>IFERROR(_xll.qlIndexFixing(ONIndex1M,I1203,TRUE,_xll.ohTrigger(RecalcTrigger,Trigger1M)),NA())</f>
        <v>3.1932400663121641E-2</v>
      </c>
      <c r="L1203" s="52">
        <f>IFERROR(_xll.qlIndexFixing(Index3M,H1203,TRUE,_xll.ohTrigger(RecalcTrigger,Trigger3M)),NA())</f>
        <v>3.3105800647782603E-2</v>
      </c>
      <c r="M1203" s="52">
        <f>IFERROR(_xll.qlIndexFixing(ONIndex3M,I1203,TRUE,_xll.ohTrigger(RecalcTrigger,Trigger3M)),NA())</f>
        <v>3.2979085579221135E-2</v>
      </c>
      <c r="N1203" s="52">
        <f>IFERROR(_xll.qlIndexFixing(Index6M,$H1203,TRUE,_xll.ohTrigger(RecalcTrigger,Trigger6M)),NA())</f>
        <v>3.4245210063469318E-2</v>
      </c>
      <c r="O1203" s="52">
        <f>IFERROR(_xll.qlIndexFixing(ONIndex6M,I1203,TRUE,_xll.ohTrigger(RecalcTrigger,Trigger6M)),NA())</f>
        <v>3.396881848876987E-2</v>
      </c>
      <c r="P1203" s="52">
        <f>IFERROR(_xll.qlIndexFixing(Index1Y,$H1203,TRUE,_xll.ohTrigger(RecalcTrigger,Trigger1Y)),NA())</f>
        <v>3.5618284875326929E-2</v>
      </c>
      <c r="Q1203" s="52">
        <f>IFERROR(_xll.qlIndexFixing(ONIndex1Y,I1203,TRUE,_xll.ohTrigger(RecalcTrigger,Trigger1Y)),NA())</f>
        <v>3.485497511293012E-2</v>
      </c>
    </row>
    <row r="1204" spans="2:17" x14ac:dyDescent="0.2">
      <c r="B1204" s="46" t="s">
        <v>51</v>
      </c>
      <c r="D1204" s="49">
        <f>_xll.qlCalendarAdvance(LocalCalendar,$D1203,B1204,"f",FALSE)</f>
        <v>47732</v>
      </c>
      <c r="E1204" s="49">
        <f>_xll.qlInterestRateIndexValueDate(IndexON,D1204)</f>
        <v>47732</v>
      </c>
      <c r="F1204" s="52">
        <f>IFERROR(_xll.qlIndexFixing(IndexON,D1204,TRUE,_xll.ohTrigger(RecalcTrigger,TriggerON)),NA())</f>
        <v>3.1013080871282739E-2</v>
      </c>
      <c r="H1204" s="49">
        <f>_xll.qlCalendarAdvance(IborCalendar,$H1203,B1204,"f",FALSE)</f>
        <v>47724</v>
      </c>
      <c r="I1204" s="49">
        <f>_xll.qlInterestRateIndexValueDate(Index1M,$H1204)</f>
        <v>47729</v>
      </c>
      <c r="J1204" s="52">
        <f>IFERROR(_xll.qlIndexFixing(Index1M,$H1204,TRUE,_xll.ohTrigger(RecalcTrigger,Trigger1M)),NA())</f>
        <v>3.1962275007586527E-2</v>
      </c>
      <c r="K1204" s="52">
        <f>IFERROR(_xll.qlIndexFixing(ONIndex1M,I1204,TRUE,_xll.ohTrigger(RecalcTrigger,Trigger1M)),NA())</f>
        <v>3.1928758777528543E-2</v>
      </c>
      <c r="L1204" s="52">
        <f>IFERROR(_xll.qlIndexFixing(Index3M,H1204,TRUE,_xll.ohTrigger(RecalcTrigger,Trigger3M)),NA())</f>
        <v>3.3102666014052477E-2</v>
      </c>
      <c r="M1204" s="52">
        <f>IFERROR(_xll.qlIndexFixing(ONIndex3M,I1204,TRUE,_xll.ohTrigger(RecalcTrigger,Trigger3M)),NA())</f>
        <v>3.2977434238397052E-2</v>
      </c>
      <c r="N1204" s="52">
        <f>IFERROR(_xll.qlIndexFixing(Index6M,$H1204,TRUE,_xll.ohTrigger(RecalcTrigger,Trigger6M)),NA())</f>
        <v>3.4239195878867583E-2</v>
      </c>
      <c r="O1204" s="52">
        <f>IFERROR(_xll.qlIndexFixing(ONIndex6M,I1204,TRUE,_xll.ohTrigger(RecalcTrigger,Trigger6M)),NA())</f>
        <v>3.396753973430755E-2</v>
      </c>
      <c r="P1204" s="52">
        <f>IFERROR(_xll.qlIndexFixing(Index1Y,$H1204,TRUE,_xll.ohTrigger(RecalcTrigger,Trigger1Y)),NA())</f>
        <v>3.5623020502661806E-2</v>
      </c>
      <c r="Q1204" s="52">
        <f>IFERROR(_xll.qlIndexFixing(ONIndex1Y,I1204,TRUE,_xll.ohTrigger(RecalcTrigger,Trigger1Y)),NA())</f>
        <v>3.486152570715717E-2</v>
      </c>
    </row>
    <row r="1205" spans="2:17" x14ac:dyDescent="0.2">
      <c r="B1205" s="46" t="s">
        <v>51</v>
      </c>
      <c r="D1205" s="49">
        <f>_xll.qlCalendarAdvance(LocalCalendar,$D1204,B1205,"f",FALSE)</f>
        <v>47739</v>
      </c>
      <c r="E1205" s="49">
        <f>_xll.qlInterestRateIndexValueDate(IndexON,D1205)</f>
        <v>47739</v>
      </c>
      <c r="F1205" s="52">
        <f>IFERROR(_xll.qlIndexFixing(IndexON,D1205,TRUE,_xll.ohTrigger(RecalcTrigger,TriggerON)),NA())</f>
        <v>3.1013068541945188E-2</v>
      </c>
      <c r="H1205" s="49">
        <f>_xll.qlCalendarAdvance(IborCalendar,$H1204,B1205,"f",FALSE)</f>
        <v>47731</v>
      </c>
      <c r="I1205" s="49">
        <f>_xll.qlInterestRateIndexValueDate(Index1M,$H1205)</f>
        <v>47735</v>
      </c>
      <c r="J1205" s="52">
        <f>IFERROR(_xll.qlIndexFixing(Index1M,$H1205,TRUE,_xll.ohTrigger(RecalcTrigger,Trigger1M)),NA())</f>
        <v>3.1959135283226026E-2</v>
      </c>
      <c r="K1205" s="52">
        <f>IFERROR(_xll.qlIndexFixing(ONIndex1M,I1205,TRUE,_xll.ohTrigger(RecalcTrigger,Trigger1M)),NA())</f>
        <v>3.1925634051850338E-2</v>
      </c>
      <c r="L1205" s="52">
        <f>IFERROR(_xll.qlIndexFixing(Index3M,H1205,TRUE,_xll.ohTrigger(RecalcTrigger,Trigger3M)),NA())</f>
        <v>3.3101162653260137E-2</v>
      </c>
      <c r="M1205" s="52">
        <f>IFERROR(_xll.qlIndexFixing(ONIndex3M,I1205,TRUE,_xll.ohTrigger(RecalcTrigger,Trigger3M)),NA())</f>
        <v>3.2976009263299133E-2</v>
      </c>
      <c r="N1205" s="52">
        <f>IFERROR(_xll.qlIndexFixing(Index6M,$H1205,TRUE,_xll.ohTrigger(RecalcTrigger,Trigger6M)),NA())</f>
        <v>3.4239415911442493E-2</v>
      </c>
      <c r="O1205" s="52">
        <f>IFERROR(_xll.qlIndexFixing(ONIndex6M,I1205,TRUE,_xll.ohTrigger(RecalcTrigger,Trigger6M)),NA())</f>
        <v>3.3966432280498893E-2</v>
      </c>
      <c r="P1205" s="52">
        <f>IFERROR(_xll.qlIndexFixing(Index1Y,$H1205,TRUE,_xll.ohTrigger(RecalcTrigger,Trigger1Y)),NA())</f>
        <v>3.5627016846623095E-2</v>
      </c>
      <c r="Q1205" s="52">
        <f>IFERROR(_xll.qlIndexFixing(ONIndex1Y,I1205,TRUE,_xll.ohTrigger(RecalcTrigger,Trigger1Y)),NA())</f>
        <v>3.4867079902580755E-2</v>
      </c>
    </row>
    <row r="1206" spans="2:17" x14ac:dyDescent="0.2">
      <c r="B1206" s="46" t="s">
        <v>51</v>
      </c>
      <c r="D1206" s="49">
        <f>_xll.qlCalendarAdvance(LocalCalendar,$D1205,B1206,"f",FALSE)</f>
        <v>47746</v>
      </c>
      <c r="E1206" s="49">
        <f>_xll.qlInterestRateIndexValueDate(IndexON,D1206)</f>
        <v>47746</v>
      </c>
      <c r="F1206" s="52">
        <f>IFERROR(_xll.qlIndexFixing(IndexON,D1206,TRUE,_xll.ohTrigger(RecalcTrigger,TriggerON)),NA())</f>
        <v>3.1013028872131088E-2</v>
      </c>
      <c r="H1206" s="49">
        <f>_xll.qlCalendarAdvance(IborCalendar,$H1205,B1206,"f",FALSE)</f>
        <v>47738</v>
      </c>
      <c r="I1206" s="49">
        <f>_xll.qlInterestRateIndexValueDate(Index1M,$H1206)</f>
        <v>47742</v>
      </c>
      <c r="J1206" s="52">
        <f>IFERROR(_xll.qlIndexFixing(Index1M,$H1206,TRUE,_xll.ohTrigger(RecalcTrigger,Trigger1M)),NA())</f>
        <v>3.1955468635544548E-2</v>
      </c>
      <c r="K1206" s="52">
        <f>IFERROR(_xll.qlIndexFixing(ONIndex1M,I1206,TRUE,_xll.ohTrigger(RecalcTrigger,Trigger1M)),NA())</f>
        <v>3.1921984911020829E-2</v>
      </c>
      <c r="L1206" s="52">
        <f>IFERROR(_xll.qlIndexFixing(Index3M,H1206,TRUE,_xll.ohTrigger(RecalcTrigger,Trigger3M)),NA())</f>
        <v>3.3099397510760277E-2</v>
      </c>
      <c r="M1206" s="52">
        <f>IFERROR(_xll.qlIndexFixing(ONIndex3M,I1206,TRUE,_xll.ohTrigger(RecalcTrigger,Trigger3M)),NA())</f>
        <v>3.2974335661961618E-2</v>
      </c>
      <c r="N1206" s="52">
        <f>IFERROR(_xll.qlIndexFixing(Index6M,$H1206,TRUE,_xll.ohTrigger(RecalcTrigger,Trigger6M)),NA())</f>
        <v>3.4237900129354515E-2</v>
      </c>
      <c r="O1206" s="52">
        <f>IFERROR(_xll.qlIndexFixing(ONIndex6M,I1206,TRUE,_xll.ohTrigger(RecalcTrigger,Trigger6M)),NA())</f>
        <v>3.3965126976234217E-2</v>
      </c>
      <c r="P1206" s="52">
        <f>IFERROR(_xll.qlIndexFixing(Index1Y,$H1206,TRUE,_xll.ohTrigger(RecalcTrigger,Trigger1Y)),NA())</f>
        <v>3.5631606020909708E-2</v>
      </c>
      <c r="Q1206" s="52">
        <f>IFERROR(_xll.qlIndexFixing(ONIndex1Y,I1206,TRUE,_xll.ohTrigger(RecalcTrigger,Trigger1Y)),NA())</f>
        <v>3.4873489097675403E-2</v>
      </c>
    </row>
    <row r="1207" spans="2:17" x14ac:dyDescent="0.2">
      <c r="B1207" s="46" t="s">
        <v>51</v>
      </c>
      <c r="D1207" s="49">
        <f>_xll.qlCalendarAdvance(LocalCalendar,$D1206,B1207,"f",FALSE)</f>
        <v>47753</v>
      </c>
      <c r="E1207" s="49">
        <f>_xll.qlInterestRateIndexValueDate(IndexON,D1207)</f>
        <v>47753</v>
      </c>
      <c r="F1207" s="52">
        <f>IFERROR(_xll.qlIndexFixing(IndexON,D1207,TRUE,_xll.ohTrigger(RecalcTrigger,TriggerON)),NA())</f>
        <v>3.1012961861893729E-2</v>
      </c>
      <c r="H1207" s="49">
        <f>_xll.qlCalendarAdvance(IborCalendar,$H1206,B1207,"f",FALSE)</f>
        <v>47745</v>
      </c>
      <c r="I1207" s="49">
        <f>_xll.qlInterestRateIndexValueDate(Index1M,$H1207)</f>
        <v>47749</v>
      </c>
      <c r="J1207" s="52">
        <f>IFERROR(_xll.qlIndexFixing(Index1M,$H1207,TRUE,_xll.ohTrigger(RecalcTrigger,Trigger1M)),NA())</f>
        <v>3.1951798072248572E-2</v>
      </c>
      <c r="K1207" s="52">
        <f>IFERROR(_xll.qlIndexFixing(ONIndex1M,I1207,TRUE,_xll.ohTrigger(RecalcTrigger,Trigger1M)),NA())</f>
        <v>3.1918331863556304E-2</v>
      </c>
      <c r="L1207" s="52">
        <f>IFERROR(_xll.qlIndexFixing(Index3M,H1207,TRUE,_xll.ohTrigger(RecalcTrigger,Trigger3M)),NA())</f>
        <v>3.309762028350173E-2</v>
      </c>
      <c r="M1207" s="52">
        <f>IFERROR(_xll.qlIndexFixing(ONIndex3M,I1207,TRUE,_xll.ohTrigger(RecalcTrigger,Trigger3M)),NA())</f>
        <v>3.2972650074452048E-2</v>
      </c>
      <c r="N1207" s="52">
        <f>IFERROR(_xll.qlIndexFixing(Index6M,$H1207,TRUE,_xll.ohTrigger(RecalcTrigger,Trigger6M)),NA())</f>
        <v>3.4236369806304255E-2</v>
      </c>
      <c r="O1207" s="52">
        <f>IFERROR(_xll.qlIndexFixing(ONIndex6M,I1207,TRUE,_xll.ohTrigger(RecalcTrigger,Trigger6M)),NA())</f>
        <v>3.3963807375805288E-2</v>
      </c>
      <c r="P1207" s="52">
        <f>IFERROR(_xll.qlIndexFixing(Index1Y,$H1207,TRUE,_xll.ohTrigger(RecalcTrigger,Trigger1Y)),NA())</f>
        <v>3.5636116334337213E-2</v>
      </c>
      <c r="Q1207" s="52">
        <f>IFERROR(_xll.qlIndexFixing(ONIndex1Y,I1207,TRUE,_xll.ohTrigger(RecalcTrigger,Trigger1Y)),NA())</f>
        <v>3.4879822154634255E-2</v>
      </c>
    </row>
    <row r="1208" spans="2:17" x14ac:dyDescent="0.2">
      <c r="B1208" s="46" t="s">
        <v>51</v>
      </c>
      <c r="D1208" s="49">
        <f>_xll.qlCalendarAdvance(LocalCalendar,$D1207,B1208,"f",FALSE)</f>
        <v>47760</v>
      </c>
      <c r="E1208" s="49">
        <f>_xll.qlInterestRateIndexValueDate(IndexON,D1208)</f>
        <v>47760</v>
      </c>
      <c r="F1208" s="52">
        <f>IFERROR(_xll.qlIndexFixing(IndexON,D1208,TRUE,_xll.ohTrigger(RecalcTrigger,TriggerON)),NA())</f>
        <v>3.1012867511206466E-2</v>
      </c>
      <c r="H1208" s="49">
        <f>_xll.qlCalendarAdvance(IborCalendar,$H1207,B1208,"f",FALSE)</f>
        <v>47752</v>
      </c>
      <c r="I1208" s="49">
        <f>_xll.qlInterestRateIndexValueDate(Index1M,$H1208)</f>
        <v>47756</v>
      </c>
      <c r="J1208" s="52">
        <f>IFERROR(_xll.qlIndexFixing(Index1M,$H1208,TRUE,_xll.ohTrigger(RecalcTrigger,Trigger1M)),NA())</f>
        <v>3.1949277154464113E-2</v>
      </c>
      <c r="K1208" s="52">
        <f>IFERROR(_xll.qlIndexFixing(ONIndex1M,I1208,TRUE,_xll.ohTrigger(RecalcTrigger,Trigger1M)),NA())</f>
        <v>3.1914674909456764E-2</v>
      </c>
      <c r="L1208" s="52">
        <f>IFERROR(_xll.qlIndexFixing(Index3M,H1208,TRUE,_xll.ohTrigger(RecalcTrigger,Trigger3M)),NA())</f>
        <v>3.3097217927411673E-2</v>
      </c>
      <c r="M1208" s="52">
        <f>IFERROR(_xll.qlIndexFixing(ONIndex3M,I1208,TRUE,_xll.ohTrigger(RecalcTrigger,Trigger3M)),NA())</f>
        <v>3.2970952500530615E-2</v>
      </c>
      <c r="N1208" s="52">
        <f>IFERROR(_xll.qlIndexFixing(Index6M,$H1208,TRUE,_xll.ohTrigger(RecalcTrigger,Trigger6M)),NA())</f>
        <v>3.4234824942325097E-2</v>
      </c>
      <c r="O1208" s="52">
        <f>IFERROR(_xll.qlIndexFixing(ONIndex6M,I1208,TRUE,_xll.ohTrigger(RecalcTrigger,Trigger6M)),NA())</f>
        <v>3.3962473479531852E-2</v>
      </c>
      <c r="P1208" s="52">
        <f>IFERROR(_xll.qlIndexFixing(Index1Y,$H1208,TRUE,_xll.ohTrigger(RecalcTrigger,Trigger1Y)),NA())</f>
        <v>3.5640547785861849E-2</v>
      </c>
      <c r="Q1208" s="52">
        <f>IFERROR(_xll.qlIndexFixing(ONIndex1Y,I1208,TRUE,_xll.ohTrigger(RecalcTrigger,Trigger1Y)),NA())</f>
        <v>3.4886079073697118E-2</v>
      </c>
    </row>
    <row r="1209" spans="2:17" x14ac:dyDescent="0.2">
      <c r="B1209" s="46" t="s">
        <v>51</v>
      </c>
      <c r="D1209" s="49">
        <f>_xll.qlCalendarAdvance(LocalCalendar,$D1208,B1209,"f",FALSE)</f>
        <v>47767</v>
      </c>
      <c r="E1209" s="49">
        <f>_xll.qlInterestRateIndexValueDate(IndexON,D1209)</f>
        <v>47767</v>
      </c>
      <c r="F1209" s="52">
        <f>IFERROR(_xll.qlIndexFixing(IndexON,D1209,TRUE,_xll.ohTrigger(RecalcTrigger,TriggerON)),NA())</f>
        <v>3.1014071661379372E-2</v>
      </c>
      <c r="H1209" s="49">
        <f>_xll.qlCalendarAdvance(IborCalendar,$H1208,B1209,"f",FALSE)</f>
        <v>47759</v>
      </c>
      <c r="I1209" s="49">
        <f>_xll.qlInterestRateIndexValueDate(Index1M,$H1209)</f>
        <v>47763</v>
      </c>
      <c r="J1209" s="52">
        <f>IFERROR(_xll.qlIndexFixing(Index1M,$H1209,TRUE,_xll.ohTrigger(RecalcTrigger,Trigger1M)),NA())</f>
        <v>3.1945598154237073E-2</v>
      </c>
      <c r="K1209" s="52">
        <f>IFERROR(_xll.qlIndexFixing(ONIndex1M,I1209,TRUE,_xll.ohTrigger(RecalcTrigger,Trigger1M)),NA())</f>
        <v>3.1911014048722208E-2</v>
      </c>
      <c r="L1209" s="52">
        <f>IFERROR(_xll.qlIndexFixing(Index3M,H1209,TRUE,_xll.ohTrigger(RecalcTrigger,Trigger3M)),NA())</f>
        <v>3.3095415502491919E-2</v>
      </c>
      <c r="M1209" s="52">
        <f>IFERROR(_xll.qlIndexFixing(ONIndex3M,I1209,TRUE,_xll.ohTrigger(RecalcTrigger,Trigger3M)),NA())</f>
        <v>3.2969242940277255E-2</v>
      </c>
      <c r="N1209" s="52">
        <f>IFERROR(_xll.qlIndexFixing(Index6M,$H1209,TRUE,_xll.ohTrigger(RecalcTrigger,Trigger6M)),NA())</f>
        <v>3.4233265537449098E-2</v>
      </c>
      <c r="O1209" s="52">
        <f>IFERROR(_xll.qlIndexFixing(ONIndex6M,I1209,TRUE,_xll.ohTrigger(RecalcTrigger,Trigger6M)),NA())</f>
        <v>3.3961125287174099E-2</v>
      </c>
      <c r="P1209" s="52">
        <f>IFERROR(_xll.qlIndexFixing(Index1Y,$H1209,TRUE,_xll.ohTrigger(RecalcTrigger,Trigger1Y)),NA())</f>
        <v>3.5644900374456716E-2</v>
      </c>
      <c r="Q1209" s="52">
        <f>IFERROR(_xll.qlIndexFixing(ONIndex1Y,I1209,TRUE,_xll.ohTrigger(RecalcTrigger,Trigger1Y)),NA())</f>
        <v>3.4892259854624186E-2</v>
      </c>
    </row>
    <row r="1210" spans="2:17" x14ac:dyDescent="0.2">
      <c r="B1210" s="46" t="s">
        <v>51</v>
      </c>
      <c r="D1210" s="49">
        <f>_xll.qlCalendarAdvance(LocalCalendar,$D1209,B1210,"f",FALSE)</f>
        <v>47774</v>
      </c>
      <c r="E1210" s="49">
        <f>_xll.qlInterestRateIndexValueDate(IndexON,D1210)</f>
        <v>47774</v>
      </c>
      <c r="F1210" s="52">
        <f>IFERROR(_xll.qlIndexFixing(IndexON,D1210,TRUE,_xll.ohTrigger(RecalcTrigger,TriggerON)),NA())</f>
        <v>3.1012596788535518E-2</v>
      </c>
      <c r="H1210" s="49">
        <f>_xll.qlCalendarAdvance(IborCalendar,$H1209,B1210,"f",FALSE)</f>
        <v>47766</v>
      </c>
      <c r="I1210" s="49">
        <f>_xll.qlInterestRateIndexValueDate(Index1M,$H1210)</f>
        <v>47771</v>
      </c>
      <c r="J1210" s="52">
        <f>IFERROR(_xll.qlIndexFixing(Index1M,$H1210,TRUE,_xll.ohTrigger(RecalcTrigger,Trigger1M)),NA())</f>
        <v>3.1941388787559914E-2</v>
      </c>
      <c r="K1210" s="52">
        <f>IFERROR(_xll.qlIndexFixing(ONIndex1M,I1210,TRUE,_xll.ohTrigger(RecalcTrigger,Trigger1M)),NA())</f>
        <v>3.1906825424234952E-2</v>
      </c>
      <c r="L1210" s="52">
        <f>IFERROR(_xll.qlIndexFixing(Index3M,H1210,TRUE,_xll.ohTrigger(RecalcTrigger,Trigger3M)),NA())</f>
        <v>3.3093340789349765E-2</v>
      </c>
      <c r="M1210" s="52">
        <f>IFERROR(_xll.qlIndexFixing(ONIndex3M,I1210,TRUE,_xll.ohTrigger(RecalcTrigger,Trigger3M)),NA())</f>
        <v>3.2967274479842601E-2</v>
      </c>
      <c r="N1210" s="52">
        <f>IFERROR(_xll.qlIndexFixing(Index6M,$H1210,TRUE,_xll.ohTrigger(RecalcTrigger,Trigger6M)),NA())</f>
        <v>3.4231465555313006E-2</v>
      </c>
      <c r="O1210" s="52">
        <f>IFERROR(_xll.qlIndexFixing(ONIndex6M,I1210,TRUE,_xll.ohTrigger(RecalcTrigger,Trigger6M)),NA())</f>
        <v>3.3959566990482415E-2</v>
      </c>
      <c r="P1210" s="52">
        <f>IFERROR(_xll.qlIndexFixing(Index1Y,$H1210,TRUE,_xll.ohTrigger(RecalcTrigger,Trigger1Y)),NA())</f>
        <v>3.564977819327779E-2</v>
      </c>
      <c r="Q1210" s="52">
        <f>IFERROR(_xll.qlIndexFixing(ONIndex1Y,I1210,TRUE,_xll.ohTrigger(RecalcTrigger,Trigger1Y)),NA())</f>
        <v>3.4899230374065837E-2</v>
      </c>
    </row>
    <row r="1211" spans="2:17" x14ac:dyDescent="0.2">
      <c r="B1211" s="46" t="s">
        <v>51</v>
      </c>
      <c r="D1211" s="49">
        <f>_xll.qlCalendarAdvance(LocalCalendar,$D1210,B1211,"f",FALSE)</f>
        <v>47781</v>
      </c>
      <c r="E1211" s="49">
        <f>_xll.qlInterestRateIndexValueDate(IndexON,D1211)</f>
        <v>47781</v>
      </c>
      <c r="F1211" s="52">
        <f>IFERROR(_xll.qlIndexFixing(IndexON,D1211,TRUE,_xll.ohTrigger(RecalcTrigger,TriggerON)),NA())</f>
        <v>3.1012420416551834E-2</v>
      </c>
      <c r="H1211" s="49">
        <f>_xll.qlCalendarAdvance(IborCalendar,$H1210,B1211,"f",FALSE)</f>
        <v>47773</v>
      </c>
      <c r="I1211" s="49">
        <f>_xll.qlInterestRateIndexValueDate(Index1M,$H1211)</f>
        <v>47777</v>
      </c>
      <c r="J1211" s="52">
        <f>IFERROR(_xll.qlIndexFixing(Index1M,$H1211,TRUE,_xll.ohTrigger(RecalcTrigger,Trigger1M)),NA())</f>
        <v>3.1938228406060185E-2</v>
      </c>
      <c r="K1211" s="52">
        <f>IFERROR(_xll.qlIndexFixing(ONIndex1M,I1211,TRUE,_xll.ohTrigger(RecalcTrigger,Trigger1M)),NA())</f>
        <v>3.1903680607427987E-2</v>
      </c>
      <c r="L1211" s="52">
        <f>IFERROR(_xll.qlIndexFixing(Index3M,H1211,TRUE,_xll.ohTrigger(RecalcTrigger,Trigger3M)),NA())</f>
        <v>3.3091774395247513E-2</v>
      </c>
      <c r="M1211" s="52">
        <f>IFERROR(_xll.qlIndexFixing(ONIndex3M,I1211,TRUE,_xll.ohTrigger(RecalcTrigger,Trigger3M)),NA())</f>
        <v>3.2965787860614881E-2</v>
      </c>
      <c r="N1211" s="52">
        <f>IFERROR(_xll.qlIndexFixing(Index6M,$H1211,TRUE,_xll.ohTrigger(RecalcTrigger,Trigger6M)),NA())</f>
        <v>3.4230103105145814E-2</v>
      </c>
      <c r="O1211" s="52">
        <f>IFERROR(_xll.qlIndexFixing(ONIndex6M,I1211,TRUE,_xll.ohTrigger(RecalcTrigger,Trigger6M)),NA())</f>
        <v>3.3958386014365516E-2</v>
      </c>
      <c r="P1211" s="52">
        <f>IFERROR(_xll.qlIndexFixing(Index1Y,$H1211,TRUE,_xll.ohTrigger(RecalcTrigger,Trigger1Y)),NA())</f>
        <v>3.5653368958845195E-2</v>
      </c>
      <c r="Q1211" s="52">
        <f>IFERROR(_xll.qlIndexFixing(ONIndex1Y,I1211,TRUE,_xll.ohTrigger(RecalcTrigger,Trigger1Y)),NA())</f>
        <v>3.4904393002310741E-2</v>
      </c>
    </row>
    <row r="1212" spans="2:17" x14ac:dyDescent="0.2">
      <c r="B1212" s="46" t="s">
        <v>51</v>
      </c>
      <c r="D1212" s="49">
        <f>_xll.qlCalendarAdvance(LocalCalendar,$D1211,B1212,"f",FALSE)</f>
        <v>47788</v>
      </c>
      <c r="E1212" s="49">
        <f>_xll.qlInterestRateIndexValueDate(IndexON,D1212)</f>
        <v>47788</v>
      </c>
      <c r="F1212" s="52">
        <f>IFERROR(_xll.qlIndexFixing(IndexON,D1212,TRUE,_xll.ohTrigger(RecalcTrigger,TriggerON)),NA())</f>
        <v>3.1012216704118245E-2</v>
      </c>
      <c r="H1212" s="49">
        <f>_xll.qlCalendarAdvance(IborCalendar,$H1211,B1212,"f",FALSE)</f>
        <v>47780</v>
      </c>
      <c r="I1212" s="49">
        <f>_xll.qlInterestRateIndexValueDate(Index1M,$H1212)</f>
        <v>47784</v>
      </c>
      <c r="J1212" s="52">
        <f>IFERROR(_xll.qlIndexFixing(Index1M,$H1212,TRUE,_xll.ohTrigger(RecalcTrigger,Trigger1M)),NA())</f>
        <v>3.1935688804725637E-2</v>
      </c>
      <c r="K1212" s="52">
        <f>IFERROR(_xll.qlIndexFixing(ONIndex1M,I1212,TRUE,_xll.ohTrigger(RecalcTrigger,Trigger1M)),NA())</f>
        <v>3.1900008026708448E-2</v>
      </c>
      <c r="L1212" s="52">
        <f>IFERROR(_xll.qlIndexFixing(Index3M,H1212,TRUE,_xll.ohTrigger(RecalcTrigger,Trigger3M)),NA())</f>
        <v>3.3089935712956743E-2</v>
      </c>
      <c r="M1212" s="52">
        <f>IFERROR(_xll.qlIndexFixing(ONIndex3M,I1212,TRUE,_xll.ohTrigger(RecalcTrigger,Trigger3M)),NA())</f>
        <v>3.2964042341285804E-2</v>
      </c>
      <c r="N1212" s="52">
        <f>IFERROR(_xll.qlIndexFixing(Index6M,$H1212,TRUE,_xll.ohTrigger(RecalcTrigger,Trigger6M)),NA())</f>
        <v>3.422850007778705E-2</v>
      </c>
      <c r="O1212" s="52">
        <f>IFERROR(_xll.qlIndexFixing(ONIndex6M,I1212,TRUE,_xll.ohTrigger(RecalcTrigger,Trigger6M)),NA())</f>
        <v>3.395699493383475E-2</v>
      </c>
      <c r="P1212" s="52">
        <f>IFERROR(_xll.qlIndexFixing(Index1Y,$H1212,TRUE,_xll.ohTrigger(RecalcTrigger,Trigger1Y)),NA())</f>
        <v>3.5657484952677863E-2</v>
      </c>
      <c r="Q1212" s="52">
        <f>IFERROR(_xll.qlIndexFixing(ONIndex1Y,I1212,TRUE,_xll.ohTrigger(RecalcTrigger,Trigger1Y)),NA())</f>
        <v>3.4910345369150164E-2</v>
      </c>
    </row>
    <row r="1213" spans="2:17" x14ac:dyDescent="0.2">
      <c r="B1213" s="46" t="s">
        <v>51</v>
      </c>
      <c r="D1213" s="49">
        <f>_xll.qlCalendarAdvance(LocalCalendar,$D1212,B1213,"f",FALSE)</f>
        <v>47795</v>
      </c>
      <c r="E1213" s="49">
        <f>_xll.qlInterestRateIndexValueDate(IndexON,D1213)</f>
        <v>47795</v>
      </c>
      <c r="F1213" s="52">
        <f>IFERROR(_xll.qlIndexFixing(IndexON,D1213,TRUE,_xll.ohTrigger(RecalcTrigger,TriggerON)),NA())</f>
        <v>3.1013303614813026E-2</v>
      </c>
      <c r="H1213" s="49">
        <f>_xll.qlCalendarAdvance(IborCalendar,$H1212,B1213,"f",FALSE)</f>
        <v>47787</v>
      </c>
      <c r="I1213" s="49">
        <f>_xll.qlInterestRateIndexValueDate(Index1M,$H1213)</f>
        <v>47791</v>
      </c>
      <c r="J1213" s="52">
        <f>IFERROR(_xll.qlIndexFixing(Index1M,$H1213,TRUE,_xll.ohTrigger(RecalcTrigger,Trigger1M)),NA())</f>
        <v>3.1929692464768067E-2</v>
      </c>
      <c r="K1213" s="52">
        <f>IFERROR(_xll.qlIndexFixing(ONIndex1M,I1213,TRUE,_xll.ohTrigger(RecalcTrigger,Trigger1M)),NA())</f>
        <v>3.1896331539353895E-2</v>
      </c>
      <c r="L1213" s="52">
        <f>IFERROR(_xll.qlIndexFixing(Index3M,H1213,TRUE,_xll.ohTrigger(RecalcTrigger,Trigger3M)),NA())</f>
        <v>3.308808494491184E-2</v>
      </c>
      <c r="M1213" s="52">
        <f>IFERROR(_xll.qlIndexFixing(ONIndex3M,I1213,TRUE,_xll.ohTrigger(RecalcTrigger,Trigger3M)),NA())</f>
        <v>3.2962284835544864E-2</v>
      </c>
      <c r="N1213" s="52">
        <f>IFERROR(_xll.qlIndexFixing(Index6M,$H1213,TRUE,_xll.ohTrigger(RecalcTrigger,Trigger6M)),NA())</f>
        <v>3.422837968931941E-2</v>
      </c>
      <c r="O1213" s="52">
        <f>IFERROR(_xll.qlIndexFixing(ONIndex6M,I1213,TRUE,_xll.ohTrigger(RecalcTrigger,Trigger6M)),NA())</f>
        <v>3.3955589557299604E-2</v>
      </c>
      <c r="P1213" s="52">
        <f>IFERROR(_xll.qlIndexFixing(Index1Y,$H1213,TRUE,_xll.ohTrigger(RecalcTrigger,Trigger1Y)),NA())</f>
        <v>3.5661522079659072E-2</v>
      </c>
      <c r="Q1213" s="52">
        <f>IFERROR(_xll.qlIndexFixing(ONIndex1Y,I1213,TRUE,_xll.ohTrigger(RecalcTrigger,Trigger1Y)),NA())</f>
        <v>3.4916221597773855E-2</v>
      </c>
    </row>
    <row r="1214" spans="2:17" x14ac:dyDescent="0.2">
      <c r="B1214" s="46" t="s">
        <v>51</v>
      </c>
      <c r="D1214" s="49">
        <f>_xll.qlCalendarAdvance(LocalCalendar,$D1213,B1214,"f",FALSE)</f>
        <v>47802</v>
      </c>
      <c r="E1214" s="49">
        <f>_xll.qlInterestRateIndexValueDate(IndexON,D1214)</f>
        <v>47802</v>
      </c>
      <c r="F1214" s="52">
        <f>IFERROR(_xll.qlIndexFixing(IndexON,D1214,TRUE,_xll.ohTrigger(RecalcTrigger,TriggerON)),NA())</f>
        <v>3.1011727257928001E-2</v>
      </c>
      <c r="H1214" s="49">
        <f>_xll.qlCalendarAdvance(IborCalendar,$H1213,B1214,"f",FALSE)</f>
        <v>47794</v>
      </c>
      <c r="I1214" s="49">
        <f>_xll.qlInterestRateIndexValueDate(Index1M,$H1214)</f>
        <v>47799</v>
      </c>
      <c r="J1214" s="52">
        <f>IFERROR(_xll.qlIndexFixing(Index1M,$H1214,TRUE,_xll.ohTrigger(RecalcTrigger,Trigger1M)),NA())</f>
        <v>3.1925465890847882E-2</v>
      </c>
      <c r="K1214" s="52">
        <f>IFERROR(_xll.qlIndexFixing(ONIndex1M,I1214,TRUE,_xll.ohTrigger(RecalcTrigger,Trigger1M)),NA())</f>
        <v>3.1892125055952292E-2</v>
      </c>
      <c r="L1214" s="52">
        <f>IFERROR(_xll.qlIndexFixing(Index3M,H1214,TRUE,_xll.ohTrigger(RecalcTrigger,Trigger3M)),NA())</f>
        <v>3.3085954982569686E-2</v>
      </c>
      <c r="M1214" s="52">
        <f>IFERROR(_xll.qlIndexFixing(ONIndex3M,I1214,TRUE,_xll.ohTrigger(RecalcTrigger,Trigger3M)),NA())</f>
        <v>3.2960261580541328E-2</v>
      </c>
      <c r="N1214" s="52">
        <f>IFERROR(_xll.qlIndexFixing(Index6M,$H1214,TRUE,_xll.ohTrigger(RecalcTrigger,Trigger6M)),NA())</f>
        <v>3.4223520218738084E-2</v>
      </c>
      <c r="O1214" s="52">
        <f>IFERROR(_xll.qlIndexFixing(ONIndex6M,I1214,TRUE,_xll.ohTrigger(RecalcTrigger,Trigger6M)),NA())</f>
        <v>3.3953965907445038E-2</v>
      </c>
      <c r="P1214" s="52">
        <f>IFERROR(_xll.qlIndexFixing(Index1Y,$H1214,TRUE,_xll.ohTrigger(RecalcTrigger,Trigger1Y)),NA())</f>
        <v>3.5666039366213757E-2</v>
      </c>
      <c r="Q1214" s="52">
        <f>IFERROR(_xll.qlIndexFixing(ONIndex1Y,I1214,TRUE,_xll.ohTrigger(RecalcTrigger,Trigger1Y)),NA())</f>
        <v>3.4922844057554414E-2</v>
      </c>
    </row>
    <row r="1215" spans="2:17" x14ac:dyDescent="0.2">
      <c r="B1215" s="46" t="s">
        <v>51</v>
      </c>
      <c r="D1215" s="49">
        <f>_xll.qlCalendarAdvance(LocalCalendar,$D1214,B1215,"f",FALSE)</f>
        <v>47809</v>
      </c>
      <c r="E1215" s="49">
        <f>_xll.qlInterestRateIndexValueDate(IndexON,D1215)</f>
        <v>47809</v>
      </c>
      <c r="F1215" s="52">
        <f>IFERROR(_xll.qlIndexFixing(IndexON,D1215,TRUE,_xll.ohTrigger(RecalcTrigger,TriggerON)),NA())</f>
        <v>3.1011441524171346E-2</v>
      </c>
      <c r="H1215" s="49">
        <f>_xll.qlCalendarAdvance(IborCalendar,$H1214,B1215,"f",FALSE)</f>
        <v>47801</v>
      </c>
      <c r="I1215" s="49">
        <f>_xll.qlInterestRateIndexValueDate(Index1M,$H1215)</f>
        <v>47805</v>
      </c>
      <c r="J1215" s="52">
        <f>IFERROR(_xll.qlIndexFixing(Index1M,$H1215,TRUE,_xll.ohTrigger(RecalcTrigger,Trigger1M)),NA())</f>
        <v>3.1922292604193103E-2</v>
      </c>
      <c r="K1215" s="52">
        <f>IFERROR(_xll.qlIndexFixing(ONIndex1M,I1215,TRUE,_xll.ohTrigger(RecalcTrigger,Trigger1M)),NA())</f>
        <v>3.1888966844899613E-2</v>
      </c>
      <c r="L1215" s="52">
        <f>IFERROR(_xll.qlIndexFixing(Index3M,H1215,TRUE,_xll.ohTrigger(RecalcTrigger,Trigger3M)),NA())</f>
        <v>3.3084347151622173E-2</v>
      </c>
      <c r="M1215" s="52">
        <f>IFERROR(_xll.qlIndexFixing(ONIndex3M,I1215,TRUE,_xll.ohTrigger(RecalcTrigger,Trigger3M)),NA())</f>
        <v>3.2958733865067202E-2</v>
      </c>
      <c r="N1215" s="52">
        <f>IFERROR(_xll.qlIndexFixing(Index6M,$H1215,TRUE,_xll.ohTrigger(RecalcTrigger,Trigger6M)),NA())</f>
        <v>3.4223603751297738E-2</v>
      </c>
      <c r="O1215" s="52">
        <f>IFERROR(_xll.qlIndexFixing(ONIndex6M,I1215,TRUE,_xll.ohTrigger(RecalcTrigger,Trigger6M)),NA())</f>
        <v>3.395273591621617E-2</v>
      </c>
      <c r="P1215" s="52">
        <f>IFERROR(_xll.qlIndexFixing(Index1Y,$H1215,TRUE,_xll.ohTrigger(RecalcTrigger,Trigger1Y)),NA())</f>
        <v>3.5669359729347344E-2</v>
      </c>
      <c r="Q1215" s="52">
        <f>IFERROR(_xll.qlIndexFixing(ONIndex1Y,I1215,TRUE,_xll.ohTrigger(RecalcTrigger,Trigger1Y)),NA())</f>
        <v>3.492774564101353E-2</v>
      </c>
    </row>
    <row r="1216" spans="2:17" x14ac:dyDescent="0.2">
      <c r="B1216" s="46" t="s">
        <v>51</v>
      </c>
      <c r="D1216" s="49">
        <f>_xll.qlCalendarAdvance(LocalCalendar,$D1215,B1216,"f",FALSE)</f>
        <v>47816</v>
      </c>
      <c r="E1216" s="49">
        <f>_xll.qlInterestRateIndexValueDate(IndexON,D1216)</f>
        <v>47816</v>
      </c>
      <c r="F1216" s="52">
        <f>IFERROR(_xll.qlIndexFixing(IndexON,D1216,TRUE,_xll.ohTrigger(RecalcTrigger,TriggerON)),NA())</f>
        <v>3.1011128449964787E-2</v>
      </c>
      <c r="H1216" s="49">
        <f>_xll.qlCalendarAdvance(IborCalendar,$H1215,B1216,"f",FALSE)</f>
        <v>47808</v>
      </c>
      <c r="I1216" s="49">
        <f>_xll.qlInterestRateIndexValueDate(Index1M,$H1216)</f>
        <v>47812</v>
      </c>
      <c r="J1216" s="52">
        <f>IFERROR(_xll.qlIndexFixing(Index1M,$H1216,TRUE,_xll.ohTrigger(RecalcTrigger,Trigger1M)),NA())</f>
        <v>3.1920884224024282E-2</v>
      </c>
      <c r="K1216" s="52">
        <f>IFERROR(_xll.qlIndexFixing(ONIndex1M,I1216,TRUE,_xll.ohTrigger(RecalcTrigger,Trigger1M)),NA())</f>
        <v>3.1885278637640013E-2</v>
      </c>
      <c r="L1216" s="52">
        <f>IFERROR(_xll.qlIndexFixing(Index3M,H1216,TRUE,_xll.ohTrigger(RecalcTrigger,Trigger3M)),NA())</f>
        <v>3.3082460126412173E-2</v>
      </c>
      <c r="M1216" s="52">
        <f>IFERROR(_xll.qlIndexFixing(ONIndex3M,I1216,TRUE,_xll.ohTrigger(RecalcTrigger,Trigger3M)),NA())</f>
        <v>3.2956940400330481E-2</v>
      </c>
      <c r="N1216" s="52">
        <f>IFERROR(_xll.qlIndexFixing(Index6M,$H1216,TRUE,_xll.ohTrigger(RecalcTrigger,Trigger6M)),NA())</f>
        <v>3.4223436158991587E-2</v>
      </c>
      <c r="O1216" s="52">
        <f>IFERROR(_xll.qlIndexFixing(ONIndex6M,I1216,TRUE,_xll.ohTrigger(RecalcTrigger,Trigger6M)),NA())</f>
        <v>3.3951287651587947E-2</v>
      </c>
      <c r="P1216" s="52">
        <f>IFERROR(_xll.qlIndexFixing(Index1Y,$H1216,TRUE,_xll.ohTrigger(RecalcTrigger,Trigger1Y)),NA())</f>
        <v>3.5673160250239748E-2</v>
      </c>
      <c r="Q1216" s="52">
        <f>IFERROR(_xll.qlIndexFixing(ONIndex1Y,I1216,TRUE,_xll.ohTrigger(RecalcTrigger,Trigger1Y)),NA())</f>
        <v>3.4933393455549577E-2</v>
      </c>
    </row>
    <row r="1217" spans="2:17" x14ac:dyDescent="0.2">
      <c r="B1217" s="46" t="s">
        <v>51</v>
      </c>
      <c r="D1217" s="49">
        <f>_xll.qlCalendarAdvance(LocalCalendar,$D1216,B1217,"f",FALSE)</f>
        <v>47823</v>
      </c>
      <c r="E1217" s="49">
        <f>_xll.qlInterestRateIndexValueDate(IndexON,D1217)</f>
        <v>47823</v>
      </c>
      <c r="F1217" s="52">
        <f>IFERROR(_xll.qlIndexFixing(IndexON,D1217,TRUE,_xll.ohTrigger(RecalcTrigger,TriggerON)),NA())</f>
        <v>3.1010788035334969E-2</v>
      </c>
      <c r="H1217" s="49">
        <f>_xll.qlCalendarAdvance(IborCalendar,$H1216,B1217,"f",FALSE)</f>
        <v>47815</v>
      </c>
      <c r="I1217" s="49">
        <f>_xll.qlInterestRateIndexValueDate(Index1M,$H1217)</f>
        <v>47819</v>
      </c>
      <c r="J1217" s="52">
        <f>IFERROR(_xll.qlIndexFixing(Index1M,$H1217,TRUE,_xll.ohTrigger(RecalcTrigger,Trigger1M)),NA())</f>
        <v>3.1916025179912211E-2</v>
      </c>
      <c r="K1217" s="52">
        <f>IFERROR(_xll.qlIndexFixing(ONIndex1M,I1217,TRUE,_xll.ohTrigger(RecalcTrigger,Trigger1M)),NA())</f>
        <v>3.1881586523825334E-2</v>
      </c>
      <c r="L1217" s="52">
        <f>IFERROR(_xll.qlIndexFixing(Index3M,H1217,TRUE,_xll.ohTrigger(RecalcTrigger,Trigger3M)),NA())</f>
        <v>3.3079183352789053E-2</v>
      </c>
      <c r="M1217" s="52">
        <f>IFERROR(_xll.qlIndexFixing(ONIndex3M,I1217,TRUE,_xll.ohTrigger(RecalcTrigger,Trigger3M)),NA())</f>
        <v>3.2955134949181897E-2</v>
      </c>
      <c r="N1217" s="52">
        <f>IFERROR(_xll.qlIndexFixing(Index6M,$H1217,TRUE,_xll.ohTrigger(RecalcTrigger,Trigger6M)),NA())</f>
        <v>3.4220266830316884E-2</v>
      </c>
      <c r="O1217" s="52">
        <f>IFERROR(_xll.qlIndexFixing(ONIndex6M,I1217,TRUE,_xll.ohTrigger(RecalcTrigger,Trigger6M)),NA())</f>
        <v>3.3949825091035279E-2</v>
      </c>
      <c r="P1217" s="52">
        <f>IFERROR(_xll.qlIndexFixing(Index1Y,$H1217,TRUE,_xll.ohTrigger(RecalcTrigger,Trigger1Y)),NA())</f>
        <v>3.5676881900651158E-2</v>
      </c>
      <c r="Q1217" s="52">
        <f>IFERROR(_xll.qlIndexFixing(ONIndex1Y,I1217,TRUE,_xll.ohTrigger(RecalcTrigger,Trigger1Y)),NA())</f>
        <v>3.4938965131869892E-2</v>
      </c>
    </row>
    <row r="1218" spans="2:17" x14ac:dyDescent="0.2">
      <c r="B1218" s="46" t="s">
        <v>51</v>
      </c>
      <c r="D1218" s="49">
        <f>_xll.qlCalendarAdvance(LocalCalendar,$D1217,B1218,"f",FALSE)</f>
        <v>47830</v>
      </c>
      <c r="E1218" s="49">
        <f>_xll.qlInterestRateIndexValueDate(IndexON,D1218)</f>
        <v>47830</v>
      </c>
      <c r="F1218" s="52">
        <f>IFERROR(_xll.qlIndexFixing(IndexON,D1218,TRUE,_xll.ohTrigger(RecalcTrigger,TriggerON)),NA())</f>
        <v>3.1010420280255246E-2</v>
      </c>
      <c r="H1218" s="49">
        <f>_xll.qlCalendarAdvance(IborCalendar,$H1217,B1218,"f",FALSE)</f>
        <v>47822</v>
      </c>
      <c r="I1218" s="49">
        <f>_xll.qlInterestRateIndexValueDate(Index1M,$H1218)</f>
        <v>47826</v>
      </c>
      <c r="J1218" s="52">
        <f>IFERROR(_xll.qlIndexFixing(Index1M,$H1218,TRUE,_xll.ohTrigger(RecalcTrigger,Trigger1M)),NA())</f>
        <v>3.1912310936607034E-2</v>
      </c>
      <c r="K1218" s="52">
        <f>IFERROR(_xll.qlIndexFixing(ONIndex1M,I1218,TRUE,_xll.ohTrigger(RecalcTrigger,Trigger1M)),NA())</f>
        <v>3.1877890503295703E-2</v>
      </c>
      <c r="L1218" s="52">
        <f>IFERROR(_xll.qlIndexFixing(Index3M,H1218,TRUE,_xll.ohTrigger(RecalcTrigger,Trigger3M)),NA())</f>
        <v>3.3077273194274177E-2</v>
      </c>
      <c r="M1218" s="52">
        <f>IFERROR(_xll.qlIndexFixing(ONIndex3M,I1218,TRUE,_xll.ohTrigger(RecalcTrigger,Trigger3M)),NA())</f>
        <v>3.2953317511701385E-2</v>
      </c>
      <c r="N1218" s="52">
        <f>IFERROR(_xll.qlIndexFixing(Index6M,$H1218,TRUE,_xll.ohTrigger(RecalcTrigger,Trigger6M)),NA())</f>
        <v>3.4218576558937758E-2</v>
      </c>
      <c r="O1218" s="52">
        <f>IFERROR(_xll.qlIndexFixing(ONIndex6M,I1218,TRUE,_xll.ohTrigger(RecalcTrigger,Trigger6M)),NA())</f>
        <v>3.3948348234398296E-2</v>
      </c>
      <c r="P1218" s="52">
        <f>IFERROR(_xll.qlIndexFixing(Index1Y,$H1218,TRUE,_xll.ohTrigger(RecalcTrigger,Trigger1Y)),NA())</f>
        <v>3.5680524679719799E-2</v>
      </c>
      <c r="Q1218" s="52">
        <f>IFERROR(_xll.qlIndexFixing(ONIndex1Y,I1218,TRUE,_xll.ohTrigger(RecalcTrigger,Trigger1Y)),NA())</f>
        <v>3.4944460670214283E-2</v>
      </c>
    </row>
    <row r="1219" spans="2:17" x14ac:dyDescent="0.2">
      <c r="B1219" s="46" t="s">
        <v>51</v>
      </c>
      <c r="D1219" s="49">
        <f>_xll.qlCalendarAdvance(LocalCalendar,$D1218,B1219,"f",FALSE)</f>
        <v>47837</v>
      </c>
      <c r="E1219" s="49">
        <f>_xll.qlInterestRateIndexValueDate(IndexON,D1219)</f>
        <v>47837</v>
      </c>
      <c r="F1219" s="52">
        <f>IFERROR(_xll.qlIndexFixing(IndexON,D1219,TRUE,_xll.ohTrigger(RecalcTrigger,TriggerON)),NA())</f>
        <v>3.1010025184752266E-2</v>
      </c>
      <c r="H1219" s="49">
        <f>_xll.qlCalendarAdvance(IborCalendar,$H1218,B1219,"f",FALSE)</f>
        <v>47829</v>
      </c>
      <c r="I1219" s="49">
        <f>_xll.qlInterestRateIndexValueDate(Index1M,$H1219)</f>
        <v>47833</v>
      </c>
      <c r="J1219" s="52">
        <f>IFERROR(_xll.qlIndexFixing(Index1M,$H1219,TRUE,_xll.ohTrigger(RecalcTrigger,Trigger1M)),NA())</f>
        <v>3.1908592777427781E-2</v>
      </c>
      <c r="K1219" s="52">
        <f>IFERROR(_xll.qlIndexFixing(ONIndex1M,I1219,TRUE,_xll.ohTrigger(RecalcTrigger,Trigger1M)),NA())</f>
        <v>3.1874190576210992E-2</v>
      </c>
      <c r="L1219" s="52">
        <f>IFERROR(_xll.qlIndexFixing(Index3M,H1219,TRUE,_xll.ohTrigger(RecalcTrigger,Trigger3M)),NA())</f>
        <v>3.3075350951200892E-2</v>
      </c>
      <c r="M1219" s="52">
        <f>IFERROR(_xll.qlIndexFixing(ONIndex3M,I1219,TRUE,_xll.ohTrigger(RecalcTrigger,Trigger3M)),NA())</f>
        <v>3.2951488087888947E-2</v>
      </c>
      <c r="N1219" s="52">
        <f>IFERROR(_xll.qlIndexFixing(Index6M,$H1219,TRUE,_xll.ohTrigger(RecalcTrigger,Trigger6M)),NA())</f>
        <v>3.4216871747014918E-2</v>
      </c>
      <c r="O1219" s="52">
        <f>IFERROR(_xll.qlIndexFixing(ONIndex6M,I1219,TRUE,_xll.ohTrigger(RecalcTrigger,Trigger6M)),NA())</f>
        <v>3.3946857081756932E-2</v>
      </c>
      <c r="P1219" s="52">
        <f>IFERROR(_xll.qlIndexFixing(Index1Y,$H1219,TRUE,_xll.ohTrigger(RecalcTrigger,Trigger1Y)),NA())</f>
        <v>3.568408858660272E-2</v>
      </c>
      <c r="Q1219" s="52">
        <f>IFERROR(_xll.qlIndexFixing(ONIndex1Y,I1219,TRUE,_xll.ohTrigger(RecalcTrigger,Trigger1Y)),NA())</f>
        <v>3.4949880070502815E-2</v>
      </c>
    </row>
    <row r="1220" spans="2:17" x14ac:dyDescent="0.2">
      <c r="B1220" s="46" t="s">
        <v>51</v>
      </c>
      <c r="D1220" s="49">
        <f>_xll.qlCalendarAdvance(LocalCalendar,$D1219,B1220,"f",FALSE)</f>
        <v>47844</v>
      </c>
      <c r="E1220" s="49">
        <f>_xll.qlInterestRateIndexValueDate(IndexON,D1220)</f>
        <v>47844</v>
      </c>
      <c r="F1220" s="52">
        <f>IFERROR(_xll.qlIndexFixing(IndexON,D1220,TRUE,_xll.ohTrigger(RecalcTrigger,TriggerON)),NA())</f>
        <v>3.1009602748772735E-2</v>
      </c>
      <c r="H1220" s="49">
        <f>_xll.qlCalendarAdvance(IborCalendar,$H1219,B1220,"f",FALSE)</f>
        <v>47836</v>
      </c>
      <c r="I1220" s="49">
        <f>_xll.qlInterestRateIndexValueDate(Index1M,$H1220)</f>
        <v>47840</v>
      </c>
      <c r="J1220" s="52">
        <f>IFERROR(_xll.qlIndexFixing(Index1M,$H1220,TRUE,_xll.ohTrigger(RecalcTrigger,Trigger1M)),NA())</f>
        <v>3.190487070236929E-2</v>
      </c>
      <c r="K1220" s="52">
        <f>IFERROR(_xll.qlIndexFixing(ONIndex1M,I1220,TRUE,_xll.ohTrigger(RecalcTrigger,Trigger1M)),NA())</f>
        <v>3.1870486742491266E-2</v>
      </c>
      <c r="L1220" s="52">
        <f>IFERROR(_xll.qlIndexFixing(Index3M,H1220,TRUE,_xll.ohTrigger(RecalcTrigger,Trigger3M)),NA())</f>
        <v>3.3073416623587641E-2</v>
      </c>
      <c r="M1220" s="52">
        <f>IFERROR(_xll.qlIndexFixing(ONIndex3M,I1220,TRUE,_xll.ohTrigger(RecalcTrigger,Trigger3M)),NA())</f>
        <v>3.2949646677664646E-2</v>
      </c>
      <c r="N1220" s="52">
        <f>IFERROR(_xll.qlIndexFixing(Index6M,$H1220,TRUE,_xll.ohTrigger(RecalcTrigger,Trigger6M)),NA())</f>
        <v>3.4215152394585696E-2</v>
      </c>
      <c r="O1220" s="52">
        <f>IFERROR(_xll.qlIndexFixing(ONIndex6M,I1220,TRUE,_xll.ohTrigger(RecalcTrigger,Trigger6M)),NA())</f>
        <v>3.3945351633031251E-2</v>
      </c>
      <c r="P1220" s="52">
        <f>IFERROR(_xll.qlIndexFixing(Index1Y,$H1220,TRUE,_xll.ohTrigger(RecalcTrigger,Trigger1Y)),NA())</f>
        <v>3.5687573620474075E-2</v>
      </c>
      <c r="Q1220" s="52">
        <f>IFERROR(_xll.qlIndexFixing(ONIndex1Y,I1220,TRUE,_xll.ohTrigger(RecalcTrigger,Trigger1Y)),NA())</f>
        <v>3.4955223332655549E-2</v>
      </c>
    </row>
    <row r="1221" spans="2:17" x14ac:dyDescent="0.2">
      <c r="B1221" s="46" t="s">
        <v>51</v>
      </c>
      <c r="D1221" s="49">
        <f>_xll.qlCalendarAdvance(LocalCalendar,$D1220,B1221,"f",FALSE)</f>
        <v>47851</v>
      </c>
      <c r="E1221" s="49">
        <f>_xll.qlInterestRateIndexValueDate(IndexON,D1221)</f>
        <v>47851</v>
      </c>
      <c r="F1221" s="52">
        <f>IFERROR(_xll.qlIndexFixing(IndexON,D1221,TRUE,_xll.ohTrigger(RecalcTrigger,TriggerON)),NA())</f>
        <v>3.1009152972396592E-2</v>
      </c>
      <c r="H1221" s="49">
        <f>_xll.qlCalendarAdvance(IborCalendar,$H1220,B1221,"f",FALSE)</f>
        <v>47844</v>
      </c>
      <c r="I1221" s="49">
        <f>_xll.qlInterestRateIndexValueDate(Index1M,$H1221)</f>
        <v>47848</v>
      </c>
      <c r="J1221" s="52">
        <f>IFERROR(_xll.qlIndexFixing(Index1M,$H1221,TRUE,_xll.ohTrigger(RecalcTrigger,Trigger1M)),NA())</f>
        <v>3.1900612107357181E-2</v>
      </c>
      <c r="K1221" s="52">
        <f>IFERROR(_xll.qlIndexFixing(ONIndex1M,I1221,TRUE,_xll.ohTrigger(RecalcTrigger,Trigger1M)),NA())</f>
        <v>3.1867394302627083E-2</v>
      </c>
      <c r="L1221" s="52">
        <f>IFERROR(_xll.qlIndexFixing(Index3M,H1221,TRUE,_xll.ohTrigger(RecalcTrigger,Trigger3M)),NA())</f>
        <v>3.3069817795342793E-2</v>
      </c>
      <c r="M1221" s="52">
        <f>IFERROR(_xll.qlIndexFixing(ONIndex3M,I1221,TRUE,_xll.ohTrigger(RecalcTrigger,Trigger3M)),NA())</f>
        <v>3.2948902216372034E-2</v>
      </c>
      <c r="N1221" s="52">
        <f>IFERROR(_xll.qlIndexFixing(Index6M,$H1221,TRUE,_xll.ohTrigger(RecalcTrigger,Trigger6M)),NA())</f>
        <v>3.4211682164967686E-2</v>
      </c>
      <c r="O1221" s="52">
        <f>IFERROR(_xll.qlIndexFixing(ONIndex6M,I1221,TRUE,_xll.ohTrigger(RecalcTrigger,Trigger6M)),NA())</f>
        <v>3.3945104556551975E-2</v>
      </c>
      <c r="P1221" s="52">
        <f>IFERROR(_xll.qlIndexFixing(Index1Y,$H1221,TRUE,_xll.ohTrigger(RecalcTrigger,Trigger1Y)),NA())</f>
        <v>3.5691459936095168E-2</v>
      </c>
      <c r="Q1221" s="52">
        <f>IFERROR(_xll.qlIndexFixing(ONIndex1Y,I1221,TRUE,_xll.ohTrigger(RecalcTrigger,Trigger1Y)),NA())</f>
        <v>3.4963306684683282E-2</v>
      </c>
    </row>
    <row r="1222" spans="2:17" x14ac:dyDescent="0.2">
      <c r="B1222" s="46" t="s">
        <v>51</v>
      </c>
      <c r="D1222" s="49">
        <f>_xll.qlCalendarAdvance(LocalCalendar,$D1221,B1222,"f",FALSE)</f>
        <v>47858</v>
      </c>
      <c r="E1222" s="49">
        <f>_xll.qlInterestRateIndexValueDate(IndexON,D1222)</f>
        <v>47858</v>
      </c>
      <c r="F1222" s="52">
        <f>IFERROR(_xll.qlIndexFixing(IndexON,D1222,TRUE,_xll.ohTrigger(RecalcTrigger,TriggerON)),NA())</f>
        <v>3.1008675855570544E-2</v>
      </c>
      <c r="H1222" s="49">
        <f>_xll.qlCalendarAdvance(IborCalendar,$H1221,B1222,"f",FALSE)</f>
        <v>47851</v>
      </c>
      <c r="I1222" s="49">
        <f>_xll.qlInterestRateIndexValueDate(Index1M,$H1222)</f>
        <v>47855</v>
      </c>
      <c r="J1222" s="52">
        <f>IFERROR(_xll.qlIndexFixing(Index1M,$H1222,TRUE,_xll.ohTrigger(RecalcTrigger,Trigger1M)),NA())</f>
        <v>3.1896881641152848E-2</v>
      </c>
      <c r="K1222" s="52">
        <f>IFERROR(_xll.qlIndexFixing(ONIndex1M,I1222,TRUE,_xll.ohTrigger(RecalcTrigger,Trigger1M)),NA())</f>
        <v>3.1862536800746355E-2</v>
      </c>
      <c r="L1222" s="52">
        <f>IFERROR(_xll.qlIndexFixing(Index3M,H1222,TRUE,_xll.ohTrigger(RecalcTrigger,Trigger3M)),NA())</f>
        <v>3.3067858614757029E-2</v>
      </c>
      <c r="M1222" s="52">
        <f>IFERROR(_xll.qlIndexFixing(ONIndex3M,I1222,TRUE,_xll.ohTrigger(RecalcTrigger,Trigger3M)),NA())</f>
        <v>3.2945660436407564E-2</v>
      </c>
      <c r="N1222" s="52">
        <f>IFERROR(_xll.qlIndexFixing(Index6M,$H1222,TRUE,_xll.ohTrigger(RecalcTrigger,Trigger6M)),NA())</f>
        <v>3.4209932857864091E-2</v>
      </c>
      <c r="O1222" s="52">
        <f>IFERROR(_xll.qlIndexFixing(ONIndex6M,I1222,TRUE,_xll.ohTrigger(RecalcTrigger,Trigger6M)),NA())</f>
        <v>3.3942077531881054E-2</v>
      </c>
      <c r="P1222" s="52">
        <f>IFERROR(_xll.qlIndexFixing(Index1Y,$H1222,TRUE,_xll.ohTrigger(RecalcTrigger,Trigger1Y)),NA())</f>
        <v>3.5694775953677114E-2</v>
      </c>
      <c r="Q1222" s="52">
        <f>IFERROR(_xll.qlIndexFixing(ONIndex1Y,I1222,TRUE,_xll.ohTrigger(RecalcTrigger,Trigger1Y)),NA())</f>
        <v>3.4966416796731181E-2</v>
      </c>
    </row>
    <row r="1223" spans="2:17" x14ac:dyDescent="0.2">
      <c r="B1223" s="46" t="s">
        <v>51</v>
      </c>
      <c r="D1223" s="49">
        <f>_xll.qlCalendarAdvance(LocalCalendar,$D1222,B1223,"f",FALSE)</f>
        <v>47865</v>
      </c>
      <c r="E1223" s="49">
        <f>_xll.qlInterestRateIndexValueDate(IndexON,D1223)</f>
        <v>47865</v>
      </c>
      <c r="F1223" s="52">
        <f>IFERROR(_xll.qlIndexFixing(IndexON,D1223,TRUE,_xll.ohTrigger(RecalcTrigger,TriggerON)),NA())</f>
        <v>3.1009469502805143E-2</v>
      </c>
      <c r="H1223" s="49">
        <f>_xll.qlCalendarAdvance(IborCalendar,$H1222,B1223,"f",FALSE)</f>
        <v>47858</v>
      </c>
      <c r="I1223" s="49">
        <f>_xll.qlInterestRateIndexValueDate(Index1M,$H1223)</f>
        <v>47862</v>
      </c>
      <c r="J1223" s="52">
        <f>IFERROR(_xll.qlIndexFixing(Index1M,$H1223,TRUE,_xll.ohTrigger(RecalcTrigger,Trigger1M)),NA())</f>
        <v>3.1893147259082176E-2</v>
      </c>
      <c r="K1223" s="52">
        <f>IFERROR(_xll.qlIndexFixing(ONIndex1M,I1223,TRUE,_xll.ohTrigger(RecalcTrigger,Trigger1M)),NA())</f>
        <v>3.1858820689008027E-2</v>
      </c>
      <c r="L1223" s="52">
        <f>IFERROR(_xll.qlIndexFixing(Index3M,H1223,TRUE,_xll.ohTrigger(RecalcTrigger,Trigger3M)),NA())</f>
        <v>3.3067258635606125E-2</v>
      </c>
      <c r="M1223" s="52">
        <f>IFERROR(_xll.qlIndexFixing(ONIndex3M,I1223,TRUE,_xll.ohTrigger(RecalcTrigger,Trigger3M)),NA())</f>
        <v>3.2943781354877189E-2</v>
      </c>
      <c r="N1223" s="52">
        <f>IFERROR(_xll.qlIndexFixing(Index6M,$H1223,TRUE,_xll.ohTrigger(RecalcTrigger,Trigger6M)),NA())</f>
        <v>3.4208169011729746E-2</v>
      </c>
      <c r="O1223" s="52">
        <f>IFERROR(_xll.qlIndexFixing(ONIndex6M,I1223,TRUE,_xll.ohTrigger(RecalcTrigger,Trigger6M)),NA())</f>
        <v>3.3940527152696021E-2</v>
      </c>
      <c r="P1223" s="52">
        <f>IFERROR(_xll.qlIndexFixing(Index1Y,$H1223,TRUE,_xll.ohTrigger(RecalcTrigger,Trigger1Y)),NA())</f>
        <v>3.5698013095773196E-2</v>
      </c>
      <c r="Q1223" s="52">
        <f>IFERROR(_xll.qlIndexFixing(ONIndex1Y,I1223,TRUE,_xll.ohTrigger(RecalcTrigger,Trigger1Y)),NA())</f>
        <v>3.4971520767737019E-2</v>
      </c>
    </row>
    <row r="1224" spans="2:17" x14ac:dyDescent="0.2">
      <c r="B1224" s="46" t="s">
        <v>51</v>
      </c>
      <c r="D1224" s="49">
        <f>_xll.qlCalendarAdvance(LocalCalendar,$D1223,B1224,"f",FALSE)</f>
        <v>47872</v>
      </c>
      <c r="E1224" s="49">
        <f>_xll.qlInterestRateIndexValueDate(IndexON,D1224)</f>
        <v>47872</v>
      </c>
      <c r="F1224" s="52">
        <f>IFERROR(_xll.qlIndexFixing(IndexON,D1224,TRUE,_xll.ohTrigger(RecalcTrigger,TriggerON)),NA())</f>
        <v>3.1007639600622028E-2</v>
      </c>
      <c r="H1224" s="49">
        <f>_xll.qlCalendarAdvance(IborCalendar,$H1223,B1224,"f",FALSE)</f>
        <v>47865</v>
      </c>
      <c r="I1224" s="49">
        <f>_xll.qlInterestRateIndexValueDate(Index1M,$H1224)</f>
        <v>47869</v>
      </c>
      <c r="J1224" s="52">
        <f>IFERROR(_xll.qlIndexFixing(Index1M,$H1224,TRUE,_xll.ohTrigger(RecalcTrigger,Trigger1M)),NA())</f>
        <v>3.1889408961152901E-2</v>
      </c>
      <c r="K1224" s="52">
        <f>IFERROR(_xll.qlIndexFixing(ONIndex1M,I1224,TRUE,_xll.ohTrigger(RecalcTrigger,Trigger1M)),NA())</f>
        <v>3.1855100670634684E-2</v>
      </c>
      <c r="L1224" s="52">
        <f>IFERROR(_xll.qlIndexFixing(Index3M,H1224,TRUE,_xll.ohTrigger(RecalcTrigger,Trigger3M)),NA())</f>
        <v>3.306390400343151E-2</v>
      </c>
      <c r="M1224" s="52">
        <f>IFERROR(_xll.qlIndexFixing(ONIndex3M,I1224,TRUE,_xll.ohTrigger(RecalcTrigger,Trigger3M)),NA())</f>
        <v>3.2941890286934949E-2</v>
      </c>
      <c r="N1224" s="52">
        <f>IFERROR(_xll.qlIndexFixing(Index6M,$H1224,TRUE,_xll.ohTrigger(RecalcTrigger,Trigger6M)),NA())</f>
        <v>3.4206390626604397E-2</v>
      </c>
      <c r="O1224" s="52">
        <f>IFERROR(_xll.qlIndexFixing(ONIndex6M,I1224,TRUE,_xll.ohTrigger(RecalcTrigger,Trigger6M)),NA())</f>
        <v>3.3938962477666479E-2</v>
      </c>
      <c r="P1224" s="52">
        <f>IFERROR(_xll.qlIndexFixing(Index1Y,$H1224,TRUE,_xll.ohTrigger(RecalcTrigger,Trigger1Y)),NA())</f>
        <v>3.5701171361633754E-2</v>
      </c>
      <c r="Q1224" s="52">
        <f>IFERROR(_xll.qlIndexFixing(ONIndex1Y,I1224,TRUE,_xll.ohTrigger(RecalcTrigger,Trigger1Y)),NA())</f>
        <v>3.497654860060706E-2</v>
      </c>
    </row>
    <row r="1225" spans="2:17" x14ac:dyDescent="0.2">
      <c r="B1225" s="46" t="s">
        <v>51</v>
      </c>
      <c r="D1225" s="49">
        <f>_xll.qlCalendarAdvance(LocalCalendar,$D1224,B1225,"f",FALSE)</f>
        <v>47879</v>
      </c>
      <c r="E1225" s="49">
        <f>_xll.qlInterestRateIndexValueDate(IndexON,D1225)</f>
        <v>47879</v>
      </c>
      <c r="F1225" s="52">
        <f>IFERROR(_xll.qlIndexFixing(IndexON,D1225,TRUE,_xll.ohTrigger(RecalcTrigger,TriggerON)),NA())</f>
        <v>3.1007080462472913E-2</v>
      </c>
      <c r="H1225" s="49">
        <f>_xll.qlCalendarAdvance(IborCalendar,$H1224,B1225,"f",FALSE)</f>
        <v>47872</v>
      </c>
      <c r="I1225" s="49">
        <f>_xll.qlInterestRateIndexValueDate(Index1M,$H1225)</f>
        <v>47876</v>
      </c>
      <c r="J1225" s="52">
        <f>IFERROR(_xll.qlIndexFixing(Index1M,$H1225,TRUE,_xll.ohTrigger(RecalcTrigger,Trigger1M)),NA())</f>
        <v>3.1885666747367598E-2</v>
      </c>
      <c r="K1225" s="52">
        <f>IFERROR(_xll.qlIndexFixing(ONIndex1M,I1225,TRUE,_xll.ohTrigger(RecalcTrigger,Trigger1M)),NA())</f>
        <v>3.1851376745546389E-2</v>
      </c>
      <c r="L1225" s="52">
        <f>IFERROR(_xll.qlIndexFixing(Index3M,H1225,TRUE,_xll.ohTrigger(RecalcTrigger,Trigger3M)),NA())</f>
        <v>3.3061908572726395E-2</v>
      </c>
      <c r="M1225" s="52">
        <f>IFERROR(_xll.qlIndexFixing(ONIndex3M,I1225,TRUE,_xll.ohTrigger(RecalcTrigger,Trigger3M)),NA())</f>
        <v>3.2939987232660783E-2</v>
      </c>
      <c r="N1225" s="52">
        <f>IFERROR(_xll.qlIndexFixing(Index6M,$H1225,TRUE,_xll.ohTrigger(RecalcTrigger,Trigger6M)),NA())</f>
        <v>3.4204597702524701E-2</v>
      </c>
      <c r="O1225" s="52">
        <f>IFERROR(_xll.qlIndexFixing(ONIndex6M,I1225,TRUE,_xll.ohTrigger(RecalcTrigger,Trigger6M)),NA())</f>
        <v>3.3937383506552621E-2</v>
      </c>
      <c r="P1225" s="52">
        <f>IFERROR(_xll.qlIndexFixing(Index1Y,$H1225,TRUE,_xll.ohTrigger(RecalcTrigger,Trigger1Y)),NA())</f>
        <v>3.5704250750527113E-2</v>
      </c>
      <c r="Q1225" s="52">
        <f>IFERROR(_xll.qlIndexFixing(ONIndex1Y,I1225,TRUE,_xll.ohTrigger(RecalcTrigger,Trigger1Y)),NA())</f>
        <v>3.4981500295421242E-2</v>
      </c>
    </row>
    <row r="1226" spans="2:17" x14ac:dyDescent="0.2">
      <c r="B1226" s="46" t="s">
        <v>51</v>
      </c>
      <c r="D1226" s="49">
        <f>_xll.qlCalendarAdvance(LocalCalendar,$D1225,B1226,"f",FALSE)</f>
        <v>47886</v>
      </c>
      <c r="E1226" s="49">
        <f>_xll.qlInterestRateIndexValueDate(IndexON,D1226)</f>
        <v>47886</v>
      </c>
      <c r="F1226" s="52">
        <f>IFERROR(_xll.qlIndexFixing(IndexON,D1226,TRUE,_xll.ohTrigger(RecalcTrigger,TriggerON)),NA())</f>
        <v>3.100649398390054E-2</v>
      </c>
      <c r="H1226" s="49">
        <f>_xll.qlCalendarAdvance(IborCalendar,$H1225,B1226,"f",FALSE)</f>
        <v>47879</v>
      </c>
      <c r="I1226" s="49">
        <f>_xll.qlInterestRateIndexValueDate(Index1M,$H1226)</f>
        <v>47883</v>
      </c>
      <c r="J1226" s="52">
        <f>IFERROR(_xll.qlIndexFixing(Index1M,$H1226,TRUE,_xll.ohTrigger(RecalcTrigger,Trigger1M)),NA())</f>
        <v>3.1878493073635043E-2</v>
      </c>
      <c r="K1226" s="52">
        <f>IFERROR(_xll.qlIndexFixing(ONIndex1M,I1226,TRUE,_xll.ohTrigger(RecalcTrigger,Trigger1M)),NA())</f>
        <v>3.1847648913903015E-2</v>
      </c>
      <c r="L1226" s="52">
        <f>IFERROR(_xll.qlIndexFixing(Index3M,H1226,TRUE,_xll.ohTrigger(RecalcTrigger,Trigger3M)),NA())</f>
        <v>3.3061269206433722E-2</v>
      </c>
      <c r="M1226" s="52">
        <f>IFERROR(_xll.qlIndexFixing(ONIndex3M,I1226,TRUE,_xll.ohTrigger(RecalcTrigger,Trigger3M)),NA())</f>
        <v>3.2938072191974754E-2</v>
      </c>
      <c r="N1226" s="52">
        <f>IFERROR(_xll.qlIndexFixing(Index6M,$H1226,TRUE,_xll.ohTrigger(RecalcTrigger,Trigger6M)),NA())</f>
        <v>3.4202790239531281E-2</v>
      </c>
      <c r="O1226" s="52">
        <f>IFERROR(_xll.qlIndexFixing(ONIndex6M,I1226,TRUE,_xll.ohTrigger(RecalcTrigger,Trigger6M)),NA())</f>
        <v>3.3935790239354446E-2</v>
      </c>
      <c r="P1226" s="52">
        <f>IFERROR(_xll.qlIndexFixing(Index1Y,$H1226,TRUE,_xll.ohTrigger(RecalcTrigger,Trigger1Y)),NA())</f>
        <v>3.5707251261740854E-2</v>
      </c>
      <c r="Q1226" s="52">
        <f>IFERROR(_xll.qlIndexFixing(ONIndex1Y,I1226,TRUE,_xll.ohTrigger(RecalcTrigger,Trigger1Y)),NA())</f>
        <v>3.4986375852179563E-2</v>
      </c>
    </row>
    <row r="1227" spans="2:17" x14ac:dyDescent="0.2">
      <c r="B1227" s="46" t="s">
        <v>51</v>
      </c>
      <c r="D1227" s="49">
        <f>_xll.qlCalendarAdvance(LocalCalendar,$D1226,B1227,"f",FALSE)</f>
        <v>47893</v>
      </c>
      <c r="E1227" s="49">
        <f>_xll.qlInterestRateIndexValueDate(IndexON,D1227)</f>
        <v>47893</v>
      </c>
      <c r="F1227" s="52">
        <f>IFERROR(_xll.qlIndexFixing(IndexON,D1227,TRUE,_xll.ohTrigger(RecalcTrigger,TriggerON)),NA())</f>
        <v>3.1007170259809147E-2</v>
      </c>
      <c r="H1227" s="49">
        <f>_xll.qlCalendarAdvance(IborCalendar,$H1226,B1227,"f",FALSE)</f>
        <v>47886</v>
      </c>
      <c r="I1227" s="49">
        <f>_xll.qlInterestRateIndexValueDate(Index1M,$H1227)</f>
        <v>47890</v>
      </c>
      <c r="J1227" s="52">
        <f>IFERROR(_xll.qlIndexFixing(Index1M,$H1227,TRUE,_xll.ohTrigger(RecalcTrigger,Trigger1M)),NA())</f>
        <v>3.1874744861825538E-2</v>
      </c>
      <c r="K1227" s="52">
        <f>IFERROR(_xll.qlIndexFixing(ONIndex1M,I1227,TRUE,_xll.ohTrigger(RecalcTrigger,Trigger1M)),NA())</f>
        <v>3.1843917175544689E-2</v>
      </c>
      <c r="L1227" s="52">
        <f>IFERROR(_xll.qlIndexFixing(Index3M,H1227,TRUE,_xll.ohTrigger(RecalcTrigger,Trigger3M)),NA())</f>
        <v>3.3057881461320271E-2</v>
      </c>
      <c r="M1227" s="52">
        <f>IFERROR(_xll.qlIndexFixing(ONIndex3M,I1227,TRUE,_xll.ohTrigger(RecalcTrigger,Trigger3M)),NA())</f>
        <v>3.2936145164956798E-2</v>
      </c>
      <c r="N1227" s="52">
        <f>IFERROR(_xll.qlIndexFixing(Index6M,$H1227,TRUE,_xll.ohTrigger(RecalcTrigger,Trigger6M)),NA())</f>
        <v>3.4200968237662124E-2</v>
      </c>
      <c r="O1227" s="52">
        <f>IFERROR(_xll.qlIndexFixing(ONIndex6M,I1227,TRUE,_xll.ohTrigger(RecalcTrigger,Trigger6M)),NA())</f>
        <v>3.3934182676151892E-2</v>
      </c>
      <c r="P1227" s="52">
        <f>IFERROR(_xll.qlIndexFixing(Index1Y,$H1227,TRUE,_xll.ohTrigger(RecalcTrigger,Trigger1Y)),NA())</f>
        <v>3.5710172894579638E-2</v>
      </c>
      <c r="Q1227" s="52">
        <f>IFERROR(_xll.qlIndexFixing(ONIndex1Y,I1227,TRUE,_xll.ohTrigger(RecalcTrigger,Trigger1Y)),NA())</f>
        <v>3.4991175270642216E-2</v>
      </c>
    </row>
    <row r="1228" spans="2:17" x14ac:dyDescent="0.2">
      <c r="B1228" s="46" t="s">
        <v>51</v>
      </c>
      <c r="D1228" s="49">
        <f>_xll.qlCalendarAdvance(LocalCalendar,$D1227,B1228,"f",FALSE)</f>
        <v>47900</v>
      </c>
      <c r="E1228" s="49">
        <f>_xll.qlInterestRateIndexValueDate(IndexON,D1228)</f>
        <v>47900</v>
      </c>
      <c r="F1228" s="52">
        <f>IFERROR(_xll.qlIndexFixing(IndexON,D1228,TRUE,_xll.ohTrigger(RecalcTrigger,TriggerON)),NA())</f>
        <v>3.1005239005432728E-2</v>
      </c>
      <c r="H1228" s="49">
        <f>_xll.qlCalendarAdvance(IborCalendar,$H1227,B1228,"f",FALSE)</f>
        <v>47893</v>
      </c>
      <c r="I1228" s="49">
        <f>_xll.qlInterestRateIndexValueDate(Index1M,$H1228)</f>
        <v>47897</v>
      </c>
      <c r="J1228" s="52">
        <f>IFERROR(_xll.qlIndexFixing(Index1M,$H1228,TRUE,_xll.ohTrigger(RecalcTrigger,Trigger1M)),NA())</f>
        <v>3.1870992735093369E-2</v>
      </c>
      <c r="K1228" s="52">
        <f>IFERROR(_xll.qlIndexFixing(ONIndex1M,I1228,TRUE,_xll.ohTrigger(RecalcTrigger,Trigger1M)),NA())</f>
        <v>3.1840181530631284E-2</v>
      </c>
      <c r="L1228" s="52">
        <f>IFERROR(_xll.qlIndexFixing(Index3M,H1228,TRUE,_xll.ohTrigger(RecalcTrigger,Trigger3M)),NA())</f>
        <v>3.3055849780657454E-2</v>
      </c>
      <c r="M1228" s="52">
        <f>IFERROR(_xll.qlIndexFixing(ONIndex3M,I1228,TRUE,_xll.ohTrigger(RecalcTrigger,Trigger3M)),NA())</f>
        <v>3.2934206151606915E-2</v>
      </c>
      <c r="N1228" s="52">
        <f>IFERROR(_xll.qlIndexFixing(Index6M,$H1228,TRUE,_xll.ohTrigger(RecalcTrigger,Trigger6M)),NA())</f>
        <v>3.4199131696956091E-2</v>
      </c>
      <c r="O1228" s="52">
        <f>IFERROR(_xll.qlIndexFixing(ONIndex6M,I1228,TRUE,_xll.ohTrigger(RecalcTrigger,Trigger6M)),NA())</f>
        <v>3.3932560816944957E-2</v>
      </c>
      <c r="P1228" s="52">
        <f>IFERROR(_xll.qlIndexFixing(Index1Y,$H1228,TRUE,_xll.ohTrigger(RecalcTrigger,Trigger1Y)),NA())</f>
        <v>3.571301564836718E-2</v>
      </c>
      <c r="Q1228" s="52">
        <f>IFERROR(_xll.qlIndexFixing(ONIndex1Y,I1228,TRUE,_xll.ohTrigger(RecalcTrigger,Trigger1Y)),NA())</f>
        <v>3.4995898551049009E-2</v>
      </c>
    </row>
    <row r="1229" spans="2:17" x14ac:dyDescent="0.2">
      <c r="B1229" s="46" t="s">
        <v>51</v>
      </c>
      <c r="D1229" s="49">
        <f>_xll.qlCalendarAdvance(LocalCalendar,$D1228,B1229,"f",FALSE)</f>
        <v>47907</v>
      </c>
      <c r="E1229" s="49">
        <f>_xll.qlInterestRateIndexValueDate(IndexON,D1229)</f>
        <v>47907</v>
      </c>
      <c r="F1229" s="52">
        <f>IFERROR(_xll.qlIndexFixing(IndexON,D1229,TRUE,_xll.ohTrigger(RecalcTrigger,TriggerON)),NA())</f>
        <v>3.1004570505563933E-2</v>
      </c>
      <c r="H1229" s="49">
        <f>_xll.qlCalendarAdvance(IborCalendar,$H1228,B1229,"f",FALSE)</f>
        <v>47900</v>
      </c>
      <c r="I1229" s="49">
        <f>_xll.qlInterestRateIndexValueDate(Index1M,$H1229)</f>
        <v>47904</v>
      </c>
      <c r="J1229" s="52">
        <f>IFERROR(_xll.qlIndexFixing(Index1M,$H1229,TRUE,_xll.ohTrigger(RecalcTrigger,Trigger1M)),NA())</f>
        <v>3.1867236693441381E-2</v>
      </c>
      <c r="K1229" s="52">
        <f>IFERROR(_xll.qlIndexFixing(ONIndex1M,I1229,TRUE,_xll.ohTrigger(RecalcTrigger,Trigger1M)),NA())</f>
        <v>3.1836441979002927E-2</v>
      </c>
      <c r="L1229" s="52">
        <f>IFERROR(_xll.qlIndexFixing(Index3M,H1229,TRUE,_xll.ohTrigger(RecalcTrigger,Trigger3M)),NA())</f>
        <v>3.3055171017550629E-2</v>
      </c>
      <c r="M1229" s="52">
        <f>IFERROR(_xll.qlIndexFixing(ONIndex3M,I1229,TRUE,_xll.ohTrigger(RecalcTrigger,Trigger3M)),NA())</f>
        <v>3.2932255151845169E-2</v>
      </c>
      <c r="N1229" s="52">
        <f>IFERROR(_xll.qlIndexFixing(Index6M,$H1229,TRUE,_xll.ohTrigger(RecalcTrigger,Trigger6M)),NA())</f>
        <v>3.4198758402759211E-2</v>
      </c>
      <c r="O1229" s="52">
        <f>IFERROR(_xll.qlIndexFixing(ONIndex6M,I1229,TRUE,_xll.ohTrigger(RecalcTrigger,Trigger6M)),NA())</f>
        <v>3.3930924661733641E-2</v>
      </c>
      <c r="P1229" s="52">
        <f>IFERROR(_xll.qlIndexFixing(Index1Y,$H1229,TRUE,_xll.ohTrigger(RecalcTrigger,Trigger1Y)),NA())</f>
        <v>3.5715779522445611E-2</v>
      </c>
      <c r="Q1229" s="52">
        <f>IFERROR(_xll.qlIndexFixing(ONIndex1Y,I1229,TRUE,_xll.ohTrigger(RecalcTrigger,Trigger1Y)),NA())</f>
        <v>3.5000545693399943E-2</v>
      </c>
    </row>
    <row r="1230" spans="2:17" x14ac:dyDescent="0.2">
      <c r="B1230" s="46" t="s">
        <v>51</v>
      </c>
      <c r="D1230" s="49">
        <f>_xll.qlCalendarAdvance(LocalCalendar,$D1229,B1230,"f",FALSE)</f>
        <v>47914</v>
      </c>
      <c r="E1230" s="49">
        <f>_xll.qlInterestRateIndexValueDate(IndexON,D1230)</f>
        <v>47914</v>
      </c>
      <c r="F1230" s="52">
        <f>IFERROR(_xll.qlIndexFixing(IndexON,D1230,TRUE,_xll.ohTrigger(RecalcTrigger,TriggerON)),NA())</f>
        <v>3.1003874665245235E-2</v>
      </c>
      <c r="H1230" s="49">
        <f>_xll.qlCalendarAdvance(IborCalendar,$H1229,B1230,"f",FALSE)</f>
        <v>47907</v>
      </c>
      <c r="I1230" s="49">
        <f>_xll.qlInterestRateIndexValueDate(Index1M,$H1230)</f>
        <v>47911</v>
      </c>
      <c r="J1230" s="52">
        <f>IFERROR(_xll.qlIndexFixing(Index1M,$H1230,TRUE,_xll.ohTrigger(RecalcTrigger,Trigger1M)),NA())</f>
        <v>3.1866896940729611E-2</v>
      </c>
      <c r="K1230" s="52">
        <f>IFERROR(_xll.qlIndexFixing(ONIndex1M,I1230,TRUE,_xll.ohTrigger(RecalcTrigger,Trigger1M)),NA())</f>
        <v>3.1832698520659619E-2</v>
      </c>
      <c r="L1230" s="52">
        <f>IFERROR(_xll.qlIndexFixing(Index3M,H1230,TRUE,_xll.ohTrigger(RecalcTrigger,Trigger3M)),NA())</f>
        <v>3.3054478051675731E-2</v>
      </c>
      <c r="M1230" s="52">
        <f>IFERROR(_xll.qlIndexFixing(ONIndex3M,I1230,TRUE,_xll.ohTrigger(RecalcTrigger,Trigger3M)),NA())</f>
        <v>3.2930292165831432E-2</v>
      </c>
      <c r="N1230" s="52">
        <f>IFERROR(_xll.qlIndexFixing(Index6M,$H1230,TRUE,_xll.ohTrigger(RecalcTrigger,Trigger6M)),NA())</f>
        <v>3.4199844641902628E-2</v>
      </c>
      <c r="O1230" s="52">
        <f>IFERROR(_xll.qlIndexFixing(ONIndex6M,I1230,TRUE,_xll.ohTrigger(RecalcTrigger,Trigger6M)),NA())</f>
        <v>3.3929274210517946E-2</v>
      </c>
      <c r="P1230" s="52">
        <f>IFERROR(_xll.qlIndexFixing(Index1Y,$H1230,TRUE,_xll.ohTrigger(RecalcTrigger,Trigger1Y)),NA())</f>
        <v>3.5720355262579932E-2</v>
      </c>
      <c r="Q1230" s="52">
        <f>IFERROR(_xll.qlIndexFixing(ONIndex1Y,I1230,TRUE,_xll.ohTrigger(RecalcTrigger,Trigger1Y)),NA())</f>
        <v>3.500511669761508E-2</v>
      </c>
    </row>
    <row r="1231" spans="2:17" x14ac:dyDescent="0.2">
      <c r="B1231" s="46" t="s">
        <v>51</v>
      </c>
      <c r="D1231" s="49">
        <f>_xll.qlCalendarAdvance(LocalCalendar,$D1230,B1231,"f",FALSE)</f>
        <v>47921</v>
      </c>
      <c r="E1231" s="49">
        <f>_xll.qlInterestRateIndexValueDate(IndexON,D1231)</f>
        <v>47921</v>
      </c>
      <c r="F1231" s="52">
        <f>IFERROR(_xll.qlIndexFixing(IndexON,D1231,TRUE,_xll.ohTrigger(RecalcTrigger,TriggerON)),NA())</f>
        <v>3.1003151484476632E-2</v>
      </c>
      <c r="H1231" s="49">
        <f>_xll.qlCalendarAdvance(IborCalendar,$H1230,B1231,"f",FALSE)</f>
        <v>47914</v>
      </c>
      <c r="I1231" s="49">
        <f>_xll.qlInterestRateIndexValueDate(Index1M,$H1231)</f>
        <v>47918</v>
      </c>
      <c r="J1231" s="52">
        <f>IFERROR(_xll.qlIndexFixing(Index1M,$H1231,TRUE,_xll.ohTrigger(RecalcTrigger,Trigger1M)),NA())</f>
        <v>3.1867689176789886E-2</v>
      </c>
      <c r="K1231" s="52">
        <f>IFERROR(_xll.qlIndexFixing(ONIndex1M,I1231,TRUE,_xll.ohTrigger(RecalcTrigger,Trigger1M)),NA())</f>
        <v>3.1828951155841168E-2</v>
      </c>
      <c r="L1231" s="52">
        <f>IFERROR(_xll.qlIndexFixing(Index3M,H1231,TRUE,_xll.ohTrigger(RecalcTrigger,Trigger3M)),NA())</f>
        <v>3.3052408016553285E-2</v>
      </c>
      <c r="M1231" s="52">
        <f>IFERROR(_xll.qlIndexFixing(ONIndex3M,I1231,TRUE,_xll.ohTrigger(RecalcTrigger,Trigger3M)),NA())</f>
        <v>3.2928317193405832E-2</v>
      </c>
      <c r="N1231" s="52">
        <f>IFERROR(_xll.qlIndexFixing(Index6M,$H1231,TRUE,_xll.ohTrigger(RecalcTrigger,Trigger6M)),NA())</f>
        <v>3.4197960837351146E-2</v>
      </c>
      <c r="O1231" s="52">
        <f>IFERROR(_xll.qlIndexFixing(ONIndex6M,I1231,TRUE,_xll.ohTrigger(RecalcTrigger,Trigger6M)),NA())</f>
        <v>3.3927609463137998E-2</v>
      </c>
      <c r="P1231" s="52">
        <f>IFERROR(_xll.qlIndexFixing(Index1Y,$H1231,TRUE,_xll.ohTrigger(RecalcTrigger,Trigger1Y)),NA())</f>
        <v>3.5722955994308928E-2</v>
      </c>
      <c r="Q1231" s="52">
        <f>IFERROR(_xll.qlIndexFixing(ONIndex1Y,I1231,TRUE,_xll.ohTrigger(RecalcTrigger,Trigger1Y)),NA())</f>
        <v>3.5009611563694421E-2</v>
      </c>
    </row>
    <row r="1232" spans="2:17" x14ac:dyDescent="0.2">
      <c r="B1232" s="46" t="s">
        <v>51</v>
      </c>
      <c r="D1232" s="49">
        <f>_xll.qlCalendarAdvance(LocalCalendar,$D1231,B1232,"f",FALSE)</f>
        <v>47928</v>
      </c>
      <c r="E1232" s="49">
        <f>_xll.qlInterestRateIndexValueDate(IndexON,D1232)</f>
        <v>47928</v>
      </c>
      <c r="F1232" s="52">
        <f>IFERROR(_xll.qlIndexFixing(IndexON,D1232,TRUE,_xll.ohTrigger(RecalcTrigger,TriggerON)),NA())</f>
        <v>3.1002400963311416E-2</v>
      </c>
      <c r="H1232" s="49">
        <f>_xll.qlCalendarAdvance(IborCalendar,$H1231,B1232,"f",FALSE)</f>
        <v>47921</v>
      </c>
      <c r="I1232" s="49">
        <f>_xll.qlInterestRateIndexValueDate(Index1M,$H1232)</f>
        <v>47925</v>
      </c>
      <c r="J1232" s="52">
        <f>IFERROR(_xll.qlIndexFixing(Index1M,$H1232,TRUE,_xll.ohTrigger(RecalcTrigger,Trigger1M)),NA())</f>
        <v>3.1859361607216315E-2</v>
      </c>
      <c r="K1232" s="52">
        <f>IFERROR(_xll.qlIndexFixing(ONIndex1M,I1232,TRUE,_xll.ohTrigger(RecalcTrigger,Trigger1M)),NA())</f>
        <v>3.1825199884467636E-2</v>
      </c>
      <c r="L1232" s="52">
        <f>IFERROR(_xll.qlIndexFixing(Index3M,H1232,TRUE,_xll.ohTrigger(RecalcTrigger,Trigger3M)),NA())</f>
        <v>3.3050325896019909E-2</v>
      </c>
      <c r="M1232" s="52">
        <f>IFERROR(_xll.qlIndexFixing(ONIndex3M,I1232,TRUE,_xll.ohTrigger(RecalcTrigger,Trigger3M)),NA())</f>
        <v>3.2926330234648304E-2</v>
      </c>
      <c r="N1232" s="52">
        <f>IFERROR(_xll.qlIndexFixing(Index6M,$H1232,TRUE,_xll.ohTrigger(RecalcTrigger,Trigger6M)),NA())</f>
        <v>3.4196062490053962E-2</v>
      </c>
      <c r="O1232" s="52">
        <f>IFERROR(_xll.qlIndexFixing(ONIndex6M,I1232,TRUE,_xll.ohTrigger(RecalcTrigger,Trigger6M)),NA())</f>
        <v>3.3925930419833605E-2</v>
      </c>
      <c r="P1232" s="52">
        <f>IFERROR(_xll.qlIndexFixing(Index1Y,$H1232,TRUE,_xll.ohTrigger(RecalcTrigger,Trigger1Y)),NA())</f>
        <v>3.5725477836752867E-2</v>
      </c>
      <c r="Q1232" s="52">
        <f>IFERROR(_xll.qlIndexFixing(ONIndex1Y,I1232,TRUE,_xll.ohTrigger(RecalcTrigger,Trigger1Y)),NA())</f>
        <v>3.5014030291717901E-2</v>
      </c>
    </row>
    <row r="1233" spans="2:17" x14ac:dyDescent="0.2">
      <c r="B1233" s="46" t="s">
        <v>51</v>
      </c>
      <c r="D1233" s="49">
        <f>_xll.qlCalendarAdvance(LocalCalendar,$D1232,B1233,"f",FALSE)</f>
        <v>47935</v>
      </c>
      <c r="E1233" s="49">
        <f>_xll.qlInterestRateIndexValueDate(IndexON,D1233)</f>
        <v>47935</v>
      </c>
      <c r="F1233" s="52">
        <f>IFERROR(_xll.qlIndexFixing(IndexON,D1233,TRUE,_xll.ohTrigger(RecalcTrigger,TriggerON)),NA())</f>
        <v>3.1001623101696296E-2</v>
      </c>
      <c r="H1233" s="49">
        <f>_xll.qlCalendarAdvance(IborCalendar,$H1232,B1233,"f",FALSE)</f>
        <v>47928</v>
      </c>
      <c r="I1233" s="49">
        <f>_xll.qlInterestRateIndexValueDate(Index1M,$H1233)</f>
        <v>47932</v>
      </c>
      <c r="J1233" s="52">
        <f>IFERROR(_xll.qlIndexFixing(Index1M,$H1233,TRUE,_xll.ohTrigger(RecalcTrigger,Trigger1M)),NA())</f>
        <v>3.1855588066716886E-2</v>
      </c>
      <c r="K1233" s="52">
        <f>IFERROR(_xll.qlIndexFixing(ONIndex1M,I1233,TRUE,_xll.ohTrigger(RecalcTrigger,Trigger1M)),NA())</f>
        <v>3.1821444706299218E-2</v>
      </c>
      <c r="L1233" s="52">
        <f>IFERROR(_xll.qlIndexFixing(Index3M,H1233,TRUE,_xll.ohTrigger(RecalcTrigger,Trigger3M)),NA())</f>
        <v>3.3048231690093841E-2</v>
      </c>
      <c r="M1233" s="52">
        <f>IFERROR(_xll.qlIndexFixing(ONIndex3M,I1233,TRUE,_xll.ohTrigger(RecalcTrigger,Trigger3M)),NA())</f>
        <v>3.292433128955885E-2</v>
      </c>
      <c r="N1233" s="52">
        <f>IFERROR(_xll.qlIndexFixing(Index6M,$H1233,TRUE,_xll.ohTrigger(RecalcTrigger,Trigger6M)),NA())</f>
        <v>3.4194149600051911E-2</v>
      </c>
      <c r="O1233" s="52">
        <f>IFERROR(_xll.qlIndexFixing(ONIndex6M,I1233,TRUE,_xll.ohTrigger(RecalcTrigger,Trigger6M)),NA())</f>
        <v>3.3924237080524833E-2</v>
      </c>
      <c r="P1233" s="52">
        <f>IFERROR(_xll.qlIndexFixing(Index1Y,$H1233,TRUE,_xll.ohTrigger(RecalcTrigger,Trigger1Y)),NA())</f>
        <v>3.5727920789326649E-2</v>
      </c>
      <c r="Q1233" s="52">
        <f>IFERROR(_xll.qlIndexFixing(ONIndex1Y,I1233,TRUE,_xll.ohTrigger(RecalcTrigger,Trigger1Y)),NA())</f>
        <v>3.501837288152565E-2</v>
      </c>
    </row>
    <row r="1234" spans="2:17" x14ac:dyDescent="0.2">
      <c r="B1234" s="46" t="s">
        <v>51</v>
      </c>
      <c r="D1234" s="49">
        <f>_xll.qlCalendarAdvance(LocalCalendar,$D1233,B1234,"f",FALSE)</f>
        <v>47942</v>
      </c>
      <c r="E1234" s="49">
        <f>_xll.qlInterestRateIndexValueDate(IndexON,D1234)</f>
        <v>47942</v>
      </c>
      <c r="F1234" s="52">
        <f>IFERROR(_xll.qlIndexFixing(IndexON,D1234,TRUE,_xll.ohTrigger(RecalcTrigger,TriggerON)),NA())</f>
        <v>3.1000817899631272E-2</v>
      </c>
      <c r="H1234" s="49">
        <f>_xll.qlCalendarAdvance(IborCalendar,$H1233,B1234,"f",FALSE)</f>
        <v>47935</v>
      </c>
      <c r="I1234" s="49">
        <f>_xll.qlInterestRateIndexValueDate(Index1M,$H1234)</f>
        <v>47939</v>
      </c>
      <c r="J1234" s="52">
        <f>IFERROR(_xll.qlIndexFixing(Index1M,$H1234,TRUE,_xll.ohTrigger(RecalcTrigger,Trigger1M)),NA())</f>
        <v>3.1850672985528128E-2</v>
      </c>
      <c r="K1234" s="52">
        <f>IFERROR(_xll.qlIndexFixing(ONIndex1M,I1234,TRUE,_xll.ohTrigger(RecalcTrigger,Trigger1M)),NA())</f>
        <v>3.1817685621495784E-2</v>
      </c>
      <c r="L1234" s="52">
        <f>IFERROR(_xll.qlIndexFixing(Index3M,H1234,TRUE,_xll.ohTrigger(RecalcTrigger,Trigger3M)),NA())</f>
        <v>3.3044765682528884E-2</v>
      </c>
      <c r="M1234" s="52">
        <f>IFERROR(_xll.qlIndexFixing(ONIndex3M,I1234,TRUE,_xll.ohTrigger(RecalcTrigger,Trigger3M)),NA())</f>
        <v>3.2922320358057533E-2</v>
      </c>
      <c r="N1234" s="52">
        <f>IFERROR(_xll.qlIndexFixing(Index6M,$H1234,TRUE,_xll.ohTrigger(RecalcTrigger,Trigger6M)),NA())</f>
        <v>3.4190750515687512E-2</v>
      </c>
      <c r="O1234" s="52">
        <f>IFERROR(_xll.qlIndexFixing(ONIndex6M,I1234,TRUE,_xll.ohTrigger(RecalcTrigger,Trigger6M)),NA())</f>
        <v>3.3922529445291616E-2</v>
      </c>
      <c r="P1234" s="52">
        <f>IFERROR(_xll.qlIndexFixing(Index1Y,$H1234,TRUE,_xll.ohTrigger(RecalcTrigger,Trigger1Y)),NA())</f>
        <v>3.5730284851462651E-2</v>
      </c>
      <c r="Q1234" s="52">
        <f>IFERROR(_xll.qlIndexFixing(ONIndex1Y,I1234,TRUE,_xll.ohTrigger(RecalcTrigger,Trigger1Y)),NA())</f>
        <v>3.5022639333277539E-2</v>
      </c>
    </row>
    <row r="1235" spans="2:17" x14ac:dyDescent="0.2">
      <c r="B1235" s="46" t="s">
        <v>51</v>
      </c>
      <c r="D1235" s="49">
        <f>_xll.qlCalendarAdvance(LocalCalendar,$D1234,B1235,"f",FALSE)</f>
        <v>47949</v>
      </c>
      <c r="E1235" s="49">
        <f>_xll.qlInterestRateIndexValueDate(IndexON,D1235)</f>
        <v>47949</v>
      </c>
      <c r="F1235" s="52">
        <f>IFERROR(_xll.qlIndexFixing(IndexON,D1235,TRUE,_xll.ohTrigger(RecalcTrigger,TriggerON)),NA())</f>
        <v>3.099998535714299E-2</v>
      </c>
      <c r="H1235" s="49">
        <f>_xll.qlCalendarAdvance(IborCalendar,$H1234,B1235,"f",FALSE)</f>
        <v>47942</v>
      </c>
      <c r="I1235" s="49">
        <f>_xll.qlInterestRateIndexValueDate(Index1M,$H1235)</f>
        <v>47946</v>
      </c>
      <c r="J1235" s="52">
        <f>IFERROR(_xll.qlIndexFixing(Index1M,$H1235,TRUE,_xll.ohTrigger(RecalcTrigger,Trigger1M)),NA())</f>
        <v>3.1846892227141765E-2</v>
      </c>
      <c r="K1235" s="52">
        <f>IFERROR(_xll.qlIndexFixing(ONIndex1M,I1235,TRUE,_xll.ohTrigger(RecalcTrigger,Trigger1M)),NA())</f>
        <v>3.1813922629977398E-2</v>
      </c>
      <c r="L1235" s="52">
        <f>IFERROR(_xll.qlIndexFixing(Index3M,H1235,TRUE,_xll.ohTrigger(RecalcTrigger,Trigger3M)),NA())</f>
        <v>3.3042648362662193E-2</v>
      </c>
      <c r="M1235" s="52">
        <f>IFERROR(_xll.qlIndexFixing(ONIndex3M,I1235,TRUE,_xll.ohTrigger(RecalcTrigger,Trigger3M)),NA())</f>
        <v>3.2920297440224289E-2</v>
      </c>
      <c r="N1235" s="52">
        <f>IFERROR(_xll.qlIndexFixing(Index6M,$H1235,TRUE,_xll.ohTrigger(RecalcTrigger,Trigger6M)),NA())</f>
        <v>3.4188809761896831E-2</v>
      </c>
      <c r="O1235" s="52">
        <f>IFERROR(_xll.qlIndexFixing(ONIndex6M,I1235,TRUE,_xll.ohTrigger(RecalcTrigger,Trigger6M)),NA())</f>
        <v>3.3920807513814211E-2</v>
      </c>
      <c r="P1235" s="52">
        <f>IFERROR(_xll.qlIndexFixing(Index1Y,$H1235,TRUE,_xll.ohTrigger(RecalcTrigger,Trigger1Y)),NA())</f>
        <v>3.573257002261266E-2</v>
      </c>
      <c r="Q1235" s="52">
        <f>IFERROR(_xll.qlIndexFixing(ONIndex1Y,I1235,TRUE,_xll.ohTrigger(RecalcTrigger,Trigger1Y)),NA())</f>
        <v>3.5026829646813695E-2</v>
      </c>
    </row>
    <row r="1236" spans="2:17" x14ac:dyDescent="0.2">
      <c r="B1236" s="46" t="s">
        <v>51</v>
      </c>
      <c r="D1236" s="49">
        <f>_xll.qlCalendarAdvance(LocalCalendar,$D1235,B1236,"f",FALSE)</f>
        <v>47956</v>
      </c>
      <c r="E1236" s="49">
        <f>_xll.qlInterestRateIndexValueDate(IndexON,D1236)</f>
        <v>47956</v>
      </c>
      <c r="F1236" s="52">
        <f>IFERROR(_xll.qlIndexFixing(IndexON,D1236,TRUE,_xll.ohTrigger(RecalcTrigger,TriggerON)),NA())</f>
        <v>3.0999125474231448E-2</v>
      </c>
      <c r="H1236" s="49">
        <f>_xll.qlCalendarAdvance(IborCalendar,$H1235,B1236,"f",FALSE)</f>
        <v>47953</v>
      </c>
      <c r="I1236" s="49">
        <f>_xll.qlInterestRateIndexValueDate(Index1M,$H1236)</f>
        <v>47955</v>
      </c>
      <c r="J1236" s="52">
        <f>IFERROR(_xll.qlIndexFixing(Index1M,$H1236,TRUE,_xll.ohTrigger(RecalcTrigger,Trigger1M)),NA())</f>
        <v>3.1844297950189004E-2</v>
      </c>
      <c r="K1236" s="52">
        <f>IFERROR(_xll.qlIndexFixing(ONIndex1M,I1236,TRUE,_xll.ohTrigger(RecalcTrigger,Trigger1M)),NA())</f>
        <v>3.1809078757873976E-2</v>
      </c>
      <c r="L1236" s="52">
        <f>IFERROR(_xll.qlIndexFixing(Index3M,H1236,TRUE,_xll.ohTrigger(RecalcTrigger,Trigger3M)),NA())</f>
        <v>3.3039908337824844E-2</v>
      </c>
      <c r="M1236" s="52">
        <f>IFERROR(_xll.qlIndexFixing(ONIndex3M,I1236,TRUE,_xll.ohTrigger(RecalcTrigger,Trigger3M)),NA())</f>
        <v>3.2917678933293004E-2</v>
      </c>
      <c r="N1236" s="52">
        <f>IFERROR(_xll.qlIndexFixing(Index6M,$H1236,TRUE,_xll.ohTrigger(RecalcTrigger,Trigger6M)),NA())</f>
        <v>3.4186293140336069E-2</v>
      </c>
      <c r="O1236" s="52">
        <f>IFERROR(_xll.qlIndexFixing(ONIndex6M,I1236,TRUE,_xll.ohTrigger(RecalcTrigger,Trigger6M)),NA())</f>
        <v>3.3918572595643681E-2</v>
      </c>
      <c r="P1236" s="52">
        <f>IFERROR(_xll.qlIndexFixing(Index1Y,$H1236,TRUE,_xll.ohTrigger(RecalcTrigger,Trigger1Y)),NA())</f>
        <v>3.5739104560316752E-2</v>
      </c>
      <c r="Q1236" s="52">
        <f>IFERROR(_xll.qlIndexFixing(ONIndex1Y,I1236,TRUE,_xll.ohTrigger(RecalcTrigger,Trigger1Y)),NA())</f>
        <v>3.503210531639489E-2</v>
      </c>
    </row>
    <row r="1237" spans="2:17" x14ac:dyDescent="0.2">
      <c r="B1237" s="46" t="s">
        <v>51</v>
      </c>
      <c r="D1237" s="49">
        <f>_xll.qlCalendarAdvance(LocalCalendar,$D1236,B1237,"f",FALSE)</f>
        <v>47963</v>
      </c>
      <c r="E1237" s="49">
        <f>_xll.qlInterestRateIndexValueDate(IndexON,D1237)</f>
        <v>47963</v>
      </c>
      <c r="F1237" s="52">
        <f>IFERROR(_xll.qlIndexFixing(IndexON,D1237,TRUE,_xll.ohTrigger(RecalcTrigger,TriggerON)),NA())</f>
        <v>3.0998238250870003E-2</v>
      </c>
      <c r="H1237" s="49">
        <f>_xll.qlCalendarAdvance(IborCalendar,$H1236,B1237,"f",FALSE)</f>
        <v>47960</v>
      </c>
      <c r="I1237" s="49">
        <f>_xll.qlInterestRateIndexValueDate(Index1M,$H1237)</f>
        <v>47962</v>
      </c>
      <c r="J1237" s="52">
        <f>IFERROR(_xll.qlIndexFixing(Index1M,$H1237,TRUE,_xll.ohTrigger(RecalcTrigger,Trigger1M)),NA())</f>
        <v>3.1841642636844275E-2</v>
      </c>
      <c r="K1237" s="52">
        <f>IFERROR(_xll.qlIndexFixing(ONIndex1M,I1237,TRUE,_xll.ohTrigger(RecalcTrigger,Trigger1M)),NA())</f>
        <v>3.1805306836938385E-2</v>
      </c>
      <c r="L1237" s="52">
        <f>IFERROR(_xll.qlIndexFixing(Index3M,H1237,TRUE,_xll.ohTrigger(RecalcTrigger,Trigger3M)),NA())</f>
        <v>3.3037763396858898E-2</v>
      </c>
      <c r="M1237" s="52">
        <f>IFERROR(_xll.qlIndexFixing(ONIndex3M,I1237,TRUE,_xll.ohTrigger(RecalcTrigger,Trigger3M)),NA())</f>
        <v>3.2915628618095383E-2</v>
      </c>
      <c r="N1237" s="52">
        <f>IFERROR(_xll.qlIndexFixing(Index6M,$H1237,TRUE,_xll.ohTrigger(RecalcTrigger,Trigger6M)),NA())</f>
        <v>3.4184319149529629E-2</v>
      </c>
      <c r="O1237" s="52">
        <f>IFERROR(_xll.qlIndexFixing(ONIndex6M,I1237,TRUE,_xll.ohTrigger(RecalcTrigger,Trigger6M)),NA())</f>
        <v>3.3916817987584835E-2</v>
      </c>
      <c r="P1237" s="52">
        <f>IFERROR(_xll.qlIndexFixing(Index1Y,$H1237,TRUE,_xll.ohTrigger(RecalcTrigger,Trigger1Y)),NA())</f>
        <v>3.5741198545015215E-2</v>
      </c>
      <c r="Q1237" s="52">
        <f>IFERROR(_xll.qlIndexFixing(ONIndex1Y,I1237,TRUE,_xll.ohTrigger(RecalcTrigger,Trigger1Y)),NA())</f>
        <v>3.5036121599860692E-2</v>
      </c>
    </row>
    <row r="1238" spans="2:17" x14ac:dyDescent="0.2">
      <c r="B1238" s="46" t="s">
        <v>51</v>
      </c>
      <c r="D1238" s="49">
        <f>_xll.qlCalendarAdvance(LocalCalendar,$D1237,B1238,"f",FALSE)</f>
        <v>47970</v>
      </c>
      <c r="E1238" s="49">
        <f>_xll.qlInterestRateIndexValueDate(IndexON,D1238)</f>
        <v>47970</v>
      </c>
      <c r="F1238" s="52">
        <f>IFERROR(_xll.qlIndexFixing(IndexON,D1238,TRUE,_xll.ohTrigger(RecalcTrigger,TriggerON)),NA())</f>
        <v>3.0997323687111944E-2</v>
      </c>
      <c r="H1238" s="49">
        <f>_xll.qlCalendarAdvance(IborCalendar,$H1237,B1238,"f",FALSE)</f>
        <v>47967</v>
      </c>
      <c r="I1238" s="49">
        <f>_xll.qlInterestRateIndexValueDate(Index1M,$H1238)</f>
        <v>47969</v>
      </c>
      <c r="J1238" s="52">
        <f>IFERROR(_xll.qlIndexFixing(Index1M,$H1238,TRUE,_xll.ohTrigger(RecalcTrigger,Trigger1M)),NA())</f>
        <v>3.1836712159900582E-2</v>
      </c>
      <c r="K1238" s="52">
        <f>IFERROR(_xll.qlIndexFixing(ONIndex1M,I1238,TRUE,_xll.ohTrigger(RecalcTrigger,Trigger1M)),NA())</f>
        <v>3.180153100952765E-2</v>
      </c>
      <c r="L1238" s="52">
        <f>IFERROR(_xll.qlIndexFixing(Index3M,H1238,TRUE,_xll.ohTrigger(RecalcTrigger,Trigger3M)),NA())</f>
        <v>3.3036961551207361E-2</v>
      </c>
      <c r="M1238" s="52">
        <f>IFERROR(_xll.qlIndexFixing(ONIndex3M,I1238,TRUE,_xll.ohTrigger(RecalcTrigger,Trigger3M)),NA())</f>
        <v>3.2913566316565834E-2</v>
      </c>
      <c r="N1238" s="52">
        <f>IFERROR(_xll.qlIndexFixing(Index6M,$H1238,TRUE,_xll.ohTrigger(RecalcTrigger,Trigger6M)),NA())</f>
        <v>3.418672976341313E-2</v>
      </c>
      <c r="O1238" s="52">
        <f>IFERROR(_xll.qlIndexFixing(ONIndex6M,I1238,TRUE,_xll.ohTrigger(RecalcTrigger,Trigger6M)),NA())</f>
        <v>3.3915049083521609E-2</v>
      </c>
      <c r="P1238" s="52">
        <f>IFERROR(_xll.qlIndexFixing(Index1Y,$H1238,TRUE,_xll.ohTrigger(RecalcTrigger,Trigger1Y)),NA())</f>
        <v>3.5745058336252834E-2</v>
      </c>
      <c r="Q1238" s="52">
        <f>IFERROR(_xll.qlIndexFixing(ONIndex1Y,I1238,TRUE,_xll.ohTrigger(RecalcTrigger,Trigger1Y)),NA())</f>
        <v>3.5040061745190698E-2</v>
      </c>
    </row>
    <row r="1239" spans="2:17" x14ac:dyDescent="0.2">
      <c r="B1239" s="46" t="s">
        <v>51</v>
      </c>
      <c r="D1239" s="49">
        <f>_xll.qlCalendarAdvance(LocalCalendar,$D1238,B1239,"f",FALSE)</f>
        <v>47977</v>
      </c>
      <c r="E1239" s="49">
        <f>_xll.qlInterestRateIndexValueDate(IndexON,D1239)</f>
        <v>47977</v>
      </c>
      <c r="F1239" s="52">
        <f>IFERROR(_xll.qlIndexFixing(IndexON,D1239,TRUE,_xll.ohTrigger(RecalcTrigger,TriggerON)),NA())</f>
        <v>3.0996381782903981E-2</v>
      </c>
      <c r="H1239" s="49">
        <f>_xll.qlCalendarAdvance(IborCalendar,$H1238,B1239,"f",FALSE)</f>
        <v>47974</v>
      </c>
      <c r="I1239" s="49">
        <f>_xll.qlInterestRateIndexValueDate(Index1M,$H1239)</f>
        <v>47976</v>
      </c>
      <c r="J1239" s="52">
        <f>IFERROR(_xll.qlIndexFixing(Index1M,$H1239,TRUE,_xll.ohTrigger(RecalcTrigger,Trigger1M)),NA())</f>
        <v>3.1832913390591466E-2</v>
      </c>
      <c r="K1239" s="52">
        <f>IFERROR(_xll.qlIndexFixing(ONIndex1M,I1239,TRUE,_xll.ohTrigger(RecalcTrigger,Trigger1M)),NA())</f>
        <v>3.1797751275322028E-2</v>
      </c>
      <c r="L1239" s="52">
        <f>IFERROR(_xll.qlIndexFixing(Index3M,H1239,TRUE,_xll.ohTrigger(RecalcTrigger,Trigger3M)),NA())</f>
        <v>3.3034791380405167E-2</v>
      </c>
      <c r="M1239" s="52">
        <f>IFERROR(_xll.qlIndexFixing(ONIndex3M,I1239,TRUE,_xll.ohTrigger(RecalcTrigger,Trigger3M)),NA())</f>
        <v>3.2911492028624423E-2</v>
      </c>
      <c r="N1239" s="52">
        <f>IFERROR(_xll.qlIndexFixing(Index6M,$H1239,TRUE,_xll.ohTrigger(RecalcTrigger,Trigger6M)),NA())</f>
        <v>3.4184723007858714E-2</v>
      </c>
      <c r="O1239" s="52">
        <f>IFERROR(_xll.qlIndexFixing(ONIndex6M,I1239,TRUE,_xll.ohTrigger(RecalcTrigger,Trigger6M)),NA())</f>
        <v>3.3913265883454002E-2</v>
      </c>
      <c r="P1239" s="52">
        <f>IFERROR(_xll.qlIndexFixing(Index1Y,$H1239,TRUE,_xll.ohTrigger(RecalcTrigger,Trigger1Y)),NA())</f>
        <v>3.5745149789682323E-2</v>
      </c>
      <c r="Q1239" s="52">
        <f>IFERROR(_xll.qlIndexFixing(ONIndex1Y,I1239,TRUE,_xll.ohTrigger(RecalcTrigger,Trigger1Y)),NA())</f>
        <v>3.5043925752384908E-2</v>
      </c>
    </row>
    <row r="1240" spans="2:17" x14ac:dyDescent="0.2">
      <c r="B1240" s="46" t="s">
        <v>51</v>
      </c>
      <c r="D1240" s="49">
        <f>_xll.qlCalendarAdvance(LocalCalendar,$D1239,B1240,"f",FALSE)</f>
        <v>47984</v>
      </c>
      <c r="E1240" s="49">
        <f>_xll.qlInterestRateIndexValueDate(IndexON,D1240)</f>
        <v>47984</v>
      </c>
      <c r="F1240" s="52">
        <f>IFERROR(_xll.qlIndexFixing(IndexON,D1240,TRUE,_xll.ohTrigger(RecalcTrigger,TriggerON)),NA())</f>
        <v>3.099541253827276E-2</v>
      </c>
      <c r="H1240" s="49">
        <f>_xll.qlCalendarAdvance(IborCalendar,$H1239,B1240,"f",FALSE)</f>
        <v>47981</v>
      </c>
      <c r="I1240" s="49">
        <f>_xll.qlInterestRateIndexValueDate(Index1M,$H1240)</f>
        <v>47983</v>
      </c>
      <c r="J1240" s="52">
        <f>IFERROR(_xll.qlIndexFixing(Index1M,$H1240,TRUE,_xll.ohTrigger(RecalcTrigger,Trigger1M)),NA())</f>
        <v>3.1829110705179908E-2</v>
      </c>
      <c r="K1240" s="52">
        <f>IFERROR(_xll.qlIndexFixing(ONIndex1M,I1240,TRUE,_xll.ohTrigger(RecalcTrigger,Trigger1M)),NA())</f>
        <v>3.1793967634561326E-2</v>
      </c>
      <c r="L1240" s="52">
        <f>IFERROR(_xll.qlIndexFixing(Index3M,H1240,TRUE,_xll.ohTrigger(RecalcTrigger,Trigger3M)),NA())</f>
        <v>3.3032609124356259E-2</v>
      </c>
      <c r="M1240" s="52">
        <f>IFERROR(_xll.qlIndexFixing(ONIndex3M,I1240,TRUE,_xll.ohTrigger(RecalcTrigger,Trigger3M)),NA())</f>
        <v>3.290940575443102E-2</v>
      </c>
      <c r="N1240" s="52">
        <f>IFERROR(_xll.qlIndexFixing(Index6M,$H1240,TRUE,_xll.ohTrigger(RecalcTrigger,Trigger6M)),NA())</f>
        <v>3.4182701707203257E-2</v>
      </c>
      <c r="O1240" s="52">
        <f>IFERROR(_xll.qlIndexFixing(ONIndex6M,I1240,TRUE,_xll.ohTrigger(RecalcTrigger,Trigger6M)),NA())</f>
        <v>3.3911468387382016E-2</v>
      </c>
      <c r="P1240" s="52">
        <f>IFERROR(_xll.qlIndexFixing(Index1Y,$H1240,TRUE,_xll.ohTrigger(RecalcTrigger,Trigger1Y)),NA())</f>
        <v>3.5747007048728664E-2</v>
      </c>
      <c r="Q1240" s="52">
        <f>IFERROR(_xll.qlIndexFixing(ONIndex1Y,I1240,TRUE,_xll.ohTrigger(RecalcTrigger,Trigger1Y)),NA())</f>
        <v>3.5047713621443322E-2</v>
      </c>
    </row>
    <row r="1241" spans="2:17" x14ac:dyDescent="0.2">
      <c r="B1241" s="46" t="s">
        <v>51</v>
      </c>
      <c r="D1241" s="49">
        <f>_xll.qlCalendarAdvance(LocalCalendar,$D1240,B1241,"f",FALSE)</f>
        <v>47991</v>
      </c>
      <c r="E1241" s="49">
        <f>_xll.qlInterestRateIndexValueDate(IndexON,D1241)</f>
        <v>47991</v>
      </c>
      <c r="F1241" s="52">
        <f>IFERROR(_xll.qlIndexFixing(IndexON,D1241,TRUE,_xll.ohTrigger(RecalcTrigger,TriggerON)),NA())</f>
        <v>3.0995677718230752E-2</v>
      </c>
      <c r="H1241" s="49">
        <f>_xll.qlCalendarAdvance(IborCalendar,$H1240,B1241,"f",FALSE)</f>
        <v>47988</v>
      </c>
      <c r="I1241" s="49">
        <f>_xll.qlInterestRateIndexValueDate(Index1M,$H1241)</f>
        <v>47990</v>
      </c>
      <c r="J1241" s="52">
        <f>IFERROR(_xll.qlIndexFixing(Index1M,$H1241,TRUE,_xll.ohTrigger(RecalcTrigger,Trigger1M)),NA())</f>
        <v>3.1825304103668406E-2</v>
      </c>
      <c r="K1241" s="52">
        <f>IFERROR(_xll.qlIndexFixing(ONIndex1M,I1241,TRUE,_xll.ohTrigger(RecalcTrigger,Trigger1M)),NA())</f>
        <v>3.1790180087165609E-2</v>
      </c>
      <c r="L1241" s="52">
        <f>IFERROR(_xll.qlIndexFixing(Index3M,H1241,TRUE,_xll.ohTrigger(RecalcTrigger,Trigger3M)),NA())</f>
        <v>3.3030414783077146E-2</v>
      </c>
      <c r="M1241" s="52">
        <f>IFERROR(_xll.qlIndexFixing(ONIndex3M,I1241,TRUE,_xll.ohTrigger(RecalcTrigger,Trigger3M)),NA())</f>
        <v>3.2907307493745819E-2</v>
      </c>
      <c r="N1241" s="52">
        <f>IFERROR(_xll.qlIndexFixing(Index6M,$H1241,TRUE,_xll.ohTrigger(RecalcTrigger,Trigger6M)),NA())</f>
        <v>3.418066586149103E-2</v>
      </c>
      <c r="O1241" s="52">
        <f>IFERROR(_xll.qlIndexFixing(ONIndex6M,I1241,TRUE,_xll.ohTrigger(RecalcTrigger,Trigger6M)),NA())</f>
        <v>3.3909656595305648E-2</v>
      </c>
      <c r="P1241" s="52">
        <f>IFERROR(_xll.qlIndexFixing(Index1Y,$H1241,TRUE,_xll.ohTrigger(RecalcTrigger,Trigger1Y)),NA())</f>
        <v>3.5748785398332546E-2</v>
      </c>
      <c r="Q1241" s="52">
        <f>IFERROR(_xll.qlIndexFixing(ONIndex1Y,I1241,TRUE,_xll.ohTrigger(RecalcTrigger,Trigger1Y)),NA())</f>
        <v>3.5051425352445875E-2</v>
      </c>
    </row>
    <row r="1242" spans="2:17" x14ac:dyDescent="0.2">
      <c r="B1242" s="46" t="s">
        <v>51</v>
      </c>
      <c r="D1242" s="49">
        <f>_xll.qlCalendarAdvance(LocalCalendar,$D1241,B1242,"f",FALSE)</f>
        <v>47998</v>
      </c>
      <c r="E1242" s="49">
        <f>_xll.qlInterestRateIndexValueDate(IndexON,D1242)</f>
        <v>47998</v>
      </c>
      <c r="F1242" s="52">
        <f>IFERROR(_xll.qlIndexFixing(IndexON,D1242,TRUE,_xll.ohTrigger(RecalcTrigger,TriggerON)),NA())</f>
        <v>3.099339202768725E-2</v>
      </c>
      <c r="H1242" s="49">
        <f>_xll.qlCalendarAdvance(IborCalendar,$H1241,B1242,"f",FALSE)</f>
        <v>47995</v>
      </c>
      <c r="I1242" s="49">
        <f>_xll.qlInterestRateIndexValueDate(Index1M,$H1242)</f>
        <v>47997</v>
      </c>
      <c r="J1242" s="52">
        <f>IFERROR(_xll.qlIndexFixing(Index1M,$H1242,TRUE,_xll.ohTrigger(RecalcTrigger,Trigger1M)),NA())</f>
        <v>3.1821493586061955E-2</v>
      </c>
      <c r="K1242" s="52">
        <f>IFERROR(_xll.qlIndexFixing(ONIndex1M,I1242,TRUE,_xll.ohTrigger(RecalcTrigger,Trigger1M)),NA())</f>
        <v>3.1786388633054941E-2</v>
      </c>
      <c r="L1242" s="52">
        <f>IFERROR(_xll.qlIndexFixing(Index3M,H1242,TRUE,_xll.ohTrigger(RecalcTrigger,Trigger3M)),NA())</f>
        <v>3.3028208356588672E-2</v>
      </c>
      <c r="M1242" s="52">
        <f>IFERROR(_xll.qlIndexFixing(ONIndex3M,I1242,TRUE,_xll.ohTrigger(RecalcTrigger,Trigger3M)),NA())</f>
        <v>3.2905197246808626E-2</v>
      </c>
      <c r="N1242" s="52">
        <f>IFERROR(_xll.qlIndexFixing(Index6M,$H1242,TRUE,_xll.ohTrigger(RecalcTrigger,Trigger6M)),NA())</f>
        <v>3.4174231079506574E-2</v>
      </c>
      <c r="O1242" s="52">
        <f>IFERROR(_xll.qlIndexFixing(ONIndex6M,I1242,TRUE,_xll.ohTrigger(RecalcTrigger,Trigger6M)),NA())</f>
        <v>3.3907830507065029E-2</v>
      </c>
      <c r="P1242" s="52">
        <f>IFERROR(_xll.qlIndexFixing(Index1Y,$H1242,TRUE,_xll.ohTrigger(RecalcTrigger,Trigger1Y)),NA())</f>
        <v>3.5745013757989962E-2</v>
      </c>
      <c r="Q1242" s="52">
        <f>IFERROR(_xll.qlIndexFixing(ONIndex1Y,I1242,TRUE,_xll.ohTrigger(RecalcTrigger,Trigger1Y)),NA())</f>
        <v>3.5055060945232697E-2</v>
      </c>
    </row>
    <row r="1243" spans="2:17" x14ac:dyDescent="0.2">
      <c r="B1243" s="46" t="s">
        <v>51</v>
      </c>
      <c r="D1243" s="49">
        <f>_xll.qlCalendarAdvance(LocalCalendar,$D1242,B1243,"f",FALSE)</f>
        <v>48005</v>
      </c>
      <c r="E1243" s="49">
        <f>_xll.qlInterestRateIndexValueDate(IndexON,D1243)</f>
        <v>48005</v>
      </c>
      <c r="F1243" s="52">
        <f>IFERROR(_xll.qlIndexFixing(IndexON,D1243,TRUE,_xll.ohTrigger(RecalcTrigger,TriggerON)),NA())</f>
        <v>3.0992340761786252E-2</v>
      </c>
      <c r="H1243" s="49">
        <f>_xll.qlCalendarAdvance(IborCalendar,$H1242,B1243,"f",FALSE)</f>
        <v>48002</v>
      </c>
      <c r="I1243" s="49">
        <f>_xll.qlInterestRateIndexValueDate(Index1M,$H1243)</f>
        <v>48004</v>
      </c>
      <c r="J1243" s="52">
        <f>IFERROR(_xll.qlIndexFixing(Index1M,$H1243,TRUE,_xll.ohTrigger(RecalcTrigger,Trigger1M)),NA())</f>
        <v>3.1817679152365552E-2</v>
      </c>
      <c r="K1243" s="52">
        <f>IFERROR(_xll.qlIndexFixing(ONIndex1M,I1243,TRUE,_xll.ohTrigger(RecalcTrigger,Trigger1M)),NA())</f>
        <v>3.1782593272389192E-2</v>
      </c>
      <c r="L1243" s="52">
        <f>IFERROR(_xll.qlIndexFixing(Index3M,H1243,TRUE,_xll.ohTrigger(RecalcTrigger,Trigger3M)),NA())</f>
        <v>3.3025989844912562E-2</v>
      </c>
      <c r="M1243" s="52">
        <f>IFERROR(_xll.qlIndexFixing(ONIndex3M,I1243,TRUE,_xll.ohTrigger(RecalcTrigger,Trigger3M)),NA())</f>
        <v>3.2903075013539507E-2</v>
      </c>
      <c r="N1243" s="52">
        <f>IFERROR(_xll.qlIndexFixing(Index6M,$H1243,TRUE,_xll.ohTrigger(RecalcTrigger,Trigger6M)),NA())</f>
        <v>3.4172169842611747E-2</v>
      </c>
      <c r="O1243" s="52">
        <f>IFERROR(_xll.qlIndexFixing(ONIndex6M,I1243,TRUE,_xll.ohTrigger(RecalcTrigger,Trigger6M)),NA())</f>
        <v>3.3905990122979901E-2</v>
      </c>
      <c r="P1243" s="52">
        <f>IFERROR(_xll.qlIndexFixing(Index1Y,$H1243,TRUE,_xll.ohTrigger(RecalcTrigger,Trigger1Y)),NA())</f>
        <v>3.575210536757055E-2</v>
      </c>
      <c r="Q1243" s="52">
        <f>IFERROR(_xll.qlIndexFixing(ONIndex1Y,I1243,TRUE,_xll.ohTrigger(RecalcTrigger,Trigger1Y)),NA())</f>
        <v>3.5058620399963658E-2</v>
      </c>
    </row>
    <row r="1244" spans="2:17" x14ac:dyDescent="0.2">
      <c r="B1244" s="46" t="s">
        <v>51</v>
      </c>
      <c r="D1244" s="49">
        <f>_xll.qlCalendarAdvance(LocalCalendar,$D1243,B1244,"f",FALSE)</f>
        <v>48012</v>
      </c>
      <c r="E1244" s="49">
        <f>_xll.qlInterestRateIndexValueDate(IndexON,D1244)</f>
        <v>48012</v>
      </c>
      <c r="F1244" s="52">
        <f>IFERROR(_xll.qlIndexFixing(IndexON,D1244,TRUE,_xll.ohTrigger(RecalcTrigger,TriggerON)),NA())</f>
        <v>3.0991262155435351E-2</v>
      </c>
      <c r="H1244" s="49">
        <f>_xll.qlCalendarAdvance(IborCalendar,$H1243,B1244,"f",FALSE)</f>
        <v>48009</v>
      </c>
      <c r="I1244" s="49">
        <f>_xll.qlInterestRateIndexValueDate(Index1M,$H1244)</f>
        <v>48011</v>
      </c>
      <c r="J1244" s="52">
        <f>IFERROR(_xll.qlIndexFixing(Index1M,$H1244,TRUE,_xll.ohTrigger(RecalcTrigger,Trigger1M)),NA())</f>
        <v>3.1813860802581695E-2</v>
      </c>
      <c r="K1244" s="52">
        <f>IFERROR(_xll.qlIndexFixing(ONIndex1M,I1244,TRUE,_xll.ohTrigger(RecalcTrigger,Trigger1M)),NA())</f>
        <v>3.1778794005088429E-2</v>
      </c>
      <c r="L1244" s="52">
        <f>IFERROR(_xll.qlIndexFixing(Index3M,H1244,TRUE,_xll.ohTrigger(RecalcTrigger,Trigger3M)),NA())</f>
        <v>3.3023759248068808E-2</v>
      </c>
      <c r="M1244" s="52">
        <f>IFERROR(_xll.qlIndexFixing(ONIndex3M,I1244,TRUE,_xll.ohTrigger(RecalcTrigger,Trigger3M)),NA())</f>
        <v>3.290094079393846E-2</v>
      </c>
      <c r="N1244" s="52">
        <f>IFERROR(_xll.qlIndexFixing(Index6M,$H1244,TRUE,_xll.ohTrigger(RecalcTrigger,Trigger6M)),NA())</f>
        <v>3.4170094064857909E-2</v>
      </c>
      <c r="O1244" s="52">
        <f>IFERROR(_xll.qlIndexFixing(ONIndex6M,I1244,TRUE,_xll.ohTrigger(RecalcTrigger,Trigger6M)),NA())</f>
        <v>3.3904135442810457E-2</v>
      </c>
      <c r="P1244" s="52">
        <f>IFERROR(_xll.qlIndexFixing(Index1Y,$H1244,TRUE,_xll.ohTrigger(RecalcTrigger,Trigger1Y)),NA())</f>
        <v>3.5753646986429417E-2</v>
      </c>
      <c r="Q1244" s="52">
        <f>IFERROR(_xll.qlIndexFixing(ONIndex1Y,I1244,TRUE,_xll.ohTrigger(RecalcTrigger,Trigger1Y)),NA())</f>
        <v>3.5062103716398951E-2</v>
      </c>
    </row>
    <row r="1245" spans="2:17" x14ac:dyDescent="0.2">
      <c r="B1245" s="46" t="s">
        <v>51</v>
      </c>
      <c r="D1245" s="49">
        <f>_xll.qlCalendarAdvance(LocalCalendar,$D1244,B1245,"f",FALSE)</f>
        <v>48019</v>
      </c>
      <c r="E1245" s="49">
        <f>_xll.qlInterestRateIndexValueDate(IndexON,D1245)</f>
        <v>48019</v>
      </c>
      <c r="F1245" s="52">
        <f>IFERROR(_xll.qlIndexFixing(IndexON,D1245,TRUE,_xll.ohTrigger(RecalcTrigger,TriggerON)),NA())</f>
        <v>3.099015620866119E-2</v>
      </c>
      <c r="H1245" s="49">
        <f>_xll.qlCalendarAdvance(IborCalendar,$H1244,B1245,"f",FALSE)</f>
        <v>48016</v>
      </c>
      <c r="I1245" s="49">
        <f>_xll.qlInterestRateIndexValueDate(Index1M,$H1245)</f>
        <v>48018</v>
      </c>
      <c r="J1245" s="52">
        <f>IFERROR(_xll.qlIndexFixing(Index1M,$H1245,TRUE,_xll.ohTrigger(RecalcTrigger,Trigger1M)),NA())</f>
        <v>3.1810038536710383E-2</v>
      </c>
      <c r="K1245" s="52">
        <f>IFERROR(_xll.qlIndexFixing(ONIndex1M,I1245,TRUE,_xll.ohTrigger(RecalcTrigger,Trigger1M)),NA())</f>
        <v>3.1774990831072714E-2</v>
      </c>
      <c r="L1245" s="52">
        <f>IFERROR(_xll.qlIndexFixing(Index3M,H1245,TRUE,_xll.ohTrigger(RecalcTrigger,Trigger3M)),NA())</f>
        <v>3.3021516566075652E-2</v>
      </c>
      <c r="M1245" s="52">
        <f>IFERROR(_xll.qlIndexFixing(ONIndex3M,I1245,TRUE,_xll.ohTrigger(RecalcTrigger,Trigger3M)),NA())</f>
        <v>3.2898794587925551E-2</v>
      </c>
      <c r="N1245" s="52">
        <f>IFERROR(_xll.qlIndexFixing(Index6M,$H1245,TRUE,_xll.ohTrigger(RecalcTrigger,Trigger6M)),NA())</f>
        <v>3.4168003746290053E-2</v>
      </c>
      <c r="O1245" s="52">
        <f>IFERROR(_xll.qlIndexFixing(ONIndex6M,I1245,TRUE,_xll.ohTrigger(RecalcTrigger,Trigger6M)),NA())</f>
        <v>3.3902266466636632E-2</v>
      </c>
      <c r="P1245" s="52">
        <f>IFERROR(_xll.qlIndexFixing(Index1Y,$H1245,TRUE,_xll.ohTrigger(RecalcTrigger,Trigger1Y)),NA())</f>
        <v>3.5755109694295774E-2</v>
      </c>
      <c r="Q1245" s="52">
        <f>IFERROR(_xll.qlIndexFixing(ONIndex1Y,I1245,TRUE,_xll.ohTrigger(RecalcTrigger,Trigger1Y)),NA())</f>
        <v>3.5065510894698448E-2</v>
      </c>
    </row>
    <row r="1246" spans="2:17" x14ac:dyDescent="0.2">
      <c r="B1246" s="46" t="s">
        <v>51</v>
      </c>
      <c r="D1246" s="49">
        <f>_xll.qlCalendarAdvance(LocalCalendar,$D1245,B1246,"f",FALSE)</f>
        <v>48026</v>
      </c>
      <c r="E1246" s="49">
        <f>_xll.qlInterestRateIndexValueDate(IndexON,D1246)</f>
        <v>48026</v>
      </c>
      <c r="F1246" s="52">
        <f>IFERROR(_xll.qlIndexFixing(IndexON,D1246,TRUE,_xll.ohTrigger(RecalcTrigger,TriggerON)),NA())</f>
        <v>3.0989022921490417E-2</v>
      </c>
      <c r="H1246" s="49">
        <f>_xll.qlCalendarAdvance(IborCalendar,$H1245,B1246,"f",FALSE)</f>
        <v>48023</v>
      </c>
      <c r="I1246" s="49">
        <f>_xll.qlInterestRateIndexValueDate(Index1M,$H1246)</f>
        <v>48025</v>
      </c>
      <c r="J1246" s="52">
        <f>IFERROR(_xll.qlIndexFixing(Index1M,$H1246,TRUE,_xll.ohTrigger(RecalcTrigger,Trigger1M)),NA())</f>
        <v>3.1806212354761609E-2</v>
      </c>
      <c r="K1246" s="52">
        <f>IFERROR(_xll.qlIndexFixing(ONIndex1M,I1246,TRUE,_xll.ohTrigger(RecalcTrigger,Trigger1M)),NA())</f>
        <v>3.1771183750501919E-2</v>
      </c>
      <c r="L1246" s="52">
        <f>IFERROR(_xll.qlIndexFixing(Index3M,H1246,TRUE,_xll.ohTrigger(RecalcTrigger,Trigger3M)),NA())</f>
        <v>3.3019261798956548E-2</v>
      </c>
      <c r="M1246" s="52">
        <f>IFERROR(_xll.qlIndexFixing(ONIndex3M,I1246,TRUE,_xll.ohTrigger(RecalcTrigger,Trigger3M)),NA())</f>
        <v>3.2896636395500778E-2</v>
      </c>
      <c r="N1246" s="52">
        <f>IFERROR(_xll.qlIndexFixing(Index6M,$H1246,TRUE,_xll.ohTrigger(RecalcTrigger,Trigger6M)),NA())</f>
        <v>3.4170268458674893E-2</v>
      </c>
      <c r="O1246" s="52">
        <f>IFERROR(_xll.qlIndexFixing(ONIndex6M,I1246,TRUE,_xll.ohTrigger(RecalcTrigger,Trigger6M)),NA())</f>
        <v>3.3900383194378492E-2</v>
      </c>
      <c r="P1246" s="52">
        <f>IFERROR(_xll.qlIndexFixing(Index1Y,$H1246,TRUE,_xll.ohTrigger(RecalcTrigger,Trigger1Y)),NA())</f>
        <v>3.5756493490827913E-2</v>
      </c>
      <c r="Q1246" s="52">
        <f>IFERROR(_xll.qlIndexFixing(ONIndex1Y,I1246,TRUE,_xll.ohTrigger(RecalcTrigger,Trigger1Y)),NA())</f>
        <v>3.5068841934782213E-2</v>
      </c>
    </row>
    <row r="1247" spans="2:17" x14ac:dyDescent="0.2">
      <c r="B1247" s="46" t="s">
        <v>51</v>
      </c>
      <c r="D1247" s="49">
        <f>_xll.qlCalendarAdvance(LocalCalendar,$D1246,B1247,"f",FALSE)</f>
        <v>48036</v>
      </c>
      <c r="E1247" s="49">
        <f>_xll.qlInterestRateIndexValueDate(IndexON,D1247)</f>
        <v>48036</v>
      </c>
      <c r="F1247" s="52">
        <f>IFERROR(_xll.qlIndexFixing(IndexON,D1247,TRUE,_xll.ohTrigger(RecalcTrigger,TriggerON)),NA())</f>
        <v>3.0984858936280446E-2</v>
      </c>
      <c r="H1247" s="49">
        <f>_xll.qlCalendarAdvance(IborCalendar,$H1246,B1247,"f",FALSE)</f>
        <v>48030</v>
      </c>
      <c r="I1247" s="49">
        <f>_xll.qlInterestRateIndexValueDate(Index1M,$H1247)</f>
        <v>48032</v>
      </c>
      <c r="J1247" s="52">
        <f>IFERROR(_xll.qlIndexFixing(Index1M,$H1247,TRUE,_xll.ohTrigger(RecalcTrigger,Trigger1M)),NA())</f>
        <v>3.1802382256740369E-2</v>
      </c>
      <c r="K1247" s="52">
        <f>IFERROR(_xll.qlIndexFixing(ONIndex1M,I1247,TRUE,_xll.ohTrigger(RecalcTrigger,Trigger1M)),NA())</f>
        <v>3.177076045432381E-2</v>
      </c>
      <c r="L1247" s="52">
        <f>IFERROR(_xll.qlIndexFixing(Index3M,H1247,TRUE,_xll.ohTrigger(RecalcTrigger,Trigger3M)),NA())</f>
        <v>3.3016994946729751E-2</v>
      </c>
      <c r="M1247" s="52">
        <f>IFERROR(_xll.qlIndexFixing(ONIndex3M,I1247,TRUE,_xll.ohTrigger(RecalcTrigger,Trigger3M)),NA())</f>
        <v>3.2898508137482185E-2</v>
      </c>
      <c r="N1247" s="52">
        <f>IFERROR(_xll.qlIndexFixing(Index6M,$H1247,TRUE,_xll.ohTrigger(RecalcTrigger,Trigger6M)),NA())</f>
        <v>3.4168145343583416E-2</v>
      </c>
      <c r="O1247" s="52">
        <f>IFERROR(_xll.qlIndexFixing(ONIndex6M,I1247,TRUE,_xll.ohTrigger(RecalcTrigger,Trigger6M)),NA())</f>
        <v>3.3902865094384005E-2</v>
      </c>
      <c r="P1247" s="52">
        <f>IFERROR(_xll.qlIndexFixing(Index1Y,$H1247,TRUE,_xll.ohTrigger(RecalcTrigger,Trigger1Y)),NA())</f>
        <v>3.5759593779160236E-2</v>
      </c>
      <c r="Q1247" s="52">
        <f>IFERROR(_xll.qlIndexFixing(ONIndex1Y,I1247,TRUE,_xll.ohTrigger(RecalcTrigger,Trigger1Y)),NA())</f>
        <v>3.5077909189049628E-2</v>
      </c>
    </row>
    <row r="1248" spans="2:17" x14ac:dyDescent="0.2">
      <c r="B1248" s="46" t="s">
        <v>51</v>
      </c>
      <c r="D1248" s="49">
        <f>_xll.qlCalendarAdvance(LocalCalendar,$D1247,B1248,"f",FALSE)</f>
        <v>48043</v>
      </c>
      <c r="E1248" s="49">
        <f>_xll.qlInterestRateIndexValueDate(IndexON,D1248)</f>
        <v>48043</v>
      </c>
      <c r="F1248" s="52">
        <f>IFERROR(_xll.qlIndexFixing(IndexON,D1248,TRUE,_xll.ohTrigger(RecalcTrigger,TriggerON)),NA())</f>
        <v>3.0983663362480485E-2</v>
      </c>
      <c r="H1248" s="49">
        <f>_xll.qlCalendarAdvance(IborCalendar,$H1247,B1248,"f",FALSE)</f>
        <v>48037</v>
      </c>
      <c r="I1248" s="49">
        <f>_xll.qlInterestRateIndexValueDate(Index1M,$H1248)</f>
        <v>48039</v>
      </c>
      <c r="J1248" s="52">
        <f>IFERROR(_xll.qlIndexFixing(Index1M,$H1248,TRUE,_xll.ohTrigger(RecalcTrigger,Trigger1M)),NA())</f>
        <v>3.1798548242644165E-2</v>
      </c>
      <c r="K1248" s="52">
        <f>IFERROR(_xll.qlIndexFixing(ONIndex1M,I1248,TRUE,_xll.ohTrigger(RecalcTrigger,Trigger1M)),NA())</f>
        <v>3.1763557869535219E-2</v>
      </c>
      <c r="L1248" s="52">
        <f>IFERROR(_xll.qlIndexFixing(Index3M,H1248,TRUE,_xll.ohTrigger(RecalcTrigger,Trigger3M)),NA())</f>
        <v>3.3014716009418715E-2</v>
      </c>
      <c r="M1248" s="52">
        <f>IFERROR(_xll.qlIndexFixing(ONIndex3M,I1248,TRUE,_xll.ohTrigger(RecalcTrigger,Trigger3M)),NA())</f>
        <v>3.2892284051815324E-2</v>
      </c>
      <c r="N1248" s="52">
        <f>IFERROR(_xll.qlIndexFixing(Index6M,$H1248,TRUE,_xll.ohTrigger(RecalcTrigger,Trigger6M)),NA())</f>
        <v>3.4166007683757486E-2</v>
      </c>
      <c r="O1248" s="52">
        <f>IFERROR(_xll.qlIndexFixing(ONIndex6M,I1248,TRUE,_xll.ohTrigger(RecalcTrigger,Trigger6M)),NA())</f>
        <v>3.3896573761849069E-2</v>
      </c>
      <c r="P1248" s="52">
        <f>IFERROR(_xll.qlIndexFixing(Index1Y,$H1248,TRUE,_xll.ohTrigger(RecalcTrigger,Trigger1Y)),NA())</f>
        <v>3.5759024348616039E-2</v>
      </c>
      <c r="Q1248" s="52">
        <f>IFERROR(_xll.qlIndexFixing(ONIndex1Y,I1248,TRUE,_xll.ohTrigger(RecalcTrigger,Trigger1Y)),NA())</f>
        <v>3.5075275600622291E-2</v>
      </c>
    </row>
    <row r="1249" spans="2:17" x14ac:dyDescent="0.2">
      <c r="B1249" s="46" t="s">
        <v>51</v>
      </c>
      <c r="D1249" s="49">
        <f>_xll.qlCalendarAdvance(LocalCalendar,$D1248,B1249,"f",FALSE)</f>
        <v>48050</v>
      </c>
      <c r="E1249" s="49">
        <f>_xll.qlInterestRateIndexValueDate(IndexON,D1249)</f>
        <v>48050</v>
      </c>
      <c r="F1249" s="52">
        <f>IFERROR(_xll.qlIndexFixing(IndexON,D1249,TRUE,_xll.ohTrigger(RecalcTrigger,TriggerON)),NA())</f>
        <v>3.0982440453026783E-2</v>
      </c>
      <c r="H1249" s="49">
        <f>_xll.qlCalendarAdvance(IborCalendar,$H1248,B1249,"f",FALSE)</f>
        <v>48044</v>
      </c>
      <c r="I1249" s="49">
        <f>_xll.qlInterestRateIndexValueDate(Index1M,$H1249)</f>
        <v>48046</v>
      </c>
      <c r="J1249" s="52">
        <f>IFERROR(_xll.qlIndexFixing(Index1M,$H1249,TRUE,_xll.ohTrigger(RecalcTrigger,Trigger1M)),NA())</f>
        <v>3.179471031248049E-2</v>
      </c>
      <c r="K1249" s="52">
        <f>IFERROR(_xll.qlIndexFixing(ONIndex1M,I1249,TRUE,_xll.ohTrigger(RecalcTrigger,Trigger1M)),NA())</f>
        <v>3.1759739068979442E-2</v>
      </c>
      <c r="L1249" s="52">
        <f>IFERROR(_xll.qlIndexFixing(Index3M,H1249,TRUE,_xll.ohTrigger(RecalcTrigger,Trigger3M)),NA())</f>
        <v>3.301242498704169E-2</v>
      </c>
      <c r="M1249" s="52">
        <f>IFERROR(_xll.qlIndexFixing(ONIndex3M,I1249,TRUE,_xll.ohTrigger(RecalcTrigger,Trigger3M)),NA())</f>
        <v>3.289008990039477E-2</v>
      </c>
      <c r="N1249" s="52">
        <f>IFERROR(_xll.qlIndexFixing(Index6M,$H1249,TRUE,_xll.ohTrigger(RecalcTrigger,Trigger6M)),NA())</f>
        <v>3.4165308228866827E-2</v>
      </c>
      <c r="O1249" s="52">
        <f>IFERROR(_xll.qlIndexFixing(ONIndex6M,I1249,TRUE,_xll.ohTrigger(RecalcTrigger,Trigger6M)),NA())</f>
        <v>3.3894647601577788E-2</v>
      </c>
      <c r="P1249" s="52">
        <f>IFERROR(_xll.qlIndexFixing(Index1Y,$H1249,TRUE,_xll.ohTrigger(RecalcTrigger,Trigger1Y)),NA())</f>
        <v>3.5760171409281401E-2</v>
      </c>
      <c r="Q1249" s="52">
        <f>IFERROR(_xll.qlIndexFixing(ONIndex1Y,I1249,TRUE,_xll.ohTrigger(RecalcTrigger,Trigger1Y)),NA())</f>
        <v>3.5078378226218732E-2</v>
      </c>
    </row>
    <row r="1250" spans="2:17" x14ac:dyDescent="0.2">
      <c r="B1250" s="46" t="s">
        <v>51</v>
      </c>
      <c r="D1250" s="49">
        <f>_xll.qlCalendarAdvance(LocalCalendar,$D1249,B1250,"f",FALSE)</f>
        <v>48057</v>
      </c>
      <c r="E1250" s="49">
        <f>_xll.qlInterestRateIndexValueDate(IndexON,D1250)</f>
        <v>48057</v>
      </c>
      <c r="F1250" s="52">
        <f>IFERROR(_xll.qlIndexFixing(IndexON,D1250,TRUE,_xll.ohTrigger(RecalcTrigger,TriggerON)),NA())</f>
        <v>3.0981190207759468E-2</v>
      </c>
      <c r="H1250" s="49">
        <f>_xll.qlCalendarAdvance(IborCalendar,$H1249,B1250,"f",FALSE)</f>
        <v>48051</v>
      </c>
      <c r="I1250" s="49">
        <f>_xll.qlInterestRateIndexValueDate(Index1M,$H1250)</f>
        <v>48053</v>
      </c>
      <c r="J1250" s="52">
        <f>IFERROR(_xll.qlIndexFixing(Index1M,$H1250,TRUE,_xll.ohTrigger(RecalcTrigger,Trigger1M)),NA())</f>
        <v>3.1791996072450181E-2</v>
      </c>
      <c r="K1250" s="52">
        <f>IFERROR(_xll.qlIndexFixing(ONIndex1M,I1250,TRUE,_xll.ohTrigger(RecalcTrigger,Trigger1M)),NA())</f>
        <v>3.1755916361868586E-2</v>
      </c>
      <c r="L1250" s="52">
        <f>IFERROR(_xll.qlIndexFixing(Index3M,H1250,TRUE,_xll.ohTrigger(RecalcTrigger,Trigger3M)),NA())</f>
        <v>3.3010121879622996E-2</v>
      </c>
      <c r="M1250" s="52">
        <f>IFERROR(_xll.qlIndexFixing(ONIndex3M,I1250,TRUE,_xll.ohTrigger(RecalcTrigger,Trigger3M)),NA())</f>
        <v>3.2887883762642289E-2</v>
      </c>
      <c r="N1250" s="52">
        <f>IFERROR(_xll.qlIndexFixing(Index6M,$H1250,TRUE,_xll.ohTrigger(RecalcTrigger,Trigger6M)),NA())</f>
        <v>3.4161688730093967E-2</v>
      </c>
      <c r="O1250" s="52">
        <f>IFERROR(_xll.qlIndexFixing(ONIndex6M,I1250,TRUE,_xll.ohTrigger(RecalcTrigger,Trigger6M)),NA())</f>
        <v>3.389270714522219E-2</v>
      </c>
      <c r="P1250" s="52">
        <f>IFERROR(_xll.qlIndexFixing(Index1Y,$H1250,TRUE,_xll.ohTrigger(RecalcTrigger,Trigger1Y)),NA())</f>
        <v>3.5761239557430463E-2</v>
      </c>
      <c r="Q1250" s="52">
        <f>IFERROR(_xll.qlIndexFixing(ONIndex1Y,I1250,TRUE,_xll.ohTrigger(RecalcTrigger,Trigger1Y)),NA())</f>
        <v>3.5081404713759312E-2</v>
      </c>
    </row>
    <row r="1251" spans="2:17" x14ac:dyDescent="0.2">
      <c r="B1251" s="46" t="s">
        <v>51</v>
      </c>
      <c r="D1251" s="49">
        <f>_xll.qlCalendarAdvance(LocalCalendar,$D1250,B1251,"f",FALSE)</f>
        <v>48064</v>
      </c>
      <c r="E1251" s="49">
        <f>_xll.qlInterestRateIndexValueDate(IndexON,D1251)</f>
        <v>48064</v>
      </c>
      <c r="F1251" s="52">
        <f>IFERROR(_xll.qlIndexFixing(IndexON,D1251,TRUE,_xll.ohTrigger(RecalcTrigger,TriggerON)),NA())</f>
        <v>3.0979912626758477E-2</v>
      </c>
      <c r="H1251" s="49">
        <f>_xll.qlCalendarAdvance(IborCalendar,$H1250,B1251,"f",FALSE)</f>
        <v>48058</v>
      </c>
      <c r="I1251" s="49">
        <f>_xll.qlInterestRateIndexValueDate(Index1M,$H1251)</f>
        <v>48060</v>
      </c>
      <c r="J1251" s="52">
        <f>IFERROR(_xll.qlIndexFixing(Index1M,$H1251,TRUE,_xll.ohTrigger(RecalcTrigger,Trigger1M)),NA())</f>
        <v>3.1783641785748086E-2</v>
      </c>
      <c r="K1251" s="52">
        <f>IFERROR(_xll.qlIndexFixing(ONIndex1M,I1251,TRUE,_xll.ohTrigger(RecalcTrigger,Trigger1M)),NA())</f>
        <v>3.1752089748122714E-2</v>
      </c>
      <c r="L1251" s="52">
        <f>IFERROR(_xll.qlIndexFixing(Index3M,H1251,TRUE,_xll.ohTrigger(RecalcTrigger,Trigger3M)),NA())</f>
        <v>3.3007806687180022E-2</v>
      </c>
      <c r="M1251" s="52">
        <f>IFERROR(_xll.qlIndexFixing(ONIndex3M,I1251,TRUE,_xll.ohTrigger(RecalcTrigger,Trigger3M)),NA())</f>
        <v>3.2885665638557882E-2</v>
      </c>
      <c r="N1251" s="52">
        <f>IFERROR(_xll.qlIndexFixing(Index6M,$H1251,TRUE,_xll.ohTrigger(RecalcTrigger,Trigger6M)),NA())</f>
        <v>3.4155156480360049E-2</v>
      </c>
      <c r="O1251" s="52">
        <f>IFERROR(_xll.qlIndexFixing(ONIndex6M,I1251,TRUE,_xll.ohTrigger(RecalcTrigger,Trigger6M)),NA())</f>
        <v>3.3890752392942147E-2</v>
      </c>
      <c r="P1251" s="52">
        <f>IFERROR(_xll.qlIndexFixing(Index1Y,$H1251,TRUE,_xll.ohTrigger(RecalcTrigger,Trigger1Y)),NA())</f>
        <v>3.5756906420419378E-2</v>
      </c>
      <c r="Q1251" s="52">
        <f>IFERROR(_xll.qlIndexFixing(ONIndex1Y,I1251,TRUE,_xll.ohTrigger(RecalcTrigger,Trigger1Y)),NA())</f>
        <v>3.5084355063004224E-2</v>
      </c>
    </row>
    <row r="1252" spans="2:17" x14ac:dyDescent="0.2">
      <c r="B1252" s="46" t="s">
        <v>51</v>
      </c>
      <c r="D1252" s="49">
        <f>_xll.qlCalendarAdvance(LocalCalendar,$D1251,B1252,"f",FALSE)</f>
        <v>48071</v>
      </c>
      <c r="E1252" s="49">
        <f>_xll.qlInterestRateIndexValueDate(IndexON,D1252)</f>
        <v>48071</v>
      </c>
      <c r="F1252" s="52">
        <f>IFERROR(_xll.qlIndexFixing(IndexON,D1252,TRUE,_xll.ohTrigger(RecalcTrigger,TriggerON)),NA())</f>
        <v>3.0978607710103745E-2</v>
      </c>
      <c r="H1252" s="49">
        <f>_xll.qlCalendarAdvance(IborCalendar,$H1251,B1252,"f",FALSE)</f>
        <v>48065</v>
      </c>
      <c r="I1252" s="49">
        <f>_xll.qlInterestRateIndexValueDate(Index1M,$H1252)</f>
        <v>48067</v>
      </c>
      <c r="J1252" s="52">
        <f>IFERROR(_xll.qlIndexFixing(Index1M,$H1252,TRUE,_xll.ohTrigger(RecalcTrigger,Trigger1M)),NA())</f>
        <v>3.1783173025627109E-2</v>
      </c>
      <c r="K1252" s="52">
        <f>IFERROR(_xll.qlIndexFixing(ONIndex1M,I1252,TRUE,_xll.ohTrigger(RecalcTrigger,Trigger1M)),NA())</f>
        <v>3.174825922766189E-2</v>
      </c>
      <c r="L1252" s="52">
        <f>IFERROR(_xll.qlIndexFixing(Index3M,H1252,TRUE,_xll.ohTrigger(RecalcTrigger,Trigger3M)),NA())</f>
        <v>3.3005479409736221E-2</v>
      </c>
      <c r="M1252" s="52">
        <f>IFERROR(_xll.qlIndexFixing(ONIndex3M,I1252,TRUE,_xll.ohTrigger(RecalcTrigger,Trigger3M)),NA())</f>
        <v>3.2883435528061611E-2</v>
      </c>
      <c r="N1252" s="52">
        <f>IFERROR(_xll.qlIndexFixing(Index6M,$H1252,TRUE,_xll.ohTrigger(RecalcTrigger,Trigger6M)),NA())</f>
        <v>3.4157311598067237E-2</v>
      </c>
      <c r="O1252" s="52">
        <f>IFERROR(_xll.qlIndexFixing(ONIndex6M,I1252,TRUE,_xll.ohTrigger(RecalcTrigger,Trigger6M)),NA())</f>
        <v>3.3888783344577789E-2</v>
      </c>
      <c r="P1252" s="52">
        <f>IFERROR(_xll.qlIndexFixing(Index1Y,$H1252,TRUE,_xll.ohTrigger(RecalcTrigger,Trigger1Y)),NA())</f>
        <v>3.5763139115201979E-2</v>
      </c>
      <c r="Q1252" s="52">
        <f>IFERROR(_xll.qlIndexFixing(ONIndex1Y,I1252,TRUE,_xll.ohTrigger(RecalcTrigger,Trigger1Y)),NA())</f>
        <v>3.5087229274113341E-2</v>
      </c>
    </row>
    <row r="1253" spans="2:17" x14ac:dyDescent="0.2">
      <c r="B1253" s="46" t="s">
        <v>51</v>
      </c>
      <c r="D1253" s="49">
        <f>_xll.qlCalendarAdvance(LocalCalendar,$D1252,B1253,"f",FALSE)</f>
        <v>48078</v>
      </c>
      <c r="E1253" s="49">
        <f>_xll.qlInterestRateIndexValueDate(IndexON,D1253)</f>
        <v>48078</v>
      </c>
      <c r="F1253" s="52">
        <f>IFERROR(_xll.qlIndexFixing(IndexON,D1253,TRUE,_xll.ohTrigger(RecalcTrigger,TriggerON)),NA())</f>
        <v>3.0977275457715336E-2</v>
      </c>
      <c r="H1253" s="49">
        <f>_xll.qlCalendarAdvance(IborCalendar,$H1252,B1253,"f",FALSE)</f>
        <v>48072</v>
      </c>
      <c r="I1253" s="49">
        <f>_xll.qlInterestRateIndexValueDate(Index1M,$H1253)</f>
        <v>48074</v>
      </c>
      <c r="J1253" s="52">
        <f>IFERROR(_xll.qlIndexFixing(Index1M,$H1253,TRUE,_xll.ohTrigger(RecalcTrigger,Trigger1M)),NA())</f>
        <v>3.1779319431236019E-2</v>
      </c>
      <c r="K1253" s="52">
        <f>IFERROR(_xll.qlIndexFixing(ONIndex1M,I1253,TRUE,_xll.ohTrigger(RecalcTrigger,Trigger1M)),NA())</f>
        <v>3.1744424800645987E-2</v>
      </c>
      <c r="L1253" s="52">
        <f>IFERROR(_xll.qlIndexFixing(Index3M,H1253,TRUE,_xll.ohTrigger(RecalcTrigger,Trigger3M)),NA())</f>
        <v>3.3003140047313313E-2</v>
      </c>
      <c r="M1253" s="52">
        <f>IFERROR(_xll.qlIndexFixing(ONIndex3M,I1253,TRUE,_xll.ohTrigger(RecalcTrigger,Trigger3M)),NA())</f>
        <v>3.2881193431233413E-2</v>
      </c>
      <c r="N1253" s="52">
        <f>IFERROR(_xll.qlIndexFixing(Index6M,$H1253,TRUE,_xll.ohTrigger(RecalcTrigger,Trigger6M)),NA())</f>
        <v>3.4156548985498122E-2</v>
      </c>
      <c r="O1253" s="52">
        <f>IFERROR(_xll.qlIndexFixing(ONIndex6M,I1253,TRUE,_xll.ohTrigger(RecalcTrigger,Trigger6M)),NA())</f>
        <v>3.3886800000129114E-2</v>
      </c>
      <c r="P1253" s="52">
        <f>IFERROR(_xll.qlIndexFixing(Index1Y,$H1253,TRUE,_xll.ohTrigger(RecalcTrigger,Trigger1Y)),NA())</f>
        <v>3.5763970524381086E-2</v>
      </c>
      <c r="Q1253" s="52">
        <f>IFERROR(_xll.qlIndexFixing(ONIndex1Y,I1253,TRUE,_xll.ohTrigger(RecalcTrigger,Trigger1Y)),NA())</f>
        <v>3.5090027347086661E-2</v>
      </c>
    </row>
    <row r="1254" spans="2:17" x14ac:dyDescent="0.2">
      <c r="B1254" s="46" t="s">
        <v>51</v>
      </c>
      <c r="D1254" s="49">
        <f>_xll.qlCalendarAdvance(LocalCalendar,$D1253,B1254,"f",FALSE)</f>
        <v>48085</v>
      </c>
      <c r="E1254" s="49">
        <f>_xll.qlInterestRateIndexValueDate(IndexON,D1254)</f>
        <v>48085</v>
      </c>
      <c r="F1254" s="52">
        <f>IFERROR(_xll.qlIndexFixing(IndexON,D1254,TRUE,_xll.ohTrigger(RecalcTrigger,TriggerON)),NA())</f>
        <v>3.0975915869593251E-2</v>
      </c>
      <c r="H1254" s="49">
        <f>_xll.qlCalendarAdvance(IborCalendar,$H1253,B1254,"f",FALSE)</f>
        <v>48079</v>
      </c>
      <c r="I1254" s="49">
        <f>_xll.qlInterestRateIndexValueDate(Index1M,$H1254)</f>
        <v>48081</v>
      </c>
      <c r="J1254" s="52">
        <f>IFERROR(_xll.qlIndexFixing(Index1M,$H1254,TRUE,_xll.ohTrigger(RecalcTrigger,Trigger1M)),NA())</f>
        <v>3.1775461920794945E-2</v>
      </c>
      <c r="K1254" s="52">
        <f>IFERROR(_xll.qlIndexFixing(ONIndex1M,I1254,TRUE,_xll.ohTrigger(RecalcTrigger,Trigger1M)),NA())</f>
        <v>3.1740586466915133E-2</v>
      </c>
      <c r="L1254" s="52">
        <f>IFERROR(_xll.qlIndexFixing(Index3M,H1254,TRUE,_xll.ohTrigger(RecalcTrigger,Trigger3M)),NA())</f>
        <v>3.3000788599932156E-2</v>
      </c>
      <c r="M1254" s="52">
        <f>IFERROR(_xll.qlIndexFixing(ONIndex3M,I1254,TRUE,_xll.ohTrigger(RecalcTrigger,Trigger3M)),NA())</f>
        <v>3.2878939348153224E-2</v>
      </c>
      <c r="N1254" s="52">
        <f>IFERROR(_xll.qlIndexFixing(Index6M,$H1254,TRUE,_xll.ohTrigger(RecalcTrigger,Trigger6M)),NA())</f>
        <v>3.4152876288065383E-2</v>
      </c>
      <c r="O1254" s="52">
        <f>IFERROR(_xll.qlIndexFixing(ONIndex6M,I1254,TRUE,_xll.ohTrigger(RecalcTrigger,Trigger6M)),NA())</f>
        <v>3.3884802359755994E-2</v>
      </c>
      <c r="P1254" s="52">
        <f>IFERROR(_xll.qlIndexFixing(Index1Y,$H1254,TRUE,_xll.ohTrigger(RecalcTrigger,Trigger1Y)),NA())</f>
        <v>3.5764723020157214E-2</v>
      </c>
      <c r="Q1254" s="52">
        <f>IFERROR(_xll.qlIndexFixing(ONIndex1Y,I1254,TRUE,_xll.ohTrigger(RecalcTrigger,Trigger1Y)),NA())</f>
        <v>3.5092749281844249E-2</v>
      </c>
    </row>
    <row r="1255" spans="2:17" x14ac:dyDescent="0.2">
      <c r="B1255" s="46" t="s">
        <v>51</v>
      </c>
      <c r="D1255" s="49">
        <f>_xll.qlCalendarAdvance(LocalCalendar,$D1254,B1255,"f",FALSE)</f>
        <v>48093</v>
      </c>
      <c r="E1255" s="49">
        <f>_xll.qlInterestRateIndexValueDate(IndexON,D1255)</f>
        <v>48093</v>
      </c>
      <c r="F1255" s="52">
        <f>IFERROR(_xll.qlIndexFixing(IndexON,D1255,TRUE,_xll.ohTrigger(RecalcTrigger,TriggerON)),NA())</f>
        <v>3.0974328582251687E-2</v>
      </c>
      <c r="H1255" s="49">
        <f>_xll.qlCalendarAdvance(IborCalendar,$H1254,B1255,"f",FALSE)</f>
        <v>48086</v>
      </c>
      <c r="I1255" s="49">
        <f>_xll.qlInterestRateIndexValueDate(Index1M,$H1255)</f>
        <v>48088</v>
      </c>
      <c r="J1255" s="52">
        <f>IFERROR(_xll.qlIndexFixing(Index1M,$H1255,TRUE,_xll.ohTrigger(RecalcTrigger,Trigger1M)),NA())</f>
        <v>3.1771600494311381E-2</v>
      </c>
      <c r="K1255" s="52">
        <f>IFERROR(_xll.qlIndexFixing(ONIndex1M,I1255,TRUE,_xll.ohTrigger(RecalcTrigger,Trigger1M)),NA())</f>
        <v>3.1736744226629199E-2</v>
      </c>
      <c r="L1255" s="52">
        <f>IFERROR(_xll.qlIndexFixing(Index3M,H1255,TRUE,_xll.ohTrigger(RecalcTrigger,Trigger3M)),NA())</f>
        <v>3.29984250676136E-2</v>
      </c>
      <c r="M1255" s="52">
        <f>IFERROR(_xll.qlIndexFixing(ONIndex3M,I1255,TRUE,_xll.ohTrigger(RecalcTrigger,Trigger3M)),NA())</f>
        <v>3.2876673278581237E-2</v>
      </c>
      <c r="N1255" s="52">
        <f>IFERROR(_xll.qlIndexFixing(Index6M,$H1255,TRUE,_xll.ohTrigger(RecalcTrigger,Trigger6M)),NA())</f>
        <v>3.4146300826016884E-2</v>
      </c>
      <c r="O1255" s="52">
        <f>IFERROR(_xll.qlIndexFixing(ONIndex6M,I1255,TRUE,_xll.ohTrigger(RecalcTrigger,Trigger6M)),NA())</f>
        <v>3.3882790423298559E-2</v>
      </c>
      <c r="P1255" s="52">
        <f>IFERROR(_xll.qlIndexFixing(Index1Y,$H1255,TRUE,_xll.ohTrigger(RecalcTrigger,Trigger1Y)),NA())</f>
        <v>3.5767147649284334E-2</v>
      </c>
      <c r="Q1255" s="52">
        <f>IFERROR(_xll.qlIndexFixing(ONIndex1Y,I1255,TRUE,_xll.ohTrigger(RecalcTrigger,Trigger1Y)),NA())</f>
        <v>3.5095395078386105E-2</v>
      </c>
    </row>
    <row r="1256" spans="2:17" x14ac:dyDescent="0.2">
      <c r="B1256" s="46" t="s">
        <v>51</v>
      </c>
      <c r="D1256" s="49">
        <f>_xll.qlCalendarAdvance(LocalCalendar,$D1255,B1256,"f",FALSE)</f>
        <v>48100</v>
      </c>
      <c r="E1256" s="49">
        <f>_xll.qlInterestRateIndexValueDate(IndexON,D1256)</f>
        <v>48100</v>
      </c>
      <c r="F1256" s="52">
        <f>IFERROR(_xll.qlIndexFixing(IndexON,D1256,TRUE,_xll.ohTrigger(RecalcTrigger,TriggerON)),NA())</f>
        <v>3.0972910417546018E-2</v>
      </c>
      <c r="H1256" s="49">
        <f>_xll.qlCalendarAdvance(IborCalendar,$H1255,B1256,"f",FALSE)</f>
        <v>48093</v>
      </c>
      <c r="I1256" s="49">
        <f>_xll.qlInterestRateIndexValueDate(Index1M,$H1256)</f>
        <v>48095</v>
      </c>
      <c r="J1256" s="52">
        <f>IFERROR(_xll.qlIndexFixing(Index1M,$H1256,TRUE,_xll.ohTrigger(RecalcTrigger,Trigger1M)),NA())</f>
        <v>3.1767735151787824E-2</v>
      </c>
      <c r="K1256" s="52">
        <f>IFERROR(_xll.qlIndexFixing(ONIndex1M,I1256,TRUE,_xll.ohTrigger(RecalcTrigger,Trigger1M)),NA())</f>
        <v>3.1732898079788185E-2</v>
      </c>
      <c r="L1256" s="52">
        <f>IFERROR(_xll.qlIndexFixing(Index3M,H1256,TRUE,_xll.ohTrigger(RecalcTrigger,Trigger3M)),NA())</f>
        <v>3.299471354365402E-2</v>
      </c>
      <c r="M1256" s="52">
        <f>IFERROR(_xll.qlIndexFixing(ONIndex3M,I1256,TRUE,_xll.ohTrigger(RecalcTrigger,Trigger3M)),NA())</f>
        <v>3.2874395222757258E-2</v>
      </c>
      <c r="N1256" s="52">
        <f>IFERROR(_xll.qlIndexFixing(Index6M,$H1256,TRUE,_xll.ohTrigger(RecalcTrigger,Trigger6M)),NA())</f>
        <v>3.4142606423843799E-2</v>
      </c>
      <c r="O1256" s="52">
        <f>IFERROR(_xll.qlIndexFixing(ONIndex6M,I1256,TRUE,_xll.ohTrigger(RecalcTrigger,Trigger6M)),NA())</f>
        <v>3.3880764190916679E-2</v>
      </c>
      <c r="P1256" s="52">
        <f>IFERROR(_xll.qlIndexFixing(Index1Y,$H1256,TRUE,_xll.ohTrigger(RecalcTrigger,Trigger1Y)),NA())</f>
        <v>3.5767736738494704E-2</v>
      </c>
      <c r="Q1256" s="52">
        <f>IFERROR(_xll.qlIndexFixing(ONIndex1Y,I1256,TRUE,_xll.ohTrigger(RecalcTrigger,Trigger1Y)),NA())</f>
        <v>3.5097964736792164E-2</v>
      </c>
    </row>
    <row r="1257" spans="2:17" x14ac:dyDescent="0.2">
      <c r="B1257" s="46" t="s">
        <v>51</v>
      </c>
      <c r="D1257" s="49">
        <f>_xll.qlCalendarAdvance(LocalCalendar,$D1256,B1257,"f",FALSE)</f>
        <v>48107</v>
      </c>
      <c r="E1257" s="49">
        <f>_xll.qlInterestRateIndexValueDate(IndexON,D1257)</f>
        <v>48107</v>
      </c>
      <c r="F1257" s="52">
        <f>IFERROR(_xll.qlIndexFixing(IndexON,D1257,TRUE,_xll.ohTrigger(RecalcTrigger,TriggerON)),NA())</f>
        <v>3.0971464917186609E-2</v>
      </c>
      <c r="H1257" s="49">
        <f>_xll.qlCalendarAdvance(IborCalendar,$H1256,B1257,"f",FALSE)</f>
        <v>48100</v>
      </c>
      <c r="I1257" s="49">
        <f>_xll.qlInterestRateIndexValueDate(Index1M,$H1257)</f>
        <v>48102</v>
      </c>
      <c r="J1257" s="52">
        <f>IFERROR(_xll.qlIndexFixing(Index1M,$H1257,TRUE,_xll.ohTrigger(RecalcTrigger,Trigger1M)),NA())</f>
        <v>3.1764989160974533E-2</v>
      </c>
      <c r="K1257" s="52">
        <f>IFERROR(_xll.qlIndexFixing(ONIndex1M,I1257,TRUE,_xll.ohTrigger(RecalcTrigger,Trigger1M)),NA())</f>
        <v>3.1729048026232221E-2</v>
      </c>
      <c r="L1257" s="52">
        <f>IFERROR(_xll.qlIndexFixing(Index3M,H1257,TRUE,_xll.ohTrigger(RecalcTrigger,Trigger3M)),NA())</f>
        <v>3.2992326922566886E-2</v>
      </c>
      <c r="M1257" s="52">
        <f>IFERROR(_xll.qlIndexFixing(ONIndex3M,I1257,TRUE,_xll.ohTrigger(RecalcTrigger,Trigger3M)),NA())</f>
        <v>3.2872105180681288E-2</v>
      </c>
      <c r="N1257" s="52">
        <f>IFERROR(_xll.qlIndexFixing(Index6M,$H1257,TRUE,_xll.ohTrigger(RecalcTrigger,Trigger6M)),NA())</f>
        <v>3.4140342870582048E-2</v>
      </c>
      <c r="O1257" s="52">
        <f>IFERROR(_xll.qlIndexFixing(ONIndex6M,I1257,TRUE,_xll.ohTrigger(RecalcTrigger,Trigger6M)),NA())</f>
        <v>3.3878723662450483E-2</v>
      </c>
      <c r="P1257" s="52">
        <f>IFERROR(_xll.qlIndexFixing(Index1Y,$H1257,TRUE,_xll.ohTrigger(RecalcTrigger,Trigger1Y)),NA())</f>
        <v>3.5766507025403571E-2</v>
      </c>
      <c r="Q1257" s="52">
        <f>IFERROR(_xll.qlIndexFixing(ONIndex1Y,I1257,TRUE,_xll.ohTrigger(RecalcTrigger,Trigger1Y)),NA())</f>
        <v>3.5100458257062428E-2</v>
      </c>
    </row>
    <row r="1258" spans="2:17" x14ac:dyDescent="0.2">
      <c r="B1258" s="46" t="s">
        <v>51</v>
      </c>
      <c r="D1258" s="49">
        <f>_xll.qlCalendarAdvance(LocalCalendar,$D1257,B1258,"f",FALSE)</f>
        <v>48114</v>
      </c>
      <c r="E1258" s="49">
        <f>_xll.qlInterestRateIndexValueDate(IndexON,D1258)</f>
        <v>48114</v>
      </c>
      <c r="F1258" s="52">
        <f>IFERROR(_xll.qlIndexFixing(IndexON,D1258,TRUE,_xll.ohTrigger(RecalcTrigger,TriggerON)),NA())</f>
        <v>3.0969992081013586E-2</v>
      </c>
      <c r="H1258" s="49">
        <f>_xll.qlCalendarAdvance(IborCalendar,$H1257,B1258,"f",FALSE)</f>
        <v>48107</v>
      </c>
      <c r="I1258" s="49">
        <f>_xll.qlInterestRateIndexValueDate(Index1M,$H1258)</f>
        <v>48109</v>
      </c>
      <c r="J1258" s="52">
        <f>IFERROR(_xll.qlIndexFixing(Index1M,$H1258,TRUE,_xll.ohTrigger(RecalcTrigger,Trigger1M)),NA())</f>
        <v>3.1759992718640717E-2</v>
      </c>
      <c r="K1258" s="52">
        <f>IFERROR(_xll.qlIndexFixing(ONIndex1M,I1258,TRUE,_xll.ohTrigger(RecalcTrigger,Trigger1M)),NA())</f>
        <v>3.172519406604124E-2</v>
      </c>
      <c r="L1258" s="52">
        <f>IFERROR(_xll.qlIndexFixing(Index3M,H1258,TRUE,_xll.ohTrigger(RecalcTrigger,Trigger3M)),NA())</f>
        <v>3.2989928217692595E-2</v>
      </c>
      <c r="M1258" s="52">
        <f>IFERROR(_xll.qlIndexFixing(ONIndex3M,I1258,TRUE,_xll.ohTrigger(RecalcTrigger,Trigger3M)),NA())</f>
        <v>3.2869803152033583E-2</v>
      </c>
      <c r="N1258" s="52">
        <f>IFERROR(_xll.qlIndexFixing(Index6M,$H1258,TRUE,_xll.ohTrigger(RecalcTrigger,Trigger6M)),NA())</f>
        <v>3.413806477847281E-2</v>
      </c>
      <c r="O1258" s="52">
        <f>IFERROR(_xll.qlIndexFixing(ONIndex6M,I1258,TRUE,_xll.ohTrigger(RecalcTrigger,Trigger6M)),NA())</f>
        <v>3.387666883789997E-2</v>
      </c>
      <c r="P1258" s="52">
        <f>IFERROR(_xll.qlIndexFixing(Index1Y,$H1258,TRUE,_xll.ohTrigger(RecalcTrigger,Trigger1Y)),NA())</f>
        <v>3.576694386599575E-2</v>
      </c>
      <c r="Q1258" s="52">
        <f>IFERROR(_xll.qlIndexFixing(ONIndex1Y,I1258,TRUE,_xll.ohTrigger(RecalcTrigger,Trigger1Y)),NA())</f>
        <v>3.5102875639037023E-2</v>
      </c>
    </row>
    <row r="1259" spans="2:17" x14ac:dyDescent="0.2">
      <c r="B1259" s="46" t="s">
        <v>51</v>
      </c>
      <c r="D1259" s="49">
        <f>_xll.qlCalendarAdvance(LocalCalendar,$D1258,B1259,"f",FALSE)</f>
        <v>48121</v>
      </c>
      <c r="E1259" s="49">
        <f>_xll.qlInterestRateIndexValueDate(IndexON,D1259)</f>
        <v>48121</v>
      </c>
      <c r="F1259" s="52">
        <f>IFERROR(_xll.qlIndexFixing(IndexON,D1259,TRUE,_xll.ohTrigger(RecalcTrigger,TriggerON)),NA())</f>
        <v>3.096849190926676E-2</v>
      </c>
      <c r="H1259" s="49">
        <f>_xll.qlCalendarAdvance(IborCalendar,$H1258,B1259,"f",FALSE)</f>
        <v>48114</v>
      </c>
      <c r="I1259" s="49">
        <f>_xll.qlInterestRateIndexValueDate(Index1M,$H1259)</f>
        <v>48116</v>
      </c>
      <c r="J1259" s="52">
        <f>IFERROR(_xll.qlIndexFixing(Index1M,$H1259,TRUE,_xll.ohTrigger(RecalcTrigger,Trigger1M)),NA())</f>
        <v>3.1756115628019665E-2</v>
      </c>
      <c r="K1259" s="52">
        <f>IFERROR(_xll.qlIndexFixing(ONIndex1M,I1259,TRUE,_xll.ohTrigger(RecalcTrigger,Trigger1M)),NA())</f>
        <v>3.1721336199135308E-2</v>
      </c>
      <c r="L1259" s="52">
        <f>IFERROR(_xll.qlIndexFixing(Index3M,H1259,TRUE,_xll.ohTrigger(RecalcTrigger,Trigger3M)),NA())</f>
        <v>3.2992847936469893E-2</v>
      </c>
      <c r="M1259" s="52">
        <f>IFERROR(_xll.qlIndexFixing(ONIndex3M,I1259,TRUE,_xll.ohTrigger(RecalcTrigger,Trigger3M)),NA())</f>
        <v>3.2867489137293759E-2</v>
      </c>
      <c r="N1259" s="52">
        <f>IFERROR(_xll.qlIndexFixing(Index6M,$H1259,TRUE,_xll.ohTrigger(RecalcTrigger,Trigger6M)),NA())</f>
        <v>3.4135772147565711E-2</v>
      </c>
      <c r="O1259" s="52">
        <f>IFERROR(_xll.qlIndexFixing(ONIndex6M,I1259,TRUE,_xll.ohTrigger(RecalcTrigger,Trigger6M)),NA())</f>
        <v>3.387459971750495E-2</v>
      </c>
      <c r="P1259" s="52">
        <f>IFERROR(_xll.qlIndexFixing(Index1Y,$H1259,TRUE,_xll.ohTrigger(RecalcTrigger,Trigger1Y)),NA())</f>
        <v>3.5767301792490928E-2</v>
      </c>
      <c r="Q1259" s="52">
        <f>IFERROR(_xll.qlIndexFixing(ONIndex1Y,I1259,TRUE,_xll.ohTrigger(RecalcTrigger,Trigger1Y)),NA())</f>
        <v>3.5105216882955759E-2</v>
      </c>
    </row>
    <row r="1260" spans="2:17" x14ac:dyDescent="0.2">
      <c r="B1260" s="46" t="s">
        <v>51</v>
      </c>
      <c r="D1260" s="49">
        <f>_xll.qlCalendarAdvance(LocalCalendar,$D1259,B1260,"f",FALSE)</f>
        <v>48128</v>
      </c>
      <c r="E1260" s="49">
        <f>_xll.qlInterestRateIndexValueDate(IndexON,D1260)</f>
        <v>48128</v>
      </c>
      <c r="F1260" s="52">
        <f>IFERROR(_xll.qlIndexFixing(IndexON,D1260,TRUE,_xll.ohTrigger(RecalcTrigger,TriggerON)),NA())</f>
        <v>3.0966964401626385E-2</v>
      </c>
      <c r="H1260" s="49">
        <f>_xll.qlCalendarAdvance(IborCalendar,$H1259,B1260,"f",FALSE)</f>
        <v>48121</v>
      </c>
      <c r="I1260" s="49">
        <f>_xll.qlInterestRateIndexValueDate(Index1M,$H1260)</f>
        <v>48123</v>
      </c>
      <c r="J1260" s="52">
        <f>IFERROR(_xll.qlIndexFixing(Index1M,$H1260,TRUE,_xll.ohTrigger(RecalcTrigger,Trigger1M)),NA())</f>
        <v>3.1752234621378606E-2</v>
      </c>
      <c r="K1260" s="52">
        <f>IFERROR(_xll.qlIndexFixing(ONIndex1M,I1260,TRUE,_xll.ohTrigger(RecalcTrigger,Trigger1M)),NA())</f>
        <v>3.1717474425674297E-2</v>
      </c>
      <c r="L1260" s="52">
        <f>IFERROR(_xll.qlIndexFixing(Index3M,H1260,TRUE,_xll.ohTrigger(RecalcTrigger,Trigger3M)),NA())</f>
        <v>3.2986426132736606E-2</v>
      </c>
      <c r="M1260" s="52">
        <f>IFERROR(_xll.qlIndexFixing(ONIndex3M,I1260,TRUE,_xll.ohTrigger(RecalcTrigger,Trigger3M)),NA())</f>
        <v>3.2865163136062137E-2</v>
      </c>
      <c r="N1260" s="52">
        <f>IFERROR(_xll.qlIndexFixing(Index6M,$H1260,TRUE,_xll.ohTrigger(RecalcTrigger,Trigger6M)),NA())</f>
        <v>3.4134904101820386E-2</v>
      </c>
      <c r="O1260" s="52">
        <f>IFERROR(_xll.qlIndexFixing(ONIndex6M,I1260,TRUE,_xll.ohTrigger(RecalcTrigger,Trigger6M)),NA())</f>
        <v>3.3872516300945676E-2</v>
      </c>
      <c r="P1260" s="52">
        <f>IFERROR(_xll.qlIndexFixing(Index1Y,$H1260,TRUE,_xll.ohTrigger(RecalcTrigger,Trigger1Y)),NA())</f>
        <v>3.5767580804805486E-2</v>
      </c>
      <c r="Q1260" s="52">
        <f>IFERROR(_xll.qlIndexFixing(ONIndex1Y,I1260,TRUE,_xll.ohTrigger(RecalcTrigger,Trigger1Y)),NA())</f>
        <v>3.5107481988578826E-2</v>
      </c>
    </row>
    <row r="1261" spans="2:17" x14ac:dyDescent="0.2">
      <c r="B1261" s="46" t="s">
        <v>51</v>
      </c>
      <c r="D1261" s="49">
        <f>_xll.qlCalendarAdvance(LocalCalendar,$D1260,B1261,"f",FALSE)</f>
        <v>48135</v>
      </c>
      <c r="E1261" s="49">
        <f>_xll.qlInterestRateIndexValueDate(IndexON,D1261)</f>
        <v>48135</v>
      </c>
      <c r="F1261" s="52">
        <f>IFERROR(_xll.qlIndexFixing(IndexON,D1261,TRUE,_xll.ohTrigger(RecalcTrigger,TriggerON)),NA())</f>
        <v>3.0965409558332269E-2</v>
      </c>
      <c r="H1261" s="49">
        <f>_xll.qlCalendarAdvance(IborCalendar,$H1260,B1261,"f",FALSE)</f>
        <v>48128</v>
      </c>
      <c r="I1261" s="49">
        <f>_xll.qlInterestRateIndexValueDate(Index1M,$H1261)</f>
        <v>48130</v>
      </c>
      <c r="J1261" s="52">
        <f>IFERROR(_xll.qlIndexFixing(Index1M,$H1261,TRUE,_xll.ohTrigger(RecalcTrigger,Trigger1M)),NA())</f>
        <v>3.1748349698720035E-2</v>
      </c>
      <c r="K1261" s="52">
        <f>IFERROR(_xll.qlIndexFixing(ONIndex1M,I1261,TRUE,_xll.ohTrigger(RecalcTrigger,Trigger1M)),NA())</f>
        <v>3.171360874557827E-2</v>
      </c>
      <c r="L1261" s="52">
        <f>IFERROR(_xll.qlIndexFixing(Index3M,H1261,TRUE,_xll.ohTrigger(RecalcTrigger,Trigger3M)),NA())</f>
        <v>3.2983990091257631E-2</v>
      </c>
      <c r="M1261" s="52">
        <f>IFERROR(_xll.qlIndexFixing(ONIndex3M,I1261,TRUE,_xll.ohTrigger(RecalcTrigger,Trigger3M)),NA())</f>
        <v>3.2862825148498587E-2</v>
      </c>
      <c r="N1261" s="52">
        <f>IFERROR(_xll.qlIndexFixing(Index6M,$H1261,TRUE,_xll.ohTrigger(RecalcTrigger,Trigger6M)),NA())</f>
        <v>3.4132581136639299E-2</v>
      </c>
      <c r="O1261" s="52">
        <f>IFERROR(_xll.qlIndexFixing(ONIndex6M,I1261,TRUE,_xll.ohTrigger(RecalcTrigger,Trigger6M)),NA())</f>
        <v>3.3870418588382023E-2</v>
      </c>
      <c r="P1261" s="52">
        <f>IFERROR(_xll.qlIndexFixing(Index1Y,$H1261,TRUE,_xll.ohTrigger(RecalcTrigger,Trigger1Y)),NA())</f>
        <v>3.576949835873907E-2</v>
      </c>
      <c r="Q1261" s="52">
        <f>IFERROR(_xll.qlIndexFixing(ONIndex1Y,I1261,TRUE,_xll.ohTrigger(RecalcTrigger,Trigger1Y)),NA())</f>
        <v>3.5109670956146033E-2</v>
      </c>
    </row>
    <row r="1262" spans="2:17" x14ac:dyDescent="0.2">
      <c r="B1262" s="46" t="s">
        <v>51</v>
      </c>
      <c r="D1262" s="49">
        <f>_xll.qlCalendarAdvance(LocalCalendar,$D1261,B1262,"f",FALSE)</f>
        <v>48142</v>
      </c>
      <c r="E1262" s="49">
        <f>_xll.qlInterestRateIndexValueDate(IndexON,D1262)</f>
        <v>48142</v>
      </c>
      <c r="F1262" s="52">
        <f>IFERROR(_xll.qlIndexFixing(IndexON,D1262,TRUE,_xll.ohTrigger(RecalcTrigger,TriggerON)),NA())</f>
        <v>3.0963827379304476E-2</v>
      </c>
      <c r="H1262" s="49">
        <f>_xll.qlCalendarAdvance(IborCalendar,$H1261,B1262,"f",FALSE)</f>
        <v>48135</v>
      </c>
      <c r="I1262" s="49">
        <f>_xll.qlInterestRateIndexValueDate(Index1M,$H1262)</f>
        <v>48137</v>
      </c>
      <c r="J1262" s="52">
        <f>IFERROR(_xll.qlIndexFixing(Index1M,$H1262,TRUE,_xll.ohTrigger(RecalcTrigger,Trigger1M)),NA())</f>
        <v>3.1744460860041457E-2</v>
      </c>
      <c r="K1262" s="52">
        <f>IFERROR(_xll.qlIndexFixing(ONIndex1M,I1262,TRUE,_xll.ohTrigger(RecalcTrigger,Trigger1M)),NA())</f>
        <v>3.1709739158847228E-2</v>
      </c>
      <c r="L1262" s="52">
        <f>IFERROR(_xll.qlIndexFixing(Index3M,H1262,TRUE,_xll.ohTrigger(RecalcTrigger,Trigger3M)),NA())</f>
        <v>3.2981541964996794E-2</v>
      </c>
      <c r="M1262" s="52">
        <f>IFERROR(_xll.qlIndexFixing(ONIndex3M,I1262,TRUE,_xll.ohTrigger(RecalcTrigger,Trigger3M)),NA())</f>
        <v>3.2860475174523174E-2</v>
      </c>
      <c r="N1262" s="52">
        <f>IFERROR(_xll.qlIndexFixing(Index6M,$H1262,TRUE,_xll.ohTrigger(RecalcTrigger,Trigger6M)),NA())</f>
        <v>3.4130243631462776E-2</v>
      </c>
      <c r="O1262" s="52">
        <f>IFERROR(_xll.qlIndexFixing(ONIndex6M,I1262,TRUE,_xll.ohTrigger(RecalcTrigger,Trigger6M)),NA())</f>
        <v>3.3868306579813989E-2</v>
      </c>
      <c r="P1262" s="52">
        <f>IFERROR(_xll.qlIndexFixing(Index1Y,$H1262,TRUE,_xll.ohTrigger(RecalcTrigger,Trigger1Y)),NA())</f>
        <v>3.5767902086650531E-2</v>
      </c>
      <c r="Q1262" s="52">
        <f>IFERROR(_xll.qlIndexFixing(ONIndex1Y,I1262,TRUE,_xll.ohTrigger(RecalcTrigger,Trigger1Y)),NA())</f>
        <v>3.5111783785417572E-2</v>
      </c>
    </row>
    <row r="1263" spans="2:17" x14ac:dyDescent="0.2">
      <c r="B1263" s="46" t="s">
        <v>51</v>
      </c>
      <c r="D1263" s="49">
        <f>_xll.qlCalendarAdvance(LocalCalendar,$D1262,B1263,"f",FALSE)</f>
        <v>48149</v>
      </c>
      <c r="E1263" s="49">
        <f>_xll.qlInterestRateIndexValueDate(IndexON,D1263)</f>
        <v>48149</v>
      </c>
      <c r="F1263" s="52">
        <f>IFERROR(_xll.qlIndexFixing(IndexON,D1263,TRUE,_xll.ohTrigger(RecalcTrigger,TriggerON)),NA())</f>
        <v>3.0962217864622943E-2</v>
      </c>
      <c r="H1263" s="49">
        <f>_xll.qlCalendarAdvance(IborCalendar,$H1262,B1263,"f",FALSE)</f>
        <v>48142</v>
      </c>
      <c r="I1263" s="49">
        <f>_xll.qlInterestRateIndexValueDate(Index1M,$H1263)</f>
        <v>48144</v>
      </c>
      <c r="J1263" s="52">
        <f>IFERROR(_xll.qlIndexFixing(Index1M,$H1263,TRUE,_xll.ohTrigger(RecalcTrigger,Trigger1M)),NA())</f>
        <v>3.1740568105352862E-2</v>
      </c>
      <c r="K1263" s="52">
        <f>IFERROR(_xll.qlIndexFixing(ONIndex1M,I1263,TRUE,_xll.ohTrigger(RecalcTrigger,Trigger1M)),NA())</f>
        <v>3.1705865665401234E-2</v>
      </c>
      <c r="L1263" s="52">
        <f>IFERROR(_xll.qlIndexFixing(Index3M,H1263,TRUE,_xll.ohTrigger(RecalcTrigger,Trigger3M)),NA())</f>
        <v>3.2979081753976666E-2</v>
      </c>
      <c r="M1263" s="52">
        <f>IFERROR(_xll.qlIndexFixing(ONIndex3M,I1263,TRUE,_xll.ohTrigger(RecalcTrigger,Trigger3M)),NA())</f>
        <v>3.285811321429577E-2</v>
      </c>
      <c r="N1263" s="52">
        <f>IFERROR(_xll.qlIndexFixing(Index6M,$H1263,TRUE,_xll.ohTrigger(RecalcTrigger,Trigger6M)),NA())</f>
        <v>3.4127891586340178E-2</v>
      </c>
      <c r="O1263" s="52">
        <f>IFERROR(_xll.qlIndexFixing(ONIndex6M,I1263,TRUE,_xll.ohTrigger(RecalcTrigger,Trigger6M)),NA())</f>
        <v>3.3866180275241575E-2</v>
      </c>
      <c r="P1263" s="52">
        <f>IFERROR(_xll.qlIndexFixing(Index1Y,$H1263,TRUE,_xll.ohTrigger(RecalcTrigger,Trigger1Y)),NA())</f>
        <v>3.5767944356106293E-2</v>
      </c>
      <c r="Q1263" s="52">
        <f>IFERROR(_xll.qlIndexFixing(ONIndex1Y,I1263,TRUE,_xll.ohTrigger(RecalcTrigger,Trigger1Y)),NA())</f>
        <v>3.5113820476553315E-2</v>
      </c>
    </row>
    <row r="1264" spans="2:17" x14ac:dyDescent="0.2">
      <c r="B1264" s="46" t="s">
        <v>51</v>
      </c>
      <c r="D1264" s="49">
        <f>_xll.qlCalendarAdvance(LocalCalendar,$D1263,B1264,"f",FALSE)</f>
        <v>48156</v>
      </c>
      <c r="E1264" s="49">
        <f>_xll.qlInterestRateIndexValueDate(IndexON,D1264)</f>
        <v>48156</v>
      </c>
      <c r="F1264" s="52">
        <f>IFERROR(_xll.qlIndexFixing(IndexON,D1264,TRUE,_xll.ohTrigger(RecalcTrigger,TriggerON)),NA())</f>
        <v>3.0960581014127797E-2</v>
      </c>
      <c r="H1264" s="49">
        <f>_xll.qlCalendarAdvance(IborCalendar,$H1263,B1264,"f",FALSE)</f>
        <v>48149</v>
      </c>
      <c r="I1264" s="49">
        <f>_xll.qlInterestRateIndexValueDate(Index1M,$H1264)</f>
        <v>48151</v>
      </c>
      <c r="J1264" s="52">
        <f>IFERROR(_xll.qlIndexFixing(Index1M,$H1264,TRUE,_xll.ohTrigger(RecalcTrigger,Trigger1M)),NA())</f>
        <v>3.1733314729385766E-2</v>
      </c>
      <c r="K1264" s="52">
        <f>IFERROR(_xll.qlIndexFixing(ONIndex1M,I1264,TRUE,_xll.ohTrigger(RecalcTrigger,Trigger1M)),NA())</f>
        <v>3.1701988265480097E-2</v>
      </c>
      <c r="L1264" s="52">
        <f>IFERROR(_xll.qlIndexFixing(Index3M,H1264,TRUE,_xll.ohTrigger(RecalcTrigger,Trigger3M)),NA())</f>
        <v>3.2976609458219855E-2</v>
      </c>
      <c r="M1264" s="52">
        <f>IFERROR(_xll.qlIndexFixing(ONIndex3M,I1264,TRUE,_xll.ohTrigger(RecalcTrigger,Trigger3M)),NA())</f>
        <v>3.2855739267656503E-2</v>
      </c>
      <c r="N1264" s="52">
        <f>IFERROR(_xll.qlIndexFixing(Index6M,$H1264,TRUE,_xll.ohTrigger(RecalcTrigger,Trigger6M)),NA())</f>
        <v>3.4125525001323917E-2</v>
      </c>
      <c r="O1264" s="52">
        <f>IFERROR(_xll.qlIndexFixing(ONIndex6M,I1264,TRUE,_xll.ohTrigger(RecalcTrigger,Trigger6M)),NA())</f>
        <v>3.3864039674584845E-2</v>
      </c>
      <c r="P1264" s="52">
        <f>IFERROR(_xll.qlIndexFixing(Index1Y,$H1264,TRUE,_xll.ohTrigger(RecalcTrigger,Trigger1Y)),NA())</f>
        <v>3.5762803444846725E-2</v>
      </c>
      <c r="Q1264" s="52">
        <f>IFERROR(_xll.qlIndexFixing(ONIndex1Y,I1264,TRUE,_xll.ohTrigger(RecalcTrigger,Trigger1Y)),NA())</f>
        <v>3.5115781029393389E-2</v>
      </c>
    </row>
    <row r="1265" spans="2:17" x14ac:dyDescent="0.2">
      <c r="B1265" s="46" t="s">
        <v>51</v>
      </c>
      <c r="D1265" s="49">
        <f>_xll.qlCalendarAdvance(LocalCalendar,$D1264,B1265,"f",FALSE)</f>
        <v>48164</v>
      </c>
      <c r="E1265" s="49">
        <f>_xll.qlInterestRateIndexValueDate(IndexON,D1265)</f>
        <v>48164</v>
      </c>
      <c r="F1265" s="52">
        <f>IFERROR(_xll.qlIndexFixing(IndexON,D1265,TRUE,_xll.ohTrigger(RecalcTrigger,TriggerON)),NA())</f>
        <v>3.0958676855536993E-2</v>
      </c>
      <c r="H1265" s="49">
        <f>_xll.qlCalendarAdvance(IborCalendar,$H1264,B1265,"f",FALSE)</f>
        <v>48156</v>
      </c>
      <c r="I1265" s="49">
        <f>_xll.qlInterestRateIndexValueDate(Index1M,$H1265)</f>
        <v>48158</v>
      </c>
      <c r="J1265" s="52">
        <f>IFERROR(_xll.qlIndexFixing(Index1M,$H1265,TRUE,_xll.ohTrigger(RecalcTrigger,Trigger1M)),NA())</f>
        <v>3.1732770847965608E-2</v>
      </c>
      <c r="K1265" s="52">
        <f>IFERROR(_xll.qlIndexFixing(ONIndex1M,I1265,TRUE,_xll.ohTrigger(RecalcTrigger,Trigger1M)),NA())</f>
        <v>3.1698106958844008E-2</v>
      </c>
      <c r="L1265" s="52">
        <f>IFERROR(_xll.qlIndexFixing(Index3M,H1265,TRUE,_xll.ohTrigger(RecalcTrigger,Trigger3M)),NA())</f>
        <v>3.2974125077746337E-2</v>
      </c>
      <c r="M1265" s="52">
        <f>IFERROR(_xll.qlIndexFixing(ONIndex3M,I1265,TRUE,_xll.ohTrigger(RecalcTrigger,Trigger3M)),NA())</f>
        <v>3.2853353334685309E-2</v>
      </c>
      <c r="N1265" s="52">
        <f>IFERROR(_xll.qlIndexFixing(Index6M,$H1265,TRUE,_xll.ohTrigger(RecalcTrigger,Trigger6M)),NA())</f>
        <v>3.4121711050164559E-2</v>
      </c>
      <c r="O1265" s="52">
        <f>IFERROR(_xll.qlIndexFixing(ONIndex6M,I1265,TRUE,_xll.ohTrigger(RecalcTrigger,Trigger6M)),NA())</f>
        <v>3.386188477800367E-2</v>
      </c>
      <c r="P1265" s="52">
        <f>IFERROR(_xll.qlIndexFixing(Index1Y,$H1265,TRUE,_xll.ohTrigger(RecalcTrigger,Trigger1Y)),NA())</f>
        <v>3.5767792152033899E-2</v>
      </c>
      <c r="Q1265" s="52">
        <f>IFERROR(_xll.qlIndexFixing(ONIndex1Y,I1265,TRUE,_xll.ohTrigger(RecalcTrigger,Trigger1Y)),NA())</f>
        <v>3.5117665444097668E-2</v>
      </c>
    </row>
    <row r="1266" spans="2:17" x14ac:dyDescent="0.2">
      <c r="B1266" s="46" t="s">
        <v>51</v>
      </c>
      <c r="D1266" s="49">
        <f>_xll.qlCalendarAdvance(LocalCalendar,$D1265,B1266,"f",FALSE)</f>
        <v>48171</v>
      </c>
      <c r="E1266" s="49">
        <f>_xll.qlInterestRateIndexValueDate(IndexON,D1266)</f>
        <v>48171</v>
      </c>
      <c r="F1266" s="52">
        <f>IFERROR(_xll.qlIndexFixing(IndexON,D1266,TRUE,_xll.ohTrigger(RecalcTrigger,TriggerON)),NA())</f>
        <v>3.0956981428618136E-2</v>
      </c>
      <c r="H1266" s="49">
        <f>_xll.qlCalendarAdvance(IborCalendar,$H1265,B1266,"f",FALSE)</f>
        <v>48163</v>
      </c>
      <c r="I1266" s="49">
        <f>_xll.qlInterestRateIndexValueDate(Index1M,$H1266)</f>
        <v>48165</v>
      </c>
      <c r="J1266" s="52">
        <f>IFERROR(_xll.qlIndexFixing(Index1M,$H1266,TRUE,_xll.ohTrigger(RecalcTrigger,Trigger1M)),NA())</f>
        <v>3.1728866345266948E-2</v>
      </c>
      <c r="K1266" s="52">
        <f>IFERROR(_xll.qlIndexFixing(ONIndex1M,I1266,TRUE,_xll.ohTrigger(RecalcTrigger,Trigger1M)),NA())</f>
        <v>3.1694221745572904E-2</v>
      </c>
      <c r="L1266" s="52">
        <f>IFERROR(_xll.qlIndexFixing(Index3M,H1266,TRUE,_xll.ohTrigger(RecalcTrigger,Trigger3M)),NA())</f>
        <v>3.297162861258305E-2</v>
      </c>
      <c r="M1266" s="52">
        <f>IFERROR(_xll.qlIndexFixing(ONIndex3M,I1266,TRUE,_xll.ohTrigger(RecalcTrigger,Trigger3M)),NA())</f>
        <v>3.2850955415462124E-2</v>
      </c>
      <c r="N1266" s="52">
        <f>IFERROR(_xll.qlIndexFixing(Index6M,$H1266,TRUE,_xll.ohTrigger(RecalcTrigger,Trigger6M)),NA())</f>
        <v>3.4119316649079245E-2</v>
      </c>
      <c r="O1266" s="52">
        <f>IFERROR(_xll.qlIndexFixing(ONIndex6M,I1266,TRUE,_xll.ohTrigger(RecalcTrigger,Trigger6M)),NA())</f>
        <v>3.3859715585418115E-2</v>
      </c>
      <c r="P1266" s="52">
        <f>IFERROR(_xll.qlIndexFixing(Index1Y,$H1266,TRUE,_xll.ohTrigger(RecalcTrigger,Trigger1Y)),NA())</f>
        <v>3.5767597678542026E-2</v>
      </c>
      <c r="Q1266" s="52">
        <f>IFERROR(_xll.qlIndexFixing(ONIndex1Y,I1266,TRUE,_xll.ohTrigger(RecalcTrigger,Trigger1Y)),NA())</f>
        <v>3.511947372066615E-2</v>
      </c>
    </row>
    <row r="1267" spans="2:17" x14ac:dyDescent="0.2">
      <c r="B1267" s="46" t="s">
        <v>51</v>
      </c>
      <c r="D1267" s="49">
        <f>_xll.qlCalendarAdvance(LocalCalendar,$D1266,B1267,"f",FALSE)</f>
        <v>48178</v>
      </c>
      <c r="E1267" s="49">
        <f>_xll.qlInterestRateIndexValueDate(IndexON,D1267)</f>
        <v>48178</v>
      </c>
      <c r="F1267" s="52">
        <f>IFERROR(_xll.qlIndexFixing(IndexON,D1267,TRUE,_xll.ohTrigger(RecalcTrigger,TriggerON)),NA())</f>
        <v>3.0956465357272478E-2</v>
      </c>
      <c r="H1267" s="49">
        <f>_xll.qlCalendarAdvance(IborCalendar,$H1266,B1267,"f",FALSE)</f>
        <v>48170</v>
      </c>
      <c r="I1267" s="49">
        <f>_xll.qlInterestRateIndexValueDate(Index1M,$H1267)</f>
        <v>48172</v>
      </c>
      <c r="J1267" s="52">
        <f>IFERROR(_xll.qlIndexFixing(Index1M,$H1267,TRUE,_xll.ohTrigger(RecalcTrigger,Trigger1M)),NA())</f>
        <v>3.1724957926575759E-2</v>
      </c>
      <c r="K1267" s="52">
        <f>IFERROR(_xll.qlIndexFixing(ONIndex1M,I1267,TRUE,_xll.ohTrigger(RecalcTrigger,Trigger1M)),NA())</f>
        <v>3.1690332625586848E-2</v>
      </c>
      <c r="L1267" s="52">
        <f>IFERROR(_xll.qlIndexFixing(Index3M,H1267,TRUE,_xll.ohTrigger(RecalcTrigger,Trigger3M)),NA())</f>
        <v>3.2969120062749976E-2</v>
      </c>
      <c r="M1267" s="52">
        <f>IFERROR(_xll.qlIndexFixing(ONIndex3M,I1267,TRUE,_xll.ohTrigger(RecalcTrigger,Trigger3M)),NA())</f>
        <v>3.2848545509827076E-2</v>
      </c>
      <c r="N1267" s="52">
        <f>IFERROR(_xll.qlIndexFixing(Index6M,$H1267,TRUE,_xll.ohTrigger(RecalcTrigger,Trigger6M)),NA())</f>
        <v>3.41169077096019E-2</v>
      </c>
      <c r="O1267" s="52">
        <f>IFERROR(_xll.qlIndexFixing(ONIndex6M,I1267,TRUE,_xll.ohTrigger(RecalcTrigger,Trigger6M)),NA())</f>
        <v>3.3857532096748244E-2</v>
      </c>
      <c r="P1267" s="52">
        <f>IFERROR(_xll.qlIndexFixing(Index1Y,$H1267,TRUE,_xll.ohTrigger(RecalcTrigger,Trigger1Y)),NA())</f>
        <v>3.5767324290800234E-2</v>
      </c>
      <c r="Q1267" s="52">
        <f>IFERROR(_xll.qlIndexFixing(ONIndex1Y,I1267,TRUE,_xll.ohTrigger(RecalcTrigger,Trigger1Y)),NA())</f>
        <v>3.5121205858859028E-2</v>
      </c>
    </row>
    <row r="1268" spans="2:17" x14ac:dyDescent="0.2">
      <c r="B1268" s="46" t="s">
        <v>51</v>
      </c>
      <c r="D1268" s="49">
        <f>_xll.qlCalendarAdvance(LocalCalendar,$D1267,B1268,"f",FALSE)</f>
        <v>48185</v>
      </c>
      <c r="E1268" s="49">
        <f>_xll.qlInterestRateIndexValueDate(IndexON,D1268)</f>
        <v>48185</v>
      </c>
      <c r="F1268" s="52">
        <f>IFERROR(_xll.qlIndexFixing(IndexON,D1268,TRUE,_xll.ohTrigger(RecalcTrigger,TriggerON)),NA())</f>
        <v>3.0953508567499455E-2</v>
      </c>
      <c r="H1268" s="49">
        <f>_xll.qlCalendarAdvance(IborCalendar,$H1267,B1268,"f",FALSE)</f>
        <v>48177</v>
      </c>
      <c r="I1268" s="49">
        <f>_xll.qlInterestRateIndexValueDate(Index1M,$H1268)</f>
        <v>48180</v>
      </c>
      <c r="J1268" s="52">
        <f>IFERROR(_xll.qlIndexFixing(Index1M,$H1268,TRUE,_xll.ohTrigger(RecalcTrigger,Trigger1M)),NA())</f>
        <v>3.172160269827564E-2</v>
      </c>
      <c r="K1268" s="52">
        <f>IFERROR(_xll.qlIndexFixing(ONIndex1M,I1268,TRUE,_xll.ohTrigger(RecalcTrigger,Trigger1M)),NA())</f>
        <v>3.1688115421086849E-2</v>
      </c>
      <c r="L1268" s="52">
        <f>IFERROR(_xll.qlIndexFixing(Index3M,H1268,TRUE,_xll.ohTrigger(RecalcTrigger,Trigger3M)),NA())</f>
        <v>3.2964915644681118E-2</v>
      </c>
      <c r="M1268" s="52">
        <f>IFERROR(_xll.qlIndexFixing(ONIndex3M,I1268,TRUE,_xll.ohTrigger(RecalcTrigger,Trigger3M)),NA())</f>
        <v>3.2848426185116963E-2</v>
      </c>
      <c r="N1268" s="52">
        <f>IFERROR(_xll.qlIndexFixing(Index6M,$H1268,TRUE,_xll.ohTrigger(RecalcTrigger,Trigger6M)),NA())</f>
        <v>3.4114136833868644E-2</v>
      </c>
      <c r="O1268" s="52">
        <f>IFERROR(_xll.qlIndexFixing(ONIndex6M,I1268,TRUE,_xll.ohTrigger(RecalcTrigger,Trigger6M)),NA())</f>
        <v>3.385788747522156E-2</v>
      </c>
      <c r="P1268" s="52">
        <f>IFERROR(_xll.qlIndexFixing(Index1Y,$H1268,TRUE,_xll.ohTrigger(RecalcTrigger,Trigger1Y)),NA())</f>
        <v>3.5766915218055639E-2</v>
      </c>
      <c r="Q1268" s="52">
        <f>IFERROR(_xll.qlIndexFixing(ONIndex1Y,I1268,TRUE,_xll.ohTrigger(RecalcTrigger,Trigger1Y)),NA())</f>
        <v>3.5126747409890413E-2</v>
      </c>
    </row>
    <row r="1269" spans="2:17" x14ac:dyDescent="0.2">
      <c r="B1269" s="46" t="s">
        <v>51</v>
      </c>
      <c r="D1269" s="49">
        <f>_xll.qlCalendarAdvance(LocalCalendar,$D1268,B1269,"f",FALSE)</f>
        <v>48192</v>
      </c>
      <c r="E1269" s="49">
        <f>_xll.qlInterestRateIndexValueDate(IndexON,D1269)</f>
        <v>48192</v>
      </c>
      <c r="F1269" s="52">
        <f>IFERROR(_xll.qlIndexFixing(IndexON,D1269,TRUE,_xll.ohTrigger(RecalcTrigger,TriggerON)),NA())</f>
        <v>3.0951731133299631E-2</v>
      </c>
      <c r="H1269" s="49">
        <f>_xll.qlCalendarAdvance(IborCalendar,$H1268,B1269,"f",FALSE)</f>
        <v>48184</v>
      </c>
      <c r="I1269" s="49">
        <f>_xll.qlInterestRateIndexValueDate(Index1M,$H1269)</f>
        <v>48186</v>
      </c>
      <c r="J1269" s="52">
        <f>IFERROR(_xll.qlIndexFixing(Index1M,$H1269,TRUE,_xll.ohTrigger(RecalcTrigger,Trigger1M)),NA())</f>
        <v>3.1717129341223282E-2</v>
      </c>
      <c r="K1269" s="52">
        <f>IFERROR(_xll.qlIndexFixing(ONIndex1M,I1269,TRUE,_xll.ohTrigger(RecalcTrigger,Trigger1M)),NA())</f>
        <v>3.1682542665949498E-2</v>
      </c>
      <c r="L1269" s="52">
        <f>IFERROR(_xll.qlIndexFixing(Index3M,H1269,TRUE,_xll.ohTrigger(RecalcTrigger,Trigger3M)),NA())</f>
        <v>3.2962744940542486E-2</v>
      </c>
      <c r="M1269" s="52">
        <f>IFERROR(_xll.qlIndexFixing(ONIndex3M,I1269,TRUE,_xll.ohTrigger(RecalcTrigger,Trigger3M)),NA())</f>
        <v>3.2843689739481263E-2</v>
      </c>
      <c r="N1269" s="52">
        <f>IFERROR(_xll.qlIndexFixing(Index6M,$H1269,TRUE,_xll.ohTrigger(RecalcTrigger,Trigger6M)),NA())</f>
        <v>3.4113473979646959E-2</v>
      </c>
      <c r="O1269" s="52">
        <f>IFERROR(_xll.qlIndexFixing(ONIndex6M,I1269,TRUE,_xll.ohTrigger(RecalcTrigger,Trigger6M)),NA())</f>
        <v>3.3853122231395361E-2</v>
      </c>
      <c r="P1269" s="52">
        <f>IFERROR(_xll.qlIndexFixing(Index1Y,$H1269,TRUE,_xll.ohTrigger(RecalcTrigger,Trigger1Y)),NA())</f>
        <v>3.5766540772841027E-2</v>
      </c>
      <c r="Q1269" s="52">
        <f>IFERROR(_xll.qlIndexFixing(ONIndex1Y,I1269,TRUE,_xll.ohTrigger(RecalcTrigger,Trigger1Y)),NA())</f>
        <v>3.5124441720917332E-2</v>
      </c>
    </row>
    <row r="1270" spans="2:17" x14ac:dyDescent="0.2">
      <c r="B1270" s="46" t="s">
        <v>51</v>
      </c>
      <c r="D1270" s="49">
        <f>_xll.qlCalendarAdvance(LocalCalendar,$D1269,B1270,"f",FALSE)</f>
        <v>48199</v>
      </c>
      <c r="E1270" s="49">
        <f>_xll.qlInterestRateIndexValueDate(IndexON,D1270)</f>
        <v>48199</v>
      </c>
      <c r="F1270" s="52">
        <f>IFERROR(_xll.qlIndexFixing(IndexON,D1270,TRUE,_xll.ohTrigger(RecalcTrigger,TriggerON)),NA())</f>
        <v>3.0949926363446068E-2</v>
      </c>
      <c r="H1270" s="49">
        <f>_xll.qlCalendarAdvance(IborCalendar,$H1269,B1270,"f",FALSE)</f>
        <v>48191</v>
      </c>
      <c r="I1270" s="49">
        <f>_xll.qlInterestRateIndexValueDate(Index1M,$H1270)</f>
        <v>48193</v>
      </c>
      <c r="J1270" s="52">
        <f>IFERROR(_xll.qlIndexFixing(Index1M,$H1270,TRUE,_xll.ohTrigger(RecalcTrigger,Trigger1M)),NA())</f>
        <v>3.1713209174574486E-2</v>
      </c>
      <c r="K1270" s="52">
        <f>IFERROR(_xll.qlIndexFixing(ONIndex1M,I1270,TRUE,_xll.ohTrigger(RecalcTrigger,Trigger1M)),NA())</f>
        <v>3.1678641826218268E-2</v>
      </c>
      <c r="L1270" s="52">
        <f>IFERROR(_xll.qlIndexFixing(Index3M,H1270,TRUE,_xll.ohTrigger(RecalcTrigger,Trigger3M)),NA())</f>
        <v>3.2960201231972991E-2</v>
      </c>
      <c r="M1270" s="52">
        <f>IFERROR(_xll.qlIndexFixing(ONIndex3M,I1270,TRUE,_xll.ohTrigger(RecalcTrigger,Trigger3M)),NA())</f>
        <v>3.2841243874850434E-2</v>
      </c>
      <c r="N1270" s="52">
        <f>IFERROR(_xll.qlIndexFixing(Index6M,$H1270,TRUE,_xll.ohTrigger(RecalcTrigger,Trigger6M)),NA())</f>
        <v>3.4111020156359882E-2</v>
      </c>
      <c r="O1270" s="52">
        <f>IFERROR(_xll.qlIndexFixing(ONIndex6M,I1270,TRUE,_xll.ohTrigger(RecalcTrigger,Trigger6M)),NA())</f>
        <v>3.3850895854632412E-2</v>
      </c>
      <c r="P1270" s="52">
        <f>IFERROR(_xll.qlIndexFixing(Index1Y,$H1270,TRUE,_xll.ohTrigger(RecalcTrigger,Trigger1Y)),NA())</f>
        <v>3.5766030642806722E-2</v>
      </c>
      <c r="Q1270" s="52">
        <f>IFERROR(_xll.qlIndexFixing(ONIndex1Y,I1270,TRUE,_xll.ohTrigger(RecalcTrigger,Trigger1Y)),NA())</f>
        <v>3.5125945444622886E-2</v>
      </c>
    </row>
    <row r="1271" spans="2:17" x14ac:dyDescent="0.2">
      <c r="B1271" s="46" t="s">
        <v>51</v>
      </c>
      <c r="D1271" s="49">
        <f>_xll.qlCalendarAdvance(LocalCalendar,$D1270,B1271,"f",FALSE)</f>
        <v>48206</v>
      </c>
      <c r="E1271" s="49">
        <f>_xll.qlInterestRateIndexValueDate(IndexON,D1271)</f>
        <v>48206</v>
      </c>
      <c r="F1271" s="52">
        <f>IFERROR(_xll.qlIndexFixing(IndexON,D1271,TRUE,_xll.ohTrigger(RecalcTrigger,TriggerON)),NA())</f>
        <v>3.0949292522426397E-2</v>
      </c>
      <c r="H1271" s="49">
        <f>_xll.qlCalendarAdvance(IborCalendar,$H1270,B1271,"f",FALSE)</f>
        <v>48198</v>
      </c>
      <c r="I1271" s="49">
        <f>_xll.qlInterestRateIndexValueDate(Index1M,$H1271)</f>
        <v>48200</v>
      </c>
      <c r="J1271" s="52">
        <f>IFERROR(_xll.qlIndexFixing(Index1M,$H1271,TRUE,_xll.ohTrigger(RecalcTrigger,Trigger1M)),NA())</f>
        <v>3.171039963825658E-2</v>
      </c>
      <c r="K1271" s="52">
        <f>IFERROR(_xll.qlIndexFixing(ONIndex1M,I1271,TRUE,_xll.ohTrigger(RecalcTrigger,Trigger1M)),NA())</f>
        <v>3.1674737079772086E-2</v>
      </c>
      <c r="L1271" s="52">
        <f>IFERROR(_xll.qlIndexFixing(Index3M,H1271,TRUE,_xll.ohTrigger(RecalcTrigger,Trigger3M)),NA())</f>
        <v>3.2957645439908853E-2</v>
      </c>
      <c r="M1271" s="52">
        <f>IFERROR(_xll.qlIndexFixing(ONIndex3M,I1271,TRUE,_xll.ohTrigger(RecalcTrigger,Trigger3M)),NA())</f>
        <v>3.2838786023727806E-2</v>
      </c>
      <c r="N1271" s="52">
        <f>IFERROR(_xll.qlIndexFixing(Index6M,$H1271,TRUE,_xll.ohTrigger(RecalcTrigger,Trigger6M)),NA())</f>
        <v>3.4108551793546937E-2</v>
      </c>
      <c r="O1271" s="52">
        <f>IFERROR(_xll.qlIndexFixing(ONIndex6M,I1271,TRUE,_xll.ohTrigger(RecalcTrigger,Trigger6M)),NA())</f>
        <v>3.384865518194502E-2</v>
      </c>
      <c r="P1271" s="52">
        <f>IFERROR(_xll.qlIndexFixing(Index1Y,$H1271,TRUE,_xll.ohTrigger(RecalcTrigger,Trigger1Y)),NA())</f>
        <v>3.5765441598888947E-2</v>
      </c>
      <c r="Q1271" s="52">
        <f>IFERROR(_xll.qlIndexFixing(ONIndex1Y,I1271,TRUE,_xll.ohTrigger(RecalcTrigger,Trigger1Y)),NA())</f>
        <v>3.5127373030192643E-2</v>
      </c>
    </row>
    <row r="1272" spans="2:17" x14ac:dyDescent="0.2">
      <c r="B1272" s="46" t="s">
        <v>51</v>
      </c>
      <c r="D1272" s="49">
        <f>_xll.qlCalendarAdvance(LocalCalendar,$D1271,B1272,"f",FALSE)</f>
        <v>48213</v>
      </c>
      <c r="E1272" s="49">
        <f>_xll.qlInterestRateIndexValueDate(IndexON,D1272)</f>
        <v>48213</v>
      </c>
      <c r="F1272" s="52">
        <f>IFERROR(_xll.qlIndexFixing(IndexON,D1272,TRUE,_xll.ohTrigger(RecalcTrigger,TriggerON)),NA())</f>
        <v>3.0947430968515377E-2</v>
      </c>
      <c r="H1272" s="49">
        <f>_xll.qlCalendarAdvance(IborCalendar,$H1271,B1272,"f",FALSE)</f>
        <v>48205</v>
      </c>
      <c r="I1272" s="49">
        <f>_xll.qlInterestRateIndexValueDate(Index1M,$H1272)</f>
        <v>48211</v>
      </c>
      <c r="J1272" s="52">
        <f>IFERROR(_xll.qlIndexFixing(Index1M,$H1272,TRUE,_xll.ohTrigger(RecalcTrigger,Trigger1M)),NA())</f>
        <v>3.1701997206537026E-2</v>
      </c>
      <c r="K1272" s="52">
        <f>IFERROR(_xll.qlIndexFixing(ONIndex1M,I1272,TRUE,_xll.ohTrigger(RecalcTrigger,Trigger1M)),NA())</f>
        <v>3.1668593156721769E-2</v>
      </c>
      <c r="L1272" s="52">
        <f>IFERROR(_xll.qlIndexFixing(Index3M,H1272,TRUE,_xll.ohTrigger(RecalcTrigger,Trigger3M)),NA())</f>
        <v>3.295492263418414E-2</v>
      </c>
      <c r="M1272" s="52">
        <f>IFERROR(_xll.qlIndexFixing(ONIndex3M,I1272,TRUE,_xll.ohTrigger(RecalcTrigger,Trigger3M)),NA())</f>
        <v>3.2834899469209589E-2</v>
      </c>
      <c r="N1272" s="52">
        <f>IFERROR(_xll.qlIndexFixing(Index6M,$H1272,TRUE,_xll.ohTrigger(RecalcTrigger,Trigger6M)),NA())</f>
        <v>3.410464356204982E-2</v>
      </c>
      <c r="O1272" s="52">
        <f>IFERROR(_xll.qlIndexFixing(ONIndex6M,I1272,TRUE,_xll.ohTrigger(RecalcTrigger,Trigger6M)),NA())</f>
        <v>3.3845105241043782E-2</v>
      </c>
      <c r="P1272" s="52">
        <f>IFERROR(_xll.qlIndexFixing(Index1Y,$H1272,TRUE,_xll.ohTrigger(RecalcTrigger,Trigger1Y)),NA())</f>
        <v>3.5761051412197799E-2</v>
      </c>
      <c r="Q1272" s="52">
        <f>IFERROR(_xll.qlIndexFixing(ONIndex1Y,I1272,TRUE,_xll.ohTrigger(RecalcTrigger,Trigger1Y)),NA())</f>
        <v>3.5129462548670887E-2</v>
      </c>
    </row>
    <row r="1273" spans="2:17" x14ac:dyDescent="0.2">
      <c r="B1273" s="46" t="s">
        <v>51</v>
      </c>
      <c r="D1273" s="49">
        <f>_xll.qlCalendarAdvance(LocalCalendar,$D1272,B1273,"f",FALSE)</f>
        <v>48220</v>
      </c>
      <c r="E1273" s="49">
        <f>_xll.qlInterestRateIndexValueDate(IndexON,D1273)</f>
        <v>48220</v>
      </c>
      <c r="F1273" s="52">
        <f>IFERROR(_xll.qlIndexFixing(IndexON,D1273,TRUE,_xll.ohTrigger(RecalcTrigger,TriggerON)),NA())</f>
        <v>3.0944348039643188E-2</v>
      </c>
      <c r="H1273" s="49">
        <f>_xll.qlCalendarAdvance(IborCalendar,$H1272,B1273,"f",FALSE)</f>
        <v>48212</v>
      </c>
      <c r="I1273" s="49">
        <f>_xll.qlInterestRateIndexValueDate(Index1M,$H1273)</f>
        <v>48215</v>
      </c>
      <c r="J1273" s="52">
        <f>IFERROR(_xll.qlIndexFixing(Index1M,$H1273,TRUE,_xll.ohTrigger(RecalcTrigger,Trigger1M)),NA())</f>
        <v>3.1699749956491621E-2</v>
      </c>
      <c r="K1273" s="52">
        <f>IFERROR(_xll.qlIndexFixing(ONIndex1M,I1273,TRUE,_xll.ohTrigger(RecalcTrigger,Trigger1M)),NA())</f>
        <v>3.1668582671215972E-2</v>
      </c>
      <c r="L1273" s="52">
        <f>IFERROR(_xll.qlIndexFixing(Index3M,H1273,TRUE,_xll.ohTrigger(RecalcTrigger,Trigger3M)),NA())</f>
        <v>3.2952128053423582E-2</v>
      </c>
      <c r="M1273" s="52">
        <f>IFERROR(_xll.qlIndexFixing(ONIndex3M,I1273,TRUE,_xll.ohTrigger(RecalcTrigger,Trigger3M)),NA())</f>
        <v>3.283611756142335E-2</v>
      </c>
      <c r="N1273" s="52">
        <f>IFERROR(_xll.qlIndexFixing(Index6M,$H1273,TRUE,_xll.ohTrigger(RecalcTrigger,Trigger6M)),NA())</f>
        <v>3.4101790987150514E-2</v>
      </c>
      <c r="O1273" s="52">
        <f>IFERROR(_xll.qlIndexFixing(ONIndex6M,I1273,TRUE,_xll.ohTrigger(RecalcTrigger,Trigger6M)),NA())</f>
        <v>3.3846661578023074E-2</v>
      </c>
      <c r="P1273" s="52">
        <f>IFERROR(_xll.qlIndexFixing(Index1Y,$H1273,TRUE,_xll.ohTrigger(RecalcTrigger,Trigger1Y)),NA())</f>
        <v>3.5763913632160589E-2</v>
      </c>
      <c r="Q1273" s="52">
        <f>IFERROR(_xll.qlIndexFixing(ONIndex1Y,I1273,TRUE,_xll.ohTrigger(RecalcTrigger,Trigger1Y)),NA())</f>
        <v>3.5133777940421496E-2</v>
      </c>
    </row>
    <row r="1274" spans="2:17" x14ac:dyDescent="0.2">
      <c r="B1274" s="46" t="s">
        <v>51</v>
      </c>
      <c r="D1274" s="49">
        <f>_xll.qlCalendarAdvance(LocalCalendar,$D1273,B1274,"f",FALSE)</f>
        <v>48227</v>
      </c>
      <c r="E1274" s="49">
        <f>_xll.qlInterestRateIndexValueDate(IndexON,D1274)</f>
        <v>48227</v>
      </c>
      <c r="F1274" s="52">
        <f>IFERROR(_xll.qlIndexFixing(IndexON,D1274,TRUE,_xll.ohTrigger(RecalcTrigger,TriggerON)),NA())</f>
        <v>3.0942433926854918E-2</v>
      </c>
      <c r="H1274" s="49">
        <f>_xll.qlCalendarAdvance(IborCalendar,$H1273,B1274,"f",FALSE)</f>
        <v>48219</v>
      </c>
      <c r="I1274" s="49">
        <f>_xll.qlInterestRateIndexValueDate(Index1M,$H1274)</f>
        <v>48221</v>
      </c>
      <c r="J1274" s="52">
        <f>IFERROR(_xll.qlIndexFixing(Index1M,$H1274,TRUE,_xll.ohTrigger(RecalcTrigger,Trigger1M)),NA())</f>
        <v>3.1697489348221364E-2</v>
      </c>
      <c r="K1274" s="52">
        <f>IFERROR(_xll.qlIndexFixing(ONIndex1M,I1274,TRUE,_xll.ohTrigger(RecalcTrigger,Trigger1M)),NA())</f>
        <v>3.1662999400703384E-2</v>
      </c>
      <c r="L1274" s="52">
        <f>IFERROR(_xll.qlIndexFixing(Index3M,H1274,TRUE,_xll.ohTrigger(RecalcTrigger,Trigger3M)),NA())</f>
        <v>3.2949905562989254E-2</v>
      </c>
      <c r="M1274" s="52">
        <f>IFERROR(_xll.qlIndexFixing(ONIndex3M,I1274,TRUE,_xll.ohTrigger(RecalcTrigger,Trigger3M)),NA())</f>
        <v>3.2831340552688104E-2</v>
      </c>
      <c r="N1274" s="52">
        <f>IFERROR(_xll.qlIndexFixing(Index6M,$H1274,TRUE,_xll.ohTrigger(RecalcTrigger,Trigger6M)),NA())</f>
        <v>3.4099638062720573E-2</v>
      </c>
      <c r="O1274" s="52">
        <f>IFERROR(_xll.qlIndexFixing(ONIndex6M,I1274,TRUE,_xll.ohTrigger(RecalcTrigger,Trigger6M)),NA())</f>
        <v>3.3841847387696689E-2</v>
      </c>
      <c r="P1274" s="52">
        <f>IFERROR(_xll.qlIndexFixing(Index1Y,$H1274,TRUE,_xll.ohTrigger(RecalcTrigger,Trigger1Y)),NA())</f>
        <v>3.5763200985299066E-2</v>
      </c>
      <c r="Q1274" s="52">
        <f>IFERROR(_xll.qlIndexFixing(ONIndex1Y,I1274,TRUE,_xll.ohTrigger(RecalcTrigger,Trigger1Y)),NA())</f>
        <v>3.5131198957607523E-2</v>
      </c>
    </row>
    <row r="1275" spans="2:17" x14ac:dyDescent="0.2">
      <c r="B1275" s="46" t="s">
        <v>51</v>
      </c>
      <c r="D1275" s="49">
        <f>_xll.qlCalendarAdvance(LocalCalendar,$D1274,B1275,"f",FALSE)</f>
        <v>48234</v>
      </c>
      <c r="E1275" s="49">
        <f>_xll.qlInterestRateIndexValueDate(IndexON,D1275)</f>
        <v>48234</v>
      </c>
      <c r="F1275" s="52">
        <f>IFERROR(_xll.qlIndexFixing(IndexON,D1275,TRUE,_xll.ohTrigger(RecalcTrigger,TriggerON)),NA())</f>
        <v>3.0940492478492843E-2</v>
      </c>
      <c r="H1275" s="49">
        <f>_xll.qlCalendarAdvance(IborCalendar,$H1274,B1275,"f",FALSE)</f>
        <v>48226</v>
      </c>
      <c r="I1275" s="49">
        <f>_xll.qlInterestRateIndexValueDate(Index1M,$H1275)</f>
        <v>48228</v>
      </c>
      <c r="J1275" s="52">
        <f>IFERROR(_xll.qlIndexFixing(Index1M,$H1275,TRUE,_xll.ohTrigger(RecalcTrigger,Trigger1M)),NA())</f>
        <v>3.1694661645328318E-2</v>
      </c>
      <c r="K1275" s="52">
        <f>IFERROR(_xll.qlIndexFixing(ONIndex1M,I1275,TRUE,_xll.ohTrigger(RecalcTrigger,Trigger1M)),NA())</f>
        <v>3.1659079027717141E-2</v>
      </c>
      <c r="L1275" s="52">
        <f>IFERROR(_xll.qlIndexFixing(Index3M,H1275,TRUE,_xll.ohTrigger(RecalcTrigger,Trigger3M)),NA())</f>
        <v>3.2947301437184585E-2</v>
      </c>
      <c r="M1275" s="52">
        <f>IFERROR(_xll.qlIndexFixing(ONIndex3M,I1275,TRUE,_xll.ohTrigger(RecalcTrigger,Trigger3M)),NA())</f>
        <v>3.2828834756317704E-2</v>
      </c>
      <c r="N1275" s="52">
        <f>IFERROR(_xll.qlIndexFixing(Index6M,$H1275,TRUE,_xll.ohTrigger(RecalcTrigger,Trigger6M)),NA())</f>
        <v>3.4097112818016681E-2</v>
      </c>
      <c r="O1275" s="52">
        <f>IFERROR(_xll.qlIndexFixing(ONIndex6M,I1275,TRUE,_xll.ohTrigger(RecalcTrigger,Trigger6M)),NA())</f>
        <v>3.3839549530911839E-2</v>
      </c>
      <c r="P1275" s="52">
        <f>IFERROR(_xll.qlIndexFixing(Index1Y,$H1275,TRUE,_xll.ohTrigger(RecalcTrigger,Trigger1Y)),NA())</f>
        <v>3.5763934286707121E-2</v>
      </c>
      <c r="Q1275" s="52">
        <f>IFERROR(_xll.qlIndexFixing(ONIndex1Y,I1275,TRUE,_xll.ohTrigger(RecalcTrigger,Trigger1Y)),NA())</f>
        <v>3.5132321990234416E-2</v>
      </c>
    </row>
    <row r="1276" spans="2:17" x14ac:dyDescent="0.2">
      <c r="B1276" s="46" t="s">
        <v>51</v>
      </c>
      <c r="D1276" s="49">
        <f>_xll.qlCalendarAdvance(LocalCalendar,$D1275,B1276,"f",FALSE)</f>
        <v>48241</v>
      </c>
      <c r="E1276" s="49">
        <f>_xll.qlInterestRateIndexValueDate(IndexON,D1276)</f>
        <v>48241</v>
      </c>
      <c r="F1276" s="52">
        <f>IFERROR(_xll.qlIndexFixing(IndexON,D1276,TRUE,_xll.ohTrigger(RecalcTrigger,TriggerON)),NA())</f>
        <v>3.0938523694237219E-2</v>
      </c>
      <c r="H1276" s="49">
        <f>_xll.qlCalendarAdvance(IborCalendar,$H1275,B1276,"f",FALSE)</f>
        <v>48233</v>
      </c>
      <c r="I1276" s="49">
        <f>_xll.qlInterestRateIndexValueDate(Index1M,$H1276)</f>
        <v>48235</v>
      </c>
      <c r="J1276" s="52">
        <f>IFERROR(_xll.qlIndexFixing(Index1M,$H1276,TRUE,_xll.ohTrigger(RecalcTrigger,Trigger1M)),NA())</f>
        <v>3.168960593925324E-2</v>
      </c>
      <c r="K1276" s="52">
        <f>IFERROR(_xll.qlIndexFixing(ONIndex1M,I1276,TRUE,_xll.ohTrigger(RecalcTrigger,Trigger1M)),NA())</f>
        <v>3.1655154748175818E-2</v>
      </c>
      <c r="L1276" s="52">
        <f>IFERROR(_xll.qlIndexFixing(Index3M,H1276,TRUE,_xll.ohTrigger(RecalcTrigger,Trigger3M)),NA())</f>
        <v>3.2944685228003867E-2</v>
      </c>
      <c r="M1276" s="52">
        <f>IFERROR(_xll.qlIndexFixing(ONIndex3M,I1276,TRUE,_xll.ohTrigger(RecalcTrigger,Trigger3M)),NA())</f>
        <v>3.2826316973615377E-2</v>
      </c>
      <c r="N1276" s="52">
        <f>IFERROR(_xll.qlIndexFixing(Index6M,$H1276,TRUE,_xll.ohTrigger(RecalcTrigger,Trigger6M)),NA())</f>
        <v>3.4094573035401254E-2</v>
      </c>
      <c r="O1276" s="52">
        <f>IFERROR(_xll.qlIndexFixing(ONIndex6M,I1276,TRUE,_xll.ohTrigger(RecalcTrigger,Trigger6M)),NA())</f>
        <v>3.3837237378042673E-2</v>
      </c>
      <c r="P1276" s="52">
        <f>IFERROR(_xll.qlIndexFixing(Index1Y,$H1276,TRUE,_xll.ohTrigger(RecalcTrigger,Trigger1Y)),NA())</f>
        <v>3.5761312676499304E-2</v>
      </c>
      <c r="Q1276" s="52">
        <f>IFERROR(_xll.qlIndexFixing(ONIndex1Y,I1276,TRUE,_xll.ohTrigger(RecalcTrigger,Trigger1Y)),NA())</f>
        <v>3.5133368884805449E-2</v>
      </c>
    </row>
    <row r="1277" spans="2:17" x14ac:dyDescent="0.2">
      <c r="B1277" s="46" t="s">
        <v>51</v>
      </c>
      <c r="D1277" s="49">
        <f>_xll.qlCalendarAdvance(LocalCalendar,$D1276,B1277,"f",FALSE)</f>
        <v>48248</v>
      </c>
      <c r="E1277" s="49">
        <f>_xll.qlInterestRateIndexValueDate(IndexON,D1277)</f>
        <v>48248</v>
      </c>
      <c r="F1277" s="52">
        <f>IFERROR(_xll.qlIndexFixing(IndexON,D1277,TRUE,_xll.ohTrigger(RecalcTrigger,TriggerON)),NA())</f>
        <v>3.0936527574327854E-2</v>
      </c>
      <c r="H1277" s="49">
        <f>_xll.qlCalendarAdvance(IborCalendar,$H1276,B1277,"f",FALSE)</f>
        <v>48240</v>
      </c>
      <c r="I1277" s="49">
        <f>_xll.qlInterestRateIndexValueDate(Index1M,$H1277)</f>
        <v>48242</v>
      </c>
      <c r="J1277" s="52">
        <f>IFERROR(_xll.qlIndexFixing(Index1M,$H1277,TRUE,_xll.ohTrigger(RecalcTrigger,Trigger1M)),NA())</f>
        <v>3.1682326021787575E-2</v>
      </c>
      <c r="K1277" s="52">
        <f>IFERROR(_xll.qlIndexFixing(ONIndex1M,I1277,TRUE,_xll.ohTrigger(RecalcTrigger,Trigger1M)),NA())</f>
        <v>3.1651226561999479E-2</v>
      </c>
      <c r="L1277" s="52">
        <f>IFERROR(_xll.qlIndexFixing(Index3M,H1277,TRUE,_xll.ohTrigger(RecalcTrigger,Trigger3M)),NA())</f>
        <v>3.2942056935469921E-2</v>
      </c>
      <c r="M1277" s="52">
        <f>IFERROR(_xll.qlIndexFixing(ONIndex3M,I1277,TRUE,_xll.ohTrigger(RecalcTrigger,Trigger3M)),NA())</f>
        <v>3.2823787204581123E-2</v>
      </c>
      <c r="N1277" s="52">
        <f>IFERROR(_xll.qlIndexFixing(Index6M,$H1277,TRUE,_xll.ohTrigger(RecalcTrigger,Trigger6M)),NA())</f>
        <v>3.4092018714931387E-2</v>
      </c>
      <c r="O1277" s="52">
        <f>IFERROR(_xll.qlIndexFixing(ONIndex6M,I1277,TRUE,_xll.ohTrigger(RecalcTrigger,Trigger6M)),NA())</f>
        <v>3.3834910929408935E-2</v>
      </c>
      <c r="P1277" s="52">
        <f>IFERROR(_xll.qlIndexFixing(Index1Y,$H1277,TRUE,_xll.ohTrigger(RecalcTrigger,Trigger1Y)),NA())</f>
        <v>3.5760250152811361E-2</v>
      </c>
      <c r="Q1277" s="52">
        <f>IFERROR(_xll.qlIndexFixing(ONIndex1Y,I1277,TRUE,_xll.ohTrigger(RecalcTrigger,Trigger1Y)),NA())</f>
        <v>3.5134339641080814E-2</v>
      </c>
    </row>
    <row r="1278" spans="2:17" x14ac:dyDescent="0.2">
      <c r="B1278" s="46" t="s">
        <v>51</v>
      </c>
      <c r="D1278" s="49">
        <f>_xll.qlCalendarAdvance(LocalCalendar,$D1277,B1278,"f",FALSE)</f>
        <v>48255</v>
      </c>
      <c r="E1278" s="49">
        <f>_xll.qlInterestRateIndexValueDate(IndexON,D1278)</f>
        <v>48255</v>
      </c>
      <c r="F1278" s="52">
        <f>IFERROR(_xll.qlIndexFixing(IndexON,D1278,TRUE,_xll.ohTrigger(RecalcTrigger,TriggerON)),NA())</f>
        <v>3.093450411876475E-2</v>
      </c>
      <c r="H1278" s="49">
        <f>_xll.qlCalendarAdvance(IborCalendar,$H1277,B1278,"f",FALSE)</f>
        <v>48247</v>
      </c>
      <c r="I1278" s="49">
        <f>_xll.qlInterestRateIndexValueDate(Index1M,$H1278)</f>
        <v>48249</v>
      </c>
      <c r="J1278" s="52">
        <f>IFERROR(_xll.qlIndexFixing(Index1M,$H1278,TRUE,_xll.ohTrigger(RecalcTrigger,Trigger1M)),NA())</f>
        <v>3.1678376408070114E-2</v>
      </c>
      <c r="K1278" s="52">
        <f>IFERROR(_xll.qlIndexFixing(ONIndex1M,I1278,TRUE,_xll.ohTrigger(RecalcTrigger,Trigger1M)),NA())</f>
        <v>3.1647294469108189E-2</v>
      </c>
      <c r="L1278" s="52">
        <f>IFERROR(_xll.qlIndexFixing(Index3M,H1278,TRUE,_xll.ohTrigger(RecalcTrigger,Trigger3M)),NA())</f>
        <v>3.2938104660448886E-2</v>
      </c>
      <c r="M1278" s="52">
        <f>IFERROR(_xll.qlIndexFixing(ONIndex3M,I1278,TRUE,_xll.ohTrigger(RecalcTrigger,Trigger3M)),NA())</f>
        <v>3.282124544905507E-2</v>
      </c>
      <c r="N1278" s="52">
        <f>IFERROR(_xll.qlIndexFixing(Index6M,$H1278,TRUE,_xll.ohTrigger(RecalcTrigger,Trigger6M)),NA())</f>
        <v>3.4089449856661548E-2</v>
      </c>
      <c r="O1278" s="52">
        <f>IFERROR(_xll.qlIndexFixing(ONIndex6M,I1278,TRUE,_xll.ohTrigger(RecalcTrigger,Trigger6M)),NA())</f>
        <v>3.3832570184531008E-2</v>
      </c>
      <c r="P1278" s="52">
        <f>IFERROR(_xll.qlIndexFixing(Index1Y,$H1278,TRUE,_xll.ohTrigger(RecalcTrigger,Trigger1Y)),NA())</f>
        <v>3.5759108716588862E-2</v>
      </c>
      <c r="Q1278" s="52">
        <f>IFERROR(_xll.qlIndexFixing(ONIndex1Y,I1278,TRUE,_xll.ohTrigger(RecalcTrigger,Trigger1Y)),NA())</f>
        <v>3.5135234259140447E-2</v>
      </c>
    </row>
    <row r="1279" spans="2:17" x14ac:dyDescent="0.2">
      <c r="B1279" s="46" t="s">
        <v>51</v>
      </c>
      <c r="D1279" s="49">
        <f>_xll.qlCalendarAdvance(LocalCalendar,$D1278,B1279,"f",FALSE)</f>
        <v>48262</v>
      </c>
      <c r="E1279" s="49">
        <f>_xll.qlInterestRateIndexValueDate(IndexON,D1279)</f>
        <v>48262</v>
      </c>
      <c r="F1279" s="52">
        <f>IFERROR(_xll.qlIndexFixing(IndexON,D1279,TRUE,_xll.ohTrigger(RecalcTrigger,TriggerON)),NA())</f>
        <v>3.0932453327467968E-2</v>
      </c>
      <c r="H1279" s="49">
        <f>_xll.qlCalendarAdvance(IborCalendar,$H1278,B1279,"f",FALSE)</f>
        <v>48254</v>
      </c>
      <c r="I1279" s="49">
        <f>_xll.qlInterestRateIndexValueDate(Index1M,$H1279)</f>
        <v>48256</v>
      </c>
      <c r="J1279" s="52">
        <f>IFERROR(_xll.qlIndexFixing(Index1M,$H1279,TRUE,_xll.ohTrigger(RecalcTrigger,Trigger1M)),NA())</f>
        <v>3.1674422879310576E-2</v>
      </c>
      <c r="K1279" s="52">
        <f>IFERROR(_xll.qlIndexFixing(ONIndex1M,I1279,TRUE,_xll.ohTrigger(RecalcTrigger,Trigger1M)),NA())</f>
        <v>3.1643358469581884E-2</v>
      </c>
      <c r="L1279" s="52">
        <f>IFERROR(_xll.qlIndexFixing(Index3M,H1279,TRUE,_xll.ohTrigger(RecalcTrigger,Trigger3M)),NA())</f>
        <v>3.2935453305965368E-2</v>
      </c>
      <c r="M1279" s="52">
        <f>IFERROR(_xll.qlIndexFixing(ONIndex3M,I1279,TRUE,_xll.ohTrigger(RecalcTrigger,Trigger3M)),NA())</f>
        <v>3.2818691707356962E-2</v>
      </c>
      <c r="N1279" s="52">
        <f>IFERROR(_xll.qlIndexFixing(Index6M,$H1279,TRUE,_xll.ohTrigger(RecalcTrigger,Trigger6M)),NA())</f>
        <v>3.4086866460647076E-2</v>
      </c>
      <c r="O1279" s="52">
        <f>IFERROR(_xll.qlIndexFixing(ONIndex6M,I1279,TRUE,_xll.ohTrigger(RecalcTrigger,Trigger6M)),NA())</f>
        <v>3.3830215143648701E-2</v>
      </c>
      <c r="P1279" s="52">
        <f>IFERROR(_xll.qlIndexFixing(Index1Y,$H1279,TRUE,_xll.ohTrigger(RecalcTrigger,Trigger1Y)),NA())</f>
        <v>3.5757888368098775E-2</v>
      </c>
      <c r="Q1279" s="52">
        <f>IFERROR(_xll.qlIndexFixing(ONIndex1Y,I1279,TRUE,_xll.ohTrigger(RecalcTrigger,Trigger1Y)),NA())</f>
        <v>3.5136052739064283E-2</v>
      </c>
    </row>
    <row r="1280" spans="2:17" x14ac:dyDescent="0.2">
      <c r="B1280" s="46" t="s">
        <v>51</v>
      </c>
      <c r="D1280" s="49">
        <f>_xll.qlCalendarAdvance(LocalCalendar,$D1279,B1280,"f",FALSE)</f>
        <v>48269</v>
      </c>
      <c r="E1280" s="49">
        <f>_xll.qlInterestRateIndexValueDate(IndexON,D1280)</f>
        <v>48269</v>
      </c>
      <c r="F1280" s="52">
        <f>IFERROR(_xll.qlIndexFixing(IndexON,D1280,TRUE,_xll.ohTrigger(RecalcTrigger,TriggerON)),NA())</f>
        <v>3.093037520043751E-2</v>
      </c>
      <c r="H1280" s="49">
        <f>_xll.qlCalendarAdvance(IborCalendar,$H1279,B1280,"f",FALSE)</f>
        <v>48261</v>
      </c>
      <c r="I1280" s="49">
        <f>_xll.qlInterestRateIndexValueDate(Index1M,$H1280)</f>
        <v>48263</v>
      </c>
      <c r="J1280" s="52">
        <f>IFERROR(_xll.qlIndexFixing(Index1M,$H1280,TRUE,_xll.ohTrigger(RecalcTrigger,Trigger1M)),NA())</f>
        <v>3.167046543550895E-2</v>
      </c>
      <c r="K1280" s="52">
        <f>IFERROR(_xll.qlIndexFixing(ONIndex1M,I1280,TRUE,_xll.ohTrigger(RecalcTrigger,Trigger1M)),NA())</f>
        <v>3.1639418563500499E-2</v>
      </c>
      <c r="L1280" s="52">
        <f>IFERROR(_xll.qlIndexFixing(Index3M,H1280,TRUE,_xll.ohTrigger(RecalcTrigger,Trigger3M)),NA())</f>
        <v>3.293278986928172E-2</v>
      </c>
      <c r="M1280" s="52">
        <f>IFERROR(_xll.qlIndexFixing(ONIndex3M,I1280,TRUE,_xll.ohTrigger(RecalcTrigger,Trigger3M)),NA())</f>
        <v>3.2816125979246991E-2</v>
      </c>
      <c r="N1280" s="52">
        <f>IFERROR(_xll.qlIndexFixing(Index6M,$H1280,TRUE,_xll.ohTrigger(RecalcTrigger,Trigger6M)),NA())</f>
        <v>3.4084268526944628E-2</v>
      </c>
      <c r="O1280" s="52">
        <f>IFERROR(_xll.qlIndexFixing(ONIndex6M,I1280,TRUE,_xll.ohTrigger(RecalcTrigger,Trigger6M)),NA())</f>
        <v>3.3827845806762014E-2</v>
      </c>
      <c r="P1280" s="52">
        <f>IFERROR(_xll.qlIndexFixing(Index1Y,$H1280,TRUE,_xll.ohTrigger(RecalcTrigger,Trigger1Y)),NA())</f>
        <v>3.5758198364651959E-2</v>
      </c>
      <c r="Q1280" s="52">
        <f>IFERROR(_xll.qlIndexFixing(ONIndex1Y,I1280,TRUE,_xll.ohTrigger(RecalcTrigger,Trigger1Y)),NA())</f>
        <v>3.5136795080692451E-2</v>
      </c>
    </row>
    <row r="1281" spans="2:17" x14ac:dyDescent="0.2">
      <c r="B1281" s="46" t="s">
        <v>51</v>
      </c>
      <c r="D1281" s="49">
        <f>_xll.qlCalendarAdvance(LocalCalendar,$D1280,B1281,"f",FALSE)</f>
        <v>48276</v>
      </c>
      <c r="E1281" s="49">
        <f>_xll.qlInterestRateIndexValueDate(IndexON,D1281)</f>
        <v>48276</v>
      </c>
      <c r="F1281" s="52">
        <f>IFERROR(_xll.qlIndexFixing(IndexON,D1281,TRUE,_xll.ohTrigger(RecalcTrigger,TriggerON)),NA())</f>
        <v>3.0928269737673375E-2</v>
      </c>
      <c r="H1281" s="49">
        <f>_xll.qlCalendarAdvance(IborCalendar,$H1280,B1281,"f",FALSE)</f>
        <v>48268</v>
      </c>
      <c r="I1281" s="49">
        <f>_xll.qlInterestRateIndexValueDate(Index1M,$H1281)</f>
        <v>48270</v>
      </c>
      <c r="J1281" s="52">
        <f>IFERROR(_xll.qlIndexFixing(Index1M,$H1281,TRUE,_xll.ohTrigger(RecalcTrigger,Trigger1M)),NA())</f>
        <v>3.1670937168237566E-2</v>
      </c>
      <c r="K1281" s="52">
        <f>IFERROR(_xll.qlIndexFixing(ONIndex1M,I1281,TRUE,_xll.ohTrigger(RecalcTrigger,Trigger1M)),NA())</f>
        <v>3.1635474750784098E-2</v>
      </c>
      <c r="L1281" s="52">
        <f>IFERROR(_xll.qlIndexFixing(Index3M,H1281,TRUE,_xll.ohTrigger(RecalcTrigger,Trigger3M)),NA())</f>
        <v>3.2930114350420148E-2</v>
      </c>
      <c r="M1281" s="52">
        <f>IFERROR(_xll.qlIndexFixing(ONIndex3M,I1281,TRUE,_xll.ohTrigger(RecalcTrigger,Trigger3M)),NA())</f>
        <v>3.2813548264805092E-2</v>
      </c>
      <c r="N1281" s="52">
        <f>IFERROR(_xll.qlIndexFixing(Index6M,$H1281,TRUE,_xll.ohTrigger(RecalcTrigger,Trigger6M)),NA())</f>
        <v>3.4081656055609977E-2</v>
      </c>
      <c r="O1281" s="52">
        <f>IFERROR(_xll.qlIndexFixing(ONIndex6M,I1281,TRUE,_xll.ohTrigger(RecalcTrigger,Trigger6M)),NA())</f>
        <v>3.3825462173870946E-2</v>
      </c>
      <c r="P1281" s="52">
        <f>IFERROR(_xll.qlIndexFixing(Index1Y,$H1281,TRUE,_xll.ohTrigger(RecalcTrigger,Trigger1Y)),NA())</f>
        <v>3.5755210935472737E-2</v>
      </c>
      <c r="Q1281" s="52">
        <f>IFERROR(_xll.qlIndexFixing(ONIndex1Y,I1281,TRUE,_xll.ohTrigger(RecalcTrigger,Trigger1Y)),NA())</f>
        <v>3.5137461284104887E-2</v>
      </c>
    </row>
    <row r="1282" spans="2:17" x14ac:dyDescent="0.2">
      <c r="B1282" s="46" t="s">
        <v>51</v>
      </c>
      <c r="D1282" s="49">
        <f>_xll.qlCalendarAdvance(LocalCalendar,$D1281,B1282,"f",FALSE)</f>
        <v>48283</v>
      </c>
      <c r="E1282" s="49">
        <f>_xll.qlInterestRateIndexValueDate(IndexON,D1282)</f>
        <v>48283</v>
      </c>
      <c r="F1282" s="52">
        <f>IFERROR(_xll.qlIndexFixing(IndexON,D1282,TRUE,_xll.ohTrigger(RecalcTrigger,TriggerON)),NA())</f>
        <v>3.0926136939335436E-2</v>
      </c>
      <c r="H1282" s="49">
        <f>_xll.qlCalendarAdvance(IborCalendar,$H1281,B1282,"f",FALSE)</f>
        <v>48275</v>
      </c>
      <c r="I1282" s="49">
        <f>_xll.qlInterestRateIndexValueDate(Index1M,$H1282)</f>
        <v>48277</v>
      </c>
      <c r="J1282" s="52">
        <f>IFERROR(_xll.qlIndexFixing(Index1M,$H1282,TRUE,_xll.ohTrigger(RecalcTrigger,Trigger1M)),NA())</f>
        <v>3.1665861729587297E-2</v>
      </c>
      <c r="K1282" s="52">
        <f>IFERROR(_xll.qlIndexFixing(ONIndex1M,I1282,TRUE,_xll.ohTrigger(RecalcTrigger,Trigger1M)),NA())</f>
        <v>3.1631527031352746E-2</v>
      </c>
      <c r="L1282" s="52">
        <f>IFERROR(_xll.qlIndexFixing(Index3M,H1282,TRUE,_xll.ohTrigger(RecalcTrigger,Trigger3M)),NA())</f>
        <v>3.2930041670949206E-2</v>
      </c>
      <c r="M1282" s="52">
        <f>IFERROR(_xll.qlIndexFixing(ONIndex3M,I1282,TRUE,_xll.ohTrigger(RecalcTrigger,Trigger3M)),NA())</f>
        <v>3.2810958564031267E-2</v>
      </c>
      <c r="N1282" s="52">
        <f>IFERROR(_xll.qlIndexFixing(Index6M,$H1282,TRUE,_xll.ohTrigger(RecalcTrigger,Trigger6M)),NA())</f>
        <v>3.4086084514406707E-2</v>
      </c>
      <c r="O1282" s="52">
        <f>IFERROR(_xll.qlIndexFixing(ONIndex6M,I1282,TRUE,_xll.ohTrigger(RecalcTrigger,Trigger6M)),NA())</f>
        <v>3.3823064244975498E-2</v>
      </c>
      <c r="P1282" s="52">
        <f>IFERROR(_xll.qlIndexFixing(Index1Y,$H1282,TRUE,_xll.ohTrigger(RecalcTrigger,Trigger1Y)),NA())</f>
        <v>3.5748958016039556E-2</v>
      </c>
      <c r="Q1282" s="52">
        <f>IFERROR(_xll.qlIndexFixing(ONIndex1Y,I1282,TRUE,_xll.ohTrigger(RecalcTrigger,Trigger1Y)),NA())</f>
        <v>3.5138051349461463E-2</v>
      </c>
    </row>
    <row r="1283" spans="2:17" x14ac:dyDescent="0.2">
      <c r="B1283" s="46" t="s">
        <v>51</v>
      </c>
      <c r="D1283" s="49">
        <f>_xll.qlCalendarAdvance(LocalCalendar,$D1282,B1283,"f",FALSE)</f>
        <v>48290</v>
      </c>
      <c r="E1283" s="49">
        <f>_xll.qlInterestRateIndexValueDate(IndexON,D1283)</f>
        <v>48290</v>
      </c>
      <c r="F1283" s="52">
        <f>IFERROR(_xll.qlIndexFixing(IndexON,D1283,TRUE,_xll.ohTrigger(RecalcTrigger,TriggerON)),NA())</f>
        <v>3.0923976805103948E-2</v>
      </c>
      <c r="H1283" s="49">
        <f>_xll.qlCalendarAdvance(IborCalendar,$H1282,B1283,"f",FALSE)</f>
        <v>48282</v>
      </c>
      <c r="I1283" s="49">
        <f>_xll.qlInterestRateIndexValueDate(Index1M,$H1283)</f>
        <v>48284</v>
      </c>
      <c r="J1283" s="52">
        <f>IFERROR(_xll.qlIndexFixing(Index1M,$H1283,TRUE,_xll.ohTrigger(RecalcTrigger,Trigger1M)),NA())</f>
        <v>3.1661890655530212E-2</v>
      </c>
      <c r="K1283" s="52">
        <f>IFERROR(_xll.qlIndexFixing(ONIndex1M,I1283,TRUE,_xll.ohTrigger(RecalcTrigger,Trigger1M)),NA())</f>
        <v>3.1627575405366315E-2</v>
      </c>
      <c r="L1283" s="52">
        <f>IFERROR(_xll.qlIndexFixing(Index3M,H1283,TRUE,_xll.ohTrigger(RecalcTrigger,Trigger3M)),NA())</f>
        <v>3.2927339769625662E-2</v>
      </c>
      <c r="M1283" s="52">
        <f>IFERROR(_xll.qlIndexFixing(ONIndex3M,I1283,TRUE,_xll.ohTrigger(RecalcTrigger,Trigger3M)),NA())</f>
        <v>3.2808356876845579E-2</v>
      </c>
      <c r="N1283" s="52">
        <f>IFERROR(_xll.qlIndexFixing(Index6M,$H1283,TRUE,_xll.ohTrigger(RecalcTrigger,Trigger6M)),NA())</f>
        <v>3.4082026796779567E-2</v>
      </c>
      <c r="O1283" s="52">
        <f>IFERROR(_xll.qlIndexFixing(ONIndex6M,I1283,TRUE,_xll.ohTrigger(RecalcTrigger,Trigger6M)),NA())</f>
        <v>3.3820652020155606E-2</v>
      </c>
      <c r="P1283" s="52">
        <f>IFERROR(_xll.qlIndexFixing(Index1Y,$H1283,TRUE,_xll.ohTrigger(RecalcTrigger,Trigger1Y)),NA())</f>
        <v>3.5747439375229735E-2</v>
      </c>
      <c r="Q1283" s="52">
        <f>IFERROR(_xll.qlIndexFixing(ONIndex1Y,I1283,TRUE,_xll.ohTrigger(RecalcTrigger,Trigger1Y)),NA())</f>
        <v>3.5138565276442435E-2</v>
      </c>
    </row>
    <row r="1284" spans="2:17" x14ac:dyDescent="0.2">
      <c r="B1284" s="46" t="s">
        <v>51</v>
      </c>
      <c r="D1284" s="49">
        <f>_xll.qlCalendarAdvance(LocalCalendar,$D1283,B1284,"f",FALSE)</f>
        <v>48297</v>
      </c>
      <c r="E1284" s="49">
        <f>_xll.qlInterestRateIndexValueDate(IndexON,D1284)</f>
        <v>48297</v>
      </c>
      <c r="F1284" s="52">
        <f>IFERROR(_xll.qlIndexFixing(IndexON,D1284,TRUE,_xll.ohTrigger(RecalcTrigger,TriggerON)),NA())</f>
        <v>3.0921789335218719E-2</v>
      </c>
      <c r="H1284" s="49">
        <f>_xll.qlCalendarAdvance(IborCalendar,$H1283,B1284,"f",FALSE)</f>
        <v>48289</v>
      </c>
      <c r="I1284" s="49">
        <f>_xll.qlInterestRateIndexValueDate(Index1M,$H1284)</f>
        <v>48291</v>
      </c>
      <c r="J1284" s="52">
        <f>IFERROR(_xll.qlIndexFixing(Index1M,$H1284,TRUE,_xll.ohTrigger(RecalcTrigger,Trigger1M)),NA())</f>
        <v>3.1657915665553038E-2</v>
      </c>
      <c r="K1284" s="52">
        <f>IFERROR(_xll.qlIndexFixing(ONIndex1M,I1284,TRUE,_xll.ohTrigger(RecalcTrigger,Trigger1M)),NA())</f>
        <v>3.1623619872744868E-2</v>
      </c>
      <c r="L1284" s="52">
        <f>IFERROR(_xll.qlIndexFixing(Index3M,H1284,TRUE,_xll.ohTrigger(RecalcTrigger,Trigger3M)),NA())</f>
        <v>3.2924625784043302E-2</v>
      </c>
      <c r="M1284" s="52">
        <f>IFERROR(_xll.qlIndexFixing(ONIndex3M,I1284,TRUE,_xll.ohTrigger(RecalcTrigger,Trigger3M)),NA())</f>
        <v>3.2805743203487836E-2</v>
      </c>
      <c r="N1284" s="52">
        <f>IFERROR(_xll.qlIndexFixing(Index6M,$H1284,TRUE,_xll.ohTrigger(RecalcTrigger,Trigger6M)),NA())</f>
        <v>3.4079365560579986E-2</v>
      </c>
      <c r="O1284" s="52">
        <f>IFERROR(_xll.qlIndexFixing(ONIndex6M,I1284,TRUE,_xll.ohTrigger(RecalcTrigger,Trigger6M)),NA())</f>
        <v>3.3818225499251398E-2</v>
      </c>
      <c r="P1284" s="52">
        <f>IFERROR(_xll.qlIndexFixing(Index1Y,$H1284,TRUE,_xll.ohTrigger(RecalcTrigger,Trigger1Y)),NA())</f>
        <v>3.5745841846738874E-2</v>
      </c>
      <c r="Q1284" s="52">
        <f>IFERROR(_xll.qlIndexFixing(ONIndex1Y,I1284,TRUE,_xll.ohTrigger(RecalcTrigger,Trigger1Y)),NA())</f>
        <v>3.5139003065287611E-2</v>
      </c>
    </row>
    <row r="1285" spans="2:17" x14ac:dyDescent="0.2">
      <c r="B1285" s="46" t="s">
        <v>51</v>
      </c>
      <c r="D1285" s="49">
        <f>_xll.qlCalendarAdvance(LocalCalendar,$D1284,B1285,"f",FALSE)</f>
        <v>48304</v>
      </c>
      <c r="E1285" s="49">
        <f>_xll.qlInterestRateIndexValueDate(IndexON,D1285)</f>
        <v>48304</v>
      </c>
      <c r="F1285" s="52">
        <f>IFERROR(_xll.qlIndexFixing(IndexON,D1285,TRUE,_xll.ohTrigger(RecalcTrigger,TriggerON)),NA())</f>
        <v>3.091957452967975E-2</v>
      </c>
      <c r="H1285" s="49">
        <f>_xll.qlCalendarAdvance(IborCalendar,$H1284,B1285,"f",FALSE)</f>
        <v>48296</v>
      </c>
      <c r="I1285" s="49">
        <f>_xll.qlInterestRateIndexValueDate(Index1M,$H1285)</f>
        <v>48298</v>
      </c>
      <c r="J1285" s="52">
        <f>IFERROR(_xll.qlIndexFixing(Index1M,$H1285,TRUE,_xll.ohTrigger(RecalcTrigger,Trigger1M)),NA())</f>
        <v>3.165393675965078E-2</v>
      </c>
      <c r="K1285" s="52">
        <f>IFERROR(_xll.qlIndexFixing(ONIndex1M,I1285,TRUE,_xll.ohTrigger(RecalcTrigger,Trigger1M)),NA())</f>
        <v>3.1624082918698448E-2</v>
      </c>
      <c r="L1285" s="52">
        <f>IFERROR(_xll.qlIndexFixing(Index3M,H1285,TRUE,_xll.ohTrigger(RecalcTrigger,Trigger3M)),NA())</f>
        <v>3.2921899714220382E-2</v>
      </c>
      <c r="M1285" s="52">
        <f>IFERROR(_xll.qlIndexFixing(ONIndex3M,I1285,TRUE,_xll.ohTrigger(RecalcTrigger,Trigger3M)),NA())</f>
        <v>3.280834320445436E-2</v>
      </c>
      <c r="N1285" s="52">
        <f>IFERROR(_xll.qlIndexFixing(Index6M,$H1285,TRUE,_xll.ohTrigger(RecalcTrigger,Trigger6M)),NA())</f>
        <v>3.407668978161299E-2</v>
      </c>
      <c r="O1285" s="52">
        <f>IFERROR(_xll.qlIndexFixing(ONIndex6M,I1285,TRUE,_xll.ohTrigger(RecalcTrigger,Trigger6M)),NA())</f>
        <v>3.382143754039646E-2</v>
      </c>
      <c r="P1285" s="52">
        <f>IFERROR(_xll.qlIndexFixing(Index1Y,$H1285,TRUE,_xll.ohTrigger(RecalcTrigger,Trigger1Y)),NA())</f>
        <v>3.5744165430937738E-2</v>
      </c>
      <c r="Q1285" s="52">
        <f>IFERROR(_xll.qlIndexFixing(ONIndex1Y,I1285,TRUE,_xll.ohTrigger(RecalcTrigger,Trigger1Y)),NA())</f>
        <v>3.5146313071024338E-2</v>
      </c>
    </row>
    <row r="1286" spans="2:17" x14ac:dyDescent="0.2">
      <c r="B1286" s="46" t="s">
        <v>51</v>
      </c>
      <c r="D1286" s="49">
        <f>_xll.qlCalendarAdvance(LocalCalendar,$D1285,B1286,"f",FALSE)</f>
        <v>48311</v>
      </c>
      <c r="E1286" s="49">
        <f>_xll.qlInterestRateIndexValueDate(IndexON,D1286)</f>
        <v>48311</v>
      </c>
      <c r="F1286" s="52">
        <f>IFERROR(_xll.qlIndexFixing(IndexON,D1286,TRUE,_xll.ohTrigger(RecalcTrigger,TriggerON)),NA())</f>
        <v>3.0917332388407104E-2</v>
      </c>
      <c r="H1286" s="49">
        <f>_xll.qlCalendarAdvance(IborCalendar,$H1285,B1286,"f",FALSE)</f>
        <v>48303</v>
      </c>
      <c r="I1286" s="49">
        <f>_xll.qlInterestRateIndexValueDate(Index1M,$H1286)</f>
        <v>48305</v>
      </c>
      <c r="J1286" s="52">
        <f>IFERROR(_xll.qlIndexFixing(Index1M,$H1286,TRUE,_xll.ohTrigger(RecalcTrigger,Trigger1M)),NA())</f>
        <v>3.1651059074201307E-2</v>
      </c>
      <c r="K1286" s="52">
        <f>IFERROR(_xll.qlIndexFixing(ONIndex1M,I1286,TRUE,_xll.ohTrigger(RecalcTrigger,Trigger1M)),NA())</f>
        <v>3.1615697087676864E-2</v>
      </c>
      <c r="L1286" s="52">
        <f>IFERROR(_xll.qlIndexFixing(Index3M,H1286,TRUE,_xll.ohTrigger(RecalcTrigger,Trigger3M)),NA())</f>
        <v>3.2917858555772533E-2</v>
      </c>
      <c r="M1286" s="52">
        <f>IFERROR(_xll.qlIndexFixing(ONIndex3M,I1286,TRUE,_xll.ohTrigger(RecalcTrigger,Trigger3M)),NA())</f>
        <v>3.2800479897616697E-2</v>
      </c>
      <c r="N1286" s="52">
        <f>IFERROR(_xll.qlIndexFixing(Index6M,$H1286,TRUE,_xll.ohTrigger(RecalcTrigger,Trigger6M)),NA())</f>
        <v>3.4069781645530338E-2</v>
      </c>
      <c r="O1286" s="52">
        <f>IFERROR(_xll.qlIndexFixing(ONIndex6M,I1286,TRUE,_xll.ohTrigger(RecalcTrigger,Trigger6M)),NA())</f>
        <v>3.381332956942984E-2</v>
      </c>
      <c r="P1286" s="52">
        <f>IFERROR(_xll.qlIndexFixing(Index1Y,$H1286,TRUE,_xll.ohTrigger(RecalcTrigger,Trigger1Y)),NA())</f>
        <v>3.5742410128213963E-2</v>
      </c>
      <c r="Q1286" s="52">
        <f>IFERROR(_xll.qlIndexFixing(ONIndex1Y,I1286,TRUE,_xll.ohTrigger(RecalcTrigger,Trigger1Y)),NA())</f>
        <v>3.5139650228410702E-2</v>
      </c>
    </row>
    <row r="1287" spans="2:17" x14ac:dyDescent="0.2">
      <c r="B1287" s="46" t="s">
        <v>51</v>
      </c>
      <c r="D1287" s="49">
        <f>_xll.qlCalendarAdvance(LocalCalendar,$D1286,B1287,"f",FALSE)</f>
        <v>48318</v>
      </c>
      <c r="E1287" s="49">
        <f>_xll.qlInterestRateIndexValueDate(IndexON,D1287)</f>
        <v>48318</v>
      </c>
      <c r="F1287" s="52">
        <f>IFERROR(_xll.qlIndexFixing(IndexON,D1287,TRUE,_xll.ohTrigger(RecalcTrigger,TriggerON)),NA())</f>
        <v>3.0915062911320845E-2</v>
      </c>
      <c r="H1287" s="49">
        <f>_xll.qlCalendarAdvance(IborCalendar,$H1286,B1287,"f",FALSE)</f>
        <v>48310</v>
      </c>
      <c r="I1287" s="49">
        <f>_xll.qlInterestRateIndexValueDate(Index1M,$H1287)</f>
        <v>48312</v>
      </c>
      <c r="J1287" s="52">
        <f>IFERROR(_xll.qlIndexFixing(Index1M,$H1287,TRUE,_xll.ohTrigger(RecalcTrigger,Trigger1M)),NA())</f>
        <v>3.1645967200100988E-2</v>
      </c>
      <c r="K1287" s="52">
        <f>IFERROR(_xll.qlIndexFixing(ONIndex1M,I1287,TRUE,_xll.ohTrigger(RecalcTrigger,Trigger1M)),NA())</f>
        <v>3.1611729835070435E-2</v>
      </c>
      <c r="L1287" s="52">
        <f>IFERROR(_xll.qlIndexFixing(Index3M,H1287,TRUE,_xll.ohTrigger(RecalcTrigger,Trigger3M)),NA())</f>
        <v>3.2915109431042471E-2</v>
      </c>
      <c r="M1287" s="52">
        <f>IFERROR(_xll.qlIndexFixing(ONIndex3M,I1287,TRUE,_xll.ohTrigger(RecalcTrigger,Trigger3M)),NA())</f>
        <v>3.2797830265023364E-2</v>
      </c>
      <c r="N1287" s="52">
        <f>IFERROR(_xll.qlIndexFixing(Index6M,$H1287,TRUE,_xll.ohTrigger(RecalcTrigger,Trigger6M)),NA())</f>
        <v>3.4067080657828423E-2</v>
      </c>
      <c r="O1287" s="52">
        <f>IFERROR(_xll.qlIndexFixing(ONIndex6M,I1287,TRUE,_xll.ohTrigger(RecalcTrigger,Trigger6M)),NA())</f>
        <v>3.3810860160432554E-2</v>
      </c>
      <c r="P1287" s="52">
        <f>IFERROR(_xll.qlIndexFixing(Index1Y,$H1287,TRUE,_xll.ohTrigger(RecalcTrigger,Trigger1Y)),NA())</f>
        <v>3.5740575938974235E-2</v>
      </c>
      <c r="Q1287" s="52">
        <f>IFERROR(_xll.qlIndexFixing(ONIndex1Y,I1287,TRUE,_xll.ohTrigger(RecalcTrigger,Trigger1Y)),NA())</f>
        <v>3.5139859602528745E-2</v>
      </c>
    </row>
    <row r="1288" spans="2:17" x14ac:dyDescent="0.2">
      <c r="B1288" s="46" t="s">
        <v>51</v>
      </c>
      <c r="D1288" s="49">
        <f>_xll.qlCalendarAdvance(LocalCalendar,$D1287,B1288,"f",FALSE)</f>
        <v>48325</v>
      </c>
      <c r="E1288" s="49">
        <f>_xll.qlInterestRateIndexValueDate(IndexON,D1288)</f>
        <v>48325</v>
      </c>
      <c r="F1288" s="52">
        <f>IFERROR(_xll.qlIndexFixing(IndexON,D1288,TRUE,_xll.ohTrigger(RecalcTrigger,TriggerON)),NA())</f>
        <v>3.0912766098660782E-2</v>
      </c>
      <c r="H1288" s="49">
        <f>_xll.qlCalendarAdvance(IborCalendar,$H1287,B1288,"f",FALSE)</f>
        <v>48317</v>
      </c>
      <c r="I1288" s="49">
        <f>_xll.qlInterestRateIndexValueDate(Index1M,$H1288)</f>
        <v>48319</v>
      </c>
      <c r="J1288" s="52">
        <f>IFERROR(_xll.qlIndexFixing(Index1M,$H1288,TRUE,_xll.ohTrigger(RecalcTrigger,Trigger1M)),NA())</f>
        <v>3.1641976546463446E-2</v>
      </c>
      <c r="K1288" s="52">
        <f>IFERROR(_xll.qlIndexFixing(ONIndex1M,I1288,TRUE,_xll.ohTrigger(RecalcTrigger,Trigger1M)),NA())</f>
        <v>3.1607758675988862E-2</v>
      </c>
      <c r="L1288" s="52">
        <f>IFERROR(_xll.qlIndexFixing(Index3M,H1288,TRUE,_xll.ohTrigger(RecalcTrigger,Trigger3M)),NA())</f>
        <v>3.2912348223230629E-2</v>
      </c>
      <c r="M1288" s="52">
        <f>IFERROR(_xll.qlIndexFixing(ONIndex3M,I1288,TRUE,_xll.ohTrigger(RecalcTrigger,Trigger3M)),NA())</f>
        <v>3.2795168646337913E-2</v>
      </c>
      <c r="N1288" s="52">
        <f>IFERROR(_xll.qlIndexFixing(Index6M,$H1288,TRUE,_xll.ohTrigger(RecalcTrigger,Trigger6M)),NA())</f>
        <v>3.4064365131558569E-2</v>
      </c>
      <c r="O1288" s="52">
        <f>IFERROR(_xll.qlIndexFixing(ONIndex6M,I1288,TRUE,_xll.ohTrigger(RecalcTrigger,Trigger6M)),NA())</f>
        <v>3.3808376455590761E-2</v>
      </c>
      <c r="P1288" s="52">
        <f>IFERROR(_xll.qlIndexFixing(Index1Y,$H1288,TRUE,_xll.ohTrigger(RecalcTrigger,Trigger1Y)),NA())</f>
        <v>3.5744917103540802E-2</v>
      </c>
      <c r="Q1288" s="52">
        <f>IFERROR(_xll.qlIndexFixing(ONIndex1Y,I1288,TRUE,_xll.ohTrigger(RecalcTrigger,Trigger1Y)),NA())</f>
        <v>3.5139992838670864E-2</v>
      </c>
    </row>
    <row r="1289" spans="2:17" x14ac:dyDescent="0.2">
      <c r="B1289" s="46" t="s">
        <v>51</v>
      </c>
      <c r="D1289" s="49">
        <f>_xll.qlCalendarAdvance(LocalCalendar,$D1288,B1289,"f",FALSE)</f>
        <v>48332</v>
      </c>
      <c r="E1289" s="49">
        <f>_xll.qlInterestRateIndexValueDate(IndexON,D1289)</f>
        <v>48332</v>
      </c>
      <c r="F1289" s="52">
        <f>IFERROR(_xll.qlIndexFixing(IndexON,D1289,TRUE,_xll.ohTrigger(RecalcTrigger,TriggerON)),NA())</f>
        <v>3.0910441950267042E-2</v>
      </c>
      <c r="H1289" s="49">
        <f>_xll.qlCalendarAdvance(IborCalendar,$H1288,B1289,"f",FALSE)</f>
        <v>48324</v>
      </c>
      <c r="I1289" s="49">
        <f>_xll.qlInterestRateIndexValueDate(Index1M,$H1289)</f>
        <v>48326</v>
      </c>
      <c r="J1289" s="52">
        <f>IFERROR(_xll.qlIndexFixing(Index1M,$H1289,TRUE,_xll.ohTrigger(RecalcTrigger,Trigger1M)),NA())</f>
        <v>3.1637981976918306E-2</v>
      </c>
      <c r="K1289" s="52">
        <f>IFERROR(_xll.qlIndexFixing(ONIndex1M,I1289,TRUE,_xll.ohTrigger(RecalcTrigger,Trigger1M)),NA())</f>
        <v>3.1603783610112401E-2</v>
      </c>
      <c r="L1289" s="52">
        <f>IFERROR(_xll.qlIndexFixing(Index3M,H1289,TRUE,_xll.ohTrigger(RecalcTrigger,Trigger3M)),NA())</f>
        <v>3.2909574932358951E-2</v>
      </c>
      <c r="M1289" s="52">
        <f>IFERROR(_xll.qlIndexFixing(ONIndex3M,I1289,TRUE,_xll.ohTrigger(RecalcTrigger,Trigger3M)),NA())</f>
        <v>3.2792495041000791E-2</v>
      </c>
      <c r="N1289" s="52">
        <f>IFERROR(_xll.qlIndexFixing(Index6M,$H1289,TRUE,_xll.ohTrigger(RecalcTrigger,Trigger6M)),NA())</f>
        <v>3.4061635066778423E-2</v>
      </c>
      <c r="O1289" s="52">
        <f>IFERROR(_xll.qlIndexFixing(ONIndex6M,I1289,TRUE,_xll.ohTrigger(RecalcTrigger,Trigger6M)),NA())</f>
        <v>3.3805878454504779E-2</v>
      </c>
      <c r="P1289" s="52">
        <f>IFERROR(_xll.qlIndexFixing(Index1Y,$H1289,TRUE,_xll.ohTrigger(RecalcTrigger,Trigger1Y)),NA())</f>
        <v>3.5736670902663484E-2</v>
      </c>
      <c r="Q1289" s="52">
        <f>IFERROR(_xll.qlIndexFixing(ONIndex1Y,I1289,TRUE,_xll.ohTrigger(RecalcTrigger,Trigger1Y)),NA())</f>
        <v>3.5140049936357443E-2</v>
      </c>
    </row>
    <row r="1290" spans="2:17" x14ac:dyDescent="0.2">
      <c r="B1290" s="46" t="s">
        <v>51</v>
      </c>
      <c r="D1290" s="49">
        <f>_xll.qlCalendarAdvance(LocalCalendar,$D1289,B1290,"f",FALSE)</f>
        <v>48339</v>
      </c>
      <c r="E1290" s="49">
        <f>_xll.qlInterestRateIndexValueDate(IndexON,D1290)</f>
        <v>48339</v>
      </c>
      <c r="F1290" s="52">
        <f>IFERROR(_xll.qlIndexFixing(IndexON,D1290,TRUE,_xll.ohTrigger(RecalcTrigger,TriggerON)),NA())</f>
        <v>3.0908090466139626E-2</v>
      </c>
      <c r="H1290" s="49">
        <f>_xll.qlCalendarAdvance(IborCalendar,$H1289,B1290,"f",FALSE)</f>
        <v>48331</v>
      </c>
      <c r="I1290" s="49">
        <f>_xll.qlInterestRateIndexValueDate(Index1M,$H1290)</f>
        <v>48333</v>
      </c>
      <c r="J1290" s="52">
        <f>IFERROR(_xll.qlIndexFixing(Index1M,$H1290,TRUE,_xll.ohTrigger(RecalcTrigger,Trigger1M)),NA())</f>
        <v>3.1630675671090458E-2</v>
      </c>
      <c r="K1290" s="52">
        <f>IFERROR(_xll.qlIndexFixing(ONIndex1M,I1290,TRUE,_xll.ohTrigger(RecalcTrigger,Trigger1M)),NA())</f>
        <v>3.1599804637760798E-2</v>
      </c>
      <c r="L1290" s="52">
        <f>IFERROR(_xll.qlIndexFixing(Index3M,H1290,TRUE,_xll.ohTrigger(RecalcTrigger,Trigger3M)),NA())</f>
        <v>3.2906789558453803E-2</v>
      </c>
      <c r="M1290" s="52">
        <f>IFERROR(_xll.qlIndexFixing(ONIndex3M,I1290,TRUE,_xll.ohTrigger(RecalcTrigger,Trigger3M)),NA())</f>
        <v>3.278980944957155E-2</v>
      </c>
      <c r="N1290" s="52">
        <f>IFERROR(_xll.qlIndexFixing(Index6M,$H1290,TRUE,_xll.ohTrigger(RecalcTrigger,Trigger6M)),NA())</f>
        <v>3.4058890463548708E-2</v>
      </c>
      <c r="O1290" s="52">
        <f>IFERROR(_xll.qlIndexFixing(ONIndex6M,I1290,TRUE,_xll.ohTrigger(RecalcTrigger,Trigger6M)),NA())</f>
        <v>3.3803366157494352E-2</v>
      </c>
      <c r="P1290" s="52">
        <f>IFERROR(_xll.qlIndexFixing(Index1Y,$H1290,TRUE,_xll.ohTrigger(RecalcTrigger,Trigger1Y)),NA())</f>
        <v>3.5734600056496937E-2</v>
      </c>
      <c r="Q1290" s="52">
        <f>IFERROR(_xll.qlIndexFixing(ONIndex1Y,I1290,TRUE,_xll.ohTrigger(RecalcTrigger,Trigger1Y)),NA())</f>
        <v>3.5140030895908225E-2</v>
      </c>
    </row>
    <row r="1291" spans="2:17" x14ac:dyDescent="0.2">
      <c r="B1291" s="46" t="s">
        <v>51</v>
      </c>
      <c r="D1291" s="49">
        <f>_xll.qlCalendarAdvance(LocalCalendar,$D1290,B1291,"f",FALSE)</f>
        <v>48346</v>
      </c>
      <c r="E1291" s="49">
        <f>_xll.qlInterestRateIndexValueDate(IndexON,D1291)</f>
        <v>48346</v>
      </c>
      <c r="F1291" s="52">
        <f>IFERROR(_xll.qlIndexFixing(IndexON,D1291,TRUE,_xll.ohTrigger(RecalcTrigger,TriggerON)),NA())</f>
        <v>3.0905711646358469E-2</v>
      </c>
      <c r="H1291" s="49">
        <f>_xll.qlCalendarAdvance(IborCalendar,$H1290,B1291,"f",FALSE)</f>
        <v>48338</v>
      </c>
      <c r="I1291" s="49">
        <f>_xll.qlInterestRateIndexValueDate(Index1M,$H1291)</f>
        <v>48340</v>
      </c>
      <c r="J1291" s="52">
        <f>IFERROR(_xll.qlIndexFixing(Index1M,$H1291,TRUE,_xll.ohTrigger(RecalcTrigger,Trigger1M)),NA())</f>
        <v>3.1629981090135206E-2</v>
      </c>
      <c r="K1291" s="52">
        <f>IFERROR(_xll.qlIndexFixing(ONIndex1M,I1291,TRUE,_xll.ohTrigger(RecalcTrigger,Trigger1M)),NA())</f>
        <v>3.1595821758774179E-2</v>
      </c>
      <c r="L1291" s="52">
        <f>IFERROR(_xll.qlIndexFixing(Index3M,H1291,TRUE,_xll.ohTrigger(RecalcTrigger,Trigger3M)),NA())</f>
        <v>3.2905289527731529E-2</v>
      </c>
      <c r="M1291" s="52">
        <f>IFERROR(_xll.qlIndexFixing(ONIndex3M,I1291,TRUE,_xll.ohTrigger(RecalcTrigger,Trigger3M)),NA())</f>
        <v>3.2787111871730446E-2</v>
      </c>
      <c r="N1291" s="52">
        <f>IFERROR(_xll.qlIndexFixing(Index6M,$H1291,TRUE,_xll.ohTrigger(RecalcTrigger,Trigger6M)),NA())</f>
        <v>3.4060329713048176E-2</v>
      </c>
      <c r="O1291" s="52">
        <f>IFERROR(_xll.qlIndexFixing(ONIndex6M,I1291,TRUE,_xll.ohTrigger(RecalcTrigger,Trigger6M)),NA())</f>
        <v>3.3800839564479546E-2</v>
      </c>
      <c r="P1291" s="52">
        <f>IFERROR(_xll.qlIndexFixing(Index1Y,$H1291,TRUE,_xll.ohTrigger(RecalcTrigger,Trigger1Y)),NA())</f>
        <v>3.5732450325622972E-2</v>
      </c>
      <c r="Q1291" s="52">
        <f>IFERROR(_xll.qlIndexFixing(ONIndex1Y,I1291,TRUE,_xll.ohTrigger(RecalcTrigger,Trigger1Y)),NA())</f>
        <v>3.5139935717323212E-2</v>
      </c>
    </row>
    <row r="1292" spans="2:17" x14ac:dyDescent="0.2">
      <c r="B1292" s="46" t="s">
        <v>51</v>
      </c>
      <c r="D1292" s="49">
        <f>_xll.qlCalendarAdvance(LocalCalendar,$D1291,B1292,"f",FALSE)</f>
        <v>48353</v>
      </c>
      <c r="E1292" s="49">
        <f>_xll.qlInterestRateIndexValueDate(IndexON,D1292)</f>
        <v>48353</v>
      </c>
      <c r="F1292" s="52">
        <f>IFERROR(_xll.qlIndexFixing(IndexON,D1292,TRUE,_xll.ohTrigger(RecalcTrigger,TriggerON)),NA())</f>
        <v>3.0903305490763699E-2</v>
      </c>
      <c r="H1292" s="49">
        <f>_xll.qlCalendarAdvance(IborCalendar,$H1291,B1292,"f",FALSE)</f>
        <v>48345</v>
      </c>
      <c r="I1292" s="49">
        <f>_xll.qlInterestRateIndexValueDate(Index1M,$H1292)</f>
        <v>48347</v>
      </c>
      <c r="J1292" s="52">
        <f>IFERROR(_xll.qlIndexFixing(Index1M,$H1292,TRUE,_xll.ohTrigger(RecalcTrigger,Trigger1M)),NA())</f>
        <v>3.1625974772902243E-2</v>
      </c>
      <c r="K1292" s="52">
        <f>IFERROR(_xll.qlIndexFixing(ONIndex1M,I1292,TRUE,_xll.ohTrigger(RecalcTrigger,Trigger1M)),NA())</f>
        <v>3.1591834973072608E-2</v>
      </c>
      <c r="L1292" s="52">
        <f>IFERROR(_xll.qlIndexFixing(Index3M,H1292,TRUE,_xll.ohTrigger(RecalcTrigger,Trigger3M)),NA())</f>
        <v>3.2902478868959723E-2</v>
      </c>
      <c r="M1292" s="52">
        <f>IFERROR(_xll.qlIndexFixing(ONIndex3M,I1292,TRUE,_xll.ohTrigger(RecalcTrigger,Trigger3M)),NA())</f>
        <v>3.278440230763735E-2</v>
      </c>
      <c r="N1292" s="52">
        <f>IFERROR(_xll.qlIndexFixing(Index6M,$H1292,TRUE,_xll.ohTrigger(RecalcTrigger,Trigger6M)),NA())</f>
        <v>3.4057552136391327E-2</v>
      </c>
      <c r="O1292" s="52">
        <f>IFERROR(_xll.qlIndexFixing(ONIndex6M,I1292,TRUE,_xll.ohTrigger(RecalcTrigger,Trigger6M)),NA())</f>
        <v>3.3798298675540295E-2</v>
      </c>
      <c r="P1292" s="52">
        <f>IFERROR(_xll.qlIndexFixing(Index1Y,$H1292,TRUE,_xll.ohTrigger(RecalcTrigger,Trigger1Y)),NA())</f>
        <v>3.5730221710538933E-2</v>
      </c>
      <c r="Q1292" s="52">
        <f>IFERROR(_xll.qlIndexFixing(ONIndex1Y,I1292,TRUE,_xll.ohTrigger(RecalcTrigger,Trigger1Y)),NA())</f>
        <v>3.513976440044253E-2</v>
      </c>
    </row>
    <row r="1293" spans="2:17" x14ac:dyDescent="0.2">
      <c r="B1293" s="46" t="s">
        <v>51</v>
      </c>
      <c r="D1293" s="49">
        <f>_xll.qlCalendarAdvance(LocalCalendar,$D1292,B1293,"f",FALSE)</f>
        <v>48360</v>
      </c>
      <c r="E1293" s="49">
        <f>_xll.qlInterestRateIndexValueDate(IndexON,D1293)</f>
        <v>48360</v>
      </c>
      <c r="F1293" s="52">
        <f>IFERROR(_xll.qlIndexFixing(IndexON,D1293,TRUE,_xll.ohTrigger(RecalcTrigger,TriggerON)),NA())</f>
        <v>3.0900871999595125E-2</v>
      </c>
      <c r="H1293" s="49">
        <f>_xll.qlCalendarAdvance(IborCalendar,$H1292,B1293,"f",FALSE)</f>
        <v>48352</v>
      </c>
      <c r="I1293" s="49">
        <f>_xll.qlInterestRateIndexValueDate(Index1M,$H1293)</f>
        <v>48354</v>
      </c>
      <c r="J1293" s="52">
        <f>IFERROR(_xll.qlIndexFixing(Index1M,$H1293,TRUE,_xll.ohTrigger(RecalcTrigger,Trigger1M)),NA())</f>
        <v>3.1621964539781666E-2</v>
      </c>
      <c r="K1293" s="52">
        <f>IFERROR(_xll.qlIndexFixing(ONIndex1M,I1293,TRUE,_xll.ohTrigger(RecalcTrigger,Trigger1M)),NA())</f>
        <v>3.1587844280815958E-2</v>
      </c>
      <c r="L1293" s="52">
        <f>IFERROR(_xll.qlIndexFixing(Index3M,H1293,TRUE,_xll.ohTrigger(RecalcTrigger,Trigger3M)),NA())</f>
        <v>3.2899656126154135E-2</v>
      </c>
      <c r="M1293" s="52">
        <f>IFERROR(_xll.qlIndexFixing(ONIndex3M,I1293,TRUE,_xll.ohTrigger(RecalcTrigger,Trigger3M)),NA())</f>
        <v>3.2781680757052456E-2</v>
      </c>
      <c r="N1293" s="52">
        <f>IFERROR(_xll.qlIndexFixing(Index6M,$H1293,TRUE,_xll.ohTrigger(RecalcTrigger,Trigger6M)),NA())</f>
        <v>3.4054760017450114E-2</v>
      </c>
      <c r="O1293" s="52">
        <f>IFERROR(_xll.qlIndexFixing(ONIndex6M,I1293,TRUE,_xll.ohTrigger(RecalcTrigger,Trigger6M)),NA())</f>
        <v>3.3795743490516728E-2</v>
      </c>
      <c r="P1293" s="52">
        <f>IFERROR(_xll.qlIndexFixing(Index1Y,$H1293,TRUE,_xll.ohTrigger(RecalcTrigger,Trigger1Y)),NA())</f>
        <v>3.5727914211761455E-2</v>
      </c>
      <c r="Q1293" s="52">
        <f>IFERROR(_xll.qlIndexFixing(ONIndex1Y,I1293,TRUE,_xll.ohTrigger(RecalcTrigger,Trigger1Y)),NA())</f>
        <v>3.5139516945505989E-2</v>
      </c>
    </row>
    <row r="1294" spans="2:17" x14ac:dyDescent="0.2">
      <c r="B1294" s="46" t="s">
        <v>51</v>
      </c>
      <c r="D1294" s="49">
        <f>_xll.qlCalendarAdvance(LocalCalendar,$D1293,B1294,"f",FALSE)</f>
        <v>48367</v>
      </c>
      <c r="E1294" s="49">
        <f>_xll.qlInterestRateIndexValueDate(IndexON,D1294)</f>
        <v>48367</v>
      </c>
      <c r="F1294" s="52">
        <f>IFERROR(_xll.qlIndexFixing(IndexON,D1294,TRUE,_xll.ohTrigger(RecalcTrigger,TriggerON)),NA())</f>
        <v>3.0898411172612938E-2</v>
      </c>
      <c r="H1294" s="49">
        <f>_xll.qlCalendarAdvance(IborCalendar,$H1293,B1294,"f",FALSE)</f>
        <v>48359</v>
      </c>
      <c r="I1294" s="49">
        <f>_xll.qlInterestRateIndexValueDate(Index1M,$H1294)</f>
        <v>48361</v>
      </c>
      <c r="J1294" s="52">
        <f>IFERROR(_xll.qlIndexFixing(Index1M,$H1294,TRUE,_xll.ohTrigger(RecalcTrigger,Trigger1M)),NA())</f>
        <v>3.1617950390778471E-2</v>
      </c>
      <c r="K1294" s="52">
        <f>IFERROR(_xll.qlIndexFixing(ONIndex1M,I1294,TRUE,_xll.ohTrigger(RecalcTrigger,Trigger1M)),NA())</f>
        <v>3.1583849681844356E-2</v>
      </c>
      <c r="L1294" s="52">
        <f>IFERROR(_xll.qlIndexFixing(Index3M,H1294,TRUE,_xll.ohTrigger(RecalcTrigger,Trigger3M)),NA())</f>
        <v>3.2896821299341718E-2</v>
      </c>
      <c r="M1294" s="52">
        <f>IFERROR(_xll.qlIndexFixing(ONIndex3M,I1294,TRUE,_xll.ohTrigger(RecalcTrigger,Trigger3M)),NA())</f>
        <v>3.2778947220215571E-2</v>
      </c>
      <c r="N1294" s="52">
        <f>IFERROR(_xll.qlIndexFixing(Index6M,$H1294,TRUE,_xll.ohTrigger(RecalcTrigger,Trigger6M)),NA())</f>
        <v>3.4051953356286843E-2</v>
      </c>
      <c r="O1294" s="52">
        <f>IFERROR(_xll.qlIndexFixing(ONIndex6M,I1294,TRUE,_xll.ohTrigger(RecalcTrigger,Trigger6M)),NA())</f>
        <v>3.379317400948878E-2</v>
      </c>
      <c r="P1294" s="52">
        <f>IFERROR(_xll.qlIndexFixing(Index1Y,$H1294,TRUE,_xll.ohTrigger(RecalcTrigger,Trigger1Y)),NA())</f>
        <v>3.5725527829824681E-2</v>
      </c>
      <c r="Q1294" s="52">
        <f>IFERROR(_xll.qlIndexFixing(ONIndex1Y,I1294,TRUE,_xll.ohTrigger(RecalcTrigger,Trigger1Y)),NA())</f>
        <v>3.5139193352193843E-2</v>
      </c>
    </row>
    <row r="1295" spans="2:17" x14ac:dyDescent="0.2">
      <c r="B1295" s="46" t="s">
        <v>51</v>
      </c>
      <c r="D1295" s="49">
        <f>_xll.qlCalendarAdvance(LocalCalendar,$D1294,B1295,"f",FALSE)</f>
        <v>48374</v>
      </c>
      <c r="E1295" s="49">
        <f>_xll.qlInterestRateIndexValueDate(IndexON,D1295)</f>
        <v>48374</v>
      </c>
      <c r="F1295" s="52">
        <f>IFERROR(_xll.qlIndexFixing(IndexON,D1295,TRUE,_xll.ohTrigger(RecalcTrigger,TriggerON)),NA())</f>
        <v>3.0895923009977011E-2</v>
      </c>
      <c r="H1295" s="49">
        <f>_xll.qlCalendarAdvance(IborCalendar,$H1294,B1295,"f",FALSE)</f>
        <v>48366</v>
      </c>
      <c r="I1295" s="49">
        <f>_xll.qlInterestRateIndexValueDate(Index1M,$H1295)</f>
        <v>48368</v>
      </c>
      <c r="J1295" s="52">
        <f>IFERROR(_xll.qlIndexFixing(Index1M,$H1295,TRUE,_xll.ohTrigger(RecalcTrigger,Trigger1M)),NA())</f>
        <v>3.1615031783920534E-2</v>
      </c>
      <c r="K1295" s="52">
        <f>IFERROR(_xll.qlIndexFixing(ONIndex1M,I1295,TRUE,_xll.ohTrigger(RecalcTrigger,Trigger1M)),NA())</f>
        <v>3.1579851176317675E-2</v>
      </c>
      <c r="L1295" s="52">
        <f>IFERROR(_xll.qlIndexFixing(Index3M,H1295,TRUE,_xll.ohTrigger(RecalcTrigger,Trigger3M)),NA())</f>
        <v>3.2893974388548519E-2</v>
      </c>
      <c r="M1295" s="52">
        <f>IFERROR(_xll.qlIndexFixing(ONIndex3M,I1295,TRUE,_xll.ohTrigger(RecalcTrigger,Trigger3M)),NA())</f>
        <v>3.2776201697126695E-2</v>
      </c>
      <c r="N1295" s="52">
        <f>IFERROR(_xll.qlIndexFixing(Index6M,$H1295,TRUE,_xll.ohTrigger(RecalcTrigger,Trigger6M)),NA())</f>
        <v>3.4044949372758072E-2</v>
      </c>
      <c r="O1295" s="52">
        <f>IFERROR(_xll.qlIndexFixing(ONIndex6M,I1295,TRUE,_xll.ohTrigger(RecalcTrigger,Trigger6M)),NA())</f>
        <v>3.3790590232536388E-2</v>
      </c>
      <c r="P1295" s="52">
        <f>IFERROR(_xll.qlIndexFixing(Index1Y,$H1295,TRUE,_xll.ohTrigger(RecalcTrigger,Trigger1Y)),NA())</f>
        <v>3.5723062565280947E-2</v>
      </c>
      <c r="Q1295" s="52">
        <f>IFERROR(_xll.qlIndexFixing(ONIndex1Y,I1295,TRUE,_xll.ohTrigger(RecalcTrigger,Trigger1Y)),NA())</f>
        <v>3.5138793620745901E-2</v>
      </c>
    </row>
    <row r="1296" spans="2:17" x14ac:dyDescent="0.2">
      <c r="B1296" s="46" t="s">
        <v>51</v>
      </c>
      <c r="D1296" s="49">
        <f>_xll.qlCalendarAdvance(LocalCalendar,$D1295,B1296,"f",FALSE)</f>
        <v>48381</v>
      </c>
      <c r="E1296" s="49">
        <f>_xll.qlInterestRateIndexValueDate(IndexON,D1296)</f>
        <v>48381</v>
      </c>
      <c r="F1296" s="52">
        <f>IFERROR(_xll.qlIndexFixing(IndexON,D1296,TRUE,_xll.ohTrigger(RecalcTrigger,TriggerON)),NA())</f>
        <v>3.0893407511527471E-2</v>
      </c>
      <c r="H1296" s="49">
        <f>_xll.qlCalendarAdvance(IborCalendar,$H1295,B1296,"f",FALSE)</f>
        <v>48373</v>
      </c>
      <c r="I1296" s="49">
        <f>_xll.qlInterestRateIndexValueDate(Index1M,$H1296)</f>
        <v>48375</v>
      </c>
      <c r="J1296" s="52">
        <f>IFERROR(_xll.qlIndexFixing(Index1M,$H1296,TRUE,_xll.ohTrigger(RecalcTrigger,Trigger1M)),NA())</f>
        <v>3.1609910345134218E-2</v>
      </c>
      <c r="K1296" s="52">
        <f>IFERROR(_xll.qlIndexFixing(ONIndex1M,I1296,TRUE,_xll.ohTrigger(RecalcTrigger,Trigger1M)),NA())</f>
        <v>3.1575848764076042E-2</v>
      </c>
      <c r="L1296" s="52">
        <f>IFERROR(_xll.qlIndexFixing(Index3M,H1296,TRUE,_xll.ohTrigger(RecalcTrigger,Trigger3M)),NA())</f>
        <v>3.2891115393798881E-2</v>
      </c>
      <c r="M1296" s="52">
        <f>IFERROR(_xll.qlIndexFixing(ONIndex3M,I1296,TRUE,_xll.ohTrigger(RecalcTrigger,Trigger3M)),NA())</f>
        <v>3.2773444187466083E-2</v>
      </c>
      <c r="N1296" s="52">
        <f>IFERROR(_xll.qlIndexFixing(Index6M,$H1296,TRUE,_xll.ohTrigger(RecalcTrigger,Trigger6M)),NA())</f>
        <v>3.4042117540096374E-2</v>
      </c>
      <c r="O1296" s="52">
        <f>IFERROR(_xll.qlIndexFixing(ONIndex6M,I1296,TRUE,_xll.ohTrigger(RecalcTrigger,Trigger6M)),NA())</f>
        <v>3.3787992159419744E-2</v>
      </c>
      <c r="P1296" s="52">
        <f>IFERROR(_xll.qlIndexFixing(Index1Y,$H1296,TRUE,_xll.ohTrigger(RecalcTrigger,Trigger1Y)),NA())</f>
        <v>3.57205184187014E-2</v>
      </c>
      <c r="Q1296" s="52">
        <f>IFERROR(_xll.qlIndexFixing(ONIndex1Y,I1296,TRUE,_xll.ohTrigger(RecalcTrigger,Trigger1Y)),NA())</f>
        <v>3.513831775100229E-2</v>
      </c>
    </row>
    <row r="1297" spans="2:17" x14ac:dyDescent="0.2">
      <c r="B1297" s="46" t="s">
        <v>51</v>
      </c>
      <c r="D1297" s="49">
        <f>_xll.qlCalendarAdvance(LocalCalendar,$D1296,B1297,"f",FALSE)</f>
        <v>48388</v>
      </c>
      <c r="E1297" s="49">
        <f>_xll.qlInterestRateIndexValueDate(IndexON,D1297)</f>
        <v>48388</v>
      </c>
      <c r="F1297" s="52">
        <f>IFERROR(_xll.qlIndexFixing(IndexON,D1297,TRUE,_xll.ohTrigger(RecalcTrigger,TriggerON)),NA())</f>
        <v>3.0890864677504126E-2</v>
      </c>
      <c r="H1297" s="49">
        <f>_xll.qlCalendarAdvance(IborCalendar,$H1296,B1297,"f",FALSE)</f>
        <v>48380</v>
      </c>
      <c r="I1297" s="49">
        <f>_xll.qlInterestRateIndexValueDate(Index1M,$H1297)</f>
        <v>48382</v>
      </c>
      <c r="J1297" s="52">
        <f>IFERROR(_xll.qlIndexFixing(Index1M,$H1297,TRUE,_xll.ohTrigger(RecalcTrigger,Trigger1M)),NA())</f>
        <v>3.160588444850565E-2</v>
      </c>
      <c r="K1297" s="52">
        <f>IFERROR(_xll.qlIndexFixing(ONIndex1M,I1297,TRUE,_xll.ohTrigger(RecalcTrigger,Trigger1M)),NA())</f>
        <v>3.157184244527933E-2</v>
      </c>
      <c r="L1297" s="52">
        <f>IFERROR(_xll.qlIndexFixing(Index3M,H1297,TRUE,_xll.ohTrigger(RecalcTrigger,Trigger3M)),NA())</f>
        <v>3.2888244315121468E-2</v>
      </c>
      <c r="M1297" s="52">
        <f>IFERROR(_xll.qlIndexFixing(ONIndex3M,I1297,TRUE,_xll.ohTrigger(RecalcTrigger,Trigger3M)),NA())</f>
        <v>3.2770674691793289E-2</v>
      </c>
      <c r="N1297" s="52">
        <f>IFERROR(_xll.qlIndexFixing(Index6M,$H1297,TRUE,_xll.ohTrigger(RecalcTrigger,Trigger6M)),NA())</f>
        <v>3.4039271169410558E-2</v>
      </c>
      <c r="O1297" s="52">
        <f>IFERROR(_xll.qlIndexFixing(ONIndex6M,I1297,TRUE,_xll.ohTrigger(RecalcTrigger,Trigger6M)),NA())</f>
        <v>3.3785379790378656E-2</v>
      </c>
      <c r="P1297" s="52">
        <f>IFERROR(_xll.qlIndexFixing(Index1Y,$H1297,TRUE,_xll.ohTrigger(RecalcTrigger,Trigger1Y)),NA())</f>
        <v>3.5717895390675165E-2</v>
      </c>
      <c r="Q1297" s="52">
        <f>IFERROR(_xll.qlIndexFixing(ONIndex1Y,I1297,TRUE,_xll.ohTrigger(RecalcTrigger,Trigger1Y)),NA())</f>
        <v>3.513776574320282E-2</v>
      </c>
    </row>
    <row r="1298" spans="2:17" x14ac:dyDescent="0.2">
      <c r="B1298" s="46" t="s">
        <v>51</v>
      </c>
      <c r="D1298" s="49">
        <f>_xll.qlCalendarAdvance(LocalCalendar,$D1297,B1298,"f",FALSE)</f>
        <v>48395</v>
      </c>
      <c r="E1298" s="49">
        <f>_xll.qlInterestRateIndexValueDate(IndexON,D1298)</f>
        <v>48395</v>
      </c>
      <c r="F1298" s="52">
        <f>IFERROR(_xll.qlIndexFixing(IndexON,D1298,TRUE,_xll.ohTrigger(RecalcTrigger,TriggerON)),NA())</f>
        <v>3.0888294507747105E-2</v>
      </c>
      <c r="H1298" s="49">
        <f>_xll.qlCalendarAdvance(IborCalendar,$H1297,B1298,"f",FALSE)</f>
        <v>48387</v>
      </c>
      <c r="I1298" s="49">
        <f>_xll.qlInterestRateIndexValueDate(Index1M,$H1298)</f>
        <v>48389</v>
      </c>
      <c r="J1298" s="52">
        <f>IFERROR(_xll.qlIndexFixing(Index1M,$H1298,TRUE,_xll.ohTrigger(RecalcTrigger,Trigger1M)),NA())</f>
        <v>3.1601854636009452E-2</v>
      </c>
      <c r="K1298" s="52">
        <f>IFERROR(_xll.qlIndexFixing(ONIndex1M,I1298,TRUE,_xll.ohTrigger(RecalcTrigger,Trigger1M)),NA())</f>
        <v>3.1567832219847602E-2</v>
      </c>
      <c r="L1298" s="52">
        <f>IFERROR(_xll.qlIndexFixing(Index3M,H1298,TRUE,_xll.ohTrigger(RecalcTrigger,Trigger3M)),NA())</f>
        <v>3.2885361152539747E-2</v>
      </c>
      <c r="M1298" s="52">
        <f>IFERROR(_xll.qlIndexFixing(ONIndex3M,I1298,TRUE,_xll.ohTrigger(RecalcTrigger,Trigger3M)),NA())</f>
        <v>3.2767893209388887E-2</v>
      </c>
      <c r="N1298" s="52">
        <f>IFERROR(_xll.qlIndexFixing(Index6M,$H1298,TRUE,_xll.ohTrigger(RecalcTrigger,Trigger6M)),NA())</f>
        <v>3.4043361786704196E-2</v>
      </c>
      <c r="O1298" s="52">
        <f>IFERROR(_xll.qlIndexFixing(ONIndex6M,I1298,TRUE,_xll.ohTrigger(RecalcTrigger,Trigger6M)),NA())</f>
        <v>3.3782753125253251E-2</v>
      </c>
      <c r="P1298" s="52">
        <f>IFERROR(_xll.qlIndexFixing(Index1Y,$H1298,TRUE,_xll.ohTrigger(RecalcTrigger,Trigger1Y)),NA())</f>
        <v>3.5715193481809314E-2</v>
      </c>
      <c r="Q1298" s="52">
        <f>IFERROR(_xll.qlIndexFixing(ONIndex1Y,I1298,TRUE,_xll.ohTrigger(RecalcTrigger,Trigger1Y)),NA())</f>
        <v>3.5137137597027746E-2</v>
      </c>
    </row>
    <row r="1299" spans="2:17" x14ac:dyDescent="0.2">
      <c r="B1299" s="46" t="s">
        <v>51</v>
      </c>
      <c r="D1299" s="49">
        <f>_xll.qlCalendarAdvance(LocalCalendar,$D1298,B1299,"f",FALSE)</f>
        <v>48402</v>
      </c>
      <c r="E1299" s="49">
        <f>_xll.qlInterestRateIndexValueDate(IndexON,D1299)</f>
        <v>48402</v>
      </c>
      <c r="F1299" s="52">
        <f>IFERROR(_xll.qlIndexFixing(IndexON,D1299,TRUE,_xll.ohTrigger(RecalcTrigger,TriggerON)),NA())</f>
        <v>3.0885697002256407E-2</v>
      </c>
      <c r="H1299" s="49">
        <f>_xll.qlCalendarAdvance(IborCalendar,$H1298,B1299,"f",FALSE)</f>
        <v>48394</v>
      </c>
      <c r="I1299" s="49">
        <f>_xll.qlInterestRateIndexValueDate(Index1M,$H1299)</f>
        <v>48396</v>
      </c>
      <c r="J1299" s="52">
        <f>IFERROR(_xll.qlIndexFixing(Index1M,$H1299,TRUE,_xll.ohTrigger(RecalcTrigger,Trigger1M)),NA())</f>
        <v>3.1597820907648122E-2</v>
      </c>
      <c r="K1299" s="52">
        <f>IFERROR(_xll.qlIndexFixing(ONIndex1M,I1299,TRUE,_xll.ohTrigger(RecalcTrigger,Trigger1M)),NA())</f>
        <v>3.1563818087780859E-2</v>
      </c>
      <c r="L1299" s="52">
        <f>IFERROR(_xll.qlIndexFixing(Index3M,H1299,TRUE,_xll.ohTrigger(RecalcTrigger,Trigger3M)),NA())</f>
        <v>3.288246590608325E-2</v>
      </c>
      <c r="M1299" s="52">
        <f>IFERROR(_xll.qlIndexFixing(ONIndex3M,I1299,TRUE,_xll.ohTrigger(RecalcTrigger,Trigger3M)),NA())</f>
        <v>3.2765099740892367E-2</v>
      </c>
      <c r="N1299" s="52">
        <f>IFERROR(_xll.qlIndexFixing(Index6M,$H1299,TRUE,_xll.ohTrigger(RecalcTrigger,Trigger6M)),NA())</f>
        <v>3.4039090877730972E-2</v>
      </c>
      <c r="O1299" s="52">
        <f>IFERROR(_xll.qlIndexFixing(ONIndex6M,I1299,TRUE,_xll.ohTrigger(RecalcTrigger,Trigger6M)),NA())</f>
        <v>3.3780112164283338E-2</v>
      </c>
      <c r="P1299" s="52">
        <f>IFERROR(_xll.qlIndexFixing(Index1Y,$H1299,TRUE,_xll.ohTrigger(RecalcTrigger,Trigger1Y)),NA())</f>
        <v>3.5712412692729983E-2</v>
      </c>
      <c r="Q1299" s="52">
        <f>IFERROR(_xll.qlIndexFixing(ONIndex1Y,I1299,TRUE,_xll.ohTrigger(RecalcTrigger,Trigger1Y)),NA())</f>
        <v>3.5136433312716875E-2</v>
      </c>
    </row>
    <row r="1300" spans="2:17" x14ac:dyDescent="0.2">
      <c r="B1300" s="46" t="s">
        <v>51</v>
      </c>
      <c r="D1300" s="49">
        <f>_xll.qlCalendarAdvance(LocalCalendar,$D1299,B1300,"f",FALSE)</f>
        <v>48409</v>
      </c>
      <c r="E1300" s="49">
        <f>_xll.qlInterestRateIndexValueDate(IndexON,D1300)</f>
        <v>48409</v>
      </c>
      <c r="F1300" s="52">
        <f>IFERROR(_xll.qlIndexFixing(IndexON,D1300,TRUE,_xll.ohTrigger(RecalcTrigger,TriggerON)),NA())</f>
        <v>3.0883072161111969E-2</v>
      </c>
      <c r="H1300" s="49">
        <f>_xll.qlCalendarAdvance(IborCalendar,$H1299,B1300,"f",FALSE)</f>
        <v>48401</v>
      </c>
      <c r="I1300" s="49">
        <f>_xll.qlInterestRateIndexValueDate(Index1M,$H1300)</f>
        <v>48403</v>
      </c>
      <c r="J1300" s="52">
        <f>IFERROR(_xll.qlIndexFixing(Index1M,$H1300,TRUE,_xll.ohTrigger(RecalcTrigger,Trigger1M)),NA())</f>
        <v>3.1593783263431652E-2</v>
      </c>
      <c r="K1300" s="52">
        <f>IFERROR(_xll.qlIndexFixing(ONIndex1M,I1300,TRUE,_xll.ohTrigger(RecalcTrigger,Trigger1M)),NA())</f>
        <v>3.1559800049079101E-2</v>
      </c>
      <c r="L1300" s="52">
        <f>IFERROR(_xll.qlIndexFixing(Index3M,H1300,TRUE,_xll.ohTrigger(RecalcTrigger,Trigger3M)),NA())</f>
        <v>3.2879558575778053E-2</v>
      </c>
      <c r="M1300" s="52">
        <f>IFERROR(_xll.qlIndexFixing(ONIndex3M,I1300,TRUE,_xll.ohTrigger(RecalcTrigger,Trigger3M)),NA())</f>
        <v>3.276229428606392E-2</v>
      </c>
      <c r="N1300" s="52">
        <f>IFERROR(_xll.qlIndexFixing(Index6M,$H1300,TRUE,_xll.ohTrigger(RecalcTrigger,Trigger6M)),NA())</f>
        <v>3.4034808006154944E-2</v>
      </c>
      <c r="O1300" s="52">
        <f>IFERROR(_xll.qlIndexFixing(ONIndex6M,I1300,TRUE,_xll.ohTrigger(RecalcTrigger,Trigger6M)),NA())</f>
        <v>3.3777456907149173E-2</v>
      </c>
      <c r="P1300" s="52">
        <f>IFERROR(_xll.qlIndexFixing(Index1Y,$H1300,TRUE,_xll.ohTrigger(RecalcTrigger,Trigger1Y)),NA())</f>
        <v>3.570955302408016E-2</v>
      </c>
      <c r="Q1300" s="52">
        <f>IFERROR(_xll.qlIndexFixing(ONIndex1Y,I1300,TRUE,_xll.ohTrigger(RecalcTrigger,Trigger1Y)),NA())</f>
        <v>3.5135652890190272E-2</v>
      </c>
    </row>
    <row r="1301" spans="2:17" x14ac:dyDescent="0.2">
      <c r="B1301" s="46" t="s">
        <v>51</v>
      </c>
      <c r="D1301" s="49">
        <f>_xll.qlCalendarAdvance(LocalCalendar,$D1300,B1301,"f",FALSE)</f>
        <v>48416</v>
      </c>
      <c r="E1301" s="49">
        <f>_xll.qlInterestRateIndexValueDate(IndexON,D1301)</f>
        <v>48416</v>
      </c>
      <c r="F1301" s="52">
        <f>IFERROR(_xll.qlIndexFixing(IndexON,D1301,TRUE,_xll.ohTrigger(RecalcTrigger,TriggerON)),NA())</f>
        <v>3.0880419984233853E-2</v>
      </c>
      <c r="H1301" s="49">
        <f>_xll.qlCalendarAdvance(IborCalendar,$H1300,B1301,"f",FALSE)</f>
        <v>48408</v>
      </c>
      <c r="I1301" s="49">
        <f>_xll.qlInterestRateIndexValueDate(Index1M,$H1301)</f>
        <v>48410</v>
      </c>
      <c r="J1301" s="52">
        <f>IFERROR(_xll.qlIndexFixing(Index1M,$H1301,TRUE,_xll.ohTrigger(RecalcTrigger,Trigger1M)),NA())</f>
        <v>3.1589741703360041E-2</v>
      </c>
      <c r="K1301" s="52">
        <f>IFERROR(_xll.qlIndexFixing(ONIndex1M,I1301,TRUE,_xll.ohTrigger(RecalcTrigger,Trigger1M)),NA())</f>
        <v>3.1555778103742327E-2</v>
      </c>
      <c r="L1301" s="52">
        <f>IFERROR(_xll.qlIndexFixing(Index3M,H1301,TRUE,_xll.ohTrigger(RecalcTrigger,Trigger3M)),NA())</f>
        <v>3.2876639161648478E-2</v>
      </c>
      <c r="M1301" s="52">
        <f>IFERROR(_xll.qlIndexFixing(ONIndex3M,I1301,TRUE,_xll.ohTrigger(RecalcTrigger,Trigger3M)),NA())</f>
        <v>3.2759476844903546E-2</v>
      </c>
      <c r="N1301" s="52">
        <f>IFERROR(_xll.qlIndexFixing(Index6M,$H1301,TRUE,_xll.ohTrigger(RecalcTrigger,Trigger6M)),NA())</f>
        <v>3.4033285888202335E-2</v>
      </c>
      <c r="O1301" s="52">
        <f>IFERROR(_xll.qlIndexFixing(ONIndex6M,I1301,TRUE,_xll.ohTrigger(RecalcTrigger,Trigger6M)),NA())</f>
        <v>3.3774787354090563E-2</v>
      </c>
      <c r="P1301" s="52">
        <f>IFERROR(_xll.qlIndexFixing(Index1Y,$H1301,TRUE,_xll.ohTrigger(RecalcTrigger,Trigger1Y)),NA())</f>
        <v>3.5706614476522978E-2</v>
      </c>
      <c r="Q1301" s="52">
        <f>IFERROR(_xll.qlIndexFixing(ONIndex1Y,I1301,TRUE,_xll.ohTrigger(RecalcTrigger,Trigger1Y)),NA())</f>
        <v>3.5134796329527873E-2</v>
      </c>
    </row>
    <row r="1302" spans="2:17" x14ac:dyDescent="0.2">
      <c r="B1302" s="46" t="s">
        <v>51</v>
      </c>
      <c r="D1302" s="49">
        <f>_xll.qlCalendarAdvance(LocalCalendar,$D1301,B1302,"f",FALSE)</f>
        <v>48423</v>
      </c>
      <c r="E1302" s="49">
        <f>_xll.qlInterestRateIndexValueDate(IndexON,D1302)</f>
        <v>48423</v>
      </c>
      <c r="F1302" s="52">
        <f>IFERROR(_xll.qlIndexFixing(IndexON,D1302,TRUE,_xll.ohTrigger(RecalcTrigger,TriggerON)),NA())</f>
        <v>3.0877740471701998E-2</v>
      </c>
      <c r="H1302" s="49">
        <f>_xll.qlCalendarAdvance(IborCalendar,$H1301,B1302,"f",FALSE)</f>
        <v>48415</v>
      </c>
      <c r="I1302" s="49">
        <f>_xll.qlInterestRateIndexValueDate(Index1M,$H1302)</f>
        <v>48417</v>
      </c>
      <c r="J1302" s="52">
        <f>IFERROR(_xll.qlIndexFixing(Index1M,$H1302,TRUE,_xll.ohTrigger(RecalcTrigger,Trigger1M)),NA())</f>
        <v>3.1585696227438287E-2</v>
      </c>
      <c r="K1302" s="52">
        <f>IFERROR(_xll.qlIndexFixing(ONIndex1M,I1302,TRUE,_xll.ohTrigger(RecalcTrigger,Trigger1M)),NA())</f>
        <v>3.1551752251770537E-2</v>
      </c>
      <c r="L1302" s="52">
        <f>IFERROR(_xll.qlIndexFixing(Index3M,H1302,TRUE,_xll.ohTrigger(RecalcTrigger,Trigger3M)),NA())</f>
        <v>3.2873707663724071E-2</v>
      </c>
      <c r="M1302" s="52">
        <f>IFERROR(_xll.qlIndexFixing(ONIndex3M,I1302,TRUE,_xll.ohTrigger(RecalcTrigger,Trigger3M)),NA())</f>
        <v>3.2756647417331308E-2</v>
      </c>
      <c r="N1302" s="52">
        <f>IFERROR(_xll.qlIndexFixing(Index6M,$H1302,TRUE,_xll.ohTrigger(RecalcTrigger,Trigger6M)),NA())</f>
        <v>3.4028976554526698E-2</v>
      </c>
      <c r="O1302" s="52">
        <f>IFERROR(_xll.qlIndexFixing(ONIndex6M,I1302,TRUE,_xll.ohTrigger(RecalcTrigger,Trigger6M)),NA())</f>
        <v>3.3772103505027573E-2</v>
      </c>
      <c r="P1302" s="52">
        <f>IFERROR(_xll.qlIndexFixing(Index1Y,$H1302,TRUE,_xll.ohTrigger(RecalcTrigger,Trigger1Y)),NA())</f>
        <v>3.5703597050738896E-2</v>
      </c>
      <c r="Q1302" s="52">
        <f>IFERROR(_xll.qlIndexFixing(ONIndex1Y,I1302,TRUE,_xll.ohTrigger(RecalcTrigger,Trigger1Y)),NA())</f>
        <v>3.5133863630649742E-2</v>
      </c>
    </row>
    <row r="1303" spans="2:17" x14ac:dyDescent="0.2">
      <c r="B1303" s="46" t="s">
        <v>51</v>
      </c>
      <c r="D1303" s="49">
        <f>_xll.qlCalendarAdvance(LocalCalendar,$D1302,B1303,"f",FALSE)</f>
        <v>48430</v>
      </c>
      <c r="E1303" s="49">
        <f>_xll.qlInterestRateIndexValueDate(IndexON,D1303)</f>
        <v>48430</v>
      </c>
      <c r="F1303" s="52">
        <f>IFERROR(_xll.qlIndexFixing(IndexON,D1303,TRUE,_xll.ohTrigger(RecalcTrigger,TriggerON)),NA())</f>
        <v>3.0875033623356529E-2</v>
      </c>
      <c r="H1303" s="49">
        <f>_xll.qlCalendarAdvance(IborCalendar,$H1302,B1303,"f",FALSE)</f>
        <v>48422</v>
      </c>
      <c r="I1303" s="49">
        <f>_xll.qlInterestRateIndexValueDate(Index1M,$H1303)</f>
        <v>48424</v>
      </c>
      <c r="J1303" s="52">
        <f>IFERROR(_xll.qlIndexFixing(Index1M,$H1303,TRUE,_xll.ohTrigger(RecalcTrigger,Trigger1M)),NA())</f>
        <v>3.1582741225993617E-2</v>
      </c>
      <c r="K1303" s="52">
        <f>IFERROR(_xll.qlIndexFixing(ONIndex1M,I1303,TRUE,_xll.ohTrigger(RecalcTrigger,Trigger1M)),NA())</f>
        <v>3.1547722493243668E-2</v>
      </c>
      <c r="L1303" s="52">
        <f>IFERROR(_xll.qlIndexFixing(Index3M,H1303,TRUE,_xll.ohTrigger(RecalcTrigger,Trigger3M)),NA())</f>
        <v>3.2870764082029158E-2</v>
      </c>
      <c r="M1303" s="52">
        <f>IFERROR(_xll.qlIndexFixing(ONIndex3M,I1303,TRUE,_xll.ohTrigger(RecalcTrigger,Trigger3M)),NA())</f>
        <v>3.2753806003427144E-2</v>
      </c>
      <c r="N1303" s="52">
        <f>IFERROR(_xll.qlIndexFixing(Index6M,$H1303,TRUE,_xll.ohTrigger(RecalcTrigger,Trigger6M)),NA())</f>
        <v>3.4026039016204004E-2</v>
      </c>
      <c r="O1303" s="52">
        <f>IFERROR(_xll.qlIndexFixing(ONIndex6M,I1303,TRUE,_xll.ohTrigger(RecalcTrigger,Trigger6M)),NA())</f>
        <v>3.3769405359880267E-2</v>
      </c>
      <c r="P1303" s="52">
        <f>IFERROR(_xll.qlIndexFixing(Index1Y,$H1303,TRUE,_xll.ohTrigger(RecalcTrigger,Trigger1Y)),NA())</f>
        <v>3.5700500747426082E-2</v>
      </c>
      <c r="Q1303" s="52">
        <f>IFERROR(_xll.qlIndexFixing(ONIndex1Y,I1303,TRUE,_xll.ohTrigger(RecalcTrigger,Trigger1Y)),NA())</f>
        <v>3.5132854793475943E-2</v>
      </c>
    </row>
    <row r="1304" spans="2:17" x14ac:dyDescent="0.2">
      <c r="B1304" s="46" t="s">
        <v>51</v>
      </c>
      <c r="D1304" s="49">
        <f>_xll.qlCalendarAdvance(LocalCalendar,$D1303,B1304,"f",FALSE)</f>
        <v>48437</v>
      </c>
      <c r="E1304" s="49">
        <f>_xll.qlInterestRateIndexValueDate(IndexON,D1304)</f>
        <v>48437</v>
      </c>
      <c r="F1304" s="52">
        <f>IFERROR(_xll.qlIndexFixing(IndexON,D1304,TRUE,_xll.ohTrigger(RecalcTrigger,TriggerON)),NA())</f>
        <v>3.087229943935732E-2</v>
      </c>
      <c r="H1304" s="49">
        <f>_xll.qlCalendarAdvance(IborCalendar,$H1303,B1304,"f",FALSE)</f>
        <v>48429</v>
      </c>
      <c r="I1304" s="49">
        <f>_xll.qlInterestRateIndexValueDate(Index1M,$H1304)</f>
        <v>48431</v>
      </c>
      <c r="J1304" s="52">
        <f>IFERROR(_xll.qlIndexFixing(Index1M,$H1304,TRUE,_xll.ohTrigger(RecalcTrigger,Trigger1M)),NA())</f>
        <v>3.1578687283580341E-2</v>
      </c>
      <c r="K1304" s="52">
        <f>IFERROR(_xll.qlIndexFixing(ONIndex1M,I1304,TRUE,_xll.ohTrigger(RecalcTrigger,Trigger1M)),NA())</f>
        <v>3.1543688828081784E-2</v>
      </c>
      <c r="L1304" s="52">
        <f>IFERROR(_xll.qlIndexFixing(Index3M,H1304,TRUE,_xll.ohTrigger(RecalcTrigger,Trigger3M)),NA())</f>
        <v>3.2867808416593279E-2</v>
      </c>
      <c r="M1304" s="52">
        <f>IFERROR(_xll.qlIndexFixing(ONIndex3M,I1304,TRUE,_xll.ohTrigger(RecalcTrigger,Trigger3M)),NA())</f>
        <v>3.2750952603350925E-2</v>
      </c>
      <c r="N1304" s="52">
        <f>IFERROR(_xll.qlIndexFixing(Index6M,$H1304,TRUE,_xll.ohTrigger(RecalcTrigger,Trigger6M)),NA())</f>
        <v>3.4023086936296167E-2</v>
      </c>
      <c r="O1304" s="52">
        <f>IFERROR(_xll.qlIndexFixing(ONIndex6M,I1304,TRUE,_xll.ohTrigger(RecalcTrigger,Trigger6M)),NA())</f>
        <v>3.3766692918808516E-2</v>
      </c>
      <c r="P1304" s="52">
        <f>IFERROR(_xll.qlIndexFixing(Index1Y,$H1304,TRUE,_xll.ohTrigger(RecalcTrigger,Trigger1Y)),NA())</f>
        <v>3.5697325567301562E-2</v>
      </c>
      <c r="Q1304" s="52">
        <f>IFERROR(_xll.qlIndexFixing(ONIndex1Y,I1304,TRUE,_xll.ohTrigger(RecalcTrigger,Trigger1Y)),NA())</f>
        <v>3.5131769818166347E-2</v>
      </c>
    </row>
    <row r="1305" spans="2:17" x14ac:dyDescent="0.2">
      <c r="B1305" s="46" t="s">
        <v>51</v>
      </c>
      <c r="D1305" s="49">
        <f>_xll.qlCalendarAdvance(LocalCalendar,$D1304,B1305,"f",FALSE)</f>
        <v>48444</v>
      </c>
      <c r="E1305" s="49">
        <f>_xll.qlInterestRateIndexValueDate(IndexON,D1305)</f>
        <v>48444</v>
      </c>
      <c r="F1305" s="52">
        <f>IFERROR(_xll.qlIndexFixing(IndexON,D1305,TRUE,_xll.ohTrigger(RecalcTrigger,TriggerON)),NA())</f>
        <v>3.0869537919704371E-2</v>
      </c>
      <c r="H1305" s="49">
        <f>_xll.qlCalendarAdvance(IborCalendar,$H1304,B1305,"f",FALSE)</f>
        <v>48436</v>
      </c>
      <c r="I1305" s="49">
        <f>_xll.qlInterestRateIndexValueDate(Index1M,$H1305)</f>
        <v>48438</v>
      </c>
      <c r="J1305" s="52">
        <f>IFERROR(_xll.qlIndexFixing(Index1M,$H1305,TRUE,_xll.ohTrigger(RecalcTrigger,Trigger1M)),NA())</f>
        <v>3.1573536304614624E-2</v>
      </c>
      <c r="K1305" s="52">
        <f>IFERROR(_xll.qlIndexFixing(ONIndex1M,I1305,TRUE,_xll.ohTrigger(RecalcTrigger,Trigger1M)),NA())</f>
        <v>3.1539651256204948E-2</v>
      </c>
      <c r="L1305" s="52">
        <f>IFERROR(_xll.qlIndexFixing(Index3M,H1305,TRUE,_xll.ohTrigger(RecalcTrigger,Trigger3M)),NA())</f>
        <v>3.2864840667442503E-2</v>
      </c>
      <c r="M1305" s="52">
        <f>IFERROR(_xll.qlIndexFixing(ONIndex3M,I1305,TRUE,_xll.ohTrigger(RecalcTrigger,Trigger3M)),NA())</f>
        <v>3.274808721670297E-2</v>
      </c>
      <c r="N1305" s="52">
        <f>IFERROR(_xll.qlIndexFixing(Index6M,$H1305,TRUE,_xll.ohTrigger(RecalcTrigger,Trigger6M)),NA())</f>
        <v>3.4020120314867654E-2</v>
      </c>
      <c r="O1305" s="52">
        <f>IFERROR(_xll.qlIndexFixing(ONIndex6M,I1305,TRUE,_xll.ohTrigger(RecalcTrigger,Trigger6M)),NA())</f>
        <v>3.3763966181652449E-2</v>
      </c>
      <c r="P1305" s="52">
        <f>IFERROR(_xll.qlIndexFixing(Index1Y,$H1305,TRUE,_xll.ohTrigger(RecalcTrigger,Trigger1Y)),NA())</f>
        <v>3.5694071511100732E-2</v>
      </c>
      <c r="Q1305" s="52">
        <f>IFERROR(_xll.qlIndexFixing(ONIndex1Y,I1305,TRUE,_xll.ohTrigger(RecalcTrigger,Trigger1Y)),NA())</f>
        <v>3.513060870464102E-2</v>
      </c>
    </row>
    <row r="1306" spans="2:17" x14ac:dyDescent="0.2">
      <c r="B1306" s="46" t="s">
        <v>51</v>
      </c>
      <c r="D1306" s="49">
        <f>_xll.qlCalendarAdvance(LocalCalendar,$D1305,B1306,"f",FALSE)</f>
        <v>48451</v>
      </c>
      <c r="E1306" s="49">
        <f>_xll.qlInterestRateIndexValueDate(IndexON,D1306)</f>
        <v>48451</v>
      </c>
      <c r="F1306" s="52">
        <f>IFERROR(_xll.qlIndexFixing(IndexON,D1306,TRUE,_xll.ohTrigger(RecalcTrigger,TriggerON)),NA())</f>
        <v>3.0866749064317744E-2</v>
      </c>
      <c r="H1306" s="49">
        <f>_xll.qlCalendarAdvance(IborCalendar,$H1305,B1306,"f",FALSE)</f>
        <v>48443</v>
      </c>
      <c r="I1306" s="49">
        <f>_xll.qlInterestRateIndexValueDate(Index1M,$H1306)</f>
        <v>48445</v>
      </c>
      <c r="J1306" s="52">
        <f>IFERROR(_xll.qlIndexFixing(Index1M,$H1306,TRUE,_xll.ohTrigger(RecalcTrigger,Trigger1M)),NA())</f>
        <v>3.1569475165334759E-2</v>
      </c>
      <c r="K1306" s="52">
        <f>IFERROR(_xll.qlIndexFixing(ONIndex1M,I1306,TRUE,_xll.ohTrigger(RecalcTrigger,Trigger1M)),NA())</f>
        <v>3.1535609777852969E-2</v>
      </c>
      <c r="L1306" s="52">
        <f>IFERROR(_xll.qlIndexFixing(Index3M,H1306,TRUE,_xll.ohTrigger(RecalcTrigger,Trigger3M)),NA())</f>
        <v>3.2861860834604635E-2</v>
      </c>
      <c r="M1306" s="52">
        <f>IFERROR(_xll.qlIndexFixing(ONIndex3M,I1306,TRUE,_xll.ohTrigger(RecalcTrigger,Trigger3M)),NA())</f>
        <v>3.2745209843882961E-2</v>
      </c>
      <c r="N1306" s="52">
        <f>IFERROR(_xll.qlIndexFixing(Index6M,$H1306,TRUE,_xll.ohTrigger(RecalcTrigger,Trigger6M)),NA())</f>
        <v>3.4018518912147112E-2</v>
      </c>
      <c r="O1306" s="52">
        <f>IFERROR(_xll.qlIndexFixing(ONIndex6M,I1306,TRUE,_xll.ohTrigger(RecalcTrigger,Trigger6M)),NA())</f>
        <v>3.3761225148571938E-2</v>
      </c>
      <c r="P1306" s="52">
        <f>IFERROR(_xll.qlIndexFixing(Index1Y,$H1306,TRUE,_xll.ohTrigger(RecalcTrigger,Trigger1Y)),NA())</f>
        <v>3.5690738579576976E-2</v>
      </c>
      <c r="Q1306" s="52">
        <f>IFERROR(_xll.qlIndexFixing(ONIndex1Y,I1306,TRUE,_xll.ohTrigger(RecalcTrigger,Trigger1Y)),NA())</f>
        <v>3.5129371452820024E-2</v>
      </c>
    </row>
    <row r="1307" spans="2:17" x14ac:dyDescent="0.2">
      <c r="B1307" s="46" t="s">
        <v>51</v>
      </c>
      <c r="D1307" s="49">
        <f>_xll.qlCalendarAdvance(LocalCalendar,$D1306,B1307,"f",FALSE)</f>
        <v>48458</v>
      </c>
      <c r="E1307" s="49">
        <f>_xll.qlInterestRateIndexValueDate(IndexON,D1307)</f>
        <v>48458</v>
      </c>
      <c r="F1307" s="52">
        <f>IFERROR(_xll.qlIndexFixing(IndexON,D1307,TRUE,_xll.ohTrigger(RecalcTrigger,TriggerON)),NA())</f>
        <v>3.0863932873277378E-2</v>
      </c>
      <c r="H1307" s="49">
        <f>_xll.qlCalendarAdvance(IborCalendar,$H1306,B1307,"f",FALSE)</f>
        <v>48450</v>
      </c>
      <c r="I1307" s="49">
        <f>_xll.qlInterestRateIndexValueDate(Index1M,$H1307)</f>
        <v>48452</v>
      </c>
      <c r="J1307" s="52">
        <f>IFERROR(_xll.qlIndexFixing(Index1M,$H1307,TRUE,_xll.ohTrigger(RecalcTrigger,Trigger1M)),NA())</f>
        <v>3.1565410110224734E-2</v>
      </c>
      <c r="K1307" s="52">
        <f>IFERROR(_xll.qlIndexFixing(ONIndex1M,I1307,TRUE,_xll.ohTrigger(RecalcTrigger,Trigger1M)),NA())</f>
        <v>3.1531564392706102E-2</v>
      </c>
      <c r="L1307" s="52">
        <f>IFERROR(_xll.qlIndexFixing(Index3M,H1307,TRUE,_xll.ohTrigger(RecalcTrigger,Trigger3M)),NA())</f>
        <v>3.2858868918104869E-2</v>
      </c>
      <c r="M1307" s="52">
        <f>IFERROR(_xll.qlIndexFixing(ONIndex3M,I1307,TRUE,_xll.ohTrigger(RecalcTrigger,Trigger3M)),NA())</f>
        <v>3.2742320484571152E-2</v>
      </c>
      <c r="N1307" s="52">
        <f>IFERROR(_xll.qlIndexFixing(Index6M,$H1307,TRUE,_xll.ohTrigger(RecalcTrigger,Trigger6M)),NA())</f>
        <v>3.4014143447713766E-2</v>
      </c>
      <c r="O1307" s="52">
        <f>IFERROR(_xll.qlIndexFixing(ONIndex6M,I1307,TRUE,_xll.ohTrigger(RecalcTrigger,Trigger6M)),NA())</f>
        <v>3.3758469819327175E-2</v>
      </c>
      <c r="P1307" s="52">
        <f>IFERROR(_xll.qlIndexFixing(Index1Y,$H1307,TRUE,_xll.ohTrigger(RecalcTrigger,Trigger1Y)),NA())</f>
        <v>3.5687326773502275E-2</v>
      </c>
      <c r="Q1307" s="52">
        <f>IFERROR(_xll.qlIndexFixing(ONIndex1Y,I1307,TRUE,_xll.ohTrigger(RecalcTrigger,Trigger1Y)),NA())</f>
        <v>3.5128058062863232E-2</v>
      </c>
    </row>
    <row r="1308" spans="2:17" x14ac:dyDescent="0.2">
      <c r="B1308" s="46" t="s">
        <v>51</v>
      </c>
      <c r="D1308" s="49">
        <f>_xll.qlCalendarAdvance(LocalCalendar,$D1307,B1308,"f",FALSE)</f>
        <v>48465</v>
      </c>
      <c r="E1308" s="49">
        <f>_xll.qlInterestRateIndexValueDate(IndexON,D1308)</f>
        <v>48465</v>
      </c>
      <c r="F1308" s="52">
        <f>IFERROR(_xll.qlIndexFixing(IndexON,D1308,TRUE,_xll.ohTrigger(RecalcTrigger,TriggerON)),NA())</f>
        <v>3.0861089346423398E-2</v>
      </c>
      <c r="H1308" s="49">
        <f>_xll.qlCalendarAdvance(IborCalendar,$H1307,B1308,"f",FALSE)</f>
        <v>48457</v>
      </c>
      <c r="I1308" s="49">
        <f>_xll.qlInterestRateIndexValueDate(Index1M,$H1308)</f>
        <v>48459</v>
      </c>
      <c r="J1308" s="52">
        <f>IFERROR(_xll.qlIndexFixing(Index1M,$H1308,TRUE,_xll.ohTrigger(RecalcTrigger,Trigger1M)),NA())</f>
        <v>3.1561341139292043E-2</v>
      </c>
      <c r="K1308" s="52">
        <f>IFERROR(_xll.qlIndexFixing(ONIndex1M,I1308,TRUE,_xll.ohTrigger(RecalcTrigger,Trigger1M)),NA())</f>
        <v>3.1527515100924219E-2</v>
      </c>
      <c r="L1308" s="52">
        <f>IFERROR(_xll.qlIndexFixing(Index3M,H1308,TRUE,_xll.ohTrigger(RecalcTrigger,Trigger3M)),NA())</f>
        <v>3.2854586658812968E-2</v>
      </c>
      <c r="M1308" s="52">
        <f>IFERROR(_xll.qlIndexFixing(ONIndex3M,I1308,TRUE,_xll.ohTrigger(RecalcTrigger,Trigger3M)),NA())</f>
        <v>3.2739419139087289E-2</v>
      </c>
      <c r="N1308" s="52">
        <f>IFERROR(_xll.qlIndexFixing(Index6M,$H1308,TRUE,_xll.ohTrigger(RecalcTrigger,Trigger6M)),NA())</f>
        <v>3.4004246997869123E-2</v>
      </c>
      <c r="O1308" s="52">
        <f>IFERROR(_xll.qlIndexFixing(ONIndex6M,I1308,TRUE,_xll.ohTrigger(RecalcTrigger,Trigger6M)),NA())</f>
        <v>3.3755700194317839E-2</v>
      </c>
      <c r="P1308" s="52">
        <f>IFERROR(_xll.qlIndexFixing(Index1Y,$H1308,TRUE,_xll.ohTrigger(RecalcTrigger,Trigger1Y)),NA())</f>
        <v>3.5683836093666571E-2</v>
      </c>
      <c r="Q1308" s="52">
        <f>IFERROR(_xll.qlIndexFixing(ONIndex1Y,I1308,TRUE,_xll.ohTrigger(RecalcTrigger,Trigger1Y)),NA())</f>
        <v>3.512666853485058E-2</v>
      </c>
    </row>
    <row r="1309" spans="2:17" x14ac:dyDescent="0.2">
      <c r="B1309" s="46" t="s">
        <v>51</v>
      </c>
      <c r="D1309" s="49">
        <f>_xll.qlCalendarAdvance(LocalCalendar,$D1308,B1309,"f",FALSE)</f>
        <v>48472</v>
      </c>
      <c r="E1309" s="49">
        <f>_xll.qlInterestRateIndexValueDate(IndexON,D1309)</f>
        <v>48472</v>
      </c>
      <c r="F1309" s="52">
        <f>IFERROR(_xll.qlIndexFixing(IndexON,D1309,TRUE,_xll.ohTrigger(RecalcTrigger,TriggerON)),NA())</f>
        <v>3.085821848407555E-2</v>
      </c>
      <c r="H1309" s="49">
        <f>_xll.qlCalendarAdvance(IborCalendar,$H1308,B1309,"f",FALSE)</f>
        <v>48464</v>
      </c>
      <c r="I1309" s="49">
        <f>_xll.qlInterestRateIndexValueDate(Index1M,$H1309)</f>
        <v>48466</v>
      </c>
      <c r="J1309" s="52">
        <f>IFERROR(_xll.qlIndexFixing(Index1M,$H1309,TRUE,_xll.ohTrigger(RecalcTrigger,Trigger1M)),NA())</f>
        <v>3.1558358829588684E-2</v>
      </c>
      <c r="K1309" s="52">
        <f>IFERROR(_xll.qlIndexFixing(ONIndex1M,I1309,TRUE,_xll.ohTrigger(RecalcTrigger,Trigger1M)),NA())</f>
        <v>3.1523461902667194E-2</v>
      </c>
      <c r="L1309" s="52">
        <f>IFERROR(_xll.qlIndexFixing(Index3M,H1309,TRUE,_xll.ohTrigger(RecalcTrigger,Trigger3M)),NA())</f>
        <v>3.2851571712204118E-2</v>
      </c>
      <c r="M1309" s="52">
        <f>IFERROR(_xll.qlIndexFixing(ONIndex3M,I1309,TRUE,_xll.ohTrigger(RecalcTrigger,Trigger3M)),NA())</f>
        <v>3.2736505807191563E-2</v>
      </c>
      <c r="N1309" s="52">
        <f>IFERROR(_xll.qlIndexFixing(Index6M,$H1309,TRUE,_xll.ohTrigger(RecalcTrigger,Trigger6M)),NA())</f>
        <v>3.400122881793375E-2</v>
      </c>
      <c r="O1309" s="52">
        <f>IFERROR(_xll.qlIndexFixing(ONIndex6M,I1309,TRUE,_xll.ohTrigger(RecalcTrigger,Trigger6M)),NA())</f>
        <v>3.3752916273064315E-2</v>
      </c>
      <c r="P1309" s="52">
        <f>IFERROR(_xll.qlIndexFixing(Index1Y,$H1309,TRUE,_xll.ohTrigger(RecalcTrigger,Trigger1Y)),NA())</f>
        <v>3.5680266540877768E-2</v>
      </c>
      <c r="Q1309" s="52">
        <f>IFERROR(_xll.qlIndexFixing(ONIndex1Y,I1309,TRUE,_xll.ohTrigger(RecalcTrigger,Trigger1Y)),NA())</f>
        <v>3.5125202868462324E-2</v>
      </c>
    </row>
    <row r="1310" spans="2:17" x14ac:dyDescent="0.2">
      <c r="B1310" s="46" t="s">
        <v>51</v>
      </c>
      <c r="D1310" s="49">
        <f>_xll.qlCalendarAdvance(LocalCalendar,$D1309,B1310,"f",FALSE)</f>
        <v>48479</v>
      </c>
      <c r="E1310" s="49">
        <f>_xll.qlInterestRateIndexValueDate(IndexON,D1310)</f>
        <v>48479</v>
      </c>
      <c r="F1310" s="52">
        <f>IFERROR(_xll.qlIndexFixing(IndexON,D1310,TRUE,_xll.ohTrigger(RecalcTrigger,TriggerON)),NA())</f>
        <v>3.0855320285834154E-2</v>
      </c>
      <c r="H1310" s="49">
        <f>_xll.qlCalendarAdvance(IborCalendar,$H1309,B1310,"f",FALSE)</f>
        <v>48471</v>
      </c>
      <c r="I1310" s="49">
        <f>_xll.qlInterestRateIndexValueDate(Index1M,$H1310)</f>
        <v>48473</v>
      </c>
      <c r="J1310" s="52">
        <f>IFERROR(_xll.qlIndexFixing(Index1M,$H1310,TRUE,_xll.ohTrigger(RecalcTrigger,Trigger1M)),NA())</f>
        <v>3.1553191449963658E-2</v>
      </c>
      <c r="K1310" s="52">
        <f>IFERROR(_xll.qlIndexFixing(ONIndex1M,I1310,TRUE,_xll.ohTrigger(RecalcTrigger,Trigger1M)),NA())</f>
        <v>3.151940479761528E-2</v>
      </c>
      <c r="L1310" s="52">
        <f>IFERROR(_xll.qlIndexFixing(Index3M,H1310,TRUE,_xll.ohTrigger(RecalcTrigger,Trigger3M)),NA())</f>
        <v>3.2848544683089717E-2</v>
      </c>
      <c r="M1310" s="52">
        <f>IFERROR(_xll.qlIndexFixing(ONIndex3M,I1310,TRUE,_xll.ohTrigger(RecalcTrigger,Trigger3M)),NA())</f>
        <v>3.2733580488963909E-2</v>
      </c>
      <c r="N1310" s="52">
        <f>IFERROR(_xll.qlIndexFixing(Index6M,$H1310,TRUE,_xll.ohTrigger(RecalcTrigger,Trigger6M)),NA())</f>
        <v>3.3998196103469221E-2</v>
      </c>
      <c r="O1310" s="52">
        <f>IFERROR(_xll.qlIndexFixing(ONIndex6M,I1310,TRUE,_xll.ohTrigger(RecalcTrigger,Trigger6M)),NA())</f>
        <v>3.3750118055966283E-2</v>
      </c>
      <c r="P1310" s="52">
        <f>IFERROR(_xll.qlIndexFixing(Index1Y,$H1310,TRUE,_xll.ohTrigger(RecalcTrigger,Trigger1Y)),NA())</f>
        <v>3.5676618115962601E-2</v>
      </c>
      <c r="Q1310" s="52">
        <f>IFERROR(_xll.qlIndexFixing(ONIndex1Y,I1310,TRUE,_xll.ohTrigger(RecalcTrigger,Trigger1Y)),NA())</f>
        <v>3.5123661063858336E-2</v>
      </c>
    </row>
    <row r="1311" spans="2:17" x14ac:dyDescent="0.2">
      <c r="B1311" s="46" t="s">
        <v>51</v>
      </c>
      <c r="D1311" s="49">
        <f>_xll.qlCalendarAdvance(LocalCalendar,$D1310,B1311,"f",FALSE)</f>
        <v>48486</v>
      </c>
      <c r="E1311" s="49">
        <f>_xll.qlInterestRateIndexValueDate(IndexON,D1311)</f>
        <v>48486</v>
      </c>
      <c r="F1311" s="52">
        <f>IFERROR(_xll.qlIndexFixing(IndexON,D1311,TRUE,_xll.ohTrigger(RecalcTrigger,TriggerON)),NA())</f>
        <v>3.0852394751939016E-2</v>
      </c>
      <c r="H1311" s="49">
        <f>_xll.qlCalendarAdvance(IborCalendar,$H1310,B1311,"f",FALSE)</f>
        <v>48478</v>
      </c>
      <c r="I1311" s="49">
        <f>_xll.qlInterestRateIndexValueDate(Index1M,$H1311)</f>
        <v>48480</v>
      </c>
      <c r="J1311" s="52">
        <f>IFERROR(_xll.qlIndexFixing(Index1M,$H1311,TRUE,_xll.ohTrigger(RecalcTrigger,Trigger1M)),NA())</f>
        <v>3.1549110731582952E-2</v>
      </c>
      <c r="K1311" s="52">
        <f>IFERROR(_xll.qlIndexFixing(ONIndex1M,I1311,TRUE,_xll.ohTrigger(RecalcTrigger,Trigger1M)),NA())</f>
        <v>3.1515343786008287E-2</v>
      </c>
      <c r="L1311" s="52">
        <f>IFERROR(_xll.qlIndexFixing(Index3M,H1311,TRUE,_xll.ohTrigger(RecalcTrigger,Trigger3M)),NA())</f>
        <v>3.2845505571497007E-2</v>
      </c>
      <c r="M1311" s="52">
        <f>IFERROR(_xll.qlIndexFixing(ONIndex3M,I1311,TRUE,_xll.ohTrigger(RecalcTrigger,Trigger3M)),NA())</f>
        <v>3.2730643184484265E-2</v>
      </c>
      <c r="N1311" s="52">
        <f>IFERROR(_xll.qlIndexFixing(Index6M,$H1311,TRUE,_xll.ohTrigger(RecalcTrigger,Trigger6M)),NA())</f>
        <v>3.3995148854540011E-2</v>
      </c>
      <c r="O1311" s="52">
        <f>IFERROR(_xll.qlIndexFixing(ONIndex6M,I1311,TRUE,_xll.ohTrigger(RecalcTrigger,Trigger6M)),NA())</f>
        <v>3.374730554286387E-2</v>
      </c>
      <c r="P1311" s="52">
        <f>IFERROR(_xll.qlIndexFixing(Index1Y,$H1311,TRUE,_xll.ohTrigger(RecalcTrigger,Trigger1Y)),NA())</f>
        <v>3.5672890819766205E-2</v>
      </c>
      <c r="Q1311" s="52">
        <f>IFERROR(_xll.qlIndexFixing(ONIndex1Y,I1311,TRUE,_xll.ohTrigger(RecalcTrigger,Trigger1Y)),NA())</f>
        <v>3.5122043121198487E-2</v>
      </c>
    </row>
    <row r="1312" spans="2:17" x14ac:dyDescent="0.2">
      <c r="B1312" s="46" t="s">
        <v>51</v>
      </c>
      <c r="D1312" s="49">
        <f>_xll.qlCalendarAdvance(LocalCalendar,$D1311,B1312,"f",FALSE)</f>
        <v>48493</v>
      </c>
      <c r="E1312" s="49">
        <f>_xll.qlInterestRateIndexValueDate(IndexON,D1312)</f>
        <v>48493</v>
      </c>
      <c r="F1312" s="52">
        <f>IFERROR(_xll.qlIndexFixing(IndexON,D1312,TRUE,_xll.ohTrigger(RecalcTrigger,TriggerON)),NA())</f>
        <v>3.0849441882470074E-2</v>
      </c>
      <c r="H1312" s="49">
        <f>_xll.qlCalendarAdvance(IborCalendar,$H1311,B1312,"f",FALSE)</f>
        <v>48485</v>
      </c>
      <c r="I1312" s="49">
        <f>_xll.qlInterestRateIndexValueDate(Index1M,$H1312)</f>
        <v>48487</v>
      </c>
      <c r="J1312" s="52">
        <f>IFERROR(_xll.qlIndexFixing(Index1M,$H1312,TRUE,_xll.ohTrigger(RecalcTrigger,Trigger1M)),NA())</f>
        <v>3.1541760115011148E-2</v>
      </c>
      <c r="K1312" s="52">
        <f>IFERROR(_xll.qlIndexFixing(ONIndex1M,I1312,TRUE,_xll.ohTrigger(RecalcTrigger,Trigger1M)),NA())</f>
        <v>3.1511278867846215E-2</v>
      </c>
      <c r="L1312" s="52">
        <f>IFERROR(_xll.qlIndexFixing(Index3M,H1312,TRUE,_xll.ohTrigger(RecalcTrigger,Trigger3M)),NA())</f>
        <v>3.2842454377451452E-2</v>
      </c>
      <c r="M1312" s="52">
        <f>IFERROR(_xll.qlIndexFixing(ONIndex3M,I1312,TRUE,_xll.ohTrigger(RecalcTrigger,Trigger3M)),NA())</f>
        <v>3.2727693893592757E-2</v>
      </c>
      <c r="N1312" s="52">
        <f>IFERROR(_xll.qlIndexFixing(Index6M,$H1312,TRUE,_xll.ohTrigger(RecalcTrigger,Trigger6M)),NA())</f>
        <v>3.3993459100697877E-2</v>
      </c>
      <c r="O1312" s="52">
        <f>IFERROR(_xll.qlIndexFixing(ONIndex6M,I1312,TRUE,_xll.ohTrigger(RecalcTrigger,Trigger6M)),NA())</f>
        <v>3.3744478733677141E-2</v>
      </c>
      <c r="P1312" s="52">
        <f>IFERROR(_xll.qlIndexFixing(Index1Y,$H1312,TRUE,_xll.ohTrigger(RecalcTrigger,Trigger1Y)),NA())</f>
        <v>3.5669084653151439E-2</v>
      </c>
      <c r="Q1312" s="52">
        <f>IFERROR(_xll.qlIndexFixing(ONIndex1Y,I1312,TRUE,_xll.ohTrigger(RecalcTrigger,Trigger1Y)),NA())</f>
        <v>3.5120349040163035E-2</v>
      </c>
    </row>
    <row r="1313" spans="2:17" x14ac:dyDescent="0.2">
      <c r="B1313" s="46" t="s">
        <v>51</v>
      </c>
      <c r="D1313" s="49">
        <f>_xll.qlCalendarAdvance(LocalCalendar,$D1312,B1313,"f",FALSE)</f>
        <v>48500</v>
      </c>
      <c r="E1313" s="49">
        <f>_xll.qlInterestRateIndexValueDate(IndexON,D1313)</f>
        <v>48500</v>
      </c>
      <c r="F1313" s="52">
        <f>IFERROR(_xll.qlIndexFixing(IndexON,D1313,TRUE,_xll.ohTrigger(RecalcTrigger,TriggerON)),NA())</f>
        <v>3.084646167718752E-2</v>
      </c>
      <c r="H1313" s="49">
        <f>_xll.qlCalendarAdvance(IborCalendar,$H1312,B1313,"f",FALSE)</f>
        <v>48492</v>
      </c>
      <c r="I1313" s="49">
        <f>_xll.qlInterestRateIndexValueDate(Index1M,$H1313)</f>
        <v>48494</v>
      </c>
      <c r="J1313" s="52">
        <f>IFERROR(_xll.qlIndexFixing(Index1M,$H1313,TRUE,_xll.ohTrigger(RecalcTrigger,Trigger1M)),NA())</f>
        <v>3.1540937547401005E-2</v>
      </c>
      <c r="K1313" s="52">
        <f>IFERROR(_xll.qlIndexFixing(ONIndex1M,I1313,TRUE,_xll.ohTrigger(RecalcTrigger,Trigger1M)),NA())</f>
        <v>3.1507210043049128E-2</v>
      </c>
      <c r="L1313" s="52">
        <f>IFERROR(_xll.qlIndexFixing(Index3M,H1313,TRUE,_xll.ohTrigger(RecalcTrigger,Trigger3M)),NA())</f>
        <v>3.2840663663798189E-2</v>
      </c>
      <c r="M1313" s="52">
        <f>IFERROR(_xll.qlIndexFixing(ONIndex3M,I1313,TRUE,_xll.ohTrigger(RecalcTrigger,Trigger3M)),NA())</f>
        <v>3.2724732616369323E-2</v>
      </c>
      <c r="N1313" s="52">
        <f>IFERROR(_xll.qlIndexFixing(Index6M,$H1313,TRUE,_xll.ohTrigger(RecalcTrigger,Trigger6M)),NA())</f>
        <v>3.3990381456764328E-2</v>
      </c>
      <c r="O1313" s="52">
        <f>IFERROR(_xll.qlIndexFixing(ONIndex6M,I1313,TRUE,_xll.ohTrigger(RecalcTrigger,Trigger6M)),NA())</f>
        <v>3.3741637628565968E-2</v>
      </c>
      <c r="P1313" s="52">
        <f>IFERROR(_xll.qlIndexFixing(Index1Y,$H1313,TRUE,_xll.ohTrigger(RecalcTrigger,Trigger1Y)),NA())</f>
        <v>3.566519961699937E-2</v>
      </c>
      <c r="Q1313" s="52">
        <f>IFERROR(_xll.qlIndexFixing(ONIndex1Y,I1313,TRUE,_xll.ohTrigger(RecalcTrigger,Trigger1Y)),NA())</f>
        <v>3.5118578821071722E-2</v>
      </c>
    </row>
    <row r="1314" spans="2:17" x14ac:dyDescent="0.2">
      <c r="B1314" s="46" t="s">
        <v>51</v>
      </c>
      <c r="D1314" s="49">
        <f>_xll.qlCalendarAdvance(LocalCalendar,$D1313,B1314,"f",FALSE)</f>
        <v>48507</v>
      </c>
      <c r="E1314" s="49">
        <f>_xll.qlInterestRateIndexValueDate(IndexON,D1314)</f>
        <v>48507</v>
      </c>
      <c r="F1314" s="52">
        <f>IFERROR(_xll.qlIndexFixing(IndexON,D1314,TRUE,_xll.ohTrigger(RecalcTrigger,TriggerON)),NA())</f>
        <v>3.0843454136251225E-2</v>
      </c>
      <c r="H1314" s="49">
        <f>_xll.qlCalendarAdvance(IborCalendar,$H1313,B1314,"f",FALSE)</f>
        <v>48499</v>
      </c>
      <c r="I1314" s="49">
        <f>_xll.qlInterestRateIndexValueDate(Index1M,$H1314)</f>
        <v>48501</v>
      </c>
      <c r="J1314" s="52">
        <f>IFERROR(_xll.qlIndexFixing(Index1M,$H1314,TRUE,_xll.ohTrigger(RecalcTrigger,Trigger1M)),NA())</f>
        <v>3.1536845081604759E-2</v>
      </c>
      <c r="K1314" s="52">
        <f>IFERROR(_xll.qlIndexFixing(ONIndex1M,I1314,TRUE,_xll.ohTrigger(RecalcTrigger,Trigger1M)),NA())</f>
        <v>3.1503137311537088E-2</v>
      </c>
      <c r="L1314" s="52">
        <f>IFERROR(_xll.qlIndexFixing(Index3M,H1314,TRUE,_xll.ohTrigger(RecalcTrigger,Trigger3M)),NA())</f>
        <v>3.2837587162453205E-2</v>
      </c>
      <c r="M1314" s="52">
        <f>IFERROR(_xll.qlIndexFixing(ONIndex3M,I1314,TRUE,_xll.ohTrigger(RecalcTrigger,Trigger3M)),NA())</f>
        <v>3.2721759352813962E-2</v>
      </c>
      <c r="N1314" s="52">
        <f>IFERROR(_xll.qlIndexFixing(Index6M,$H1314,TRUE,_xll.ohTrigger(RecalcTrigger,Trigger6M)),NA())</f>
        <v>3.3987289277233879E-2</v>
      </c>
      <c r="O1314" s="52">
        <f>IFERROR(_xll.qlIndexFixing(ONIndex6M,I1314,TRUE,_xll.ohTrigger(RecalcTrigger,Trigger6M)),NA())</f>
        <v>3.3738782227370478E-2</v>
      </c>
      <c r="P1314" s="52">
        <f>IFERROR(_xll.qlIndexFixing(Index1Y,$H1314,TRUE,_xll.ohTrigger(RecalcTrigger,Trigger1Y)),NA())</f>
        <v>3.5661235712209867E-2</v>
      </c>
      <c r="Q1314" s="52">
        <f>IFERROR(_xll.qlIndexFixing(ONIndex1Y,I1314,TRUE,_xll.ohTrigger(RecalcTrigger,Trigger1Y)),NA())</f>
        <v>3.5116732463684741E-2</v>
      </c>
    </row>
    <row r="1315" spans="2:17" x14ac:dyDescent="0.2">
      <c r="B1315" s="46" t="s">
        <v>51</v>
      </c>
      <c r="D1315" s="49">
        <f>_xll.qlCalendarAdvance(LocalCalendar,$D1314,B1315,"f",FALSE)</f>
        <v>48514</v>
      </c>
      <c r="E1315" s="49">
        <f>_xll.qlInterestRateIndexValueDate(IndexON,D1315)</f>
        <v>48514</v>
      </c>
      <c r="F1315" s="52">
        <f>IFERROR(_xll.qlIndexFixing(IndexON,D1315,TRUE,_xll.ohTrigger(RecalcTrigger,TriggerON)),NA())</f>
        <v>3.0840419259581253E-2</v>
      </c>
      <c r="H1315" s="49">
        <f>_xll.qlCalendarAdvance(IborCalendar,$H1314,B1315,"f",FALSE)</f>
        <v>48506</v>
      </c>
      <c r="I1315" s="49">
        <f>_xll.qlInterestRateIndexValueDate(Index1M,$H1315)</f>
        <v>48508</v>
      </c>
      <c r="J1315" s="52">
        <f>IFERROR(_xll.qlIndexFixing(Index1M,$H1315,TRUE,_xll.ohTrigger(RecalcTrigger,Trigger1M)),NA())</f>
        <v>3.1532748700015822E-2</v>
      </c>
      <c r="K1315" s="52">
        <f>IFERROR(_xll.qlIndexFixing(ONIndex1M,I1315,TRUE,_xll.ohTrigger(RecalcTrigger,Trigger1M)),NA())</f>
        <v>3.149906067346997E-2</v>
      </c>
      <c r="L1315" s="52">
        <f>IFERROR(_xll.qlIndexFixing(Index3M,H1315,TRUE,_xll.ohTrigger(RecalcTrigger,Trigger3M)),NA())</f>
        <v>3.28344985776731E-2</v>
      </c>
      <c r="M1315" s="52">
        <f>IFERROR(_xll.qlIndexFixing(ONIndex3M,I1315,TRUE,_xll.ohTrigger(RecalcTrigger,Trigger3M)),NA())</f>
        <v>3.2718774103006609E-2</v>
      </c>
      <c r="N1315" s="52">
        <f>IFERROR(_xll.qlIndexFixing(Index6M,$H1315,TRUE,_xll.ohTrigger(RecalcTrigger,Trigger6M)),NA())</f>
        <v>3.3984182562173726E-2</v>
      </c>
      <c r="O1315" s="52">
        <f>IFERROR(_xll.qlIndexFixing(ONIndex6M,I1315,TRUE,_xll.ohTrigger(RecalcTrigger,Trigger6M)),NA())</f>
        <v>3.3735912530330481E-2</v>
      </c>
      <c r="P1315" s="52">
        <f>IFERROR(_xll.qlIndexFixing(Index1Y,$H1315,TRUE,_xll.ohTrigger(RecalcTrigger,Trigger1Y)),NA())</f>
        <v>3.5657192939700343E-2</v>
      </c>
      <c r="Q1315" s="52">
        <f>IFERROR(_xll.qlIndexFixing(ONIndex1Y,I1315,TRUE,_xll.ohTrigger(RecalcTrigger,Trigger1Y)),NA())</f>
        <v>3.5114809968161964E-2</v>
      </c>
    </row>
    <row r="1316" spans="2:17" x14ac:dyDescent="0.2">
      <c r="B1316" s="46" t="s">
        <v>51</v>
      </c>
      <c r="D1316" s="49">
        <f>_xll.qlCalendarAdvance(LocalCalendar,$D1315,B1316,"f",FALSE)</f>
        <v>48521</v>
      </c>
      <c r="E1316" s="49">
        <f>_xll.qlInterestRateIndexValueDate(IndexON,D1316)</f>
        <v>48521</v>
      </c>
      <c r="F1316" s="52">
        <f>IFERROR(_xll.qlIndexFixing(IndexON,D1316,TRUE,_xll.ohTrigger(RecalcTrigger,TriggerON)),NA())</f>
        <v>3.0837357047257541E-2</v>
      </c>
      <c r="H1316" s="49">
        <f>_xll.qlCalendarAdvance(IborCalendar,$H1315,B1316,"f",FALSE)</f>
        <v>48513</v>
      </c>
      <c r="I1316" s="49">
        <f>_xll.qlInterestRateIndexValueDate(Index1M,$H1316)</f>
        <v>48515</v>
      </c>
      <c r="J1316" s="52">
        <f>IFERROR(_xll.qlIndexFixing(Index1M,$H1316,TRUE,_xll.ohTrigger(RecalcTrigger,Trigger1M)),NA())</f>
        <v>3.1528648402639192E-2</v>
      </c>
      <c r="K1316" s="52">
        <f>IFERROR(_xll.qlIndexFixing(ONIndex1M,I1316,TRUE,_xll.ohTrigger(RecalcTrigger,Trigger1M)),NA())</f>
        <v>3.1494980128687899E-2</v>
      </c>
      <c r="L1316" s="52">
        <f>IFERROR(_xll.qlIndexFixing(Index3M,H1316,TRUE,_xll.ohTrigger(RecalcTrigger,Trigger3M)),NA())</f>
        <v>3.283139790948307E-2</v>
      </c>
      <c r="M1316" s="52">
        <f>IFERROR(_xll.qlIndexFixing(ONIndex3M,I1316,TRUE,_xll.ohTrigger(RecalcTrigger,Trigger3M)),NA())</f>
        <v>3.2715776866787394E-2</v>
      </c>
      <c r="N1316" s="52">
        <f>IFERROR(_xll.qlIndexFixing(Index6M,$H1316,TRUE,_xll.ohTrigger(RecalcTrigger,Trigger6M)),NA())</f>
        <v>3.3981061311651503E-2</v>
      </c>
      <c r="O1316" s="52">
        <f>IFERROR(_xll.qlIndexFixing(ONIndex6M,I1316,TRUE,_xll.ohTrigger(RecalcTrigger,Trigger6M)),NA())</f>
        <v>3.3733028537126231E-2</v>
      </c>
      <c r="P1316" s="52">
        <f>IFERROR(_xll.qlIndexFixing(Index1Y,$H1316,TRUE,_xll.ohTrigger(RecalcTrigger,Trigger1Y)),NA())</f>
        <v>3.5653071300407679E-2</v>
      </c>
      <c r="Q1316" s="52">
        <f>IFERROR(_xll.qlIndexFixing(ONIndex1Y,I1316,TRUE,_xll.ohTrigger(RecalcTrigger,Trigger1Y)),NA())</f>
        <v>3.5112811334423455E-2</v>
      </c>
    </row>
    <row r="1317" spans="2:17" x14ac:dyDescent="0.2">
      <c r="B1317" s="46" t="s">
        <v>51</v>
      </c>
      <c r="D1317" s="49">
        <f>_xll.qlCalendarAdvance(LocalCalendar,$D1316,B1317,"f",FALSE)</f>
        <v>48528</v>
      </c>
      <c r="E1317" s="49">
        <f>_xll.qlInterestRateIndexValueDate(IndexON,D1317)</f>
        <v>48528</v>
      </c>
      <c r="F1317" s="52">
        <f>IFERROR(_xll.qlIndexFixing(IndexON,D1317,TRUE,_xll.ohTrigger(RecalcTrigger,TriggerON)),NA())</f>
        <v>3.0835366171473311E-2</v>
      </c>
      <c r="H1317" s="49">
        <f>_xll.qlCalendarAdvance(IborCalendar,$H1316,B1317,"f",FALSE)</f>
        <v>48520</v>
      </c>
      <c r="I1317" s="49">
        <f>_xll.qlInterestRateIndexValueDate(Index1M,$H1317)</f>
        <v>48522</v>
      </c>
      <c r="J1317" s="52">
        <f>IFERROR(_xll.qlIndexFixing(Index1M,$H1317,TRUE,_xll.ohTrigger(RecalcTrigger,Trigger1M)),NA())</f>
        <v>3.152454418947237E-2</v>
      </c>
      <c r="K1317" s="52">
        <f>IFERROR(_xll.qlIndexFixing(ONIndex1M,I1317,TRUE,_xll.ohTrigger(RecalcTrigger,Trigger1M)),NA())</f>
        <v>3.149089567735075E-2</v>
      </c>
      <c r="L1317" s="52">
        <f>IFERROR(_xll.qlIndexFixing(Index3M,H1317,TRUE,_xll.ohTrigger(RecalcTrigger,Trigger3M)),NA())</f>
        <v>3.2828285157913528E-2</v>
      </c>
      <c r="M1317" s="52">
        <f>IFERROR(_xll.qlIndexFixing(ONIndex3M,I1317,TRUE,_xll.ohTrigger(RecalcTrigger,Trigger3M)),NA())</f>
        <v>3.2712767644156315E-2</v>
      </c>
      <c r="N1317" s="52">
        <f>IFERROR(_xll.qlIndexFixing(Index6M,$H1317,TRUE,_xll.ohTrigger(RecalcTrigger,Trigger6M)),NA())</f>
        <v>3.3976560140905131E-2</v>
      </c>
      <c r="O1317" s="52">
        <f>IFERROR(_xll.qlIndexFixing(ONIndex6M,I1317,TRUE,_xll.ohTrigger(RecalcTrigger,Trigger6M)),NA())</f>
        <v>3.37301302479176E-2</v>
      </c>
      <c r="P1317" s="52">
        <f>IFERROR(_xll.qlIndexFixing(Index1Y,$H1317,TRUE,_xll.ohTrigger(RecalcTrigger,Trigger1Y)),NA())</f>
        <v>3.5648870795285649E-2</v>
      </c>
      <c r="Q1317" s="52">
        <f>IFERROR(_xll.qlIndexFixing(ONIndex1Y,I1317,TRUE,_xll.ohTrigger(RecalcTrigger,Trigger1Y)),NA())</f>
        <v>3.511073656254915E-2</v>
      </c>
    </row>
    <row r="1318" spans="2:17" x14ac:dyDescent="0.2">
      <c r="B1318" s="46" t="s">
        <v>51</v>
      </c>
      <c r="D1318" s="49">
        <f>_xll.qlCalendarAdvance(LocalCalendar,$D1317,B1318,"f",FALSE)</f>
        <v>48535</v>
      </c>
      <c r="E1318" s="49">
        <f>_xll.qlInterestRateIndexValueDate(IndexON,D1318)</f>
        <v>48535</v>
      </c>
      <c r="F1318" s="52">
        <f>IFERROR(_xll.qlIndexFixing(IndexON,D1318,TRUE,_xll.ohTrigger(RecalcTrigger,TriggerON)),NA())</f>
        <v>3.0831150615568959E-2</v>
      </c>
      <c r="H1318" s="49">
        <f>_xll.qlCalendarAdvance(IborCalendar,$H1317,B1318,"f",FALSE)</f>
        <v>48527</v>
      </c>
      <c r="I1318" s="49">
        <f>_xll.qlInterestRateIndexValueDate(Index1M,$H1318)</f>
        <v>48530</v>
      </c>
      <c r="J1318" s="52">
        <f>IFERROR(_xll.qlIndexFixing(Index1M,$H1318,TRUE,_xll.ohTrigger(RecalcTrigger,Trigger1M)),NA())</f>
        <v>3.1518764121813835E-2</v>
      </c>
      <c r="K1318" s="52">
        <f>IFERROR(_xll.qlIndexFixing(ONIndex1M,I1318,TRUE,_xll.ohTrigger(RecalcTrigger,Trigger1M)),NA())</f>
        <v>3.1488392290519585E-2</v>
      </c>
      <c r="L1318" s="52">
        <f>IFERROR(_xll.qlIndexFixing(Index3M,H1318,TRUE,_xll.ohTrigger(RecalcTrigger,Trigger3M)),NA())</f>
        <v>3.28272461848646E-2</v>
      </c>
      <c r="M1318" s="52">
        <f>IFERROR(_xll.qlIndexFixing(ONIndex3M,I1318,TRUE,_xll.ohTrigger(RecalcTrigger,Trigger3M)),NA())</f>
        <v>3.2711852903286598E-2</v>
      </c>
      <c r="N1318" s="52">
        <f>IFERROR(_xll.qlIndexFixing(Index6M,$H1318,TRUE,_xll.ohTrigger(RecalcTrigger,Trigger6M)),NA())</f>
        <v>3.3972960110659513E-2</v>
      </c>
      <c r="O1318" s="52">
        <f>IFERROR(_xll.qlIndexFixing(ONIndex6M,I1318,TRUE,_xll.ohTrigger(RecalcTrigger,Trigger6M)),NA())</f>
        <v>3.3729542507021648E-2</v>
      </c>
      <c r="P1318" s="52">
        <f>IFERROR(_xll.qlIndexFixing(Index1Y,$H1318,TRUE,_xll.ohTrigger(RecalcTrigger,Trigger1Y)),NA())</f>
        <v>3.5646743535511095E-2</v>
      </c>
      <c r="Q1318" s="52">
        <f>IFERROR(_xll.qlIndexFixing(ONIndex1Y,I1318,TRUE,_xll.ohTrigger(RecalcTrigger,Trigger1Y)),NA())</f>
        <v>3.5111380517172108E-2</v>
      </c>
    </row>
    <row r="1319" spans="2:17" x14ac:dyDescent="0.2">
      <c r="B1319" s="46" t="s">
        <v>51</v>
      </c>
      <c r="D1319" s="49">
        <f>_xll.qlCalendarAdvance(LocalCalendar,$D1318,B1319,"f",FALSE)</f>
        <v>48542</v>
      </c>
      <c r="E1319" s="49">
        <f>_xll.qlInterestRateIndexValueDate(IndexON,D1319)</f>
        <v>48542</v>
      </c>
      <c r="F1319" s="52">
        <f>IFERROR(_xll.qlIndexFixing(IndexON,D1319,TRUE,_xll.ohTrigger(RecalcTrigger,TriggerON)),NA())</f>
        <v>3.0829100626670325E-2</v>
      </c>
      <c r="H1319" s="49">
        <f>_xll.qlCalendarAdvance(IborCalendar,$H1318,B1319,"f",FALSE)</f>
        <v>48534</v>
      </c>
      <c r="I1319" s="49">
        <f>_xll.qlInterestRateIndexValueDate(Index1M,$H1319)</f>
        <v>48536</v>
      </c>
      <c r="J1319" s="52">
        <f>IFERROR(_xll.qlIndexFixing(Index1M,$H1319,TRUE,_xll.ohTrigger(RecalcTrigger,Trigger1M)),NA())</f>
        <v>3.1516324015800623E-2</v>
      </c>
      <c r="K1319" s="52">
        <f>IFERROR(_xll.qlIndexFixing(ONIndex1M,I1319,TRUE,_xll.ohTrigger(RecalcTrigger,Trigger1M)),NA())</f>
        <v>3.1482715054691468E-2</v>
      </c>
      <c r="L1319" s="52">
        <f>IFERROR(_xll.qlIndexFixing(Index3M,H1319,TRUE,_xll.ohTrigger(RecalcTrigger,Trigger3M)),NA())</f>
        <v>3.2822023404746242E-2</v>
      </c>
      <c r="M1319" s="52">
        <f>IFERROR(_xll.qlIndexFixing(ONIndex3M,I1319,TRUE,_xll.ohTrigger(RecalcTrigger,Trigger3M)),NA())</f>
        <v>3.2706713240138185E-2</v>
      </c>
      <c r="N1319" s="52">
        <f>IFERROR(_xll.qlIndexFixing(Index6M,$H1319,TRUE,_xll.ohTrigger(RecalcTrigger,Trigger6M)),NA())</f>
        <v>3.3970247630323698E-2</v>
      </c>
      <c r="O1319" s="52">
        <f>IFERROR(_xll.qlIndexFixing(ONIndex6M,I1319,TRUE,_xll.ohTrigger(RecalcTrigger,Trigger6M)),NA())</f>
        <v>3.3724290781567134E-2</v>
      </c>
      <c r="P1319" s="52">
        <f>IFERROR(_xll.qlIndexFixing(Index1Y,$H1319,TRUE,_xll.ohTrigger(RecalcTrigger,Trigger1Y)),NA())</f>
        <v>3.5640233191462665E-2</v>
      </c>
      <c r="Q1319" s="52">
        <f>IFERROR(_xll.qlIndexFixing(ONIndex1Y,I1319,TRUE,_xll.ohTrigger(RecalcTrigger,Trigger1Y)),NA())</f>
        <v>3.5106358604073407E-2</v>
      </c>
    </row>
    <row r="1320" spans="2:17" x14ac:dyDescent="0.2">
      <c r="B1320" s="46" t="s">
        <v>51</v>
      </c>
      <c r="D1320" s="49">
        <f>_xll.qlCalendarAdvance(LocalCalendar,$D1319,B1320,"f",FALSE)</f>
        <v>48549</v>
      </c>
      <c r="E1320" s="49">
        <f>_xll.qlInterestRateIndexValueDate(IndexON,D1320)</f>
        <v>48549</v>
      </c>
      <c r="F1320" s="52">
        <f>IFERROR(_xll.qlIndexFixing(IndexON,D1320,TRUE,_xll.ohTrigger(RecalcTrigger,TriggerON)),NA())</f>
        <v>3.0824834841025606E-2</v>
      </c>
      <c r="H1320" s="49">
        <f>_xll.qlCalendarAdvance(IborCalendar,$H1319,B1320,"f",FALSE)</f>
        <v>48541</v>
      </c>
      <c r="I1320" s="49">
        <f>_xll.qlInterestRateIndexValueDate(Index1M,$H1320)</f>
        <v>48544</v>
      </c>
      <c r="J1320" s="52">
        <f>IFERROR(_xll.qlIndexFixing(Index1M,$H1320,TRUE,_xll.ohTrigger(RecalcTrigger,Trigger1M)),NA())</f>
        <v>3.1512703208261529E-2</v>
      </c>
      <c r="K1320" s="52">
        <f>IFERROR(_xll.qlIndexFixing(ONIndex1M,I1320,TRUE,_xll.ohTrigger(RecalcTrigger,Trigger1M)),NA())</f>
        <v>3.1480200189761831E-2</v>
      </c>
      <c r="L1320" s="52">
        <f>IFERROR(_xll.qlIndexFixing(Index3M,H1320,TRUE,_xll.ohTrigger(RecalcTrigger,Trigger3M)),NA())</f>
        <v>3.2820952217601479E-2</v>
      </c>
      <c r="M1320" s="52">
        <f>IFERROR(_xll.qlIndexFixing(ONIndex3M,I1320,TRUE,_xll.ohTrigger(RecalcTrigger,Trigger3M)),NA())</f>
        <v>3.2705766571528017E-2</v>
      </c>
      <c r="N1320" s="52">
        <f>IFERROR(_xll.qlIndexFixing(Index6M,$H1320,TRUE,_xll.ohTrigger(RecalcTrigger,Trigger6M)),NA())</f>
        <v>3.3966614379754789E-2</v>
      </c>
      <c r="O1320" s="52">
        <f>IFERROR(_xll.qlIndexFixing(ONIndex6M,I1320,TRUE,_xll.ohTrigger(RecalcTrigger,Trigger6M)),NA())</f>
        <v>3.3723665178531093E-2</v>
      </c>
      <c r="P1320" s="52">
        <f>IFERROR(_xll.qlIndexFixing(Index1Y,$H1320,TRUE,_xll.ohTrigger(RecalcTrigger,Trigger1Y)),NA())</f>
        <v>3.5637901421783684E-2</v>
      </c>
      <c r="Q1320" s="52">
        <f>IFERROR(_xll.qlIndexFixing(ONIndex1Y,I1320,TRUE,_xll.ohTrigger(RecalcTrigger,Trigger1Y)),NA())</f>
        <v>3.5106805882767489E-2</v>
      </c>
    </row>
    <row r="1321" spans="2:17" x14ac:dyDescent="0.2">
      <c r="B1321" s="46" t="s">
        <v>51</v>
      </c>
      <c r="D1321" s="49">
        <f>_xll.qlCalendarAdvance(LocalCalendar,$D1320,B1321,"f",FALSE)</f>
        <v>48556</v>
      </c>
      <c r="E1321" s="49">
        <f>_xll.qlInterestRateIndexValueDate(IndexON,D1321)</f>
        <v>48556</v>
      </c>
      <c r="F1321" s="52">
        <f>IFERROR(_xll.qlIndexFixing(IndexON,D1321,TRUE,_xll.ohTrigger(RecalcTrigger,TriggerON)),NA())</f>
        <v>3.0821635950193382E-2</v>
      </c>
      <c r="H1321" s="49">
        <f>_xll.qlCalendarAdvance(IborCalendar,$H1320,B1321,"f",FALSE)</f>
        <v>48548</v>
      </c>
      <c r="I1321" s="49">
        <f>_xll.qlInterestRateIndexValueDate(Index1M,$H1321)</f>
        <v>48550</v>
      </c>
      <c r="J1321" s="52">
        <f>IFERROR(_xll.qlIndexFixing(Index1M,$H1321,TRUE,_xll.ohTrigger(RecalcTrigger,Trigger1M)),NA())</f>
        <v>3.1509171097558214E-2</v>
      </c>
      <c r="K1321" s="52">
        <f>IFERROR(_xll.qlIndexFixing(ONIndex1M,I1321,TRUE,_xll.ohTrigger(RecalcTrigger,Trigger1M)),NA())</f>
        <v>3.1474518805651996E-2</v>
      </c>
      <c r="L1321" s="52">
        <f>IFERROR(_xll.qlIndexFixing(Index3M,H1321,TRUE,_xll.ohTrigger(RecalcTrigger,Trigger3M)),NA())</f>
        <v>3.2813186499027758E-2</v>
      </c>
      <c r="M1321" s="52">
        <f>IFERROR(_xll.qlIndexFixing(ONIndex3M,I1321,TRUE,_xll.ohTrigger(RecalcTrigger,Trigger3M)),NA())</f>
        <v>3.2700610890712412E-2</v>
      </c>
      <c r="N1321" s="52">
        <f>IFERROR(_xll.qlIndexFixing(Index6M,$H1321,TRUE,_xll.ohTrigger(RecalcTrigger,Trigger6M)),NA())</f>
        <v>3.3965237029484688E-2</v>
      </c>
      <c r="O1321" s="52">
        <f>IFERROR(_xll.qlIndexFixing(ONIndex6M,I1321,TRUE,_xll.ohTrigger(RecalcTrigger,Trigger6M)),NA())</f>
        <v>3.3718394131199148E-2</v>
      </c>
      <c r="P1321" s="52">
        <f>IFERROR(_xll.qlIndexFixing(Index1Y,$H1321,TRUE,_xll.ohTrigger(RecalcTrigger,Trigger1Y)),NA())</f>
        <v>3.5631280136231777E-2</v>
      </c>
      <c r="Q1321" s="52">
        <f>IFERROR(_xll.qlIndexFixing(ONIndex1Y,I1321,TRUE,_xll.ohTrigger(RecalcTrigger,Trigger1Y)),NA())</f>
        <v>3.5101676092974543E-2</v>
      </c>
    </row>
    <row r="1322" spans="2:17" x14ac:dyDescent="0.2">
      <c r="B1322" s="46" t="s">
        <v>51</v>
      </c>
      <c r="D1322" s="49">
        <f>_xll.qlCalendarAdvance(LocalCalendar,$D1321,B1322,"f",FALSE)</f>
        <v>48563</v>
      </c>
      <c r="E1322" s="49">
        <f>_xll.qlInterestRateIndexValueDate(IndexON,D1322)</f>
        <v>48563</v>
      </c>
      <c r="F1322" s="52">
        <f>IFERROR(_xll.qlIndexFixing(IndexON,D1322,TRUE,_xll.ohTrigger(RecalcTrigger,TriggerON)),NA())</f>
        <v>3.0818409723787354E-2</v>
      </c>
      <c r="H1322" s="49">
        <f>_xll.qlCalendarAdvance(IborCalendar,$H1321,B1322,"f",FALSE)</f>
        <v>48555</v>
      </c>
      <c r="I1322" s="49">
        <f>_xll.qlInterestRateIndexValueDate(Index1M,$H1322)</f>
        <v>48557</v>
      </c>
      <c r="J1322" s="52">
        <f>IFERROR(_xll.qlIndexFixing(Index1M,$H1322,TRUE,_xll.ohTrigger(RecalcTrigger,Trigger1M)),NA())</f>
        <v>3.1503964387000205E-2</v>
      </c>
      <c r="K1322" s="52">
        <f>IFERROR(_xll.qlIndexFixing(ONIndex1M,I1322,TRUE,_xll.ohTrigger(RecalcTrigger,Trigger1M)),NA())</f>
        <v>3.1470414821219705E-2</v>
      </c>
      <c r="L1322" s="52">
        <f>IFERROR(_xll.qlIndexFixing(Index3M,H1322,TRUE,_xll.ohTrigger(RecalcTrigger,Trigger3M)),NA())</f>
        <v>3.2810015632860789E-2</v>
      </c>
      <c r="M1322" s="52">
        <f>IFERROR(_xll.qlIndexFixing(ONIndex3M,I1322,TRUE,_xll.ohTrigger(RecalcTrigger,Trigger3M)),NA())</f>
        <v>3.269754173658157E-2</v>
      </c>
      <c r="N1322" s="52">
        <f>IFERROR(_xll.qlIndexFixing(Index6M,$H1322,TRUE,_xll.ohTrigger(RecalcTrigger,Trigger6M)),NA())</f>
        <v>3.3962028567621025E-2</v>
      </c>
      <c r="O1322" s="52">
        <f>IFERROR(_xll.qlIndexFixing(ONIndex6M,I1322,TRUE,_xll.ohTrigger(RecalcTrigger,Trigger6M)),NA())</f>
        <v>3.3715424362048552E-2</v>
      </c>
      <c r="P1322" s="52">
        <f>IFERROR(_xll.qlIndexFixing(Index1Y,$H1322,TRUE,_xll.ohTrigger(RecalcTrigger,Trigger1Y)),NA())</f>
        <v>3.5626685316917928E-2</v>
      </c>
      <c r="Q1322" s="52">
        <f>IFERROR(_xll.qlIndexFixing(ONIndex1Y,I1322,TRUE,_xll.ohTrigger(RecalcTrigger,Trigger1Y)),NA())</f>
        <v>3.5099220630101513E-2</v>
      </c>
    </row>
    <row r="1323" spans="2:17" x14ac:dyDescent="0.2">
      <c r="B1323" s="46" t="s">
        <v>51</v>
      </c>
      <c r="D1323" s="49">
        <f>_xll.qlCalendarAdvance(LocalCalendar,$D1322,B1323,"f",FALSE)</f>
        <v>48570</v>
      </c>
      <c r="E1323" s="49">
        <f>_xll.qlInterestRateIndexValueDate(IndexON,D1323)</f>
        <v>48570</v>
      </c>
      <c r="F1323" s="52">
        <f>IFERROR(_xll.qlIndexFixing(IndexON,D1323,TRUE,_xll.ohTrigger(RecalcTrigger,TriggerON)),NA())</f>
        <v>3.081515616164765E-2</v>
      </c>
      <c r="H1323" s="49">
        <f>_xll.qlCalendarAdvance(IborCalendar,$H1322,B1323,"f",FALSE)</f>
        <v>48562</v>
      </c>
      <c r="I1323" s="49">
        <f>_xll.qlInterestRateIndexValueDate(Index1M,$H1323)</f>
        <v>48564</v>
      </c>
      <c r="J1323" s="52">
        <f>IFERROR(_xll.qlIndexFixing(Index1M,$H1323,TRUE,_xll.ohTrigger(RecalcTrigger,Trigger1M)),NA())</f>
        <v>3.150091831717429E-2</v>
      </c>
      <c r="K1323" s="52">
        <f>IFERROR(_xll.qlIndexFixing(ONIndex1M,I1323,TRUE,_xll.ohTrigger(RecalcTrigger,Trigger1M)),NA())</f>
        <v>3.1466306930072463E-2</v>
      </c>
      <c r="L1323" s="52">
        <f>IFERROR(_xll.qlIndexFixing(Index3M,H1323,TRUE,_xll.ohTrigger(RecalcTrigger,Trigger3M)),NA())</f>
        <v>3.280683268562079E-2</v>
      </c>
      <c r="M1323" s="52">
        <f>IFERROR(_xll.qlIndexFixing(ONIndex3M,I1323,TRUE,_xll.ohTrigger(RecalcTrigger,Trigger3M)),NA())</f>
        <v>3.2694460596038866E-2</v>
      </c>
      <c r="N1323" s="52">
        <f>IFERROR(_xll.qlIndexFixing(Index6M,$H1323,TRUE,_xll.ohTrigger(RecalcTrigger,Trigger6M)),NA())</f>
        <v>3.3958805570774471E-2</v>
      </c>
      <c r="O1323" s="52">
        <f>IFERROR(_xll.qlIndexFixing(ONIndex6M,I1323,TRUE,_xll.ohTrigger(RecalcTrigger,Trigger6M)),NA())</f>
        <v>3.3712440296813639E-2</v>
      </c>
      <c r="P1323" s="52">
        <f>IFERROR(_xll.qlIndexFixing(Index1Y,$H1323,TRUE,_xll.ohTrigger(RecalcTrigger,Trigger1Y)),NA())</f>
        <v>3.5622011637884879E-2</v>
      </c>
      <c r="Q1323" s="52">
        <f>IFERROR(_xll.qlIndexFixing(ONIndex1Y,I1323,TRUE,_xll.ohTrigger(RecalcTrigger,Trigger1Y)),NA())</f>
        <v>3.5096689029092687E-2</v>
      </c>
    </row>
    <row r="1324" spans="2:17" x14ac:dyDescent="0.2">
      <c r="B1324" s="46" t="s">
        <v>51</v>
      </c>
      <c r="D1324" s="49">
        <f>_xll.qlCalendarAdvance(LocalCalendar,$D1323,B1324,"f",FALSE)</f>
        <v>48577</v>
      </c>
      <c r="E1324" s="49">
        <f>_xll.qlInterestRateIndexValueDate(IndexON,D1324)</f>
        <v>48577</v>
      </c>
      <c r="F1324" s="52">
        <f>IFERROR(_xll.qlIndexFixing(IndexON,D1324,TRUE,_xll.ohTrigger(RecalcTrigger,TriggerON)),NA())</f>
        <v>3.0811875263774269E-2</v>
      </c>
      <c r="H1324" s="49">
        <f>_xll.qlCalendarAdvance(IborCalendar,$H1323,B1324,"f",FALSE)</f>
        <v>48569</v>
      </c>
      <c r="I1324" s="49">
        <f>_xll.qlInterestRateIndexValueDate(Index1M,$H1324)</f>
        <v>48571</v>
      </c>
      <c r="J1324" s="52">
        <f>IFERROR(_xll.qlIndexFixing(Index1M,$H1324,TRUE,_xll.ohTrigger(RecalcTrigger,Trigger1M)),NA())</f>
        <v>3.1495705055656353E-2</v>
      </c>
      <c r="K1324" s="52">
        <f>IFERROR(_xll.qlIndexFixing(ONIndex1M,I1324,TRUE,_xll.ohTrigger(RecalcTrigger,Trigger1M)),NA())</f>
        <v>3.1467599824224202E-2</v>
      </c>
      <c r="L1324" s="52">
        <f>IFERROR(_xll.qlIndexFixing(Index3M,H1324,TRUE,_xll.ohTrigger(RecalcTrigger,Trigger3M)),NA())</f>
        <v>3.2803637657334406E-2</v>
      </c>
      <c r="M1324" s="52">
        <f>IFERROR(_xll.qlIndexFixing(ONIndex3M,I1324,TRUE,_xll.ohTrigger(RecalcTrigger,Trigger3M)),NA())</f>
        <v>3.2697681619899832E-2</v>
      </c>
      <c r="N1324" s="52">
        <f>IFERROR(_xll.qlIndexFixing(Index6M,$H1324,TRUE,_xll.ohTrigger(RecalcTrigger,Trigger6M)),NA())</f>
        <v>3.3955568039017066E-2</v>
      </c>
      <c r="O1324" s="52">
        <f>IFERROR(_xll.qlIndexFixing(ONIndex6M,I1324,TRUE,_xll.ohTrigger(RecalcTrigger,Trigger6M)),NA())</f>
        <v>3.371625884046825E-2</v>
      </c>
      <c r="P1324" s="52">
        <f>IFERROR(_xll.qlIndexFixing(Index1Y,$H1324,TRUE,_xll.ohTrigger(RecalcTrigger,Trigger1Y)),NA())</f>
        <v>3.5617259100213856E-2</v>
      </c>
      <c r="Q1324" s="52">
        <f>IFERROR(_xll.qlIndexFixing(ONIndex1Y,I1324,TRUE,_xll.ohTrigger(RecalcTrigger,Trigger1Y)),NA())</f>
        <v>3.5101682624003594E-2</v>
      </c>
    </row>
    <row r="1325" spans="2:17" x14ac:dyDescent="0.2">
      <c r="B1325" s="46" t="s">
        <v>51</v>
      </c>
      <c r="D1325" s="49">
        <f>_xll.qlCalendarAdvance(LocalCalendar,$D1324,B1325,"f",FALSE)</f>
        <v>48584</v>
      </c>
      <c r="E1325" s="49">
        <f>_xll.qlInterestRateIndexValueDate(IndexON,D1325)</f>
        <v>48584</v>
      </c>
      <c r="F1325" s="52">
        <f>IFERROR(_xll.qlIndexFixing(IndexON,D1325,TRUE,_xll.ohTrigger(RecalcTrigger,TriggerON)),NA())</f>
        <v>3.0808567030247147E-2</v>
      </c>
      <c r="H1325" s="49">
        <f>_xll.qlCalendarAdvance(IborCalendar,$H1324,B1325,"f",FALSE)</f>
        <v>48577</v>
      </c>
      <c r="I1325" s="49">
        <f>_xll.qlInterestRateIndexValueDate(Index1M,$H1325)</f>
        <v>48583</v>
      </c>
      <c r="J1325" s="52">
        <f>IFERROR(_xll.qlIndexFixing(Index1M,$H1325,TRUE,_xll.ohTrigger(RecalcTrigger,Trigger1M)),NA())</f>
        <v>3.1487533265917599E-2</v>
      </c>
      <c r="K1325" s="52">
        <f>IFERROR(_xll.qlIndexFixing(ONIndex1M,I1325,TRUE,_xll.ohTrigger(RecalcTrigger,Trigger1M)),NA())</f>
        <v>3.1455137247373699E-2</v>
      </c>
      <c r="L1325" s="52">
        <f>IFERROR(_xll.qlIndexFixing(Index3M,H1325,TRUE,_xll.ohTrigger(RecalcTrigger,Trigger3M)),NA())</f>
        <v>3.2798132359149967E-2</v>
      </c>
      <c r="M1325" s="52">
        <f>IFERROR(_xll.qlIndexFixing(ONIndex3M,I1325,TRUE,_xll.ohTrigger(RecalcTrigger,Trigger3M)),NA())</f>
        <v>3.2686037079514563E-2</v>
      </c>
      <c r="N1325" s="52">
        <f>IFERROR(_xll.qlIndexFixing(Index6M,$H1325,TRUE,_xll.ohTrigger(RecalcTrigger,Trigger6M)),NA())</f>
        <v>3.3949984168859158E-2</v>
      </c>
      <c r="O1325" s="52">
        <f>IFERROR(_xll.qlIndexFixing(ONIndex6M,I1325,TRUE,_xll.ohTrigger(RecalcTrigger,Trigger6M)),NA())</f>
        <v>3.3704268627872125E-2</v>
      </c>
      <c r="P1325" s="52">
        <f>IFERROR(_xll.qlIndexFixing(Index1Y,$H1325,TRUE,_xll.ohTrigger(RecalcTrigger,Trigger1Y)),NA())</f>
        <v>3.5608928428923083E-2</v>
      </c>
      <c r="Q1325" s="52">
        <f>IFERROR(_xll.qlIndexFixing(ONIndex1Y,I1325,TRUE,_xll.ohTrigger(RecalcTrigger,Trigger1Y)),NA())</f>
        <v>3.5089433741921638E-2</v>
      </c>
    </row>
    <row r="1326" spans="2:17" x14ac:dyDescent="0.2">
      <c r="B1326" s="46" t="s">
        <v>51</v>
      </c>
      <c r="D1326" s="49">
        <f>_xll.qlCalendarAdvance(LocalCalendar,$D1325,B1326,"f",FALSE)</f>
        <v>48591</v>
      </c>
      <c r="E1326" s="49">
        <f>_xll.qlInterestRateIndexValueDate(IndexON,D1326)</f>
        <v>48591</v>
      </c>
      <c r="F1326" s="52">
        <f>IFERROR(_xll.qlIndexFixing(IndexON,D1326,TRUE,_xll.ohTrigger(RecalcTrigger,TriggerON)),NA())</f>
        <v>3.0805231461066285E-2</v>
      </c>
      <c r="H1326" s="49">
        <f>_xll.qlCalendarAdvance(IborCalendar,$H1325,B1326,"f",FALSE)</f>
        <v>48584</v>
      </c>
      <c r="I1326" s="49">
        <f>_xll.qlInterestRateIndexValueDate(Index1M,$H1326)</f>
        <v>48586</v>
      </c>
      <c r="J1326" s="52">
        <f>IFERROR(_xll.qlIndexFixing(Index1M,$H1326,TRUE,_xll.ohTrigger(RecalcTrigger,Trigger1M)),NA())</f>
        <v>3.1485758769403994E-2</v>
      </c>
      <c r="K1326" s="52">
        <f>IFERROR(_xll.qlIndexFixing(ONIndex1M,I1326,TRUE,_xll.ohTrigger(RecalcTrigger,Trigger1M)),NA())</f>
        <v>3.1455530114232744E-2</v>
      </c>
      <c r="L1326" s="52">
        <f>IFERROR(_xll.qlIndexFixing(Index3M,H1326,TRUE,_xll.ohTrigger(RecalcTrigger,Trigger3M)),NA())</f>
        <v>3.2796750487215753E-2</v>
      </c>
      <c r="M1326" s="52">
        <f>IFERROR(_xll.qlIndexFixing(ONIndex3M,I1326,TRUE,_xll.ohTrigger(RecalcTrigger,Trigger3M)),NA())</f>
        <v>3.2687219853233529E-2</v>
      </c>
      <c r="N1326" s="52">
        <f>IFERROR(_xll.qlIndexFixing(Index6M,$H1326,TRUE,_xll.ohTrigger(RecalcTrigger,Trigger6M)),NA())</f>
        <v>3.3947228378444029E-2</v>
      </c>
      <c r="O1326" s="52">
        <f>IFERROR(_xll.qlIndexFixing(ONIndex6M,I1326,TRUE,_xll.ohTrigger(RecalcTrigger,Trigger6M)),NA())</f>
        <v>3.3705690026017976E-2</v>
      </c>
      <c r="P1326" s="52">
        <f>IFERROR(_xll.qlIndexFixing(Index1Y,$H1326,TRUE,_xll.ohTrigger(RecalcTrigger,Trigger1Y)),NA())</f>
        <v>3.560948207301097E-2</v>
      </c>
      <c r="Q1326" s="52">
        <f>IFERROR(_xll.qlIndexFixing(ONIndex1Y,I1326,TRUE,_xll.ohTrigger(RecalcTrigger,Trigger1Y)),NA())</f>
        <v>3.5091254307593189E-2</v>
      </c>
    </row>
    <row r="1327" spans="2:17" x14ac:dyDescent="0.2">
      <c r="B1327" s="46" t="s">
        <v>51</v>
      </c>
      <c r="D1327" s="49">
        <f>_xll.qlCalendarAdvance(LocalCalendar,$D1326,B1327,"f",FALSE)</f>
        <v>48598</v>
      </c>
      <c r="E1327" s="49">
        <f>_xll.qlInterestRateIndexValueDate(IndexON,D1327)</f>
        <v>48598</v>
      </c>
      <c r="F1327" s="52">
        <f>IFERROR(_xll.qlIndexFixing(IndexON,D1327,TRUE,_xll.ohTrigger(RecalcTrigger,TriggerON)),NA())</f>
        <v>3.080186855607181E-2</v>
      </c>
      <c r="H1327" s="49">
        <f>_xll.qlCalendarAdvance(IborCalendar,$H1326,B1327,"f",FALSE)</f>
        <v>48591</v>
      </c>
      <c r="I1327" s="49">
        <f>_xll.qlInterestRateIndexValueDate(Index1M,$H1327)</f>
        <v>48593</v>
      </c>
      <c r="J1327" s="52">
        <f>IFERROR(_xll.qlIndexFixing(Index1M,$H1327,TRUE,_xll.ohTrigger(RecalcTrigger,Trigger1M)),NA())</f>
        <v>3.1481615480788573E-2</v>
      </c>
      <c r="K1327" s="52">
        <f>IFERROR(_xll.qlIndexFixing(ONIndex1M,I1327,TRUE,_xll.ohTrigger(RecalcTrigger,Trigger1M)),NA())</f>
        <v>3.1452483689240474E-2</v>
      </c>
      <c r="L1327" s="52">
        <f>IFERROR(_xll.qlIndexFixing(Index3M,H1327,TRUE,_xll.ohTrigger(RecalcTrigger,Trigger3M)),NA())</f>
        <v>3.2793517490118163E-2</v>
      </c>
      <c r="M1327" s="52">
        <f>IFERROR(_xll.qlIndexFixing(ONIndex3M,I1327,TRUE,_xll.ohTrigger(RecalcTrigger,Trigger3M)),NA())</f>
        <v>3.2685346022223172E-2</v>
      </c>
      <c r="N1327" s="52">
        <f>IFERROR(_xll.qlIndexFixing(Index6M,$H1327,TRUE,_xll.ohTrigger(RecalcTrigger,Trigger6M)),NA())</f>
        <v>3.3943946511035918E-2</v>
      </c>
      <c r="O1327" s="52">
        <f>IFERROR(_xll.qlIndexFixing(ONIndex6M,I1327,TRUE,_xll.ohTrigger(RecalcTrigger,Trigger6M)),NA())</f>
        <v>3.3704003401131555E-2</v>
      </c>
      <c r="P1327" s="52">
        <f>IFERROR(_xll.qlIndexFixing(Index1Y,$H1327,TRUE,_xll.ohTrigger(RecalcTrigger,Trigger1Y)),NA())</f>
        <v>3.5605798849579151E-2</v>
      </c>
      <c r="Q1327" s="52">
        <f>IFERROR(_xll.qlIndexFixing(ONIndex1Y,I1327,TRUE,_xll.ohTrigger(RecalcTrigger,Trigger1Y)),NA())</f>
        <v>3.5089898162083966E-2</v>
      </c>
    </row>
    <row r="1328" spans="2:17" x14ac:dyDescent="0.2">
      <c r="B1328" s="46" t="s">
        <v>51</v>
      </c>
      <c r="D1328" s="49">
        <f>_xll.qlCalendarAdvance(LocalCalendar,$D1327,B1328,"f",FALSE)</f>
        <v>48605</v>
      </c>
      <c r="E1328" s="49">
        <f>_xll.qlInterestRateIndexValueDate(IndexON,D1328)</f>
        <v>48605</v>
      </c>
      <c r="F1328" s="52">
        <f>IFERROR(_xll.qlIndexFixing(IndexON,D1328,TRUE,_xll.ohTrigger(RecalcTrigger,TriggerON)),NA())</f>
        <v>3.079847831550353E-2</v>
      </c>
      <c r="H1328" s="49">
        <f>_xll.qlCalendarAdvance(IborCalendar,$H1327,B1328,"f",FALSE)</f>
        <v>48598</v>
      </c>
      <c r="I1328" s="49">
        <f>_xll.qlInterestRateIndexValueDate(Index1M,$H1328)</f>
        <v>48600</v>
      </c>
      <c r="J1328" s="52">
        <f>IFERROR(_xll.qlIndexFixing(Index1M,$H1328,TRUE,_xll.ohTrigger(RecalcTrigger,Trigger1M)),NA())</f>
        <v>3.1478546614818192E-2</v>
      </c>
      <c r="K1328" s="52">
        <f>IFERROR(_xll.qlIndexFixing(ONIndex1M,I1328,TRUE,_xll.ohTrigger(RecalcTrigger,Trigger1M)),NA())</f>
        <v>3.144727549804216E-2</v>
      </c>
      <c r="L1328" s="52">
        <f>IFERROR(_xll.qlIndexFixing(Index3M,H1328,TRUE,_xll.ohTrigger(RecalcTrigger,Trigger3M)),NA())</f>
        <v>3.2790272412097643E-2</v>
      </c>
      <c r="M1328" s="52">
        <f>IFERROR(_xll.qlIndexFixing(ONIndex3M,I1328,TRUE,_xll.ohTrigger(RecalcTrigger,Trigger3M)),NA())</f>
        <v>3.2680941706191291E-2</v>
      </c>
      <c r="N1328" s="52">
        <f>IFERROR(_xll.qlIndexFixing(Index6M,$H1328,TRUE,_xll.ohTrigger(RecalcTrigger,Trigger6M)),NA())</f>
        <v>3.3940650110332579E-2</v>
      </c>
      <c r="O1328" s="52">
        <f>IFERROR(_xll.qlIndexFixing(ONIndex6M,I1328,TRUE,_xll.ohTrigger(RecalcTrigger,Trigger6M)),NA())</f>
        <v>3.3699583919517551E-2</v>
      </c>
      <c r="P1328" s="52">
        <f>IFERROR(_xll.qlIndexFixing(Index1Y,$H1328,TRUE,_xll.ohTrigger(RecalcTrigger,Trigger1Y)),NA())</f>
        <v>3.5599377983629985E-2</v>
      </c>
      <c r="Q1328" s="52">
        <f>IFERROR(_xll.qlIndexFixing(ONIndex1Y,I1328,TRUE,_xll.ohTrigger(RecalcTrigger,Trigger1Y)),NA())</f>
        <v>3.5085461225365933E-2</v>
      </c>
    </row>
    <row r="1329" spans="2:17" x14ac:dyDescent="0.2">
      <c r="B1329" s="46" t="s">
        <v>51</v>
      </c>
      <c r="D1329" s="49">
        <f>_xll.qlCalendarAdvance(LocalCalendar,$D1328,B1329,"f",FALSE)</f>
        <v>48612</v>
      </c>
      <c r="E1329" s="49">
        <f>_xll.qlInterestRateIndexValueDate(IndexON,D1329)</f>
        <v>48612</v>
      </c>
      <c r="F1329" s="52">
        <f>IFERROR(_xll.qlIndexFixing(IndexON,D1329,TRUE,_xll.ohTrigger(RecalcTrigger,TriggerON)),NA())</f>
        <v>3.079506073928151E-2</v>
      </c>
      <c r="H1329" s="49">
        <f>_xll.qlCalendarAdvance(IborCalendar,$H1328,B1329,"f",FALSE)</f>
        <v>48605</v>
      </c>
      <c r="I1329" s="49">
        <f>_xll.qlInterestRateIndexValueDate(Index1M,$H1329)</f>
        <v>48607</v>
      </c>
      <c r="J1329" s="52">
        <f>IFERROR(_xll.qlIndexFixing(Index1M,$H1329,TRUE,_xll.ohTrigger(RecalcTrigger,Trigger1M)),NA())</f>
        <v>3.1473317157229938E-2</v>
      </c>
      <c r="K1329" s="52">
        <f>IFERROR(_xll.qlIndexFixing(ONIndex1M,I1329,TRUE,_xll.ohTrigger(RecalcTrigger,Trigger1M)),NA())</f>
        <v>3.1443142329141693E-2</v>
      </c>
      <c r="L1329" s="52">
        <f>IFERROR(_xll.qlIndexFixing(Index3M,H1329,TRUE,_xll.ohTrigger(RecalcTrigger,Trigger3M)),NA())</f>
        <v>3.2787015253179064E-2</v>
      </c>
      <c r="M1329" s="52">
        <f>IFERROR(_xll.qlIndexFixing(ONIndex3M,I1329,TRUE,_xll.ohTrigger(RecalcTrigger,Trigger3M)),NA())</f>
        <v>3.2677784650001485E-2</v>
      </c>
      <c r="N1329" s="52">
        <f>IFERROR(_xll.qlIndexFixing(Index6M,$H1329,TRUE,_xll.ohTrigger(RecalcTrigger,Trigger6M)),NA())</f>
        <v>3.393733917640511E-2</v>
      </c>
      <c r="O1329" s="52">
        <f>IFERROR(_xll.qlIndexFixing(ONIndex6M,I1329,TRUE,_xll.ohTrigger(RecalcTrigger,Trigger6M)),NA())</f>
        <v>3.3696509418330578E-2</v>
      </c>
      <c r="P1329" s="52">
        <f>IFERROR(_xll.qlIndexFixing(Index1Y,$H1329,TRUE,_xll.ohTrigger(RecalcTrigger,Trigger1Y)),NA())</f>
        <v>3.5594207636668304E-2</v>
      </c>
      <c r="Q1329" s="52">
        <f>IFERROR(_xll.qlIndexFixing(ONIndex1Y,I1329,TRUE,_xll.ohTrigger(RecalcTrigger,Trigger1Y)),NA())</f>
        <v>3.5082450454826386E-2</v>
      </c>
    </row>
    <row r="1330" spans="2:17" x14ac:dyDescent="0.2">
      <c r="B1330" s="46" t="s">
        <v>51</v>
      </c>
      <c r="D1330" s="49">
        <f>_xll.qlCalendarAdvance(LocalCalendar,$D1329,B1330,"f",FALSE)</f>
        <v>48619</v>
      </c>
      <c r="E1330" s="49">
        <f>_xll.qlInterestRateIndexValueDate(IndexON,D1330)</f>
        <v>48619</v>
      </c>
      <c r="F1330" s="52">
        <f>IFERROR(_xll.qlIndexFixing(IndexON,D1330,TRUE,_xll.ohTrigger(RecalcTrigger,TriggerON)),NA())</f>
        <v>3.0791615827405749E-2</v>
      </c>
      <c r="H1330" s="49">
        <f>_xll.qlCalendarAdvance(IborCalendar,$H1329,B1330,"f",FALSE)</f>
        <v>48612</v>
      </c>
      <c r="I1330" s="49">
        <f>_xll.qlInterestRateIndexValueDate(Index1M,$H1330)</f>
        <v>48614</v>
      </c>
      <c r="J1330" s="52">
        <f>IFERROR(_xll.qlIndexFixing(Index1M,$H1330,TRUE,_xll.ohTrigger(RecalcTrigger,Trigger1M)),NA())</f>
        <v>3.1465930970760211E-2</v>
      </c>
      <c r="K1330" s="52">
        <f>IFERROR(_xll.qlIndexFixing(ONIndex1M,I1330,TRUE,_xll.ohTrigger(RecalcTrigger,Trigger1M)),NA())</f>
        <v>3.1439005252993368E-2</v>
      </c>
      <c r="L1330" s="52">
        <f>IFERROR(_xll.qlIndexFixing(Index3M,H1330,TRUE,_xll.ohTrigger(RecalcTrigger,Trigger3M)),NA())</f>
        <v>3.2782493113894022E-2</v>
      </c>
      <c r="M1330" s="52">
        <f>IFERROR(_xll.qlIndexFixing(ONIndex3M,I1330,TRUE,_xll.ohTrigger(RecalcTrigger,Trigger3M)),NA())</f>
        <v>3.2674615605374768E-2</v>
      </c>
      <c r="N1330" s="52">
        <f>IFERROR(_xll.qlIndexFixing(Index6M,$H1330,TRUE,_xll.ohTrigger(RecalcTrigger,Trigger6M)),NA())</f>
        <v>3.3934013709325063E-2</v>
      </c>
      <c r="O1330" s="52">
        <f>IFERROR(_xll.qlIndexFixing(ONIndex6M,I1330,TRUE,_xll.ohTrigger(RecalcTrigger,Trigger6M)),NA())</f>
        <v>3.3693420618554626E-2</v>
      </c>
      <c r="P1330" s="52">
        <f>IFERROR(_xll.qlIndexFixing(Index1Y,$H1330,TRUE,_xll.ohTrigger(RecalcTrigger,Trigger1Y)),NA())</f>
        <v>3.5588958423124248E-2</v>
      </c>
      <c r="Q1330" s="52">
        <f>IFERROR(_xll.qlIndexFixing(ONIndex1Y,I1330,TRUE,_xll.ohTrigger(RecalcTrigger,Trigger1Y)),NA())</f>
        <v>3.5079363531282937E-2</v>
      </c>
    </row>
    <row r="1331" spans="2:17" x14ac:dyDescent="0.2">
      <c r="B1331" s="46" t="s">
        <v>51</v>
      </c>
      <c r="D1331" s="49">
        <f>_xll.qlCalendarAdvance(LocalCalendar,$D1330,B1331,"f",FALSE)</f>
        <v>48626</v>
      </c>
      <c r="E1331" s="49">
        <f>_xll.qlInterestRateIndexValueDate(IndexON,D1331)</f>
        <v>48626</v>
      </c>
      <c r="F1331" s="52">
        <f>IFERROR(_xll.qlIndexFixing(IndexON,D1331,TRUE,_xll.ohTrigger(RecalcTrigger,TriggerON)),NA())</f>
        <v>3.0788143579796312E-2</v>
      </c>
      <c r="H1331" s="49">
        <f>_xll.qlCalendarAdvance(IborCalendar,$H1330,B1331,"f",FALSE)</f>
        <v>48619</v>
      </c>
      <c r="I1331" s="49">
        <f>_xll.qlInterestRateIndexValueDate(Index1M,$H1331)</f>
        <v>48621</v>
      </c>
      <c r="J1331" s="52">
        <f>IFERROR(_xll.qlIndexFixing(Index1M,$H1331,TRUE,_xll.ohTrigger(RecalcTrigger,Trigger1M)),NA())</f>
        <v>3.1461773948196887E-2</v>
      </c>
      <c r="K1331" s="52">
        <f>IFERROR(_xll.qlIndexFixing(ONIndex1M,I1331,TRUE,_xll.ohTrigger(RecalcTrigger,Trigger1M)),NA())</f>
        <v>3.1434864269650475E-2</v>
      </c>
      <c r="L1331" s="52">
        <f>IFERROR(_xll.qlIndexFixing(Index3M,H1331,TRUE,_xll.ohTrigger(RecalcTrigger,Trigger3M)),NA())</f>
        <v>3.2779212953681365E-2</v>
      </c>
      <c r="M1331" s="52">
        <f>IFERROR(_xll.qlIndexFixing(ONIndex3M,I1331,TRUE,_xll.ohTrigger(RecalcTrigger,Trigger3M)),NA())</f>
        <v>3.2671434572257851E-2</v>
      </c>
      <c r="N1331" s="52">
        <f>IFERROR(_xll.qlIndexFixing(Index6M,$H1331,TRUE,_xll.ohTrigger(RecalcTrigger,Trigger6M)),NA())</f>
        <v>3.3930673709163979E-2</v>
      </c>
      <c r="O1331" s="52">
        <f>IFERROR(_xll.qlIndexFixing(ONIndex6M,I1331,TRUE,_xll.ohTrigger(RecalcTrigger,Trigger6M)),NA())</f>
        <v>3.3690317520109758E-2</v>
      </c>
      <c r="P1331" s="52">
        <f>IFERROR(_xll.qlIndexFixing(Index1Y,$H1331,TRUE,_xll.ohTrigger(RecalcTrigger,Trigger1Y)),NA())</f>
        <v>3.5583630344220615E-2</v>
      </c>
      <c r="Q1331" s="52">
        <f>IFERROR(_xll.qlIndexFixing(ONIndex1Y,I1331,TRUE,_xll.ohTrigger(RecalcTrigger,Trigger1Y)),NA())</f>
        <v>3.507620045481552E-2</v>
      </c>
    </row>
    <row r="1332" spans="2:17" x14ac:dyDescent="0.2">
      <c r="B1332" s="46" t="s">
        <v>51</v>
      </c>
      <c r="D1332" s="49">
        <f>_xll.qlCalendarAdvance(LocalCalendar,$D1331,B1332,"f",FALSE)</f>
        <v>48633</v>
      </c>
      <c r="E1332" s="49">
        <f>_xll.qlInterestRateIndexValueDate(IndexON,D1332)</f>
        <v>48633</v>
      </c>
      <c r="F1332" s="52">
        <f>IFERROR(_xll.qlIndexFixing(IndexON,D1332,TRUE,_xll.ohTrigger(RecalcTrigger,TriggerON)),NA())</f>
        <v>3.0784643996453198E-2</v>
      </c>
      <c r="H1332" s="49">
        <f>_xll.qlCalendarAdvance(IborCalendar,$H1331,B1332,"f",FALSE)</f>
        <v>48626</v>
      </c>
      <c r="I1332" s="49">
        <f>_xll.qlInterestRateIndexValueDate(Index1M,$H1332)</f>
        <v>48628</v>
      </c>
      <c r="J1332" s="52">
        <f>IFERROR(_xll.qlIndexFixing(Index1M,$H1332,TRUE,_xll.ohTrigger(RecalcTrigger,Trigger1M)),NA())</f>
        <v>3.1457613011079175E-2</v>
      </c>
      <c r="K1332" s="52">
        <f>IFERROR(_xll.qlIndexFixing(ONIndex1M,I1332,TRUE,_xll.ohTrigger(RecalcTrigger,Trigger1M)),NA())</f>
        <v>3.1431795106633409E-2</v>
      </c>
      <c r="L1332" s="52">
        <f>IFERROR(_xll.qlIndexFixing(Index3M,H1332,TRUE,_xll.ohTrigger(RecalcTrigger,Trigger3M)),NA())</f>
        <v>3.2775920713724753E-2</v>
      </c>
      <c r="M1332" s="52">
        <f>IFERROR(_xll.qlIndexFixing(ONIndex3M,I1332,TRUE,_xll.ohTrigger(RecalcTrigger,Trigger3M)),NA())</f>
        <v>3.2669495078965216E-2</v>
      </c>
      <c r="N1332" s="52">
        <f>IFERROR(_xll.qlIndexFixing(Index6M,$H1332,TRUE,_xll.ohTrigger(RecalcTrigger,Trigger6M)),NA())</f>
        <v>3.3927319175993842E-2</v>
      </c>
      <c r="O1332" s="52">
        <f>IFERROR(_xll.qlIndexFixing(ONIndex6M,I1332,TRUE,_xll.ohTrigger(RecalcTrigger,Trigger6M)),NA())</f>
        <v>3.3688552849633346E-2</v>
      </c>
      <c r="P1332" s="52">
        <f>IFERROR(_xll.qlIndexFixing(Index1Y,$H1332,TRUE,_xll.ohTrigger(RecalcTrigger,Trigger1Y)),NA())</f>
        <v>3.5579522071170988E-2</v>
      </c>
      <c r="Q1332" s="52">
        <f>IFERROR(_xll.qlIndexFixing(ONIndex1Y,I1332,TRUE,_xll.ohTrigger(RecalcTrigger,Trigger1Y)),NA())</f>
        <v>3.50744348404608E-2</v>
      </c>
    </row>
    <row r="1333" spans="2:17" x14ac:dyDescent="0.2">
      <c r="B1333" s="46" t="s">
        <v>51</v>
      </c>
      <c r="D1333" s="49">
        <f>_xll.qlCalendarAdvance(LocalCalendar,$D1332,B1333,"f",FALSE)</f>
        <v>48640</v>
      </c>
      <c r="E1333" s="49">
        <f>_xll.qlInterestRateIndexValueDate(IndexON,D1333)</f>
        <v>48640</v>
      </c>
      <c r="F1333" s="52">
        <f>IFERROR(_xll.qlIndexFixing(IndexON,D1333,TRUE,_xll.ohTrigger(RecalcTrigger,TriggerON)),NA())</f>
        <v>3.0781117077456344E-2</v>
      </c>
      <c r="H1333" s="49">
        <f>_xll.qlCalendarAdvance(IborCalendar,$H1332,B1333,"f",FALSE)</f>
        <v>48633</v>
      </c>
      <c r="I1333" s="49">
        <f>_xll.qlInterestRateIndexValueDate(Index1M,$H1333)</f>
        <v>48635</v>
      </c>
      <c r="J1333" s="52">
        <f>IFERROR(_xll.qlIndexFixing(Index1M,$H1333,TRUE,_xll.ohTrigger(RecalcTrigger,Trigger1M)),NA())</f>
        <v>3.1453448159415628E-2</v>
      </c>
      <c r="K1333" s="52">
        <f>IFERROR(_xll.qlIndexFixing(ONIndex1M,I1333,TRUE,_xll.ohTrigger(RecalcTrigger,Trigger1M)),NA())</f>
        <v>3.1426570581327695E-2</v>
      </c>
      <c r="L1333" s="52">
        <f>IFERROR(_xll.qlIndexFixing(Index3M,H1333,TRUE,_xll.ohTrigger(RecalcTrigger,Trigger3M)),NA())</f>
        <v>3.2772616394051143E-2</v>
      </c>
      <c r="M1333" s="52">
        <f>IFERROR(_xll.qlIndexFixing(ONIndex3M,I1333,TRUE,_xll.ohTrigger(RecalcTrigger,Trigger3M)),NA())</f>
        <v>3.2665036540766579E-2</v>
      </c>
      <c r="N1333" s="52">
        <f>IFERROR(_xll.qlIndexFixing(Index6M,$H1333,TRUE,_xll.ohTrigger(RecalcTrigger,Trigger6M)),NA())</f>
        <v>3.3923950109886643E-2</v>
      </c>
      <c r="O1333" s="52">
        <f>IFERROR(_xll.qlIndexFixing(ONIndex6M,I1333,TRUE,_xll.ohTrigger(RecalcTrigger,Trigger6M)),NA())</f>
        <v>3.3684068427373148E-2</v>
      </c>
      <c r="P1333" s="52">
        <f>IFERROR(_xll.qlIndexFixing(Index1Y,$H1333,TRUE,_xll.ohTrigger(RecalcTrigger,Trigger1Y)),NA())</f>
        <v>3.5572737595313063E-2</v>
      </c>
      <c r="Q1333" s="52">
        <f>IFERROR(_xll.qlIndexFixing(ONIndex1Y,I1333,TRUE,_xll.ohTrigger(RecalcTrigger,Trigger1Y)),NA())</f>
        <v>3.5069645843002206E-2</v>
      </c>
    </row>
    <row r="1334" spans="2:17" x14ac:dyDescent="0.2">
      <c r="B1334" s="46" t="s">
        <v>51</v>
      </c>
      <c r="D1334" s="49">
        <f>_xll.qlCalendarAdvance(LocalCalendar,$D1333,B1334,"f",FALSE)</f>
        <v>48647</v>
      </c>
      <c r="E1334" s="49">
        <f>_xll.qlInterestRateIndexValueDate(IndexON,D1334)</f>
        <v>48647</v>
      </c>
      <c r="F1334" s="52">
        <f>IFERROR(_xll.qlIndexFixing(IndexON,D1334,TRUE,_xll.ohTrigger(RecalcTrigger,TriggerON)),NA())</f>
        <v>3.0777562822725812E-2</v>
      </c>
      <c r="H1334" s="49">
        <f>_xll.qlCalendarAdvance(IborCalendar,$H1333,B1334,"f",FALSE)</f>
        <v>48640</v>
      </c>
      <c r="I1334" s="49">
        <f>_xll.qlInterestRateIndexValueDate(Index1M,$H1334)</f>
        <v>48642</v>
      </c>
      <c r="J1334" s="52">
        <f>IFERROR(_xll.qlIndexFixing(Index1M,$H1334,TRUE,_xll.ohTrigger(RecalcTrigger,Trigger1M)),NA())</f>
        <v>3.1452502828275344E-2</v>
      </c>
      <c r="K1334" s="52">
        <f>IFERROR(_xll.qlIndexFixing(ONIndex1M,I1334,TRUE,_xll.ohTrigger(RecalcTrigger,Trigger1M)),NA())</f>
        <v>3.1422417876374453E-2</v>
      </c>
      <c r="L1334" s="52">
        <f>IFERROR(_xll.qlIndexFixing(Index3M,H1334,TRUE,_xll.ohTrigger(RecalcTrigger,Trigger3M)),NA())</f>
        <v>3.2775540895871279E-2</v>
      </c>
      <c r="M1334" s="52">
        <f>IFERROR(_xll.qlIndexFixing(ONIndex3M,I1334,TRUE,_xll.ohTrigger(RecalcTrigger,Trigger3M)),NA())</f>
        <v>3.2661819542365578E-2</v>
      </c>
      <c r="N1334" s="52">
        <f>IFERROR(_xll.qlIndexFixing(Index6M,$H1334,TRUE,_xll.ohTrigger(RecalcTrigger,Trigger6M)),NA())</f>
        <v>3.3927277808641007E-2</v>
      </c>
      <c r="O1334" s="52">
        <f>IFERROR(_xll.qlIndexFixing(ONIndex6M,I1334,TRUE,_xll.ohTrigger(RecalcTrigger,Trigger6M)),NA())</f>
        <v>3.3680922433108051E-2</v>
      </c>
      <c r="P1334" s="52">
        <f>IFERROR(_xll.qlIndexFixing(Index1Y,$H1334,TRUE,_xll.ohTrigger(RecalcTrigger,Trigger1Y)),NA())</f>
        <v>3.5567172927845316E-2</v>
      </c>
      <c r="Q1334" s="52">
        <f>IFERROR(_xll.qlIndexFixing(ONIndex1Y,I1334,TRUE,_xll.ohTrigger(RecalcTrigger,Trigger1Y)),NA())</f>
        <v>3.5066254307736244E-2</v>
      </c>
    </row>
    <row r="1335" spans="2:17" x14ac:dyDescent="0.2">
      <c r="B1335" s="46" t="s">
        <v>51</v>
      </c>
      <c r="D1335" s="49">
        <f>_xll.qlCalendarAdvance(LocalCalendar,$D1334,B1335,"f",FALSE)</f>
        <v>48654</v>
      </c>
      <c r="E1335" s="49">
        <f>_xll.qlInterestRateIndexValueDate(IndexON,D1335)</f>
        <v>48654</v>
      </c>
      <c r="F1335" s="52">
        <f>IFERROR(_xll.qlIndexFixing(IndexON,D1335,TRUE,_xll.ohTrigger(RecalcTrigger,TriggerON)),NA())</f>
        <v>3.0773981232421477E-2</v>
      </c>
      <c r="H1335" s="49">
        <f>_xll.qlCalendarAdvance(IborCalendar,$H1334,B1335,"f",FALSE)</f>
        <v>48647</v>
      </c>
      <c r="I1335" s="49">
        <f>_xll.qlInterestRateIndexValueDate(Index1M,$H1335)</f>
        <v>48649</v>
      </c>
      <c r="J1335" s="52">
        <f>IFERROR(_xll.qlIndexFixing(Index1M,$H1335,TRUE,_xll.ohTrigger(RecalcTrigger,Trigger1M)),NA())</f>
        <v>3.1448328216220595E-2</v>
      </c>
      <c r="K1335" s="52">
        <f>IFERROR(_xll.qlIndexFixing(ONIndex1M,I1335,TRUE,_xll.ohTrigger(RecalcTrigger,Trigger1M)),NA())</f>
        <v>3.1418261264146707E-2</v>
      </c>
      <c r="L1335" s="52">
        <f>IFERROR(_xll.qlIndexFixing(Index3M,H1335,TRUE,_xll.ohTrigger(RecalcTrigger,Trigger3M)),NA())</f>
        <v>3.2772206591758467E-2</v>
      </c>
      <c r="M1335" s="52">
        <f>IFERROR(_xll.qlIndexFixing(ONIndex3M,I1335,TRUE,_xll.ohTrigger(RecalcTrigger,Trigger3M)),NA())</f>
        <v>3.2658590555501021E-2</v>
      </c>
      <c r="N1335" s="52">
        <f>IFERROR(_xll.qlIndexFixing(Index6M,$H1335,TRUE,_xll.ohTrigger(RecalcTrigger,Trigger6M)),NA())</f>
        <v>3.3922532085380847E-2</v>
      </c>
      <c r="O1335" s="52">
        <f>IFERROR(_xll.qlIndexFixing(ONIndex6M,I1335,TRUE,_xll.ohTrigger(RecalcTrigger,Trigger6M)),NA())</f>
        <v>3.3677762140200684E-2</v>
      </c>
      <c r="P1335" s="52">
        <f>IFERROR(_xll.qlIndexFixing(Index1Y,$H1335,TRUE,_xll.ohTrigger(RecalcTrigger,Trigger1Y)),NA())</f>
        <v>3.5561529400089033E-2</v>
      </c>
      <c r="Q1335" s="52">
        <f>IFERROR(_xll.qlIndexFixing(ONIndex1Y,I1335,TRUE,_xll.ohTrigger(RecalcTrigger,Trigger1Y)),NA())</f>
        <v>3.5062786619493025E-2</v>
      </c>
    </row>
    <row r="1336" spans="2:17" x14ac:dyDescent="0.2">
      <c r="B1336" s="46" t="s">
        <v>51</v>
      </c>
      <c r="D1336" s="49">
        <f>_xll.qlCalendarAdvance(LocalCalendar,$D1335,B1336,"f",FALSE)</f>
        <v>48661</v>
      </c>
      <c r="E1336" s="49">
        <f>_xll.qlInterestRateIndexValueDate(IndexON,D1336)</f>
        <v>48661</v>
      </c>
      <c r="F1336" s="52">
        <f>IFERROR(_xll.qlIndexFixing(IndexON,D1336,TRUE,_xll.ohTrigger(RecalcTrigger,TriggerON)),NA())</f>
        <v>3.0770372306383464E-2</v>
      </c>
      <c r="H1336" s="49">
        <f>_xll.qlCalendarAdvance(IborCalendar,$H1335,B1336,"f",FALSE)</f>
        <v>48654</v>
      </c>
      <c r="I1336" s="49">
        <f>_xll.qlInterestRateIndexValueDate(Index1M,$H1336)</f>
        <v>48656</v>
      </c>
      <c r="J1336" s="52">
        <f>IFERROR(_xll.qlIndexFixing(Index1M,$H1336,TRUE,_xll.ohTrigger(RecalcTrigger,Trigger1M)),NA())</f>
        <v>3.1445222881353041E-2</v>
      </c>
      <c r="K1336" s="52">
        <f>IFERROR(_xll.qlIndexFixing(ONIndex1M,I1336,TRUE,_xll.ohTrigger(RecalcTrigger,Trigger1M)),NA())</f>
        <v>3.1414100744777684E-2</v>
      </c>
      <c r="L1336" s="52">
        <f>IFERROR(_xll.qlIndexFixing(Index3M,H1336,TRUE,_xll.ohTrigger(RecalcTrigger,Trigger3M)),NA())</f>
        <v>3.2768860202707494E-2</v>
      </c>
      <c r="M1336" s="52">
        <f>IFERROR(_xll.qlIndexFixing(ONIndex3M,I1336,TRUE,_xll.ohTrigger(RecalcTrigger,Trigger3M)),NA())</f>
        <v>3.2655349580226201E-2</v>
      </c>
      <c r="N1336" s="52">
        <f>IFERROR(_xll.qlIndexFixing(Index6M,$H1336,TRUE,_xll.ohTrigger(RecalcTrigger,Trigger6M)),NA())</f>
        <v>3.3919113991805319E-2</v>
      </c>
      <c r="O1336" s="52">
        <f>IFERROR(_xll.qlIndexFixing(ONIndex6M,I1336,TRUE,_xll.ohTrigger(RecalcTrigger,Trigger6M)),NA())</f>
        <v>3.3674587548704338E-2</v>
      </c>
      <c r="P1336" s="52">
        <f>IFERROR(_xll.qlIndexFixing(Index1Y,$H1336,TRUE,_xll.ohTrigger(RecalcTrigger,Trigger1Y)),NA())</f>
        <v>3.5555807013358899E-2</v>
      </c>
      <c r="Q1336" s="52">
        <f>IFERROR(_xll.qlIndexFixing(ONIndex1Y,I1336,TRUE,_xll.ohTrigger(RecalcTrigger,Trigger1Y)),NA())</f>
        <v>3.5059242778379129E-2</v>
      </c>
    </row>
    <row r="1337" spans="2:17" x14ac:dyDescent="0.2">
      <c r="B1337" s="46" t="s">
        <v>51</v>
      </c>
      <c r="D1337" s="49">
        <f>_xll.qlCalendarAdvance(LocalCalendar,$D1336,B1337,"f",FALSE)</f>
        <v>48668</v>
      </c>
      <c r="E1337" s="49">
        <f>_xll.qlInterestRateIndexValueDate(IndexON,D1337)</f>
        <v>48668</v>
      </c>
      <c r="F1337" s="52">
        <f>IFERROR(_xll.qlIndexFixing(IndexON,D1337,TRUE,_xll.ohTrigger(RecalcTrigger,TriggerON)),NA())</f>
        <v>3.0766736044691712E-2</v>
      </c>
      <c r="H1337" s="49">
        <f>_xll.qlCalendarAdvance(IborCalendar,$H1336,B1337,"f",FALSE)</f>
        <v>48661</v>
      </c>
      <c r="I1337" s="49">
        <f>_xll.qlInterestRateIndexValueDate(Index1M,$H1337)</f>
        <v>48663</v>
      </c>
      <c r="J1337" s="52">
        <f>IFERROR(_xll.qlIndexFixing(Index1M,$H1337,TRUE,_xll.ohTrigger(RecalcTrigger,Trigger1M)),NA())</f>
        <v>3.1439967245889031E-2</v>
      </c>
      <c r="K1337" s="52">
        <f>IFERROR(_xll.qlIndexFixing(ONIndex1M,I1337,TRUE,_xll.ohTrigger(RecalcTrigger,Trigger1M)),NA())</f>
        <v>3.1409936318160803E-2</v>
      </c>
      <c r="L1337" s="52">
        <f>IFERROR(_xll.qlIndexFixing(Index3M,H1337,TRUE,_xll.ohTrigger(RecalcTrigger,Trigger3M)),NA())</f>
        <v>3.2765501728748134E-2</v>
      </c>
      <c r="M1337" s="52">
        <f>IFERROR(_xll.qlIndexFixing(ONIndex3M,I1337,TRUE,_xll.ohTrigger(RecalcTrigger,Trigger3M)),NA())</f>
        <v>3.2652096616461179E-2</v>
      </c>
      <c r="N1337" s="52">
        <f>IFERROR(_xll.qlIndexFixing(Index6M,$H1337,TRUE,_xll.ohTrigger(RecalcTrigger,Trigger6M)),NA())</f>
        <v>3.3915681360303894E-2</v>
      </c>
      <c r="O1337" s="52">
        <f>IFERROR(_xll.qlIndexFixing(ONIndex6M,I1337,TRUE,_xll.ohTrigger(RecalcTrigger,Trigger6M)),NA())</f>
        <v>3.3671398658565721E-2</v>
      </c>
      <c r="P1337" s="52">
        <f>IFERROR(_xll.qlIndexFixing(Index1Y,$H1337,TRUE,_xll.ohTrigger(RecalcTrigger,Trigger1Y)),NA())</f>
        <v>3.5550005768986169E-2</v>
      </c>
      <c r="Q1337" s="52">
        <f>IFERROR(_xll.qlIndexFixing(ONIndex1Y,I1337,TRUE,_xll.ohTrigger(RecalcTrigger,Trigger1Y)),NA())</f>
        <v>3.5055622784287976E-2</v>
      </c>
    </row>
    <row r="1338" spans="2:17" x14ac:dyDescent="0.2">
      <c r="B1338" s="46" t="s">
        <v>51</v>
      </c>
      <c r="D1338" s="49">
        <f>_xll.qlCalendarAdvance(LocalCalendar,$D1337,B1338,"f",FALSE)</f>
        <v>48675</v>
      </c>
      <c r="E1338" s="49">
        <f>_xll.qlInterestRateIndexValueDate(IndexON,D1338)</f>
        <v>48675</v>
      </c>
      <c r="F1338" s="52">
        <f>IFERROR(_xll.qlIndexFixing(IndexON,D1338,TRUE,_xll.ohTrigger(RecalcTrigger,TriggerON)),NA())</f>
        <v>3.0763072447346218E-2</v>
      </c>
      <c r="H1338" s="49">
        <f>_xll.qlCalendarAdvance(IborCalendar,$H1337,B1338,"f",FALSE)</f>
        <v>48668</v>
      </c>
      <c r="I1338" s="49">
        <f>_xll.qlInterestRateIndexValueDate(Index1M,$H1338)</f>
        <v>48670</v>
      </c>
      <c r="J1338" s="52">
        <f>IFERROR(_xll.qlIndexFixing(Index1M,$H1338,TRUE,_xll.ohTrigger(RecalcTrigger,Trigger1M)),NA())</f>
        <v>3.1436852790907299E-2</v>
      </c>
      <c r="K1338" s="52">
        <f>IFERROR(_xll.qlIndexFixing(ONIndex1M,I1338,TRUE,_xll.ohTrigger(RecalcTrigger,Trigger1M)),NA())</f>
        <v>3.1405767984375998E-2</v>
      </c>
      <c r="L1338" s="52">
        <f>IFERROR(_xll.qlIndexFixing(Index3M,H1338,TRUE,_xll.ohTrigger(RecalcTrigger,Trigger3M)),NA())</f>
        <v>3.2758400737613234E-2</v>
      </c>
      <c r="M1338" s="52">
        <f>IFERROR(_xll.qlIndexFixing(ONIndex3M,I1338,TRUE,_xll.ohTrigger(RecalcTrigger,Trigger3M)),NA())</f>
        <v>3.2648831664312539E-2</v>
      </c>
      <c r="N1338" s="52">
        <f>IFERROR(_xll.qlIndexFixing(Index6M,$H1338,TRUE,_xll.ohTrigger(RecalcTrigger,Trigger6M)),NA())</f>
        <v>3.3912234190952198E-2</v>
      </c>
      <c r="O1338" s="52">
        <f>IFERROR(_xll.qlIndexFixing(ONIndex6M,I1338,TRUE,_xll.ohTrigger(RecalcTrigger,Trigger6M)),NA())</f>
        <v>3.3668195469838125E-2</v>
      </c>
      <c r="P1338" s="52">
        <f>IFERROR(_xll.qlIndexFixing(Index1Y,$H1338,TRUE,_xll.ohTrigger(RecalcTrigger,Trigger1Y)),NA())</f>
        <v>3.5544125668321692E-2</v>
      </c>
      <c r="Q1338" s="52">
        <f>IFERROR(_xll.qlIndexFixing(ONIndex1Y,I1338,TRUE,_xll.ohTrigger(RecalcTrigger,Trigger1Y)),NA())</f>
        <v>3.5051926637299502E-2</v>
      </c>
    </row>
    <row r="1339" spans="2:17" x14ac:dyDescent="0.2">
      <c r="B1339" s="46" t="s">
        <v>51</v>
      </c>
      <c r="D1339" s="49">
        <f>_xll.qlCalendarAdvance(LocalCalendar,$D1338,B1339,"f",FALSE)</f>
        <v>48682</v>
      </c>
      <c r="E1339" s="49">
        <f>_xll.qlInterestRateIndexValueDate(IndexON,D1339)</f>
        <v>48682</v>
      </c>
      <c r="F1339" s="52">
        <f>IFERROR(_xll.qlIndexFixing(IndexON,D1339,TRUE,_xll.ohTrigger(RecalcTrigger,TriggerON)),NA())</f>
        <v>3.0759381514267048E-2</v>
      </c>
      <c r="H1339" s="49">
        <f>_xll.qlCalendarAdvance(IborCalendar,$H1338,B1339,"f",FALSE)</f>
        <v>48675</v>
      </c>
      <c r="I1339" s="49">
        <f>_xll.qlInterestRateIndexValueDate(Index1M,$H1339)</f>
        <v>48677</v>
      </c>
      <c r="J1339" s="52">
        <f>IFERROR(_xll.qlIndexFixing(Index1M,$H1339,TRUE,_xll.ohTrigger(RecalcTrigger,Trigger1M)),NA())</f>
        <v>3.143159061394353E-2</v>
      </c>
      <c r="K1339" s="52">
        <f>IFERROR(_xll.qlIndexFixing(ONIndex1M,I1339,TRUE,_xll.ohTrigger(RecalcTrigger,Trigger1M)),NA())</f>
        <v>3.1401595743343336E-2</v>
      </c>
      <c r="L1339" s="52">
        <f>IFERROR(_xll.qlIndexFixing(Index3M,H1339,TRUE,_xll.ohTrigger(RecalcTrigger,Trigger3M)),NA())</f>
        <v>3.27550216022751E-2</v>
      </c>
      <c r="M1339" s="52">
        <f>IFERROR(_xll.qlIndexFixing(ONIndex3M,I1339,TRUE,_xll.ohTrigger(RecalcTrigger,Trigger3M)),NA())</f>
        <v>3.2645554723673698E-2</v>
      </c>
      <c r="N1339" s="52">
        <f>IFERROR(_xll.qlIndexFixing(Index6M,$H1339,TRUE,_xll.ohTrigger(RecalcTrigger,Trigger6M)),NA())</f>
        <v>3.3910107855806872E-2</v>
      </c>
      <c r="O1339" s="52">
        <f>IFERROR(_xll.qlIndexFixing(ONIndex6M,I1339,TRUE,_xll.ohTrigger(RecalcTrigger,Trigger6M)),NA())</f>
        <v>3.3664977982494904E-2</v>
      </c>
      <c r="P1339" s="52">
        <f>IFERROR(_xll.qlIndexFixing(Index1Y,$H1339,TRUE,_xll.ohTrigger(RecalcTrigger,Trigger1Y)),NA())</f>
        <v>3.553942206508879E-2</v>
      </c>
      <c r="Q1339" s="52">
        <f>IFERROR(_xll.qlIndexFixing(ONIndex1Y,I1339,TRUE,_xll.ohTrigger(RecalcTrigger,Trigger1Y)),NA())</f>
        <v>3.5048154337440351E-2</v>
      </c>
    </row>
    <row r="1340" spans="2:17" x14ac:dyDescent="0.2">
      <c r="B1340" s="46" t="s">
        <v>51</v>
      </c>
      <c r="D1340" s="49">
        <f>_xll.qlCalendarAdvance(LocalCalendar,$D1339,B1340,"f",FALSE)</f>
        <v>48689</v>
      </c>
      <c r="E1340" s="49">
        <f>_xll.qlInterestRateIndexValueDate(IndexON,D1340)</f>
        <v>48689</v>
      </c>
      <c r="F1340" s="52">
        <f>IFERROR(_xll.qlIndexFixing(IndexON,D1340,TRUE,_xll.ohTrigger(RecalcTrigger,TriggerON)),NA())</f>
        <v>3.0755663245614073E-2</v>
      </c>
      <c r="H1340" s="49">
        <f>_xll.qlCalendarAdvance(IborCalendar,$H1339,B1340,"f",FALSE)</f>
        <v>48682</v>
      </c>
      <c r="I1340" s="49">
        <f>_xll.qlInterestRateIndexValueDate(Index1M,$H1340)</f>
        <v>48688</v>
      </c>
      <c r="J1340" s="52">
        <f>IFERROR(_xll.qlIndexFixing(Index1M,$H1340,TRUE,_xll.ohTrigger(RecalcTrigger,Trigger1M)),NA())</f>
        <v>3.1423927744279823E-2</v>
      </c>
      <c r="K1340" s="52">
        <f>IFERROR(_xll.qlIndexFixing(ONIndex1M,I1340,TRUE,_xll.ohTrigger(RecalcTrigger,Trigger1M)),NA())</f>
        <v>3.1392891030472825E-2</v>
      </c>
      <c r="L1340" s="52">
        <f>IFERROR(_xll.qlIndexFixing(Index3M,H1340,TRUE,_xll.ohTrigger(RecalcTrigger,Trigger3M)),NA())</f>
        <v>3.2749687122649598E-2</v>
      </c>
      <c r="M1340" s="52">
        <f>IFERROR(_xll.qlIndexFixing(ONIndex3M,I1340,TRUE,_xll.ohTrigger(RecalcTrigger,Trigger3M)),NA())</f>
        <v>3.2637893597753376E-2</v>
      </c>
      <c r="N1340" s="52">
        <f>IFERROR(_xll.qlIndexFixing(Index6M,$H1340,TRUE,_xll.ohTrigger(RecalcTrigger,Trigger6M)),NA())</f>
        <v>3.3900636685382422E-2</v>
      </c>
      <c r="O1340" s="52">
        <f>IFERROR(_xll.qlIndexFixing(ONIndex6M,I1340,TRUE,_xll.ohTrigger(RecalcTrigger,Trigger6M)),NA())</f>
        <v>3.3657210079214295E-2</v>
      </c>
      <c r="P1340" s="52">
        <f>IFERROR(_xll.qlIndexFixing(Index1Y,$H1340,TRUE,_xll.ohTrigger(RecalcTrigger,Trigger1Y)),NA())</f>
        <v>3.5526150613097968E-2</v>
      </c>
      <c r="Q1340" s="52">
        <f>IFERROR(_xll.qlIndexFixing(ONIndex1Y,I1340,TRUE,_xll.ohTrigger(RecalcTrigger,Trigger1Y)),NA())</f>
        <v>3.5039223234329953E-2</v>
      </c>
    </row>
    <row r="1341" spans="2:17" x14ac:dyDescent="0.2">
      <c r="B1341" s="46" t="s">
        <v>51</v>
      </c>
      <c r="D1341" s="49">
        <f>_xll.qlCalendarAdvance(LocalCalendar,$D1340,B1341,"f",FALSE)</f>
        <v>48696</v>
      </c>
      <c r="E1341" s="49">
        <f>_xll.qlInterestRateIndexValueDate(IndexON,D1341)</f>
        <v>48696</v>
      </c>
      <c r="F1341" s="52">
        <f>IFERROR(_xll.qlIndexFixing(IndexON,D1341,TRUE,_xll.ohTrigger(RecalcTrigger,TriggerON)),NA())</f>
        <v>3.0751917641147486E-2</v>
      </c>
      <c r="H1341" s="49">
        <f>_xll.qlCalendarAdvance(IborCalendar,$H1340,B1341,"f",FALSE)</f>
        <v>48689</v>
      </c>
      <c r="I1341" s="49">
        <f>_xll.qlInterestRateIndexValueDate(Index1M,$H1341)</f>
        <v>48691</v>
      </c>
      <c r="J1341" s="52">
        <f>IFERROR(_xll.qlIndexFixing(Index1M,$H1341,TRUE,_xll.ohTrigger(RecalcTrigger,Trigger1M)),NA())</f>
        <v>3.142319832042019E-2</v>
      </c>
      <c r="K1341" s="52">
        <f>IFERROR(_xll.qlIndexFixing(ONIndex1M,I1341,TRUE,_xll.ohTrigger(RecalcTrigger,Trigger1M)),NA())</f>
        <v>3.1393239539694306E-2</v>
      </c>
      <c r="L1341" s="52">
        <f>IFERROR(_xll.qlIndexFixing(Index3M,H1341,TRUE,_xll.ohTrigger(RecalcTrigger,Trigger3M)),NA())</f>
        <v>3.2748227086743797E-2</v>
      </c>
      <c r="M1341" s="52">
        <f>IFERROR(_xll.qlIndexFixing(ONIndex3M,I1341,TRUE,_xll.ohTrigger(RecalcTrigger,Trigger3M)),NA())</f>
        <v>3.2638964877138577E-2</v>
      </c>
      <c r="N1341" s="52">
        <f>IFERROR(_xll.qlIndexFixing(Index6M,$H1341,TRUE,_xll.ohTrigger(RecalcTrigger,Trigger6M)),NA())</f>
        <v>3.3901805456556362E-2</v>
      </c>
      <c r="O1341" s="52">
        <f>IFERROR(_xll.qlIndexFixing(ONIndex6M,I1341,TRUE,_xll.ohTrigger(RecalcTrigger,Trigger6M)),NA())</f>
        <v>3.3658500111961587E-2</v>
      </c>
      <c r="P1341" s="52">
        <f>IFERROR(_xll.qlIndexFixing(Index1Y,$H1341,TRUE,_xll.ohTrigger(RecalcTrigger,Trigger1Y)),NA())</f>
        <v>3.5526012242359281E-2</v>
      </c>
      <c r="Q1341" s="52">
        <f>IFERROR(_xll.qlIndexFixing(ONIndex1Y,I1341,TRUE,_xll.ohTrigger(RecalcTrigger,Trigger1Y)),NA())</f>
        <v>3.5040381279030086E-2</v>
      </c>
    </row>
    <row r="1342" spans="2:17" x14ac:dyDescent="0.2">
      <c r="B1342" s="46" t="s">
        <v>51</v>
      </c>
      <c r="D1342" s="49">
        <f>_xll.qlCalendarAdvance(LocalCalendar,$D1341,B1342,"f",FALSE)</f>
        <v>48703</v>
      </c>
      <c r="E1342" s="49">
        <f>_xll.qlInterestRateIndexValueDate(IndexON,D1342)</f>
        <v>48703</v>
      </c>
      <c r="F1342" s="52">
        <f>IFERROR(_xll.qlIndexFixing(IndexON,D1342,TRUE,_xll.ohTrigger(RecalcTrigger,TriggerON)),NA())</f>
        <v>3.0748144701107094E-2</v>
      </c>
      <c r="H1342" s="49">
        <f>_xll.qlCalendarAdvance(IborCalendar,$H1341,B1342,"f",FALSE)</f>
        <v>48696</v>
      </c>
      <c r="I1342" s="49">
        <f>_xll.qlInterestRateIndexValueDate(Index1M,$H1342)</f>
        <v>48698</v>
      </c>
      <c r="J1342" s="52">
        <f>IFERROR(_xll.qlIndexFixing(Index1M,$H1342,TRUE,_xll.ohTrigger(RecalcTrigger,Trigger1M)),NA())</f>
        <v>3.1420065621752535E-2</v>
      </c>
      <c r="K1342" s="52">
        <f>IFERROR(_xll.qlIndexFixing(ONIndex1M,I1342,TRUE,_xll.ohTrigger(RecalcTrigger,Trigger1M)),NA())</f>
        <v>3.1390124878645231E-2</v>
      </c>
      <c r="L1342" s="52">
        <f>IFERROR(_xll.qlIndexFixing(Index3M,H1342,TRUE,_xll.ohTrigger(RecalcTrigger,Trigger3M)),NA())</f>
        <v>3.2744811706612115E-2</v>
      </c>
      <c r="M1342" s="52">
        <f>IFERROR(_xll.qlIndexFixing(ONIndex3M,I1342,TRUE,_xll.ohTrigger(RecalcTrigger,Trigger3M)),NA())</f>
        <v>3.2636893979864912E-2</v>
      </c>
      <c r="N1342" s="52">
        <f>IFERROR(_xll.qlIndexFixing(Index6M,$H1342,TRUE,_xll.ohTrigger(RecalcTrigger,Trigger6M)),NA())</f>
        <v>3.3898300136567062E-2</v>
      </c>
      <c r="O1342" s="52">
        <f>IFERROR(_xll.qlIndexFixing(ONIndex6M,I1342,TRUE,_xll.ohTrigger(RecalcTrigger,Trigger6M)),NA())</f>
        <v>3.3656579252103747E-2</v>
      </c>
      <c r="P1342" s="52">
        <f>IFERROR(_xll.qlIndexFixing(Index1Y,$H1342,TRUE,_xll.ohTrigger(RecalcTrigger,Trigger1Y)),NA())</f>
        <v>3.5516103583039145E-2</v>
      </c>
      <c r="Q1342" s="52">
        <f>IFERROR(_xll.qlIndexFixing(ONIndex1Y,I1342,TRUE,_xll.ohTrigger(RecalcTrigger,Trigger1Y)),NA())</f>
        <v>3.503779617372027E-2</v>
      </c>
    </row>
    <row r="1343" spans="2:17" x14ac:dyDescent="0.2">
      <c r="B1343" s="46" t="s">
        <v>51</v>
      </c>
      <c r="D1343" s="49">
        <f>_xll.qlCalendarAdvance(LocalCalendar,$D1342,B1343,"f",FALSE)</f>
        <v>48710</v>
      </c>
      <c r="E1343" s="49">
        <f>_xll.qlInterestRateIndexValueDate(IndexON,D1343)</f>
        <v>48710</v>
      </c>
      <c r="F1343" s="52">
        <f>IFERROR(_xll.qlIndexFixing(IndexON,D1343,TRUE,_xll.ohTrigger(RecalcTrigger,TriggerON)),NA())</f>
        <v>3.0744344425333026E-2</v>
      </c>
      <c r="H1343" s="49">
        <f>_xll.qlCalendarAdvance(IborCalendar,$H1342,B1343,"f",FALSE)</f>
        <v>48703</v>
      </c>
      <c r="I1343" s="49">
        <f>_xll.qlInterestRateIndexValueDate(Index1M,$H1343)</f>
        <v>48705</v>
      </c>
      <c r="J1343" s="52">
        <f>IFERROR(_xll.qlIndexFixing(Index1M,$H1343,TRUE,_xll.ohTrigger(RecalcTrigger,Trigger1M)),NA())</f>
        <v>3.141479036535768E-2</v>
      </c>
      <c r="K1343" s="52">
        <f>IFERROR(_xll.qlIndexFixing(ONIndex1M,I1343,TRUE,_xll.ohTrigger(RecalcTrigger,Trigger1M)),NA())</f>
        <v>3.1384867707213715E-2</v>
      </c>
      <c r="L1343" s="52">
        <f>IFERROR(_xll.qlIndexFixing(Index3M,H1343,TRUE,_xll.ohTrigger(RecalcTrigger,Trigger3M)),NA())</f>
        <v>3.2745097103725321E-2</v>
      </c>
      <c r="M1343" s="52">
        <f>IFERROR(_xll.qlIndexFixing(ONIndex3M,I1343,TRUE,_xll.ohTrigger(RecalcTrigger,Trigger3M)),NA())</f>
        <v>3.2632327076855816E-2</v>
      </c>
      <c r="N1343" s="52">
        <f>IFERROR(_xll.qlIndexFixing(Index6M,$H1343,TRUE,_xll.ohTrigger(RecalcTrigger,Trigger6M)),NA())</f>
        <v>3.3894780279109457E-2</v>
      </c>
      <c r="O1343" s="52">
        <f>IFERROR(_xll.qlIndexFixing(ONIndex6M,I1343,TRUE,_xll.ohTrigger(RecalcTrigger,Trigger6M)),NA())</f>
        <v>3.3651965047019061E-2</v>
      </c>
      <c r="P1343" s="52">
        <f>IFERROR(_xll.qlIndexFixing(Index1Y,$H1343,TRUE,_xll.ohTrigger(RecalcTrigger,Trigger1Y)),NA())</f>
        <v>3.5513542369178593E-2</v>
      </c>
      <c r="Q1343" s="52">
        <f>IFERROR(_xll.qlIndexFixing(ONIndex1Y,I1343,TRUE,_xll.ohTrigger(RecalcTrigger,Trigger1Y)),NA())</f>
        <v>3.5032303609110471E-2</v>
      </c>
    </row>
    <row r="1344" spans="2:17" x14ac:dyDescent="0.2">
      <c r="B1344" s="46" t="s">
        <v>51</v>
      </c>
      <c r="D1344" s="49">
        <f>_xll.qlCalendarAdvance(LocalCalendar,$D1343,B1344,"f",FALSE)</f>
        <v>48717</v>
      </c>
      <c r="E1344" s="49">
        <f>_xll.qlInterestRateIndexValueDate(IndexON,D1344)</f>
        <v>48717</v>
      </c>
      <c r="F1344" s="52">
        <f>IFERROR(_xll.qlIndexFixing(IndexON,D1344,TRUE,_xll.ohTrigger(RecalcTrigger,TriggerON)),NA())</f>
        <v>3.0740516813905217E-2</v>
      </c>
      <c r="H1344" s="49">
        <f>_xll.qlCalendarAdvance(IborCalendar,$H1343,B1344,"f",FALSE)</f>
        <v>48710</v>
      </c>
      <c r="I1344" s="49">
        <f>_xll.qlInterestRateIndexValueDate(Index1M,$H1344)</f>
        <v>48712</v>
      </c>
      <c r="J1344" s="52">
        <f>IFERROR(_xll.qlIndexFixing(Index1M,$H1344,TRUE,_xll.ohTrigger(RecalcTrigger,Trigger1M)),NA())</f>
        <v>3.1410580514755364E-2</v>
      </c>
      <c r="K1344" s="52">
        <f>IFERROR(_xll.qlIndexFixing(ONIndex1M,I1344,TRUE,_xll.ohTrigger(RecalcTrigger,Trigger1M)),NA())</f>
        <v>3.1380675930128277E-2</v>
      </c>
      <c r="L1344" s="52">
        <f>IFERROR(_xll.qlIndexFixing(Index3M,H1344,TRUE,_xll.ohTrigger(RecalcTrigger,Trigger3M)),NA())</f>
        <v>3.2741654036307764E-2</v>
      </c>
      <c r="M1344" s="52">
        <f>IFERROR(_xll.qlIndexFixing(ONIndex3M,I1344,TRUE,_xll.ohTrigger(RecalcTrigger,Trigger3M)),NA())</f>
        <v>3.2628990194032426E-2</v>
      </c>
      <c r="N1344" s="52">
        <f>IFERROR(_xll.qlIndexFixing(Index6M,$H1344,TRUE,_xll.ohTrigger(RecalcTrigger,Trigger6M)),NA())</f>
        <v>3.3891245884263468E-2</v>
      </c>
      <c r="O1344" s="52">
        <f>IFERROR(_xll.qlIndexFixing(ONIndex6M,I1344,TRUE,_xll.ohTrigger(RecalcTrigger,Trigger6M)),NA())</f>
        <v>3.3648676066624361E-2</v>
      </c>
      <c r="P1344" s="52">
        <f>IFERROR(_xll.qlIndexFixing(Index1Y,$H1344,TRUE,_xll.ohTrigger(RecalcTrigger,Trigger1Y)),NA())</f>
        <v>3.5507189160153128E-2</v>
      </c>
      <c r="Q1344" s="52">
        <f>IFERROR(_xll.qlIndexFixing(ONIndex1Y,I1344,TRUE,_xll.ohTrigger(RecalcTrigger,Trigger1Y)),NA())</f>
        <v>3.502815054484465E-2</v>
      </c>
    </row>
    <row r="1345" spans="2:17" x14ac:dyDescent="0.2">
      <c r="B1345" s="46" t="s">
        <v>51</v>
      </c>
      <c r="D1345" s="49">
        <f>_xll.qlCalendarAdvance(LocalCalendar,$D1344,B1345,"f",FALSE)</f>
        <v>48724</v>
      </c>
      <c r="E1345" s="49">
        <f>_xll.qlInterestRateIndexValueDate(IndexON,D1345)</f>
        <v>48724</v>
      </c>
      <c r="F1345" s="52">
        <f>IFERROR(_xll.qlIndexFixing(IndexON,D1345,TRUE,_xll.ohTrigger(RecalcTrigger,TriggerON)),NA())</f>
        <v>3.0736661866903603E-2</v>
      </c>
      <c r="H1345" s="49">
        <f>_xll.qlCalendarAdvance(IborCalendar,$H1344,B1345,"f",FALSE)</f>
        <v>48717</v>
      </c>
      <c r="I1345" s="49">
        <f>_xll.qlInterestRateIndexValueDate(Index1M,$H1345)</f>
        <v>48719</v>
      </c>
      <c r="J1345" s="52">
        <f>IFERROR(_xll.qlIndexFixing(Index1M,$H1345,TRUE,_xll.ohTrigger(RecalcTrigger,Trigger1M)),NA())</f>
        <v>3.1406366748784373E-2</v>
      </c>
      <c r="K1345" s="52">
        <f>IFERROR(_xll.qlIndexFixing(ONIndex1M,I1345,TRUE,_xll.ohTrigger(RecalcTrigger,Trigger1M)),NA())</f>
        <v>3.1376480245901561E-2</v>
      </c>
      <c r="L1345" s="52">
        <f>IFERROR(_xll.qlIndexFixing(Index3M,H1345,TRUE,_xll.ohTrigger(RecalcTrigger,Trigger3M)),NA())</f>
        <v>3.273819888423693E-2</v>
      </c>
      <c r="M1345" s="52">
        <f>IFERROR(_xll.qlIndexFixing(ONIndex3M,I1345,TRUE,_xll.ohTrigger(RecalcTrigger,Trigger3M)),NA())</f>
        <v>3.2625641322798771E-2</v>
      </c>
      <c r="N1345" s="52">
        <f>IFERROR(_xll.qlIndexFixing(Index6M,$H1345,TRUE,_xll.ohTrigger(RecalcTrigger,Trigger6M)),NA())</f>
        <v>3.388769695210516E-2</v>
      </c>
      <c r="O1345" s="52">
        <f>IFERROR(_xll.qlIndexFixing(ONIndex6M,I1345,TRUE,_xll.ohTrigger(RecalcTrigger,Trigger6M)),NA())</f>
        <v>3.3645372787640682E-2</v>
      </c>
      <c r="P1345" s="52">
        <f>IFERROR(_xll.qlIndexFixing(Index1Y,$H1345,TRUE,_xll.ohTrigger(RecalcTrigger,Trigger1Y)),NA())</f>
        <v>3.5500757104803542E-2</v>
      </c>
      <c r="Q1345" s="52">
        <f>IFERROR(_xll.qlIndexFixing(ONIndex1Y,I1345,TRUE,_xll.ohTrigger(RecalcTrigger,Trigger1Y)),NA())</f>
        <v>3.5023921327734797E-2</v>
      </c>
    </row>
    <row r="1346" spans="2:17" x14ac:dyDescent="0.2">
      <c r="B1346" s="46" t="s">
        <v>51</v>
      </c>
      <c r="D1346" s="49">
        <f>_xll.qlCalendarAdvance(LocalCalendar,$D1345,B1346,"f",FALSE)</f>
        <v>48731</v>
      </c>
      <c r="E1346" s="49">
        <f>_xll.qlInterestRateIndexValueDate(IndexON,D1346)</f>
        <v>48731</v>
      </c>
      <c r="F1346" s="52">
        <f>IFERROR(_xll.qlIndexFixing(IndexON,D1346,TRUE,_xll.ohTrigger(RecalcTrigger,TriggerON)),NA())</f>
        <v>3.0732779584088377E-2</v>
      </c>
      <c r="H1346" s="49">
        <f>_xll.qlCalendarAdvance(IborCalendar,$H1345,B1346,"f",FALSE)</f>
        <v>48724</v>
      </c>
      <c r="I1346" s="49">
        <f>_xll.qlInterestRateIndexValueDate(Index1M,$H1346)</f>
        <v>48726</v>
      </c>
      <c r="J1346" s="52">
        <f>IFERROR(_xll.qlIndexFixing(Index1M,$H1346,TRUE,_xll.ohTrigger(RecalcTrigger,Trigger1M)),NA())</f>
        <v>3.1402149067444714E-2</v>
      </c>
      <c r="K1346" s="52">
        <f>IFERROR(_xll.qlIndexFixing(ONIndex1M,I1346,TRUE,_xll.ohTrigger(RecalcTrigger,Trigger1M)),NA())</f>
        <v>3.1373347377496863E-2</v>
      </c>
      <c r="L1346" s="52">
        <f>IFERROR(_xll.qlIndexFixing(Index3M,H1346,TRUE,_xll.ohTrigger(RecalcTrigger,Trigger3M)),NA())</f>
        <v>3.27359656640605E-2</v>
      </c>
      <c r="M1346" s="52">
        <f>IFERROR(_xll.qlIndexFixing(ONIndex3M,I1346,TRUE,_xll.ohTrigger(RecalcTrigger,Trigger3M)),NA())</f>
        <v>3.262351783441364E-2</v>
      </c>
      <c r="N1346" s="52">
        <f>IFERROR(_xll.qlIndexFixing(Index6M,$H1346,TRUE,_xll.ohTrigger(RecalcTrigger,Trigger6M)),NA())</f>
        <v>3.3884133482712735E-2</v>
      </c>
      <c r="O1346" s="52">
        <f>IFERROR(_xll.qlIndexFixing(ONIndex6M,I1346,TRUE,_xll.ohTrigger(RecalcTrigger,Trigger6M)),NA())</f>
        <v>3.3643389415440872E-2</v>
      </c>
      <c r="P1346" s="52">
        <f>IFERROR(_xll.qlIndexFixing(Index1Y,$H1346,TRUE,_xll.ohTrigger(RecalcTrigger,Trigger1Y)),NA())</f>
        <v>3.5495457874493569E-2</v>
      </c>
      <c r="Q1346" s="52">
        <f>IFERROR(_xll.qlIndexFixing(ONIndex1Y,I1346,TRUE,_xll.ohTrigger(RecalcTrigger,Trigger1Y)),NA())</f>
        <v>3.5021008219873195E-2</v>
      </c>
    </row>
    <row r="1347" spans="2:17" x14ac:dyDescent="0.2">
      <c r="B1347" s="46" t="s">
        <v>51</v>
      </c>
      <c r="D1347" s="49">
        <f>_xll.qlCalendarAdvance(LocalCalendar,$D1346,B1347,"f",FALSE)</f>
        <v>48738</v>
      </c>
      <c r="E1347" s="49">
        <f>_xll.qlInterestRateIndexValueDate(IndexON,D1347)</f>
        <v>48738</v>
      </c>
      <c r="F1347" s="52">
        <f>IFERROR(_xll.qlIndexFixing(IndexON,D1347,TRUE,_xll.ohTrigger(RecalcTrigger,TriggerON)),NA())</f>
        <v>3.0728869965779282E-2</v>
      </c>
      <c r="H1347" s="49">
        <f>_xll.qlCalendarAdvance(IborCalendar,$H1346,B1347,"f",FALSE)</f>
        <v>48731</v>
      </c>
      <c r="I1347" s="49">
        <f>_xll.qlInterestRateIndexValueDate(Index1M,$H1347)</f>
        <v>48733</v>
      </c>
      <c r="J1347" s="52">
        <f>IFERROR(_xll.qlIndexFixing(Index1M,$H1347,TRUE,_xll.ohTrigger(RecalcTrigger,Trigger1M)),NA())</f>
        <v>3.1398993557696375E-2</v>
      </c>
      <c r="K1347" s="52">
        <f>IFERROR(_xll.qlIndexFixing(ONIndex1M,I1347,TRUE,_xll.ohTrigger(RecalcTrigger,Trigger1M)),NA())</f>
        <v>3.1368077155757845E-2</v>
      </c>
      <c r="L1347" s="52">
        <f>IFERROR(_xll.qlIndexFixing(Index3M,H1347,TRUE,_xll.ohTrigger(RecalcTrigger,Trigger3M)),NA())</f>
        <v>3.2732485164500356E-2</v>
      </c>
      <c r="M1347" s="52">
        <f>IFERROR(_xll.qlIndexFixing(ONIndex3M,I1347,TRUE,_xll.ohTrigger(RecalcTrigger,Trigger3M)),NA())</f>
        <v>3.2618907615020731E-2</v>
      </c>
      <c r="N1347" s="52">
        <f>IFERROR(_xll.qlIndexFixing(Index6M,$H1347,TRUE,_xll.ohTrigger(RecalcTrigger,Trigger6M)),NA())</f>
        <v>3.388055547616612E-2</v>
      </c>
      <c r="O1347" s="52">
        <f>IFERROR(_xll.qlIndexFixing(ONIndex6M,I1347,TRUE,_xll.ohTrigger(RecalcTrigger,Trigger6M)),NA())</f>
        <v>3.3638723333879739E-2</v>
      </c>
      <c r="P1347" s="52">
        <f>IFERROR(_xll.qlIndexFixing(Index1Y,$H1347,TRUE,_xll.ohTrigger(RecalcTrigger,Trigger1Y)),NA())</f>
        <v>3.5487656461140243E-2</v>
      </c>
      <c r="Q1347" s="52">
        <f>IFERROR(_xll.qlIndexFixing(ONIndex1Y,I1347,TRUE,_xll.ohTrigger(RecalcTrigger,Trigger1Y)),NA())</f>
        <v>3.5015234434983E-2</v>
      </c>
    </row>
    <row r="1348" spans="2:17" x14ac:dyDescent="0.2">
      <c r="B1348" s="46" t="s">
        <v>51</v>
      </c>
      <c r="D1348" s="49">
        <f>_xll.qlCalendarAdvance(LocalCalendar,$D1347,B1348,"f",FALSE)</f>
        <v>48745</v>
      </c>
      <c r="E1348" s="49">
        <f>_xll.qlInterestRateIndexValueDate(IndexON,D1348)</f>
        <v>48745</v>
      </c>
      <c r="F1348" s="52">
        <f>IFERROR(_xll.qlIndexFixing(IndexON,D1348,TRUE,_xll.ohTrigger(RecalcTrigger,TriggerON)),NA())</f>
        <v>3.0724933011656574E-2</v>
      </c>
      <c r="H1348" s="49">
        <f>_xll.qlCalendarAdvance(IborCalendar,$H1347,B1348,"f",FALSE)</f>
        <v>48738</v>
      </c>
      <c r="I1348" s="49">
        <f>_xll.qlInterestRateIndexValueDate(Index1M,$H1348)</f>
        <v>48740</v>
      </c>
      <c r="J1348" s="52">
        <f>IFERROR(_xll.qlIndexFixing(Index1M,$H1348,TRUE,_xll.ohTrigger(RecalcTrigger,Trigger1M)),NA())</f>
        <v>3.1393701958669674E-2</v>
      </c>
      <c r="K1348" s="52">
        <f>IFERROR(_xll.qlIndexFixing(ONIndex1M,I1348,TRUE,_xll.ohTrigger(RecalcTrigger,Trigger1M)),NA())</f>
        <v>3.1363869749894135E-2</v>
      </c>
      <c r="L1348" s="52">
        <f>IFERROR(_xll.qlIndexFixing(Index3M,H1348,TRUE,_xll.ohTrigger(RecalcTrigger,Trigger3M)),NA())</f>
        <v>3.2727760920444056E-2</v>
      </c>
      <c r="M1348" s="52">
        <f>IFERROR(_xll.qlIndexFixing(ONIndex3M,I1348,TRUE,_xll.ohTrigger(RecalcTrigger,Trigger3M)),NA())</f>
        <v>3.2615522778502992E-2</v>
      </c>
      <c r="N1348" s="52">
        <f>IFERROR(_xll.qlIndexFixing(Index6M,$H1348,TRUE,_xll.ohTrigger(RecalcTrigger,Trigger6M)),NA())</f>
        <v>3.3876962932543102E-2</v>
      </c>
      <c r="O1348" s="52">
        <f>IFERROR(_xll.qlIndexFixing(ONIndex6M,I1348,TRUE,_xll.ohTrigger(RecalcTrigger,Trigger6M)),NA())</f>
        <v>3.363537715907583E-2</v>
      </c>
      <c r="P1348" s="52">
        <f>IFERROR(_xll.qlIndexFixing(Index1Y,$H1348,TRUE,_xll.ohTrigger(RecalcTrigger,Trigger1Y)),NA())</f>
        <v>3.5480987875875655E-2</v>
      </c>
      <c r="Q1348" s="52">
        <f>IFERROR(_xll.qlIndexFixing(ONIndex1Y,I1348,TRUE,_xll.ohTrigger(RecalcTrigger,Trigger1Y)),NA())</f>
        <v>3.5010776759341056E-2</v>
      </c>
    </row>
    <row r="1349" spans="2:17" x14ac:dyDescent="0.2">
      <c r="B1349" s="46" t="s">
        <v>51</v>
      </c>
      <c r="D1349" s="49">
        <f>_xll.qlCalendarAdvance(LocalCalendar,$D1348,B1349,"f",FALSE)</f>
        <v>48752</v>
      </c>
      <c r="E1349" s="49">
        <f>_xll.qlInterestRateIndexValueDate(IndexON,D1349)</f>
        <v>48752</v>
      </c>
      <c r="F1349" s="52">
        <f>IFERROR(_xll.qlIndexFixing(IndexON,D1349,TRUE,_xll.ohTrigger(RecalcTrigger,TriggerON)),NA())</f>
        <v>3.0720968721880126E-2</v>
      </c>
      <c r="H1349" s="49">
        <f>_xll.qlCalendarAdvance(IborCalendar,$H1348,B1349,"f",FALSE)</f>
        <v>48745</v>
      </c>
      <c r="I1349" s="49">
        <f>_xll.qlInterestRateIndexValueDate(Index1M,$H1349)</f>
        <v>48747</v>
      </c>
      <c r="J1349" s="52">
        <f>IFERROR(_xll.qlIndexFixing(Index1M,$H1349,TRUE,_xll.ohTrigger(RecalcTrigger,Trigger1M)),NA())</f>
        <v>3.1389472531249775E-2</v>
      </c>
      <c r="K1349" s="52">
        <f>IFERROR(_xll.qlIndexFixing(ONIndex1M,I1349,TRUE,_xll.ohTrigger(RecalcTrigger,Trigger1M)),NA())</f>
        <v>3.1359658436809212E-2</v>
      </c>
      <c r="L1349" s="52">
        <f>IFERROR(_xll.qlIndexFixing(Index3M,H1349,TRUE,_xll.ohTrigger(RecalcTrigger,Trigger3M)),NA())</f>
        <v>3.2724257430094314E-2</v>
      </c>
      <c r="M1349" s="52">
        <f>IFERROR(_xll.qlIndexFixing(ONIndex3M,I1349,TRUE,_xll.ohTrigger(RecalcTrigger,Trigger3M)),NA())</f>
        <v>3.2612125953574989E-2</v>
      </c>
      <c r="N1349" s="52">
        <f>IFERROR(_xll.qlIndexFixing(Index6M,$H1349,TRUE,_xll.ohTrigger(RecalcTrigger,Trigger6M)),NA())</f>
        <v>3.3873355851922742E-2</v>
      </c>
      <c r="O1349" s="52">
        <f>IFERROR(_xll.qlIndexFixing(ONIndex6M,I1349,TRUE,_xll.ohTrigger(RecalcTrigger,Trigger6M)),NA())</f>
        <v>3.3632016685656296E-2</v>
      </c>
      <c r="P1349" s="52">
        <f>IFERROR(_xll.qlIndexFixing(Index1Y,$H1349,TRUE,_xll.ohTrigger(RecalcTrigger,Trigger1Y)),NA())</f>
        <v>3.5474240450386905E-2</v>
      </c>
      <c r="Q1349" s="52">
        <f>IFERROR(_xll.qlIndexFixing(ONIndex1Y,I1349,TRUE,_xll.ohTrigger(RecalcTrigger,Trigger1Y)),NA())</f>
        <v>3.5006242930881726E-2</v>
      </c>
    </row>
    <row r="1350" spans="2:17" x14ac:dyDescent="0.2">
      <c r="B1350" s="46" t="s">
        <v>51</v>
      </c>
      <c r="D1350" s="49">
        <f>_xll.qlCalendarAdvance(LocalCalendar,$D1349,B1350,"f",FALSE)</f>
        <v>48759</v>
      </c>
      <c r="E1350" s="49">
        <f>_xll.qlInterestRateIndexValueDate(IndexON,D1350)</f>
        <v>48759</v>
      </c>
      <c r="F1350" s="52">
        <f>IFERROR(_xll.qlIndexFixing(IndexON,D1350,TRUE,_xll.ohTrigger(RecalcTrigger,TriggerON)),NA())</f>
        <v>3.0716977096449938E-2</v>
      </c>
      <c r="H1350" s="49">
        <f>_xll.qlCalendarAdvance(IborCalendar,$H1349,B1350,"f",FALSE)</f>
        <v>48752</v>
      </c>
      <c r="I1350" s="49">
        <f>_xll.qlInterestRateIndexValueDate(Index1M,$H1350)</f>
        <v>48754</v>
      </c>
      <c r="J1350" s="52">
        <f>IFERROR(_xll.qlIndexFixing(Index1M,$H1350,TRUE,_xll.ohTrigger(RecalcTrigger,Trigger1M)),NA())</f>
        <v>3.1385239188476667E-2</v>
      </c>
      <c r="K1350" s="52">
        <f>IFERROR(_xll.qlIndexFixing(ONIndex1M,I1350,TRUE,_xll.ohTrigger(RecalcTrigger,Trigger1M)),NA())</f>
        <v>3.1355443216556367E-2</v>
      </c>
      <c r="L1350" s="52">
        <f>IFERROR(_xll.qlIndexFixing(Index3M,H1350,TRUE,_xll.ohTrigger(RecalcTrigger,Trigger3M)),NA())</f>
        <v>3.2720741855255413E-2</v>
      </c>
      <c r="M1350" s="52">
        <f>IFERROR(_xll.qlIndexFixing(ONIndex3M,I1350,TRUE,_xll.ohTrigger(RecalcTrigger,Trigger3M)),NA())</f>
        <v>3.260871714018343E-2</v>
      </c>
      <c r="N1350" s="52">
        <f>IFERROR(_xll.qlIndexFixing(Index6M,$H1350,TRUE,_xll.ohTrigger(RecalcTrigger,Trigger6M)),NA())</f>
        <v>3.3872374795735558E-2</v>
      </c>
      <c r="O1350" s="52">
        <f>IFERROR(_xll.qlIndexFixing(ONIndex6M,I1350,TRUE,_xll.ohTrigger(RecalcTrigger,Trigger6M)),NA())</f>
        <v>3.3628641913674429E-2</v>
      </c>
      <c r="P1350" s="52">
        <f>IFERROR(_xll.qlIndexFixing(Index1Y,$H1350,TRUE,_xll.ohTrigger(RecalcTrigger,Trigger1Y)),NA())</f>
        <v>3.5467414186243752E-2</v>
      </c>
      <c r="Q1350" s="52">
        <f>IFERROR(_xll.qlIndexFixing(ONIndex1Y,I1350,TRUE,_xll.ohTrigger(RecalcTrigger,Trigger1Y)),NA())</f>
        <v>3.500163294960501E-2</v>
      </c>
    </row>
    <row r="1351" spans="2:17" x14ac:dyDescent="0.2">
      <c r="B1351" s="46" t="s">
        <v>51</v>
      </c>
      <c r="D1351" s="49">
        <f>_xll.qlCalendarAdvance(LocalCalendar,$D1350,B1351,"f",FALSE)</f>
        <v>48766</v>
      </c>
      <c r="E1351" s="49">
        <f>_xll.qlInterestRateIndexValueDate(IndexON,D1351)</f>
        <v>48766</v>
      </c>
      <c r="F1351" s="52">
        <f>IFERROR(_xll.qlIndexFixing(IndexON,D1351,TRUE,_xll.ohTrigger(RecalcTrigger,TriggerON)),NA())</f>
        <v>3.0712958135366009E-2</v>
      </c>
      <c r="H1351" s="49">
        <f>_xll.qlCalendarAdvance(IborCalendar,$H1350,B1351,"f",FALSE)</f>
        <v>48759</v>
      </c>
      <c r="I1351" s="49">
        <f>_xll.qlInterestRateIndexValueDate(Index1M,$H1351)</f>
        <v>48761</v>
      </c>
      <c r="J1351" s="52">
        <f>IFERROR(_xll.qlIndexFixing(Index1M,$H1351,TRUE,_xll.ohTrigger(RecalcTrigger,Trigger1M)),NA())</f>
        <v>3.138100193035552E-2</v>
      </c>
      <c r="K1351" s="52">
        <f>IFERROR(_xll.qlIndexFixing(ONIndex1M,I1351,TRUE,_xll.ohTrigger(RecalcTrigger,Trigger1M)),NA())</f>
        <v>3.1352287582369076E-2</v>
      </c>
      <c r="L1351" s="52">
        <f>IFERROR(_xll.qlIndexFixing(Index3M,H1351,TRUE,_xll.ohTrigger(RecalcTrigger,Trigger3M)),NA())</f>
        <v>3.2717214195961374E-2</v>
      </c>
      <c r="M1351" s="52">
        <f>IFERROR(_xll.qlIndexFixing(ONIndex3M,I1351,TRUE,_xll.ohTrigger(RecalcTrigger,Trigger3M)),NA())</f>
        <v>3.2606527889162962E-2</v>
      </c>
      <c r="N1351" s="52">
        <f>IFERROR(_xll.qlIndexFixing(Index6M,$H1351,TRUE,_xll.ohTrigger(RecalcTrigger,Trigger6M)),NA())</f>
        <v>3.3867417007847789E-2</v>
      </c>
      <c r="O1351" s="52">
        <f>IFERROR(_xll.qlIndexFixing(ONIndex6M,I1351,TRUE,_xll.ohTrigger(RecalcTrigger,Trigger6M)),NA())</f>
        <v>3.3626580371723946E-2</v>
      </c>
      <c r="P1351" s="52">
        <f>IFERROR(_xll.qlIndexFixing(Index1Y,$H1351,TRUE,_xll.ohTrigger(RecalcTrigger,Trigger1Y)),NA())</f>
        <v>3.5460509085035986E-2</v>
      </c>
      <c r="Q1351" s="52">
        <f>IFERROR(_xll.qlIndexFixing(ONIndex1Y,I1351,TRUE,_xll.ohTrigger(RecalcTrigger,Trigger1Y)),NA())</f>
        <v>3.4998309673330841E-2</v>
      </c>
    </row>
    <row r="1352" spans="2:17" x14ac:dyDescent="0.2">
      <c r="B1352" s="46" t="s">
        <v>51</v>
      </c>
      <c r="D1352" s="49">
        <f>_xll.qlCalendarAdvance(LocalCalendar,$D1351,B1352,"f",FALSE)</f>
        <v>48773</v>
      </c>
      <c r="E1352" s="49">
        <f>_xll.qlInterestRateIndexValueDate(IndexON,D1352)</f>
        <v>48773</v>
      </c>
      <c r="F1352" s="52">
        <f>IFERROR(_xll.qlIndexFixing(IndexON,D1352,TRUE,_xll.ohTrigger(RecalcTrigger,TriggerON)),NA())</f>
        <v>3.0708911838628339E-2</v>
      </c>
      <c r="H1352" s="49">
        <f>_xll.qlCalendarAdvance(IborCalendar,$H1351,B1352,"f",FALSE)</f>
        <v>48766</v>
      </c>
      <c r="I1352" s="49">
        <f>_xll.qlInterestRateIndexValueDate(Index1M,$H1352)</f>
        <v>48768</v>
      </c>
      <c r="J1352" s="52">
        <f>IFERROR(_xll.qlIndexFixing(Index1M,$H1352,TRUE,_xll.ohTrigger(RecalcTrigger,Trigger1M)),NA())</f>
        <v>3.1376760756894058E-2</v>
      </c>
      <c r="K1352" s="52">
        <f>IFERROR(_xll.qlIndexFixing(ONIndex1M,I1352,TRUE,_xll.ohTrigger(RecalcTrigger,Trigger1M)),NA())</f>
        <v>3.1347001054387036E-2</v>
      </c>
      <c r="L1352" s="52">
        <f>IFERROR(_xll.qlIndexFixing(Index3M,H1352,TRUE,_xll.ohTrigger(RecalcTrigger,Trigger3M)),NA())</f>
        <v>3.2714901383181783E-2</v>
      </c>
      <c r="M1352" s="52">
        <f>IFERROR(_xll.qlIndexFixing(ONIndex3M,I1352,TRUE,_xll.ohTrigger(RecalcTrigger,Trigger3M)),NA())</f>
        <v>3.2601863548142873E-2</v>
      </c>
      <c r="N1352" s="52">
        <f>IFERROR(_xll.qlIndexFixing(Index6M,$H1352,TRUE,_xll.ohTrigger(RecalcTrigger,Trigger6M)),NA())</f>
        <v>3.3862447388876157E-2</v>
      </c>
      <c r="O1352" s="52">
        <f>IFERROR(_xll.qlIndexFixing(ONIndex6M,I1352,TRUE,_xll.ohTrigger(RecalcTrigger,Trigger6M)),NA())</f>
        <v>3.3621849473863819E-2</v>
      </c>
      <c r="P1352" s="52">
        <f>IFERROR(_xll.qlIndexFixing(Index1Y,$H1352,TRUE,_xll.ohTrigger(RecalcTrigger,Trigger1Y)),NA())</f>
        <v>3.545352514837103E-2</v>
      </c>
      <c r="Q1352" s="52">
        <f>IFERROR(_xll.qlIndexFixing(ONIndex1Y,I1352,TRUE,_xll.ohTrigger(RecalcTrigger,Trigger1Y)),NA())</f>
        <v>3.499218452867936E-2</v>
      </c>
    </row>
    <row r="1353" spans="2:17" x14ac:dyDescent="0.2">
      <c r="B1353" s="46" t="s">
        <v>51</v>
      </c>
      <c r="D1353" s="49">
        <f>_xll.qlCalendarAdvance(LocalCalendar,$D1352,B1353,"f",FALSE)</f>
        <v>48780</v>
      </c>
      <c r="E1353" s="49">
        <f>_xll.qlInterestRateIndexValueDate(IndexON,D1353)</f>
        <v>48780</v>
      </c>
      <c r="F1353" s="52">
        <f>IFERROR(_xll.qlIndexFixing(IndexON,D1353,TRUE,_xll.ohTrigger(RecalcTrigger,TriggerON)),NA())</f>
        <v>3.0704838206236928E-2</v>
      </c>
      <c r="H1353" s="49">
        <f>_xll.qlCalendarAdvance(IborCalendar,$H1352,B1353,"f",FALSE)</f>
        <v>48773</v>
      </c>
      <c r="I1353" s="49">
        <f>_xll.qlInterestRateIndexValueDate(Index1M,$H1353)</f>
        <v>48775</v>
      </c>
      <c r="J1353" s="52">
        <f>IFERROR(_xll.qlIndexFixing(Index1M,$H1353,TRUE,_xll.ohTrigger(RecalcTrigger,Trigger1M)),NA())</f>
        <v>3.1372515668089712E-2</v>
      </c>
      <c r="K1353" s="52">
        <f>IFERROR(_xll.qlIndexFixing(ONIndex1M,I1353,TRUE,_xll.ohTrigger(RecalcTrigger,Trigger1M)),NA())</f>
        <v>3.1342774112470551E-2</v>
      </c>
      <c r="L1353" s="52">
        <f>IFERROR(_xll.qlIndexFixing(Index3M,H1353,TRUE,_xll.ohTrigger(RecalcTrigger,Trigger3M)),NA())</f>
        <v>3.2710122624140532E-2</v>
      </c>
      <c r="M1353" s="52">
        <f>IFERROR(_xll.qlIndexFixing(ONIndex3M,I1353,TRUE,_xll.ohTrigger(RecalcTrigger,Trigger3M)),NA())</f>
        <v>3.259841876946723E-2</v>
      </c>
      <c r="N1353" s="52">
        <f>IFERROR(_xll.qlIndexFixing(Index6M,$H1353,TRUE,_xll.ohTrigger(RecalcTrigger,Trigger6M)),NA())</f>
        <v>3.3860098329799249E-2</v>
      </c>
      <c r="O1353" s="52">
        <f>IFERROR(_xll.qlIndexFixing(ONIndex6M,I1353,TRUE,_xll.ohTrigger(RecalcTrigger,Trigger6M)),NA())</f>
        <v>3.3618431806088367E-2</v>
      </c>
      <c r="P1353" s="52">
        <f>IFERROR(_xll.qlIndexFixing(Index1Y,$H1353,TRUE,_xll.ohTrigger(RecalcTrigger,Trigger1Y)),NA())</f>
        <v>3.5446462377874195E-2</v>
      </c>
      <c r="Q1353" s="52">
        <f>IFERROR(_xll.qlIndexFixing(ONIndex1Y,I1353,TRUE,_xll.ohTrigger(RecalcTrigger,Trigger1Y)),NA())</f>
        <v>3.4987346089030424E-2</v>
      </c>
    </row>
    <row r="1354" spans="2:17" x14ac:dyDescent="0.2">
      <c r="B1354" s="46" t="s">
        <v>51</v>
      </c>
      <c r="D1354" s="49">
        <f>_xll.qlCalendarAdvance(LocalCalendar,$D1353,B1354,"f",FALSE)</f>
        <v>48787</v>
      </c>
      <c r="E1354" s="49">
        <f>_xll.qlInterestRateIndexValueDate(IndexON,D1354)</f>
        <v>48787</v>
      </c>
      <c r="F1354" s="52">
        <f>IFERROR(_xll.qlIndexFixing(IndexON,D1354,TRUE,_xll.ohTrigger(RecalcTrigger,TriggerON)),NA())</f>
        <v>3.0700737238191778E-2</v>
      </c>
      <c r="H1354" s="49">
        <f>_xll.qlCalendarAdvance(IborCalendar,$H1353,B1354,"f",FALSE)</f>
        <v>48780</v>
      </c>
      <c r="I1354" s="49">
        <f>_xll.qlInterestRateIndexValueDate(Index1M,$H1354)</f>
        <v>48782</v>
      </c>
      <c r="J1354" s="52">
        <f>IFERROR(_xll.qlIndexFixing(Index1M,$H1354,TRUE,_xll.ohTrigger(RecalcTrigger,Trigger1M)),NA())</f>
        <v>3.1368266663955369E-2</v>
      </c>
      <c r="K1354" s="52">
        <f>IFERROR(_xll.qlIndexFixing(ONIndex1M,I1354,TRUE,_xll.ohTrigger(RecalcTrigger,Trigger1M)),NA())</f>
        <v>3.1338543263412788E-2</v>
      </c>
      <c r="L1354" s="52">
        <f>IFERROR(_xll.qlIndexFixing(Index3M,H1354,TRUE,_xll.ohTrigger(RecalcTrigger,Trigger3M)),NA())</f>
        <v>3.2706558711680066E-2</v>
      </c>
      <c r="M1354" s="52">
        <f>IFERROR(_xll.qlIndexFixing(ONIndex3M,I1354,TRUE,_xll.ohTrigger(RecalcTrigger,Trigger3M)),NA())</f>
        <v>3.2594962002407968E-2</v>
      </c>
      <c r="N1354" s="52">
        <f>IFERROR(_xll.qlIndexFixing(Index6M,$H1354,TRUE,_xll.ohTrigger(RecalcTrigger,Trigger6M)),NA())</f>
        <v>3.385510239665869E-2</v>
      </c>
      <c r="O1354" s="52">
        <f>IFERROR(_xll.qlIndexFixing(ONIndex6M,I1354,TRUE,_xll.ohTrigger(RecalcTrigger,Trigger6M)),NA())</f>
        <v>3.3614999839723936E-2</v>
      </c>
      <c r="P1354" s="52">
        <f>IFERROR(_xll.qlIndexFixing(Index1Y,$H1354,TRUE,_xll.ohTrigger(RecalcTrigger,Trigger1Y)),NA())</f>
        <v>3.5439320775189929E-2</v>
      </c>
      <c r="Q1354" s="52">
        <f>IFERROR(_xll.qlIndexFixing(ONIndex1Y,I1354,TRUE,_xll.ohTrigger(RecalcTrigger,Trigger1Y)),NA())</f>
        <v>3.4982431496617394E-2</v>
      </c>
    </row>
    <row r="1355" spans="2:17" x14ac:dyDescent="0.2">
      <c r="B1355" s="46" t="s">
        <v>51</v>
      </c>
      <c r="D1355" s="49">
        <f>_xll.qlCalendarAdvance(LocalCalendar,$D1354,B1355,"f",FALSE)</f>
        <v>48794</v>
      </c>
      <c r="E1355" s="49">
        <f>_xll.qlInterestRateIndexValueDate(IndexON,D1355)</f>
        <v>48794</v>
      </c>
      <c r="F1355" s="52">
        <f>IFERROR(_xll.qlIndexFixing(IndexON,D1355,TRUE,_xll.ohTrigger(RecalcTrigger,TriggerON)),NA())</f>
        <v>3.069660893441295E-2</v>
      </c>
      <c r="H1355" s="49">
        <f>_xll.qlCalendarAdvance(IborCalendar,$H1354,B1355,"f",FALSE)</f>
        <v>48787</v>
      </c>
      <c r="I1355" s="49">
        <f>_xll.qlInterestRateIndexValueDate(Index1M,$H1355)</f>
        <v>48789</v>
      </c>
      <c r="J1355" s="52">
        <f>IFERROR(_xll.qlIndexFixing(Index1M,$H1355,TRUE,_xll.ohTrigger(RecalcTrigger,Trigger1M)),NA())</f>
        <v>3.1366135538265609E-2</v>
      </c>
      <c r="K1355" s="52">
        <f>IFERROR(_xll.qlIndexFixing(ONIndex1M,I1355,TRUE,_xll.ohTrigger(RecalcTrigger,Trigger1M)),NA())</f>
        <v>3.1334308507107167E-2</v>
      </c>
      <c r="L1355" s="52">
        <f>IFERROR(_xll.qlIndexFixing(Index3M,H1355,TRUE,_xll.ohTrigger(RecalcTrigger,Trigger3M)),NA())</f>
        <v>3.2702982714897973E-2</v>
      </c>
      <c r="M1355" s="52">
        <f>IFERROR(_xll.qlIndexFixing(ONIndex3M,I1355,TRUE,_xll.ohTrigger(RecalcTrigger,Trigger3M)),NA())</f>
        <v>3.2591493246911796E-2</v>
      </c>
      <c r="N1355" s="52">
        <f>IFERROR(_xll.qlIndexFixing(Index6M,$H1355,TRUE,_xll.ohTrigger(RecalcTrigger,Trigger6M)),NA())</f>
        <v>3.3852721500114077E-2</v>
      </c>
      <c r="O1355" s="52">
        <f>IFERROR(_xll.qlIndexFixing(ONIndex6M,I1355,TRUE,_xll.ohTrigger(RecalcTrigger,Trigger6M)),NA())</f>
        <v>3.361155357474388E-2</v>
      </c>
      <c r="P1355" s="52">
        <f>IFERROR(_xll.qlIndexFixing(Index1Y,$H1355,TRUE,_xll.ohTrigger(RecalcTrigger,Trigger1Y)),NA())</f>
        <v>3.5432100341980126E-2</v>
      </c>
      <c r="Q1355" s="52">
        <f>IFERROR(_xll.qlIndexFixing(ONIndex1Y,I1355,TRUE,_xll.ohTrigger(RecalcTrigger,Trigger1Y)),NA())</f>
        <v>3.4977440751360334E-2</v>
      </c>
    </row>
    <row r="1356" spans="2:17" x14ac:dyDescent="0.2">
      <c r="B1356" s="46" t="s">
        <v>51</v>
      </c>
      <c r="D1356" s="49">
        <f>_xll.qlCalendarAdvance(LocalCalendar,$D1355,B1356,"f",FALSE)</f>
        <v>48801</v>
      </c>
      <c r="E1356" s="49">
        <f>_xll.qlInterestRateIndexValueDate(IndexON,D1356)</f>
        <v>48801</v>
      </c>
      <c r="F1356" s="52">
        <f>IFERROR(_xll.qlIndexFixing(IndexON,D1356,TRUE,_xll.ohTrigger(RecalcTrigger,TriggerON)),NA())</f>
        <v>3.0692453295060318E-2</v>
      </c>
      <c r="H1356" s="49">
        <f>_xll.qlCalendarAdvance(IborCalendar,$H1355,B1356,"f",FALSE)</f>
        <v>48794</v>
      </c>
      <c r="I1356" s="49">
        <f>_xll.qlInterestRateIndexValueDate(Index1M,$H1356)</f>
        <v>48796</v>
      </c>
      <c r="J1356" s="52">
        <f>IFERROR(_xll.qlIndexFixing(Index1M,$H1356,TRUE,_xll.ohTrigger(RecalcTrigger,Trigger1M)),NA())</f>
        <v>3.1360817156728393E-2</v>
      </c>
      <c r="K1356" s="52">
        <f>IFERROR(_xll.qlIndexFixing(ONIndex1M,I1356,TRUE,_xll.ohTrigger(RecalcTrigger,Trigger1M)),NA())</f>
        <v>3.1330069843633623E-2</v>
      </c>
      <c r="L1356" s="52">
        <f>IFERROR(_xll.qlIndexFixing(Index3M,H1356,TRUE,_xll.ohTrigger(RecalcTrigger,Trigger3M)),NA())</f>
        <v>3.2699394633826567E-2</v>
      </c>
      <c r="M1356" s="52">
        <f>IFERROR(_xll.qlIndexFixing(ONIndex3M,I1356,TRUE,_xll.ohTrigger(RecalcTrigger,Trigger3M)),NA())</f>
        <v>3.2588012502978714E-2</v>
      </c>
      <c r="N1356" s="52">
        <f>IFERROR(_xll.qlIndexFixing(Index6M,$H1356,TRUE,_xll.ohTrigger(RecalcTrigger,Trigger6M)),NA())</f>
        <v>3.3847699258379854E-2</v>
      </c>
      <c r="O1356" s="52">
        <f>IFERROR(_xll.qlIndexFixing(ONIndex6M,I1356,TRUE,_xll.ohTrigger(RecalcTrigger,Trigger6M)),NA())</f>
        <v>3.360809301120149E-2</v>
      </c>
      <c r="P1356" s="52">
        <f>IFERROR(_xll.qlIndexFixing(Index1Y,$H1356,TRUE,_xll.ohTrigger(RecalcTrigger,Trigger1Y)),NA())</f>
        <v>3.5424801079926481E-2</v>
      </c>
      <c r="Q1356" s="52">
        <f>IFERROR(_xll.qlIndexFixing(ONIndex1Y,I1356,TRUE,_xll.ohTrigger(RecalcTrigger,Trigger1Y)),NA())</f>
        <v>3.497237385344576E-2</v>
      </c>
    </row>
    <row r="1357" spans="2:17" x14ac:dyDescent="0.2">
      <c r="B1357" s="46" t="s">
        <v>51</v>
      </c>
      <c r="D1357" s="49">
        <f>_xll.qlCalendarAdvance(LocalCalendar,$D1356,B1357,"f",FALSE)</f>
        <v>48808</v>
      </c>
      <c r="E1357" s="49">
        <f>_xll.qlInterestRateIndexValueDate(IndexON,D1357)</f>
        <v>48808</v>
      </c>
      <c r="F1357" s="52">
        <f>IFERROR(_xll.qlIndexFixing(IndexON,D1357,TRUE,_xll.ohTrigger(RecalcTrigger,TriggerON)),NA())</f>
        <v>3.0688270319974009E-2</v>
      </c>
      <c r="H1357" s="49">
        <f>_xll.qlCalendarAdvance(IborCalendar,$H1356,B1357,"f",FALSE)</f>
        <v>48801</v>
      </c>
      <c r="I1357" s="49">
        <f>_xll.qlInterestRateIndexValueDate(Index1M,$H1357)</f>
        <v>48803</v>
      </c>
      <c r="J1357" s="52">
        <f>IFERROR(_xll.qlIndexFixing(Index1M,$H1357,TRUE,_xll.ohTrigger(RecalcTrigger,Trigger1M)),NA())</f>
        <v>3.1355496159580096E-2</v>
      </c>
      <c r="K1357" s="52">
        <f>IFERROR(_xll.qlIndexFixing(ONIndex1M,I1357,TRUE,_xll.ohTrigger(RecalcTrigger,Trigger1M)),NA())</f>
        <v>3.1325827272938866E-2</v>
      </c>
      <c r="L1357" s="52">
        <f>IFERROR(_xll.qlIndexFixing(Index3M,H1357,TRUE,_xll.ohTrigger(RecalcTrigger,Trigger3M)),NA())</f>
        <v>3.2695794468499011E-2</v>
      </c>
      <c r="M1357" s="52">
        <f>IFERROR(_xll.qlIndexFixing(ONIndex3M,I1357,TRUE,_xll.ohTrigger(RecalcTrigger,Trigger3M)),NA())</f>
        <v>3.2584519770608722E-2</v>
      </c>
      <c r="N1357" s="52">
        <f>IFERROR(_xll.qlIndexFixing(Index6M,$H1357,TRUE,_xll.ohTrigger(RecalcTrigger,Trigger6M)),NA())</f>
        <v>3.3843975884671473E-2</v>
      </c>
      <c r="O1357" s="52">
        <f>IFERROR(_xll.qlIndexFixing(ONIndex6M,I1357,TRUE,_xll.ohTrigger(RecalcTrigger,Trigger6M)),NA())</f>
        <v>3.360461814907012E-2</v>
      </c>
      <c r="P1357" s="52">
        <f>IFERROR(_xll.qlIndexFixing(Index1Y,$H1357,TRUE,_xll.ohTrigger(RecalcTrigger,Trigger1Y)),NA())</f>
        <v>3.5417422990727268E-2</v>
      </c>
      <c r="Q1357" s="52">
        <f>IFERROR(_xll.qlIndexFixing(ONIndex1Y,I1357,TRUE,_xll.ohTrigger(RecalcTrigger,Trigger1Y)),NA())</f>
        <v>3.4967230802740445E-2</v>
      </c>
    </row>
    <row r="1358" spans="2:17" x14ac:dyDescent="0.2">
      <c r="B1358" s="46" t="s">
        <v>51</v>
      </c>
      <c r="D1358" s="49">
        <f>_xll.qlCalendarAdvance(LocalCalendar,$D1357,B1358,"f",FALSE)</f>
        <v>48815</v>
      </c>
      <c r="E1358" s="49">
        <f>_xll.qlInterestRateIndexValueDate(IndexON,D1358)</f>
        <v>48815</v>
      </c>
      <c r="F1358" s="52">
        <f>IFERROR(_xll.qlIndexFixing(IndexON,D1358,TRUE,_xll.ohTrigger(RecalcTrigger,TriggerON)),NA())</f>
        <v>3.0684060009393832E-2</v>
      </c>
      <c r="H1358" s="49">
        <f>_xll.qlCalendarAdvance(IborCalendar,$H1357,B1358,"f",FALSE)</f>
        <v>48808</v>
      </c>
      <c r="I1358" s="49">
        <f>_xll.qlInterestRateIndexValueDate(Index1M,$H1358)</f>
        <v>48810</v>
      </c>
      <c r="J1358" s="52">
        <f>IFERROR(_xll.qlIndexFixing(Index1M,$H1358,TRUE,_xll.ohTrigger(RecalcTrigger,Trigger1M)),NA())</f>
        <v>3.1351231494148979E-2</v>
      </c>
      <c r="K1358" s="52">
        <f>IFERROR(_xll.qlIndexFixing(ONIndex1M,I1358,TRUE,_xll.ohTrigger(RecalcTrigger,Trigger1M)),NA())</f>
        <v>3.1321580795049542E-2</v>
      </c>
      <c r="L1358" s="52">
        <f>IFERROR(_xll.qlIndexFixing(Index3M,H1358,TRUE,_xll.ohTrigger(RecalcTrigger,Trigger3M)),NA())</f>
        <v>3.2692182218953571E-2</v>
      </c>
      <c r="M1358" s="52">
        <f>IFERROR(_xll.qlIndexFixing(ONIndex3M,I1358,TRUE,_xll.ohTrigger(RecalcTrigger,Trigger3M)),NA())</f>
        <v>3.2581015049881756E-2</v>
      </c>
      <c r="N1358" s="52">
        <f>IFERROR(_xll.qlIndexFixing(Index6M,$H1358,TRUE,_xll.ohTrigger(RecalcTrigger,Trigger6M)),NA())</f>
        <v>3.384154722269888E-2</v>
      </c>
      <c r="O1358" s="52">
        <f>IFERROR(_xll.qlIndexFixing(ONIndex6M,I1358,TRUE,_xll.ohTrigger(RecalcTrigger,Trigger6M)),NA())</f>
        <v>3.3601128988323126E-2</v>
      </c>
      <c r="P1358" s="52">
        <f>IFERROR(_xll.qlIndexFixing(Index1Y,$H1358,TRUE,_xll.ohTrigger(RecalcTrigger,Trigger1Y)),NA())</f>
        <v>3.540996607610078E-2</v>
      </c>
      <c r="Q1358" s="52">
        <f>IFERROR(_xll.qlIndexFixing(ONIndex1Y,I1358,TRUE,_xll.ohTrigger(RecalcTrigger,Trigger1Y)),NA())</f>
        <v>3.4962011599271037E-2</v>
      </c>
    </row>
    <row r="1359" spans="2:17" x14ac:dyDescent="0.2">
      <c r="B1359" s="46" t="s">
        <v>51</v>
      </c>
      <c r="D1359" s="49">
        <f>_xll.qlCalendarAdvance(LocalCalendar,$D1358,B1359,"f",FALSE)</f>
        <v>48822</v>
      </c>
      <c r="E1359" s="49">
        <f>_xll.qlInterestRateIndexValueDate(IndexON,D1359)</f>
        <v>48822</v>
      </c>
      <c r="F1359" s="52">
        <f>IFERROR(_xll.qlIndexFixing(IndexON,D1359,TRUE,_xll.ohTrigger(RecalcTrigger,TriggerON)),NA())</f>
        <v>3.0679822362920106E-2</v>
      </c>
      <c r="H1359" s="49">
        <f>_xll.qlCalendarAdvance(IborCalendar,$H1358,B1359,"f",FALSE)</f>
        <v>48815</v>
      </c>
      <c r="I1359" s="49">
        <f>_xll.qlInterestRateIndexValueDate(Index1M,$H1359)</f>
        <v>48817</v>
      </c>
      <c r="J1359" s="52">
        <f>IFERROR(_xll.qlIndexFixing(Index1M,$H1359,TRUE,_xll.ohTrigger(RecalcTrigger,Trigger1M)),NA())</f>
        <v>3.134696291340075E-2</v>
      </c>
      <c r="K1359" s="52">
        <f>IFERROR(_xll.qlIndexFixing(ONIndex1M,I1359,TRUE,_xll.ohTrigger(RecalcTrigger,Trigger1M)),NA())</f>
        <v>3.1318388720571466E-2</v>
      </c>
      <c r="L1359" s="52">
        <f>IFERROR(_xll.qlIndexFixing(Index3M,H1359,TRUE,_xll.ohTrigger(RecalcTrigger,Trigger3M)),NA())</f>
        <v>3.2688557885218308E-2</v>
      </c>
      <c r="M1359" s="52">
        <f>IFERROR(_xll.qlIndexFixing(ONIndex3M,I1359,TRUE,_xll.ohTrigger(RecalcTrigger,Trigger3M)),NA())</f>
        <v>3.2578720523992466E-2</v>
      </c>
      <c r="N1359" s="52">
        <f>IFERROR(_xll.qlIndexFixing(Index6M,$H1359,TRUE,_xll.ohTrigger(RecalcTrigger,Trigger6M)),NA())</f>
        <v>3.3836485528525979E-2</v>
      </c>
      <c r="O1359" s="52">
        <f>IFERROR(_xll.qlIndexFixing(ONIndex6M,I1359,TRUE,_xll.ohTrigger(RecalcTrigger,Trigger6M)),NA())</f>
        <v>3.3598942307107027E-2</v>
      </c>
      <c r="P1359" s="52">
        <f>IFERROR(_xll.qlIndexFixing(Index1Y,$H1359,TRUE,_xll.ohTrigger(RecalcTrigger,Trigger1Y)),NA())</f>
        <v>3.5403559921459937E-2</v>
      </c>
      <c r="Q1359" s="52">
        <f>IFERROR(_xll.qlIndexFixing(ONIndex1Y,I1359,TRUE,_xll.ohTrigger(RecalcTrigger,Trigger1Y)),NA())</f>
        <v>3.495803167251621E-2</v>
      </c>
    </row>
    <row r="1360" spans="2:17" x14ac:dyDescent="0.2">
      <c r="B1360" s="46" t="s">
        <v>51</v>
      </c>
      <c r="D1360" s="49">
        <f>_xll.qlCalendarAdvance(LocalCalendar,$D1359,B1360,"f",FALSE)</f>
        <v>48829</v>
      </c>
      <c r="E1360" s="49">
        <f>_xll.qlInterestRateIndexValueDate(IndexON,D1360)</f>
        <v>48829</v>
      </c>
      <c r="F1360" s="52">
        <f>IFERROR(_xll.qlIndexFixing(IndexON,D1360,TRUE,_xll.ohTrigger(RecalcTrigger,TriggerON)),NA())</f>
        <v>3.0675557380952512E-2</v>
      </c>
      <c r="H1360" s="49">
        <f>_xll.qlCalendarAdvance(IborCalendar,$H1359,B1360,"f",FALSE)</f>
        <v>48822</v>
      </c>
      <c r="I1360" s="49">
        <f>_xll.qlInterestRateIndexValueDate(Index1M,$H1360)</f>
        <v>48824</v>
      </c>
      <c r="J1360" s="52">
        <f>IFERROR(_xll.qlIndexFixing(Index1M,$H1360,TRUE,_xll.ohTrigger(RecalcTrigger,Trigger1M)),NA())</f>
        <v>3.1342690417345741E-2</v>
      </c>
      <c r="K1360" s="52">
        <f>IFERROR(_xll.qlIndexFixing(ONIndex1M,I1360,TRUE,_xll.ohTrigger(RecalcTrigger,Trigger1M)),NA())</f>
        <v>3.131413377913228E-2</v>
      </c>
      <c r="L1360" s="52">
        <f>IFERROR(_xll.qlIndexFixing(Index3M,H1360,TRUE,_xll.ohTrigger(RecalcTrigger,Trigger3M)),NA())</f>
        <v>3.2681268952160517E-2</v>
      </c>
      <c r="M1360" s="52">
        <f>IFERROR(_xll.qlIndexFixing(ONIndex3M,I1360,TRUE,_xll.ohTrigger(RecalcTrigger,Trigger3M)),NA())</f>
        <v>3.2575190650698804E-2</v>
      </c>
      <c r="N1360" s="52">
        <f>IFERROR(_xll.qlIndexFixing(Index6M,$H1360,TRUE,_xll.ohTrigger(RecalcTrigger,Trigger6M)),NA())</f>
        <v>3.3827492147758056E-2</v>
      </c>
      <c r="O1360" s="52">
        <f>IFERROR(_xll.qlIndexFixing(ONIndex6M,I1360,TRUE,_xll.ohTrigger(RecalcTrigger,Trigger6M)),NA())</f>
        <v>3.3595423199501706E-2</v>
      </c>
      <c r="P1360" s="52">
        <f>IFERROR(_xll.qlIndexFixing(Index1Y,$H1360,TRUE,_xll.ohTrigger(RecalcTrigger,Trigger1Y)),NA())</f>
        <v>3.539593899539277E-2</v>
      </c>
      <c r="Q1360" s="52">
        <f>IFERROR(_xll.qlIndexFixing(ONIndex1Y,I1360,TRUE,_xll.ohTrigger(RecalcTrigger,Trigger1Y)),NA())</f>
        <v>3.4952654202127231E-2</v>
      </c>
    </row>
    <row r="1361" spans="2:17" x14ac:dyDescent="0.2">
      <c r="B1361" s="46" t="s">
        <v>51</v>
      </c>
      <c r="D1361" s="49">
        <f>_xll.qlCalendarAdvance(LocalCalendar,$D1360,B1361,"f",FALSE)</f>
        <v>48836</v>
      </c>
      <c r="E1361" s="49">
        <f>_xll.qlInterestRateIndexValueDate(IndexON,D1361)</f>
        <v>48836</v>
      </c>
      <c r="F1361" s="52">
        <f>IFERROR(_xll.qlIndexFixing(IndexON,D1361,TRUE,_xll.ohTrigger(RecalcTrigger,TriggerON)),NA())</f>
        <v>3.0671265063251241E-2</v>
      </c>
      <c r="H1361" s="49">
        <f>_xll.qlCalendarAdvance(IborCalendar,$H1360,B1361,"f",FALSE)</f>
        <v>48829</v>
      </c>
      <c r="I1361" s="49">
        <f>_xll.qlInterestRateIndexValueDate(Index1M,$H1361)</f>
        <v>48831</v>
      </c>
      <c r="J1361" s="52">
        <f>IFERROR(_xll.qlIndexFixing(Index1M,$H1361,TRUE,_xll.ohTrigger(RecalcTrigger,Trigger1M)),NA())</f>
        <v>3.1339470998464902E-2</v>
      </c>
      <c r="K1361" s="52">
        <f>IFERROR(_xll.qlIndexFixing(ONIndex1M,I1361,TRUE,_xll.ohTrigger(RecalcTrigger,Trigger1M)),NA())</f>
        <v>3.1308817918187515E-2</v>
      </c>
      <c r="L1361" s="52">
        <f>IFERROR(_xll.qlIndexFixing(Index3M,H1361,TRUE,_xll.ohTrigger(RecalcTrigger,Trigger3M)),NA())</f>
        <v>3.2677624028274288E-2</v>
      </c>
      <c r="M1361" s="52">
        <f>IFERROR(_xll.qlIndexFixing(ONIndex3M,I1361,TRUE,_xll.ohTrigger(RecalcTrigger,Trigger3M)),NA())</f>
        <v>3.2570428957052755E-2</v>
      </c>
      <c r="N1361" s="52">
        <f>IFERROR(_xll.qlIndexFixing(Index6M,$H1361,TRUE,_xll.ohTrigger(RecalcTrigger,Trigger6M)),NA())</f>
        <v>3.3823716190056842E-2</v>
      </c>
      <c r="O1361" s="52">
        <f>IFERROR(_xll.qlIndexFixing(ONIndex6M,I1361,TRUE,_xll.ohTrigger(RecalcTrigger,Trigger6M)),NA())</f>
        <v>3.3590575714628201E-2</v>
      </c>
      <c r="P1361" s="52">
        <f>IFERROR(_xll.qlIndexFixing(Index1Y,$H1361,TRUE,_xll.ohTrigger(RecalcTrigger,Trigger1Y)),NA())</f>
        <v>3.5387122397104419E-2</v>
      </c>
      <c r="Q1361" s="52">
        <f>IFERROR(_xll.qlIndexFixing(ONIndex1Y,I1361,TRUE,_xll.ohTrigger(RecalcTrigger,Trigger1Y)),NA())</f>
        <v>3.4945897072624632E-2</v>
      </c>
    </row>
    <row r="1362" spans="2:17" x14ac:dyDescent="0.2">
      <c r="B1362" s="46" t="s">
        <v>51</v>
      </c>
      <c r="D1362" s="49">
        <f>_xll.qlCalendarAdvance(LocalCalendar,$D1361,B1362,"f",FALSE)</f>
        <v>48843</v>
      </c>
      <c r="E1362" s="49">
        <f>_xll.qlInterestRateIndexValueDate(IndexON,D1362)</f>
        <v>48843</v>
      </c>
      <c r="F1362" s="52">
        <f>IFERROR(_xll.qlIndexFixing(IndexON,D1362,TRUE,_xll.ohTrigger(RecalcTrigger,TriggerON)),NA())</f>
        <v>3.0666945409976165E-2</v>
      </c>
      <c r="H1362" s="49">
        <f>_xll.qlCalendarAdvance(IborCalendar,$H1361,B1362,"f",FALSE)</f>
        <v>48836</v>
      </c>
      <c r="I1362" s="49">
        <f>_xll.qlInterestRateIndexValueDate(Index1M,$H1362)</f>
        <v>48838</v>
      </c>
      <c r="J1362" s="52">
        <f>IFERROR(_xll.qlIndexFixing(Index1M,$H1362,TRUE,_xll.ohTrigger(RecalcTrigger,Trigger1M)),NA())</f>
        <v>3.1334133679333402E-2</v>
      </c>
      <c r="K1362" s="52">
        <f>IFERROR(_xll.qlIndexFixing(ONIndex1M,I1362,TRUE,_xll.ohTrigger(RecalcTrigger,Trigger1M)),NA())</f>
        <v>3.1304555811466628E-2</v>
      </c>
      <c r="L1362" s="52">
        <f>IFERROR(_xll.qlIndexFixing(Index3M,H1362,TRUE,_xll.ohTrigger(RecalcTrigger,Trigger3M)),NA())</f>
        <v>3.2673967023461904E-2</v>
      </c>
      <c r="M1362" s="52">
        <f>IFERROR(_xll.qlIndexFixing(ONIndex3M,I1362,TRUE,_xll.ohTrigger(RecalcTrigger,Trigger3M)),NA())</f>
        <v>3.2566876282604795E-2</v>
      </c>
      <c r="N1362" s="52">
        <f>IFERROR(_xll.qlIndexFixing(Index6M,$H1362,TRUE,_xll.ohTrigger(RecalcTrigger,Trigger6M)),NA())</f>
        <v>3.3819925701651481E-2</v>
      </c>
      <c r="O1362" s="52">
        <f>IFERROR(_xll.qlIndexFixing(ONIndex6M,I1362,TRUE,_xll.ohTrigger(RecalcTrigger,Trigger6M)),NA())</f>
        <v>3.3587029359498644E-2</v>
      </c>
      <c r="P1362" s="52">
        <f>IFERROR(_xll.qlIndexFixing(Index1Y,$H1362,TRUE,_xll.ohTrigger(RecalcTrigger,Trigger1Y)),NA())</f>
        <v>3.5379350198308367E-2</v>
      </c>
      <c r="Q1362" s="52">
        <f>IFERROR(_xll.qlIndexFixing(ONIndex1Y,I1362,TRUE,_xll.ohTrigger(RecalcTrigger,Trigger1Y)),NA())</f>
        <v>3.4940373258312007E-2</v>
      </c>
    </row>
    <row r="1363" spans="2:17" x14ac:dyDescent="0.2">
      <c r="B1363" s="46" t="s">
        <v>51</v>
      </c>
      <c r="D1363" s="49">
        <f>_xll.qlCalendarAdvance(LocalCalendar,$D1362,B1363,"f",FALSE)</f>
        <v>48850</v>
      </c>
      <c r="E1363" s="49">
        <f>_xll.qlInterestRateIndexValueDate(IndexON,D1363)</f>
        <v>48850</v>
      </c>
      <c r="F1363" s="52">
        <f>IFERROR(_xll.qlIndexFixing(IndexON,D1363,TRUE,_xll.ohTrigger(RecalcTrigger,TriggerON)),NA())</f>
        <v>3.0662598420967413E-2</v>
      </c>
      <c r="H1363" s="49">
        <f>_xll.qlCalendarAdvance(IborCalendar,$H1362,B1363,"f",FALSE)</f>
        <v>48843</v>
      </c>
      <c r="I1363" s="49">
        <f>_xll.qlInterestRateIndexValueDate(Index1M,$H1363)</f>
        <v>48845</v>
      </c>
      <c r="J1363" s="52">
        <f>IFERROR(_xll.qlIndexFixing(Index1M,$H1363,TRUE,_xll.ohTrigger(RecalcTrigger,Trigger1M)),NA())</f>
        <v>3.1329849437378654E-2</v>
      </c>
      <c r="K1363" s="52">
        <f>IFERROR(_xll.qlIndexFixing(ONIndex1M,I1363,TRUE,_xll.ohTrigger(RecalcTrigger,Trigger1M)),NA())</f>
        <v>3.1300289797577818E-2</v>
      </c>
      <c r="L1363" s="52">
        <f>IFERROR(_xll.qlIndexFixing(Index3M,H1363,TRUE,_xll.ohTrigger(RecalcTrigger,Trigger3M)),NA())</f>
        <v>3.2670297937757629E-2</v>
      </c>
      <c r="M1363" s="52">
        <f>IFERROR(_xll.qlIndexFixing(ONIndex3M,I1363,TRUE,_xll.ohTrigger(RecalcTrigger,Trigger3M)),NA())</f>
        <v>3.2563311619799862E-2</v>
      </c>
      <c r="N1363" s="52">
        <f>IFERROR(_xll.qlIndexFixing(Index6M,$H1363,TRUE,_xll.ohTrigger(RecalcTrigger,Trigger6M)),NA())</f>
        <v>3.3816120682624989E-2</v>
      </c>
      <c r="O1363" s="52">
        <f>IFERROR(_xll.qlIndexFixing(ONIndex6M,I1363,TRUE,_xll.ohTrigger(RecalcTrigger,Trigger6M)),NA())</f>
        <v>3.3583468705886688E-2</v>
      </c>
      <c r="P1363" s="52">
        <f>IFERROR(_xll.qlIndexFixing(Index1Y,$H1363,TRUE,_xll.ohTrigger(RecalcTrigger,Trigger1Y)),NA())</f>
        <v>3.5371499182947484E-2</v>
      </c>
      <c r="Q1363" s="52">
        <f>IFERROR(_xll.qlIndexFixing(ONIndex1Y,I1363,TRUE,_xll.ohTrigger(RecalcTrigger,Trigger1Y)),NA())</f>
        <v>3.493477329134187E-2</v>
      </c>
    </row>
    <row r="1364" spans="2:17" x14ac:dyDescent="0.2">
      <c r="B1364" s="46" t="s">
        <v>51</v>
      </c>
      <c r="D1364" s="49">
        <f>_xll.qlCalendarAdvance(LocalCalendar,$D1363,B1364,"f",FALSE)</f>
        <v>48857</v>
      </c>
      <c r="E1364" s="49">
        <f>_xll.qlInterestRateIndexValueDate(IndexON,D1364)</f>
        <v>48857</v>
      </c>
      <c r="F1364" s="52">
        <f>IFERROR(_xll.qlIndexFixing(IndexON,D1364,TRUE,_xll.ohTrigger(RecalcTrigger,TriggerON)),NA())</f>
        <v>3.0658224096384856E-2</v>
      </c>
      <c r="H1364" s="49">
        <f>_xll.qlCalendarAdvance(IborCalendar,$H1363,B1364,"f",FALSE)</f>
        <v>48850</v>
      </c>
      <c r="I1364" s="49">
        <f>_xll.qlInterestRateIndexValueDate(Index1M,$H1364)</f>
        <v>48852</v>
      </c>
      <c r="J1364" s="52">
        <f>IFERROR(_xll.qlIndexFixing(Index1M,$H1364,TRUE,_xll.ohTrigger(RecalcTrigger,Trigger1M)),NA())</f>
        <v>3.1325561280135167E-2</v>
      </c>
      <c r="K1364" s="52">
        <f>IFERROR(_xll.qlIndexFixing(ONIndex1M,I1364,TRUE,_xll.ohTrigger(RecalcTrigger,Trigger1M)),NA())</f>
        <v>3.1296019876494441E-2</v>
      </c>
      <c r="L1364" s="52">
        <f>IFERROR(_xll.qlIndexFixing(Index3M,H1364,TRUE,_xll.ohTrigger(RecalcTrigger,Trigger3M)),NA())</f>
        <v>3.2666616771194847E-2</v>
      </c>
      <c r="M1364" s="52">
        <f>IFERROR(_xll.qlIndexFixing(ONIndex3M,I1364,TRUE,_xll.ohTrigger(RecalcTrigger,Trigger3M)),NA())</f>
        <v>3.2559734968531373E-2</v>
      </c>
      <c r="N1364" s="52">
        <f>IFERROR(_xll.qlIndexFixing(Index6M,$H1364,TRUE,_xll.ohTrigger(RecalcTrigger,Trigger6M)),NA())</f>
        <v>3.3813602242956237E-2</v>
      </c>
      <c r="O1364" s="52">
        <f>IFERROR(_xll.qlIndexFixing(ONIndex6M,I1364,TRUE,_xll.ohTrigger(RecalcTrigger,Trigger6M)),NA())</f>
        <v>3.3579893753605816E-2</v>
      </c>
      <c r="P1364" s="52">
        <f>IFERROR(_xll.qlIndexFixing(Index1Y,$H1364,TRUE,_xll.ohTrigger(RecalcTrigger,Trigger1Y)),NA())</f>
        <v>3.5360273040335011E-2</v>
      </c>
      <c r="Q1364" s="52">
        <f>IFERROR(_xll.qlIndexFixing(ONIndex1Y,I1364,TRUE,_xll.ohTrigger(RecalcTrigger,Trigger1Y)),NA())</f>
        <v>3.4929097171660928E-2</v>
      </c>
    </row>
    <row r="1365" spans="2:17" x14ac:dyDescent="0.2">
      <c r="B1365" s="46" t="s">
        <v>51</v>
      </c>
      <c r="D1365" s="49">
        <f>_xll.qlCalendarAdvance(LocalCalendar,$D1364,B1365,"f",FALSE)</f>
        <v>48864</v>
      </c>
      <c r="E1365" s="49">
        <f>_xll.qlInterestRateIndexValueDate(IndexON,D1365)</f>
        <v>48864</v>
      </c>
      <c r="F1365" s="52">
        <f>IFERROR(_xll.qlIndexFixing(IndexON,D1365,TRUE,_xll.ohTrigger(RecalcTrigger,TriggerON)),NA())</f>
        <v>3.0653822436068623E-2</v>
      </c>
      <c r="H1365" s="49">
        <f>_xll.qlCalendarAdvance(IborCalendar,$H1364,B1365,"f",FALSE)</f>
        <v>48857</v>
      </c>
      <c r="I1365" s="49">
        <f>_xll.qlInterestRateIndexValueDate(Index1M,$H1365)</f>
        <v>48859</v>
      </c>
      <c r="J1365" s="52">
        <f>IFERROR(_xll.qlIndexFixing(Index1M,$H1365,TRUE,_xll.ohTrigger(RecalcTrigger,Trigger1M)),NA())</f>
        <v>3.1321269207602948E-2</v>
      </c>
      <c r="K1365" s="52">
        <f>IFERROR(_xll.qlIndexFixing(ONIndex1M,I1365,TRUE,_xll.ohTrigger(RecalcTrigger,Trigger1M)),NA())</f>
        <v>3.1292800459681303E-2</v>
      </c>
      <c r="L1365" s="52">
        <f>IFERROR(_xll.qlIndexFixing(Index3M,H1365,TRUE,_xll.ohTrigger(RecalcTrigger,Trigger3M)),NA())</f>
        <v>3.2666558116796002E-2</v>
      </c>
      <c r="M1365" s="52">
        <f>IFERROR(_xll.qlIndexFixing(ONIndex3M,I1365,TRUE,_xll.ohTrigger(RecalcTrigger,Trigger3M)),NA())</f>
        <v>3.2557361442409061E-2</v>
      </c>
      <c r="N1365" s="52">
        <f>IFERROR(_xll.qlIndexFixing(Index6M,$H1365,TRUE,_xll.ohTrigger(RecalcTrigger,Trigger6M)),NA())</f>
        <v>3.3814965100196569E-2</v>
      </c>
      <c r="O1365" s="52">
        <f>IFERROR(_xll.qlIndexFixing(ONIndex6M,I1365,TRUE,_xll.ohTrigger(RecalcTrigger,Trigger6M)),NA())</f>
        <v>3.3577613163395803E-2</v>
      </c>
      <c r="P1365" s="52">
        <f>IFERROR(_xll.qlIndexFixing(Index1Y,$H1365,TRUE,_xll.ohTrigger(RecalcTrigger,Trigger1Y)),NA())</f>
        <v>3.5356651988926027E-2</v>
      </c>
      <c r="Q1365" s="52">
        <f>IFERROR(_xll.qlIndexFixing(ONIndex1Y,I1365,TRUE,_xll.ohTrigger(RecalcTrigger,Trigger1Y)),NA())</f>
        <v>3.4924624450187736E-2</v>
      </c>
    </row>
    <row r="1366" spans="2:17" x14ac:dyDescent="0.2">
      <c r="B1366" s="46" t="s">
        <v>51</v>
      </c>
      <c r="D1366" s="49">
        <f>_xll.qlCalendarAdvance(LocalCalendar,$D1365,B1366,"f",FALSE)</f>
        <v>48871</v>
      </c>
      <c r="E1366" s="49">
        <f>_xll.qlInterestRateIndexValueDate(IndexON,D1366)</f>
        <v>48871</v>
      </c>
      <c r="F1366" s="52">
        <f>IFERROR(_xll.qlIndexFixing(IndexON,D1366,TRUE,_xll.ohTrigger(RecalcTrigger,TriggerON)),NA())</f>
        <v>3.0649393440098649E-2</v>
      </c>
      <c r="H1366" s="49">
        <f>_xll.qlCalendarAdvance(IborCalendar,$H1365,B1366,"f",FALSE)</f>
        <v>48864</v>
      </c>
      <c r="I1366" s="49">
        <f>_xll.qlInterestRateIndexValueDate(Index1M,$H1366)</f>
        <v>48866</v>
      </c>
      <c r="J1366" s="52">
        <f>IFERROR(_xll.qlIndexFixing(Index1M,$H1366,TRUE,_xll.ohTrigger(RecalcTrigger,Trigger1M)),NA())</f>
        <v>3.1316973219787138E-2</v>
      </c>
      <c r="K1366" s="52">
        <f>IFERROR(_xll.qlIndexFixing(ONIndex1M,I1366,TRUE,_xll.ohTrigger(RecalcTrigger,Trigger1M)),NA())</f>
        <v>3.1287468312743982E-2</v>
      </c>
      <c r="L1366" s="52">
        <f>IFERROR(_xll.qlIndexFixing(Index3M,H1366,TRUE,_xll.ohTrigger(RecalcTrigger,Trigger3M)),NA())</f>
        <v>3.2664059444871857E-2</v>
      </c>
      <c r="M1366" s="52">
        <f>IFERROR(_xll.qlIndexFixing(ONIndex3M,I1366,TRUE,_xll.ohTrigger(RecalcTrigger,Trigger3M)),NA())</f>
        <v>3.2552545700790247E-2</v>
      </c>
      <c r="N1366" s="52">
        <f>IFERROR(_xll.qlIndexFixing(Index6M,$H1366,TRUE,_xll.ohTrigger(RecalcTrigger,Trigger6M)),NA())</f>
        <v>3.3805916761128145E-2</v>
      </c>
      <c r="O1366" s="52">
        <f>IFERROR(_xll.qlIndexFixing(ONIndex6M,I1366,TRUE,_xll.ohTrigger(RecalcTrigger,Trigger6M)),NA())</f>
        <v>3.3572700953437007E-2</v>
      </c>
      <c r="P1366" s="52">
        <f>IFERROR(_xll.qlIndexFixing(Index1Y,$H1366,TRUE,_xll.ohTrigger(RecalcTrigger,Trigger1Y)),NA())</f>
        <v>3.5347473255838958E-2</v>
      </c>
      <c r="Q1366" s="52">
        <f>IFERROR(_xll.qlIndexFixing(ONIndex1Y,I1366,TRUE,_xll.ohTrigger(RecalcTrigger,Trigger1Y)),NA())</f>
        <v>3.491751647435315E-2</v>
      </c>
    </row>
    <row r="1367" spans="2:17" x14ac:dyDescent="0.2">
      <c r="B1367" s="46" t="s">
        <v>51</v>
      </c>
      <c r="D1367" s="49">
        <f>_xll.qlCalendarAdvance(LocalCalendar,$D1366,B1367,"f",FALSE)</f>
        <v>48878</v>
      </c>
      <c r="E1367" s="49">
        <f>_xll.qlInterestRateIndexValueDate(IndexON,D1367)</f>
        <v>48878</v>
      </c>
      <c r="F1367" s="52">
        <f>IFERROR(_xll.qlIndexFixing(IndexON,D1367,TRUE,_xll.ohTrigger(RecalcTrigger,TriggerON)),NA())</f>
        <v>3.0644937108634807E-2</v>
      </c>
      <c r="H1367" s="49">
        <f>_xll.qlCalendarAdvance(IborCalendar,$H1366,B1367,"f",FALSE)</f>
        <v>48871</v>
      </c>
      <c r="I1367" s="49">
        <f>_xll.qlInterestRateIndexValueDate(Index1M,$H1367)</f>
        <v>48873</v>
      </c>
      <c r="J1367" s="52">
        <f>IFERROR(_xll.qlIndexFixing(Index1M,$H1367,TRUE,_xll.ohTrigger(RecalcTrigger,Trigger1M)),NA())</f>
        <v>3.1312673316695488E-2</v>
      </c>
      <c r="K1367" s="52">
        <f>IFERROR(_xll.qlIndexFixing(ONIndex1M,I1367,TRUE,_xll.ohTrigger(RecalcTrigger,Trigger1M)),NA())</f>
        <v>3.1283186670076901E-2</v>
      </c>
      <c r="L1367" s="52">
        <f>IFERROR(_xll.qlIndexFixing(Index3M,H1367,TRUE,_xll.ohTrigger(RecalcTrigger,Trigger3M)),NA())</f>
        <v>3.2659128188714713E-2</v>
      </c>
      <c r="M1367" s="52">
        <f>IFERROR(_xll.qlIndexFixing(ONIndex3M,I1367,TRUE,_xll.ohTrigger(RecalcTrigger,Trigger3M)),NA())</f>
        <v>3.2548933084290965E-2</v>
      </c>
      <c r="N1367" s="52">
        <f>IFERROR(_xll.qlIndexFixing(Index6M,$H1367,TRUE,_xll.ohTrigger(RecalcTrigger,Trigger6M)),NA())</f>
        <v>3.3802052222775526E-2</v>
      </c>
      <c r="O1367" s="52">
        <f>IFERROR(_xll.qlIndexFixing(ONIndex6M,I1367,TRUE,_xll.ohTrigger(RecalcTrigger,Trigger6M)),NA())</f>
        <v>3.3569083105442488E-2</v>
      </c>
      <c r="P1367" s="52">
        <f>IFERROR(_xll.qlIndexFixing(Index1Y,$H1367,TRUE,_xll.ohTrigger(RecalcTrigger,Trigger1Y)),NA())</f>
        <v>3.5339306992675505E-2</v>
      </c>
      <c r="Q1367" s="52">
        <f>IFERROR(_xll.qlIndexFixing(ONIndex1Y,I1367,TRUE,_xll.ohTrigger(RecalcTrigger,Trigger1Y)),NA())</f>
        <v>3.4911611896699668E-2</v>
      </c>
    </row>
    <row r="1368" spans="2:17" x14ac:dyDescent="0.2">
      <c r="B1368" s="46" t="s">
        <v>51</v>
      </c>
      <c r="D1368" s="49">
        <f>_xll.qlCalendarAdvance(LocalCalendar,$D1367,B1368,"f",FALSE)</f>
        <v>48885</v>
      </c>
      <c r="E1368" s="49">
        <f>_xll.qlInterestRateIndexValueDate(IndexON,D1368)</f>
        <v>48885</v>
      </c>
      <c r="F1368" s="52">
        <f>IFERROR(_xll.qlIndexFixing(IndexON,D1368,TRUE,_xll.ohTrigger(RecalcTrigger,TriggerON)),NA())</f>
        <v>3.0640453441357351E-2</v>
      </c>
      <c r="H1368" s="49">
        <f>_xll.qlCalendarAdvance(IborCalendar,$H1367,B1368,"f",FALSE)</f>
        <v>48878</v>
      </c>
      <c r="I1368" s="49">
        <f>_xll.qlInterestRateIndexValueDate(Index1M,$H1368)</f>
        <v>48880</v>
      </c>
      <c r="J1368" s="52">
        <f>IFERROR(_xll.qlIndexFixing(Index1M,$H1368,TRUE,_xll.ohTrigger(RecalcTrigger,Trigger1M)),NA())</f>
        <v>3.1308369498327993E-2</v>
      </c>
      <c r="K1368" s="52">
        <f>IFERROR(_xll.qlIndexFixing(ONIndex1M,I1368,TRUE,_xll.ohTrigger(RecalcTrigger,Trigger1M)),NA())</f>
        <v>3.1278901120241898E-2</v>
      </c>
      <c r="L1368" s="52">
        <f>IFERROR(_xll.qlIndexFixing(Index3M,H1368,TRUE,_xll.ohTrigger(RecalcTrigger,Trigger3M)),NA())</f>
        <v>3.2655395098840891E-2</v>
      </c>
      <c r="M1368" s="52">
        <f>IFERROR(_xll.qlIndexFixing(ONIndex3M,I1368,TRUE,_xll.ohTrigger(RecalcTrigger,Trigger3M)),NA())</f>
        <v>3.2545308479381418E-2</v>
      </c>
      <c r="N1368" s="52">
        <f>IFERROR(_xll.qlIndexFixing(Index6M,$H1368,TRUE,_xll.ohTrigger(RecalcTrigger,Trigger6M)),NA())</f>
        <v>3.3798173152908444E-2</v>
      </c>
      <c r="O1368" s="52">
        <f>IFERROR(_xll.qlIndexFixing(ONIndex6M,I1368,TRUE,_xll.ohTrigger(RecalcTrigger,Trigger6M)),NA())</f>
        <v>3.3565450958885634E-2</v>
      </c>
      <c r="P1368" s="52">
        <f>IFERROR(_xll.qlIndexFixing(Index1Y,$H1368,TRUE,_xll.ohTrigger(RecalcTrigger,Trigger1Y)),NA())</f>
        <v>3.5331061922267502E-2</v>
      </c>
      <c r="Q1368" s="52">
        <f>IFERROR(_xll.qlIndexFixing(ONIndex1Y,I1368,TRUE,_xll.ohTrigger(RecalcTrigger,Trigger1Y)),NA())</f>
        <v>3.4905631166441964E-2</v>
      </c>
    </row>
    <row r="1369" spans="2:17" x14ac:dyDescent="0.2">
      <c r="B1369" s="46" t="s">
        <v>51</v>
      </c>
      <c r="D1369" s="49">
        <f>_xll.qlCalendarAdvance(LocalCalendar,$D1368,B1369,"f",FALSE)</f>
        <v>48892</v>
      </c>
      <c r="E1369" s="49">
        <f>_xll.qlInterestRateIndexValueDate(IndexON,D1369)</f>
        <v>48892</v>
      </c>
      <c r="F1369" s="52">
        <f>IFERROR(_xll.qlIndexFixing(IndexON,D1369,TRUE,_xll.ohTrigger(RecalcTrigger,TriggerON)),NA())</f>
        <v>3.0635942438506092E-2</v>
      </c>
      <c r="H1369" s="49">
        <f>_xll.qlCalendarAdvance(IborCalendar,$H1368,B1369,"f",FALSE)</f>
        <v>48885</v>
      </c>
      <c r="I1369" s="49">
        <f>_xll.qlInterestRateIndexValueDate(Index1M,$H1369)</f>
        <v>48887</v>
      </c>
      <c r="J1369" s="52">
        <f>IFERROR(_xll.qlIndexFixing(Index1M,$H1369,TRUE,_xll.ohTrigger(RecalcTrigger,Trigger1M)),NA())</f>
        <v>3.1304061764689806E-2</v>
      </c>
      <c r="K1369" s="52">
        <f>IFERROR(_xll.qlIndexFixing(ONIndex1M,I1369,TRUE,_xll.ohTrigger(RecalcTrigger,Trigger1M)),NA())</f>
        <v>3.127461166313239E-2</v>
      </c>
      <c r="L1369" s="52">
        <f>IFERROR(_xll.qlIndexFixing(Index3M,H1369,TRUE,_xll.ohTrigger(RecalcTrigger,Trigger3M)),NA())</f>
        <v>3.2651649925125058E-2</v>
      </c>
      <c r="M1369" s="52">
        <f>IFERROR(_xll.qlIndexFixing(ONIndex3M,I1369,TRUE,_xll.ohTrigger(RecalcTrigger,Trigger3M)),NA())</f>
        <v>3.2541671886061607E-2</v>
      </c>
      <c r="N1369" s="52">
        <f>IFERROR(_xll.qlIndexFixing(Index6M,$H1369,TRUE,_xll.ohTrigger(RecalcTrigger,Trigger6M)),NA())</f>
        <v>3.3792985430028226E-2</v>
      </c>
      <c r="O1369" s="52">
        <f>IFERROR(_xll.qlIndexFixing(ONIndex6M,I1369,TRUE,_xll.ohTrigger(RecalcTrigger,Trigger6M)),NA())</f>
        <v>3.3561804513739801E-2</v>
      </c>
      <c r="P1369" s="52">
        <f>IFERROR(_xll.qlIndexFixing(Index1Y,$H1369,TRUE,_xll.ohTrigger(RecalcTrigger,Trigger1Y)),NA())</f>
        <v>3.5322738046534519E-2</v>
      </c>
      <c r="Q1369" s="52">
        <f>IFERROR(_xll.qlIndexFixing(ONIndex1Y,I1369,TRUE,_xll.ohTrigger(RecalcTrigger,Trigger1Y)),NA())</f>
        <v>3.4899574283553392E-2</v>
      </c>
    </row>
    <row r="1370" spans="2:17" x14ac:dyDescent="0.2">
      <c r="B1370" s="46" t="s">
        <v>51</v>
      </c>
      <c r="D1370" s="49">
        <f>_xll.qlCalendarAdvance(LocalCalendar,$D1369,B1370,"f",FALSE)</f>
        <v>48899</v>
      </c>
      <c r="E1370" s="49">
        <f>_xll.qlInterestRateIndexValueDate(IndexON,D1370)</f>
        <v>48899</v>
      </c>
      <c r="F1370" s="52">
        <f>IFERROR(_xll.qlIndexFixing(IndexON,D1370,TRUE,_xll.ohTrigger(RecalcTrigger,TriggerON)),NA())</f>
        <v>3.0631404100001092E-2</v>
      </c>
      <c r="H1370" s="49">
        <f>_xll.qlCalendarAdvance(IborCalendar,$H1369,B1370,"f",FALSE)</f>
        <v>48892</v>
      </c>
      <c r="I1370" s="49">
        <f>_xll.qlInterestRateIndexValueDate(Index1M,$H1370)</f>
        <v>48897</v>
      </c>
      <c r="J1370" s="52">
        <f>IFERROR(_xll.qlIndexFixing(Index1M,$H1370,TRUE,_xll.ohTrigger(RecalcTrigger,Trigger1M)),NA())</f>
        <v>3.1296850230575934E-2</v>
      </c>
      <c r="K1370" s="52">
        <f>IFERROR(_xll.qlIndexFixing(ONIndex1M,I1370,TRUE,_xll.ohTrigger(RecalcTrigger,Trigger1M)),NA())</f>
        <v>3.1266375336391761E-2</v>
      </c>
      <c r="L1370" s="52">
        <f>IFERROR(_xll.qlIndexFixing(Index3M,H1370,TRUE,_xll.ohTrigger(RecalcTrigger,Trigger3M)),NA())</f>
        <v>3.2643868727252383E-2</v>
      </c>
      <c r="M1370" s="52">
        <f>IFERROR(_xll.qlIndexFixing(ONIndex3M,I1370,TRUE,_xll.ohTrigger(RecalcTrigger,Trigger3M)),NA())</f>
        <v>3.2534038466698334E-2</v>
      </c>
      <c r="N1370" s="52">
        <f>IFERROR(_xll.qlIndexFixing(Index6M,$H1370,TRUE,_xll.ohTrigger(RecalcTrigger,Trigger6M)),NA())</f>
        <v>3.3788692056628947E-2</v>
      </c>
      <c r="O1370" s="52">
        <f>IFERROR(_xll.qlIndexFixing(ONIndex6M,I1370,TRUE,_xll.ohTrigger(RecalcTrigger,Trigger6M)),NA())</f>
        <v>3.3553967804005325E-2</v>
      </c>
      <c r="P1370" s="52">
        <f>IFERROR(_xll.qlIndexFixing(Index1Y,$H1370,TRUE,_xll.ohTrigger(RecalcTrigger,Trigger1Y)),NA())</f>
        <v>3.530859564777284E-2</v>
      </c>
      <c r="Q1370" s="52">
        <f>IFERROR(_xll.qlIndexFixing(ONIndex1Y,I1370,TRUE,_xll.ohTrigger(RecalcTrigger,Trigger1Y)),NA())</f>
        <v>3.4888294281953947E-2</v>
      </c>
    </row>
    <row r="1371" spans="2:17" x14ac:dyDescent="0.2">
      <c r="B1371" s="46" t="s">
        <v>51</v>
      </c>
      <c r="D1371" s="49">
        <f>_xll.qlCalendarAdvance(LocalCalendar,$D1370,B1371,"f",FALSE)</f>
        <v>48906</v>
      </c>
      <c r="E1371" s="49">
        <f>_xll.qlInterestRateIndexValueDate(IndexON,D1371)</f>
        <v>48906</v>
      </c>
      <c r="F1371" s="52">
        <f>IFERROR(_xll.qlIndexFixing(IndexON,D1371,TRUE,_xll.ohTrigger(RecalcTrigger,TriggerON)),NA())</f>
        <v>3.0627813944947846E-2</v>
      </c>
      <c r="H1371" s="49">
        <f>_xll.qlCalendarAdvance(IborCalendar,$H1370,B1371,"f",FALSE)</f>
        <v>48899</v>
      </c>
      <c r="I1371" s="49">
        <f>_xll.qlInterestRateIndexValueDate(Index1M,$H1371)</f>
        <v>48901</v>
      </c>
      <c r="J1371" s="52">
        <f>IFERROR(_xll.qlIndexFixing(Index1M,$H1371,TRUE,_xll.ohTrigger(RecalcTrigger,Trigger1M)),NA())</f>
        <v>3.1295434551624576E-2</v>
      </c>
      <c r="K1371" s="52">
        <f>IFERROR(_xll.qlIndexFixing(ONIndex1M,I1371,TRUE,_xll.ohTrigger(RecalcTrigger,Trigger1M)),NA())</f>
        <v>3.1266021027409607E-2</v>
      </c>
      <c r="L1371" s="52">
        <f>IFERROR(_xll.qlIndexFixing(Index3M,H1371,TRUE,_xll.ohTrigger(RecalcTrigger,Trigger3M)),NA())</f>
        <v>3.2645327569062223E-2</v>
      </c>
      <c r="M1371" s="52">
        <f>IFERROR(_xll.qlIndexFixing(ONIndex3M,I1371,TRUE,_xll.ohTrigger(RecalcTrigger,Trigger3M)),NA())</f>
        <v>3.2534362734244482E-2</v>
      </c>
      <c r="N1371" s="52">
        <f>IFERROR(_xll.qlIndexFixing(Index6M,$H1371,TRUE,_xll.ohTrigger(RecalcTrigger,Trigger6M)),NA())</f>
        <v>3.3785157437946058E-2</v>
      </c>
      <c r="O1371" s="52">
        <f>IFERROR(_xll.qlIndexFixing(ONIndex6M,I1371,TRUE,_xll.ohTrigger(RecalcTrigger,Trigger6M)),NA())</f>
        <v>3.3554468727787778E-2</v>
      </c>
      <c r="P1371" s="52">
        <f>IFERROR(_xll.qlIndexFixing(Index1Y,$H1371,TRUE,_xll.ohTrigger(RecalcTrigger,Trigger1Y)),NA())</f>
        <v>3.5305853886861298E-2</v>
      </c>
      <c r="Q1371" s="52">
        <f>IFERROR(_xll.qlIndexFixing(ONIndex1Y,I1371,TRUE,_xll.ohTrigger(RecalcTrigger,Trigger1Y)),NA())</f>
        <v>3.488723205996358E-2</v>
      </c>
    </row>
    <row r="1372" spans="2:17" x14ac:dyDescent="0.2">
      <c r="B1372" s="46" t="s">
        <v>51</v>
      </c>
      <c r="D1372" s="49">
        <f>_xll.qlCalendarAdvance(LocalCalendar,$D1371,B1372,"f",FALSE)</f>
        <v>48913</v>
      </c>
      <c r="E1372" s="49">
        <f>_xll.qlInterestRateIndexValueDate(IndexON,D1372)</f>
        <v>48913</v>
      </c>
      <c r="F1372" s="52">
        <f>IFERROR(_xll.qlIndexFixing(IndexON,D1372,TRUE,_xll.ohTrigger(RecalcTrigger,TriggerON)),NA())</f>
        <v>3.062224541602987E-2</v>
      </c>
      <c r="H1372" s="49">
        <f>_xll.qlCalendarAdvance(IborCalendar,$H1371,B1372,"f",FALSE)</f>
        <v>48906</v>
      </c>
      <c r="I1372" s="49">
        <f>_xll.qlInterestRateIndexValueDate(Index1M,$H1372)</f>
        <v>48908</v>
      </c>
      <c r="J1372" s="52">
        <f>IFERROR(_xll.qlIndexFixing(Index1M,$H1372,TRUE,_xll.ohTrigger(RecalcTrigger,Trigger1M)),NA())</f>
        <v>3.1293214684573266E-2</v>
      </c>
      <c r="K1372" s="52">
        <f>IFERROR(_xll.qlIndexFixing(ONIndex1M,I1372,TRUE,_xll.ohTrigger(RecalcTrigger,Trigger1M)),NA())</f>
        <v>3.1261719848796332E-2</v>
      </c>
      <c r="L1372" s="52">
        <f>IFERROR(_xll.qlIndexFixing(Index3M,H1372,TRUE,_xll.ohTrigger(RecalcTrigger,Trigger3M)),NA())</f>
        <v>3.2640341901279249E-2</v>
      </c>
      <c r="M1372" s="52">
        <f>IFERROR(_xll.qlIndexFixing(ONIndex3M,I1372,TRUE,_xll.ohTrigger(RecalcTrigger,Trigger3M)),NA())</f>
        <v>3.2530690175720522E-2</v>
      </c>
      <c r="N1372" s="52">
        <f>IFERROR(_xll.qlIndexFixing(Index6M,$H1372,TRUE,_xll.ohTrigger(RecalcTrigger,Trigger6M)),NA())</f>
        <v>3.3781221647054188E-2</v>
      </c>
      <c r="O1372" s="52">
        <f>IFERROR(_xll.qlIndexFixing(ONIndex6M,I1372,TRUE,_xll.ohTrigger(RecalcTrigger,Trigger6M)),NA())</f>
        <v>3.3550779386954943E-2</v>
      </c>
      <c r="P1372" s="52">
        <f>IFERROR(_xll.qlIndexFixing(Index1Y,$H1372,TRUE,_xll.ohTrigger(RecalcTrigger,Trigger1Y)),NA())</f>
        <v>3.5297293606851229E-2</v>
      </c>
      <c r="Q1372" s="52">
        <f>IFERROR(_xll.qlIndexFixing(ONIndex1Y,I1372,TRUE,_xll.ohTrigger(RecalcTrigger,Trigger1Y)),NA())</f>
        <v>3.4880946719288985E-2</v>
      </c>
    </row>
    <row r="1373" spans="2:17" x14ac:dyDescent="0.2">
      <c r="B1373" s="46" t="s">
        <v>51</v>
      </c>
      <c r="D1373" s="49">
        <f>_xll.qlCalendarAdvance(LocalCalendar,$D1372,B1373,"f",FALSE)</f>
        <v>48920</v>
      </c>
      <c r="E1373" s="49">
        <f>_xll.qlInterestRateIndexValueDate(IndexON,D1373)</f>
        <v>48920</v>
      </c>
      <c r="F1373" s="52">
        <f>IFERROR(_xll.qlIndexFixing(IndexON,D1373,TRUE,_xll.ohTrigger(RecalcTrigger,TriggerON)),NA())</f>
        <v>3.0617625070563648E-2</v>
      </c>
      <c r="H1373" s="49">
        <f>_xll.qlCalendarAdvance(IborCalendar,$H1372,B1373,"f",FALSE)</f>
        <v>48913</v>
      </c>
      <c r="I1373" s="49">
        <f>_xll.qlInterestRateIndexValueDate(Index1M,$H1373)</f>
        <v>48915</v>
      </c>
      <c r="J1373" s="52">
        <f>IFERROR(_xll.qlIndexFixing(Index1M,$H1373,TRUE,_xll.ohTrigger(RecalcTrigger,Trigger1M)),NA())</f>
        <v>3.12878408295722E-2</v>
      </c>
      <c r="K1373" s="52">
        <f>IFERROR(_xll.qlIndexFixing(ONIndex1M,I1373,TRUE,_xll.ohTrigger(RecalcTrigger,Trigger1M)),NA())</f>
        <v>3.1257414762908553E-2</v>
      </c>
      <c r="L1373" s="52">
        <f>IFERROR(_xll.qlIndexFixing(Index3M,H1373,TRUE,_xll.ohTrigger(RecalcTrigger,Trigger3M)),NA())</f>
        <v>3.2631740635861384E-2</v>
      </c>
      <c r="M1373" s="52">
        <f>IFERROR(_xll.qlIndexFixing(ONIndex3M,I1373,TRUE,_xll.ohTrigger(RecalcTrigger,Trigger3M)),NA())</f>
        <v>3.2527005628759653E-2</v>
      </c>
      <c r="N1373" s="52">
        <f>IFERROR(_xll.qlIndexFixing(Index6M,$H1373,TRUE,_xll.ohTrigger(RecalcTrigger,Trigger6M)),NA())</f>
        <v>3.3778559833814774E-2</v>
      </c>
      <c r="O1373" s="52">
        <f>IFERROR(_xll.qlIndexFixing(ONIndex6M,I1373,TRUE,_xll.ohTrigger(RecalcTrigger,Trigger6M)),NA())</f>
        <v>3.3547075747533128E-2</v>
      </c>
      <c r="P1373" s="52">
        <f>IFERROR(_xll.qlIndexFixing(Index1Y,$H1373,TRUE,_xll.ohTrigger(RecalcTrigger,Trigger1Y)),NA())</f>
        <v>3.5288654529376039E-2</v>
      </c>
      <c r="Q1373" s="52">
        <f>IFERROR(_xll.qlIndexFixing(ONIndex1Y,I1373,TRUE,_xll.ohTrigger(RecalcTrigger,Trigger1Y)),NA())</f>
        <v>3.4874585226010169E-2</v>
      </c>
    </row>
    <row r="1374" spans="2:17" x14ac:dyDescent="0.2">
      <c r="B1374" s="46" t="s">
        <v>51</v>
      </c>
      <c r="D1374" s="49">
        <f>_xll.qlCalendarAdvance(LocalCalendar,$D1373,B1374,"f",FALSE)</f>
        <v>48927</v>
      </c>
      <c r="E1374" s="49">
        <f>_xll.qlInterestRateIndexValueDate(IndexON,D1374)</f>
        <v>48927</v>
      </c>
      <c r="F1374" s="52">
        <f>IFERROR(_xll.qlIndexFixing(IndexON,D1374,TRUE,_xll.ohTrigger(RecalcTrigger,TriggerON)),NA())</f>
        <v>3.0612977389523621E-2</v>
      </c>
      <c r="H1374" s="49">
        <f>_xll.qlCalendarAdvance(IborCalendar,$H1373,B1374,"f",FALSE)</f>
        <v>48920</v>
      </c>
      <c r="I1374" s="49">
        <f>_xll.qlInterestRateIndexValueDate(Index1M,$H1374)</f>
        <v>48922</v>
      </c>
      <c r="J1374" s="52">
        <f>IFERROR(_xll.qlIndexFixing(Index1M,$H1374,TRUE,_xll.ohTrigger(RecalcTrigger,Trigger1M)),NA())</f>
        <v>3.1282464367613901E-2</v>
      </c>
      <c r="K1374" s="52">
        <f>IFERROR(_xll.qlIndexFixing(ONIndex1M,I1374,TRUE,_xll.ohTrigger(RecalcTrigger,Trigger1M)),NA())</f>
        <v>3.1253105769906142E-2</v>
      </c>
      <c r="L1374" s="52">
        <f>IFERROR(_xll.qlIndexFixing(Index3M,H1374,TRUE,_xll.ohTrigger(RecalcTrigger,Trigger3M)),NA())</f>
        <v>3.2627939868571154E-2</v>
      </c>
      <c r="M1374" s="52">
        <f>IFERROR(_xll.qlIndexFixing(ONIndex3M,I1374,TRUE,_xll.ohTrigger(RecalcTrigger,Trigger3M)),NA())</f>
        <v>3.252330909344181E-2</v>
      </c>
      <c r="N1374" s="52">
        <f>IFERROR(_xll.qlIndexFixing(Index6M,$H1374,TRUE,_xll.ohTrigger(RecalcTrigger,Trigger6M)),NA())</f>
        <v>3.3774593576639776E-2</v>
      </c>
      <c r="O1374" s="52">
        <f>IFERROR(_xll.qlIndexFixing(ONIndex6M,I1374,TRUE,_xll.ohTrigger(RecalcTrigger,Trigger6M)),NA())</f>
        <v>3.3543357809575625E-2</v>
      </c>
      <c r="P1374" s="52">
        <f>IFERROR(_xll.qlIndexFixing(Index1Y,$H1374,TRUE,_xll.ohTrigger(RecalcTrigger,Trigger1Y)),NA())</f>
        <v>3.5279936656446985E-2</v>
      </c>
      <c r="Q1374" s="52">
        <f>IFERROR(_xll.qlIndexFixing(ONIndex1Y,I1374,TRUE,_xll.ohTrigger(RecalcTrigger,Trigger1Y)),NA())</f>
        <v>3.4868147580207065E-2</v>
      </c>
    </row>
    <row r="1375" spans="2:17" x14ac:dyDescent="0.2">
      <c r="B1375" s="46" t="s">
        <v>51</v>
      </c>
      <c r="D1375" s="49">
        <f>_xll.qlCalendarAdvance(LocalCalendar,$D1374,B1375,"f",FALSE)</f>
        <v>48934</v>
      </c>
      <c r="E1375" s="49">
        <f>_xll.qlInterestRateIndexValueDate(IndexON,D1375)</f>
        <v>48934</v>
      </c>
      <c r="F1375" s="52">
        <f>IFERROR(_xll.qlIndexFixing(IndexON,D1375,TRUE,_xll.ohTrigger(RecalcTrigger,TriggerON)),NA())</f>
        <v>3.0608302372749918E-2</v>
      </c>
      <c r="H1375" s="49">
        <f>_xll.qlCalendarAdvance(IborCalendar,$H1374,B1375,"f",FALSE)</f>
        <v>48927</v>
      </c>
      <c r="I1375" s="49">
        <f>_xll.qlInterestRateIndexValueDate(Index1M,$H1375)</f>
        <v>48929</v>
      </c>
      <c r="J1375" s="52">
        <f>IFERROR(_xll.qlIndexFixing(Index1M,$H1375,TRUE,_xll.ohTrigger(RecalcTrigger,Trigger1M)),NA())</f>
        <v>3.127918098371929E-2</v>
      </c>
      <c r="K1375" s="52">
        <f>IFERROR(_xll.qlIndexFixing(ONIndex1M,I1375,TRUE,_xll.ohTrigger(RecalcTrigger,Trigger1M)),NA())</f>
        <v>3.1248792869682518E-2</v>
      </c>
      <c r="L1375" s="52">
        <f>IFERROR(_xll.qlIndexFixing(Index3M,H1375,TRUE,_xll.ohTrigger(RecalcTrigger,Trigger3M)),NA())</f>
        <v>3.2624127021844807E-2</v>
      </c>
      <c r="M1375" s="52">
        <f>IFERROR(_xll.qlIndexFixing(ONIndex3M,I1375,TRUE,_xll.ohTrigger(RecalcTrigger,Trigger3M)),NA())</f>
        <v>3.2519600569740348E-2</v>
      </c>
      <c r="N1375" s="52">
        <f>IFERROR(_xll.qlIndexFixing(Index6M,$H1375,TRUE,_xll.ohTrigger(RecalcTrigger,Trigger6M)),NA())</f>
        <v>3.377061278854545E-2</v>
      </c>
      <c r="O1375" s="52">
        <f>IFERROR(_xll.qlIndexFixing(ONIndex6M,I1375,TRUE,_xll.ohTrigger(RecalcTrigger,Trigger6M)),NA())</f>
        <v>3.3539625573055787E-2</v>
      </c>
      <c r="P1375" s="52">
        <f>IFERROR(_xll.qlIndexFixing(Index1Y,$H1375,TRUE,_xll.ohTrigger(RecalcTrigger,Trigger1Y)),NA())</f>
        <v>3.5271139990092078E-2</v>
      </c>
      <c r="Q1375" s="52">
        <f>IFERROR(_xll.qlIndexFixing(ONIndex1Y,I1375,TRUE,_xll.ohTrigger(RecalcTrigger,Trigger1Y)),NA())</f>
        <v>3.486163378185303E-2</v>
      </c>
    </row>
    <row r="1376" spans="2:17" x14ac:dyDescent="0.2">
      <c r="B1376" s="46" t="s">
        <v>51</v>
      </c>
      <c r="D1376" s="49">
        <f>_xll.qlCalendarAdvance(LocalCalendar,$D1375,B1376,"f",FALSE)</f>
        <v>48941</v>
      </c>
      <c r="E1376" s="49">
        <f>_xll.qlInterestRateIndexValueDate(IndexON,D1376)</f>
        <v>48941</v>
      </c>
      <c r="F1376" s="52">
        <f>IFERROR(_xll.qlIndexFixing(IndexON,D1376,TRUE,_xll.ohTrigger(RecalcTrigger,TriggerON)),NA())</f>
        <v>3.0603600020402411E-2</v>
      </c>
      <c r="H1376" s="49">
        <f>_xll.qlCalendarAdvance(IborCalendar,$H1375,B1376,"f",FALSE)</f>
        <v>48934</v>
      </c>
      <c r="I1376" s="49">
        <f>_xll.qlInterestRateIndexValueDate(Index1M,$H1376)</f>
        <v>48936</v>
      </c>
      <c r="J1376" s="52">
        <f>IFERROR(_xll.qlIndexFixing(Index1M,$H1376,TRUE,_xll.ohTrigger(RecalcTrigger,Trigger1M)),NA())</f>
        <v>3.127379800204292E-2</v>
      </c>
      <c r="K1376" s="52">
        <f>IFERROR(_xll.qlIndexFixing(ONIndex1M,I1376,TRUE,_xll.ohTrigger(RecalcTrigger,Trigger1M)),NA())</f>
        <v>3.124657053248292E-2</v>
      </c>
      <c r="L1376" s="52">
        <f>IFERROR(_xll.qlIndexFixing(Index3M,H1376,TRUE,_xll.ohTrigger(RecalcTrigger,Trigger3M)),NA())</f>
        <v>3.2620302095715203E-2</v>
      </c>
      <c r="M1376" s="52">
        <f>IFERROR(_xll.qlIndexFixing(ONIndex3M,I1376,TRUE,_xll.ohTrigger(RecalcTrigger,Trigger3M)),NA())</f>
        <v>3.251828412518698E-2</v>
      </c>
      <c r="N1376" s="52">
        <f>IFERROR(_xll.qlIndexFixing(Index6M,$H1376,TRUE,_xll.ohTrigger(RecalcTrigger,Trigger6M)),NA())</f>
        <v>3.3766617469618322E-2</v>
      </c>
      <c r="O1376" s="52">
        <f>IFERROR(_xll.qlIndexFixing(ONIndex6M,I1376,TRUE,_xll.ohTrigger(RecalcTrigger,Trigger6M)),NA())</f>
        <v>3.3538466302067249E-2</v>
      </c>
      <c r="P1376" s="52">
        <f>IFERROR(_xll.qlIndexFixing(Index1Y,$H1376,TRUE,_xll.ohTrigger(RecalcTrigger,Trigger1Y)),NA())</f>
        <v>3.5264304720277848E-2</v>
      </c>
      <c r="Q1376" s="52">
        <f>IFERROR(_xll.qlIndexFixing(ONIndex1Y,I1376,TRUE,_xll.ohTrigger(RecalcTrigger,Trigger1Y)),NA())</f>
        <v>3.4857469514367523E-2</v>
      </c>
    </row>
    <row r="1377" spans="2:17" x14ac:dyDescent="0.2">
      <c r="B1377" s="46" t="s">
        <v>51</v>
      </c>
      <c r="D1377" s="49">
        <f>_xll.qlCalendarAdvance(LocalCalendar,$D1376,B1377,"f",FALSE)</f>
        <v>48948</v>
      </c>
      <c r="E1377" s="49">
        <f>_xll.qlInterestRateIndexValueDate(IndexON,D1377)</f>
        <v>48948</v>
      </c>
      <c r="F1377" s="52">
        <f>IFERROR(_xll.qlIndexFixing(IndexON,D1377,TRUE,_xll.ohTrigger(RecalcTrigger,TriggerON)),NA())</f>
        <v>3.0598870332401162E-2</v>
      </c>
      <c r="H1377" s="49">
        <f>_xll.qlCalendarAdvance(IborCalendar,$H1376,B1377,"f",FALSE)</f>
        <v>48941</v>
      </c>
      <c r="I1377" s="49">
        <f>_xll.qlInterestRateIndexValueDate(Index1M,$H1377)</f>
        <v>48943</v>
      </c>
      <c r="J1377" s="52">
        <f>IFERROR(_xll.qlIndexFixing(Index1M,$H1377,TRUE,_xll.ohTrigger(RecalcTrigger,Trigger1M)),NA())</f>
        <v>3.1270505475754773E-2</v>
      </c>
      <c r="K1377" s="52">
        <f>IFERROR(_xll.qlIndexFixing(ONIndex1M,I1377,TRUE,_xll.ohTrigger(RecalcTrigger,Trigger1M)),NA())</f>
        <v>3.1241201929552709E-2</v>
      </c>
      <c r="L1377" s="52">
        <f>IFERROR(_xll.qlIndexFixing(Index3M,H1377,TRUE,_xll.ohTrigger(RecalcTrigger,Trigger3M)),NA())</f>
        <v>3.2617662263075504E-2</v>
      </c>
      <c r="M1377" s="52">
        <f>IFERROR(_xll.qlIndexFixing(ONIndex3M,I1377,TRUE,_xll.ohTrigger(RecalcTrigger,Trigger3M)),NA())</f>
        <v>3.2513348418024002E-2</v>
      </c>
      <c r="N1377" s="52">
        <f>IFERROR(_xll.qlIndexFixing(Index6M,$H1377,TRUE,_xll.ohTrigger(RecalcTrigger,Trigger6M)),NA())</f>
        <v>3.3762607619945803E-2</v>
      </c>
      <c r="O1377" s="52">
        <f>IFERROR(_xll.qlIndexFixing(ONIndex6M,I1377,TRUE,_xll.ohTrigger(RecalcTrigger,Trigger6M)),NA())</f>
        <v>3.3533410489754445E-2</v>
      </c>
      <c r="P1377" s="52">
        <f>IFERROR(_xll.qlIndexFixing(Index1Y,$H1377,TRUE,_xll.ohTrigger(RecalcTrigger,Trigger1Y)),NA())</f>
        <v>3.5250265278391466E-2</v>
      </c>
      <c r="Q1377" s="52">
        <f>IFERROR(_xll.qlIndexFixing(ONIndex1Y,I1377,TRUE,_xll.ohTrigger(RecalcTrigger,Trigger1Y)),NA())</f>
        <v>3.4849584734446548E-2</v>
      </c>
    </row>
    <row r="1378" spans="2:17" x14ac:dyDescent="0.2">
      <c r="B1378" s="46" t="s">
        <v>51</v>
      </c>
      <c r="D1378" s="49">
        <f>_xll.qlCalendarAdvance(LocalCalendar,$D1377,B1378,"f",FALSE)</f>
        <v>48955</v>
      </c>
      <c r="E1378" s="49">
        <f>_xll.qlInterestRateIndexValueDate(IndexON,D1378)</f>
        <v>48955</v>
      </c>
      <c r="F1378" s="52">
        <f>IFERROR(_xll.qlIndexFixing(IndexON,D1378,TRUE,_xll.ohTrigger(RecalcTrigger,TriggerON)),NA())</f>
        <v>3.059411330882611E-2</v>
      </c>
      <c r="H1378" s="49">
        <f>_xll.qlCalendarAdvance(IborCalendar,$H1377,B1378,"f",FALSE)</f>
        <v>48948</v>
      </c>
      <c r="I1378" s="49">
        <f>_xll.qlInterestRateIndexValueDate(Index1M,$H1378)</f>
        <v>48950</v>
      </c>
      <c r="J1378" s="52">
        <f>IFERROR(_xll.qlIndexFixing(Index1M,$H1378,TRUE,_xll.ohTrigger(RecalcTrigger,Trigger1M)),NA())</f>
        <v>3.1265115975538743E-2</v>
      </c>
      <c r="K1378" s="52">
        <f>IFERROR(_xll.qlIndexFixing(ONIndex1M,I1378,TRUE,_xll.ohTrigger(RecalcTrigger,Trigger1M)),NA())</f>
        <v>3.1235830725844238E-2</v>
      </c>
      <c r="L1378" s="52">
        <f>IFERROR(_xll.qlIndexFixing(Index3M,H1378,TRUE,_xll.ohTrigger(RecalcTrigger,Trigger3M)),NA())</f>
        <v>3.2612616005384787E-2</v>
      </c>
      <c r="M1378" s="52">
        <f>IFERROR(_xll.qlIndexFixing(ONIndex3M,I1378,TRUE,_xll.ohTrigger(RecalcTrigger,Trigger3M)),NA())</f>
        <v>3.2508403068121083E-2</v>
      </c>
      <c r="N1378" s="52">
        <f>IFERROR(_xll.qlIndexFixing(Index6M,$H1378,TRUE,_xll.ohTrigger(RecalcTrigger,Trigger6M)),NA())</f>
        <v>3.3757301779166672E-2</v>
      </c>
      <c r="O1378" s="52">
        <f>IFERROR(_xll.qlIndexFixing(ONIndex6M,I1378,TRUE,_xll.ohTrigger(RecalcTrigger,Trigger6M)),NA())</f>
        <v>3.3528343072042333E-2</v>
      </c>
      <c r="P1378" s="52">
        <f>IFERROR(_xll.qlIndexFixing(Index1Y,$H1378,TRUE,_xll.ohTrigger(RecalcTrigger,Trigger1Y)),NA())</f>
        <v>3.5244277251045279E-2</v>
      </c>
      <c r="Q1378" s="52">
        <f>IFERROR(_xll.qlIndexFixing(ONIndex1Y,I1378,TRUE,_xll.ohTrigger(RecalcTrigger,Trigger1Y)),NA())</f>
        <v>3.4841635471538623E-2</v>
      </c>
    </row>
    <row r="1379" spans="2:17" x14ac:dyDescent="0.2">
      <c r="B1379" s="46" t="s">
        <v>51</v>
      </c>
      <c r="D1379" s="49">
        <f>_xll.qlCalendarAdvance(LocalCalendar,$D1378,B1379,"f",FALSE)</f>
        <v>48962</v>
      </c>
      <c r="E1379" s="49">
        <f>_xll.qlInterestRateIndexValueDate(IndexON,D1379)</f>
        <v>48962</v>
      </c>
      <c r="F1379" s="52">
        <f>IFERROR(_xll.qlIndexFixing(IndexON,D1379,TRUE,_xll.ohTrigger(RecalcTrigger,TriggerON)),NA())</f>
        <v>3.0589328949437444E-2</v>
      </c>
      <c r="H1379" s="49">
        <f>_xll.qlCalendarAdvance(IborCalendar,$H1378,B1379,"f",FALSE)</f>
        <v>48955</v>
      </c>
      <c r="I1379" s="49">
        <f>_xll.qlInterestRateIndexValueDate(Index1M,$H1379)</f>
        <v>48957</v>
      </c>
      <c r="J1379" s="52">
        <f>IFERROR(_xll.qlIndexFixing(Index1M,$H1379,TRUE,_xll.ohTrigger(RecalcTrigger,Trigger1M)),NA())</f>
        <v>3.1260769089446375E-2</v>
      </c>
      <c r="K1379" s="52">
        <f>IFERROR(_xll.qlIndexFixing(ONIndex1M,I1379,TRUE,_xll.ohTrigger(RecalcTrigger,Trigger1M)),NA())</f>
        <v>3.1232547469823846E-2</v>
      </c>
      <c r="L1379" s="52">
        <f>IFERROR(_xll.qlIndexFixing(Index3M,H1379,TRUE,_xll.ohTrigger(RecalcTrigger,Trigger3M)),NA())</f>
        <v>3.2608754841253251E-2</v>
      </c>
      <c r="M1379" s="52">
        <f>IFERROR(_xll.qlIndexFixing(ONIndex3M,I1379,TRUE,_xll.ohTrigger(RecalcTrigger,Trigger3M)),NA())</f>
        <v>3.2505845061707728E-2</v>
      </c>
      <c r="N1379" s="52">
        <f>IFERROR(_xll.qlIndexFixing(Index6M,$H1379,TRUE,_xll.ohTrigger(RecalcTrigger,Trigger6M)),NA())</f>
        <v>3.3753264281564568E-2</v>
      </c>
      <c r="O1379" s="52">
        <f>IFERROR(_xll.qlIndexFixing(ONIndex6M,I1379,TRUE,_xll.ohTrigger(RecalcTrigger,Trigger6M)),NA())</f>
        <v>3.3525843179436077E-2</v>
      </c>
      <c r="P1379" s="52">
        <f>IFERROR(_xll.qlIndexFixing(Index1Y,$H1379,TRUE,_xll.ohTrigger(RecalcTrigger,Trigger1Y)),NA())</f>
        <v>3.5236166314907585E-2</v>
      </c>
      <c r="Q1379" s="52">
        <f>IFERROR(_xll.qlIndexFixing(ONIndex1Y,I1379,TRUE,_xll.ohTrigger(RecalcTrigger,Trigger1Y)),NA())</f>
        <v>3.4836011877787953E-2</v>
      </c>
    </row>
    <row r="1380" spans="2:17" x14ac:dyDescent="0.2">
      <c r="B1380" s="46" t="s">
        <v>51</v>
      </c>
      <c r="D1380" s="49">
        <f>_xll.qlCalendarAdvance(LocalCalendar,$D1379,B1380,"f",FALSE)</f>
        <v>48969</v>
      </c>
      <c r="E1380" s="49">
        <f>_xll.qlInterestRateIndexValueDate(IndexON,D1380)</f>
        <v>48969</v>
      </c>
      <c r="F1380" s="52">
        <f>IFERROR(_xll.qlIndexFixing(IndexON,D1380,TRUE,_xll.ohTrigger(RecalcTrigger,TriggerON)),NA())</f>
        <v>3.0584517254474974E-2</v>
      </c>
      <c r="H1380" s="49">
        <f>_xll.qlCalendarAdvance(IborCalendar,$H1379,B1380,"f",FALSE)</f>
        <v>48962</v>
      </c>
      <c r="I1380" s="49">
        <f>_xll.qlInterestRateIndexValueDate(Index1M,$H1380)</f>
        <v>48964</v>
      </c>
      <c r="J1380" s="52">
        <f>IFERROR(_xll.qlIndexFixing(Index1M,$H1380,TRUE,_xll.ohTrigger(RecalcTrigger,Trigger1M)),NA())</f>
        <v>3.125746284743991E-2</v>
      </c>
      <c r="K1380" s="52">
        <f>IFERROR(_xll.qlIndexFixing(ONIndex1M,I1380,TRUE,_xll.ohTrigger(RecalcTrigger,Trigger1M)),NA())</f>
        <v>3.1227169760619233E-2</v>
      </c>
      <c r="L1380" s="52">
        <f>IFERROR(_xll.qlIndexFixing(Index3M,H1380,TRUE,_xll.ohTrigger(RecalcTrigger,Trigger3M)),NA())</f>
        <v>3.2604881597857904E-2</v>
      </c>
      <c r="M1380" s="52">
        <f>IFERROR(_xll.qlIndexFixing(ONIndex3M,I1380,TRUE,_xll.ohTrigger(RecalcTrigger,Trigger3M)),NA())</f>
        <v>3.2500878125079069E-2</v>
      </c>
      <c r="N1380" s="52">
        <f>IFERROR(_xll.qlIndexFixing(Index6M,$H1380,TRUE,_xll.ohTrigger(RecalcTrigger,Trigger6M)),NA())</f>
        <v>3.3749212254777533E-2</v>
      </c>
      <c r="O1380" s="52">
        <f>IFERROR(_xll.qlIndexFixing(ONIndex6M,I1380,TRUE,_xll.ohTrigger(RecalcTrigger,Trigger6M)),NA())</f>
        <v>3.3520749911888359E-2</v>
      </c>
      <c r="P1380" s="52">
        <f>IFERROR(_xll.qlIndexFixing(Index1Y,$H1380,TRUE,_xll.ohTrigger(RecalcTrigger,Trigger1Y)),NA())</f>
        <v>3.522597482924765E-2</v>
      </c>
      <c r="Q1380" s="52">
        <f>IFERROR(_xll.qlIndexFixing(ONIndex1Y,I1380,TRUE,_xll.ohTrigger(RecalcTrigger,Trigger1Y)),NA())</f>
        <v>3.4827922502165265E-2</v>
      </c>
    </row>
    <row r="1381" spans="2:17" x14ac:dyDescent="0.2">
      <c r="B1381" s="46" t="s">
        <v>51</v>
      </c>
      <c r="D1381" s="49">
        <f>_xll.qlCalendarAdvance(LocalCalendar,$D1380,B1381,"f",FALSE)</f>
        <v>48976</v>
      </c>
      <c r="E1381" s="49">
        <f>_xll.qlInterestRateIndexValueDate(IndexON,D1381)</f>
        <v>48976</v>
      </c>
      <c r="F1381" s="52">
        <f>IFERROR(_xll.qlIndexFixing(IndexON,D1381,TRUE,_xll.ohTrigger(RecalcTrigger,TriggerON)),NA())</f>
        <v>3.0579678224018636E-2</v>
      </c>
      <c r="H1381" s="49">
        <f>_xll.qlCalendarAdvance(IborCalendar,$H1380,B1381,"f",FALSE)</f>
        <v>48969</v>
      </c>
      <c r="I1381" s="49">
        <f>_xll.qlInterestRateIndexValueDate(Index1M,$H1381)</f>
        <v>48971</v>
      </c>
      <c r="J1381" s="52">
        <f>IFERROR(_xll.qlIndexFixing(Index1M,$H1381,TRUE,_xll.ohTrigger(RecalcTrigger,Trigger1M)),NA())</f>
        <v>3.1252063571593977E-2</v>
      </c>
      <c r="K1381" s="52">
        <f>IFERROR(_xll.qlIndexFixing(ONIndex1M,I1381,TRUE,_xll.ohTrigger(RecalcTrigger,Trigger1M)),NA())</f>
        <v>3.1222833417281493E-2</v>
      </c>
      <c r="L1381" s="52">
        <f>IFERROR(_xll.qlIndexFixing(Index3M,H1381,TRUE,_xll.ohTrigger(RecalcTrigger,Trigger3M)),NA())</f>
        <v>3.2600996275231608E-2</v>
      </c>
      <c r="M1381" s="52">
        <f>IFERROR(_xll.qlIndexFixing(ONIndex3M,I1381,TRUE,_xll.ohTrigger(RecalcTrigger,Trigger3M)),NA())</f>
        <v>3.249709767096931E-2</v>
      </c>
      <c r="N1381" s="52">
        <f>IFERROR(_xll.qlIndexFixing(Index6M,$H1381,TRUE,_xll.ohTrigger(RecalcTrigger,Trigger6M)),NA())</f>
        <v>3.3745145698893454E-2</v>
      </c>
      <c r="O1381" s="52">
        <f>IFERROR(_xll.qlIndexFixing(ONIndex6M,I1381,TRUE,_xll.ohTrigger(RecalcTrigger,Trigger6M)),NA())</f>
        <v>3.3516931883967871E-2</v>
      </c>
      <c r="P1381" s="52">
        <f>IFERROR(_xll.qlIndexFixing(Index1Y,$H1381,TRUE,_xll.ohTrigger(RecalcTrigger,Trigger1Y)),NA())</f>
        <v>3.5216705445981683E-2</v>
      </c>
      <c r="Q1381" s="52">
        <f>IFERROR(_xll.qlIndexFixing(ONIndex1Y,I1381,TRUE,_xll.ohTrigger(RecalcTrigger,Trigger1Y)),NA())</f>
        <v>3.4820951788745447E-2</v>
      </c>
    </row>
    <row r="1382" spans="2:17" x14ac:dyDescent="0.2">
      <c r="B1382" s="46" t="s">
        <v>51</v>
      </c>
      <c r="D1382" s="49">
        <f>_xll.qlCalendarAdvance(LocalCalendar,$D1381,B1382,"f",FALSE)</f>
        <v>48983</v>
      </c>
      <c r="E1382" s="49">
        <f>_xll.qlInterestRateIndexValueDate(IndexON,D1382)</f>
        <v>48983</v>
      </c>
      <c r="F1382" s="52">
        <f>IFERROR(_xll.qlIndexFixing(IndexON,D1382,TRUE,_xll.ohTrigger(RecalcTrigger,TriggerON)),NA())</f>
        <v>3.0574811857748685E-2</v>
      </c>
      <c r="H1382" s="49">
        <f>_xll.qlCalendarAdvance(IborCalendar,$H1381,B1382,"f",FALSE)</f>
        <v>48976</v>
      </c>
      <c r="I1382" s="49">
        <f>_xll.qlInterestRateIndexValueDate(Index1M,$H1382)</f>
        <v>48978</v>
      </c>
      <c r="J1382" s="52">
        <f>IFERROR(_xll.qlIndexFixing(Index1M,$H1382,TRUE,_xll.ohTrigger(RecalcTrigger,Trigger1M)),NA())</f>
        <v>3.1244575192181934E-2</v>
      </c>
      <c r="K1382" s="52">
        <f>IFERROR(_xll.qlIndexFixing(ONIndex1M,I1382,TRUE,_xll.ohTrigger(RecalcTrigger,Trigger1M)),NA())</f>
        <v>3.1218493166695893E-2</v>
      </c>
      <c r="L1382" s="52">
        <f>IFERROR(_xll.qlIndexFixing(Index3M,H1382,TRUE,_xll.ohTrigger(RecalcTrigger,Trigger3M)),NA())</f>
        <v>3.2595907717732145E-2</v>
      </c>
      <c r="M1382" s="52">
        <f>IFERROR(_xll.qlIndexFixing(ONIndex3M,I1382,TRUE,_xll.ohTrigger(RecalcTrigger,Trigger3M)),NA())</f>
        <v>3.2493305228475933E-2</v>
      </c>
      <c r="N1382" s="52">
        <f>IFERROR(_xll.qlIndexFixing(Index6M,$H1382,TRUE,_xll.ohTrigger(RecalcTrigger,Trigger6M)),NA())</f>
        <v>3.3741064614000227E-2</v>
      </c>
      <c r="O1382" s="52">
        <f>IFERROR(_xll.qlIndexFixing(ONIndex6M,I1382,TRUE,_xll.ohTrigger(RecalcTrigger,Trigger6M)),NA())</f>
        <v>3.3513099557485049E-2</v>
      </c>
      <c r="P1382" s="52">
        <f>IFERROR(_xll.qlIndexFixing(Index1Y,$H1382,TRUE,_xll.ohTrigger(RecalcTrigger,Trigger1Y)),NA())</f>
        <v>3.5207357284007694E-2</v>
      </c>
      <c r="Q1382" s="52">
        <f>IFERROR(_xll.qlIndexFixing(ONIndex1Y,I1382,TRUE,_xll.ohTrigger(RecalcTrigger,Trigger1Y)),NA())</f>
        <v>3.4813904922854633E-2</v>
      </c>
    </row>
    <row r="1383" spans="2:17" x14ac:dyDescent="0.2">
      <c r="B1383" s="46" t="s">
        <v>51</v>
      </c>
      <c r="D1383" s="49">
        <f>_xll.qlCalendarAdvance(LocalCalendar,$D1382,B1383,"f",FALSE)</f>
        <v>48990</v>
      </c>
      <c r="E1383" s="49">
        <f>_xll.qlInterestRateIndexValueDate(IndexON,D1383)</f>
        <v>48990</v>
      </c>
      <c r="F1383" s="52">
        <f>IFERROR(_xll.qlIndexFixing(IndexON,D1383,TRUE,_xll.ohTrigger(RecalcTrigger,TriggerON)),NA())</f>
        <v>3.0569918155984865E-2</v>
      </c>
      <c r="H1383" s="49">
        <f>_xll.qlCalendarAdvance(IborCalendar,$H1382,B1383,"f",FALSE)</f>
        <v>48983</v>
      </c>
      <c r="I1383" s="49">
        <f>_xll.qlInterestRateIndexValueDate(Index1M,$H1383)</f>
        <v>48985</v>
      </c>
      <c r="J1383" s="52">
        <f>IFERROR(_xll.qlIndexFixing(Index1M,$H1383,TRUE,_xll.ohTrigger(RecalcTrigger,Trigger1M)),NA())</f>
        <v>3.1240214618262842E-2</v>
      </c>
      <c r="K1383" s="52">
        <f>IFERROR(_xll.qlIndexFixing(ONIndex1M,I1383,TRUE,_xll.ohTrigger(RecalcTrigger,Trigger1M)),NA())</f>
        <v>3.1214149008969017E-2</v>
      </c>
      <c r="L1383" s="52">
        <f>IFERROR(_xll.qlIndexFixing(Index3M,H1383,TRUE,_xll.ohTrigger(RecalcTrigger,Trigger3M)),NA())</f>
        <v>3.259199945199414E-2</v>
      </c>
      <c r="M1383" s="52">
        <f>IFERROR(_xll.qlIndexFixing(ONIndex3M,I1383,TRUE,_xll.ohTrigger(RecalcTrigger,Trigger3M)),NA())</f>
        <v>3.2489500797545645E-2</v>
      </c>
      <c r="N1383" s="52">
        <f>IFERROR(_xll.qlIndexFixing(Index6M,$H1383,TRUE,_xll.ohTrigger(RecalcTrigger,Trigger6M)),NA())</f>
        <v>3.3736969000185725E-2</v>
      </c>
      <c r="O1383" s="52">
        <f>IFERROR(_xll.qlIndexFixing(ONIndex6M,I1383,TRUE,_xll.ohTrigger(RecalcTrigger,Trigger6M)),NA())</f>
        <v>3.3509252932493183E-2</v>
      </c>
      <c r="P1383" s="52">
        <f>IFERROR(_xll.qlIndexFixing(Index1Y,$H1383,TRUE,_xll.ohTrigger(RecalcTrigger,Trigger1Y)),NA())</f>
        <v>3.5197930345502025E-2</v>
      </c>
      <c r="Q1383" s="52">
        <f>IFERROR(_xll.qlIndexFixing(ONIndex1Y,I1383,TRUE,_xll.ohTrigger(RecalcTrigger,Trigger1Y)),NA())</f>
        <v>3.4806781904546114E-2</v>
      </c>
    </row>
    <row r="1384" spans="2:17" x14ac:dyDescent="0.2">
      <c r="B1384" s="46" t="s">
        <v>51</v>
      </c>
      <c r="D1384" s="49">
        <f>_xll.qlCalendarAdvance(LocalCalendar,$D1383,B1384,"f",FALSE)</f>
        <v>48997</v>
      </c>
      <c r="E1384" s="49">
        <f>_xll.qlInterestRateIndexValueDate(IndexON,D1384)</f>
        <v>48997</v>
      </c>
      <c r="F1384" s="52">
        <f>IFERROR(_xll.qlIndexFixing(IndexON,D1384,TRUE,_xll.ohTrigger(RecalcTrigger,TriggerON)),NA())</f>
        <v>3.0564997118567305E-2</v>
      </c>
      <c r="H1384" s="49">
        <f>_xll.qlCalendarAdvance(IborCalendar,$H1383,B1384,"f",FALSE)</f>
        <v>48990</v>
      </c>
      <c r="I1384" s="49">
        <f>_xll.qlInterestRateIndexValueDate(Index1M,$H1384)</f>
        <v>48992</v>
      </c>
      <c r="J1384" s="52">
        <f>IFERROR(_xll.qlIndexFixing(Index1M,$H1384,TRUE,_xll.ohTrigger(RecalcTrigger,Trigger1M)),NA())</f>
        <v>3.1235850129992051E-2</v>
      </c>
      <c r="K1384" s="52">
        <f>IFERROR(_xll.qlIndexFixing(ONIndex1M,I1384,TRUE,_xll.ohTrigger(RecalcTrigger,Trigger1M)),NA())</f>
        <v>3.1210842939590755E-2</v>
      </c>
      <c r="L1384" s="52">
        <f>IFERROR(_xll.qlIndexFixing(Index3M,H1384,TRUE,_xll.ohTrigger(RecalcTrigger,Trigger3M)),NA())</f>
        <v>3.2588079108175579E-2</v>
      </c>
      <c r="M1384" s="52">
        <f>IFERROR(_xll.qlIndexFixing(ONIndex3M,I1384,TRUE,_xll.ohTrigger(RecalcTrigger,Trigger3M)),NA())</f>
        <v>3.2486876855781777E-2</v>
      </c>
      <c r="N1384" s="52">
        <f>IFERROR(_xll.qlIndexFixing(Index6M,$H1384,TRUE,_xll.ohTrigger(RecalcTrigger,Trigger6M)),NA())</f>
        <v>3.37328588575374E-2</v>
      </c>
      <c r="O1384" s="52">
        <f>IFERROR(_xll.qlIndexFixing(ONIndex6M,I1384,TRUE,_xll.ohTrigger(RecalcTrigger,Trigger6M)),NA())</f>
        <v>3.3506674656267332E-2</v>
      </c>
      <c r="P1384" s="52">
        <f>IFERROR(_xll.qlIndexFixing(Index1Y,$H1384,TRUE,_xll.ohTrigger(RecalcTrigger,Trigger1Y)),NA())</f>
        <v>3.518939288892544E-2</v>
      </c>
      <c r="Q1384" s="52">
        <f>IFERROR(_xll.qlIndexFixing(ONIndex1Y,I1384,TRUE,_xll.ohTrigger(RecalcTrigger,Trigger1Y)),NA())</f>
        <v>3.4800746941316962E-2</v>
      </c>
    </row>
    <row r="1385" spans="2:17" x14ac:dyDescent="0.2">
      <c r="B1385" s="46" t="s">
        <v>51</v>
      </c>
      <c r="D1385" s="49">
        <f>_xll.qlCalendarAdvance(LocalCalendar,$D1384,B1385,"f",FALSE)</f>
        <v>49004</v>
      </c>
      <c r="E1385" s="49">
        <f>_xll.qlInterestRateIndexValueDate(IndexON,D1385)</f>
        <v>49004</v>
      </c>
      <c r="F1385" s="52">
        <f>IFERROR(_xll.qlIndexFixing(IndexON,D1385,TRUE,_xll.ohTrigger(RecalcTrigger,TriggerON)),NA())</f>
        <v>3.0560048745575941E-2</v>
      </c>
      <c r="H1385" s="49">
        <f>_xll.qlCalendarAdvance(IborCalendar,$H1384,B1385,"f",FALSE)</f>
        <v>48997</v>
      </c>
      <c r="I1385" s="49">
        <f>_xll.qlInterestRateIndexValueDate(Index1M,$H1385)</f>
        <v>48999</v>
      </c>
      <c r="J1385" s="52">
        <f>IFERROR(_xll.qlIndexFixing(Index1M,$H1385,TRUE,_xll.ohTrigger(RecalcTrigger,Trigger1M)),NA())</f>
        <v>3.1231481727386688E-2</v>
      </c>
      <c r="K1385" s="52">
        <f>IFERROR(_xll.qlIndexFixing(ONIndex1M,I1385,TRUE,_xll.ohTrigger(RecalcTrigger,Trigger1M)),NA())</f>
        <v>3.1205448971878269E-2</v>
      </c>
      <c r="L1385" s="52">
        <f>IFERROR(_xll.qlIndexFixing(Index3M,H1385,TRUE,_xll.ohTrigger(RecalcTrigger,Trigger3M)),NA())</f>
        <v>3.2584146686312383E-2</v>
      </c>
      <c r="M1385" s="52">
        <f>IFERROR(_xll.qlIndexFixing(ONIndex3M,I1385,TRUE,_xll.ohTrigger(RecalcTrigger,Trigger3M)),NA())</f>
        <v>3.2481855970587503E-2</v>
      </c>
      <c r="N1385" s="52">
        <f>IFERROR(_xll.qlIndexFixing(Index6M,$H1385,TRUE,_xll.ohTrigger(RecalcTrigger,Trigger6M)),NA())</f>
        <v>3.3728734186144457E-2</v>
      </c>
      <c r="O1385" s="52">
        <f>IFERROR(_xll.qlIndexFixing(ONIndex6M,I1385,TRUE,_xll.ohTrigger(RecalcTrigger,Trigger6M)),NA())</f>
        <v>3.3501516786742513E-2</v>
      </c>
      <c r="P1385" s="52">
        <f>IFERROR(_xll.qlIndexFixing(Index1Y,$H1385,TRUE,_xll.ohTrigger(RecalcTrigger,Trigger1Y)),NA())</f>
        <v>3.5178840147689294E-2</v>
      </c>
      <c r="Q1385" s="52">
        <f>IFERROR(_xll.qlIndexFixing(ONIndex1Y,I1385,TRUE,_xll.ohTrigger(RecalcTrigger,Trigger1Y)),NA())</f>
        <v>3.4792307410622669E-2</v>
      </c>
    </row>
    <row r="1386" spans="2:17" x14ac:dyDescent="0.2">
      <c r="B1386" s="46" t="s">
        <v>51</v>
      </c>
      <c r="D1386" s="49">
        <f>_xll.qlCalendarAdvance(LocalCalendar,$D1385,B1386,"f",FALSE)</f>
        <v>49011</v>
      </c>
      <c r="E1386" s="49">
        <f>_xll.qlInterestRateIndexValueDate(IndexON,D1386)</f>
        <v>49011</v>
      </c>
      <c r="F1386" s="52">
        <f>IFERROR(_xll.qlIndexFixing(IndexON,D1386,TRUE,_xll.ohTrigger(RecalcTrigger,TriggerON)),NA())</f>
        <v>3.0555073036770963E-2</v>
      </c>
      <c r="H1386" s="49">
        <f>_xll.qlCalendarAdvance(IborCalendar,$H1385,B1386,"f",FALSE)</f>
        <v>49004</v>
      </c>
      <c r="I1386" s="49">
        <f>_xll.qlInterestRateIndexValueDate(Index1M,$H1386)</f>
        <v>49006</v>
      </c>
      <c r="J1386" s="52">
        <f>IFERROR(_xll.qlIndexFixing(Index1M,$H1386,TRUE,_xll.ohTrigger(RecalcTrigger,Trigger1M)),NA())</f>
        <v>3.1230231260819252E-2</v>
      </c>
      <c r="K1386" s="52">
        <f>IFERROR(_xll.qlIndexFixing(ONIndex1M,I1386,TRUE,_xll.ohTrigger(RecalcTrigger,Trigger1M)),NA())</f>
        <v>3.1201093092541043E-2</v>
      </c>
      <c r="L1386" s="52">
        <f>IFERROR(_xll.qlIndexFixing(Index3M,H1386,TRUE,_xll.ohTrigger(RecalcTrigger,Trigger3M)),NA())</f>
        <v>3.258613317866977E-2</v>
      </c>
      <c r="M1386" s="52">
        <f>IFERROR(_xll.qlIndexFixing(ONIndex3M,I1386,TRUE,_xll.ohTrigger(RecalcTrigger,Trigger3M)),NA())</f>
        <v>3.2478015574533003E-2</v>
      </c>
      <c r="N1386" s="52">
        <f>IFERROR(_xll.qlIndexFixing(Index6M,$H1386,TRUE,_xll.ohTrigger(RecalcTrigger,Trigger6M)),NA())</f>
        <v>3.3730945000976162E-2</v>
      </c>
      <c r="O1386" s="52">
        <f>IFERROR(_xll.qlIndexFixing(ONIndex6M,I1386,TRUE,_xll.ohTrigger(RecalcTrigger,Trigger6M)),NA())</f>
        <v>3.3497627266090291E-2</v>
      </c>
      <c r="P1386" s="52">
        <f>IFERROR(_xll.qlIndexFixing(Index1Y,$H1386,TRUE,_xll.ohTrigger(RecalcTrigger,Trigger1Y)),NA())</f>
        <v>3.5169176892825539E-2</v>
      </c>
      <c r="Q1386" s="52">
        <f>IFERROR(_xll.qlIndexFixing(ONIndex1Y,I1386,TRUE,_xll.ohTrigger(RecalcTrigger,Trigger1Y)),NA())</f>
        <v>3.4784955935061035E-2</v>
      </c>
    </row>
    <row r="1387" spans="2:17" x14ac:dyDescent="0.2">
      <c r="B1387" s="46" t="s">
        <v>51</v>
      </c>
      <c r="D1387" s="49">
        <f>_xll.qlCalendarAdvance(LocalCalendar,$D1386,B1387,"f",FALSE)</f>
        <v>49018</v>
      </c>
      <c r="E1387" s="49">
        <f>_xll.qlInterestRateIndexValueDate(IndexON,D1387)</f>
        <v>49018</v>
      </c>
      <c r="F1387" s="52">
        <f>IFERROR(_xll.qlIndexFixing(IndexON,D1387,TRUE,_xll.ohTrigger(RecalcTrigger,TriggerON)),NA())</f>
        <v>3.0550069992472118E-2</v>
      </c>
      <c r="H1387" s="49">
        <f>_xll.qlCalendarAdvance(IborCalendar,$H1386,B1387,"f",FALSE)</f>
        <v>49011</v>
      </c>
      <c r="I1387" s="49">
        <f>_xll.qlInterestRateIndexValueDate(Index1M,$H1387)</f>
        <v>49013</v>
      </c>
      <c r="J1387" s="52">
        <f>IFERROR(_xll.qlIndexFixing(Index1M,$H1387,TRUE,_xll.ohTrigger(RecalcTrigger,Trigger1M)),NA())</f>
        <v>3.1226893005611989E-2</v>
      </c>
      <c r="K1387" s="52">
        <f>IFERROR(_xll.qlIndexFixing(ONIndex1M,I1387,TRUE,_xll.ohTrigger(RecalcTrigger,Trigger1M)),NA())</f>
        <v>3.119673330600925E-2</v>
      </c>
      <c r="L1387" s="52">
        <f>IFERROR(_xll.qlIndexFixing(Index3M,H1387,TRUE,_xll.ohTrigger(RecalcTrigger,Trigger3M)),NA())</f>
        <v>3.2582170501923885E-2</v>
      </c>
      <c r="M1387" s="52">
        <f>IFERROR(_xll.qlIndexFixing(ONIndex3M,I1387,TRUE,_xll.ohTrigger(RecalcTrigger,Trigger3M)),NA())</f>
        <v>3.2474163190068239E-2</v>
      </c>
      <c r="N1387" s="52">
        <f>IFERROR(_xll.qlIndexFixing(Index6M,$H1387,TRUE,_xll.ohTrigger(RecalcTrigger,Trigger6M)),NA())</f>
        <v>3.3725515688058184E-2</v>
      </c>
      <c r="O1387" s="52">
        <f>IFERROR(_xll.qlIndexFixing(ONIndex6M,I1387,TRUE,_xll.ohTrigger(RecalcTrigger,Trigger6M)),NA())</f>
        <v>3.3493723446822443E-2</v>
      </c>
      <c r="P1387" s="52">
        <f>IFERROR(_xll.qlIndexFixing(Index1Y,$H1387,TRUE,_xll.ohTrigger(RecalcTrigger,Trigger1Y)),NA())</f>
        <v>3.5159434870316079E-2</v>
      </c>
      <c r="Q1387" s="52">
        <f>IFERROR(_xll.qlIndexFixing(ONIndex1Y,I1387,TRUE,_xll.ohTrigger(RecalcTrigger,Trigger1Y)),NA())</f>
        <v>3.4777528307108341E-2</v>
      </c>
    </row>
    <row r="1388" spans="2:17" x14ac:dyDescent="0.2">
      <c r="B1388" s="46" t="s">
        <v>51</v>
      </c>
      <c r="D1388" s="49">
        <f>_xll.qlCalendarAdvance(LocalCalendar,$D1387,B1388,"f",FALSE)</f>
        <v>49025</v>
      </c>
      <c r="E1388" s="49">
        <f>_xll.qlInterestRateIndexValueDate(IndexON,D1388)</f>
        <v>49025</v>
      </c>
      <c r="F1388" s="52">
        <f>IFERROR(_xll.qlIndexFixing(IndexON,D1388,TRUE,_xll.ohTrigger(RecalcTrigger,TriggerON)),NA())</f>
        <v>3.0545039612519531E-2</v>
      </c>
      <c r="H1388" s="49">
        <f>_xll.qlCalendarAdvance(IborCalendar,$H1387,B1388,"f",FALSE)</f>
        <v>49018</v>
      </c>
      <c r="I1388" s="49">
        <f>_xll.qlInterestRateIndexValueDate(Index1M,$H1388)</f>
        <v>49020</v>
      </c>
      <c r="J1388" s="52">
        <f>IFERROR(_xll.qlIndexFixing(Index1M,$H1388,TRUE,_xll.ohTrigger(RecalcTrigger,Trigger1M)),NA())</f>
        <v>3.1221470930141607E-2</v>
      </c>
      <c r="K1388" s="52">
        <f>IFERROR(_xll.qlIndexFixing(ONIndex1M,I1388,TRUE,_xll.ohTrigger(RecalcTrigger,Trigger1M)),NA())</f>
        <v>3.1192369612336179E-2</v>
      </c>
      <c r="L1388" s="52">
        <f>IFERROR(_xll.qlIndexFixing(Index3M,H1388,TRUE,_xll.ohTrigger(RecalcTrigger,Trigger3M)),NA())</f>
        <v>3.2578195742023947E-2</v>
      </c>
      <c r="M1388" s="52">
        <f>IFERROR(_xll.qlIndexFixing(ONIndex3M,I1388,TRUE,_xll.ohTrigger(RecalcTrigger,Trigger3M)),NA())</f>
        <v>3.2470298817219856E-2</v>
      </c>
      <c r="N1388" s="52">
        <f>IFERROR(_xll.qlIndexFixing(Index6M,$H1388,TRUE,_xll.ohTrigger(RecalcTrigger,Trigger6M)),NA())</f>
        <v>3.3721341729710801E-2</v>
      </c>
      <c r="O1388" s="52">
        <f>IFERROR(_xll.qlIndexFixing(ONIndex6M,I1388,TRUE,_xll.ohTrigger(RecalcTrigger,Trigger6M)),NA())</f>
        <v>3.3489805329045552E-2</v>
      </c>
      <c r="P1388" s="52">
        <f>IFERROR(_xll.qlIndexFixing(Index1Y,$H1388,TRUE,_xll.ohTrigger(RecalcTrigger,Trigger1Y)),NA())</f>
        <v>3.5149614082428095E-2</v>
      </c>
      <c r="Q1388" s="52">
        <f>IFERROR(_xll.qlIndexFixing(ONIndex1Y,I1388,TRUE,_xll.ohTrigger(RecalcTrigger,Trigger1Y)),NA())</f>
        <v>3.4770024526764587E-2</v>
      </c>
    </row>
    <row r="1389" spans="2:17" x14ac:dyDescent="0.2">
      <c r="B1389" s="46" t="s">
        <v>51</v>
      </c>
      <c r="D1389" s="49">
        <f>_xll.qlCalendarAdvance(LocalCalendar,$D1388,B1389,"f",FALSE)</f>
        <v>49032</v>
      </c>
      <c r="E1389" s="49">
        <f>_xll.qlInterestRateIndexValueDate(IndexON,D1389)</f>
        <v>49032</v>
      </c>
      <c r="F1389" s="52">
        <f>IFERROR(_xll.qlIndexFixing(IndexON,D1389,TRUE,_xll.ohTrigger(RecalcTrigger,TriggerON)),NA())</f>
        <v>3.053998189699314E-2</v>
      </c>
      <c r="H1389" s="49">
        <f>_xll.qlCalendarAdvance(IborCalendar,$H1388,B1389,"f",FALSE)</f>
        <v>49025</v>
      </c>
      <c r="I1389" s="49">
        <f>_xll.qlInterestRateIndexValueDate(Index1M,$H1389)</f>
        <v>49027</v>
      </c>
      <c r="J1389" s="52">
        <f>IFERROR(_xll.qlIndexFixing(Index1M,$H1389,TRUE,_xll.ohTrigger(RecalcTrigger,Trigger1M)),NA())</f>
        <v>3.1217084892028259E-2</v>
      </c>
      <c r="K1389" s="52">
        <f>IFERROR(_xll.qlIndexFixing(ONIndex1M,I1389,TRUE,_xll.ohTrigger(RecalcTrigger,Trigger1M)),NA())</f>
        <v>3.118800201141525E-2</v>
      </c>
      <c r="L1389" s="52">
        <f>IFERROR(_xll.qlIndexFixing(Index3M,H1389,TRUE,_xll.ohTrigger(RecalcTrigger,Trigger3M)),NA())</f>
        <v>3.2574208899004822E-2</v>
      </c>
      <c r="M1389" s="52">
        <f>IFERROR(_xll.qlIndexFixing(ONIndex3M,I1389,TRUE,_xll.ohTrigger(RecalcTrigger,Trigger3M)),NA())</f>
        <v>3.2466422455987853E-2</v>
      </c>
      <c r="N1389" s="52">
        <f>IFERROR(_xll.qlIndexFixing(Index6M,$H1389,TRUE,_xll.ohTrigger(RecalcTrigger,Trigger6M)),NA())</f>
        <v>3.3717153237794686E-2</v>
      </c>
      <c r="O1389" s="52">
        <f>IFERROR(_xll.qlIndexFixing(ONIndex6M,I1389,TRUE,_xll.ohTrigger(RecalcTrigger,Trigger6M)),NA())</f>
        <v>3.3485872912732972E-2</v>
      </c>
      <c r="P1389" s="52">
        <f>IFERROR(_xll.qlIndexFixing(Index1Y,$H1389,TRUE,_xll.ohTrigger(RecalcTrigger,Trigger1Y)),NA())</f>
        <v>3.5140649981781229E-2</v>
      </c>
      <c r="Q1389" s="52">
        <f>IFERROR(_xll.qlIndexFixing(ONIndex1Y,I1389,TRUE,_xll.ohTrigger(RecalcTrigger,Trigger1Y)),NA())</f>
        <v>3.4762444594029773E-2</v>
      </c>
    </row>
    <row r="1390" spans="2:17" x14ac:dyDescent="0.2">
      <c r="B1390" s="46" t="s">
        <v>51</v>
      </c>
      <c r="D1390" s="49">
        <f>_xll.qlCalendarAdvance(LocalCalendar,$D1389,B1390,"f",FALSE)</f>
        <v>49039</v>
      </c>
      <c r="E1390" s="49">
        <f>_xll.qlInterestRateIndexValueDate(IndexON,D1390)</f>
        <v>49039</v>
      </c>
      <c r="F1390" s="52">
        <f>IFERROR(_xll.qlIndexFixing(IndexON,D1390,TRUE,_xll.ohTrigger(RecalcTrigger,TriggerON)),NA())</f>
        <v>3.0534896845733073E-2</v>
      </c>
      <c r="H1390" s="49">
        <f>_xll.qlCalendarAdvance(IborCalendar,$H1389,B1390,"f",FALSE)</f>
        <v>49032</v>
      </c>
      <c r="I1390" s="49">
        <f>_xll.qlInterestRateIndexValueDate(Index1M,$H1390)</f>
        <v>49034</v>
      </c>
      <c r="J1390" s="52">
        <f>IFERROR(_xll.qlIndexFixing(Index1M,$H1390,TRUE,_xll.ohTrigger(RecalcTrigger,Trigger1M)),NA())</f>
        <v>3.1209580999355589E-2</v>
      </c>
      <c r="K1390" s="52">
        <f>IFERROR(_xll.qlIndexFixing(ONIndex1M,I1390,TRUE,_xll.ohTrigger(RecalcTrigger,Trigger1M)),NA())</f>
        <v>3.1183630503353044E-2</v>
      </c>
      <c r="L1390" s="52">
        <f>IFERROR(_xll.qlIndexFixing(Index3M,H1390,TRUE,_xll.ohTrigger(RecalcTrigger,Trigger3M)),NA())</f>
        <v>3.2566666170887763E-2</v>
      </c>
      <c r="M1390" s="52">
        <f>IFERROR(_xll.qlIndexFixing(ONIndex3M,I1390,TRUE,_xll.ohTrigger(RecalcTrigger,Trigger3M)),NA())</f>
        <v>3.2462534106398877E-2</v>
      </c>
      <c r="N1390" s="52">
        <f>IFERROR(_xll.qlIndexFixing(Index6M,$H1390,TRUE,_xll.ohTrigger(RecalcTrigger,Trigger6M)),NA())</f>
        <v>3.3709157316284891E-2</v>
      </c>
      <c r="O1390" s="52">
        <f>IFERROR(_xll.qlIndexFixing(ONIndex6M,I1390,TRUE,_xll.ohTrigger(RecalcTrigger,Trigger6M)),NA())</f>
        <v>3.3481926197884704E-2</v>
      </c>
      <c r="P1390" s="52">
        <f>IFERROR(_xll.qlIndexFixing(Index1Y,$H1390,TRUE,_xll.ohTrigger(RecalcTrigger,Trigger1Y)),NA())</f>
        <v>3.5126946173493649E-2</v>
      </c>
      <c r="Q1390" s="52">
        <f>IFERROR(_xll.qlIndexFixing(ONIndex1Y,I1390,TRUE,_xll.ohTrigger(RecalcTrigger,Trigger1Y)),NA())</f>
        <v>3.4754788508983836E-2</v>
      </c>
    </row>
    <row r="1391" spans="2:17" x14ac:dyDescent="0.2">
      <c r="B1391" s="46" t="s">
        <v>51</v>
      </c>
      <c r="D1391" s="49">
        <f>_xll.qlCalendarAdvance(LocalCalendar,$D1390,B1391,"f",FALSE)</f>
        <v>49046</v>
      </c>
      <c r="E1391" s="49">
        <f>_xll.qlInterestRateIndexValueDate(IndexON,D1391)</f>
        <v>49046</v>
      </c>
      <c r="F1391" s="52">
        <f>IFERROR(_xll.qlIndexFixing(IndexON,D1391,TRUE,_xll.ohTrigger(RecalcTrigger,TriggerON)),NA())</f>
        <v>3.0529784458979137E-2</v>
      </c>
      <c r="H1391" s="49">
        <f>_xll.qlCalendarAdvance(IborCalendar,$H1390,B1391,"f",FALSE)</f>
        <v>49039</v>
      </c>
      <c r="I1391" s="49">
        <f>_xll.qlInterestRateIndexValueDate(Index1M,$H1391)</f>
        <v>49045</v>
      </c>
      <c r="J1391" s="52">
        <f>IFERROR(_xll.qlIndexFixing(Index1M,$H1391,TRUE,_xll.ohTrigger(RecalcTrigger,Trigger1M)),NA())</f>
        <v>3.1204751590927948E-2</v>
      </c>
      <c r="K1391" s="52">
        <f>IFERROR(_xll.qlIndexFixing(ONIndex1M,I1391,TRUE,_xll.ohTrigger(RecalcTrigger,Trigger1M)),NA())</f>
        <v>3.1174679049827958E-2</v>
      </c>
      <c r="L1391" s="52">
        <f>IFERROR(_xll.qlIndexFixing(Index3M,H1391,TRUE,_xll.ohTrigger(RecalcTrigger,Trigger3M)),NA())</f>
        <v>3.2560363503800628E-2</v>
      </c>
      <c r="M1391" s="52">
        <f>IFERROR(_xll.qlIndexFixing(ONIndex3M,I1391,TRUE,_xll.ohTrigger(RecalcTrigger,Trigger3M)),NA())</f>
        <v>3.2454032784698938E-2</v>
      </c>
      <c r="N1391" s="52">
        <f>IFERROR(_xll.qlIndexFixing(Index6M,$H1391,TRUE,_xll.ohTrigger(RecalcTrigger,Trigger6M)),NA())</f>
        <v>3.3703792049337239E-2</v>
      </c>
      <c r="O1391" s="52">
        <f>IFERROR(_xll.qlIndexFixing(ONIndex6M,I1391,TRUE,_xll.ohTrigger(RecalcTrigger,Trigger6M)),NA())</f>
        <v>3.3473150864784529E-2</v>
      </c>
      <c r="P1391" s="52">
        <f>IFERROR(_xll.qlIndexFixing(Index1Y,$H1391,TRUE,_xll.ohTrigger(RecalcTrigger,Trigger1Y)),NA())</f>
        <v>3.5112058146553903E-2</v>
      </c>
      <c r="Q1391" s="52">
        <f>IFERROR(_xll.qlIndexFixing(ONIndex1Y,I1391,TRUE,_xll.ohTrigger(RecalcTrigger,Trigger1Y)),NA())</f>
        <v>3.4740367072991774E-2</v>
      </c>
    </row>
    <row r="1392" spans="2:17" x14ac:dyDescent="0.2">
      <c r="B1392" s="46" t="s">
        <v>51</v>
      </c>
      <c r="D1392" s="49">
        <f>_xll.qlCalendarAdvance(LocalCalendar,$D1391,B1392,"f",FALSE)</f>
        <v>49053</v>
      </c>
      <c r="E1392" s="49">
        <f>_xll.qlInterestRateIndexValueDate(IndexON,D1392)</f>
        <v>49053</v>
      </c>
      <c r="F1392" s="52">
        <f>IFERROR(_xll.qlIndexFixing(IndexON,D1392,TRUE,_xll.ohTrigger(RecalcTrigger,TriggerON)),NA())</f>
        <v>3.0524644736411588E-2</v>
      </c>
      <c r="H1392" s="49">
        <f>_xll.qlCalendarAdvance(IborCalendar,$H1391,B1392,"f",FALSE)</f>
        <v>49046</v>
      </c>
      <c r="I1392" s="49">
        <f>_xll.qlInterestRateIndexValueDate(Index1M,$H1392)</f>
        <v>49048</v>
      </c>
      <c r="J1392" s="52">
        <f>IFERROR(_xll.qlIndexFixing(Index1M,$H1392,TRUE,_xll.ohTrigger(RecalcTrigger,Trigger1M)),NA())</f>
        <v>3.1203903286639113E-2</v>
      </c>
      <c r="K1392" s="52">
        <f>IFERROR(_xll.qlIndexFixing(ONIndex1M,I1392,TRUE,_xll.ohTrigger(RecalcTrigger,Trigger1M)),NA())</f>
        <v>3.1174875765671572E-2</v>
      </c>
      <c r="L1392" s="52">
        <f>IFERROR(_xll.qlIndexFixing(Index3M,H1392,TRUE,_xll.ohTrigger(RecalcTrigger,Trigger3M)),NA())</f>
        <v>3.2558639417505357E-2</v>
      </c>
      <c r="M1392" s="52">
        <f>IFERROR(_xll.qlIndexFixing(ONIndex3M,I1392,TRUE,_xll.ohTrigger(RecalcTrigger,Trigger3M)),NA())</f>
        <v>3.2454721442016776E-2</v>
      </c>
      <c r="N1392" s="52">
        <f>IFERROR(_xll.qlIndexFixing(Index6M,$H1392,TRUE,_xll.ohTrigger(RecalcTrigger,Trigger6M)),NA())</f>
        <v>3.3704500561562545E-2</v>
      </c>
      <c r="O1392" s="52">
        <f>IFERROR(_xll.qlIndexFixing(ONIndex6M,I1392,TRUE,_xll.ohTrigger(RecalcTrigger,Trigger6M)),NA())</f>
        <v>3.3473989872474519E-2</v>
      </c>
      <c r="P1392" s="52">
        <f>IFERROR(_xll.qlIndexFixing(Index1Y,$H1392,TRUE,_xll.ohTrigger(RecalcTrigger,Trigger1Y)),NA())</f>
        <v>3.5109543323082679E-2</v>
      </c>
      <c r="Q1392" s="52">
        <f>IFERROR(_xll.qlIndexFixing(ONIndex1Y,I1392,TRUE,_xll.ohTrigger(RecalcTrigger,Trigger1Y)),NA())</f>
        <v>3.47392478819053E-2</v>
      </c>
    </row>
    <row r="1393" spans="2:17" x14ac:dyDescent="0.2">
      <c r="B1393" s="46" t="s">
        <v>51</v>
      </c>
      <c r="D1393" s="49">
        <f>_xll.qlCalendarAdvance(LocalCalendar,$D1392,B1393,"f",FALSE)</f>
        <v>49060</v>
      </c>
      <c r="E1393" s="49">
        <f>_xll.qlInterestRateIndexValueDate(IndexON,D1393)</f>
        <v>49060</v>
      </c>
      <c r="F1393" s="52">
        <f>IFERROR(_xll.qlIndexFixing(IndexON,D1393,TRUE,_xll.ohTrigger(RecalcTrigger,TriggerON)),NA())</f>
        <v>3.0519477678430107E-2</v>
      </c>
      <c r="H1393" s="49">
        <f>_xll.qlCalendarAdvance(IborCalendar,$H1392,B1393,"f",FALSE)</f>
        <v>49053</v>
      </c>
      <c r="I1393" s="49">
        <f>_xll.qlInterestRateIndexValueDate(Index1M,$H1393)</f>
        <v>49055</v>
      </c>
      <c r="J1393" s="52">
        <f>IFERROR(_xll.qlIndexFixing(Index1M,$H1393,TRUE,_xll.ohTrigger(RecalcTrigger,Trigger1M)),NA())</f>
        <v>3.1199501587840114E-2</v>
      </c>
      <c r="K1393" s="52">
        <f>IFERROR(_xll.qlIndexFixing(ONIndex1M,I1393,TRUE,_xll.ohTrigger(RecalcTrigger,Trigger1M)),NA())</f>
        <v>3.1170492536025662E-2</v>
      </c>
      <c r="L1393" s="52">
        <f>IFERROR(_xll.qlIndexFixing(Index3M,H1393,TRUE,_xll.ohTrigger(RecalcTrigger,Trigger3M)),NA())</f>
        <v>3.2554607921029807E-2</v>
      </c>
      <c r="M1393" s="52">
        <f>IFERROR(_xll.qlIndexFixing(ONIndex3M,I1393,TRUE,_xll.ohTrigger(RecalcTrigger,Trigger3M)),NA())</f>
        <v>3.2450797127250297E-2</v>
      </c>
      <c r="N1393" s="52">
        <f>IFERROR(_xll.qlIndexFixing(Index6M,$H1393,TRUE,_xll.ohTrigger(RecalcTrigger,Trigger6M)),NA())</f>
        <v>3.3700253936300509E-2</v>
      </c>
      <c r="O1393" s="52">
        <f>IFERROR(_xll.qlIndexFixing(ONIndex6M,I1393,TRUE,_xll.ohTrigger(RecalcTrigger,Trigger6M)),NA())</f>
        <v>3.3470000261965893E-2</v>
      </c>
      <c r="P1393" s="52">
        <f>IFERROR(_xll.qlIndexFixing(Index1Y,$H1393,TRUE,_xll.ohTrigger(RecalcTrigger,Trigger1Y)),NA())</f>
        <v>3.5099328742954898E-2</v>
      </c>
      <c r="Q1393" s="52">
        <f>IFERROR(_xll.qlIndexFixing(ONIndex1Y,I1393,TRUE,_xll.ohTrigger(RecalcTrigger,Trigger1Y)),NA())</f>
        <v>3.4731363339846055E-2</v>
      </c>
    </row>
    <row r="1394" spans="2:17" x14ac:dyDescent="0.2">
      <c r="B1394" s="46" t="s">
        <v>51</v>
      </c>
      <c r="D1394" s="49">
        <f>_xll.qlCalendarAdvance(LocalCalendar,$D1393,B1394,"f",FALSE)</f>
        <v>49067</v>
      </c>
      <c r="E1394" s="49">
        <f>_xll.qlInterestRateIndexValueDate(IndexON,D1394)</f>
        <v>49067</v>
      </c>
      <c r="F1394" s="52">
        <f>IFERROR(_xll.qlIndexFixing(IndexON,D1394,TRUE,_xll.ohTrigger(RecalcTrigger,TriggerON)),NA())</f>
        <v>3.0514283284794885E-2</v>
      </c>
      <c r="H1394" s="49">
        <f>_xll.qlCalendarAdvance(IborCalendar,$H1393,B1394,"f",FALSE)</f>
        <v>49060</v>
      </c>
      <c r="I1394" s="49">
        <f>_xll.qlInterestRateIndexValueDate(Index1M,$H1394)</f>
        <v>49062</v>
      </c>
      <c r="J1394" s="52">
        <f>IFERROR(_xll.qlIndexFixing(Index1M,$H1394,TRUE,_xll.ohTrigger(RecalcTrigger,Trigger1M)),NA())</f>
        <v>3.1197166634160795E-2</v>
      </c>
      <c r="K1394" s="52">
        <f>IFERROR(_xll.qlIndexFixing(ONIndex1M,I1394,TRUE,_xll.ohTrigger(RecalcTrigger,Trigger1M)),NA())</f>
        <v>3.1167140818608718E-2</v>
      </c>
      <c r="L1394" s="52">
        <f>IFERROR(_xll.qlIndexFixing(Index3M,H1394,TRUE,_xll.ohTrigger(RecalcTrigger,Trigger3M)),NA())</f>
        <v>3.255409343847436E-2</v>
      </c>
      <c r="M1394" s="52">
        <f>IFERROR(_xll.qlIndexFixing(ONIndex3M,I1394,TRUE,_xll.ohTrigger(RecalcTrigger,Trigger3M)),NA())</f>
        <v>3.2448041236801117E-2</v>
      </c>
      <c r="N1394" s="52">
        <f>IFERROR(_xll.qlIndexFixing(Index6M,$H1394,TRUE,_xll.ohTrigger(RecalcTrigger,Trigger6M)),NA())</f>
        <v>3.3697251233336556E-2</v>
      </c>
      <c r="O1394" s="52">
        <f>IFERROR(_xll.qlIndexFixing(ONIndex6M,I1394,TRUE,_xll.ohTrigger(RecalcTrigger,Trigger6M)),NA())</f>
        <v>3.3467265122051337E-2</v>
      </c>
      <c r="P1394" s="52">
        <f>IFERROR(_xll.qlIndexFixing(Index1Y,$H1394,TRUE,_xll.ohTrigger(RecalcTrigger,Trigger1Y)),NA())</f>
        <v>3.508903541143784E-2</v>
      </c>
      <c r="Q1394" s="52">
        <f>IFERROR(_xll.qlIndexFixing(ONIndex1Y,I1394,TRUE,_xll.ohTrigger(RecalcTrigger,Trigger1Y)),NA())</f>
        <v>3.4724505098138181E-2</v>
      </c>
    </row>
    <row r="1395" spans="2:17" x14ac:dyDescent="0.2">
      <c r="B1395" s="46" t="s">
        <v>51</v>
      </c>
      <c r="D1395" s="49">
        <f>_xll.qlCalendarAdvance(LocalCalendar,$D1394,B1395,"f",FALSE)</f>
        <v>49074</v>
      </c>
      <c r="E1395" s="49">
        <f>_xll.qlInterestRateIndexValueDate(IndexON,D1395)</f>
        <v>49074</v>
      </c>
      <c r="F1395" s="52">
        <f>IFERROR(_xll.qlIndexFixing(IndexON,D1395,TRUE,_xll.ohTrigger(RecalcTrigger,TriggerON)),NA())</f>
        <v>3.0509061555425987E-2</v>
      </c>
      <c r="H1395" s="49">
        <f>_xll.qlCalendarAdvance(IborCalendar,$H1394,B1395,"f",FALSE)</f>
        <v>49067</v>
      </c>
      <c r="I1395" s="49">
        <f>_xll.qlInterestRateIndexValueDate(Index1M,$H1395)</f>
        <v>49069</v>
      </c>
      <c r="J1395" s="52">
        <f>IFERROR(_xll.qlIndexFixing(Index1M,$H1395,TRUE,_xll.ohTrigger(RecalcTrigger,Trigger1M)),NA())</f>
        <v>3.1190686444773002E-2</v>
      </c>
      <c r="K1395" s="52">
        <f>IFERROR(_xll.qlIndexFixing(ONIndex1M,I1395,TRUE,_xll.ohTrigger(RecalcTrigger,Trigger1M)),NA())</f>
        <v>3.1161714355230075E-2</v>
      </c>
      <c r="L1395" s="52">
        <f>IFERROR(_xll.qlIndexFixing(Index3M,H1395,TRUE,_xll.ohTrigger(RecalcTrigger,Trigger3M)),NA())</f>
        <v>3.2550034097543729E-2</v>
      </c>
      <c r="M1395" s="52">
        <f>IFERROR(_xll.qlIndexFixing(ONIndex3M,I1395,TRUE,_xll.ohTrigger(RecalcTrigger,Trigger3M)),NA())</f>
        <v>3.2442912532619772E-2</v>
      </c>
      <c r="N1395" s="52">
        <f>IFERROR(_xll.qlIndexFixing(Index6M,$H1395,TRUE,_xll.ohTrigger(RecalcTrigger,Trigger6M)),NA())</f>
        <v>3.3691717086559235E-2</v>
      </c>
      <c r="O1395" s="52">
        <f>IFERROR(_xll.qlIndexFixing(ONIndex6M,I1395,TRUE,_xll.ohTrigger(RecalcTrigger,Trigger6M)),NA())</f>
        <v>3.346197814531493E-2</v>
      </c>
      <c r="P1395" s="52">
        <f>IFERROR(_xll.qlIndexFixing(Index1Y,$H1395,TRUE,_xll.ohTrigger(RecalcTrigger,Trigger1Y)),NA())</f>
        <v>3.5079559179296234E-2</v>
      </c>
      <c r="Q1395" s="52">
        <f>IFERROR(_xll.qlIndexFixing(ONIndex1Y,I1395,TRUE,_xll.ohTrigger(RecalcTrigger,Trigger1Y)),NA())</f>
        <v>3.4715365798980713E-2</v>
      </c>
    </row>
    <row r="1396" spans="2:17" x14ac:dyDescent="0.2">
      <c r="B1396" s="46" t="s">
        <v>51</v>
      </c>
      <c r="D1396" s="49">
        <f>_xll.qlCalendarAdvance(LocalCalendar,$D1395,B1396,"f",FALSE)</f>
        <v>49081</v>
      </c>
      <c r="E1396" s="49">
        <f>_xll.qlInterestRateIndexValueDate(IndexON,D1396)</f>
        <v>49081</v>
      </c>
      <c r="F1396" s="52">
        <f>IFERROR(_xll.qlIndexFixing(IndexON,D1396,TRUE,_xll.ohTrigger(RecalcTrigger,TriggerON)),NA())</f>
        <v>3.0503812490483284E-2</v>
      </c>
      <c r="H1396" s="49">
        <f>_xll.qlCalendarAdvance(IborCalendar,$H1395,B1396,"f",FALSE)</f>
        <v>49074</v>
      </c>
      <c r="I1396" s="49">
        <f>_xll.qlInterestRateIndexValueDate(Index1M,$H1396)</f>
        <v>49076</v>
      </c>
      <c r="J1396" s="52">
        <f>IFERROR(_xll.qlIndexFixing(Index1M,$H1396,TRUE,_xll.ohTrigger(RecalcTrigger,Trigger1M)),NA())</f>
        <v>3.118627300050747E-2</v>
      </c>
      <c r="K1396" s="52">
        <f>IFERROR(_xll.qlIndexFixing(ONIndex1M,I1396,TRUE,_xll.ohTrigger(RecalcTrigger,Trigger1M)),NA())</f>
        <v>3.1157319404053752E-2</v>
      </c>
      <c r="L1396" s="52">
        <f>IFERROR(_xll.qlIndexFixing(Index3M,H1396,TRUE,_xll.ohTrigger(RecalcTrigger,Trigger3M)),NA())</f>
        <v>3.2545962673760087E-2</v>
      </c>
      <c r="M1396" s="52">
        <f>IFERROR(_xll.qlIndexFixing(ONIndex3M,I1396,TRUE,_xll.ohTrigger(RecalcTrigger,Trigger3M)),NA())</f>
        <v>3.2438952252729081E-2</v>
      </c>
      <c r="N1396" s="52">
        <f>IFERROR(_xll.qlIndexFixing(Index6M,$H1396,TRUE,_xll.ohTrigger(RecalcTrigger,Trigger6M)),NA())</f>
        <v>3.3687426862267951E-2</v>
      </c>
      <c r="O1396" s="52">
        <f>IFERROR(_xll.qlIndexFixing(ONIndex6M,I1396,TRUE,_xll.ohTrigger(RecalcTrigger,Trigger6M)),NA())</f>
        <v>3.3457945639199238E-2</v>
      </c>
      <c r="P1396" s="52">
        <f>IFERROR(_xll.qlIndexFixing(Index1Y,$H1396,TRUE,_xll.ohTrigger(RecalcTrigger,Trigger1Y)),NA())</f>
        <v>3.5068212503835836E-2</v>
      </c>
      <c r="Q1396" s="52">
        <f>IFERROR(_xll.qlIndexFixing(ONIndex1Y,I1396,TRUE,_xll.ohTrigger(RecalcTrigger,Trigger1Y)),NA())</f>
        <v>3.4707252800121324E-2</v>
      </c>
    </row>
    <row r="1397" spans="2:17" x14ac:dyDescent="0.2">
      <c r="B1397" s="46" t="s">
        <v>51</v>
      </c>
      <c r="D1397" s="49">
        <f>_xll.qlCalendarAdvance(LocalCalendar,$D1396,B1397,"f",FALSE)</f>
        <v>49088</v>
      </c>
      <c r="E1397" s="49">
        <f>_xll.qlInterestRateIndexValueDate(IndexON,D1397)</f>
        <v>49088</v>
      </c>
      <c r="F1397" s="52">
        <f>IFERROR(_xll.qlIndexFixing(IndexON,D1397,TRUE,_xll.ohTrigger(RecalcTrigger,TriggerON)),NA())</f>
        <v>3.0498536089886841E-2</v>
      </c>
      <c r="H1397" s="49">
        <f>_xll.qlCalendarAdvance(IborCalendar,$H1396,B1397,"f",FALSE)</f>
        <v>49081</v>
      </c>
      <c r="I1397" s="49">
        <f>_xll.qlInterestRateIndexValueDate(Index1M,$H1397)</f>
        <v>49083</v>
      </c>
      <c r="J1397" s="52">
        <f>IFERROR(_xll.qlIndexFixing(Index1M,$H1397,TRUE,_xll.ohTrigger(RecalcTrigger,Trigger1M)),NA())</f>
        <v>3.1181855641095019E-2</v>
      </c>
      <c r="K1397" s="52">
        <f>IFERROR(_xll.qlIndexFixing(ONIndex1M,I1397,TRUE,_xll.ohTrigger(RecalcTrigger,Trigger1M)),NA())</f>
        <v>3.1152920545656215E-2</v>
      </c>
      <c r="L1397" s="52">
        <f>IFERROR(_xll.qlIndexFixing(Index3M,H1397,TRUE,_xll.ohTrigger(RecalcTrigger,Trigger3M)),NA())</f>
        <v>3.254187916716339E-2</v>
      </c>
      <c r="M1397" s="52">
        <f>IFERROR(_xll.qlIndexFixing(ONIndex3M,I1397,TRUE,_xll.ohTrigger(RecalcTrigger,Trigger3M)),NA())</f>
        <v>3.243497998445477E-2</v>
      </c>
      <c r="N1397" s="52">
        <f>IFERROR(_xll.qlIndexFixing(Index6M,$H1397,TRUE,_xll.ohTrigger(RecalcTrigger,Trigger6M)),NA())</f>
        <v>3.368312210515674E-2</v>
      </c>
      <c r="O1397" s="52">
        <f>IFERROR(_xll.qlIndexFixing(ONIndex6M,I1397,TRUE,_xll.ohTrigger(RecalcTrigger,Trigger6M)),NA())</f>
        <v>3.3453898834547857E-2</v>
      </c>
      <c r="P1397" s="52">
        <f>IFERROR(_xll.qlIndexFixing(Index1Y,$H1397,TRUE,_xll.ohTrigger(RecalcTrigger,Trigger1Y)),NA())</f>
        <v>3.5057682932597145E-2</v>
      </c>
      <c r="Q1397" s="52">
        <f>IFERROR(_xll.qlIndexFixing(ONIndex1Y,I1397,TRUE,_xll.ohTrigger(RecalcTrigger,Trigger1Y)),NA())</f>
        <v>3.4699063649030748E-2</v>
      </c>
    </row>
    <row r="1398" spans="2:17" x14ac:dyDescent="0.2">
      <c r="B1398" s="46" t="s">
        <v>51</v>
      </c>
      <c r="D1398" s="49">
        <f>_xll.qlCalendarAdvance(LocalCalendar,$D1397,B1398,"f",FALSE)</f>
        <v>49095</v>
      </c>
      <c r="E1398" s="49">
        <f>_xll.qlInterestRateIndexValueDate(IndexON,D1398)</f>
        <v>49095</v>
      </c>
      <c r="F1398" s="52">
        <f>IFERROR(_xll.qlIndexFixing(IndexON,D1398,TRUE,_xll.ohTrigger(RecalcTrigger,TriggerON)),NA())</f>
        <v>3.0493232353796529E-2</v>
      </c>
      <c r="H1398" s="49">
        <f>_xll.qlCalendarAdvance(IborCalendar,$H1397,B1398,"f",FALSE)</f>
        <v>49088</v>
      </c>
      <c r="I1398" s="49">
        <f>_xll.qlInterestRateIndexValueDate(Index1M,$H1398)</f>
        <v>49090</v>
      </c>
      <c r="J1398" s="52">
        <f>IFERROR(_xll.qlIndexFixing(Index1M,$H1398,TRUE,_xll.ohTrigger(RecalcTrigger,Trigger1M)),NA())</f>
        <v>3.1177434366540812E-2</v>
      </c>
      <c r="K1398" s="52">
        <f>IFERROR(_xll.qlIndexFixing(ONIndex1M,I1398,TRUE,_xll.ohTrigger(RecalcTrigger,Trigger1M)),NA())</f>
        <v>3.1149550561018202E-2</v>
      </c>
      <c r="L1398" s="52">
        <f>IFERROR(_xll.qlIndexFixing(Index3M,H1398,TRUE,_xll.ohTrigger(RecalcTrigger,Trigger3M)),NA())</f>
        <v>3.253895492849769E-2</v>
      </c>
      <c r="M1398" s="52">
        <f>IFERROR(_xll.qlIndexFixing(ONIndex3M,I1398,TRUE,_xll.ohTrigger(RecalcTrigger,Trigger3M)),NA())</f>
        <v>3.2432171285468048E-2</v>
      </c>
      <c r="N1398" s="52">
        <f>IFERROR(_xll.qlIndexFixing(Index6M,$H1398,TRUE,_xll.ohTrigger(RecalcTrigger,Trigger6M)),NA())</f>
        <v>3.3678802815318945E-2</v>
      </c>
      <c r="O1398" s="52">
        <f>IFERROR(_xll.qlIndexFixing(ONIndex6M,I1398,TRUE,_xll.ohTrigger(RecalcTrigger,Trigger6M)),NA())</f>
        <v>3.34511009132199E-2</v>
      </c>
      <c r="P1398" s="52">
        <f>IFERROR(_xll.qlIndexFixing(Index1Y,$H1398,TRUE,_xll.ohTrigger(RecalcTrigger,Trigger1Y)),NA())</f>
        <v>3.5047950571477263E-2</v>
      </c>
      <c r="Q1398" s="52">
        <f>IFERROR(_xll.qlIndexFixing(ONIndex1Y,I1398,TRUE,_xll.ohTrigger(RecalcTrigger,Trigger1Y)),NA())</f>
        <v>3.4691875895438429E-2</v>
      </c>
    </row>
    <row r="1399" spans="2:17" x14ac:dyDescent="0.2">
      <c r="B1399" s="46" t="s">
        <v>51</v>
      </c>
      <c r="D1399" s="49">
        <f>_xll.qlCalendarAdvance(LocalCalendar,$D1398,B1399,"f",FALSE)</f>
        <v>49102</v>
      </c>
      <c r="E1399" s="49">
        <f>_xll.qlInterestRateIndexValueDate(IndexON,D1399)</f>
        <v>49102</v>
      </c>
      <c r="F1399" s="52">
        <f>IFERROR(_xll.qlIndexFixing(IndexON,D1399,TRUE,_xll.ohTrigger(RecalcTrigger,TriggerON)),NA())</f>
        <v>3.048790128197254E-2</v>
      </c>
      <c r="H1399" s="49">
        <f>_xll.qlCalendarAdvance(IborCalendar,$H1398,B1399,"f",FALSE)</f>
        <v>49095</v>
      </c>
      <c r="I1399" s="49">
        <f>_xll.qlInterestRateIndexValueDate(Index1M,$H1399)</f>
        <v>49097</v>
      </c>
      <c r="J1399" s="52">
        <f>IFERROR(_xll.qlIndexFixing(Index1M,$H1399,TRUE,_xll.ohTrigger(RecalcTrigger,Trigger1M)),NA())</f>
        <v>3.1173009176855157E-2</v>
      </c>
      <c r="K1399" s="52">
        <f>IFERROR(_xll.qlIndexFixing(ONIndex1M,I1399,TRUE,_xll.ohTrigger(RecalcTrigger,Trigger1M)),NA())</f>
        <v>3.114411110738402E-2</v>
      </c>
      <c r="L1399" s="52">
        <f>IFERROR(_xll.qlIndexFixing(Index3M,H1399,TRUE,_xll.ohTrigger(RecalcTrigger,Trigger3M)),NA())</f>
        <v>3.253484602357528E-2</v>
      </c>
      <c r="M1399" s="52">
        <f>IFERROR(_xll.qlIndexFixing(ONIndex3M,I1399,TRUE,_xll.ohTrigger(RecalcTrigger,Trigger3M)),NA())</f>
        <v>3.2426999482781937E-2</v>
      </c>
      <c r="N1399" s="52">
        <f>IFERROR(_xll.qlIndexFixing(Index6M,$H1399,TRUE,_xll.ohTrigger(RecalcTrigger,Trigger6M)),NA())</f>
        <v>3.3674468992849621E-2</v>
      </c>
      <c r="O1399" s="52">
        <f>IFERROR(_xll.qlIndexFixing(ONIndex6M,I1399,TRUE,_xll.ohTrigger(RecalcTrigger,Trigger6M)),NA())</f>
        <v>3.3445762329611384E-2</v>
      </c>
      <c r="P1399" s="52">
        <f>IFERROR(_xll.qlIndexFixing(Index1Y,$H1399,TRUE,_xll.ohTrigger(RecalcTrigger,Trigger1Y)),NA())</f>
        <v>3.5036387567496836E-2</v>
      </c>
      <c r="Q1399" s="52">
        <f>IFERROR(_xll.qlIndexFixing(ONIndex1Y,I1399,TRUE,_xll.ohTrigger(RecalcTrigger,Trigger1Y)),NA())</f>
        <v>3.4682456890209323E-2</v>
      </c>
    </row>
    <row r="1400" spans="2:17" x14ac:dyDescent="0.2">
      <c r="B1400" s="46" t="s">
        <v>51</v>
      </c>
      <c r="D1400" s="49">
        <f>_xll.qlCalendarAdvance(LocalCalendar,$D1399,B1400,"f",FALSE)</f>
        <v>49109</v>
      </c>
      <c r="E1400" s="49">
        <f>_xll.qlInterestRateIndexValueDate(IndexON,D1400)</f>
        <v>49109</v>
      </c>
      <c r="F1400" s="52">
        <f>IFERROR(_xll.qlIndexFixing(IndexON,D1400,TRUE,_xll.ohTrigger(RecalcTrigger,TriggerON)),NA())</f>
        <v>3.0482542874654683E-2</v>
      </c>
      <c r="H1400" s="49">
        <f>_xll.qlCalendarAdvance(IborCalendar,$H1399,B1400,"f",FALSE)</f>
        <v>49102</v>
      </c>
      <c r="I1400" s="49">
        <f>_xll.qlInterestRateIndexValueDate(Index1M,$H1400)</f>
        <v>49104</v>
      </c>
      <c r="J1400" s="52">
        <f>IFERROR(_xll.qlIndexFixing(Index1M,$H1400,TRUE,_xll.ohTrigger(RecalcTrigger,Trigger1M)),NA())</f>
        <v>3.1168580072030324E-2</v>
      </c>
      <c r="K1400" s="52">
        <f>IFERROR(_xll.qlIndexFixing(ONIndex1M,I1400,TRUE,_xll.ohTrigger(RecalcTrigger,Trigger1M)),NA())</f>
        <v>3.1139700527456071E-2</v>
      </c>
      <c r="L1400" s="52">
        <f>IFERROR(_xll.qlIndexFixing(Index3M,H1400,TRUE,_xll.ohTrigger(RecalcTrigger,Trigger3M)),NA())</f>
        <v>3.252955615086664E-2</v>
      </c>
      <c r="M1400" s="52">
        <f>IFERROR(_xll.qlIndexFixing(ONIndex3M,I1400,TRUE,_xll.ohTrigger(RecalcTrigger,Trigger3M)),NA())</f>
        <v>3.2422991249383415E-2</v>
      </c>
      <c r="N1400" s="52">
        <f>IFERROR(_xll.qlIndexFixing(Index6M,$H1400,TRUE,_xll.ohTrigger(RecalcTrigger,Trigger6M)),NA())</f>
        <v>3.3670120637845982E-2</v>
      </c>
      <c r="O1400" s="52">
        <f>IFERROR(_xll.qlIndexFixing(ONIndex6M,I1400,TRUE,_xll.ohTrigger(RecalcTrigger,Trigger6M)),NA())</f>
        <v>3.3441672629379582E-2</v>
      </c>
      <c r="P1400" s="52">
        <f>IFERROR(_xll.qlIndexFixing(Index1Y,$H1400,TRUE,_xll.ohTrigger(RecalcTrigger,Trigger1Y)),NA())</f>
        <v>3.5025621778590817E-2</v>
      </c>
      <c r="Q1400" s="52">
        <f>IFERROR(_xll.qlIndexFixing(ONIndex1Y,I1400,TRUE,_xll.ohTrigger(RecalcTrigger,Trigger1Y)),NA())</f>
        <v>3.467403928245183E-2</v>
      </c>
    </row>
    <row r="1401" spans="2:17" x14ac:dyDescent="0.2">
      <c r="B1401" s="46" t="s">
        <v>51</v>
      </c>
      <c r="D1401" s="49">
        <f>_xll.qlCalendarAdvance(LocalCalendar,$D1400,B1401,"f",FALSE)</f>
        <v>49116</v>
      </c>
      <c r="E1401" s="49">
        <f>_xll.qlInterestRateIndexValueDate(IndexON,D1401)</f>
        <v>49116</v>
      </c>
      <c r="F1401" s="52">
        <f>IFERROR(_xll.qlIndexFixing(IndexON,D1401,TRUE,_xll.ohTrigger(RecalcTrigger,TriggerON)),NA())</f>
        <v>3.047715713160315E-2</v>
      </c>
      <c r="H1401" s="49">
        <f>_xll.qlCalendarAdvance(IborCalendar,$H1400,B1401,"f",FALSE)</f>
        <v>49109</v>
      </c>
      <c r="I1401" s="49">
        <f>_xll.qlInterestRateIndexValueDate(Index1M,$H1401)</f>
        <v>49111</v>
      </c>
      <c r="J1401" s="52">
        <f>IFERROR(_xll.qlIndexFixing(Index1M,$H1401,TRUE,_xll.ohTrigger(RecalcTrigger,Trigger1M)),NA())</f>
        <v>3.116414705207662E-2</v>
      </c>
      <c r="K1401" s="52">
        <f>IFERROR(_xll.qlIndexFixing(ONIndex1M,I1401,TRUE,_xll.ohTrigger(RecalcTrigger,Trigger1M)),NA())</f>
        <v>3.1135286040360199E-2</v>
      </c>
      <c r="L1401" s="52">
        <f>IFERROR(_xll.qlIndexFixing(Index3M,H1401,TRUE,_xll.ohTrigger(RecalcTrigger,Trigger3M)),NA())</f>
        <v>3.2525424313395328E-2</v>
      </c>
      <c r="M1401" s="52">
        <f>IFERROR(_xll.qlIndexFixing(ONIndex3M,I1401,TRUE,_xll.ohTrigger(RecalcTrigger,Trigger3M)),NA())</f>
        <v>3.2418971027654564E-2</v>
      </c>
      <c r="N1401" s="52">
        <f>IFERROR(_xll.qlIndexFixing(Index6M,$H1401,TRUE,_xll.ohTrigger(RecalcTrigger,Trigger6M)),NA())</f>
        <v>3.3665757750402231E-2</v>
      </c>
      <c r="O1401" s="52">
        <f>IFERROR(_xll.qlIndexFixing(ONIndex6M,I1401,TRUE,_xll.ohTrigger(RecalcTrigger,Trigger6M)),NA())</f>
        <v>3.3437568630585446E-2</v>
      </c>
      <c r="P1401" s="52">
        <f>IFERROR(_xll.qlIndexFixing(Index1Y,$H1401,TRUE,_xll.ohTrigger(RecalcTrigger,Trigger1Y)),NA())</f>
        <v>3.5014777255448881E-2</v>
      </c>
      <c r="Q1401" s="52">
        <f>IFERROR(_xll.qlIndexFixing(ONIndex1Y,I1401,TRUE,_xll.ohTrigger(RecalcTrigger,Trigger1Y)),NA())</f>
        <v>3.466554552256973E-2</v>
      </c>
    </row>
    <row r="1402" spans="2:17" x14ac:dyDescent="0.2">
      <c r="B1402" s="46" t="s">
        <v>51</v>
      </c>
      <c r="D1402" s="49">
        <f>_xll.qlCalendarAdvance(LocalCalendar,$D1401,B1402,"f",FALSE)</f>
        <v>49123</v>
      </c>
      <c r="E1402" s="49">
        <f>_xll.qlInterestRateIndexValueDate(IndexON,D1402)</f>
        <v>49123</v>
      </c>
      <c r="F1402" s="52">
        <f>IFERROR(_xll.qlIndexFixing(IndexON,D1402,TRUE,_xll.ohTrigger(RecalcTrigger,TriggerON)),NA())</f>
        <v>3.0471744053057748E-2</v>
      </c>
      <c r="H1402" s="49">
        <f>_xll.qlCalendarAdvance(IborCalendar,$H1401,B1402,"f",FALSE)</f>
        <v>49116</v>
      </c>
      <c r="I1402" s="49">
        <f>_xll.qlInterestRateIndexValueDate(Index1M,$H1402)</f>
        <v>49118</v>
      </c>
      <c r="J1402" s="52">
        <f>IFERROR(_xll.qlIndexFixing(Index1M,$H1402,TRUE,_xll.ohTrigger(RecalcTrigger,Trigger1M)),NA())</f>
        <v>3.1159710116999213E-2</v>
      </c>
      <c r="K1402" s="52">
        <f>IFERROR(_xll.qlIndexFixing(ONIndex1M,I1402,TRUE,_xll.ohTrigger(RecalcTrigger,Trigger1M)),NA())</f>
        <v>3.113086764606976E-2</v>
      </c>
      <c r="L1402" s="52">
        <f>IFERROR(_xll.qlIndexFixing(Index3M,H1402,TRUE,_xll.ohTrigger(RecalcTrigger,Trigger3M)),NA())</f>
        <v>3.2521280393303147E-2</v>
      </c>
      <c r="M1402" s="52">
        <f>IFERROR(_xll.qlIndexFixing(ONIndex3M,I1402,TRUE,_xll.ohTrigger(RecalcTrigger,Trigger3M)),NA())</f>
        <v>3.2414938817488803E-2</v>
      </c>
      <c r="N1402" s="52">
        <f>IFERROR(_xll.qlIndexFixing(Index6M,$H1402,TRUE,_xll.ohTrigger(RecalcTrigger,Trigger6M)),NA())</f>
        <v>3.366387414939126E-2</v>
      </c>
      <c r="O1402" s="52">
        <f>IFERROR(_xll.qlIndexFixing(ONIndex6M,I1402,TRUE,_xll.ohTrigger(RecalcTrigger,Trigger6M)),NA())</f>
        <v>3.3433450333282266E-2</v>
      </c>
      <c r="P1402" s="52">
        <f>IFERROR(_xll.qlIndexFixing(Index1Y,$H1402,TRUE,_xll.ohTrigger(RecalcTrigger,Trigger1Y)),NA())</f>
        <v>3.5003854000594789E-2</v>
      </c>
      <c r="Q1402" s="52">
        <f>IFERROR(_xll.qlIndexFixing(ONIndex1Y,I1402,TRUE,_xll.ohTrigger(RecalcTrigger,Trigger1Y)),NA())</f>
        <v>3.4656975610483087E-2</v>
      </c>
    </row>
    <row r="1403" spans="2:17" x14ac:dyDescent="0.2">
      <c r="B1403" s="46" t="s">
        <v>51</v>
      </c>
      <c r="D1403" s="49">
        <f>_xll.qlCalendarAdvance(LocalCalendar,$D1402,B1403,"f",FALSE)</f>
        <v>49130</v>
      </c>
      <c r="E1403" s="49">
        <f>_xll.qlInterestRateIndexValueDate(IndexON,D1403)</f>
        <v>49130</v>
      </c>
      <c r="F1403" s="52">
        <f>IFERROR(_xll.qlIndexFixing(IndexON,D1403,TRUE,_xll.ohTrigger(RecalcTrigger,TriggerON)),NA())</f>
        <v>3.0466303638938541E-2</v>
      </c>
      <c r="H1403" s="49">
        <f>_xll.qlCalendarAdvance(IborCalendar,$H1402,B1403,"f",FALSE)</f>
        <v>49123</v>
      </c>
      <c r="I1403" s="49">
        <f>_xll.qlInterestRateIndexValueDate(Index1M,$H1403)</f>
        <v>49125</v>
      </c>
      <c r="J1403" s="52">
        <f>IFERROR(_xll.qlIndexFixing(Index1M,$H1403,TRUE,_xll.ohTrigger(RecalcTrigger,Trigger1M)),NA())</f>
        <v>3.1155269266803249E-2</v>
      </c>
      <c r="K1403" s="52">
        <f>IFERROR(_xll.qlIndexFixing(ONIndex1M,I1403,TRUE,_xll.ohTrigger(RecalcTrigger,Trigger1M)),NA())</f>
        <v>3.1126445344638043E-2</v>
      </c>
      <c r="L1403" s="52">
        <f>IFERROR(_xll.qlIndexFixing(Index3M,H1403,TRUE,_xll.ohTrigger(RecalcTrigger,Trigger3M)),NA())</f>
        <v>3.2513628572954027E-2</v>
      </c>
      <c r="M1403" s="52">
        <f>IFERROR(_xll.qlIndexFixing(ONIndex3M,I1403,TRUE,_xll.ohTrigger(RecalcTrigger,Trigger3M)),NA())</f>
        <v>3.2410894618992714E-2</v>
      </c>
      <c r="N1403" s="52">
        <f>IFERROR(_xll.qlIndexFixing(Index6M,$H1403,TRUE,_xll.ohTrigger(RecalcTrigger,Trigger6M)),NA())</f>
        <v>3.3653251527775568E-2</v>
      </c>
      <c r="O1403" s="52">
        <f>IFERROR(_xll.qlIndexFixing(ONIndex6M,I1403,TRUE,_xll.ohTrigger(RecalcTrigger,Trigger6M)),NA())</f>
        <v>3.3429317737443398E-2</v>
      </c>
      <c r="P1403" s="52">
        <f>IFERROR(_xll.qlIndexFixing(Index1Y,$H1403,TRUE,_xll.ohTrigger(RecalcTrigger,Trigger1Y)),NA())</f>
        <v>3.4990320536617998E-2</v>
      </c>
      <c r="Q1403" s="52">
        <f>IFERROR(_xll.qlIndexFixing(ONIndex1Y,I1403,TRUE,_xll.ohTrigger(RecalcTrigger,Trigger1Y)),NA())</f>
        <v>3.4648329546271839E-2</v>
      </c>
    </row>
    <row r="1404" spans="2:17" x14ac:dyDescent="0.2">
      <c r="B1404" s="46" t="s">
        <v>51</v>
      </c>
      <c r="D1404" s="49">
        <f>_xll.qlCalendarAdvance(LocalCalendar,$D1403,B1404,"f",FALSE)</f>
        <v>49137</v>
      </c>
      <c r="E1404" s="49">
        <f>_xll.qlInterestRateIndexValueDate(IndexON,D1404)</f>
        <v>49137</v>
      </c>
      <c r="F1404" s="52">
        <f>IFERROR(_xll.qlIndexFixing(IndexON,D1404,TRUE,_xll.ohTrigger(RecalcTrigger,TriggerON)),NA())</f>
        <v>3.0460835889005722E-2</v>
      </c>
      <c r="H1404" s="49">
        <f>_xll.qlCalendarAdvance(IborCalendar,$H1403,B1404,"f",FALSE)</f>
        <v>49130</v>
      </c>
      <c r="I1404" s="49">
        <f>_xll.qlInterestRateIndexValueDate(Index1M,$H1404)</f>
        <v>49132</v>
      </c>
      <c r="J1404" s="52">
        <f>IFERROR(_xll.qlIndexFixing(Index1M,$H1404,TRUE,_xll.ohTrigger(RecalcTrigger,Trigger1M)),NA())</f>
        <v>3.1150824501493892E-2</v>
      </c>
      <c r="K1404" s="52">
        <f>IFERROR(_xll.qlIndexFixing(ONIndex1M,I1404,TRUE,_xll.ohTrigger(RecalcTrigger,Trigger1M)),NA())</f>
        <v>3.1122019135985113E-2</v>
      </c>
      <c r="L1404" s="52">
        <f>IFERROR(_xll.qlIndexFixing(Index3M,H1404,TRUE,_xll.ohTrigger(RecalcTrigger,Trigger3M)),NA())</f>
        <v>3.2514120243687175E-2</v>
      </c>
      <c r="M1404" s="52">
        <f>IFERROR(_xll.qlIndexFixing(ONIndex3M,I1404,TRUE,_xll.ohTrigger(RecalcTrigger,Trigger3M)),NA())</f>
        <v>3.2406838432166296E-2</v>
      </c>
      <c r="N1404" s="52">
        <f>IFERROR(_xll.qlIndexFixing(Index6M,$H1404,TRUE,_xll.ohTrigger(RecalcTrigger,Trigger6M)),NA())</f>
        <v>3.3652581894396856E-2</v>
      </c>
      <c r="O1404" s="52">
        <f>IFERROR(_xll.qlIndexFixing(ONIndex6M,I1404,TRUE,_xll.ohTrigger(RecalcTrigger,Trigger6M)),NA())</f>
        <v>3.3425170843068841E-2</v>
      </c>
      <c r="P1404" s="52">
        <f>IFERROR(_xll.qlIndexFixing(Index1Y,$H1404,TRUE,_xll.ohTrigger(RecalcTrigger,Trigger1Y)),NA())</f>
        <v>3.4981772943739116E-2</v>
      </c>
      <c r="Q1404" s="52">
        <f>IFERROR(_xll.qlIndexFixing(ONIndex1Y,I1404,TRUE,_xll.ohTrigger(RecalcTrigger,Trigger1Y)),NA())</f>
        <v>3.4639607329935984E-2</v>
      </c>
    </row>
    <row r="1405" spans="2:17" x14ac:dyDescent="0.2">
      <c r="B1405" s="46" t="s">
        <v>51</v>
      </c>
      <c r="D1405" s="49">
        <f>_xll.qlCalendarAdvance(LocalCalendar,$D1404,B1405,"f",FALSE)</f>
        <v>49144</v>
      </c>
      <c r="E1405" s="49">
        <f>_xll.qlInterestRateIndexValueDate(IndexON,D1405)</f>
        <v>49144</v>
      </c>
      <c r="F1405" s="52">
        <f>IFERROR(_xll.qlIndexFixing(IndexON,D1405,TRUE,_xll.ohTrigger(RecalcTrigger,TriggerON)),NA())</f>
        <v>3.045534080365897E-2</v>
      </c>
      <c r="H1405" s="49">
        <f>_xll.qlCalendarAdvance(IborCalendar,$H1404,B1405,"f",FALSE)</f>
        <v>49137</v>
      </c>
      <c r="I1405" s="49">
        <f>_xll.qlInterestRateIndexValueDate(Index1M,$H1405)</f>
        <v>49139</v>
      </c>
      <c r="J1405" s="52">
        <f>IFERROR(_xll.qlIndexFixing(Index1M,$H1405,TRUE,_xll.ohTrigger(RecalcTrigger,Trigger1M)),NA())</f>
        <v>3.1146375821071142E-2</v>
      </c>
      <c r="K1405" s="52">
        <f>IFERROR(_xll.qlIndexFixing(ONIndex1M,I1405,TRUE,_xll.ohTrigger(RecalcTrigger,Trigger1M)),NA())</f>
        <v>3.111758902016426E-2</v>
      </c>
      <c r="L1405" s="52">
        <f>IFERROR(_xll.qlIndexFixing(Index3M,H1405,TRUE,_xll.ohTrigger(RecalcTrigger,Trigger3M)),NA())</f>
        <v>3.2508776137682424E-2</v>
      </c>
      <c r="M1405" s="52">
        <f>IFERROR(_xll.qlIndexFixing(ONIndex3M,I1405,TRUE,_xll.ohTrigger(RecalcTrigger,Trigger3M)),NA())</f>
        <v>3.2402770256902969E-2</v>
      </c>
      <c r="N1405" s="52">
        <f>IFERROR(_xll.qlIndexFixing(Index6M,$H1405,TRUE,_xll.ohTrigger(RecalcTrigger,Trigger6M)),NA())</f>
        <v>3.3649403478449753E-2</v>
      </c>
      <c r="O1405" s="52">
        <f>IFERROR(_xll.qlIndexFixing(ONIndex6M,I1405,TRUE,_xll.ohTrigger(RecalcTrigger,Trigger6M)),NA())</f>
        <v>3.3421009650158595E-2</v>
      </c>
      <c r="P1405" s="52">
        <f>IFERROR(_xll.qlIndexFixing(Index1Y,$H1405,TRUE,_xll.ohTrigger(RecalcTrigger,Trigger1Y)),NA())</f>
        <v>3.4970619917706371E-2</v>
      </c>
      <c r="Q1405" s="52">
        <f>IFERROR(_xll.qlIndexFixing(ONIndex1Y,I1405,TRUE,_xll.ohTrigger(RecalcTrigger,Trigger1Y)),NA())</f>
        <v>3.4630808961475523E-2</v>
      </c>
    </row>
    <row r="1406" spans="2:17" x14ac:dyDescent="0.2">
      <c r="B1406" s="46" t="s">
        <v>51</v>
      </c>
      <c r="D1406" s="49">
        <f>_xll.qlCalendarAdvance(LocalCalendar,$D1405,B1406,"f",FALSE)</f>
        <v>49151</v>
      </c>
      <c r="E1406" s="49">
        <f>_xll.qlInterestRateIndexValueDate(IndexON,D1406)</f>
        <v>49151</v>
      </c>
      <c r="F1406" s="52">
        <f>IFERROR(_xll.qlIndexFixing(IndexON,D1406,TRUE,_xll.ohTrigger(RecalcTrigger,TriggerON)),NA())</f>
        <v>3.0449818382578542E-2</v>
      </c>
      <c r="H1406" s="49">
        <f>_xll.qlCalendarAdvance(IborCalendar,$H1405,B1406,"f",FALSE)</f>
        <v>49144</v>
      </c>
      <c r="I1406" s="49">
        <f>_xll.qlInterestRateIndexValueDate(Index1M,$H1406)</f>
        <v>49146</v>
      </c>
      <c r="J1406" s="52">
        <f>IFERROR(_xll.qlIndexFixing(Index1M,$H1406,TRUE,_xll.ohTrigger(RecalcTrigger,Trigger1M)),NA())</f>
        <v>3.1141923225542732E-2</v>
      </c>
      <c r="K1406" s="52">
        <f>IFERROR(_xll.qlIndexFixing(ONIndex1M,I1406,TRUE,_xll.ohTrigger(RecalcTrigger,Trigger1M)),NA())</f>
        <v>3.111315499714884E-2</v>
      </c>
      <c r="L1406" s="52">
        <f>IFERROR(_xll.qlIndexFixing(Index3M,H1406,TRUE,_xll.ohTrigger(RecalcTrigger,Trigger3M)),NA())</f>
        <v>3.2504583887492874E-2</v>
      </c>
      <c r="M1406" s="52">
        <f>IFERROR(_xll.qlIndexFixing(ONIndex3M,I1406,TRUE,_xll.ohTrigger(RecalcTrigger,Trigger3M)),NA())</f>
        <v>3.2398690093309312E-2</v>
      </c>
      <c r="N1406" s="52">
        <f>IFERROR(_xll.qlIndexFixing(Index6M,$H1406,TRUE,_xll.ohTrigger(RecalcTrigger,Trigger6M)),NA())</f>
        <v>3.3643725329966692E-2</v>
      </c>
      <c r="O1406" s="52">
        <f>IFERROR(_xll.qlIndexFixing(ONIndex6M,I1406,TRUE,_xll.ohTrigger(RecalcTrigger,Trigger6M)),NA())</f>
        <v>3.3416834158765951E-2</v>
      </c>
      <c r="P1406" s="52">
        <f>IFERROR(_xll.qlIndexFixing(Index1Y,$H1406,TRUE,_xll.ohTrigger(RecalcTrigger,Trigger1Y)),NA())</f>
        <v>3.4959396355653226E-2</v>
      </c>
      <c r="Q1406" s="52">
        <f>IFERROR(_xll.qlIndexFixing(ONIndex1Y,I1406,TRUE,_xll.ohTrigger(RecalcTrigger,Trigger1Y)),NA())</f>
        <v>3.4621934440890456E-2</v>
      </c>
    </row>
    <row r="1407" spans="2:17" x14ac:dyDescent="0.2">
      <c r="B1407" s="46" t="s">
        <v>51</v>
      </c>
      <c r="D1407" s="49">
        <f>_xll.qlCalendarAdvance(LocalCalendar,$D1406,B1407,"f",FALSE)</f>
        <v>49158</v>
      </c>
      <c r="E1407" s="49">
        <f>_xll.qlInterestRateIndexValueDate(IndexON,D1407)</f>
        <v>49158</v>
      </c>
      <c r="F1407" s="52">
        <f>IFERROR(_xll.qlIndexFixing(IndexON,D1407,TRUE,_xll.ohTrigger(RecalcTrigger,TriggerON)),NA())</f>
        <v>3.0444268626004245E-2</v>
      </c>
      <c r="H1407" s="49">
        <f>_xll.qlCalendarAdvance(IborCalendar,$H1406,B1407,"f",FALSE)</f>
        <v>49151</v>
      </c>
      <c r="I1407" s="49">
        <f>_xll.qlInterestRateIndexValueDate(Index1M,$H1407)</f>
        <v>49153</v>
      </c>
      <c r="J1407" s="52">
        <f>IFERROR(_xll.qlIndexFixing(Index1M,$H1407,TRUE,_xll.ohTrigger(RecalcTrigger,Trigger1M)),NA())</f>
        <v>3.1138493428266301E-2</v>
      </c>
      <c r="K1407" s="52">
        <f>IFERROR(_xll.qlIndexFixing(ONIndex1M,I1407,TRUE,_xll.ohTrigger(RecalcTrigger,Trigger1M)),NA())</f>
        <v>3.1108717066938851E-2</v>
      </c>
      <c r="L1407" s="52">
        <f>IFERROR(_xll.qlIndexFixing(Index3M,H1407,TRUE,_xll.ohTrigger(RecalcTrigger,Trigger3M)),NA())</f>
        <v>3.2500379554878056E-2</v>
      </c>
      <c r="M1407" s="52">
        <f>IFERROR(_xll.qlIndexFixing(ONIndex3M,I1407,TRUE,_xll.ohTrigger(RecalcTrigger,Trigger3M)),NA())</f>
        <v>3.2394597941358683E-2</v>
      </c>
      <c r="N1407" s="52">
        <f>IFERROR(_xll.qlIndexFixing(Index6M,$H1407,TRUE,_xll.ohTrigger(RecalcTrigger,Trigger6M)),NA())</f>
        <v>3.363927524991564E-2</v>
      </c>
      <c r="O1407" s="52">
        <f>IFERROR(_xll.qlIndexFixing(ONIndex6M,I1407,TRUE,_xll.ohTrigger(RecalcTrigger,Trigger6M)),NA())</f>
        <v>3.3412644368810973E-2</v>
      </c>
      <c r="P1407" s="52">
        <f>IFERROR(_xll.qlIndexFixing(Index1Y,$H1407,TRUE,_xll.ohTrigger(RecalcTrigger,Trigger1Y)),NA())</f>
        <v>3.4948105630405832E-2</v>
      </c>
      <c r="Q1407" s="52">
        <f>IFERROR(_xll.qlIndexFixing(ONIndex1Y,I1407,TRUE,_xll.ohTrigger(RecalcTrigger,Trigger1Y)),NA())</f>
        <v>3.4612983768234074E-2</v>
      </c>
    </row>
    <row r="1408" spans="2:17" x14ac:dyDescent="0.2">
      <c r="B1408" s="46" t="s">
        <v>51</v>
      </c>
      <c r="D1408" s="49">
        <f>_xll.qlCalendarAdvance(LocalCalendar,$D1407,B1408,"f",FALSE)</f>
        <v>49165</v>
      </c>
      <c r="E1408" s="49">
        <f>_xll.qlInterestRateIndexValueDate(IndexON,D1408)</f>
        <v>49165</v>
      </c>
      <c r="F1408" s="52">
        <f>IFERROR(_xll.qlIndexFixing(IndexON,D1408,TRUE,_xll.ohTrigger(RecalcTrigger,TriggerON)),NA())</f>
        <v>3.0438691533696272E-2</v>
      </c>
      <c r="H1408" s="49">
        <f>_xll.qlCalendarAdvance(IborCalendar,$H1407,B1408,"f",FALSE)</f>
        <v>49158</v>
      </c>
      <c r="I1408" s="49">
        <f>_xll.qlInterestRateIndexValueDate(Index1M,$H1408)</f>
        <v>49160</v>
      </c>
      <c r="J1408" s="52">
        <f>IFERROR(_xll.qlIndexFixing(Index1M,$H1408,TRUE,_xll.ohTrigger(RecalcTrigger,Trigger1M)),NA())</f>
        <v>3.1134032337601925E-2</v>
      </c>
      <c r="K1408" s="52">
        <f>IFERROR(_xll.qlIndexFixing(ONIndex1M,I1408,TRUE,_xll.ohTrigger(RecalcTrigger,Trigger1M)),NA())</f>
        <v>3.1104275229614231E-2</v>
      </c>
      <c r="L1408" s="52">
        <f>IFERROR(_xll.qlIndexFixing(Index3M,H1408,TRUE,_xll.ohTrigger(RecalcTrigger,Trigger3M)),NA())</f>
        <v>3.2496163139875377E-2</v>
      </c>
      <c r="M1408" s="52">
        <f>IFERROR(_xll.qlIndexFixing(ONIndex3M,I1408,TRUE,_xll.ohTrigger(RecalcTrigger,Trigger3M)),NA())</f>
        <v>3.2390493801024434E-2</v>
      </c>
      <c r="N1408" s="52">
        <f>IFERROR(_xll.qlIndexFixing(Index6M,$H1408,TRUE,_xll.ohTrigger(RecalcTrigger,Trigger6M)),NA())</f>
        <v>3.3634810638103717E-2</v>
      </c>
      <c r="O1408" s="52">
        <f>IFERROR(_xll.qlIndexFixing(ONIndex6M,I1408,TRUE,_xll.ohTrigger(RecalcTrigger,Trigger6M)),NA())</f>
        <v>3.3408440280373597E-2</v>
      </c>
      <c r="P1408" s="52">
        <f>IFERROR(_xll.qlIndexFixing(Index1Y,$H1408,TRUE,_xll.ohTrigger(RecalcTrigger,Trigger1Y)),NA())</f>
        <v>3.4936751114654885E-2</v>
      </c>
      <c r="Q1408" s="52">
        <f>IFERROR(_xll.qlIndexFixing(ONIndex1Y,I1408,TRUE,_xll.ohTrigger(RecalcTrigger,Trigger1Y)),NA())</f>
        <v>3.4603956943533021E-2</v>
      </c>
    </row>
    <row r="1409" spans="2:17" x14ac:dyDescent="0.2">
      <c r="B1409" s="46" t="s">
        <v>51</v>
      </c>
      <c r="D1409" s="49">
        <f>_xll.qlCalendarAdvance(LocalCalendar,$D1408,B1409,"f",FALSE)</f>
        <v>49172</v>
      </c>
      <c r="E1409" s="49">
        <f>_xll.qlInterestRateIndexValueDate(IndexON,D1409)</f>
        <v>49172</v>
      </c>
      <c r="F1409" s="52">
        <f>IFERROR(_xll.qlIndexFixing(IndexON,D1409,TRUE,_xll.ohTrigger(RecalcTrigger,TriggerON)),NA())</f>
        <v>3.043308710589443E-2</v>
      </c>
      <c r="H1409" s="49">
        <f>_xll.qlCalendarAdvance(IborCalendar,$H1408,B1409,"f",FALSE)</f>
        <v>49165</v>
      </c>
      <c r="I1409" s="49">
        <f>_xll.qlInterestRateIndexValueDate(Index1M,$H1409)</f>
        <v>49167</v>
      </c>
      <c r="J1409" s="52">
        <f>IFERROR(_xll.qlIndexFixing(Index1M,$H1409,TRUE,_xll.ohTrigger(RecalcTrigger,Trigger1M)),NA())</f>
        <v>3.1128541948362225E-2</v>
      </c>
      <c r="K1409" s="52">
        <f>IFERROR(_xll.qlIndexFixing(ONIndex1M,I1409,TRUE,_xll.ohTrigger(RecalcTrigger,Trigger1M)),NA())</f>
        <v>3.1099829485041752E-2</v>
      </c>
      <c r="L1409" s="52">
        <f>IFERROR(_xll.qlIndexFixing(Index3M,H1409,TRUE,_xll.ohTrigger(RecalcTrigger,Trigger3M)),NA())</f>
        <v>3.2491934642524818E-2</v>
      </c>
      <c r="M1409" s="52">
        <f>IFERROR(_xll.qlIndexFixing(ONIndex3M,I1409,TRUE,_xll.ohTrigger(RecalcTrigger,Trigger3M)),NA())</f>
        <v>3.2386377672333211E-2</v>
      </c>
      <c r="N1409" s="52">
        <f>IFERROR(_xll.qlIndexFixing(Index6M,$H1409,TRUE,_xll.ohTrigger(RecalcTrigger,Trigger6M)),NA())</f>
        <v>3.3630331494630732E-2</v>
      </c>
      <c r="O1409" s="52">
        <f>IFERROR(_xll.qlIndexFixing(ONIndex6M,I1409,TRUE,_xll.ohTrigger(RecalcTrigger,Trigger6M)),NA())</f>
        <v>3.3404221893373887E-2</v>
      </c>
      <c r="P1409" s="52">
        <f>IFERROR(_xll.qlIndexFixing(Index1Y,$H1409,TRUE,_xll.ohTrigger(RecalcTrigger,Trigger1Y)),NA())</f>
        <v>3.4925336180950999E-2</v>
      </c>
      <c r="Q1409" s="52">
        <f>IFERROR(_xll.qlIndexFixing(ONIndex1Y,I1409,TRUE,_xll.ohTrigger(RecalcTrigger,Trigger1Y)),NA())</f>
        <v>3.4594853966734007E-2</v>
      </c>
    </row>
    <row r="1410" spans="2:17" x14ac:dyDescent="0.2">
      <c r="B1410" s="46" t="s">
        <v>51</v>
      </c>
      <c r="D1410" s="49">
        <f>_xll.qlCalendarAdvance(LocalCalendar,$D1409,B1410,"f",FALSE)</f>
        <v>49179</v>
      </c>
      <c r="E1410" s="49">
        <f>_xll.qlInterestRateIndexValueDate(IndexON,D1410)</f>
        <v>49179</v>
      </c>
      <c r="F1410" s="52">
        <f>IFERROR(_xll.qlIndexFixing(IndexON,D1410,TRUE,_xll.ohTrigger(RecalcTrigger,TriggerON)),NA())</f>
        <v>3.0427455342518783E-2</v>
      </c>
      <c r="H1410" s="49">
        <f>_xll.qlCalendarAdvance(IborCalendar,$H1409,B1410,"f",FALSE)</f>
        <v>49172</v>
      </c>
      <c r="I1410" s="49">
        <f>_xll.qlInterestRateIndexValueDate(Index1M,$H1410)</f>
        <v>49174</v>
      </c>
      <c r="J1410" s="52">
        <f>IFERROR(_xll.qlIndexFixing(Index1M,$H1410,TRUE,_xll.ohTrigger(RecalcTrigger,Trigger1M)),NA())</f>
        <v>3.1124073692457593E-2</v>
      </c>
      <c r="K1410" s="52">
        <f>IFERROR(_xll.qlIndexFixing(ONIndex1M,I1410,TRUE,_xll.ohTrigger(RecalcTrigger,Trigger1M)),NA())</f>
        <v>3.1095379833354642E-2</v>
      </c>
      <c r="L1410" s="52">
        <f>IFERROR(_xll.qlIndexFixing(Index3M,H1410,TRUE,_xll.ohTrigger(RecalcTrigger,Trigger3M)),NA())</f>
        <v>3.2487694062868881E-2</v>
      </c>
      <c r="M1410" s="52">
        <f>IFERROR(_xll.qlIndexFixing(ONIndex3M,I1410,TRUE,_xll.ohTrigger(RecalcTrigger,Trigger3M)),NA())</f>
        <v>3.2382249555338305E-2</v>
      </c>
      <c r="N1410" s="52">
        <f>IFERROR(_xll.qlIndexFixing(Index6M,$H1410,TRUE,_xll.ohTrigger(RecalcTrigger,Trigger6M)),NA())</f>
        <v>3.3627073161526883E-2</v>
      </c>
      <c r="O1410" s="52">
        <f>IFERROR(_xll.qlIndexFixing(ONIndex6M,I1410,TRUE,_xll.ohTrigger(RecalcTrigger,Trigger6M)),NA())</f>
        <v>3.3399989207891778E-2</v>
      </c>
      <c r="P1410" s="52">
        <f>IFERROR(_xll.qlIndexFixing(Index1Y,$H1410,TRUE,_xll.ohTrigger(RecalcTrigger,Trigger1Y)),NA())</f>
        <v>3.4913864201706946E-2</v>
      </c>
      <c r="Q1410" s="52">
        <f>IFERROR(_xll.qlIndexFixing(ONIndex1Y,I1410,TRUE,_xll.ohTrigger(RecalcTrigger,Trigger1Y)),NA())</f>
        <v>3.4585674837970259E-2</v>
      </c>
    </row>
    <row r="1411" spans="2:17" x14ac:dyDescent="0.2">
      <c r="B1411" s="46" t="s">
        <v>51</v>
      </c>
      <c r="D1411" s="49">
        <f>_xll.qlCalendarAdvance(LocalCalendar,$D1410,B1411,"f",FALSE)</f>
        <v>49186</v>
      </c>
      <c r="E1411" s="49">
        <f>_xll.qlInterestRateIndexValueDate(IndexON,D1411)</f>
        <v>49186</v>
      </c>
      <c r="F1411" s="52">
        <f>IFERROR(_xll.qlIndexFixing(IndexON,D1411,TRUE,_xll.ohTrigger(RecalcTrigger,TriggerON)),NA())</f>
        <v>3.0421796243489396E-2</v>
      </c>
      <c r="H1411" s="49">
        <f>_xll.qlCalendarAdvance(IborCalendar,$H1410,B1411,"f",FALSE)</f>
        <v>49179</v>
      </c>
      <c r="I1411" s="49">
        <f>_xll.qlInterestRateIndexValueDate(Index1M,$H1411)</f>
        <v>49181</v>
      </c>
      <c r="J1411" s="52">
        <f>IFERROR(_xll.qlIndexFixing(Index1M,$H1411,TRUE,_xll.ohTrigger(RecalcTrigger,Trigger1M)),NA())</f>
        <v>3.111960152146535E-2</v>
      </c>
      <c r="K1411" s="52">
        <f>IFERROR(_xll.qlIndexFixing(ONIndex1M,I1411,TRUE,_xll.ohTrigger(RecalcTrigger,Trigger1M)),NA())</f>
        <v>3.1091950449038119E-2</v>
      </c>
      <c r="L1411" s="52">
        <f>IFERROR(_xll.qlIndexFixing(Index3M,H1411,TRUE,_xll.ohTrigger(RecalcTrigger,Trigger3M)),NA())</f>
        <v>3.2483441400944994E-2</v>
      </c>
      <c r="M1411" s="52">
        <f>IFERROR(_xll.qlIndexFixing(ONIndex3M,I1411,TRUE,_xll.ohTrigger(RecalcTrigger,Trigger3M)),NA())</f>
        <v>3.2379269114584108E-2</v>
      </c>
      <c r="N1411" s="52">
        <f>IFERROR(_xll.qlIndexFixing(Index6M,$H1411,TRUE,_xll.ohTrigger(RecalcTrigger,Trigger6M)),NA())</f>
        <v>3.3621329613095621E-2</v>
      </c>
      <c r="O1411" s="52">
        <f>IFERROR(_xll.qlIndexFixing(ONIndex6M,I1411,TRUE,_xll.ohTrigger(RecalcTrigger,Trigger6M)),NA())</f>
        <v>3.3396987105525078E-2</v>
      </c>
      <c r="P1411" s="52">
        <f>IFERROR(_xll.qlIndexFixing(Index1Y,$H1411,TRUE,_xll.ohTrigger(RecalcTrigger,Trigger1Y)),NA())</f>
        <v>3.4903144018496764E-2</v>
      </c>
      <c r="Q1411" s="52">
        <f>IFERROR(_xll.qlIndexFixing(ONIndex1Y,I1411,TRUE,_xll.ohTrigger(RecalcTrigger,Trigger1Y)),NA())</f>
        <v>3.4577415384928756E-2</v>
      </c>
    </row>
    <row r="1412" spans="2:17" x14ac:dyDescent="0.2">
      <c r="B1412" s="46" t="s">
        <v>51</v>
      </c>
      <c r="D1412" s="49">
        <f>_xll.qlCalendarAdvance(LocalCalendar,$D1411,B1412,"f",FALSE)</f>
        <v>49193</v>
      </c>
      <c r="E1412" s="49">
        <f>_xll.qlInterestRateIndexValueDate(IndexON,D1412)</f>
        <v>49193</v>
      </c>
      <c r="F1412" s="52">
        <f>IFERROR(_xll.qlIndexFixing(IndexON,D1412,TRUE,_xll.ohTrigger(RecalcTrigger,TriggerON)),NA())</f>
        <v>3.0416109808966141E-2</v>
      </c>
      <c r="H1412" s="49">
        <f>_xll.qlCalendarAdvance(IborCalendar,$H1411,B1412,"f",FALSE)</f>
        <v>49186</v>
      </c>
      <c r="I1412" s="49">
        <f>_xll.qlInterestRateIndexValueDate(Index1M,$H1412)</f>
        <v>49188</v>
      </c>
      <c r="J1412" s="52">
        <f>IFERROR(_xll.qlIndexFixing(Index1M,$H1412,TRUE,_xll.ohTrigger(RecalcTrigger,Trigger1M)),NA())</f>
        <v>3.1115125435393239E-2</v>
      </c>
      <c r="K1412" s="52">
        <f>IFERROR(_xll.qlIndexFixing(ONIndex1M,I1412,TRUE,_xll.ohTrigger(RecalcTrigger,Trigger1M)),NA())</f>
        <v>3.1087492318953025E-2</v>
      </c>
      <c r="L1412" s="52">
        <f>IFERROR(_xll.qlIndexFixing(Index3M,H1412,TRUE,_xll.ohTrigger(RecalcTrigger,Trigger3M)),NA())</f>
        <v>3.247571436697004E-2</v>
      </c>
      <c r="M1412" s="52">
        <f>IFERROR(_xll.qlIndexFixing(ONIndex3M,I1412,TRUE,_xll.ohTrigger(RecalcTrigger,Trigger3M)),NA())</f>
        <v>3.2375115791059006E-2</v>
      </c>
      <c r="N1412" s="52">
        <f>IFERROR(_xll.qlIndexFixing(Index6M,$H1412,TRUE,_xll.ohTrigger(RecalcTrigger,Trigger6M)),NA())</f>
        <v>3.3611876525421205E-2</v>
      </c>
      <c r="O1412" s="52">
        <f>IFERROR(_xll.qlIndexFixing(ONIndex6M,I1412,TRUE,_xll.ohTrigger(RecalcTrigger,Trigger6M)),NA())</f>
        <v>3.3392724406371421E-2</v>
      </c>
      <c r="P1412" s="52">
        <f>IFERROR(_xll.qlIndexFixing(Index1Y,$H1412,TRUE,_xll.ohTrigger(RecalcTrigger,Trigger1Y)),NA())</f>
        <v>3.4891565296607217E-2</v>
      </c>
      <c r="Q1412" s="52">
        <f>IFERROR(_xll.qlIndexFixing(ONIndex1Y,I1412,TRUE,_xll.ohTrigger(RecalcTrigger,Trigger1Y)),NA())</f>
        <v>3.4568077616170534E-2</v>
      </c>
    </row>
    <row r="1413" spans="2:17" x14ac:dyDescent="0.2">
      <c r="B1413" s="46" t="s">
        <v>51</v>
      </c>
      <c r="D1413" s="49">
        <f>_xll.qlCalendarAdvance(LocalCalendar,$D1412,B1413,"f",FALSE)</f>
        <v>49200</v>
      </c>
      <c r="E1413" s="49">
        <f>_xll.qlInterestRateIndexValueDate(IndexON,D1413)</f>
        <v>49200</v>
      </c>
      <c r="F1413" s="52">
        <f>IFERROR(_xll.qlIndexFixing(IndexON,D1413,TRUE,_xll.ohTrigger(RecalcTrigger,TriggerON)),NA())</f>
        <v>3.0410396038629273E-2</v>
      </c>
      <c r="H1413" s="49">
        <f>_xll.qlCalendarAdvance(IborCalendar,$H1412,B1413,"f",FALSE)</f>
        <v>49193</v>
      </c>
      <c r="I1413" s="49">
        <f>_xll.qlInterestRateIndexValueDate(Index1M,$H1413)</f>
        <v>49195</v>
      </c>
      <c r="J1413" s="52">
        <f>IFERROR(_xll.qlIndexFixing(Index1M,$H1413,TRUE,_xll.ohTrigger(RecalcTrigger,Trigger1M)),NA())</f>
        <v>3.1111668153737115E-2</v>
      </c>
      <c r="K1413" s="52">
        <f>IFERROR(_xll.qlIndexFixing(ONIndex1M,I1413,TRUE,_xll.ohTrigger(RecalcTrigger,Trigger1M)),NA())</f>
        <v>3.1082007435152548E-2</v>
      </c>
      <c r="L1413" s="52">
        <f>IFERROR(_xll.qlIndexFixing(Index3M,H1413,TRUE,_xll.ohTrigger(RecalcTrigger,Trigger3M)),NA())</f>
        <v>3.2471441281447695E-2</v>
      </c>
      <c r="M1413" s="52">
        <f>IFERROR(_xll.qlIndexFixing(ONIndex3M,I1413,TRUE,_xll.ohTrigger(RecalcTrigger,Trigger3M)),NA())</f>
        <v>3.2369793274025227E-2</v>
      </c>
      <c r="N1413" s="52">
        <f>IFERROR(_xll.qlIndexFixing(Index6M,$H1413,TRUE,_xll.ohTrigger(RecalcTrigger,Trigger6M)),NA())</f>
        <v>3.3607345086423906E-2</v>
      </c>
      <c r="O1413" s="52">
        <f>IFERROR(_xll.qlIndexFixing(ONIndex6M,I1413,TRUE,_xll.ohTrigger(RecalcTrigger,Trigger6M)),NA())</f>
        <v>3.3387205360311256E-2</v>
      </c>
      <c r="P1413" s="52">
        <f>IFERROR(_xll.qlIndexFixing(Index1Y,$H1413,TRUE,_xll.ohTrigger(RecalcTrigger,Trigger1Y)),NA())</f>
        <v>3.4879139712699798E-2</v>
      </c>
      <c r="Q1413" s="52">
        <f>IFERROR(_xll.qlIndexFixing(ONIndex1Y,I1413,TRUE,_xll.ohTrigger(RecalcTrigger,Trigger1Y)),NA())</f>
        <v>3.4557680539570867E-2</v>
      </c>
    </row>
    <row r="1414" spans="2:17" x14ac:dyDescent="0.2">
      <c r="B1414" s="46" t="s">
        <v>51</v>
      </c>
      <c r="D1414" s="49">
        <f>_xll.qlCalendarAdvance(LocalCalendar,$D1413,B1414,"f",FALSE)</f>
        <v>49207</v>
      </c>
      <c r="E1414" s="49">
        <f>_xll.qlInterestRateIndexValueDate(IndexON,D1414)</f>
        <v>49207</v>
      </c>
      <c r="F1414" s="52">
        <f>IFERROR(_xll.qlIndexFixing(IndexON,D1414,TRUE,_xll.ohTrigger(RecalcTrigger,TriggerON)),NA())</f>
        <v>3.0404654932798536E-2</v>
      </c>
      <c r="H1414" s="49">
        <f>_xll.qlCalendarAdvance(IborCalendar,$H1413,B1414,"f",FALSE)</f>
        <v>49200</v>
      </c>
      <c r="I1414" s="49">
        <f>_xll.qlInterestRateIndexValueDate(Index1M,$H1414)</f>
        <v>49202</v>
      </c>
      <c r="J1414" s="52">
        <f>IFERROR(_xll.qlIndexFixing(Index1M,$H1414,TRUE,_xll.ohTrigger(RecalcTrigger,Trigger1M)),NA())</f>
        <v>3.1106161518030018E-2</v>
      </c>
      <c r="K1414" s="52">
        <f>IFERROR(_xll.qlIndexFixing(ONIndex1M,I1414,TRUE,_xll.ohTrigger(RecalcTrigger,Trigger1M)),NA())</f>
        <v>3.1077542154740456E-2</v>
      </c>
      <c r="L1414" s="52">
        <f>IFERROR(_xll.qlIndexFixing(Index3M,H1414,TRUE,_xll.ohTrigger(RecalcTrigger,Trigger3M)),NA())</f>
        <v>3.2467156116875499E-2</v>
      </c>
      <c r="M1414" s="52">
        <f>IFERROR(_xll.qlIndexFixing(ONIndex3M,I1414,TRUE,_xll.ohTrigger(RecalcTrigger,Trigger3M)),NA())</f>
        <v>3.2365617203549135E-2</v>
      </c>
      <c r="N1414" s="52">
        <f>IFERROR(_xll.qlIndexFixing(Index6M,$H1414,TRUE,_xll.ohTrigger(RecalcTrigger,Trigger6M)),NA())</f>
        <v>3.3602799121387458E-2</v>
      </c>
      <c r="O1414" s="52">
        <f>IFERROR(_xll.qlIndexFixing(ONIndex6M,I1414,TRUE,_xll.ohTrigger(RecalcTrigger,Trigger6M)),NA())</f>
        <v>3.3382915480792974E-2</v>
      </c>
      <c r="P1414" s="52">
        <f>IFERROR(_xll.qlIndexFixing(Index1Y,$H1414,TRUE,_xll.ohTrigger(RecalcTrigger,Trigger1Y)),NA())</f>
        <v>3.4867473272535567E-2</v>
      </c>
      <c r="Q1414" s="52">
        <f>IFERROR(_xll.qlIndexFixing(ONIndex1Y,I1414,TRUE,_xll.ohTrigger(RecalcTrigger,Trigger1Y)),NA())</f>
        <v>3.4548196802841602E-2</v>
      </c>
    </row>
    <row r="1415" spans="2:17" x14ac:dyDescent="0.2">
      <c r="B1415" s="46" t="s">
        <v>51</v>
      </c>
      <c r="D1415" s="49">
        <f>_xll.qlCalendarAdvance(LocalCalendar,$D1414,B1415,"f",FALSE)</f>
        <v>49214</v>
      </c>
      <c r="E1415" s="49">
        <f>_xll.qlInterestRateIndexValueDate(IndexON,D1415)</f>
        <v>49214</v>
      </c>
      <c r="F1415" s="52">
        <f>IFERROR(_xll.qlIndexFixing(IndexON,D1415,TRUE,_xll.ohTrigger(RecalcTrigger,TriggerON)),NA())</f>
        <v>3.0398886491393995E-2</v>
      </c>
      <c r="H1415" s="49">
        <f>_xll.qlCalendarAdvance(IborCalendar,$H1414,B1415,"f",FALSE)</f>
        <v>49207</v>
      </c>
      <c r="I1415" s="49">
        <f>_xll.qlInterestRateIndexValueDate(Index1M,$H1415)</f>
        <v>49209</v>
      </c>
      <c r="J1415" s="52">
        <f>IFERROR(_xll.qlIndexFixing(Index1M,$H1415,TRUE,_xll.ohTrigger(RecalcTrigger,Trigger1M)),NA())</f>
        <v>3.1101673686746649E-2</v>
      </c>
      <c r="K1415" s="52">
        <f>IFERROR(_xll.qlIndexFixing(ONIndex1M,I1415,TRUE,_xll.ohTrigger(RecalcTrigger,Trigger1M)),NA())</f>
        <v>3.1073072967133797E-2</v>
      </c>
      <c r="L1415" s="52">
        <f>IFERROR(_xll.qlIndexFixing(Index3M,H1415,TRUE,_xll.ohTrigger(RecalcTrigger,Trigger3M)),NA())</f>
        <v>3.2462858873289473E-2</v>
      </c>
      <c r="M1415" s="52">
        <f>IFERROR(_xll.qlIndexFixing(ONIndex3M,I1415,TRUE,_xll.ohTrigger(RecalcTrigger,Trigger3M)),NA())</f>
        <v>3.2361429144742715E-2</v>
      </c>
      <c r="N1415" s="52">
        <f>IFERROR(_xll.qlIndexFixing(Index6M,$H1415,TRUE,_xll.ohTrigger(RecalcTrigger,Trigger6M)),NA())</f>
        <v>3.3598238630409456E-2</v>
      </c>
      <c r="O1415" s="52">
        <f>IFERROR(_xll.qlIndexFixing(ONIndex6M,I1415,TRUE,_xll.ohTrigger(RecalcTrigger,Trigger6M)),NA())</f>
        <v>3.3378611302712358E-2</v>
      </c>
      <c r="P1415" s="52">
        <f>IFERROR(_xll.qlIndexFixing(Index1Y,$H1415,TRUE,_xll.ohTrigger(RecalcTrigger,Trigger1Y)),NA())</f>
        <v>3.485576664671948E-2</v>
      </c>
      <c r="Q1415" s="52">
        <f>IFERROR(_xll.qlIndexFixing(ONIndex1Y,I1415,TRUE,_xll.ohTrigger(RecalcTrigger,Trigger1Y)),NA())</f>
        <v>3.4538636914174248E-2</v>
      </c>
    </row>
    <row r="1416" spans="2:17" x14ac:dyDescent="0.2">
      <c r="B1416" s="46" t="s">
        <v>51</v>
      </c>
      <c r="D1416" s="49">
        <f>_xll.qlCalendarAdvance(LocalCalendar,$D1415,B1416,"f",FALSE)</f>
        <v>49221</v>
      </c>
      <c r="E1416" s="49">
        <f>_xll.qlInterestRateIndexValueDate(IndexON,D1416)</f>
        <v>49221</v>
      </c>
      <c r="F1416" s="52">
        <f>IFERROR(_xll.qlIndexFixing(IndexON,D1416,TRUE,_xll.ohTrigger(RecalcTrigger,TriggerON)),NA())</f>
        <v>3.0393090714335713E-2</v>
      </c>
      <c r="H1416" s="49">
        <f>_xll.qlCalendarAdvance(IborCalendar,$H1415,B1416,"f",FALSE)</f>
        <v>49214</v>
      </c>
      <c r="I1416" s="49">
        <f>_xll.qlInterestRateIndexValueDate(Index1M,$H1416)</f>
        <v>49216</v>
      </c>
      <c r="J1416" s="52">
        <f>IFERROR(_xll.qlIndexFixing(Index1M,$H1416,TRUE,_xll.ohTrigger(RecalcTrigger,Trigger1M)),NA())</f>
        <v>3.109820265915525E-2</v>
      </c>
      <c r="K1416" s="52">
        <f>IFERROR(_xll.qlIndexFixing(ONIndex1M,I1416,TRUE,_xll.ohTrigger(RecalcTrigger,Trigger1M)),NA())</f>
        <v>3.1068599872359215E-2</v>
      </c>
      <c r="L1416" s="52">
        <f>IFERROR(_xll.qlIndexFixing(Index3M,H1416,TRUE,_xll.ohTrigger(RecalcTrigger,Trigger3M)),NA())</f>
        <v>3.245854955073002E-2</v>
      </c>
      <c r="M1416" s="52">
        <f>IFERROR(_xll.qlIndexFixing(ONIndex3M,I1416,TRUE,_xll.ohTrigger(RecalcTrigger,Trigger3M)),NA())</f>
        <v>3.2357229097552676E-2</v>
      </c>
      <c r="N1416" s="52">
        <f>IFERROR(_xll.qlIndexFixing(Index6M,$H1416,TRUE,_xll.ohTrigger(RecalcTrigger,Trigger6M)),NA())</f>
        <v>3.359489045921224E-2</v>
      </c>
      <c r="O1416" s="52">
        <f>IFERROR(_xll.qlIndexFixing(ONIndex6M,I1416,TRUE,_xll.ohTrigger(RecalcTrigger,Trigger6M)),NA())</f>
        <v>3.3374292826175989E-2</v>
      </c>
      <c r="P1416" s="52">
        <f>IFERROR(_xll.qlIndexFixing(Index1Y,$H1416,TRUE,_xll.ohTrigger(RecalcTrigger,Trigger1Y)),NA())</f>
        <v>3.4841637548494814E-2</v>
      </c>
      <c r="Q1416" s="52">
        <f>IFERROR(_xll.qlIndexFixing(ONIndex1Y,I1416,TRUE,_xll.ohTrigger(RecalcTrigger,Trigger1Y)),NA())</f>
        <v>3.4529000873542159E-2</v>
      </c>
    </row>
    <row r="1417" spans="2:17" x14ac:dyDescent="0.2">
      <c r="B1417" s="46" t="s">
        <v>51</v>
      </c>
      <c r="D1417" s="49">
        <f>_xll.qlCalendarAdvance(LocalCalendar,$D1416,B1417,"f",FALSE)</f>
        <v>49228</v>
      </c>
      <c r="E1417" s="49">
        <f>_xll.qlInterestRateIndexValueDate(IndexON,D1417)</f>
        <v>49228</v>
      </c>
      <c r="F1417" s="52">
        <f>IFERROR(_xll.qlIndexFixing(IndexON,D1417,TRUE,_xll.ohTrigger(RecalcTrigger,TriggerON)),NA())</f>
        <v>3.0387267601703627E-2</v>
      </c>
      <c r="H1417" s="49">
        <f>_xll.qlCalendarAdvance(IborCalendar,$H1416,B1417,"f",FALSE)</f>
        <v>49221</v>
      </c>
      <c r="I1417" s="49">
        <f>_xll.qlInterestRateIndexValueDate(Index1M,$H1417)</f>
        <v>49223</v>
      </c>
      <c r="J1417" s="52">
        <f>IFERROR(_xll.qlIndexFixing(Index1M,$H1417,TRUE,_xll.ohTrigger(RecalcTrigger,Trigger1M)),NA())</f>
        <v>3.1092686279002177E-2</v>
      </c>
      <c r="K1417" s="52">
        <f>IFERROR(_xll.qlIndexFixing(ONIndex1M,I1417,TRUE,_xll.ohTrigger(RecalcTrigger,Trigger1M)),NA())</f>
        <v>3.1065143056692168E-2</v>
      </c>
      <c r="L1417" s="52">
        <f>IFERROR(_xll.qlIndexFixing(Index3M,H1417,TRUE,_xll.ohTrigger(RecalcTrigger,Trigger3M)),NA())</f>
        <v>3.2457671704023951E-2</v>
      </c>
      <c r="M1417" s="52">
        <f>IFERROR(_xll.qlIndexFixing(ONIndex3M,I1417,TRUE,_xll.ohTrigger(RecalcTrigger,Trigger3M)),NA())</f>
        <v>3.2354169332671212E-2</v>
      </c>
      <c r="N1417" s="52">
        <f>IFERROR(_xll.qlIndexFixing(Index6M,$H1417,TRUE,_xll.ohTrigger(RecalcTrigger,Trigger6M)),NA())</f>
        <v>3.3590299454326095E-2</v>
      </c>
      <c r="O1417" s="52">
        <f>IFERROR(_xll.qlIndexFixing(ONIndex6M,I1417,TRUE,_xll.ohTrigger(RecalcTrigger,Trigger6M)),NA())</f>
        <v>3.3371196413702897E-2</v>
      </c>
      <c r="P1417" s="52">
        <f>IFERROR(_xll.qlIndexFixing(Index1Y,$H1417,TRUE,_xll.ohTrigger(RecalcTrigger,Trigger1Y)),NA())</f>
        <v>3.4833040854264453E-2</v>
      </c>
      <c r="Q1417" s="52">
        <f>IFERROR(_xll.qlIndexFixing(ONIndex1Y,I1417,TRUE,_xll.ohTrigger(RecalcTrigger,Trigger1Y)),NA())</f>
        <v>3.4520246387153009E-2</v>
      </c>
    </row>
    <row r="1418" spans="2:17" x14ac:dyDescent="0.2">
      <c r="B1418" s="46" t="s">
        <v>51</v>
      </c>
      <c r="D1418" s="49">
        <f>_xll.qlCalendarAdvance(LocalCalendar,$D1417,B1418,"f",FALSE)</f>
        <v>49235</v>
      </c>
      <c r="E1418" s="49">
        <f>_xll.qlInterestRateIndexValueDate(IndexON,D1418)</f>
        <v>49235</v>
      </c>
      <c r="F1418" s="52">
        <f>IFERROR(_xll.qlIndexFixing(IndexON,D1418,TRUE,_xll.ohTrigger(RecalcTrigger,TriggerON)),NA())</f>
        <v>3.0381417153577672E-2</v>
      </c>
      <c r="H1418" s="49">
        <f>_xll.qlCalendarAdvance(IborCalendar,$H1417,B1418,"f",FALSE)</f>
        <v>49228</v>
      </c>
      <c r="I1418" s="49">
        <f>_xll.qlInterestRateIndexValueDate(Index1M,$H1418)</f>
        <v>49230</v>
      </c>
      <c r="J1418" s="52">
        <f>IFERROR(_xll.qlIndexFixing(Index1M,$H1418,TRUE,_xll.ohTrigger(RecalcTrigger,Trigger1M)),NA())</f>
        <v>3.1088186702551389E-2</v>
      </c>
      <c r="K1418" s="52">
        <f>IFERROR(_xll.qlIndexFixing(ONIndex1M,I1418,TRUE,_xll.ohTrigger(RecalcTrigger,Trigger1M)),NA())</f>
        <v>3.1059641961279638E-2</v>
      </c>
      <c r="L1418" s="52">
        <f>IFERROR(_xll.qlIndexFixing(Index3M,H1418,TRUE,_xll.ohTrigger(RecalcTrigger,Trigger3M)),NA())</f>
        <v>3.2454480965111297E-2</v>
      </c>
      <c r="M1418" s="52">
        <f>IFERROR(_xll.qlIndexFixing(ONIndex3M,I1418,TRUE,_xll.ohTrigger(RecalcTrigger,Trigger3M)),NA())</f>
        <v>3.2348793038154966E-2</v>
      </c>
      <c r="N1418" s="52">
        <f>IFERROR(_xll.qlIndexFixing(Index6M,$H1418,TRUE,_xll.ohTrigger(RecalcTrigger,Trigger6M)),NA())</f>
        <v>3.3585693922516112E-2</v>
      </c>
      <c r="O1418" s="52">
        <f>IFERROR(_xll.qlIndexFixing(ONIndex6M,I1418,TRUE,_xll.ohTrigger(RecalcTrigger,Trigger6M)),NA())</f>
        <v>3.3365612977522829E-2</v>
      </c>
      <c r="P1418" s="52">
        <f>IFERROR(_xll.qlIndexFixing(Index1Y,$H1418,TRUE,_xll.ohTrigger(RecalcTrigger,Trigger1Y)),NA())</f>
        <v>3.4820439369927084E-2</v>
      </c>
      <c r="Q1418" s="52">
        <f>IFERROR(_xll.qlIndexFixing(ONIndex1Y,I1418,TRUE,_xll.ohTrigger(RecalcTrigger,Trigger1Y)),NA())</f>
        <v>3.4509500336650234E-2</v>
      </c>
    </row>
    <row r="1419" spans="2:17" x14ac:dyDescent="0.2">
      <c r="B1419" s="46" t="s">
        <v>51</v>
      </c>
      <c r="D1419" s="49">
        <f>_xll.qlCalendarAdvance(LocalCalendar,$D1418,B1419,"f",FALSE)</f>
        <v>49242</v>
      </c>
      <c r="E1419" s="49">
        <f>_xll.qlInterestRateIndexValueDate(IndexON,D1419)</f>
        <v>49242</v>
      </c>
      <c r="F1419" s="52">
        <f>IFERROR(_xll.qlIndexFixing(IndexON,D1419,TRUE,_xll.ohTrigger(RecalcTrigger,TriggerON)),NA())</f>
        <v>3.0375539369797977E-2</v>
      </c>
      <c r="H1419" s="49">
        <f>_xll.qlCalendarAdvance(IborCalendar,$H1418,B1419,"f",FALSE)</f>
        <v>49235</v>
      </c>
      <c r="I1419" s="49">
        <f>_xll.qlInterestRateIndexValueDate(Index1M,$H1419)</f>
        <v>49237</v>
      </c>
      <c r="J1419" s="52">
        <f>IFERROR(_xll.qlIndexFixing(Index1M,$H1419,TRUE,_xll.ohTrigger(RecalcTrigger,Trigger1M)),NA())</f>
        <v>3.1083683211049092E-2</v>
      </c>
      <c r="K1419" s="52">
        <f>IFERROR(_xll.qlIndexFixing(ONIndex1M,I1419,TRUE,_xll.ohTrigger(RecalcTrigger,Trigger1M)),NA())</f>
        <v>3.1055157144974643E-2</v>
      </c>
      <c r="L1419" s="52">
        <f>IFERROR(_xll.qlIndexFixing(Index3M,H1419,TRUE,_xll.ohTrigger(RecalcTrigger,Trigger3M)),NA())</f>
        <v>3.244898514873356E-2</v>
      </c>
      <c r="M1419" s="52">
        <f>IFERROR(_xll.qlIndexFixing(ONIndex3M,I1419,TRUE,_xll.ohTrigger(RecalcTrigger,Trigger3M)),NA())</f>
        <v>3.2344557025920651E-2</v>
      </c>
      <c r="N1419" s="52">
        <f>IFERROR(_xll.qlIndexFixing(Index6M,$H1419,TRUE,_xll.ohTrigger(RecalcTrigger,Trigger6M)),NA())</f>
        <v>3.3581073863881546E-2</v>
      </c>
      <c r="O1419" s="52">
        <f>IFERROR(_xll.qlIndexFixing(ONIndex6M,I1419,TRUE,_xll.ohTrigger(RecalcTrigger,Trigger6M)),NA())</f>
        <v>3.336125160545933E-2</v>
      </c>
      <c r="P1419" s="52">
        <f>IFERROR(_xll.qlIndexFixing(Index1Y,$H1419,TRUE,_xll.ohTrigger(RecalcTrigger,Trigger1Y)),NA())</f>
        <v>3.4808605715308472E-2</v>
      </c>
      <c r="Q1419" s="52">
        <f>IFERROR(_xll.qlIndexFixing(ONIndex1Y,I1419,TRUE,_xll.ohTrigger(RecalcTrigger,Trigger1Y)),NA())</f>
        <v>3.4499635840390397E-2</v>
      </c>
    </row>
    <row r="1420" spans="2:17" x14ac:dyDescent="0.2">
      <c r="B1420" s="46" t="s">
        <v>51</v>
      </c>
      <c r="D1420" s="49">
        <f>_xll.qlCalendarAdvance(LocalCalendar,$D1419,B1420,"f",FALSE)</f>
        <v>49249</v>
      </c>
      <c r="E1420" s="49">
        <f>_xll.qlInterestRateIndexValueDate(IndexON,D1420)</f>
        <v>49249</v>
      </c>
      <c r="F1420" s="52">
        <f>IFERROR(_xll.qlIndexFixing(IndexON,D1420,TRUE,_xll.ohTrigger(RecalcTrigger,TriggerON)),NA())</f>
        <v>3.0369634250524413E-2</v>
      </c>
      <c r="H1420" s="49">
        <f>_xll.qlCalendarAdvance(IborCalendar,$H1419,B1420,"f",FALSE)</f>
        <v>49242</v>
      </c>
      <c r="I1420" s="49">
        <f>_xll.qlInterestRateIndexValueDate(Index1M,$H1420)</f>
        <v>49244</v>
      </c>
      <c r="J1420" s="52">
        <f>IFERROR(_xll.qlIndexFixing(Index1M,$H1420,TRUE,_xll.ohTrigger(RecalcTrigger,Trigger1M)),NA())</f>
        <v>3.1079175804505598E-2</v>
      </c>
      <c r="K1420" s="52">
        <f>IFERROR(_xll.qlIndexFixing(ONIndex1M,I1420,TRUE,_xll.ohTrigger(RecalcTrigger,Trigger1M)),NA())</f>
        <v>3.1050668421475081E-2</v>
      </c>
      <c r="L1420" s="52">
        <f>IFERROR(_xll.qlIndexFixing(Index3M,H1420,TRUE,_xll.ohTrigger(RecalcTrigger,Trigger3M)),NA())</f>
        <v>3.2444623748211124E-2</v>
      </c>
      <c r="M1420" s="52">
        <f>IFERROR(_xll.qlIndexFixing(ONIndex3M,I1420,TRUE,_xll.ohTrigger(RecalcTrigger,Trigger3M)),NA())</f>
        <v>3.2340309025356007E-2</v>
      </c>
      <c r="N1420" s="52">
        <f>IFERROR(_xll.qlIndexFixing(Index6M,$H1420,TRUE,_xll.ohTrigger(RecalcTrigger,Trigger6M)),NA())</f>
        <v>3.3576439278522545E-2</v>
      </c>
      <c r="O1420" s="52">
        <f>IFERROR(_xll.qlIndexFixing(ONIndex6M,I1420,TRUE,_xll.ohTrigger(RecalcTrigger,Trigger6M)),NA())</f>
        <v>3.3356875934833496E-2</v>
      </c>
      <c r="P1420" s="52">
        <f>IFERROR(_xll.qlIndexFixing(Index1Y,$H1420,TRUE,_xll.ohTrigger(RecalcTrigger,Trigger1Y)),NA())</f>
        <v>3.4796748731174325E-2</v>
      </c>
      <c r="Q1420" s="52">
        <f>IFERROR(_xll.qlIndexFixing(ONIndex1Y,I1420,TRUE,_xll.ohTrigger(RecalcTrigger,Trigger1Y)),NA())</f>
        <v>3.4489695192299052E-2</v>
      </c>
    </row>
    <row r="1421" spans="2:17" x14ac:dyDescent="0.2">
      <c r="B1421" s="46" t="s">
        <v>51</v>
      </c>
      <c r="D1421" s="49">
        <f>_xll.qlCalendarAdvance(LocalCalendar,$D1420,B1421,"f",FALSE)</f>
        <v>49256</v>
      </c>
      <c r="E1421" s="49">
        <f>_xll.qlInterestRateIndexValueDate(IndexON,D1421)</f>
        <v>49256</v>
      </c>
      <c r="F1421" s="52">
        <f>IFERROR(_xll.qlIndexFixing(IndexON,D1421,TRUE,_xll.ohTrigger(RecalcTrigger,TriggerON)),NA())</f>
        <v>3.0363701795597109E-2</v>
      </c>
      <c r="H1421" s="49">
        <f>_xll.qlCalendarAdvance(IborCalendar,$H1420,B1421,"f",FALSE)</f>
        <v>49249</v>
      </c>
      <c r="I1421" s="49">
        <f>_xll.qlInterestRateIndexValueDate(Index1M,$H1421)</f>
        <v>49251</v>
      </c>
      <c r="J1421" s="52">
        <f>IFERROR(_xll.qlIndexFixing(Index1M,$H1421,TRUE,_xll.ohTrigger(RecalcTrigger,Trigger1M)),NA())</f>
        <v>3.1074664482926069E-2</v>
      </c>
      <c r="K1421" s="52">
        <f>IFERROR(_xll.qlIndexFixing(ONIndex1M,I1421,TRUE,_xll.ohTrigger(RecalcTrigger,Trigger1M)),NA())</f>
        <v>3.1046175790860886E-2</v>
      </c>
      <c r="L1421" s="52">
        <f>IFERROR(_xll.qlIndexFixing(Index3M,H1421,TRUE,_xll.ohTrigger(RecalcTrigger,Trigger3M)),NA())</f>
        <v>3.2440250265825518E-2</v>
      </c>
      <c r="M1421" s="52">
        <f>IFERROR(_xll.qlIndexFixing(ONIndex3M,I1421,TRUE,_xll.ohTrigger(RecalcTrigger,Trigger3M)),NA())</f>
        <v>3.2336049036407744E-2</v>
      </c>
      <c r="N1421" s="52">
        <f>IFERROR(_xll.qlIndexFixing(Index6M,$H1421,TRUE,_xll.ohTrigger(RecalcTrigger,Trigger6M)),NA())</f>
        <v>3.3570570645311743E-2</v>
      </c>
      <c r="O1421" s="52">
        <f>IFERROR(_xll.qlIndexFixing(ONIndex6M,I1421,TRUE,_xll.ohTrigger(RecalcTrigger,Trigger6M)),NA())</f>
        <v>3.3352485965805201E-2</v>
      </c>
      <c r="P1421" s="52">
        <f>IFERROR(_xll.qlIndexFixing(Index1Y,$H1421,TRUE,_xll.ohTrigger(RecalcTrigger,Trigger1Y)),NA())</f>
        <v>3.4784871788288582E-2</v>
      </c>
      <c r="Q1421" s="52">
        <f>IFERROR(_xll.qlIndexFixing(ONIndex1Y,I1421,TRUE,_xll.ohTrigger(RecalcTrigger,Trigger1Y)),NA())</f>
        <v>3.4479678392376201E-2</v>
      </c>
    </row>
    <row r="1422" spans="2:17" x14ac:dyDescent="0.2">
      <c r="B1422" s="46" t="s">
        <v>51</v>
      </c>
      <c r="D1422" s="49">
        <f>_xll.qlCalendarAdvance(LocalCalendar,$D1421,B1422,"f",FALSE)</f>
        <v>49263</v>
      </c>
      <c r="E1422" s="49">
        <f>_xll.qlInterestRateIndexValueDate(IndexON,D1422)</f>
        <v>49263</v>
      </c>
      <c r="F1422" s="52">
        <f>IFERROR(_xll.qlIndexFixing(IndexON,D1422,TRUE,_xll.ohTrigger(RecalcTrigger,TriggerON)),NA())</f>
        <v>3.0357742005096E-2</v>
      </c>
      <c r="H1422" s="49">
        <f>_xll.qlCalendarAdvance(IborCalendar,$H1421,B1422,"f",FALSE)</f>
        <v>49256</v>
      </c>
      <c r="I1422" s="49">
        <f>_xll.qlInterestRateIndexValueDate(Index1M,$H1422)</f>
        <v>49261</v>
      </c>
      <c r="J1422" s="52">
        <f>IFERROR(_xll.qlIndexFixing(Index1M,$H1422,TRUE,_xll.ohTrigger(RecalcTrigger,Trigger1M)),NA())</f>
        <v>3.1067196518163698E-2</v>
      </c>
      <c r="K1422" s="52">
        <f>IFERROR(_xll.qlIndexFixing(ONIndex1M,I1422,TRUE,_xll.ohTrigger(RecalcTrigger,Trigger1M)),NA())</f>
        <v>3.1037717815713961E-2</v>
      </c>
      <c r="L1422" s="52">
        <f>IFERROR(_xll.qlIndexFixing(Index3M,H1422,TRUE,_xll.ohTrigger(RecalcTrigger,Trigger3M)),NA())</f>
        <v>3.2431699442967324E-2</v>
      </c>
      <c r="M1422" s="52">
        <f>IFERROR(_xll.qlIndexFixing(ONIndex3M,I1422,TRUE,_xll.ohTrigger(RecalcTrigger,Trigger3M)),NA())</f>
        <v>3.2327651295185333E-2</v>
      </c>
      <c r="N1422" s="52">
        <f>IFERROR(_xll.qlIndexFixing(Index6M,$H1422,TRUE,_xll.ohTrigger(RecalcTrigger,Trigger6M)),NA())</f>
        <v>3.3565123378947369E-2</v>
      </c>
      <c r="O1422" s="52">
        <f>IFERROR(_xll.qlIndexFixing(ONIndex6M,I1422,TRUE,_xll.ohTrigger(RecalcTrigger,Trigger6M)),NA())</f>
        <v>3.3343732365986867E-2</v>
      </c>
      <c r="P1422" s="52">
        <f>IFERROR(_xll.qlIndexFixing(Index1Y,$H1422,TRUE,_xll.ohTrigger(RecalcTrigger,Trigger1Y)),NA())</f>
        <v>3.4766286933572275E-2</v>
      </c>
      <c r="Q1422" s="52">
        <f>IFERROR(_xll.qlIndexFixing(ONIndex1Y,I1422,TRUE,_xll.ohTrigger(RecalcTrigger,Trigger1Y)),NA())</f>
        <v>3.4463388929211192E-2</v>
      </c>
    </row>
    <row r="1423" spans="2:17" x14ac:dyDescent="0.2">
      <c r="B1423" s="46" t="s">
        <v>51</v>
      </c>
      <c r="D1423" s="49">
        <f>_xll.qlCalendarAdvance(LocalCalendar,$D1422,B1423,"f",FALSE)</f>
        <v>49270</v>
      </c>
      <c r="E1423" s="49">
        <f>_xll.qlInterestRateIndexValueDate(IndexON,D1423)</f>
        <v>49270</v>
      </c>
      <c r="F1423" s="52">
        <f>IFERROR(_xll.qlIndexFixing(IndexON,D1423,TRUE,_xll.ohTrigger(RecalcTrigger,TriggerON)),NA())</f>
        <v>3.0352605559946788E-2</v>
      </c>
      <c r="H1423" s="49">
        <f>_xll.qlCalendarAdvance(IborCalendar,$H1422,B1423,"f",FALSE)</f>
        <v>49263</v>
      </c>
      <c r="I1423" s="49">
        <f>_xll.qlInterestRateIndexValueDate(Index1M,$H1423)</f>
        <v>49265</v>
      </c>
      <c r="J1423" s="52">
        <f>IFERROR(_xll.qlIndexFixing(Index1M,$H1423,TRUE,_xll.ohTrigger(RecalcTrigger,Trigger1M)),NA())</f>
        <v>3.1065630094666636E-2</v>
      </c>
      <c r="K1423" s="52">
        <f>IFERROR(_xll.qlIndexFixing(ONIndex1M,I1423,TRUE,_xll.ohTrigger(RecalcTrigger,Trigger1M)),NA())</f>
        <v>3.1037178808048793E-2</v>
      </c>
      <c r="L1423" s="52">
        <f>IFERROR(_xll.qlIndexFixing(Index3M,H1423,TRUE,_xll.ohTrigger(RecalcTrigger,Trigger3M)),NA())</f>
        <v>3.2432607275658734E-2</v>
      </c>
      <c r="M1423" s="52">
        <f>IFERROR(_xll.qlIndexFixing(ONIndex3M,I1423,TRUE,_xll.ohTrigger(RecalcTrigger,Trigger3M)),NA())</f>
        <v>3.2327493093546877E-2</v>
      </c>
      <c r="N1423" s="52">
        <f>IFERROR(_xll.qlIndexFixing(Index6M,$H1423,TRUE,_xll.ohTrigger(RecalcTrigger,Trigger6M)),NA())</f>
        <v>3.3561231780578279E-2</v>
      </c>
      <c r="O1423" s="52">
        <f>IFERROR(_xll.qlIndexFixing(ONIndex6M,I1423,TRUE,_xll.ohTrigger(RecalcTrigger,Trigger6M)),NA())</f>
        <v>3.3343663132168189E-2</v>
      </c>
      <c r="P1423" s="52">
        <f>IFERROR(_xll.qlIndexFixing(Index1Y,$H1423,TRUE,_xll.ohTrigger(RecalcTrigger,Trigger1Y)),NA())</f>
        <v>3.4761071508538077E-2</v>
      </c>
      <c r="Q1423" s="52">
        <f>IFERROR(_xll.qlIndexFixing(ONIndex1Y,I1423,TRUE,_xll.ohTrigger(RecalcTrigger,Trigger1Y)),NA())</f>
        <v>3.4459416337035975E-2</v>
      </c>
    </row>
    <row r="1424" spans="2:17" x14ac:dyDescent="0.2">
      <c r="B1424" s="46" t="s">
        <v>51</v>
      </c>
      <c r="D1424" s="49">
        <f>_xll.qlCalendarAdvance(LocalCalendar,$D1423,B1424,"f",FALSE)</f>
        <v>49277</v>
      </c>
      <c r="E1424" s="49">
        <f>_xll.qlInterestRateIndexValueDate(IndexON,D1424)</f>
        <v>49277</v>
      </c>
      <c r="F1424" s="52">
        <f>IFERROR(_xll.qlIndexFixing(IndexON,D1424,TRUE,_xll.ohTrigger(RecalcTrigger,TriggerON)),NA())</f>
        <v>3.0345740417292433E-2</v>
      </c>
      <c r="H1424" s="49">
        <f>_xll.qlCalendarAdvance(IborCalendar,$H1423,B1424,"f",FALSE)</f>
        <v>49270</v>
      </c>
      <c r="I1424" s="49">
        <f>_xll.qlInterestRateIndexValueDate(Index1M,$H1424)</f>
        <v>49272</v>
      </c>
      <c r="J1424" s="52">
        <f>IFERROR(_xll.qlIndexFixing(Index1M,$H1424,TRUE,_xll.ohTrigger(RecalcTrigger,Trigger1M)),NA())</f>
        <v>3.1063137764676702E-2</v>
      </c>
      <c r="K1424" s="52">
        <f>IFERROR(_xll.qlIndexFixing(ONIndex1M,I1424,TRUE,_xll.ohTrigger(RecalcTrigger,Trigger1M)),NA())</f>
        <v>3.103267445587754E-2</v>
      </c>
      <c r="L1424" s="52">
        <f>IFERROR(_xll.qlIndexFixing(Index3M,H1424,TRUE,_xll.ohTrigger(RecalcTrigger,Trigger3M)),NA())</f>
        <v>3.2427057327902971E-2</v>
      </c>
      <c r="M1424" s="52">
        <f>IFERROR(_xll.qlIndexFixing(ONIndex3M,I1424,TRUE,_xll.ohTrigger(RecalcTrigger,Trigger3M)),NA())</f>
        <v>3.2323197139607629E-2</v>
      </c>
      <c r="N1424" s="52">
        <f>IFERROR(_xll.qlIndexFixing(Index6M,$H1424,TRUE,_xll.ohTrigger(RecalcTrigger,Trigger6M)),NA())</f>
        <v>3.3556540560593429E-2</v>
      </c>
      <c r="O1424" s="52">
        <f>IFERROR(_xll.qlIndexFixing(ONIndex6M,I1424,TRUE,_xll.ohTrigger(RecalcTrigger,Trigger6M)),NA())</f>
        <v>3.3339230267612763E-2</v>
      </c>
      <c r="P1424" s="52">
        <f>IFERROR(_xll.qlIndexFixing(Index1Y,$H1424,TRUE,_xll.ohTrigger(RecalcTrigger,Trigger1Y)),NA())</f>
        <v>3.4749154912417951E-2</v>
      </c>
      <c r="Q1424" s="52">
        <f>IFERROR(_xll.qlIndexFixing(ONIndex1Y,I1424,TRUE,_xll.ohTrigger(RecalcTrigger,Trigger1Y)),NA())</f>
        <v>3.4449171081751828E-2</v>
      </c>
    </row>
    <row r="1425" spans="2:17" x14ac:dyDescent="0.2">
      <c r="B1425" s="46" t="s">
        <v>51</v>
      </c>
      <c r="D1425" s="49">
        <f>_xll.qlCalendarAdvance(LocalCalendar,$D1424,B1425,"f",FALSE)</f>
        <v>49284</v>
      </c>
      <c r="E1425" s="49">
        <f>_xll.qlInterestRateIndexValueDate(IndexON,D1425)</f>
        <v>49284</v>
      </c>
      <c r="F1425" s="52">
        <f>IFERROR(_xll.qlIndexFixing(IndexON,D1425,TRUE,_xll.ohTrigger(RecalcTrigger,TriggerON)),NA())</f>
        <v>3.033969862006991E-2</v>
      </c>
      <c r="H1425" s="49">
        <f>_xll.qlCalendarAdvance(IborCalendar,$H1424,B1425,"f",FALSE)</f>
        <v>49277</v>
      </c>
      <c r="I1425" s="49">
        <f>_xll.qlInterestRateIndexValueDate(Index1M,$H1425)</f>
        <v>49279</v>
      </c>
      <c r="J1425" s="52">
        <f>IFERROR(_xll.qlIndexFixing(Index1M,$H1425,TRUE,_xll.ohTrigger(RecalcTrigger,Trigger1M)),NA())</f>
        <v>3.1057594747651851E-2</v>
      </c>
      <c r="K1425" s="52">
        <f>IFERROR(_xll.qlIndexFixing(ONIndex1M,I1425,TRUE,_xll.ohTrigger(RecalcTrigger,Trigger1M)),NA())</f>
        <v>3.1028166196511719E-2</v>
      </c>
      <c r="L1425" s="52">
        <f>IFERROR(_xll.qlIndexFixing(Index3M,H1425,TRUE,_xll.ohTrigger(RecalcTrigger,Trigger3M)),NA())</f>
        <v>3.24180841901196E-2</v>
      </c>
      <c r="M1425" s="52">
        <f>IFERROR(_xll.qlIndexFixing(ONIndex3M,I1425,TRUE,_xll.ohTrigger(RecalcTrigger,Trigger3M)),NA())</f>
        <v>3.2318889197284761E-2</v>
      </c>
      <c r="N1425" s="52">
        <f>IFERROR(_xll.qlIndexFixing(Index6M,$H1425,TRUE,_xll.ohTrigger(RecalcTrigger,Trigger6M)),NA())</f>
        <v>3.3553048454390867E-2</v>
      </c>
      <c r="O1425" s="52">
        <f>IFERROR(_xll.qlIndexFixing(ONIndex6M,I1425,TRUE,_xll.ohTrigger(RecalcTrigger,Trigger6M)),NA())</f>
        <v>3.3334783104521648E-2</v>
      </c>
      <c r="P1425" s="52">
        <f>IFERROR(_xll.qlIndexFixing(Index1Y,$H1425,TRUE,_xll.ohTrigger(RecalcTrigger,Trigger1Y)),NA())</f>
        <v>3.4737231839034634E-2</v>
      </c>
      <c r="Q1425" s="52">
        <f>IFERROR(_xll.qlIndexFixing(ONIndex1Y,I1425,TRUE,_xll.ohTrigger(RecalcTrigger,Trigger1Y)),NA())</f>
        <v>3.4438849674662819E-2</v>
      </c>
    </row>
    <row r="1426" spans="2:17" x14ac:dyDescent="0.2">
      <c r="B1426" s="46" t="s">
        <v>51</v>
      </c>
      <c r="D1426" s="49">
        <f>_xll.qlCalendarAdvance(LocalCalendar,$D1425,B1426,"f",FALSE)</f>
        <v>49291</v>
      </c>
      <c r="E1426" s="49">
        <f>_xll.qlInterestRateIndexValueDate(IndexON,D1426)</f>
        <v>49291</v>
      </c>
      <c r="F1426" s="52">
        <f>IFERROR(_xll.qlIndexFixing(IndexON,D1426,TRUE,_xll.ohTrigger(RecalcTrigger,TriggerON)),NA())</f>
        <v>3.0333629487113711E-2</v>
      </c>
      <c r="H1426" s="49">
        <f>_xll.qlCalendarAdvance(IborCalendar,$H1425,B1426,"f",FALSE)</f>
        <v>49284</v>
      </c>
      <c r="I1426" s="49">
        <f>_xll.qlInterestRateIndexValueDate(Index1M,$H1426)</f>
        <v>49286</v>
      </c>
      <c r="J1426" s="52">
        <f>IFERROR(_xll.qlIndexFixing(Index1M,$H1426,TRUE,_xll.ohTrigger(RecalcTrigger,Trigger1M)),NA())</f>
        <v>3.1052049149601323E-2</v>
      </c>
      <c r="K1426" s="52">
        <f>IFERROR(_xll.qlIndexFixing(ONIndex1M,I1426,TRUE,_xll.ohTrigger(RecalcTrigger,Trigger1M)),NA())</f>
        <v>3.1023654030031267E-2</v>
      </c>
      <c r="L1426" s="52">
        <f>IFERROR(_xll.qlIndexFixing(Index3M,H1426,TRUE,_xll.ohTrigger(RecalcTrigger,Trigger3M)),NA())</f>
        <v>3.2413655339950331E-2</v>
      </c>
      <c r="M1426" s="52">
        <f>IFERROR(_xll.qlIndexFixing(ONIndex3M,I1426,TRUE,_xll.ohTrigger(RecalcTrigger,Trigger3M)),NA())</f>
        <v>3.2314569266684856E-2</v>
      </c>
      <c r="N1426" s="52">
        <f>IFERROR(_xll.qlIndexFixing(Index6M,$H1426,TRUE,_xll.ohTrigger(RecalcTrigger,Trigger6M)),NA())</f>
        <v>3.3548326710806611E-2</v>
      </c>
      <c r="O1426" s="52">
        <f>IFERROR(_xll.qlIndexFixing(ONIndex6M,I1426,TRUE,_xll.ohTrigger(RecalcTrigger,Trigger6M)),NA())</f>
        <v>3.3330321642974781E-2</v>
      </c>
      <c r="P1426" s="52">
        <f>IFERROR(_xll.qlIndexFixing(Index1Y,$H1426,TRUE,_xll.ohTrigger(RecalcTrigger,Trigger1Y)),NA())</f>
        <v>3.4725305658366429E-2</v>
      </c>
      <c r="Q1426" s="52">
        <f>IFERROR(_xll.qlIndexFixing(ONIndex1Y,I1426,TRUE,_xll.ohTrigger(RecalcTrigger,Trigger1Y)),NA())</f>
        <v>3.442845211587553E-2</v>
      </c>
    </row>
    <row r="1427" spans="2:17" x14ac:dyDescent="0.2">
      <c r="B1427" s="46" t="s">
        <v>51</v>
      </c>
      <c r="D1427" s="49">
        <f>_xll.qlCalendarAdvance(LocalCalendar,$D1426,B1427,"f",FALSE)</f>
        <v>49298</v>
      </c>
      <c r="E1427" s="49">
        <f>_xll.qlInterestRateIndexValueDate(IndexON,D1427)</f>
        <v>49298</v>
      </c>
      <c r="F1427" s="52">
        <f>IFERROR(_xll.qlIndexFixing(IndexON,D1427,TRUE,_xll.ohTrigger(RecalcTrigger,TriggerON)),NA())</f>
        <v>3.032753301874358E-2</v>
      </c>
      <c r="H1427" s="49">
        <f>_xll.qlCalendarAdvance(IborCalendar,$H1426,B1427,"f",FALSE)</f>
        <v>49291</v>
      </c>
      <c r="I1427" s="49">
        <f>_xll.qlInterestRateIndexValueDate(Index1M,$H1427)</f>
        <v>49293</v>
      </c>
      <c r="J1427" s="52">
        <f>IFERROR(_xll.qlIndexFixing(Index1M,$H1427,TRUE,_xll.ohTrigger(RecalcTrigger,Trigger1M)),NA())</f>
        <v>3.1048527698945005E-2</v>
      </c>
      <c r="K1427" s="52">
        <f>IFERROR(_xll.qlIndexFixing(ONIndex1M,I1427,TRUE,_xll.ohTrigger(RecalcTrigger,Trigger1M)),NA())</f>
        <v>3.1019137956356246E-2</v>
      </c>
      <c r="L1427" s="52">
        <f>IFERROR(_xll.qlIndexFixing(Index3M,H1427,TRUE,_xll.ohTrigger(RecalcTrigger,Trigger3M)),NA())</f>
        <v>3.2409214412266962E-2</v>
      </c>
      <c r="M1427" s="52">
        <f>IFERROR(_xll.qlIndexFixing(ONIndex3M,I1427,TRUE,_xll.ohTrigger(RecalcTrigger,Trigger3M)),NA())</f>
        <v>3.2310237347674686E-2</v>
      </c>
      <c r="N1427" s="52">
        <f>IFERROR(_xll.qlIndexFixing(Index6M,$H1427,TRUE,_xll.ohTrigger(RecalcTrigger,Trigger6M)),NA())</f>
        <v>3.354359044120768E-2</v>
      </c>
      <c r="O1427" s="52">
        <f>IFERROR(_xll.qlIndexFixing(ONIndex6M,I1427,TRUE,_xll.ohTrigger(RecalcTrigger,Trigger6M)),NA())</f>
        <v>3.332584588291887E-2</v>
      </c>
      <c r="P1427" s="52">
        <f>IFERROR(_xll.qlIndexFixing(Index1Y,$H1427,TRUE,_xll.ohTrigger(RecalcTrigger,Trigger1Y)),NA())</f>
        <v>3.471337974023176E-2</v>
      </c>
      <c r="Q1427" s="52">
        <f>IFERROR(_xll.qlIndexFixing(ONIndex1Y,I1427,TRUE,_xll.ohTrigger(RecalcTrigger,Trigger1Y)),NA())</f>
        <v>3.4417978405336669E-2</v>
      </c>
    </row>
    <row r="1428" spans="2:17" x14ac:dyDescent="0.2">
      <c r="B1428" s="46" t="s">
        <v>51</v>
      </c>
      <c r="D1428" s="49">
        <f>_xll.qlCalendarAdvance(LocalCalendar,$D1427,B1428,"f",FALSE)</f>
        <v>49305</v>
      </c>
      <c r="E1428" s="49">
        <f>_xll.qlInterestRateIndexValueDate(IndexON,D1428)</f>
        <v>49305</v>
      </c>
      <c r="F1428" s="52">
        <f>IFERROR(_xll.qlIndexFixing(IndexON,D1428,TRUE,_xll.ohTrigger(RecalcTrigger,TriggerON)),NA())</f>
        <v>3.0321409214719708E-2</v>
      </c>
      <c r="H1428" s="49">
        <f>_xll.qlCalendarAdvance(IborCalendar,$H1427,B1428,"f",FALSE)</f>
        <v>49298</v>
      </c>
      <c r="I1428" s="49">
        <f>_xll.qlInterestRateIndexValueDate(Index1M,$H1428)</f>
        <v>49300</v>
      </c>
      <c r="J1428" s="52">
        <f>IFERROR(_xll.qlIndexFixing(Index1M,$H1428,TRUE,_xll.ohTrigger(RecalcTrigger,Trigger1M)),NA())</f>
        <v>3.1042975611162014E-2</v>
      </c>
      <c r="K1428" s="52">
        <f>IFERROR(_xll.qlIndexFixing(ONIndex1M,I1428,TRUE,_xll.ohTrigger(RecalcTrigger,Trigger1M)),NA())</f>
        <v>3.1016643666376353E-2</v>
      </c>
      <c r="L1428" s="52">
        <f>IFERROR(_xll.qlIndexFixing(Index3M,H1428,TRUE,_xll.ohTrigger(RecalcTrigger,Trigger3M)),NA())</f>
        <v>3.240476140711479E-2</v>
      </c>
      <c r="M1428" s="52">
        <f>IFERROR(_xll.qlIndexFixing(ONIndex3M,I1428,TRUE,_xll.ohTrigger(RecalcTrigger,Trigger3M)),NA())</f>
        <v>3.2308170627578292E-2</v>
      </c>
      <c r="N1428" s="52">
        <f>IFERROR(_xll.qlIndexFixing(Index6M,$H1428,TRUE,_xll.ohTrigger(RecalcTrigger,Trigger6M)),NA())</f>
        <v>3.3538839645697281E-2</v>
      </c>
      <c r="O1428" s="52">
        <f>IFERROR(_xll.qlIndexFixing(ONIndex6M,I1428,TRUE,_xll.ohTrigger(RecalcTrigger,Trigger6M)),NA())</f>
        <v>3.3323797013657952E-2</v>
      </c>
      <c r="P1428" s="52">
        <f>IFERROR(_xll.qlIndexFixing(Index1Y,$H1428,TRUE,_xll.ohTrigger(RecalcTrigger,Trigger1Y)),NA())</f>
        <v>3.4701457454293316E-2</v>
      </c>
      <c r="Q1428" s="52">
        <f>IFERROR(_xll.qlIndexFixing(ONIndex1Y,I1428,TRUE,_xll.ohTrigger(RecalcTrigger,Trigger1Y)),NA())</f>
        <v>3.4409202304152231E-2</v>
      </c>
    </row>
    <row r="1429" spans="2:17" x14ac:dyDescent="0.2">
      <c r="B1429" s="46" t="s">
        <v>51</v>
      </c>
      <c r="D1429" s="49">
        <f>_xll.qlCalendarAdvance(LocalCalendar,$D1428,B1429,"f",FALSE)</f>
        <v>49312</v>
      </c>
      <c r="E1429" s="49">
        <f>_xll.qlInterestRateIndexValueDate(IndexON,D1429)</f>
        <v>49312</v>
      </c>
      <c r="F1429" s="52">
        <f>IFERROR(_xll.qlIndexFixing(IndexON,D1429,TRUE,_xll.ohTrigger(RecalcTrigger,TriggerON)),NA())</f>
        <v>3.0315258075201967E-2</v>
      </c>
      <c r="H1429" s="49">
        <f>_xll.qlCalendarAdvance(IborCalendar,$H1428,B1429,"f",FALSE)</f>
        <v>49305</v>
      </c>
      <c r="I1429" s="49">
        <f>_xll.qlInterestRateIndexValueDate(Index1M,$H1429)</f>
        <v>49307</v>
      </c>
      <c r="J1429" s="52">
        <f>IFERROR(_xll.qlIndexFixing(Index1M,$H1429,TRUE,_xll.ohTrigger(RecalcTrigger,Trigger1M)),NA())</f>
        <v>3.1040457002920716E-2</v>
      </c>
      <c r="K1429" s="52">
        <f>IFERROR(_xll.qlIndexFixing(ONIndex1M,I1429,TRUE,_xll.ohTrigger(RecalcTrigger,Trigger1M)),NA())</f>
        <v>3.1011106266929378E-2</v>
      </c>
      <c r="L1429" s="52">
        <f>IFERROR(_xll.qlIndexFixing(Index3M,H1429,TRUE,_xll.ohTrigger(RecalcTrigger,Trigger3M)),NA())</f>
        <v>3.2401429188809179E-2</v>
      </c>
      <c r="M1429" s="52">
        <f>IFERROR(_xll.qlIndexFixing(ONIndex3M,I1429,TRUE,_xll.ohTrigger(RecalcTrigger,Trigger3M)),NA())</f>
        <v>3.2302674916440122E-2</v>
      </c>
      <c r="N1429" s="52">
        <f>IFERROR(_xll.qlIndexFixing(Index6M,$H1429,TRUE,_xll.ohTrigger(RecalcTrigger,Trigger6M)),NA())</f>
        <v>3.3534074324378639E-2</v>
      </c>
      <c r="O1429" s="52">
        <f>IFERROR(_xll.qlIndexFixing(ONIndex6M,I1429,TRUE,_xll.ohTrigger(RecalcTrigger,Trigger6M)),NA())</f>
        <v>3.3318070654571041E-2</v>
      </c>
      <c r="P1429" s="52">
        <f>IFERROR(_xll.qlIndexFixing(Index1Y,$H1429,TRUE,_xll.ohTrigger(RecalcTrigger,Trigger1Y)),NA())</f>
        <v>3.4689542170053066E-2</v>
      </c>
      <c r="Q1429" s="52">
        <f>IFERROR(_xll.qlIndexFixing(ONIndex1Y,I1429,TRUE,_xll.ohTrigger(RecalcTrigger,Trigger1Y)),NA())</f>
        <v>3.4397683233566845E-2</v>
      </c>
    </row>
    <row r="1430" spans="2:17" x14ac:dyDescent="0.2">
      <c r="B1430" s="46" t="s">
        <v>51</v>
      </c>
      <c r="D1430" s="49">
        <f>_xll.qlCalendarAdvance(LocalCalendar,$D1429,B1430,"f",FALSE)</f>
        <v>49319</v>
      </c>
      <c r="E1430" s="49">
        <f>_xll.qlInterestRateIndexValueDate(IndexON,D1430)</f>
        <v>49319</v>
      </c>
      <c r="F1430" s="52">
        <f>IFERROR(_xll.qlIndexFixing(IndexON,D1430,TRUE,_xll.ohTrigger(RecalcTrigger,TriggerON)),NA())</f>
        <v>3.0309079600030486E-2</v>
      </c>
      <c r="H1430" s="49">
        <f>_xll.qlCalendarAdvance(IborCalendar,$H1429,B1430,"f",FALSE)</f>
        <v>49312</v>
      </c>
      <c r="I1430" s="49">
        <f>_xll.qlInterestRateIndexValueDate(Index1M,$H1430)</f>
        <v>49314</v>
      </c>
      <c r="J1430" s="52">
        <f>IFERROR(_xll.qlIndexFixing(Index1M,$H1430,TRUE,_xll.ohTrigger(RecalcTrigger,Trigger1M)),NA())</f>
        <v>3.1033886412715223E-2</v>
      </c>
      <c r="K1430" s="52">
        <f>IFERROR(_xll.qlIndexFixing(ONIndex1M,I1430,TRUE,_xll.ohTrigger(RecalcTrigger,Trigger1M)),NA())</f>
        <v>3.100556629232365E-2</v>
      </c>
      <c r="L1430" s="52">
        <f>IFERROR(_xll.qlIndexFixing(Index3M,H1430,TRUE,_xll.ohTrigger(RecalcTrigger,Trigger3M)),NA())</f>
        <v>3.2395819164555029E-2</v>
      </c>
      <c r="M1430" s="52">
        <f>IFERROR(_xll.qlIndexFixing(ONIndex3M,I1430,TRUE,_xll.ohTrigger(RecalcTrigger,Trigger3M)),NA())</f>
        <v>3.2297169660768787E-2</v>
      </c>
      <c r="N1430" s="52">
        <f>IFERROR(_xll.qlIndexFixing(Index6M,$H1430,TRUE,_xll.ohTrigger(RecalcTrigger,Trigger6M)),NA())</f>
        <v>3.3528088356784974E-2</v>
      </c>
      <c r="O1430" s="52">
        <f>IFERROR(_xll.qlIndexFixing(ONIndex6M,I1430,TRUE,_xll.ohTrigger(RecalcTrigger,Trigger6M)),NA())</f>
        <v>3.3312332811910039E-2</v>
      </c>
      <c r="P1430" s="52">
        <f>IFERROR(_xll.qlIndexFixing(Index1Y,$H1430,TRUE,_xll.ohTrigger(RecalcTrigger,Trigger1Y)),NA())</f>
        <v>3.4677637256856783E-2</v>
      </c>
      <c r="Q1430" s="52">
        <f>IFERROR(_xll.qlIndexFixing(ONIndex1Y,I1430,TRUE,_xll.ohTrigger(RecalcTrigger,Trigger1Y)),NA())</f>
        <v>3.4386100363743566E-2</v>
      </c>
    </row>
    <row r="1431" spans="2:17" x14ac:dyDescent="0.2">
      <c r="B1431" s="46" t="s">
        <v>51</v>
      </c>
      <c r="D1431" s="49">
        <f>_xll.qlCalendarAdvance(LocalCalendar,$D1430,B1431,"f",FALSE)</f>
        <v>49326</v>
      </c>
      <c r="E1431" s="49">
        <f>_xll.qlInterestRateIndexValueDate(IndexON,D1431)</f>
        <v>49326</v>
      </c>
      <c r="F1431" s="52">
        <f>IFERROR(_xll.qlIndexFixing(IndexON,D1431,TRUE,_xll.ohTrigger(RecalcTrigger,TriggerON)),NA())</f>
        <v>3.0302873789285201E-2</v>
      </c>
      <c r="H1431" s="49">
        <f>_xll.qlCalendarAdvance(IborCalendar,$H1430,B1431,"f",FALSE)</f>
        <v>49319</v>
      </c>
      <c r="I1431" s="49">
        <f>_xll.qlInterestRateIndexValueDate(Index1M,$H1431)</f>
        <v>49321</v>
      </c>
      <c r="J1431" s="52">
        <f>IFERROR(_xll.qlIndexFixing(Index1M,$H1431,TRUE,_xll.ohTrigger(RecalcTrigger,Trigger1M)),NA())</f>
        <v>3.1029335940997081E-2</v>
      </c>
      <c r="K1431" s="52">
        <f>IFERROR(_xll.qlIndexFixing(ONIndex1M,I1431,TRUE,_xll.ohTrigger(RecalcTrigger,Trigger1M)),NA())</f>
        <v>3.1002045430967851E-2</v>
      </c>
      <c r="L1431" s="52">
        <f>IFERROR(_xll.qlIndexFixing(Index3M,H1431,TRUE,_xll.ohTrigger(RecalcTrigger,Trigger3M)),NA())</f>
        <v>3.2391329927229151E-2</v>
      </c>
      <c r="M1431" s="52">
        <f>IFERROR(_xll.qlIndexFixing(ONIndex3M,I1431,TRUE,_xll.ohTrigger(RecalcTrigger,Trigger3M)),NA())</f>
        <v>3.2293924662658569E-2</v>
      </c>
      <c r="N1431" s="52">
        <f>IFERROR(_xll.qlIndexFixing(Index6M,$H1431,TRUE,_xll.ohTrigger(RecalcTrigger,Trigger6M)),NA())</f>
        <v>3.3523296714915836E-2</v>
      </c>
      <c r="O1431" s="52">
        <f>IFERROR(_xll.qlIndexFixing(ONIndex6M,I1431,TRUE,_xll.ohTrigger(RecalcTrigger,Trigger6M)),NA())</f>
        <v>3.3309016164753125E-2</v>
      </c>
      <c r="P1431" s="52">
        <f>IFERROR(_xll.qlIndexFixing(Index1Y,$H1431,TRUE,_xll.ohTrigger(RecalcTrigger,Trigger1Y)),NA())</f>
        <v>3.4665746083891252E-2</v>
      </c>
      <c r="Q1431" s="52">
        <f>IFERROR(_xll.qlIndexFixing(ONIndex1Y,I1431,TRUE,_xll.ohTrigger(RecalcTrigger,Trigger1Y)),NA())</f>
        <v>3.4376189819498304E-2</v>
      </c>
    </row>
    <row r="1432" spans="2:17" x14ac:dyDescent="0.2">
      <c r="B1432" s="46" t="s">
        <v>51</v>
      </c>
      <c r="D1432" s="49">
        <f>_xll.qlCalendarAdvance(LocalCalendar,$D1431,B1432,"f",FALSE)</f>
        <v>49333</v>
      </c>
      <c r="E1432" s="49">
        <f>_xll.qlInterestRateIndexValueDate(IndexON,D1432)</f>
        <v>49333</v>
      </c>
      <c r="F1432" s="52">
        <f>IFERROR(_xll.qlIndexFixing(IndexON,D1432,TRUE,_xll.ohTrigger(RecalcTrigger,TriggerON)),NA())</f>
        <v>3.0296640643046047E-2</v>
      </c>
      <c r="H1432" s="49">
        <f>_xll.qlCalendarAdvance(IborCalendar,$H1431,B1432,"f",FALSE)</f>
        <v>49326</v>
      </c>
      <c r="I1432" s="49">
        <f>_xll.qlInterestRateIndexValueDate(Index1M,$H1432)</f>
        <v>49328</v>
      </c>
      <c r="J1432" s="52">
        <f>IFERROR(_xll.qlIndexFixing(Index1M,$H1432,TRUE,_xll.ohTrigger(RecalcTrigger,Trigger1M)),NA())</f>
        <v>3.1025791559743665E-2</v>
      </c>
      <c r="K1432" s="52">
        <f>IFERROR(_xll.qlIndexFixing(ONIndex1M,I1432,TRUE,_xll.ohTrigger(RecalcTrigger,Trigger1M)),NA())</f>
        <v>3.0996498980435661E-2</v>
      </c>
      <c r="L1432" s="52">
        <f>IFERROR(_xll.qlIndexFixing(Index3M,H1432,TRUE,_xll.ohTrigger(RecalcTrigger,Trigger3M)),NA())</f>
        <v>3.2386828612592566E-2</v>
      </c>
      <c r="M1432" s="52">
        <f>IFERROR(_xll.qlIndexFixing(ONIndex3M,I1432,TRUE,_xll.ohTrigger(RecalcTrigger,Trigger3M)),NA())</f>
        <v>3.2288397927802137E-2</v>
      </c>
      <c r="N1432" s="52">
        <f>IFERROR(_xll.qlIndexFixing(Index6M,$H1432,TRUE,_xll.ohTrigger(RecalcTrigger,Trigger6M)),NA())</f>
        <v>3.3518492961593198E-2</v>
      </c>
      <c r="O1432" s="52">
        <f>IFERROR(_xll.qlIndexFixing(ONIndex6M,I1432,TRUE,_xll.ohTrigger(RecalcTrigger,Trigger6M)),NA())</f>
        <v>3.3303252605429989E-2</v>
      </c>
      <c r="P1432" s="52">
        <f>IFERROR(_xll.qlIndexFixing(Index1Y,$H1432,TRUE,_xll.ohTrigger(RecalcTrigger,Trigger1Y)),NA())</f>
        <v>3.4654689446760915E-2</v>
      </c>
      <c r="Q1432" s="52">
        <f>IFERROR(_xll.qlIndexFixing(ONIndex1Y,I1432,TRUE,_xll.ohTrigger(RecalcTrigger,Trigger1Y)),NA())</f>
        <v>3.4364467577780999E-2</v>
      </c>
    </row>
    <row r="1433" spans="2:17" x14ac:dyDescent="0.2">
      <c r="B1433" s="46" t="s">
        <v>51</v>
      </c>
      <c r="D1433" s="49">
        <f>_xll.qlCalendarAdvance(LocalCalendar,$D1432,B1433,"f",FALSE)</f>
        <v>49340</v>
      </c>
      <c r="E1433" s="49">
        <f>_xll.qlInterestRateIndexValueDate(IndexON,D1433)</f>
        <v>49340</v>
      </c>
      <c r="F1433" s="52">
        <f>IFERROR(_xll.qlIndexFixing(IndexON,D1433,TRUE,_xll.ohTrigger(RecalcTrigger,TriggerON)),NA())</f>
        <v>3.0290380161233088E-2</v>
      </c>
      <c r="H1433" s="49">
        <f>_xll.qlCalendarAdvance(IborCalendar,$H1432,B1433,"f",FALSE)</f>
        <v>49333</v>
      </c>
      <c r="I1433" s="49">
        <f>_xll.qlInterestRateIndexValueDate(Index1M,$H1433)</f>
        <v>49335</v>
      </c>
      <c r="J1433" s="52">
        <f>IFERROR(_xll.qlIndexFixing(Index1M,$H1433,TRUE,_xll.ohTrigger(RecalcTrigger,Trigger1M)),NA())</f>
        <v>3.1020223252607396E-2</v>
      </c>
      <c r="K1433" s="52">
        <f>IFERROR(_xll.qlIndexFixing(ONIndex1M,I1433,TRUE,_xll.ohTrigger(RecalcTrigger,Trigger1M)),NA())</f>
        <v>3.0991959463726459E-2</v>
      </c>
      <c r="L1433" s="52">
        <f>IFERROR(_xll.qlIndexFixing(Index3M,H1433,TRUE,_xll.ohTrigger(RecalcTrigger,Trigger3M)),NA())</f>
        <v>3.2382315220686131E-2</v>
      </c>
      <c r="M1433" s="52">
        <f>IFERROR(_xll.qlIndexFixing(ONIndex3M,I1433,TRUE,_xll.ohTrigger(RecalcTrigger,Trigger3M)),NA())</f>
        <v>3.2283994078809997E-2</v>
      </c>
      <c r="N1433" s="52">
        <f>IFERROR(_xll.qlIndexFixing(Index6M,$H1433,TRUE,_xll.ohTrigger(RecalcTrigger,Trigger6M)),NA())</f>
        <v>3.3513678396085378E-2</v>
      </c>
      <c r="O1433" s="52">
        <f>IFERROR(_xll.qlIndexFixing(ONIndex6M,I1433,TRUE,_xll.ohTrigger(RecalcTrigger,Trigger6M)),NA())</f>
        <v>3.3298691054506335E-2</v>
      </c>
      <c r="P1433" s="52">
        <f>IFERROR(_xll.qlIndexFixing(Index1Y,$H1433,TRUE,_xll.ohTrigger(RecalcTrigger,Trigger1Y)),NA())</f>
        <v>3.4642018434616548E-2</v>
      </c>
      <c r="Q1433" s="52">
        <f>IFERROR(_xll.qlIndexFixing(ONIndex1Y,I1433,TRUE,_xll.ohTrigger(RecalcTrigger,Trigger1Y)),NA())</f>
        <v>3.4353536957398845E-2</v>
      </c>
    </row>
    <row r="1434" spans="2:17" x14ac:dyDescent="0.2">
      <c r="B1434" s="46" t="s">
        <v>51</v>
      </c>
      <c r="D1434" s="49">
        <f>_xll.qlCalendarAdvance(LocalCalendar,$D1433,B1434,"f",FALSE)</f>
        <v>49347</v>
      </c>
      <c r="E1434" s="49">
        <f>_xll.qlInterestRateIndexValueDate(IndexON,D1434)</f>
        <v>49347</v>
      </c>
      <c r="F1434" s="52">
        <f>IFERROR(_xll.qlIndexFixing(IndexON,D1434,TRUE,_xll.ohTrigger(RecalcTrigger,TriggerON)),NA())</f>
        <v>3.0284092343846325E-2</v>
      </c>
      <c r="H1434" s="49">
        <f>_xll.qlCalendarAdvance(IborCalendar,$H1433,B1434,"f",FALSE)</f>
        <v>49340</v>
      </c>
      <c r="I1434" s="49">
        <f>_xll.qlInterestRateIndexValueDate(Index1M,$H1434)</f>
        <v>49342</v>
      </c>
      <c r="J1434" s="52">
        <f>IFERROR(_xll.qlIndexFixing(Index1M,$H1434,TRUE,_xll.ohTrigger(RecalcTrigger,Trigger1M)),NA())</f>
        <v>3.1012635015108852E-2</v>
      </c>
      <c r="K1434" s="52">
        <f>IFERROR(_xll.qlIndexFixing(ONIndex1M,I1434,TRUE,_xll.ohTrigger(RecalcTrigger,Trigger1M)),NA())</f>
        <v>3.0987416039902627E-2</v>
      </c>
      <c r="L1434" s="52">
        <f>IFERROR(_xll.qlIndexFixing(Index3M,H1434,TRUE,_xll.ohTrigger(RecalcTrigger,Trigger3M)),NA())</f>
        <v>3.2376663164075913E-2</v>
      </c>
      <c r="M1434" s="52">
        <f>IFERROR(_xll.qlIndexFixing(ONIndex3M,I1434,TRUE,_xll.ohTrigger(RecalcTrigger,Trigger3M)),NA())</f>
        <v>3.2279578241487528E-2</v>
      </c>
      <c r="N1434" s="52">
        <f>IFERROR(_xll.qlIndexFixing(Index6M,$H1434,TRUE,_xll.ohTrigger(RecalcTrigger,Trigger6M)),NA())</f>
        <v>3.3508854317654956E-2</v>
      </c>
      <c r="O1434" s="52">
        <f>IFERROR(_xll.qlIndexFixing(ONIndex6M,I1434,TRUE,_xll.ohTrigger(RecalcTrigger,Trigger6M)),NA())</f>
        <v>3.3294115205073638E-2</v>
      </c>
      <c r="P1434" s="52">
        <f>IFERROR(_xll.qlIndexFixing(Index1Y,$H1434,TRUE,_xll.ohTrigger(RecalcTrigger,Trigger1Y)),NA())</f>
        <v>3.4630188695896826E-2</v>
      </c>
      <c r="Q1434" s="52">
        <f>IFERROR(_xll.qlIndexFixing(ONIndex1Y,I1434,TRUE,_xll.ohTrigger(RecalcTrigger,Trigger1Y)),NA())</f>
        <v>3.4342530185451636E-2</v>
      </c>
    </row>
    <row r="1435" spans="2:17" x14ac:dyDescent="0.2">
      <c r="B1435" s="46" t="s">
        <v>51</v>
      </c>
      <c r="D1435" s="49">
        <f>_xll.qlCalendarAdvance(LocalCalendar,$D1434,B1435,"f",FALSE)</f>
        <v>49354</v>
      </c>
      <c r="E1435" s="49">
        <f>_xll.qlInterestRateIndexValueDate(IndexON,D1435)</f>
        <v>49354</v>
      </c>
      <c r="F1435" s="52">
        <f>IFERROR(_xll.qlIndexFixing(IndexON,D1435,TRUE,_xll.ohTrigger(RecalcTrigger,TriggerON)),NA())</f>
        <v>3.0277777190805821E-2</v>
      </c>
      <c r="H1435" s="49">
        <f>_xll.qlCalendarAdvance(IborCalendar,$H1434,B1435,"f",FALSE)</f>
        <v>49347</v>
      </c>
      <c r="I1435" s="49">
        <f>_xll.qlInterestRateIndexValueDate(Index1M,$H1435)</f>
        <v>49349</v>
      </c>
      <c r="J1435" s="52">
        <f>IFERROR(_xll.qlIndexFixing(Index1M,$H1435,TRUE,_xll.ohTrigger(RecalcTrigger,Trigger1M)),NA())</f>
        <v>3.1008070900576827E-2</v>
      </c>
      <c r="K1435" s="52">
        <f>IFERROR(_xll.qlIndexFixing(ONIndex1M,I1435,TRUE,_xll.ohTrigger(RecalcTrigger,Trigger1M)),NA())</f>
        <v>3.0982868708884226E-2</v>
      </c>
      <c r="L1435" s="52">
        <f>IFERROR(_xll.qlIndexFixing(Index3M,H1435,TRUE,_xll.ohTrigger(RecalcTrigger,Trigger3M)),NA())</f>
        <v>3.2372126886741924E-2</v>
      </c>
      <c r="M1435" s="52">
        <f>IFERROR(_xll.qlIndexFixing(ONIndex3M,I1435,TRUE,_xll.ohTrigger(RecalcTrigger,Trigger3M)),NA())</f>
        <v>3.2275150415888021E-2</v>
      </c>
      <c r="N1435" s="52">
        <f>IFERROR(_xll.qlIndexFixing(Index6M,$H1435,TRUE,_xll.ohTrigger(RecalcTrigger,Trigger6M)),NA())</f>
        <v>3.3504022025545956E-2</v>
      </c>
      <c r="O1435" s="52">
        <f>IFERROR(_xll.qlIndexFixing(ONIndex6M,I1435,TRUE,_xll.ohTrigger(RecalcTrigger,Trigger6M)),NA())</f>
        <v>3.3289525057158542E-2</v>
      </c>
      <c r="P1435" s="52">
        <f>IFERROR(_xll.qlIndexFixing(Index1Y,$H1435,TRUE,_xll.ohTrigger(RecalcTrigger,Trigger1Y)),NA())</f>
        <v>3.4618386172590242E-2</v>
      </c>
      <c r="Q1435" s="52">
        <f>IFERROR(_xll.qlIndexFixing(ONIndex1Y,I1435,TRUE,_xll.ohTrigger(RecalcTrigger,Trigger1Y)),NA())</f>
        <v>3.4331447261992665E-2</v>
      </c>
    </row>
    <row r="1436" spans="2:17" x14ac:dyDescent="0.2">
      <c r="B1436" s="46" t="s">
        <v>51</v>
      </c>
      <c r="D1436" s="49">
        <f>_xll.qlCalendarAdvance(LocalCalendar,$D1435,B1436,"f",FALSE)</f>
        <v>49361</v>
      </c>
      <c r="E1436" s="49">
        <f>_xll.qlInterestRateIndexValueDate(IndexON,D1436)</f>
        <v>49361</v>
      </c>
      <c r="F1436" s="52">
        <f>IFERROR(_xll.qlIndexFixing(IndexON,D1436,TRUE,_xll.ohTrigger(RecalcTrigger,TriggerON)),NA())</f>
        <v>3.0271434702271449E-2</v>
      </c>
      <c r="H1436" s="49">
        <f>_xll.qlCalendarAdvance(IborCalendar,$H1435,B1436,"f",FALSE)</f>
        <v>49354</v>
      </c>
      <c r="I1436" s="49">
        <f>_xll.qlInterestRateIndexValueDate(Index1M,$H1436)</f>
        <v>49356</v>
      </c>
      <c r="J1436" s="52">
        <f>IFERROR(_xll.qlIndexFixing(Index1M,$H1436,TRUE,_xll.ohTrigger(RecalcTrigger,Trigger1M)),NA())</f>
        <v>3.1003502871912923E-2</v>
      </c>
      <c r="K1436" s="52">
        <f>IFERROR(_xll.qlIndexFixing(ONIndex1M,I1436,TRUE,_xll.ohTrigger(RecalcTrigger,Trigger1M)),NA())</f>
        <v>3.0979324960762611E-2</v>
      </c>
      <c r="L1436" s="52">
        <f>IFERROR(_xll.qlIndexFixing(Index3M,H1436,TRUE,_xll.ohTrigger(RecalcTrigger,Trigger3M)),NA())</f>
        <v>3.2367578533280865E-2</v>
      </c>
      <c r="M1436" s="52">
        <f>IFERROR(_xll.qlIndexFixing(ONIndex3M,I1436,TRUE,_xll.ohTrigger(RecalcTrigger,Trigger3M)),NA())</f>
        <v>3.2271839214508269E-2</v>
      </c>
      <c r="N1436" s="52">
        <f>IFERROR(_xll.qlIndexFixing(Index6M,$H1436,TRUE,_xll.ohTrigger(RecalcTrigger,Trigger6M)),NA())</f>
        <v>3.3499182818994458E-2</v>
      </c>
      <c r="O1436" s="52">
        <f>IFERROR(_xll.qlIndexFixing(ONIndex6M,I1436,TRUE,_xll.ohTrigger(RecalcTrigger,Trigger6M)),NA())</f>
        <v>3.3286129694654054E-2</v>
      </c>
      <c r="P1436" s="52">
        <f>IFERROR(_xll.qlIndexFixing(Index1Y,$H1436,TRUE,_xll.ohTrigger(RecalcTrigger,Trigger1Y)),NA())</f>
        <v>3.4607447085158657E-2</v>
      </c>
      <c r="Q1436" s="52">
        <f>IFERROR(_xll.qlIndexFixing(ONIndex1Y,I1436,TRUE,_xll.ohTrigger(RecalcTrigger,Trigger1Y)),NA())</f>
        <v>3.4321123510105966E-2</v>
      </c>
    </row>
    <row r="1437" spans="2:17" x14ac:dyDescent="0.2">
      <c r="B1437" s="46" t="s">
        <v>51</v>
      </c>
      <c r="D1437" s="49">
        <f>_xll.qlCalendarAdvance(LocalCalendar,$D1436,B1437,"f",FALSE)</f>
        <v>49368</v>
      </c>
      <c r="E1437" s="49">
        <f>_xll.qlInterestRateIndexValueDate(IndexON,D1437)</f>
        <v>49368</v>
      </c>
      <c r="F1437" s="52">
        <f>IFERROR(_xll.qlIndexFixing(IndexON,D1437,TRUE,_xll.ohTrigger(RecalcTrigger,TriggerON)),NA())</f>
        <v>3.0265064878083336E-2</v>
      </c>
      <c r="H1437" s="49">
        <f>_xll.qlCalendarAdvance(IborCalendar,$H1436,B1437,"f",FALSE)</f>
        <v>49361</v>
      </c>
      <c r="I1437" s="49">
        <f>_xll.qlInterestRateIndexValueDate(Index1M,$H1437)</f>
        <v>49363</v>
      </c>
      <c r="J1437" s="52">
        <f>IFERROR(_xll.qlIndexFixing(Index1M,$H1437,TRUE,_xll.ohTrigger(RecalcTrigger,Trigger1M)),NA())</f>
        <v>3.100295753897947E-2</v>
      </c>
      <c r="K1437" s="52">
        <f>IFERROR(_xll.qlIndexFixing(ONIndex1M,I1437,TRUE,_xll.ohTrigger(RecalcTrigger,Trigger1M)),NA())</f>
        <v>3.0973762325317011E-2</v>
      </c>
      <c r="L1437" s="52">
        <f>IFERROR(_xll.qlIndexFixing(Index3M,H1437,TRUE,_xll.ohTrigger(RecalcTrigger,Trigger3M)),NA())</f>
        <v>3.2363018103734958E-2</v>
      </c>
      <c r="M1437" s="52">
        <f>IFERROR(_xll.qlIndexFixing(ONIndex3M,I1437,TRUE,_xll.ohTrigger(RecalcTrigger,Trigger3M)),NA())</f>
        <v>3.2266258799644731E-2</v>
      </c>
      <c r="N1437" s="52">
        <f>IFERROR(_xll.qlIndexFixing(Index6M,$H1437,TRUE,_xll.ohTrigger(RecalcTrigger,Trigger6M)),NA())</f>
        <v>3.3494337997223733E-2</v>
      </c>
      <c r="O1437" s="52">
        <f>IFERROR(_xll.qlIndexFixing(ONIndex6M,I1437,TRUE,_xll.ohTrigger(RecalcTrigger,Trigger6M)),NA())</f>
        <v>3.3280301865907802E-2</v>
      </c>
      <c r="P1437" s="52">
        <f>IFERROR(_xll.qlIndexFixing(Index1Y,$H1437,TRUE,_xll.ohTrigger(RecalcTrigger,Trigger1Y)),NA())</f>
        <v>3.4594876245688425E-2</v>
      </c>
      <c r="Q1437" s="52">
        <f>IFERROR(_xll.qlIndexFixing(ONIndex1Y,I1437,TRUE,_xll.ohTrigger(RecalcTrigger,Trigger1Y)),NA())</f>
        <v>3.4309052960406206E-2</v>
      </c>
    </row>
    <row r="1438" spans="2:17" x14ac:dyDescent="0.2">
      <c r="B1438" s="46" t="s">
        <v>51</v>
      </c>
      <c r="D1438" s="49">
        <f>_xll.qlCalendarAdvance(LocalCalendar,$D1437,B1438,"f",FALSE)</f>
        <v>49375</v>
      </c>
      <c r="E1438" s="49">
        <f>_xll.qlInterestRateIndexValueDate(IndexON,D1438)</f>
        <v>49375</v>
      </c>
      <c r="F1438" s="52">
        <f>IFERROR(_xll.qlIndexFixing(IndexON,D1438,TRUE,_xll.ohTrigger(RecalcTrigger,TriggerON)),NA())</f>
        <v>3.0258667718481291E-2</v>
      </c>
      <c r="H1438" s="49">
        <f>_xll.qlCalendarAdvance(IborCalendar,$H1437,B1438,"f",FALSE)</f>
        <v>49368</v>
      </c>
      <c r="I1438" s="49">
        <f>_xll.qlInterestRateIndexValueDate(Index1M,$H1438)</f>
        <v>49370</v>
      </c>
      <c r="J1438" s="52">
        <f>IFERROR(_xll.qlIndexFixing(Index1M,$H1438,TRUE,_xll.ohTrigger(RecalcTrigger,Trigger1M)),NA())</f>
        <v>3.0997373019577799E-2</v>
      </c>
      <c r="K1438" s="52">
        <f>IFERROR(_xll.qlIndexFixing(ONIndex1M,I1438,TRUE,_xll.ohTrigger(RecalcTrigger,Trigger1M)),NA())</f>
        <v>3.0969203272768198E-2</v>
      </c>
      <c r="L1438" s="52">
        <f>IFERROR(_xll.qlIndexFixing(Index3M,H1438,TRUE,_xll.ohTrigger(RecalcTrigger,Trigger3M)),NA())</f>
        <v>3.2364052580425871E-2</v>
      </c>
      <c r="M1438" s="52">
        <f>IFERROR(_xll.qlIndexFixing(ONIndex3M,I1438,TRUE,_xll.ohTrigger(RecalcTrigger,Trigger3M)),NA())</f>
        <v>3.2261795009027594E-2</v>
      </c>
      <c r="N1438" s="52">
        <f>IFERROR(_xll.qlIndexFixing(Index6M,$H1438,TRUE,_xll.ohTrigger(RecalcTrigger,Trigger6M)),NA())</f>
        <v>3.3495494465244247E-2</v>
      </c>
      <c r="O1438" s="52">
        <f>IFERROR(_xll.qlIndexFixing(ONIndex6M,I1438,TRUE,_xll.ohTrigger(RecalcTrigger,Trigger6M)),NA())</f>
        <v>3.3275668822572158E-2</v>
      </c>
      <c r="P1438" s="52">
        <f>IFERROR(_xll.qlIndexFixing(Index1Y,$H1438,TRUE,_xll.ohTrigger(RecalcTrigger,Trigger1Y)),NA())</f>
        <v>3.4583175578447221E-2</v>
      </c>
      <c r="Q1438" s="52">
        <f>IFERROR(_xll.qlIndexFixing(ONIndex1Y,I1438,TRUE,_xll.ohTrigger(RecalcTrigger,Trigger1Y)),NA())</f>
        <v>3.4297741582385299E-2</v>
      </c>
    </row>
    <row r="1439" spans="2:17" x14ac:dyDescent="0.2">
      <c r="B1439" s="46" t="s">
        <v>51</v>
      </c>
      <c r="D1439" s="49">
        <f>_xll.qlCalendarAdvance(LocalCalendar,$D1438,B1439,"f",FALSE)</f>
        <v>49382</v>
      </c>
      <c r="E1439" s="49">
        <f>_xll.qlInterestRateIndexValueDate(IndexON,D1439)</f>
        <v>49382</v>
      </c>
      <c r="F1439" s="52">
        <f>IFERROR(_xll.qlIndexFixing(IndexON,D1439,TRUE,_xll.ohTrigger(RecalcTrigger,TriggerON)),NA())</f>
        <v>3.025224322314557E-2</v>
      </c>
      <c r="H1439" s="49">
        <f>_xll.qlCalendarAdvance(IborCalendar,$H1438,B1439,"f",FALSE)</f>
        <v>49375</v>
      </c>
      <c r="I1439" s="49">
        <f>_xll.qlInterestRateIndexValueDate(Index1M,$H1439)</f>
        <v>49377</v>
      </c>
      <c r="J1439" s="52">
        <f>IFERROR(_xll.qlIndexFixing(Index1M,$H1439,TRUE,_xll.ohTrigger(RecalcTrigger,Trigger1M)),NA())</f>
        <v>3.099279122808965E-2</v>
      </c>
      <c r="K1439" s="52">
        <f>IFERROR(_xll.qlIndexFixing(ONIndex1M,I1439,TRUE,_xll.ohTrigger(RecalcTrigger,Trigger1M)),NA())</f>
        <v>3.0964640313104752E-2</v>
      </c>
      <c r="L1439" s="52">
        <f>IFERROR(_xll.qlIndexFixing(Index3M,H1439,TRUE,_xll.ohTrigger(RecalcTrigger,Trigger3M)),NA())</f>
        <v>3.2359461631632828E-2</v>
      </c>
      <c r="M1439" s="52">
        <f>IFERROR(_xll.qlIndexFixing(ONIndex3M,I1439,TRUE,_xll.ohTrigger(RecalcTrigger,Trigger3M)),NA())</f>
        <v>3.2257319230080128E-2</v>
      </c>
      <c r="N1439" s="52">
        <f>IFERROR(_xll.qlIndexFixing(Index6M,$H1439,TRUE,_xll.ohTrigger(RecalcTrigger,Trigger6M)),NA())</f>
        <v>3.3489440824680555E-2</v>
      </c>
      <c r="O1439" s="52">
        <f>IFERROR(_xll.qlIndexFixing(ONIndex6M,I1439,TRUE,_xll.ohTrigger(RecalcTrigger,Trigger6M)),NA())</f>
        <v>3.327102148078076E-2</v>
      </c>
      <c r="P1439" s="52">
        <f>IFERROR(_xll.qlIndexFixing(Index1Y,$H1439,TRUE,_xll.ohTrigger(RecalcTrigger,Trigger1Y)),NA())</f>
        <v>3.4571515599328313E-2</v>
      </c>
      <c r="Q1439" s="52">
        <f>IFERROR(_xll.qlIndexFixing(ONIndex1Y,I1439,TRUE,_xll.ohTrigger(RecalcTrigger,Trigger1Y)),NA())</f>
        <v>3.4286354052932566E-2</v>
      </c>
    </row>
    <row r="1440" spans="2:17" x14ac:dyDescent="0.2">
      <c r="B1440" s="46" t="s">
        <v>51</v>
      </c>
      <c r="D1440" s="49">
        <f>_xll.qlCalendarAdvance(LocalCalendar,$D1439,B1440,"f",FALSE)</f>
        <v>49389</v>
      </c>
      <c r="E1440" s="49">
        <f>_xll.qlInterestRateIndexValueDate(IndexON,D1440)</f>
        <v>49389</v>
      </c>
      <c r="F1440" s="52">
        <f>IFERROR(_xll.qlIndexFixing(IndexON,D1440,TRUE,_xll.ohTrigger(RecalcTrigger,TriggerON)),NA())</f>
        <v>3.0245791392475851E-2</v>
      </c>
      <c r="H1440" s="49">
        <f>_xll.qlCalendarAdvance(IborCalendar,$H1439,B1440,"f",FALSE)</f>
        <v>49382</v>
      </c>
      <c r="I1440" s="49">
        <f>_xll.qlInterestRateIndexValueDate(Index1M,$H1440)</f>
        <v>49384</v>
      </c>
      <c r="J1440" s="52">
        <f>IFERROR(_xll.qlIndexFixing(Index1M,$H1440,TRUE,_xll.ohTrigger(RecalcTrigger,Trigger1M)),NA())</f>
        <v>3.0988205521642824E-2</v>
      </c>
      <c r="K1440" s="52">
        <f>IFERROR(_xll.qlIndexFixing(ONIndex1M,I1440,TRUE,_xll.ohTrigger(RecalcTrigger,Trigger1M)),NA())</f>
        <v>3.0960073446246739E-2</v>
      </c>
      <c r="L1440" s="52">
        <f>IFERROR(_xll.qlIndexFixing(Index3M,H1440,TRUE,_xll.ohTrigger(RecalcTrigger,Trigger3M)),NA())</f>
        <v>3.2354858601775983E-2</v>
      </c>
      <c r="M1440" s="52">
        <f>IFERROR(_xll.qlIndexFixing(ONIndex3M,I1440,TRUE,_xll.ohTrigger(RecalcTrigger,Trigger3M)),NA())</f>
        <v>3.2252831462855625E-2</v>
      </c>
      <c r="N1440" s="52">
        <f>IFERROR(_xll.qlIndexFixing(Index6M,$H1440,TRUE,_xll.ohTrigger(RecalcTrigger,Trigger6M)),NA())</f>
        <v>3.3484587235045708E-2</v>
      </c>
      <c r="O1440" s="52">
        <f>IFERROR(_xll.qlIndexFixing(ONIndex6M,I1440,TRUE,_xll.ohTrigger(RecalcTrigger,Trigger6M)),NA())</f>
        <v>3.3266359840506965E-2</v>
      </c>
      <c r="P1440" s="52">
        <f>IFERROR(_xll.qlIndexFixing(Index1Y,$H1440,TRUE,_xll.ohTrigger(RecalcTrigger,Trigger1Y)),NA())</f>
        <v>3.4559899676131704E-2</v>
      </c>
      <c r="Q1440" s="52">
        <f>IFERROR(_xll.qlIndexFixing(ONIndex1Y,I1440,TRUE,_xll.ohTrigger(RecalcTrigger,Trigger1Y)),NA())</f>
        <v>3.427489037196807E-2</v>
      </c>
    </row>
    <row r="1441" spans="2:17" x14ac:dyDescent="0.2">
      <c r="B1441" s="46" t="s">
        <v>51</v>
      </c>
      <c r="D1441" s="49">
        <f>_xll.qlCalendarAdvance(LocalCalendar,$D1440,B1441,"f",FALSE)</f>
        <v>49396</v>
      </c>
      <c r="E1441" s="49">
        <f>_xll.qlInterestRateIndexValueDate(IndexON,D1441)</f>
        <v>49396</v>
      </c>
      <c r="F1441" s="52">
        <f>IFERROR(_xll.qlIndexFixing(IndexON,D1441,TRUE,_xll.ohTrigger(RecalcTrigger,TriggerON)),NA())</f>
        <v>3.0239312226152393E-2</v>
      </c>
      <c r="H1441" s="49">
        <f>_xll.qlCalendarAdvance(IborCalendar,$H1440,B1441,"f",FALSE)</f>
        <v>49389</v>
      </c>
      <c r="I1441" s="49">
        <f>_xll.qlInterestRateIndexValueDate(Index1M,$H1441)</f>
        <v>49395</v>
      </c>
      <c r="J1441" s="52">
        <f>IFERROR(_xll.qlIndexFixing(Index1M,$H1441,TRUE,_xll.ohTrigger(RecalcTrigger,Trigger1M)),NA())</f>
        <v>3.0980991501729772E-2</v>
      </c>
      <c r="K1441" s="52">
        <f>IFERROR(_xll.qlIndexFixing(ONIndex1M,I1441,TRUE,_xll.ohTrigger(RecalcTrigger,Trigger1M)),NA())</f>
        <v>3.0950881531390806E-2</v>
      </c>
      <c r="L1441" s="52">
        <f>IFERROR(_xll.qlIndexFixing(Index3M,H1441,TRUE,_xll.ohTrigger(RecalcTrigger,Trigger3M)),NA())</f>
        <v>3.2345367338417752E-2</v>
      </c>
      <c r="M1441" s="52">
        <f>IFERROR(_xll.qlIndexFixing(ONIndex3M,I1441,TRUE,_xll.ohTrigger(RecalcTrigger,Trigger3M)),NA())</f>
        <v>3.2243511665921432E-2</v>
      </c>
      <c r="N1441" s="52">
        <f>IFERROR(_xll.qlIndexFixing(Index6M,$H1441,TRUE,_xll.ohTrigger(RecalcTrigger,Trigger6M)),NA())</f>
        <v>3.3475759043867237E-2</v>
      </c>
      <c r="O1441" s="52">
        <f>IFERROR(_xll.qlIndexFixing(ONIndex6M,I1441,TRUE,_xll.ohTrigger(RecalcTrigger,Trigger6M)),NA())</f>
        <v>3.3256603326803358E-2</v>
      </c>
      <c r="P1441" s="52">
        <f>IFERROR(_xll.qlIndexFixing(Index1Y,$H1441,TRUE,_xll.ohTrigger(RecalcTrigger,Trigger1Y)),NA())</f>
        <v>3.4540884851501683E-2</v>
      </c>
      <c r="Q1441" s="52">
        <f>IFERROR(_xll.qlIndexFixing(ONIndex1Y,I1441,TRUE,_xll.ohTrigger(RecalcTrigger,Trigger1Y)),NA())</f>
        <v>3.4255122518533909E-2</v>
      </c>
    </row>
    <row r="1442" spans="2:17" x14ac:dyDescent="0.2">
      <c r="B1442" s="46" t="s">
        <v>51</v>
      </c>
      <c r="D1442" s="49">
        <f>_xll.qlCalendarAdvance(LocalCalendar,$D1441,B1442,"f",FALSE)</f>
        <v>49403</v>
      </c>
      <c r="E1442" s="49">
        <f>_xll.qlInterestRateIndexValueDate(IndexON,D1442)</f>
        <v>49403</v>
      </c>
      <c r="F1442" s="52">
        <f>IFERROR(_xll.qlIndexFixing(IndexON,D1442,TRUE,_xll.ohTrigger(RecalcTrigger,TriggerON)),NA())</f>
        <v>3.0232805724095257E-2</v>
      </c>
      <c r="H1442" s="49">
        <f>_xll.qlCalendarAdvance(IborCalendar,$H1441,B1442,"f",FALSE)</f>
        <v>49396</v>
      </c>
      <c r="I1442" s="49">
        <f>_xll.qlInterestRateIndexValueDate(Index1M,$H1442)</f>
        <v>49398</v>
      </c>
      <c r="J1442" s="52">
        <f>IFERROR(_xll.qlIndexFixing(Index1M,$H1442,TRUE,_xll.ohTrigger(RecalcTrigger,Trigger1M)),NA())</f>
        <v>3.0979022363922123E-2</v>
      </c>
      <c r="K1442" s="52">
        <f>IFERROR(_xll.qlIndexFixing(ONIndex1M,I1442,TRUE,_xll.ohTrigger(RecalcTrigger,Trigger1M)),NA())</f>
        <v>3.0950927991026944E-2</v>
      </c>
      <c r="L1442" s="52">
        <f>IFERROR(_xll.qlIndexFixing(Index3M,H1442,TRUE,_xll.ohTrigger(RecalcTrigger,Trigger3M)),NA())</f>
        <v>3.2342267574915609E-2</v>
      </c>
      <c r="M1442" s="52">
        <f>IFERROR(_xll.qlIndexFixing(ONIndex3M,I1442,TRUE,_xll.ohTrigger(RecalcTrigger,Trigger3M)),NA())</f>
        <v>3.2243819963388987E-2</v>
      </c>
      <c r="N1442" s="52">
        <f>IFERROR(_xll.qlIndexFixing(Index6M,$H1442,TRUE,_xll.ohTrigger(RecalcTrigger,Trigger6M)),NA())</f>
        <v>3.34712764837772E-2</v>
      </c>
      <c r="O1442" s="52">
        <f>IFERROR(_xll.qlIndexFixing(ONIndex6M,I1442,TRUE,_xll.ohTrigger(RecalcTrigger,Trigger6M)),NA())</f>
        <v>3.3256993664618761E-2</v>
      </c>
      <c r="P1442" s="52">
        <f>IFERROR(_xll.qlIndexFixing(Index1Y,$H1442,TRUE,_xll.ohTrigger(RecalcTrigger,Trigger1Y)),NA())</f>
        <v>3.4536813467956909E-2</v>
      </c>
      <c r="Q1442" s="52">
        <f>IFERROR(_xll.qlIndexFixing(ONIndex1Y,I1442,TRUE,_xll.ohTrigger(RecalcTrigger,Trigger1Y)),NA())</f>
        <v>3.4251734555876823E-2</v>
      </c>
    </row>
    <row r="1443" spans="2:17" x14ac:dyDescent="0.2">
      <c r="B1443" s="46" t="s">
        <v>51</v>
      </c>
      <c r="D1443" s="49">
        <f>_xll.qlCalendarAdvance(LocalCalendar,$D1442,B1443,"f",FALSE)</f>
        <v>49410</v>
      </c>
      <c r="E1443" s="49">
        <f>_xll.qlInterestRateIndexValueDate(IndexON,D1443)</f>
        <v>49410</v>
      </c>
      <c r="F1443" s="52">
        <f>IFERROR(_xll.qlIndexFixing(IndexON,D1443,TRUE,_xll.ohTrigger(RecalcTrigger,TriggerON)),NA())</f>
        <v>3.0226271886784062E-2</v>
      </c>
      <c r="H1443" s="49">
        <f>_xll.qlCalendarAdvance(IborCalendar,$H1442,B1443,"f",FALSE)</f>
        <v>49403</v>
      </c>
      <c r="I1443" s="49">
        <f>_xll.qlInterestRateIndexValueDate(Index1M,$H1443)</f>
        <v>49405</v>
      </c>
      <c r="J1443" s="52">
        <f>IFERROR(_xll.qlIndexFixing(Index1M,$H1443,TRUE,_xll.ohTrigger(RecalcTrigger,Trigger1M)),NA())</f>
        <v>3.0975427511232001E-2</v>
      </c>
      <c r="K1443" s="52">
        <f>IFERROR(_xll.qlIndexFixing(ONIndex1M,I1443,TRUE,_xll.ohTrigger(RecalcTrigger,Trigger1M)),NA())</f>
        <v>3.0946349402718454E-2</v>
      </c>
      <c r="L1443" s="52">
        <f>IFERROR(_xll.qlIndexFixing(Index3M,H1443,TRUE,_xll.ohTrigger(RecalcTrigger,Trigger3M)),NA())</f>
        <v>3.2337632505015847E-2</v>
      </c>
      <c r="M1443" s="52">
        <f>IFERROR(_xll.qlIndexFixing(ONIndex3M,I1443,TRUE,_xll.ohTrigger(RecalcTrigger,Trigger3M)),NA())</f>
        <v>3.2239296231173498E-2</v>
      </c>
      <c r="N1443" s="52">
        <f>IFERROR(_xll.qlIndexFixing(Index6M,$H1443,TRUE,_xll.ohTrigger(RecalcTrigger,Trigger6M)),NA())</f>
        <v>3.3471233837432612E-2</v>
      </c>
      <c r="O1443" s="52">
        <f>IFERROR(_xll.qlIndexFixing(ONIndex6M,I1443,TRUE,_xll.ohTrigger(RecalcTrigger,Trigger6M)),NA())</f>
        <v>3.3252289128897772E-2</v>
      </c>
      <c r="P1443" s="52">
        <f>IFERROR(_xll.qlIndexFixing(Index1Y,$H1443,TRUE,_xll.ohTrigger(RecalcTrigger,Trigger1Y)),NA())</f>
        <v>3.4525349917840988E-2</v>
      </c>
      <c r="Q1443" s="52">
        <f>IFERROR(_xll.qlIndexFixing(ONIndex1Y,I1443,TRUE,_xll.ohTrigger(RecalcTrigger,Trigger1Y)),NA())</f>
        <v>3.4240042420803363E-2</v>
      </c>
    </row>
    <row r="1444" spans="2:17" x14ac:dyDescent="0.2">
      <c r="B1444" s="46" t="s">
        <v>51</v>
      </c>
      <c r="D1444" s="49">
        <f>_xll.qlCalendarAdvance(LocalCalendar,$D1443,B1444,"f",FALSE)</f>
        <v>49417</v>
      </c>
      <c r="E1444" s="49">
        <f>_xll.qlInterestRateIndexValueDate(IndexON,D1444)</f>
        <v>49417</v>
      </c>
      <c r="F1444" s="52">
        <f>IFERROR(_xll.qlIndexFixing(IndexON,D1444,TRUE,_xll.ohTrigger(RecalcTrigger,TriggerON)),NA())</f>
        <v>3.0219710713659254E-2</v>
      </c>
      <c r="H1444" s="49">
        <f>_xll.qlCalendarAdvance(IborCalendar,$H1443,B1444,"f",FALSE)</f>
        <v>49410</v>
      </c>
      <c r="I1444" s="49">
        <f>_xll.qlInterestRateIndexValueDate(Index1M,$H1444)</f>
        <v>49412</v>
      </c>
      <c r="J1444" s="52">
        <f>IFERROR(_xll.qlIndexFixing(Index1M,$H1444,TRUE,_xll.ohTrigger(RecalcTrigger,Trigger1M)),NA())</f>
        <v>3.0969823546451797E-2</v>
      </c>
      <c r="K1444" s="52">
        <f>IFERROR(_xll.qlIndexFixing(ONIndex1M,I1444,TRUE,_xll.ohTrigger(RecalcTrigger,Trigger1M)),NA())</f>
        <v>3.094176690718875E-2</v>
      </c>
      <c r="L1444" s="52">
        <f>IFERROR(_xll.qlIndexFixing(Index3M,H1444,TRUE,_xll.ohTrigger(RecalcTrigger,Trigger3M)),NA())</f>
        <v>3.233298757601178E-2</v>
      </c>
      <c r="M1444" s="52">
        <f>IFERROR(_xll.qlIndexFixing(ONIndex3M,I1444,TRUE,_xll.ohTrigger(RecalcTrigger,Trigger3M)),NA())</f>
        <v>3.2234760510654326E-2</v>
      </c>
      <c r="N1444" s="52">
        <f>IFERROR(_xll.qlIndexFixing(Index6M,$H1444,TRUE,_xll.ohTrigger(RecalcTrigger,Trigger6M)),NA())</f>
        <v>3.346518562322718E-2</v>
      </c>
      <c r="O1444" s="52">
        <f>IFERROR(_xll.qlIndexFixing(ONIndex6M,I1444,TRUE,_xll.ohTrigger(RecalcTrigger,Trigger6M)),NA())</f>
        <v>3.3247570294800965E-2</v>
      </c>
      <c r="P1444" s="52">
        <f>IFERROR(_xll.qlIndexFixing(Index1Y,$H1444,TRUE,_xll.ohTrigger(RecalcTrigger,Trigger1Y)),NA())</f>
        <v>3.4514815545451882E-2</v>
      </c>
      <c r="Q1444" s="52">
        <f>IFERROR(_xll.qlIndexFixing(ONIndex1Y,I1444,TRUE,_xll.ohTrigger(RecalcTrigger,Trigger1Y)),NA())</f>
        <v>3.422827413427143E-2</v>
      </c>
    </row>
    <row r="1445" spans="2:17" x14ac:dyDescent="0.2">
      <c r="B1445" s="46" t="s">
        <v>51</v>
      </c>
      <c r="D1445" s="49">
        <f>_xll.qlCalendarAdvance(LocalCalendar,$D1444,B1445,"f",FALSE)</f>
        <v>49424</v>
      </c>
      <c r="E1445" s="49">
        <f>_xll.qlInterestRateIndexValueDate(IndexON,D1445)</f>
        <v>49424</v>
      </c>
      <c r="F1445" s="52">
        <f>IFERROR(_xll.qlIndexFixing(IndexON,D1445,TRUE,_xll.ohTrigger(RecalcTrigger,TriggerON)),NA())</f>
        <v>3.0213122205200449E-2</v>
      </c>
      <c r="H1445" s="49">
        <f>_xll.qlCalendarAdvance(IborCalendar,$H1444,B1445,"f",FALSE)</f>
        <v>49417</v>
      </c>
      <c r="I1445" s="49">
        <f>_xll.qlInterestRateIndexValueDate(Index1M,$H1445)</f>
        <v>49419</v>
      </c>
      <c r="J1445" s="52">
        <f>IFERROR(_xll.qlIndexFixing(Index1M,$H1445,TRUE,_xll.ohTrigger(RecalcTrigger,Trigger1M)),NA())</f>
        <v>3.0965218265319869E-2</v>
      </c>
      <c r="K1445" s="52">
        <f>IFERROR(_xll.qlIndexFixing(ONIndex1M,I1445,TRUE,_xll.ohTrigger(RecalcTrigger,Trigger1M)),NA())</f>
        <v>3.0937180504491124E-2</v>
      </c>
      <c r="L1445" s="52">
        <f>IFERROR(_xll.qlIndexFixing(Index3M,H1445,TRUE,_xll.ohTrigger(RecalcTrigger,Trigger3M)),NA())</f>
        <v>3.2328335006671004E-2</v>
      </c>
      <c r="M1445" s="52">
        <f>IFERROR(_xll.qlIndexFixing(ONIndex3M,I1445,TRUE,_xll.ohTrigger(RecalcTrigger,Trigger3M)),NA())</f>
        <v>3.2230212801751534E-2</v>
      </c>
      <c r="N1445" s="52">
        <f>IFERROR(_xll.qlIndexFixing(Index6M,$H1445,TRUE,_xll.ohTrigger(RecalcTrigger,Trigger6M)),NA())</f>
        <v>3.3460344764534682E-2</v>
      </c>
      <c r="O1445" s="52">
        <f>IFERROR(_xll.qlIndexFixing(ONIndex6M,I1445,TRUE,_xll.ohTrigger(RecalcTrigger,Trigger6M)),NA())</f>
        <v>3.3242837162195116E-2</v>
      </c>
      <c r="P1445" s="52">
        <f>IFERROR(_xll.qlIndexFixing(Index1Y,$H1445,TRUE,_xll.ohTrigger(RecalcTrigger,Trigger1Y)),NA())</f>
        <v>3.4502598761620325E-2</v>
      </c>
      <c r="Q1445" s="52">
        <f>IFERROR(_xll.qlIndexFixing(ONIndex1Y,I1445,TRUE,_xll.ohTrigger(RecalcTrigger,Trigger1Y)),NA())</f>
        <v>3.4216429696494188E-2</v>
      </c>
    </row>
    <row r="1446" spans="2:17" x14ac:dyDescent="0.2">
      <c r="B1446" s="46" t="s">
        <v>51</v>
      </c>
      <c r="D1446" s="49">
        <f>_xll.qlCalendarAdvance(LocalCalendar,$D1445,B1446,"f",FALSE)</f>
        <v>49431</v>
      </c>
      <c r="E1446" s="49">
        <f>_xll.qlInterestRateIndexValueDate(IndexON,D1446)</f>
        <v>49431</v>
      </c>
      <c r="F1446" s="52">
        <f>IFERROR(_xll.qlIndexFixing(IndexON,D1446,TRUE,_xll.ohTrigger(RecalcTrigger,TriggerON)),NA())</f>
        <v>3.0206506361087904E-2</v>
      </c>
      <c r="H1446" s="49">
        <f>_xll.qlCalendarAdvance(IborCalendar,$H1445,B1446,"f",FALSE)</f>
        <v>49424</v>
      </c>
      <c r="I1446" s="49">
        <f>_xll.qlInterestRateIndexValueDate(Index1M,$H1446)</f>
        <v>49426</v>
      </c>
      <c r="J1446" s="52">
        <f>IFERROR(_xll.qlIndexFixing(Index1M,$H1446,TRUE,_xll.ohTrigger(RecalcTrigger,Trigger1M)),NA())</f>
        <v>3.0961609641948218E-2</v>
      </c>
      <c r="K1446" s="52">
        <f>IFERROR(_xll.qlIndexFixing(ONIndex1M,I1446,TRUE,_xll.ohTrigger(RecalcTrigger,Trigger1M)),NA())</f>
        <v>3.0932590194705512E-2</v>
      </c>
      <c r="L1446" s="52">
        <f>IFERROR(_xll.qlIndexFixing(Index3M,H1446,TRUE,_xll.ohTrigger(RecalcTrigger,Trigger3M)),NA())</f>
        <v>3.23236770157488E-2</v>
      </c>
      <c r="M1446" s="52">
        <f>IFERROR(_xll.qlIndexFixing(ONIndex3M,I1446,TRUE,_xll.ohTrigger(RecalcTrigger,Trigger3M)),NA())</f>
        <v>3.2225653104651641E-2</v>
      </c>
      <c r="N1446" s="52">
        <f>IFERROR(_xll.qlIndexFixing(Index6M,$H1446,TRUE,_xll.ohTrigger(RecalcTrigger,Trigger6M)),NA())</f>
        <v>3.3455510266537078E-2</v>
      </c>
      <c r="O1446" s="52">
        <f>IFERROR(_xll.qlIndexFixing(ONIndex6M,I1446,TRUE,_xll.ohTrigger(RecalcTrigger,Trigger6M)),NA())</f>
        <v>3.3238089731160159E-2</v>
      </c>
      <c r="P1446" s="52">
        <f>IFERROR(_xll.qlIndexFixing(Index1Y,$H1446,TRUE,_xll.ohTrigger(RecalcTrigger,Trigger1Y)),NA())</f>
        <v>3.4491317889520333E-2</v>
      </c>
      <c r="Q1446" s="52">
        <f>IFERROR(_xll.qlIndexFixing(ONIndex1Y,I1446,TRUE,_xll.ohTrigger(RecalcTrigger,Trigger1Y)),NA())</f>
        <v>3.4204509107391701E-2</v>
      </c>
    </row>
    <row r="1447" spans="2:17" x14ac:dyDescent="0.2">
      <c r="B1447" s="46" t="s">
        <v>51</v>
      </c>
      <c r="D1447" s="49">
        <f>_xll.qlCalendarAdvance(LocalCalendar,$D1446,B1447,"f",FALSE)</f>
        <v>49438</v>
      </c>
      <c r="E1447" s="49">
        <f>_xll.qlInterestRateIndexValueDate(IndexON,D1447)</f>
        <v>49438</v>
      </c>
      <c r="F1447" s="52">
        <f>IFERROR(_xll.qlIndexFixing(IndexON,D1447,TRUE,_xll.ohTrigger(RecalcTrigger,TriggerON)),NA())</f>
        <v>3.0199863181401554E-2</v>
      </c>
      <c r="H1447" s="49">
        <f>_xll.qlCalendarAdvance(IborCalendar,$H1446,B1447,"f",FALSE)</f>
        <v>49431</v>
      </c>
      <c r="I1447" s="49">
        <f>_xll.qlInterestRateIndexValueDate(Index1M,$H1447)</f>
        <v>49433</v>
      </c>
      <c r="J1447" s="52">
        <f>IFERROR(_xll.qlIndexFixing(Index1M,$H1447,TRUE,_xll.ohTrigger(RecalcTrigger,Trigger1M)),NA())</f>
        <v>3.0955995958293438E-2</v>
      </c>
      <c r="K1447" s="52">
        <f>IFERROR(_xll.qlIndexFixing(ONIndex1M,I1447,TRUE,_xll.ohTrigger(RecalcTrigger,Trigger1M)),NA())</f>
        <v>3.092899607138655E-2</v>
      </c>
      <c r="L1447" s="52">
        <f>IFERROR(_xll.qlIndexFixing(Index3M,H1447,TRUE,_xll.ohTrigger(RecalcTrigger,Trigger3M)),NA())</f>
        <v>3.2322356411381585E-2</v>
      </c>
      <c r="M1447" s="52">
        <f>IFERROR(_xll.qlIndexFixing(ONIndex3M,I1447,TRUE,_xll.ohTrigger(RecalcTrigger,Trigger3M)),NA())</f>
        <v>3.2222196166575845E-2</v>
      </c>
      <c r="N1447" s="52">
        <f>IFERROR(_xll.qlIndexFixing(Index6M,$H1447,TRUE,_xll.ohTrigger(RecalcTrigger,Trigger6M)),NA())</f>
        <v>3.3450683400707233E-2</v>
      </c>
      <c r="O1447" s="52">
        <f>IFERROR(_xll.qlIndexFixing(ONIndex6M,I1447,TRUE,_xll.ohTrigger(RecalcTrigger,Trigger6M)),NA())</f>
        <v>3.3234521084029023E-2</v>
      </c>
      <c r="P1447" s="52">
        <f>IFERROR(_xll.qlIndexFixing(Index1Y,$H1447,TRUE,_xll.ohTrigger(RecalcTrigger,Trigger1Y)),NA())</f>
        <v>3.4480992848362292E-2</v>
      </c>
      <c r="Q1447" s="52">
        <f>IFERROR(_xll.qlIndexFixing(ONIndex1Y,I1447,TRUE,_xll.ohTrigger(RecalcTrigger,Trigger1Y)),NA())</f>
        <v>3.4193275693932268E-2</v>
      </c>
    </row>
    <row r="1448" spans="2:17" x14ac:dyDescent="0.2">
      <c r="B1448" s="46" t="s">
        <v>51</v>
      </c>
      <c r="D1448" s="49">
        <f>_xll.qlCalendarAdvance(LocalCalendar,$D1447,B1448,"f",FALSE)</f>
        <v>49445</v>
      </c>
      <c r="E1448" s="49">
        <f>_xll.qlInterestRateIndexValueDate(IndexON,D1448)</f>
        <v>49445</v>
      </c>
      <c r="F1448" s="52">
        <f>IFERROR(_xll.qlIndexFixing(IndexON,D1448,TRUE,_xll.ohTrigger(RecalcTrigger,TriggerON)),NA())</f>
        <v>3.0193192666301272E-2</v>
      </c>
      <c r="H1448" s="49">
        <f>_xll.qlCalendarAdvance(IborCalendar,$H1447,B1448,"f",FALSE)</f>
        <v>49438</v>
      </c>
      <c r="I1448" s="49">
        <f>_xll.qlInterestRateIndexValueDate(Index1M,$H1448)</f>
        <v>49440</v>
      </c>
      <c r="J1448" s="52">
        <f>IFERROR(_xll.qlIndexFixing(Index1M,$H1448,TRUE,_xll.ohTrigger(RecalcTrigger,Trigger1M)),NA())</f>
        <v>3.0951378932406664E-2</v>
      </c>
      <c r="K1448" s="52">
        <f>IFERROR(_xll.qlIndexFixing(ONIndex1M,I1448,TRUE,_xll.ohTrigger(RecalcTrigger,Trigger1M)),NA())</f>
        <v>3.0923397853550583E-2</v>
      </c>
      <c r="L1448" s="52">
        <f>IFERROR(_xll.qlIndexFixing(Index3M,H1448,TRUE,_xll.ohTrigger(RecalcTrigger,Trigger3M)),NA())</f>
        <v>3.2317694581524968E-2</v>
      </c>
      <c r="M1448" s="52">
        <f>IFERROR(_xll.qlIndexFixing(ONIndex3M,I1448,TRUE,_xll.ohTrigger(RecalcTrigger,Trigger3M)),NA())</f>
        <v>3.2216497745380934E-2</v>
      </c>
      <c r="N1448" s="52">
        <f>IFERROR(_xll.qlIndexFixing(Index6M,$H1448,TRUE,_xll.ohTrigger(RecalcTrigger,Trigger6M)),NA())</f>
        <v>3.3447070713105834E-2</v>
      </c>
      <c r="O1448" s="52">
        <f>IFERROR(_xll.qlIndexFixing(ONIndex6M,I1448,TRUE,_xll.ohTrigger(RecalcTrigger,Trigger6M)),NA())</f>
        <v>3.3228551973696341E-2</v>
      </c>
      <c r="P1448" s="52">
        <f>IFERROR(_xll.qlIndexFixing(Index1Y,$H1448,TRUE,_xll.ohTrigger(RecalcTrigger,Trigger1Y)),NA())</f>
        <v>3.4468962391311753E-2</v>
      </c>
      <c r="Q1448" s="52">
        <f>IFERROR(_xll.qlIndexFixing(ONIndex1Y,I1448,TRUE,_xll.ohTrigger(RecalcTrigger,Trigger1Y)),NA())</f>
        <v>3.4180439475264279E-2</v>
      </c>
    </row>
    <row r="1449" spans="2:17" x14ac:dyDescent="0.2">
      <c r="B1449" s="46" t="s">
        <v>51</v>
      </c>
      <c r="D1449" s="49">
        <f>_xll.qlCalendarAdvance(LocalCalendar,$D1448,B1449,"f",FALSE)</f>
        <v>49452</v>
      </c>
      <c r="E1449" s="49">
        <f>_xll.qlInterestRateIndexValueDate(IndexON,D1449)</f>
        <v>49452</v>
      </c>
      <c r="F1449" s="52">
        <f>IFERROR(_xll.qlIndexFixing(IndexON,D1449,TRUE,_xll.ohTrigger(RecalcTrigger,TriggerON)),NA())</f>
        <v>3.0186494815467313E-2</v>
      </c>
      <c r="H1449" s="49">
        <f>_xll.qlCalendarAdvance(IborCalendar,$H1448,B1449,"f",FALSE)</f>
        <v>49445</v>
      </c>
      <c r="I1449" s="49">
        <f>_xll.qlInterestRateIndexValueDate(Index1M,$H1449)</f>
        <v>49447</v>
      </c>
      <c r="J1449" s="52">
        <f>IFERROR(_xll.qlIndexFixing(Index1M,$H1449,TRUE,_xll.ohTrigger(RecalcTrigger,Trigger1M)),NA())</f>
        <v>3.0946757991610205E-2</v>
      </c>
      <c r="K1449" s="52">
        <f>IFERROR(_xll.qlIndexFixing(ONIndex1M,I1449,TRUE,_xll.ohTrigger(RecalcTrigger,Trigger1M)),NA())</f>
        <v>3.0918795822207912E-2</v>
      </c>
      <c r="L1449" s="52">
        <f>IFERROR(_xll.qlIndexFixing(Index3M,H1449,TRUE,_xll.ohTrigger(RecalcTrigger,Trigger3M)),NA())</f>
        <v>3.2313034482600353E-2</v>
      </c>
      <c r="M1449" s="52">
        <f>IFERROR(_xll.qlIndexFixing(ONIndex3M,I1449,TRUE,_xll.ohTrigger(RecalcTrigger,Trigger3M)),NA())</f>
        <v>3.2211902083316701E-2</v>
      </c>
      <c r="N1449" s="52">
        <f>IFERROR(_xll.qlIndexFixing(Index6M,$H1449,TRUE,_xll.ohTrigger(RecalcTrigger,Trigger6M)),NA())</f>
        <v>3.3441057651380106E-2</v>
      </c>
      <c r="O1449" s="52">
        <f>IFERROR(_xll.qlIndexFixing(ONIndex6M,I1449,TRUE,_xll.ohTrigger(RecalcTrigger,Trigger6M)),NA())</f>
        <v>3.322376164726748E-2</v>
      </c>
      <c r="P1449" s="52">
        <f>IFERROR(_xll.qlIndexFixing(Index1Y,$H1449,TRUE,_xll.ohTrigger(RecalcTrigger,Trigger1Y)),NA())</f>
        <v>3.4457894498386765E-2</v>
      </c>
      <c r="Q1449" s="52">
        <f>IFERROR(_xll.qlIndexFixing(ONIndex1Y,I1449,TRUE,_xll.ohTrigger(RecalcTrigger,Trigger1Y)),NA())</f>
        <v>3.4168290432345927E-2</v>
      </c>
    </row>
    <row r="1450" spans="2:17" x14ac:dyDescent="0.2">
      <c r="B1450" s="46" t="s">
        <v>51</v>
      </c>
      <c r="D1450" s="49">
        <f>_xll.qlCalendarAdvance(LocalCalendar,$D1449,B1450,"f",FALSE)</f>
        <v>49459</v>
      </c>
      <c r="E1450" s="49">
        <f>_xll.qlInterestRateIndexValueDate(IndexON,D1450)</f>
        <v>49459</v>
      </c>
      <c r="F1450" s="52">
        <f>IFERROR(_xll.qlIndexFixing(IndexON,D1450,TRUE,_xll.ohTrigger(RecalcTrigger,TriggerON)),NA())</f>
        <v>3.0179769629219422E-2</v>
      </c>
      <c r="H1450" s="49">
        <f>_xll.qlCalendarAdvance(IborCalendar,$H1449,B1450,"f",FALSE)</f>
        <v>49452</v>
      </c>
      <c r="I1450" s="49">
        <f>_xll.qlInterestRateIndexValueDate(Index1M,$H1450)</f>
        <v>49454</v>
      </c>
      <c r="J1450" s="52">
        <f>IFERROR(_xll.qlIndexFixing(Index1M,$H1450,TRUE,_xll.ohTrigger(RecalcTrigger,Trigger1M)),NA())</f>
        <v>3.0942133135909218E-2</v>
      </c>
      <c r="K1450" s="52">
        <f>IFERROR(_xll.qlIndexFixing(ONIndex1M,I1450,TRUE,_xll.ohTrigger(RecalcTrigger,Trigger1M)),NA())</f>
        <v>3.0915187954376755E-2</v>
      </c>
      <c r="L1450" s="52">
        <f>IFERROR(_xll.qlIndexFixing(Index3M,H1450,TRUE,_xll.ohTrigger(RecalcTrigger,Trigger3M)),NA())</f>
        <v>3.2309492875198319E-2</v>
      </c>
      <c r="M1450" s="52">
        <f>IFERROR(_xll.qlIndexFixing(ONIndex3M,I1450,TRUE,_xll.ohTrigger(RecalcTrigger,Trigger3M)),NA())</f>
        <v>3.2208405377605054E-2</v>
      </c>
      <c r="N1450" s="52">
        <f>IFERROR(_xll.qlIndexFixing(Index6M,$H1450,TRUE,_xll.ohTrigger(RecalcTrigger,Trigger6M)),NA())</f>
        <v>3.3436261310768073E-2</v>
      </c>
      <c r="O1450" s="52">
        <f>IFERROR(_xll.qlIndexFixing(ONIndex6M,I1450,TRUE,_xll.ohTrigger(RecalcTrigger,Trigger6M)),NA())</f>
        <v>3.322014571431442E-2</v>
      </c>
      <c r="P1450" s="52">
        <f>IFERROR(_xll.qlIndexFixing(Index1Y,$H1450,TRUE,_xll.ohTrigger(RecalcTrigger,Trigger1Y)),NA())</f>
        <v>3.4447809808966466E-2</v>
      </c>
      <c r="Q1450" s="52">
        <f>IFERROR(_xll.qlIndexFixing(ONIndex1Y,I1450,TRUE,_xll.ohTrigger(RecalcTrigger,Trigger1Y)),NA())</f>
        <v>3.4156808786058868E-2</v>
      </c>
    </row>
    <row r="1451" spans="2:17" x14ac:dyDescent="0.2">
      <c r="B1451" s="46" t="s">
        <v>51</v>
      </c>
      <c r="D1451" s="49">
        <f>_xll.qlCalendarAdvance(LocalCalendar,$D1450,B1451,"f",FALSE)</f>
        <v>49466</v>
      </c>
      <c r="E1451" s="49">
        <f>_xll.qlInterestRateIndexValueDate(IndexON,D1451)</f>
        <v>49466</v>
      </c>
      <c r="F1451" s="52">
        <f>IFERROR(_xll.qlIndexFixing(IndexON,D1451,TRUE,_xll.ohTrigger(RecalcTrigger,TriggerON)),NA())</f>
        <v>3.017301710731779E-2</v>
      </c>
      <c r="H1451" s="49">
        <f>_xll.qlCalendarAdvance(IborCalendar,$H1450,B1451,"f",FALSE)</f>
        <v>49459</v>
      </c>
      <c r="I1451" s="49">
        <f>_xll.qlInterestRateIndexValueDate(Index1M,$H1451)</f>
        <v>49461</v>
      </c>
      <c r="J1451" s="52">
        <f>IFERROR(_xll.qlIndexFixing(Index1M,$H1451,TRUE,_xll.ohTrigger(RecalcTrigger,Trigger1M)),NA())</f>
        <v>3.0937504433679971E-2</v>
      </c>
      <c r="K1451" s="52">
        <f>IFERROR(_xll.qlIndexFixing(ONIndex1M,I1451,TRUE,_xll.ohTrigger(RecalcTrigger,Trigger1M)),NA())</f>
        <v>3.0909580038098738E-2</v>
      </c>
      <c r="L1451" s="52">
        <f>IFERROR(_xll.qlIndexFixing(Index3M,H1451,TRUE,_xll.ohTrigger(RecalcTrigger,Trigger3M)),NA())</f>
        <v>3.2304843236028634E-2</v>
      </c>
      <c r="M1451" s="52">
        <f>IFERROR(_xll.qlIndexFixing(ONIndex3M,I1451,TRUE,_xll.ohTrigger(RecalcTrigger,Trigger3M)),NA())</f>
        <v>3.2202674794223896E-2</v>
      </c>
      <c r="N1451" s="52">
        <f>IFERROR(_xll.qlIndexFixing(Index6M,$H1451,TRUE,_xll.ohTrigger(RecalcTrigger,Trigger6M)),NA())</f>
        <v>3.3431477688093882E-2</v>
      </c>
      <c r="O1451" s="52">
        <f>IFERROR(_xll.qlIndexFixing(ONIndex6M,I1451,TRUE,_xll.ohTrigger(RecalcTrigger,Trigger6M)),NA())</f>
        <v>3.3214138099069146E-2</v>
      </c>
      <c r="P1451" s="52">
        <f>IFERROR(_xll.qlIndexFixing(Index1Y,$H1451,TRUE,_xll.ohTrigger(RecalcTrigger,Trigger1Y)),NA())</f>
        <v>3.4435995256865984E-2</v>
      </c>
      <c r="Q1451" s="52">
        <f>IFERROR(_xll.qlIndexFixing(ONIndex1Y,I1451,TRUE,_xll.ohTrigger(RecalcTrigger,Trigger1Y)),NA())</f>
        <v>3.4143763892933165E-2</v>
      </c>
    </row>
    <row r="1452" spans="2:17" x14ac:dyDescent="0.2">
      <c r="B1452" s="46" t="s">
        <v>51</v>
      </c>
      <c r="D1452" s="49">
        <f>_xll.qlCalendarAdvance(LocalCalendar,$D1451,B1452,"f",FALSE)</f>
        <v>49473</v>
      </c>
      <c r="E1452" s="49">
        <f>_xll.qlInterestRateIndexValueDate(IndexON,D1452)</f>
        <v>49473</v>
      </c>
      <c r="F1452" s="52">
        <f>IFERROR(_xll.qlIndexFixing(IndexON,D1452,TRUE,_xll.ohTrigger(RecalcTrigger,TriggerON)),NA())</f>
        <v>3.016623724992229E-2</v>
      </c>
      <c r="H1452" s="49">
        <f>_xll.qlCalendarAdvance(IborCalendar,$H1451,B1452,"f",FALSE)</f>
        <v>49466</v>
      </c>
      <c r="I1452" s="49">
        <f>_xll.qlInterestRateIndexValueDate(Index1M,$H1452)</f>
        <v>49468</v>
      </c>
      <c r="J1452" s="52">
        <f>IFERROR(_xll.qlIndexFixing(Index1M,$H1452,TRUE,_xll.ohTrigger(RecalcTrigger,Trigger1M)),NA())</f>
        <v>3.0932874212121549E-2</v>
      </c>
      <c r="K1452" s="52">
        <f>IFERROR(_xll.qlIndexFixing(ONIndex1M,I1452,TRUE,_xll.ohTrigger(RecalcTrigger,Trigger1M)),NA())</f>
        <v>3.0904966285305591E-2</v>
      </c>
      <c r="L1452" s="52">
        <f>IFERROR(_xll.qlIndexFixing(Index3M,H1452,TRUE,_xll.ohTrigger(RecalcTrigger,Trigger3M)),NA())</f>
        <v>3.2299086056143088E-2</v>
      </c>
      <c r="M1452" s="52">
        <f>IFERROR(_xll.qlIndexFixing(ONIndex3M,I1452,TRUE,_xll.ohTrigger(RecalcTrigger,Trigger3M)),NA())</f>
        <v>3.2198043167195323E-2</v>
      </c>
      <c r="N1452" s="52">
        <f>IFERROR(_xll.qlIndexFixing(Index6M,$H1452,TRUE,_xll.ohTrigger(RecalcTrigger,Trigger6M)),NA())</f>
        <v>3.3426708054768613E-2</v>
      </c>
      <c r="O1452" s="52">
        <f>IFERROR(_xll.qlIndexFixing(ONIndex6M,I1452,TRUE,_xll.ohTrigger(RecalcTrigger,Trigger6M)),NA())</f>
        <v>3.3209304877299672E-2</v>
      </c>
      <c r="P1452" s="52">
        <f>IFERROR(_xll.qlIndexFixing(Index1Y,$H1452,TRUE,_xll.ohTrigger(RecalcTrigger,Trigger1Y)),NA())</f>
        <v>3.4425170640675115E-2</v>
      </c>
      <c r="Q1452" s="52">
        <f>IFERROR(_xll.qlIndexFixing(ONIndex1Y,I1452,TRUE,_xll.ohTrigger(RecalcTrigger,Trigger1Y)),NA())</f>
        <v>3.4131386396412111E-2</v>
      </c>
    </row>
    <row r="1453" spans="2:17" x14ac:dyDescent="0.2">
      <c r="B1453" s="46" t="s">
        <v>51</v>
      </c>
      <c r="D1453" s="49">
        <f>_xll.qlCalendarAdvance(LocalCalendar,$D1452,B1453,"f",FALSE)</f>
        <v>49480</v>
      </c>
      <c r="E1453" s="49">
        <f>_xll.qlInterestRateIndexValueDate(IndexON,D1453)</f>
        <v>49480</v>
      </c>
      <c r="F1453" s="52">
        <f>IFERROR(_xll.qlIndexFixing(IndexON,D1453,TRUE,_xll.ohTrigger(RecalcTrigger,TriggerON)),NA())</f>
        <v>3.0159430057032921E-2</v>
      </c>
      <c r="H1453" s="49">
        <f>_xll.qlCalendarAdvance(IborCalendar,$H1452,B1453,"f",FALSE)</f>
        <v>49473</v>
      </c>
      <c r="I1453" s="49">
        <f>_xll.qlInterestRateIndexValueDate(Index1M,$H1453)</f>
        <v>49475</v>
      </c>
      <c r="J1453" s="52">
        <f>IFERROR(_xll.qlIndexFixing(Index1M,$H1453,TRUE,_xll.ohTrigger(RecalcTrigger,Trigger1M)),NA())</f>
        <v>3.092824752065805E-2</v>
      </c>
      <c r="K1453" s="52">
        <f>IFERROR(_xll.qlIndexFixing(ONIndex1M,I1453,TRUE,_xll.ohTrigger(RecalcTrigger,Trigger1M)),NA())</f>
        <v>3.090034862534452E-2</v>
      </c>
      <c r="L1453" s="52">
        <f>IFERROR(_xll.qlIndexFixing(Index3M,H1453,TRUE,_xll.ohTrigger(RecalcTrigger,Trigger3M)),NA())</f>
        <v>3.2294454365617509E-2</v>
      </c>
      <c r="M1453" s="52">
        <f>IFERROR(_xll.qlIndexFixing(ONIndex3M,I1453,TRUE,_xll.ohTrigger(RecalcTrigger,Trigger3M)),NA())</f>
        <v>3.2193399551916357E-2</v>
      </c>
      <c r="N1453" s="52">
        <f>IFERROR(_xll.qlIndexFixing(Index6M,$H1453,TRUE,_xll.ohTrigger(RecalcTrigger,Trigger6M)),NA())</f>
        <v>3.342195368219341E-2</v>
      </c>
      <c r="O1453" s="52">
        <f>IFERROR(_xll.qlIndexFixing(ONIndex6M,I1453,TRUE,_xll.ohTrigger(RecalcTrigger,Trigger6M)),NA())</f>
        <v>3.3204457357127737E-2</v>
      </c>
      <c r="P1453" s="52">
        <f>IFERROR(_xll.qlIndexFixing(Index1Y,$H1453,TRUE,_xll.ohTrigger(RecalcTrigger,Trigger1Y)),NA())</f>
        <v>3.4414433848926035E-2</v>
      </c>
      <c r="Q1453" s="52">
        <f>IFERROR(_xll.qlIndexFixing(ONIndex1Y,I1453,TRUE,_xll.ohTrigger(RecalcTrigger,Trigger1Y)),NA())</f>
        <v>3.4118932748752329E-2</v>
      </c>
    </row>
    <row r="1454" spans="2:17" x14ac:dyDescent="0.2">
      <c r="B1454" s="46" t="s">
        <v>51</v>
      </c>
      <c r="D1454" s="49">
        <f>_xll.qlCalendarAdvance(LocalCalendar,$D1453,B1454,"f",FALSE)</f>
        <v>49487</v>
      </c>
      <c r="E1454" s="49">
        <f>_xll.qlInterestRateIndexValueDate(IndexON,D1454)</f>
        <v>49487</v>
      </c>
      <c r="F1454" s="52">
        <f>IFERROR(_xll.qlIndexFixing(IndexON,D1454,TRUE,_xll.ohTrigger(RecalcTrigger,TriggerON)),NA())</f>
        <v>3.0152595528649684E-2</v>
      </c>
      <c r="H1454" s="49">
        <f>_xll.qlCalendarAdvance(IborCalendar,$H1453,B1454,"f",FALSE)</f>
        <v>49480</v>
      </c>
      <c r="I1454" s="49">
        <f>_xll.qlInterestRateIndexValueDate(Index1M,$H1454)</f>
        <v>49482</v>
      </c>
      <c r="J1454" s="52">
        <f>IFERROR(_xll.qlIndexFixing(Index1M,$H1454,TRUE,_xll.ohTrigger(RecalcTrigger,Trigger1M)),NA())</f>
        <v>3.0923629570782651E-2</v>
      </c>
      <c r="K1454" s="52">
        <f>IFERROR(_xll.qlIndexFixing(ONIndex1M,I1454,TRUE,_xll.ohTrigger(RecalcTrigger,Trigger1M)),NA())</f>
        <v>3.0895727058215527E-2</v>
      </c>
      <c r="L1454" s="52">
        <f>IFERROR(_xll.qlIndexFixing(Index3M,H1454,TRUE,_xll.ohTrigger(RecalcTrigger,Trigger3M)),NA())</f>
        <v>3.2289835148306731E-2</v>
      </c>
      <c r="M1454" s="52">
        <f>IFERROR(_xll.qlIndexFixing(ONIndex3M,I1454,TRUE,_xll.ohTrigger(RecalcTrigger,Trigger3M)),NA())</f>
        <v>3.2188743948280418E-2</v>
      </c>
      <c r="N1454" s="52">
        <f>IFERROR(_xll.qlIndexFixing(Index6M,$H1454,TRUE,_xll.ohTrigger(RecalcTrigger,Trigger6M)),NA())</f>
        <v>3.3417215841755603E-2</v>
      </c>
      <c r="O1454" s="52">
        <f>IFERROR(_xll.qlIndexFixing(ONIndex6M,I1454,TRUE,_xll.ohTrigger(RecalcTrigger,Trigger6M)),NA())</f>
        <v>3.3199595538446758E-2</v>
      </c>
      <c r="P1454" s="52">
        <f>IFERROR(_xll.qlIndexFixing(Index1Y,$H1454,TRUE,_xll.ohTrigger(RecalcTrigger,Trigger1Y)),NA())</f>
        <v>3.4403788247515069E-2</v>
      </c>
      <c r="Q1454" s="52">
        <f>IFERROR(_xll.qlIndexFixing(ONIndex1Y,I1454,TRUE,_xll.ohTrigger(RecalcTrigger,Trigger1Y)),NA())</f>
        <v>3.4106402949953818E-2</v>
      </c>
    </row>
    <row r="1455" spans="2:17" x14ac:dyDescent="0.2">
      <c r="B1455" s="46" t="s">
        <v>51</v>
      </c>
      <c r="D1455" s="49">
        <f>_xll.qlCalendarAdvance(LocalCalendar,$D1454,B1455,"f",FALSE)</f>
        <v>49495</v>
      </c>
      <c r="E1455" s="49">
        <f>_xll.qlInterestRateIndexValueDate(IndexON,D1455)</f>
        <v>49495</v>
      </c>
      <c r="F1455" s="52">
        <f>IFERROR(_xll.qlIndexFixing(IndexON,D1455,TRUE,_xll.ohTrigger(RecalcTrigger,TriggerON)),NA())</f>
        <v>3.0144779614253991E-2</v>
      </c>
      <c r="H1455" s="49">
        <f>_xll.qlCalendarAdvance(IborCalendar,$H1454,B1455,"f",FALSE)</f>
        <v>49487</v>
      </c>
      <c r="I1455" s="49">
        <f>_xll.qlInterestRateIndexValueDate(Index1M,$H1455)</f>
        <v>49489</v>
      </c>
      <c r="J1455" s="52">
        <f>IFERROR(_xll.qlIndexFixing(Index1M,$H1455,TRUE,_xll.ohTrigger(RecalcTrigger,Trigger1M)),NA())</f>
        <v>3.0920025006525576E-2</v>
      </c>
      <c r="K1455" s="52">
        <f>IFERROR(_xll.qlIndexFixing(ONIndex1M,I1455,TRUE,_xll.ohTrigger(RecalcTrigger,Trigger1M)),NA())</f>
        <v>3.0891102288794769E-2</v>
      </c>
      <c r="L1455" s="52">
        <f>IFERROR(_xll.qlIndexFixing(Index3M,H1455,TRUE,_xll.ohTrigger(RecalcTrigger,Trigger3M)),NA())</f>
        <v>3.2281877215738934E-2</v>
      </c>
      <c r="M1455" s="52">
        <f>IFERROR(_xll.qlIndexFixing(ONIndex3M,I1455,TRUE,_xll.ohTrigger(RecalcTrigger,Trigger3M)),NA())</f>
        <v>3.2184077232439989E-2</v>
      </c>
      <c r="N1455" s="52">
        <f>IFERROR(_xll.qlIndexFixing(Index6M,$H1455,TRUE,_xll.ohTrigger(RecalcTrigger,Trigger6M)),NA())</f>
        <v>3.3412495804831695E-2</v>
      </c>
      <c r="O1455" s="52">
        <f>IFERROR(_xll.qlIndexFixing(ONIndex6M,I1455,TRUE,_xll.ohTrigger(RecalcTrigger,Trigger6M)),NA())</f>
        <v>3.3194720432954128E-2</v>
      </c>
      <c r="P1455" s="52">
        <f>IFERROR(_xll.qlIndexFixing(Index1Y,$H1455,TRUE,_xll.ohTrigger(RecalcTrigger,Trigger1Y)),NA())</f>
        <v>3.439323720222115E-2</v>
      </c>
      <c r="Q1455" s="52">
        <f>IFERROR(_xll.qlIndexFixing(ONIndex1Y,I1455,TRUE,_xll.ohTrigger(RecalcTrigger,Trigger1Y)),NA())</f>
        <v>3.4093802224983705E-2</v>
      </c>
    </row>
    <row r="1456" spans="2:17" x14ac:dyDescent="0.2">
      <c r="B1456" s="46" t="s">
        <v>51</v>
      </c>
      <c r="D1456" s="49">
        <f>_xll.qlCalendarAdvance(LocalCalendar,$D1455,B1456,"f",FALSE)</f>
        <v>49502</v>
      </c>
      <c r="E1456" s="49">
        <f>_xll.qlInterestRateIndexValueDate(IndexON,D1456)</f>
        <v>49502</v>
      </c>
      <c r="F1456" s="52">
        <f>IFERROR(_xll.qlIndexFixing(IndexON,D1456,TRUE,_xll.ohTrigger(RecalcTrigger,TriggerON)),NA())</f>
        <v>3.0137980587632285E-2</v>
      </c>
      <c r="H1456" s="49">
        <f>_xll.qlCalendarAdvance(IborCalendar,$H1455,B1456,"f",FALSE)</f>
        <v>49494</v>
      </c>
      <c r="I1456" s="49">
        <f>_xll.qlInterestRateIndexValueDate(Index1M,$H1456)</f>
        <v>49496</v>
      </c>
      <c r="J1456" s="52">
        <f>IFERROR(_xll.qlIndexFixing(Index1M,$H1456,TRUE,_xll.ohTrigger(RecalcTrigger,Trigger1M)),NA())</f>
        <v>3.0914439873111436E-2</v>
      </c>
      <c r="K1456" s="52">
        <f>IFERROR(_xll.qlIndexFixing(ONIndex1M,I1456,TRUE,_xll.ohTrigger(RecalcTrigger,Trigger1M)),NA())</f>
        <v>3.088648935313465E-2</v>
      </c>
      <c r="L1456" s="52">
        <f>IFERROR(_xll.qlIndexFixing(Index3M,H1456,TRUE,_xll.ohTrigger(RecalcTrigger,Trigger3M)),NA())</f>
        <v>3.2281761219939004E-2</v>
      </c>
      <c r="M1456" s="52">
        <f>IFERROR(_xll.qlIndexFixing(ONIndex3M,I1456,TRUE,_xll.ohTrigger(RecalcTrigger,Trigger3M)),NA())</f>
        <v>3.2179418093178924E-2</v>
      </c>
      <c r="N1456" s="52">
        <f>IFERROR(_xll.qlIndexFixing(Index6M,$H1456,TRUE,_xll.ohTrigger(RecalcTrigger,Trigger6M)),NA())</f>
        <v>3.3407794630871734E-2</v>
      </c>
      <c r="O1456" s="52">
        <f>IFERROR(_xll.qlIndexFixing(ONIndex6M,I1456,TRUE,_xll.ohTrigger(RecalcTrigger,Trigger6M)),NA())</f>
        <v>3.3189853621440335E-2</v>
      </c>
      <c r="P1456" s="52">
        <f>IFERROR(_xll.qlIndexFixing(Index1Y,$H1456,TRUE,_xll.ohTrigger(RecalcTrigger,Trigger1Y)),NA())</f>
        <v>3.438278351727328E-2</v>
      </c>
      <c r="Q1456" s="52">
        <f>IFERROR(_xll.qlIndexFixing(ONIndex1Y,I1456,TRUE,_xll.ohTrigger(RecalcTrigger,Trigger1Y)),NA())</f>
        <v>3.4081242037613535E-2</v>
      </c>
    </row>
    <row r="1457" spans="2:17" x14ac:dyDescent="0.2">
      <c r="B1457" s="46" t="s">
        <v>51</v>
      </c>
      <c r="D1457" s="49">
        <f>_xll.qlCalendarAdvance(LocalCalendar,$D1456,B1457,"f",FALSE)</f>
        <v>49509</v>
      </c>
      <c r="E1457" s="49">
        <f>_xll.qlInterestRateIndexValueDate(IndexON,D1457)</f>
        <v>49509</v>
      </c>
      <c r="F1457" s="52">
        <f>IFERROR(_xll.qlIndexFixing(IndexON,D1457,TRUE,_xll.ohTrigger(RecalcTrigger,TriggerON)),NA())</f>
        <v>3.0131220080038545E-2</v>
      </c>
      <c r="H1457" s="49">
        <f>_xll.qlCalendarAdvance(IborCalendar,$H1456,B1457,"f",FALSE)</f>
        <v>49501</v>
      </c>
      <c r="I1457" s="49">
        <f>_xll.qlInterestRateIndexValueDate(Index1M,$H1457)</f>
        <v>49503</v>
      </c>
      <c r="J1457" s="52">
        <f>IFERROR(_xll.qlIndexFixing(Index1M,$H1457,TRUE,_xll.ohTrigger(RecalcTrigger,Trigger1M)),NA())</f>
        <v>3.0909873336764954E-2</v>
      </c>
      <c r="K1457" s="52">
        <f>IFERROR(_xll.qlIndexFixing(ONIndex1M,I1457,TRUE,_xll.ohTrigger(RecalcTrigger,Trigger1M)),NA())</f>
        <v>3.0881895534422554E-2</v>
      </c>
      <c r="L1457" s="52">
        <f>IFERROR(_xll.qlIndexFixing(Index3M,H1457,TRUE,_xll.ohTrigger(RecalcTrigger,Trigger3M)),NA())</f>
        <v>3.2276070955255025E-2</v>
      </c>
      <c r="M1457" s="52">
        <f>IFERROR(_xll.qlIndexFixing(ONIndex3M,I1457,TRUE,_xll.ohTrigger(RecalcTrigger,Trigger3M)),NA())</f>
        <v>3.2174775583042603E-2</v>
      </c>
      <c r="N1457" s="52">
        <f>IFERROR(_xll.qlIndexFixing(Index6M,$H1457,TRUE,_xll.ohTrigger(RecalcTrigger,Trigger6M)),NA())</f>
        <v>3.3403112531655725E-2</v>
      </c>
      <c r="O1457" s="52">
        <f>IFERROR(_xll.qlIndexFixing(ONIndex6M,I1457,TRUE,_xll.ohTrigger(RecalcTrigger,Trigger6M)),NA())</f>
        <v>3.3185005557250236E-2</v>
      </c>
      <c r="P1457" s="52">
        <f>IFERROR(_xll.qlIndexFixing(Index1Y,$H1457,TRUE,_xll.ohTrigger(RecalcTrigger,Trigger1Y)),NA())</f>
        <v>3.4372427751096273E-2</v>
      </c>
      <c r="Q1457" s="52">
        <f>IFERROR(_xll.qlIndexFixing(ONIndex1Y,I1457,TRUE,_xll.ohTrigger(RecalcTrigger,Trigger1Y)),NA())</f>
        <v>3.4068776378202159E-2</v>
      </c>
    </row>
    <row r="1458" spans="2:17" x14ac:dyDescent="0.2">
      <c r="B1458" s="46" t="s">
        <v>51</v>
      </c>
      <c r="D1458" s="49">
        <f>_xll.qlCalendarAdvance(LocalCalendar,$D1457,B1458,"f",FALSE)</f>
        <v>49516</v>
      </c>
      <c r="E1458" s="49">
        <f>_xll.qlInterestRateIndexValueDate(IndexON,D1458)</f>
        <v>49516</v>
      </c>
      <c r="F1458" s="52">
        <f>IFERROR(_xll.qlIndexFixing(IndexON,D1458,TRUE,_xll.ohTrigger(RecalcTrigger,TriggerON)),NA())</f>
        <v>3.0124498091552709E-2</v>
      </c>
      <c r="H1458" s="49">
        <f>_xll.qlCalendarAdvance(IborCalendar,$H1457,B1458,"f",FALSE)</f>
        <v>49508</v>
      </c>
      <c r="I1458" s="49">
        <f>_xll.qlInterestRateIndexValueDate(Index1M,$H1458)</f>
        <v>49510</v>
      </c>
      <c r="J1458" s="52">
        <f>IFERROR(_xll.qlIndexFixing(Index1M,$H1458,TRUE,_xll.ohTrigger(RecalcTrigger,Trigger1M)),NA())</f>
        <v>3.0905325964907821E-2</v>
      </c>
      <c r="K1458" s="52">
        <f>IFERROR(_xll.qlIndexFixing(ONIndex1M,I1458,TRUE,_xll.ohTrigger(RecalcTrigger,Trigger1M)),NA())</f>
        <v>3.0877320832605193E-2</v>
      </c>
      <c r="L1458" s="52">
        <f>IFERROR(_xll.qlIndexFixing(Index3M,H1458,TRUE,_xll.ohTrigger(RecalcTrigger,Trigger3M)),NA())</f>
        <v>3.2271516311500104E-2</v>
      </c>
      <c r="M1458" s="52">
        <f>IFERROR(_xll.qlIndexFixing(ONIndex3M,I1458,TRUE,_xll.ohTrigger(RecalcTrigger,Trigger3M)),NA())</f>
        <v>3.2170149701977735E-2</v>
      </c>
      <c r="N1458" s="52">
        <f>IFERROR(_xll.qlIndexFixing(Index6M,$H1458,TRUE,_xll.ohTrigger(RecalcTrigger,Trigger6M)),NA())</f>
        <v>3.3399663652176059E-2</v>
      </c>
      <c r="O1458" s="52">
        <f>IFERROR(_xll.qlIndexFixing(ONIndex6M,I1458,TRUE,_xll.ohTrigger(RecalcTrigger,Trigger6M)),NA())</f>
        <v>3.3180176240223958E-2</v>
      </c>
      <c r="P1458" s="52">
        <f>IFERROR(_xll.qlIndexFixing(Index1Y,$H1458,TRUE,_xll.ohTrigger(RecalcTrigger,Trigger1Y)),NA())</f>
        <v>3.4362169900695461E-2</v>
      </c>
      <c r="Q1458" s="52">
        <f>IFERROR(_xll.qlIndexFixing(ONIndex1Y,I1458,TRUE,_xll.ohTrigger(RecalcTrigger,Trigger1Y)),NA())</f>
        <v>3.4056405246722932E-2</v>
      </c>
    </row>
    <row r="1459" spans="2:17" x14ac:dyDescent="0.2">
      <c r="B1459" s="46" t="s">
        <v>51</v>
      </c>
      <c r="D1459" s="49">
        <f>_xll.qlCalendarAdvance(LocalCalendar,$D1458,B1459,"f",FALSE)</f>
        <v>49523</v>
      </c>
      <c r="E1459" s="49">
        <f>_xll.qlInterestRateIndexValueDate(IndexON,D1459)</f>
        <v>49523</v>
      </c>
      <c r="F1459" s="52">
        <f>IFERROR(_xll.qlIndexFixing(IndexON,D1459,TRUE,_xll.ohTrigger(RecalcTrigger,TriggerON)),NA())</f>
        <v>3.0117814622094841E-2</v>
      </c>
      <c r="H1459" s="49">
        <f>_xll.qlCalendarAdvance(IborCalendar,$H1458,B1459,"f",FALSE)</f>
        <v>49515</v>
      </c>
      <c r="I1459" s="49">
        <f>_xll.qlInterestRateIndexValueDate(Index1M,$H1459)</f>
        <v>49517</v>
      </c>
      <c r="J1459" s="52">
        <f>IFERROR(_xll.qlIndexFixing(Index1M,$H1459,TRUE,_xll.ohTrigger(RecalcTrigger,Trigger1M)),NA())</f>
        <v>3.0901801103081772E-2</v>
      </c>
      <c r="K1459" s="52">
        <f>IFERROR(_xll.qlIndexFixing(ONIndex1M,I1459,TRUE,_xll.ohTrigger(RecalcTrigger,Trigger1M)),NA())</f>
        <v>3.0872765247789147E-2</v>
      </c>
      <c r="L1459" s="52">
        <f>IFERROR(_xll.qlIndexFixing(Index3M,H1459,TRUE,_xll.ohTrigger(RecalcTrigger,Trigger3M)),NA())</f>
        <v>3.2266978437625139E-2</v>
      </c>
      <c r="M1459" s="52">
        <f>IFERROR(_xll.qlIndexFixing(ONIndex3M,I1459,TRUE,_xll.ohTrigger(RecalcTrigger,Trigger3M)),NA())</f>
        <v>3.216554044998432E-2</v>
      </c>
      <c r="N1459" s="52">
        <f>IFERROR(_xll.qlIndexFixing(Index6M,$H1459,TRUE,_xll.ohTrigger(RecalcTrigger,Trigger6M)),NA())</f>
        <v>3.3393805556915866E-2</v>
      </c>
      <c r="O1459" s="52">
        <f>IFERROR(_xll.qlIndexFixing(ONIndex6M,I1459,TRUE,_xll.ohTrigger(RecalcTrigger,Trigger6M)),NA())</f>
        <v>3.3175365670521373E-2</v>
      </c>
      <c r="P1459" s="52">
        <f>IFERROR(_xll.qlIndexFixing(Index1Y,$H1459,TRUE,_xll.ohTrigger(RecalcTrigger,Trigger1Y)),NA())</f>
        <v>3.4352009963105584E-2</v>
      </c>
      <c r="Q1459" s="52">
        <f>IFERROR(_xll.qlIndexFixing(ONIndex1Y,I1459,TRUE,_xll.ohTrigger(RecalcTrigger,Trigger1Y)),NA())</f>
        <v>3.4044128643095917E-2</v>
      </c>
    </row>
    <row r="1460" spans="2:17" x14ac:dyDescent="0.2">
      <c r="B1460" s="46" t="s">
        <v>51</v>
      </c>
      <c r="D1460" s="49">
        <f>_xll.qlCalendarAdvance(LocalCalendar,$D1459,B1460,"f",FALSE)</f>
        <v>49530</v>
      </c>
      <c r="E1460" s="49">
        <f>_xll.qlInterestRateIndexValueDate(IndexON,D1460)</f>
        <v>49530</v>
      </c>
      <c r="F1460" s="52">
        <f>IFERROR(_xll.qlIndexFixing(IndexON,D1460,TRUE,_xll.ohTrigger(RecalcTrigger,TriggerON)),NA())</f>
        <v>3.0111169671585003E-2</v>
      </c>
      <c r="H1460" s="49">
        <f>_xll.qlCalendarAdvance(IborCalendar,$H1459,B1460,"f",FALSE)</f>
        <v>49522</v>
      </c>
      <c r="I1460" s="49">
        <f>_xll.qlInterestRateIndexValueDate(Index1M,$H1460)</f>
        <v>49524</v>
      </c>
      <c r="J1460" s="52">
        <f>IFERROR(_xll.qlIndexFixing(Index1M,$H1460,TRUE,_xll.ohTrigger(RecalcTrigger,Trigger1M)),NA())</f>
        <v>3.0897293042631835E-2</v>
      </c>
      <c r="K1460" s="52">
        <f>IFERROR(_xll.qlIndexFixing(ONIndex1M,I1460,TRUE,_xll.ohTrigger(RecalcTrigger,Trigger1M)),NA())</f>
        <v>3.0868228779841189E-2</v>
      </c>
      <c r="L1460" s="52">
        <f>IFERROR(_xll.qlIndexFixing(Index3M,H1460,TRUE,_xll.ohTrigger(RecalcTrigger,Trigger3M)),NA())</f>
        <v>3.2262457333568903E-2</v>
      </c>
      <c r="M1460" s="52">
        <f>IFERROR(_xll.qlIndexFixing(ONIndex3M,I1460,TRUE,_xll.ohTrigger(RecalcTrigger,Trigger3M)),NA())</f>
        <v>3.2160947827089004E-2</v>
      </c>
      <c r="N1460" s="52">
        <f>IFERROR(_xll.qlIndexFixing(Index6M,$H1460,TRUE,_xll.ohTrigger(RecalcTrigger,Trigger6M)),NA())</f>
        <v>3.3389180681122399E-2</v>
      </c>
      <c r="O1460" s="52">
        <f>IFERROR(_xll.qlIndexFixing(ONIndex6M,I1460,TRUE,_xll.ohTrigger(RecalcTrigger,Trigger6M)),NA())</f>
        <v>3.317057384798261E-2</v>
      </c>
      <c r="P1460" s="52">
        <f>IFERROR(_xll.qlIndexFixing(Index1Y,$H1460,TRUE,_xll.ohTrigger(RecalcTrigger,Trigger1Y)),NA())</f>
        <v>3.4341947935389049E-2</v>
      </c>
      <c r="Q1460" s="52">
        <f>IFERROR(_xll.qlIndexFixing(ONIndex1Y,I1460,TRUE,_xll.ohTrigger(RecalcTrigger,Trigger1Y)),NA())</f>
        <v>3.4031946567321114E-2</v>
      </c>
    </row>
    <row r="1461" spans="2:17" x14ac:dyDescent="0.2">
      <c r="B1461" s="46" t="s">
        <v>51</v>
      </c>
      <c r="D1461" s="49">
        <f>_xll.qlCalendarAdvance(LocalCalendar,$D1460,B1461,"f",FALSE)</f>
        <v>49537</v>
      </c>
      <c r="E1461" s="49">
        <f>_xll.qlInterestRateIndexValueDate(IndexON,D1461)</f>
        <v>49537</v>
      </c>
      <c r="F1461" s="52">
        <f>IFERROR(_xll.qlIndexFixing(IndexON,D1461,TRUE,_xll.ohTrigger(RecalcTrigger,TriggerON)),NA())</f>
        <v>3.0104563240263005E-2</v>
      </c>
      <c r="H1461" s="49">
        <f>_xll.qlCalendarAdvance(IborCalendar,$H1460,B1461,"f",FALSE)</f>
        <v>49529</v>
      </c>
      <c r="I1461" s="49">
        <f>_xll.qlInterestRateIndexValueDate(Index1M,$H1461)</f>
        <v>49531</v>
      </c>
      <c r="J1461" s="52">
        <f>IFERROR(_xll.qlIndexFixing(Index1M,$H1461,TRUE,_xll.ohTrigger(RecalcTrigger,Trigger1M)),NA())</f>
        <v>3.0891798836050772E-2</v>
      </c>
      <c r="K1461" s="52">
        <f>IFERROR(_xll.qlIndexFixing(ONIndex1M,I1461,TRUE,_xll.ohTrigger(RecalcTrigger,Trigger1M)),NA())</f>
        <v>3.0863711428814611E-2</v>
      </c>
      <c r="L1461" s="52">
        <f>IFERROR(_xll.qlIndexFixing(Index3M,H1461,TRUE,_xll.ohTrigger(RecalcTrigger,Trigger3M)),NA())</f>
        <v>3.225907581466262E-2</v>
      </c>
      <c r="M1461" s="52">
        <f>IFERROR(_xll.qlIndexFixing(ONIndex3M,I1461,TRUE,_xll.ohTrigger(RecalcTrigger,Trigger3M)),NA())</f>
        <v>3.215637183326514E-2</v>
      </c>
      <c r="N1461" s="52">
        <f>IFERROR(_xll.qlIndexFixing(Index6M,$H1461,TRUE,_xll.ohTrigger(RecalcTrigger,Trigger6M)),NA())</f>
        <v>3.3384574879535354E-2</v>
      </c>
      <c r="O1461" s="52">
        <f>IFERROR(_xll.qlIndexFixing(ONIndex6M,I1461,TRUE,_xll.ohTrigger(RecalcTrigger,Trigger6M)),NA())</f>
        <v>3.3165800772687604E-2</v>
      </c>
      <c r="P1461" s="52">
        <f>IFERROR(_xll.qlIndexFixing(Index1Y,$H1461,TRUE,_xll.ohTrigger(RecalcTrigger,Trigger1Y)),NA())</f>
        <v>3.4331983814637236E-2</v>
      </c>
      <c r="Q1461" s="52">
        <f>IFERROR(_xll.qlIndexFixing(ONIndex1Y,I1461,TRUE,_xll.ohTrigger(RecalcTrigger,Trigger1Y)),NA())</f>
        <v>3.4019859019398524E-2</v>
      </c>
    </row>
    <row r="1462" spans="2:17" x14ac:dyDescent="0.2">
      <c r="B1462" s="46" t="s">
        <v>51</v>
      </c>
      <c r="D1462" s="49">
        <f>_xll.qlCalendarAdvance(LocalCalendar,$D1461,B1462,"f",FALSE)</f>
        <v>49544</v>
      </c>
      <c r="E1462" s="49">
        <f>_xll.qlInterestRateIndexValueDate(IndexON,D1462)</f>
        <v>49544</v>
      </c>
      <c r="F1462" s="52">
        <f>IFERROR(_xll.qlIndexFixing(IndexON,D1462,TRUE,_xll.ohTrigger(RecalcTrigger,TriggerON)),NA())</f>
        <v>3.0097995327809102E-2</v>
      </c>
      <c r="H1462" s="49">
        <f>_xll.qlCalendarAdvance(IborCalendar,$H1461,B1462,"f",FALSE)</f>
        <v>49536</v>
      </c>
      <c r="I1462" s="49">
        <f>_xll.qlInterestRateIndexValueDate(Index1M,$H1462)</f>
        <v>49538</v>
      </c>
      <c r="J1462" s="52">
        <f>IFERROR(_xll.qlIndexFixing(Index1M,$H1462,TRUE,_xll.ohTrigger(RecalcTrigger,Trigger1M)),NA())</f>
        <v>3.0887328121929285E-2</v>
      </c>
      <c r="K1462" s="52">
        <f>IFERROR(_xll.qlIndexFixing(ONIndex1M,I1462,TRUE,_xll.ohTrigger(RecalcTrigger,Trigger1M)),NA())</f>
        <v>3.0859213194762702E-2</v>
      </c>
      <c r="L1462" s="52">
        <f>IFERROR(_xll.qlIndexFixing(Index3M,H1462,TRUE,_xll.ohTrigger(RecalcTrigger,Trigger3M)),NA())</f>
        <v>3.2253465434682146E-2</v>
      </c>
      <c r="M1462" s="52">
        <f>IFERROR(_xll.qlIndexFixing(ONIndex3M,I1462,TRUE,_xll.ohTrigger(RecalcTrigger,Trigger3M)),NA())</f>
        <v>3.215181246845944E-2</v>
      </c>
      <c r="N1462" s="52">
        <f>IFERROR(_xll.qlIndexFixing(Index6M,$H1462,TRUE,_xll.ohTrigger(RecalcTrigger,Trigger6M)),NA())</f>
        <v>3.3381206049577034E-2</v>
      </c>
      <c r="O1462" s="52">
        <f>IFERROR(_xll.qlIndexFixing(ONIndex6M,I1462,TRUE,_xll.ohTrigger(RecalcTrigger,Trigger6M)),NA())</f>
        <v>3.3161046444663E-2</v>
      </c>
      <c r="P1462" s="52">
        <f>IFERROR(_xll.qlIndexFixing(Index1Y,$H1462,TRUE,_xll.ohTrigger(RecalcTrigger,Trigger1Y)),NA())</f>
        <v>3.4322117597968729E-2</v>
      </c>
      <c r="Q1462" s="52">
        <f>IFERROR(_xll.qlIndexFixing(ONIndex1Y,I1462,TRUE,_xll.ohTrigger(RecalcTrigger,Trigger1Y)),NA())</f>
        <v>3.4007865999274856E-2</v>
      </c>
    </row>
    <row r="1463" spans="2:17" x14ac:dyDescent="0.2">
      <c r="B1463" s="46" t="s">
        <v>51</v>
      </c>
      <c r="D1463" s="49">
        <f>_xll.qlCalendarAdvance(LocalCalendar,$D1462,B1463,"f",FALSE)</f>
        <v>49551</v>
      </c>
      <c r="E1463" s="49">
        <f>_xll.qlInterestRateIndexValueDate(IndexON,D1463)</f>
        <v>49551</v>
      </c>
      <c r="F1463" s="52">
        <f>IFERROR(_xll.qlIndexFixing(IndexON,D1463,TRUE,_xll.ohTrigger(RecalcTrigger,TriggerON)),NA())</f>
        <v>3.0091465934622974E-2</v>
      </c>
      <c r="H1463" s="49">
        <f>_xll.qlCalendarAdvance(IborCalendar,$H1462,B1463,"f",FALSE)</f>
        <v>49543</v>
      </c>
      <c r="I1463" s="49">
        <f>_xll.qlInterestRateIndexValueDate(Index1M,$H1463)</f>
        <v>49545</v>
      </c>
      <c r="J1463" s="52">
        <f>IFERROR(_xll.qlIndexFixing(Index1M,$H1463,TRUE,_xll.ohTrigger(RecalcTrigger,Trigger1M)),NA())</f>
        <v>3.0882876572183689E-2</v>
      </c>
      <c r="K1463" s="52">
        <f>IFERROR(_xll.qlIndexFixing(ONIndex1M,I1463,TRUE,_xll.ohTrigger(RecalcTrigger,Trigger1M)),NA())</f>
        <v>3.0855737125556892E-2</v>
      </c>
      <c r="L1463" s="52">
        <f>IFERROR(_xll.qlIndexFixing(Index3M,H1463,TRUE,_xll.ohTrigger(RecalcTrigger,Trigger3M)),NA())</f>
        <v>3.2248994639734276E-2</v>
      </c>
      <c r="M1463" s="52">
        <f>IFERROR(_xll.qlIndexFixing(ONIndex3M,I1463,TRUE,_xll.ohTrigger(RecalcTrigger,Trigger3M)),NA())</f>
        <v>3.2148381215564292E-2</v>
      </c>
      <c r="N1463" s="52">
        <f>IFERROR(_xll.qlIndexFixing(Index6M,$H1463,TRUE,_xll.ohTrigger(RecalcTrigger,Trigger6M)),NA())</f>
        <v>3.3375420498447807E-2</v>
      </c>
      <c r="O1463" s="52">
        <f>IFERROR(_xll.qlIndexFixing(ONIndex6M,I1463,TRUE,_xll.ohTrigger(RecalcTrigger,Trigger6M)),NA())</f>
        <v>3.3157500174638699E-2</v>
      </c>
      <c r="P1463" s="52">
        <f>IFERROR(_xll.qlIndexFixing(Index1Y,$H1463,TRUE,_xll.ohTrigger(RecalcTrigger,Trigger1Y)),NA())</f>
        <v>3.431333286276677E-2</v>
      </c>
      <c r="Q1463" s="52">
        <f>IFERROR(_xll.qlIndexFixing(ONIndex1Y,I1463,TRUE,_xll.ohTrigger(RecalcTrigger,Trigger1Y)),NA())</f>
        <v>3.3996726788181331E-2</v>
      </c>
    </row>
    <row r="1464" spans="2:17" x14ac:dyDescent="0.2">
      <c r="B1464" s="46" t="s">
        <v>51</v>
      </c>
      <c r="D1464" s="49">
        <f>_xll.qlCalendarAdvance(LocalCalendar,$D1463,B1464,"f",FALSE)</f>
        <v>49558</v>
      </c>
      <c r="E1464" s="49">
        <f>_xll.qlInterestRateIndexValueDate(IndexON,D1464)</f>
        <v>49558</v>
      </c>
      <c r="F1464" s="52">
        <f>IFERROR(_xll.qlIndexFixing(IndexON,D1464,TRUE,_xll.ohTrigger(RecalcTrigger,TriggerON)),NA())</f>
        <v>3.0084975060384878E-2</v>
      </c>
      <c r="H1464" s="49">
        <f>_xll.qlCalendarAdvance(IborCalendar,$H1463,B1464,"f",FALSE)</f>
        <v>49550</v>
      </c>
      <c r="I1464" s="49">
        <f>_xll.qlInterestRateIndexValueDate(Index1M,$H1464)</f>
        <v>49552</v>
      </c>
      <c r="J1464" s="52">
        <f>IFERROR(_xll.qlIndexFixing(Index1M,$H1464,TRUE,_xll.ohTrigger(RecalcTrigger,Trigger1M)),NA())</f>
        <v>3.0875420273565522E-2</v>
      </c>
      <c r="K1464" s="52">
        <f>IFERROR(_xll.qlIndexFixing(ONIndex1M,I1464,TRUE,_xll.ohTrigger(RecalcTrigger,Trigger1M)),NA())</f>
        <v>3.0851278108741109E-2</v>
      </c>
      <c r="L1464" s="52">
        <f>IFERROR(_xll.qlIndexFixing(Index3M,H1464,TRUE,_xll.ohTrigger(RecalcTrigger,Trigger3M)),NA())</f>
        <v>3.2241165837967566E-2</v>
      </c>
      <c r="M1464" s="52">
        <f>IFERROR(_xll.qlIndexFixing(ONIndex3M,I1464,TRUE,_xll.ohTrigger(RecalcTrigger,Trigger3M)),NA())</f>
        <v>3.2143855892747819E-2</v>
      </c>
      <c r="N1464" s="52">
        <f>IFERROR(_xll.qlIndexFixing(Index6M,$H1464,TRUE,_xll.ohTrigger(RecalcTrigger,Trigger6M)),NA())</f>
        <v>3.3367213558431814E-2</v>
      </c>
      <c r="O1464" s="52">
        <f>IFERROR(_xll.qlIndexFixing(ONIndex6M,I1464,TRUE,_xll.ohTrigger(RecalcTrigger,Trigger6M)),NA())</f>
        <v>3.3152784245931155E-2</v>
      </c>
      <c r="P1464" s="52">
        <f>IFERROR(_xll.qlIndexFixing(Index1Y,$H1464,TRUE,_xll.ohTrigger(RecalcTrigger,Trigger1Y)),NA())</f>
        <v>3.4299713761027528E-2</v>
      </c>
      <c r="Q1464" s="52">
        <f>IFERROR(_xll.qlIndexFixing(ONIndex1Y,I1464,TRUE,_xll.ohTrigger(RecalcTrigger,Trigger1Y)),NA())</f>
        <v>3.3984928461805453E-2</v>
      </c>
    </row>
    <row r="1465" spans="2:17" x14ac:dyDescent="0.2">
      <c r="B1465" s="46" t="s">
        <v>51</v>
      </c>
      <c r="D1465" s="49">
        <f>_xll.qlCalendarAdvance(LocalCalendar,$D1464,B1465,"f",FALSE)</f>
        <v>49565</v>
      </c>
      <c r="E1465" s="49">
        <f>_xll.qlInterestRateIndexValueDate(IndexON,D1465)</f>
        <v>49565</v>
      </c>
      <c r="F1465" s="52">
        <f>IFERROR(_xll.qlIndexFixing(IndexON,D1465,TRUE,_xll.ohTrigger(RecalcTrigger,TriggerON)),NA())</f>
        <v>3.0078522705094812E-2</v>
      </c>
      <c r="H1465" s="49">
        <f>_xll.qlCalendarAdvance(IborCalendar,$H1464,B1465,"f",FALSE)</f>
        <v>49557</v>
      </c>
      <c r="I1465" s="49">
        <f>_xll.qlInterestRateIndexValueDate(Index1M,$H1465)</f>
        <v>49559</v>
      </c>
      <c r="J1465" s="52">
        <f>IFERROR(_xll.qlIndexFixing(Index1M,$H1465,TRUE,_xll.ohTrigger(RecalcTrigger,Trigger1M)),NA())</f>
        <v>3.0875040231742867E-2</v>
      </c>
      <c r="K1465" s="52">
        <f>IFERROR(_xll.qlIndexFixing(ONIndex1M,I1465,TRUE,_xll.ohTrigger(RecalcTrigger,Trigger1M)),NA())</f>
        <v>3.084583319397538E-2</v>
      </c>
      <c r="L1465" s="52">
        <f>IFERROR(_xll.qlIndexFixing(Index3M,H1465,TRUE,_xll.ohTrigger(RecalcTrigger,Trigger3M)),NA())</f>
        <v>3.2236726176752203E-2</v>
      </c>
      <c r="M1465" s="52">
        <f>IFERROR(_xll.qlIndexFixing(ONIndex3M,I1465,TRUE,_xll.ohTrigger(RecalcTrigger,Trigger3M)),NA())</f>
        <v>3.2138234148550993E-2</v>
      </c>
      <c r="N1465" s="52">
        <f>IFERROR(_xll.qlIndexFixing(Index6M,$H1465,TRUE,_xll.ohTrigger(RecalcTrigger,Trigger6M)),NA())</f>
        <v>3.3362681215020465E-2</v>
      </c>
      <c r="O1465" s="52">
        <f>IFERROR(_xll.qlIndexFixing(ONIndex6M,I1465,TRUE,_xll.ohTrigger(RecalcTrigger,Trigger6M)),NA())</f>
        <v>3.3146895943891863E-2</v>
      </c>
      <c r="P1465" s="52">
        <f>IFERROR(_xll.qlIndexFixing(Index1Y,$H1465,TRUE,_xll.ohTrigger(RecalcTrigger,Trigger1Y)),NA())</f>
        <v>3.4293106344083849E-2</v>
      </c>
      <c r="Q1465" s="52">
        <f>IFERROR(_xll.qlIndexFixing(ONIndex1Y,I1465,TRUE,_xll.ohTrigger(RecalcTrigger,Trigger1Y)),NA())</f>
        <v>3.39724541052977E-2</v>
      </c>
    </row>
    <row r="1466" spans="2:17" x14ac:dyDescent="0.2">
      <c r="B1466" s="46" t="s">
        <v>51</v>
      </c>
      <c r="D1466" s="49">
        <f>_xll.qlCalendarAdvance(LocalCalendar,$D1465,B1466,"f",FALSE)</f>
        <v>49572</v>
      </c>
      <c r="E1466" s="49">
        <f>_xll.qlInterestRateIndexValueDate(IndexON,D1466)</f>
        <v>49572</v>
      </c>
      <c r="F1466" s="52">
        <f>IFERROR(_xll.qlIndexFixing(IndexON,D1466,TRUE,_xll.ohTrigger(RecalcTrigger,TriggerON)),NA())</f>
        <v>3.007210886891265E-2</v>
      </c>
      <c r="H1466" s="49">
        <f>_xll.qlCalendarAdvance(IborCalendar,$H1465,B1466,"f",FALSE)</f>
        <v>49564</v>
      </c>
      <c r="I1466" s="49">
        <f>_xll.qlInterestRateIndexValueDate(Index1M,$H1466)</f>
        <v>49566</v>
      </c>
      <c r="J1466" s="52">
        <f>IFERROR(_xll.qlIndexFixing(Index1M,$H1466,TRUE,_xll.ohTrigger(RecalcTrigger,Trigger1M)),NA())</f>
        <v>3.0869636909008867E-2</v>
      </c>
      <c r="K1466" s="52">
        <f>IFERROR(_xll.qlIndexFixing(ONIndex1M,I1466,TRUE,_xll.ohTrigger(RecalcTrigger,Trigger1M)),NA())</f>
        <v>3.0841411427582344E-2</v>
      </c>
      <c r="L1466" s="52">
        <f>IFERROR(_xll.qlIndexFixing(Index3M,H1466,TRUE,_xll.ohTrigger(RecalcTrigger,Trigger3M)),NA())</f>
        <v>3.2232303280370758E-2</v>
      </c>
      <c r="M1466" s="52">
        <f>IFERROR(_xll.qlIndexFixing(ONIndex3M,I1466,TRUE,_xll.ohTrigger(RecalcTrigger,Trigger3M)),NA())</f>
        <v>3.213374130005775E-2</v>
      </c>
      <c r="N1466" s="52">
        <f>IFERROR(_xll.qlIndexFixing(Index6M,$H1466,TRUE,_xll.ohTrigger(RecalcTrigger,Trigger6M)),NA())</f>
        <v>3.3358167939756621E-2</v>
      </c>
      <c r="O1466" s="52">
        <f>IFERROR(_xll.qlIndexFixing(ONIndex6M,I1466,TRUE,_xll.ohTrigger(RecalcTrigger,Trigger6M)),NA())</f>
        <v>3.3142216604762353E-2</v>
      </c>
      <c r="P1466" s="52">
        <f>IFERROR(_xll.qlIndexFixing(Index1Y,$H1466,TRUE,_xll.ohTrigger(RecalcTrigger,Trigger1Y)),NA())</f>
        <v>3.4283631715510049E-2</v>
      </c>
      <c r="Q1466" s="52">
        <f>IFERROR(_xll.qlIndexFixing(ONIndex1Y,I1466,TRUE,_xll.ohTrigger(RecalcTrigger,Trigger1Y)),NA())</f>
        <v>3.396083919607662E-2</v>
      </c>
    </row>
    <row r="1467" spans="2:17" x14ac:dyDescent="0.2">
      <c r="B1467" s="46" t="s">
        <v>51</v>
      </c>
      <c r="D1467" s="49">
        <f>_xll.qlCalendarAdvance(LocalCalendar,$D1466,B1467,"f",FALSE)</f>
        <v>49579</v>
      </c>
      <c r="E1467" s="49">
        <f>_xll.qlInterestRateIndexValueDate(IndexON,D1467)</f>
        <v>49579</v>
      </c>
      <c r="F1467" s="52">
        <f>IFERROR(_xll.qlIndexFixing(IndexON,D1467,TRUE,_xll.ohTrigger(RecalcTrigger,TriggerON)),NA())</f>
        <v>3.006573355167852E-2</v>
      </c>
      <c r="H1467" s="49">
        <f>_xll.qlCalendarAdvance(IborCalendar,$H1466,B1467,"f",FALSE)</f>
        <v>49571</v>
      </c>
      <c r="I1467" s="49">
        <f>_xll.qlInterestRateIndexValueDate(Index1M,$H1467)</f>
        <v>49573</v>
      </c>
      <c r="J1467" s="52">
        <f>IFERROR(_xll.qlIndexFixing(Index1M,$H1467,TRUE,_xll.ohTrigger(RecalcTrigger,Trigger1M)),NA())</f>
        <v>3.0865262016557978E-2</v>
      </c>
      <c r="K1467" s="52">
        <f>IFERROR(_xll.qlIndexFixing(ONIndex1M,I1467,TRUE,_xll.ohTrigger(RecalcTrigger,Trigger1M)),NA())</f>
        <v>3.083700877803075E-2</v>
      </c>
      <c r="L1467" s="52">
        <f>IFERROR(_xll.qlIndexFixing(Index3M,H1467,TRUE,_xll.ohTrigger(RecalcTrigger,Trigger3M)),NA())</f>
        <v>3.2227897148765249E-2</v>
      </c>
      <c r="M1467" s="52">
        <f>IFERROR(_xll.qlIndexFixing(ONIndex3M,I1467,TRUE,_xll.ohTrigger(RecalcTrigger,Trigger3M)),NA())</f>
        <v>3.212926508058267E-2</v>
      </c>
      <c r="N1467" s="52">
        <f>IFERROR(_xll.qlIndexFixing(Index6M,$H1467,TRUE,_xll.ohTrigger(RecalcTrigger,Trigger6M)),NA())</f>
        <v>3.3353673732512905E-2</v>
      </c>
      <c r="O1467" s="52">
        <f>IFERROR(_xll.qlIndexFixing(ONIndex6M,I1467,TRUE,_xll.ohTrigger(RecalcTrigger,Trigger6M)),NA())</f>
        <v>3.3137556012849956E-2</v>
      </c>
      <c r="P1467" s="52">
        <f>IFERROR(_xll.qlIndexFixing(Index1Y,$H1467,TRUE,_xll.ohTrigger(RecalcTrigger,Trigger1Y)),NA())</f>
        <v>3.4274254977040335E-2</v>
      </c>
      <c r="Q1467" s="52">
        <f>IFERROR(_xll.qlIndexFixing(ONIndex1Y,I1467,TRUE,_xll.ohTrigger(RecalcTrigger,Trigger1Y)),NA())</f>
        <v>3.3949318814467944E-2</v>
      </c>
    </row>
    <row r="1468" spans="2:17" x14ac:dyDescent="0.2">
      <c r="B1468" s="46" t="s">
        <v>51</v>
      </c>
      <c r="D1468" s="49">
        <f>_xll.qlCalendarAdvance(LocalCalendar,$D1467,B1468,"f",FALSE)</f>
        <v>49586</v>
      </c>
      <c r="E1468" s="49">
        <f>_xll.qlInterestRateIndexValueDate(IndexON,D1468)</f>
        <v>49586</v>
      </c>
      <c r="F1468" s="52">
        <f>IFERROR(_xll.qlIndexFixing(IndexON,D1468,TRUE,_xll.ohTrigger(RecalcTrigger,TriggerON)),NA())</f>
        <v>3.0059396753472356E-2</v>
      </c>
      <c r="H1468" s="49">
        <f>_xll.qlCalendarAdvance(IborCalendar,$H1467,B1468,"f",FALSE)</f>
        <v>49578</v>
      </c>
      <c r="I1468" s="49">
        <f>_xll.qlInterestRateIndexValueDate(Index1M,$H1468)</f>
        <v>49580</v>
      </c>
      <c r="J1468" s="52">
        <f>IFERROR(_xll.qlIndexFixing(Index1M,$H1468,TRUE,_xll.ohTrigger(RecalcTrigger,Trigger1M)),NA())</f>
        <v>3.0862930939417863E-2</v>
      </c>
      <c r="K1468" s="52">
        <f>IFERROR(_xll.qlIndexFixing(ONIndex1M,I1468,TRUE,_xll.ohTrigger(RecalcTrigger,Trigger1M)),NA())</f>
        <v>3.0832625245453826E-2</v>
      </c>
      <c r="L1468" s="52">
        <f>IFERROR(_xll.qlIndexFixing(Index3M,H1468,TRUE,_xll.ohTrigger(RecalcTrigger,Trigger3M)),NA())</f>
        <v>3.2226892207621656E-2</v>
      </c>
      <c r="M1468" s="52">
        <f>IFERROR(_xll.qlIndexFixing(ONIndex3M,I1468,TRUE,_xll.ohTrigger(RecalcTrigger,Trigger3M)),NA())</f>
        <v>3.2124805490232333E-2</v>
      </c>
      <c r="N1468" s="52">
        <f>IFERROR(_xll.qlIndexFixing(Index6M,$H1468,TRUE,_xll.ohTrigger(RecalcTrigger,Trigger6M)),NA())</f>
        <v>3.3352868335088104E-2</v>
      </c>
      <c r="O1468" s="52">
        <f>IFERROR(_xll.qlIndexFixing(ONIndex6M,I1468,TRUE,_xll.ohTrigger(RecalcTrigger,Trigger6M)),NA())</f>
        <v>3.3132914168181316E-2</v>
      </c>
      <c r="P1468" s="52">
        <f>IFERROR(_xll.qlIndexFixing(Index1Y,$H1468,TRUE,_xll.ohTrigger(RecalcTrigger,Trigger1Y)),NA())</f>
        <v>3.4265990232661442E-2</v>
      </c>
      <c r="Q1468" s="52">
        <f>IFERROR(_xll.qlIndexFixing(ONIndex1Y,I1468,TRUE,_xll.ohTrigger(RecalcTrigger,Trigger1Y)),NA())</f>
        <v>3.3937892960551608E-2</v>
      </c>
    </row>
    <row r="1469" spans="2:17" x14ac:dyDescent="0.2">
      <c r="B1469" s="46" t="s">
        <v>51</v>
      </c>
      <c r="D1469" s="49">
        <f>_xll.qlCalendarAdvance(LocalCalendar,$D1468,B1469,"f",FALSE)</f>
        <v>49593</v>
      </c>
      <c r="E1469" s="49">
        <f>_xll.qlInterestRateIndexValueDate(IndexON,D1469)</f>
        <v>49593</v>
      </c>
      <c r="F1469" s="52">
        <f>IFERROR(_xll.qlIndexFixing(IndexON,D1469,TRUE,_xll.ohTrigger(RecalcTrigger,TriggerON)),NA())</f>
        <v>3.0053098474374096E-2</v>
      </c>
      <c r="H1469" s="49">
        <f>_xll.qlCalendarAdvance(IborCalendar,$H1468,B1469,"f",FALSE)</f>
        <v>49585</v>
      </c>
      <c r="I1469" s="49">
        <f>_xll.qlInterestRateIndexValueDate(Index1M,$H1469)</f>
        <v>49587</v>
      </c>
      <c r="J1469" s="52">
        <f>IFERROR(_xll.qlIndexFixing(Index1M,$H1469,TRUE,_xll.ohTrigger(RecalcTrigger,Trigger1M)),NA())</f>
        <v>3.0856569724451239E-2</v>
      </c>
      <c r="K1469" s="52">
        <f>IFERROR(_xll.qlIndexFixing(ONIndex1M,I1469,TRUE,_xll.ohTrigger(RecalcTrigger,Trigger1M)),NA())</f>
        <v>3.0829269803642756E-2</v>
      </c>
      <c r="L1469" s="52">
        <f>IFERROR(_xll.qlIndexFixing(Index3M,H1469,TRUE,_xll.ohTrigger(RecalcTrigger,Trigger3M)),NA())</f>
        <v>3.2222522029321569E-2</v>
      </c>
      <c r="M1469" s="52">
        <f>IFERROR(_xll.qlIndexFixing(ONIndex3M,I1469,TRUE,_xll.ohTrigger(RecalcTrigger,Trigger3M)),NA())</f>
        <v>3.2121478737578979E-2</v>
      </c>
      <c r="N1469" s="52">
        <f>IFERROR(_xll.qlIndexFixing(Index6M,$H1469,TRUE,_xll.ohTrigger(RecalcTrigger,Trigger6M)),NA())</f>
        <v>3.3348415122404738E-2</v>
      </c>
      <c r="O1469" s="52">
        <f>IFERROR(_xll.qlIndexFixing(ONIndex6M,I1469,TRUE,_xll.ohTrigger(RecalcTrigger,Trigger6M)),NA())</f>
        <v>3.3129485837488648E-2</v>
      </c>
      <c r="P1469" s="52">
        <f>IFERROR(_xll.qlIndexFixing(Index1Y,$H1469,TRUE,_xll.ohTrigger(RecalcTrigger,Trigger1Y)),NA())</f>
        <v>3.425579515960242E-2</v>
      </c>
      <c r="Q1469" s="52">
        <f>IFERROR(_xll.qlIndexFixing(ONIndex1Y,I1469,TRUE,_xll.ohTrigger(RecalcTrigger,Trigger1Y)),NA())</f>
        <v>3.3927354884419891E-2</v>
      </c>
    </row>
    <row r="1470" spans="2:17" x14ac:dyDescent="0.2">
      <c r="B1470" s="46" t="s">
        <v>51</v>
      </c>
      <c r="D1470" s="49">
        <f>_xll.qlCalendarAdvance(LocalCalendar,$D1469,B1470,"f",FALSE)</f>
        <v>49600</v>
      </c>
      <c r="E1470" s="49">
        <f>_xll.qlInterestRateIndexValueDate(IndexON,D1470)</f>
        <v>49600</v>
      </c>
      <c r="F1470" s="52">
        <f>IFERROR(_xll.qlIndexFixing(IndexON,D1470,TRUE,_xll.ohTrigger(RecalcTrigger,TriggerON)),NA())</f>
        <v>3.0046838714223867E-2</v>
      </c>
      <c r="H1470" s="49">
        <f>_xll.qlCalendarAdvance(IborCalendar,$H1469,B1470,"f",FALSE)</f>
        <v>49592</v>
      </c>
      <c r="I1470" s="49">
        <f>_xll.qlInterestRateIndexValueDate(Index1M,$H1470)</f>
        <v>49594</v>
      </c>
      <c r="J1470" s="52">
        <f>IFERROR(_xll.qlIndexFixing(Index1M,$H1470,TRUE,_xll.ohTrigger(RecalcTrigger,Trigger1M)),NA())</f>
        <v>3.0853266571018445E-2</v>
      </c>
      <c r="K1470" s="52">
        <f>IFERROR(_xll.qlIndexFixing(ONIndex1M,I1470,TRUE,_xll.ohTrigger(RecalcTrigger,Trigger1M)),NA())</f>
        <v>3.0823915530957535E-2</v>
      </c>
      <c r="L1470" s="52">
        <f>IFERROR(_xll.qlIndexFixing(Index3M,H1470,TRUE,_xll.ohTrigger(RecalcTrigger,Trigger3M)),NA())</f>
        <v>3.2218168620261937E-2</v>
      </c>
      <c r="M1470" s="52">
        <f>IFERROR(_xll.qlIndexFixing(ONIndex3M,I1470,TRUE,_xll.ohTrigger(RecalcTrigger,Trigger3M)),NA())</f>
        <v>3.2115936196639439E-2</v>
      </c>
      <c r="N1470" s="52">
        <f>IFERROR(_xll.qlIndexFixing(Index6M,$H1470,TRUE,_xll.ohTrigger(RecalcTrigger,Trigger6M)),NA())</f>
        <v>3.334520647158918E-2</v>
      </c>
      <c r="O1470" s="52">
        <f>IFERROR(_xll.qlIndexFixing(ONIndex6M,I1470,TRUE,_xll.ohTrigger(RecalcTrigger,Trigger6M)),NA())</f>
        <v>3.3123686720495371E-2</v>
      </c>
      <c r="P1470" s="52">
        <f>IFERROR(_xll.qlIndexFixing(Index1Y,$H1470,TRUE,_xll.ohTrigger(RecalcTrigger,Trigger1Y)),NA())</f>
        <v>3.4247738457027756E-2</v>
      </c>
      <c r="Q1470" s="52">
        <f>IFERROR(_xll.qlIndexFixing(ONIndex1Y,I1470,TRUE,_xll.ohTrigger(RecalcTrigger,Trigger1Y)),NA())</f>
        <v>3.3915324835422922E-2</v>
      </c>
    </row>
    <row r="1471" spans="2:17" x14ac:dyDescent="0.2">
      <c r="B1471" s="46" t="s">
        <v>51</v>
      </c>
      <c r="D1471" s="49">
        <f>_xll.qlCalendarAdvance(LocalCalendar,$D1470,B1471,"f",FALSE)</f>
        <v>49607</v>
      </c>
      <c r="E1471" s="49">
        <f>_xll.qlInterestRateIndexValueDate(IndexON,D1471)</f>
        <v>49607</v>
      </c>
      <c r="F1471" s="52">
        <f>IFERROR(_xll.qlIndexFixing(IndexON,D1471,TRUE,_xll.ohTrigger(RecalcTrigger,TriggerON)),NA())</f>
        <v>3.0040617473181541E-2</v>
      </c>
      <c r="H1471" s="49">
        <f>_xll.qlCalendarAdvance(IborCalendar,$H1470,B1471,"f",FALSE)</f>
        <v>49599</v>
      </c>
      <c r="I1471" s="49">
        <f>_xll.qlInterestRateIndexValueDate(Index1M,$H1471)</f>
        <v>49601</v>
      </c>
      <c r="J1471" s="52">
        <f>IFERROR(_xll.qlIndexFixing(Index1M,$H1471,TRUE,_xll.ohTrigger(RecalcTrigger,Trigger1M)),NA())</f>
        <v>3.0847954089249841E-2</v>
      </c>
      <c r="K1471" s="52">
        <f>IFERROR(_xll.qlIndexFixing(ONIndex1M,I1471,TRUE,_xll.ohTrigger(RecalcTrigger,Trigger1M)),NA())</f>
        <v>3.0819589349064813E-2</v>
      </c>
      <c r="L1471" s="52">
        <f>IFERROR(_xll.qlIndexFixing(Index3M,H1471,TRUE,_xll.ohTrigger(RecalcTrigger,Trigger3M)),NA())</f>
        <v>3.2214962840579779E-2</v>
      </c>
      <c r="M1471" s="52">
        <f>IFERROR(_xll.qlIndexFixing(ONIndex3M,I1471,TRUE,_xll.ohTrigger(RecalcTrigger,Trigger3M)),NA())</f>
        <v>3.2111526493423526E-2</v>
      </c>
      <c r="N1471" s="52">
        <f>IFERROR(_xll.qlIndexFixing(Index6M,$H1471,TRUE,_xll.ohTrigger(RecalcTrigger,Trigger6M)),NA())</f>
        <v>3.3339565915995364E-2</v>
      </c>
      <c r="O1471" s="52">
        <f>IFERROR(_xll.qlIndexFixing(ONIndex6M,I1471,TRUE,_xll.ohTrigger(RecalcTrigger,Trigger6M)),NA())</f>
        <v>3.3119101117424776E-2</v>
      </c>
      <c r="P1471" s="52">
        <f>IFERROR(_xll.qlIndexFixing(Index1Y,$H1471,TRUE,_xll.ohTrigger(RecalcTrigger,Trigger1Y)),NA())</f>
        <v>3.4237726870422605E-2</v>
      </c>
      <c r="Q1471" s="52">
        <f>IFERROR(_xll.qlIndexFixing(ONIndex1Y,I1471,TRUE,_xll.ohTrigger(RecalcTrigger,Trigger1Y)),NA())</f>
        <v>3.3904182564183927E-2</v>
      </c>
    </row>
    <row r="1472" spans="2:17" x14ac:dyDescent="0.2">
      <c r="B1472" s="46" t="s">
        <v>51</v>
      </c>
      <c r="D1472" s="49">
        <f>_xll.qlCalendarAdvance(LocalCalendar,$D1471,B1472,"f",FALSE)</f>
        <v>49614</v>
      </c>
      <c r="E1472" s="49">
        <f>_xll.qlInterestRateIndexValueDate(IndexON,D1472)</f>
        <v>49614</v>
      </c>
      <c r="F1472" s="52">
        <f>IFERROR(_xll.qlIndexFixing(IndexON,D1472,TRUE,_xll.ohTrigger(RecalcTrigger,TriggerON)),NA())</f>
        <v>3.0034434751087247E-2</v>
      </c>
      <c r="H1472" s="49">
        <f>_xll.qlCalendarAdvance(IborCalendar,$H1471,B1472,"f",FALSE)</f>
        <v>49606</v>
      </c>
      <c r="I1472" s="49">
        <f>_xll.qlInterestRateIndexValueDate(Index1M,$H1472)</f>
        <v>49608</v>
      </c>
      <c r="J1472" s="52">
        <f>IFERROR(_xll.qlIndexFixing(Index1M,$H1472,TRUE,_xll.ohTrigger(RecalcTrigger,Trigger1M)),NA())</f>
        <v>3.0843675017933201E-2</v>
      </c>
      <c r="K1472" s="52">
        <f>IFERROR(_xll.qlIndexFixing(ONIndex1M,I1472,TRUE,_xll.ohTrigger(RecalcTrigger,Trigger1M)),NA())</f>
        <v>3.081528228404018E-2</v>
      </c>
      <c r="L1472" s="52">
        <f>IFERROR(_xll.qlIndexFixing(Index3M,H1472,TRUE,_xll.ohTrigger(RecalcTrigger,Trigger3M)),NA())</f>
        <v>3.2209512109639578E-2</v>
      </c>
      <c r="M1472" s="52">
        <f>IFERROR(_xll.qlIndexFixing(ONIndex3M,I1472,TRUE,_xll.ohTrigger(RecalcTrigger,Trigger3M)),NA())</f>
        <v>3.210713341925242E-2</v>
      </c>
      <c r="N1472" s="52">
        <f>IFERROR(_xll.qlIndexFixing(Index6M,$H1472,TRUE,_xll.ohTrigger(RecalcTrigger,Trigger6M)),NA())</f>
        <v>3.33351699220127E-2</v>
      </c>
      <c r="O1472" s="52">
        <f>IFERROR(_xll.qlIndexFixing(ONIndex6M,I1472,TRUE,_xll.ohTrigger(RecalcTrigger,Trigger6M)),NA())</f>
        <v>3.3114534261597939E-2</v>
      </c>
      <c r="P1472" s="52">
        <f>IFERROR(_xll.qlIndexFixing(Index1Y,$H1472,TRUE,_xll.ohTrigger(RecalcTrigger,Trigger1Y)),NA())</f>
        <v>3.4228839542383115E-2</v>
      </c>
      <c r="Q1472" s="52">
        <f>IFERROR(_xll.qlIndexFixing(ONIndex1Y,I1472,TRUE,_xll.ohTrigger(RecalcTrigger,Trigger1Y)),NA())</f>
        <v>3.3893134820504045E-2</v>
      </c>
    </row>
    <row r="1473" spans="2:17" x14ac:dyDescent="0.2">
      <c r="B1473" s="46" t="s">
        <v>51</v>
      </c>
      <c r="D1473" s="49">
        <f>_xll.qlCalendarAdvance(LocalCalendar,$D1472,B1473,"f",FALSE)</f>
        <v>49621</v>
      </c>
      <c r="E1473" s="49">
        <f>_xll.qlInterestRateIndexValueDate(IndexON,D1473)</f>
        <v>49621</v>
      </c>
      <c r="F1473" s="52">
        <f>IFERROR(_xll.qlIndexFixing(IndexON,D1473,TRUE,_xll.ohTrigger(RecalcTrigger,TriggerON)),NA())</f>
        <v>3.0028290548100856E-2</v>
      </c>
      <c r="H1473" s="49">
        <f>_xll.qlCalendarAdvance(IborCalendar,$H1472,B1473,"f",FALSE)</f>
        <v>49613</v>
      </c>
      <c r="I1473" s="49">
        <f>_xll.qlInterestRateIndexValueDate(Index1M,$H1473)</f>
        <v>49615</v>
      </c>
      <c r="J1473" s="52">
        <f>IFERROR(_xll.qlIndexFixing(Index1M,$H1473,TRUE,_xll.ohTrigger(RecalcTrigger,Trigger1M)),NA())</f>
        <v>3.083941511078617E-2</v>
      </c>
      <c r="K1473" s="52">
        <f>IFERROR(_xll.qlIndexFixing(ONIndex1M,I1473,TRUE,_xll.ohTrigger(RecalcTrigger,Trigger1M)),NA())</f>
        <v>3.0810994335990216E-2</v>
      </c>
      <c r="L1473" s="52">
        <f>IFERROR(_xll.qlIndexFixing(Index3M,H1473,TRUE,_xll.ohTrigger(RecalcTrigger,Trigger3M)),NA())</f>
        <v>3.2205209007963746E-2</v>
      </c>
      <c r="M1473" s="52">
        <f>IFERROR(_xll.qlIndexFixing(ONIndex3M,I1473,TRUE,_xll.ohTrigger(RecalcTrigger,Trigger3M)),NA())</f>
        <v>3.2102756974126123E-2</v>
      </c>
      <c r="N1473" s="52">
        <f>IFERROR(_xll.qlIndexFixing(Index6M,$H1473,TRUE,_xll.ohTrigger(RecalcTrigger,Trigger6M)),NA())</f>
        <v>3.3327108910358574E-2</v>
      </c>
      <c r="O1473" s="52">
        <f>IFERROR(_xll.qlIndexFixing(ONIndex6M,I1473,TRUE,_xll.ohTrigger(RecalcTrigger,Trigger6M)),NA())</f>
        <v>3.3109986153041504E-2</v>
      </c>
      <c r="P1473" s="52">
        <f>IFERROR(_xll.qlIndexFixing(Index1Y,$H1473,TRUE,_xll.ohTrigger(RecalcTrigger,Trigger1Y)),NA())</f>
        <v>3.4220050088608178E-2</v>
      </c>
      <c r="Q1473" s="52">
        <f>IFERROR(_xll.qlIndexFixing(ONIndex1Y,I1473,TRUE,_xll.ohTrigger(RecalcTrigger,Trigger1Y)),NA())</f>
        <v>3.388218160425005E-2</v>
      </c>
    </row>
    <row r="1474" spans="2:17" x14ac:dyDescent="0.2">
      <c r="B1474" s="46" t="s">
        <v>51</v>
      </c>
      <c r="D1474" s="49">
        <f>_xll.qlCalendarAdvance(LocalCalendar,$D1473,B1474,"f",FALSE)</f>
        <v>49628</v>
      </c>
      <c r="E1474" s="49">
        <f>_xll.qlInterestRateIndexValueDate(IndexON,D1474)</f>
        <v>49628</v>
      </c>
      <c r="F1474" s="52">
        <f>IFERROR(_xll.qlIndexFixing(IndexON,D1474,TRUE,_xll.ohTrigger(RecalcTrigger,TriggerON)),NA())</f>
        <v>3.0022184863982559E-2</v>
      </c>
      <c r="H1474" s="49">
        <f>_xll.qlCalendarAdvance(IborCalendar,$H1473,B1474,"f",FALSE)</f>
        <v>49620</v>
      </c>
      <c r="I1474" s="49">
        <f>_xll.qlInterestRateIndexValueDate(Index1M,$H1474)</f>
        <v>49622</v>
      </c>
      <c r="J1474" s="52">
        <f>IFERROR(_xll.qlIndexFixing(Index1M,$H1474,TRUE,_xll.ohTrigger(RecalcTrigger,Trigger1M)),NA())</f>
        <v>3.0835174367775227E-2</v>
      </c>
      <c r="K1474" s="52">
        <f>IFERROR(_xll.qlIndexFixing(ONIndex1M,I1474,TRUE,_xll.ohTrigger(RecalcTrigger,Trigger1M)),NA())</f>
        <v>3.0807739463392103E-2</v>
      </c>
      <c r="L1474" s="52">
        <f>IFERROR(_xll.qlIndexFixing(Index3M,H1474,TRUE,_xll.ohTrigger(RecalcTrigger,Trigger3M)),NA())</f>
        <v>3.2200922675302168E-2</v>
      </c>
      <c r="M1474" s="52">
        <f>IFERROR(_xll.qlIndexFixing(ONIndex3M,I1474,TRUE,_xll.ohTrigger(RecalcTrigger,Trigger3M)),NA())</f>
        <v>3.2099517347272677E-2</v>
      </c>
      <c r="N1474" s="52">
        <f>IFERROR(_xll.qlIndexFixing(Index6M,$H1474,TRUE,_xll.ohTrigger(RecalcTrigger,Trigger6M)),NA())</f>
        <v>3.3322748175708274E-2</v>
      </c>
      <c r="O1474" s="52">
        <f>IFERROR(_xll.qlIndexFixing(ONIndex6M,I1474,TRUE,_xll.ohTrigger(RecalcTrigger,Trigger6M)),NA())</f>
        <v>3.310665615406494E-2</v>
      </c>
      <c r="P1474" s="52">
        <f>IFERROR(_xll.qlIndexFixing(Index1Y,$H1474,TRUE,_xll.ohTrigger(RecalcTrigger,Trigger1Y)),NA())</f>
        <v>3.4211358506557696E-2</v>
      </c>
      <c r="Q1474" s="52">
        <f>IFERROR(_xll.qlIndexFixing(ONIndex1Y,I1474,TRUE,_xll.ohTrigger(RecalcTrigger,Trigger1Y)),NA())</f>
        <v>3.3872144727913334E-2</v>
      </c>
    </row>
    <row r="1475" spans="2:17" x14ac:dyDescent="0.2">
      <c r="B1475" s="46" t="s">
        <v>51</v>
      </c>
      <c r="D1475" s="49">
        <f>_xll.qlCalendarAdvance(LocalCalendar,$D1474,B1475,"f",FALSE)</f>
        <v>49636</v>
      </c>
      <c r="E1475" s="49">
        <f>_xll.qlInterestRateIndexValueDate(IndexON,D1475)</f>
        <v>49636</v>
      </c>
      <c r="F1475" s="52">
        <f>IFERROR(_xll.qlIndexFixing(IndexON,D1475,TRUE,_xll.ohTrigger(RecalcTrigger,TriggerON)),NA())</f>
        <v>3.0016894028879193E-2</v>
      </c>
      <c r="H1475" s="49">
        <f>_xll.qlCalendarAdvance(IborCalendar,$H1474,B1475,"f",FALSE)</f>
        <v>49627</v>
      </c>
      <c r="I1475" s="49">
        <f>_xll.qlInterestRateIndexValueDate(Index1M,$H1475)</f>
        <v>49629</v>
      </c>
      <c r="J1475" s="52">
        <f>IFERROR(_xll.qlIndexFixing(Index1M,$H1475,TRUE,_xll.ohTrigger(RecalcTrigger,Trigger1M)),NA())</f>
        <v>3.0830952788884893E-2</v>
      </c>
      <c r="K1475" s="52">
        <f>IFERROR(_xll.qlIndexFixing(ONIndex1M,I1475,TRUE,_xll.ohTrigger(RecalcTrigger,Trigger1M)),NA())</f>
        <v>3.0802475790467909E-2</v>
      </c>
      <c r="L1475" s="52">
        <f>IFERROR(_xll.qlIndexFixing(Index3M,H1475,TRUE,_xll.ohTrigger(RecalcTrigger,Trigger3M)),NA())</f>
        <v>3.2197787232923651E-2</v>
      </c>
      <c r="M1475" s="52">
        <f>IFERROR(_xll.qlIndexFixing(ONIndex3M,I1475,TRUE,_xll.ohTrigger(RecalcTrigger,Trigger3M)),NA())</f>
        <v>3.2094053971061243E-2</v>
      </c>
      <c r="N1475" s="52">
        <f>IFERROR(_xll.qlIndexFixing(Index6M,$H1475,TRUE,_xll.ohTrigger(RecalcTrigger,Trigger6M)),NA())</f>
        <v>3.3318406508072315E-2</v>
      </c>
      <c r="O1475" s="52">
        <f>IFERROR(_xll.qlIndexFixing(ONIndex6M,I1475,TRUE,_xll.ohTrigger(RecalcTrigger,Trigger6M)),NA())</f>
        <v>3.3100946177393453E-2</v>
      </c>
      <c r="P1475" s="52">
        <f>IFERROR(_xll.qlIndexFixing(Index1Y,$H1475,TRUE,_xll.ohTrigger(RecalcTrigger,Trigger1Y)),NA())</f>
        <v>3.4202764793718365E-2</v>
      </c>
      <c r="Q1475" s="52">
        <f>IFERROR(_xll.qlIndexFixing(ONIndex1Y,I1475,TRUE,_xll.ohTrigger(RecalcTrigger,Trigger1Y)),NA())</f>
        <v>3.3860558754259529E-2</v>
      </c>
    </row>
    <row r="1476" spans="2:17" x14ac:dyDescent="0.2">
      <c r="B1476" s="46" t="s">
        <v>51</v>
      </c>
      <c r="D1476" s="49">
        <f>_xll.qlCalendarAdvance(LocalCalendar,$D1475,B1476,"f",FALSE)</f>
        <v>49643</v>
      </c>
      <c r="E1476" s="49">
        <f>_xll.qlInterestRateIndexValueDate(IndexON,D1476)</f>
        <v>49643</v>
      </c>
      <c r="F1476" s="52">
        <f>IFERROR(_xll.qlIndexFixing(IndexON,D1476,TRUE,_xll.ohTrigger(RecalcTrigger,TriggerON)),NA())</f>
        <v>3.0010875384975932E-2</v>
      </c>
      <c r="H1476" s="49">
        <f>_xll.qlCalendarAdvance(IborCalendar,$H1475,B1476,"f",FALSE)</f>
        <v>49634</v>
      </c>
      <c r="I1476" s="49">
        <f>_xll.qlInterestRateIndexValueDate(Index1M,$H1476)</f>
        <v>49636</v>
      </c>
      <c r="J1476" s="52">
        <f>IFERROR(_xll.qlIndexFixing(Index1M,$H1476,TRUE,_xll.ohTrigger(RecalcTrigger,Trigger1M)),NA())</f>
        <v>3.0826750374097121E-2</v>
      </c>
      <c r="K1476" s="52">
        <f>IFERROR(_xll.qlIndexFixing(ONIndex1M,I1476,TRUE,_xll.ohTrigger(RecalcTrigger,Trigger1M)),NA())</f>
        <v>3.0798245193048857E-2</v>
      </c>
      <c r="L1476" s="52">
        <f>IFERROR(_xll.qlIndexFixing(Index3M,H1476,TRUE,_xll.ohTrigger(RecalcTrigger,Trigger3M)),NA())</f>
        <v>3.2192400316804967E-2</v>
      </c>
      <c r="M1476" s="52">
        <f>IFERROR(_xll.qlIndexFixing(ONIndex3M,I1476,TRUE,_xll.ohTrigger(RecalcTrigger,Trigger3M)),NA())</f>
        <v>3.2089727413069369E-2</v>
      </c>
      <c r="N1476" s="52">
        <f>IFERROR(_xll.qlIndexFixing(Index6M,$H1476,TRUE,_xll.ohTrigger(RecalcTrigger,Trigger6M)),NA())</f>
        <v>3.3314083907325084E-2</v>
      </c>
      <c r="O1476" s="52">
        <f>IFERROR(_xll.qlIndexFixing(ONIndex6M,I1476,TRUE,_xll.ohTrigger(RecalcTrigger,Trigger6M)),NA())</f>
        <v>3.3096454310381773E-2</v>
      </c>
      <c r="P1476" s="52">
        <f>IFERROR(_xll.qlIndexFixing(Index1Y,$H1476,TRUE,_xll.ohTrigger(RecalcTrigger,Trigger1Y)),NA())</f>
        <v>3.4194268947605855E-2</v>
      </c>
      <c r="Q1476" s="52">
        <f>IFERROR(_xll.qlIndexFixing(ONIndex1Y,I1476,TRUE,_xll.ohTrigger(RecalcTrigger,Trigger1Y)),NA())</f>
        <v>3.384988912036313E-2</v>
      </c>
    </row>
    <row r="1477" spans="2:17" x14ac:dyDescent="0.2">
      <c r="B1477" s="46" t="s">
        <v>51</v>
      </c>
      <c r="D1477" s="49">
        <f>_xll.qlCalendarAdvance(LocalCalendar,$D1476,B1477,"f",FALSE)</f>
        <v>49650</v>
      </c>
      <c r="E1477" s="49">
        <f>_xll.qlInterestRateIndexValueDate(IndexON,D1477)</f>
        <v>49650</v>
      </c>
      <c r="F1477" s="52">
        <f>IFERROR(_xll.qlIndexFixing(IndexON,D1477,TRUE,_xll.ohTrigger(RecalcTrigger,TriggerON)),NA())</f>
        <v>3.0004895266628751E-2</v>
      </c>
      <c r="H1477" s="49">
        <f>_xll.qlCalendarAdvance(IborCalendar,$H1476,B1477,"f",FALSE)</f>
        <v>49641</v>
      </c>
      <c r="I1477" s="49">
        <f>_xll.qlInterestRateIndexValueDate(Index1M,$H1477)</f>
        <v>49643</v>
      </c>
      <c r="J1477" s="52">
        <f>IFERROR(_xll.qlIndexFixing(Index1M,$H1477,TRUE,_xll.ohTrigger(RecalcTrigger,Trigger1M)),NA())</f>
        <v>3.0822567123388708E-2</v>
      </c>
      <c r="K1477" s="52">
        <f>IFERROR(_xll.qlIndexFixing(ONIndex1M,I1477,TRUE,_xll.ohTrigger(RecalcTrigger,Trigger1M)),NA())</f>
        <v>3.0794033712551183E-2</v>
      </c>
      <c r="L1477" s="52">
        <f>IFERROR(_xll.qlIndexFixing(Index3M,H1477,TRUE,_xll.ohTrigger(RecalcTrigger,Trigger3M)),NA())</f>
        <v>3.2184757883397419E-2</v>
      </c>
      <c r="M1477" s="52">
        <f>IFERROR(_xll.qlIndexFixing(ONIndex3M,I1477,TRUE,_xll.ohTrigger(RecalcTrigger,Trigger3M)),NA())</f>
        <v>3.2085417484148948E-2</v>
      </c>
      <c r="N1477" s="52">
        <f>IFERROR(_xll.qlIndexFixing(Index6M,$H1477,TRUE,_xll.ohTrigger(RecalcTrigger,Trigger6M)),NA())</f>
        <v>3.3309780373345359E-2</v>
      </c>
      <c r="O1477" s="52">
        <f>IFERROR(_xll.qlIndexFixing(ONIndex6M,I1477,TRUE,_xll.ohTrigger(RecalcTrigger,Trigger6M)),NA())</f>
        <v>3.3091981190613851E-2</v>
      </c>
      <c r="P1477" s="52">
        <f>IFERROR(_xll.qlIndexFixing(Index1Y,$H1477,TRUE,_xll.ohTrigger(RecalcTrigger,Trigger1Y)),NA())</f>
        <v>3.4182666058719696E-2</v>
      </c>
      <c r="Q1477" s="52">
        <f>IFERROR(_xll.qlIndexFixing(ONIndex1Y,I1477,TRUE,_xll.ohTrigger(RecalcTrigger,Trigger1Y)),NA())</f>
        <v>3.3839314013919264E-2</v>
      </c>
    </row>
    <row r="1478" spans="2:17" x14ac:dyDescent="0.2">
      <c r="B1478" s="46" t="s">
        <v>51</v>
      </c>
      <c r="D1478" s="49">
        <f>_xll.qlCalendarAdvance(LocalCalendar,$D1477,B1478,"f",FALSE)</f>
        <v>49657</v>
      </c>
      <c r="E1478" s="49">
        <f>_xll.qlInterestRateIndexValueDate(IndexON,D1478)</f>
        <v>49657</v>
      </c>
      <c r="F1478" s="52">
        <f>IFERROR(_xll.qlIndexFixing(IndexON,D1478,TRUE,_xll.ohTrigger(RecalcTrigger,TriggerON)),NA())</f>
        <v>2.9998953673944229E-2</v>
      </c>
      <c r="H1478" s="49">
        <f>_xll.qlCalendarAdvance(IborCalendar,$H1477,B1478,"f",FALSE)</f>
        <v>49648</v>
      </c>
      <c r="I1478" s="49">
        <f>_xll.qlInterestRateIndexValueDate(Index1M,$H1478)</f>
        <v>49650</v>
      </c>
      <c r="J1478" s="52">
        <f>IFERROR(_xll.qlIndexFixing(Index1M,$H1478,TRUE,_xll.ohTrigger(RecalcTrigger,Trigger1M)),NA())</f>
        <v>3.0818403036739019E-2</v>
      </c>
      <c r="K1478" s="52">
        <f>IFERROR(_xll.qlIndexFixing(ONIndex1M,I1478,TRUE,_xll.ohTrigger(RecalcTrigger,Trigger1M)),NA())</f>
        <v>3.0789841348921598E-2</v>
      </c>
      <c r="L1478" s="52">
        <f>IFERROR(_xll.qlIndexFixing(Index3M,H1478,TRUE,_xll.ohTrigger(RecalcTrigger,Trigger3M)),NA())</f>
        <v>3.2180536160731021E-2</v>
      </c>
      <c r="M1478" s="52">
        <f>IFERROR(_xll.qlIndexFixing(ONIndex3M,I1478,TRUE,_xll.ohTrigger(RecalcTrigger,Trigger3M)),NA())</f>
        <v>3.208112418424669E-2</v>
      </c>
      <c r="N1478" s="52">
        <f>IFERROR(_xll.qlIndexFixing(Index6M,$H1478,TRUE,_xll.ohTrigger(RecalcTrigger,Trigger6M)),NA())</f>
        <v>3.330919447926288E-2</v>
      </c>
      <c r="O1478" s="52">
        <f>IFERROR(_xll.qlIndexFixing(ONIndex6M,I1478,TRUE,_xll.ohTrigger(RecalcTrigger,Trigger6M)),NA())</f>
        <v>3.3087526818036395E-2</v>
      </c>
      <c r="P1478" s="52">
        <f>IFERROR(_xll.qlIndexFixing(Index1Y,$H1478,TRUE,_xll.ohTrigger(RecalcTrigger,Trigger1Y)),NA())</f>
        <v>3.4177570845767502E-2</v>
      </c>
      <c r="Q1478" s="52">
        <f>IFERROR(_xll.qlIndexFixing(ONIndex1Y,I1478,TRUE,_xll.ohTrigger(RecalcTrigger,Trigger1Y)),NA())</f>
        <v>3.3828833434847994E-2</v>
      </c>
    </row>
    <row r="1479" spans="2:17" x14ac:dyDescent="0.2">
      <c r="B1479" s="46" t="s">
        <v>51</v>
      </c>
      <c r="D1479" s="49">
        <f>_xll.qlCalendarAdvance(LocalCalendar,$D1478,B1479,"f",FALSE)</f>
        <v>49664</v>
      </c>
      <c r="E1479" s="49">
        <f>_xll.qlInterestRateIndexValueDate(IndexON,D1479)</f>
        <v>49664</v>
      </c>
      <c r="F1479" s="52">
        <f>IFERROR(_xll.qlIndexFixing(IndexON,D1479,TRUE,_xll.ohTrigger(RecalcTrigger,TriggerON)),NA())</f>
        <v>2.9993050606842431E-2</v>
      </c>
      <c r="H1479" s="49">
        <f>_xll.qlCalendarAdvance(IborCalendar,$H1478,B1479,"f",FALSE)</f>
        <v>49655</v>
      </c>
      <c r="I1479" s="49">
        <f>_xll.qlInterestRateIndexValueDate(Index1M,$H1479)</f>
        <v>49657</v>
      </c>
      <c r="J1479" s="52">
        <f>IFERROR(_xll.qlIndexFixing(Index1M,$H1479,TRUE,_xll.ohTrigger(RecalcTrigger,Trigger1M)),NA())</f>
        <v>3.0814258114124853E-2</v>
      </c>
      <c r="K1479" s="52">
        <f>IFERROR(_xll.qlIndexFixing(ONIndex1M,I1479,TRUE,_xll.ohTrigger(RecalcTrigger,Trigger1M)),NA())</f>
        <v>3.0785668102186747E-2</v>
      </c>
      <c r="L1479" s="52">
        <f>IFERROR(_xll.qlIndexFixing(Index3M,H1479,TRUE,_xll.ohTrigger(RecalcTrigger,Trigger3M)),NA())</f>
        <v>3.2176331202189656E-2</v>
      </c>
      <c r="M1479" s="52">
        <f>IFERROR(_xll.qlIndexFixing(ONIndex3M,I1479,TRUE,_xll.ohTrigger(RecalcTrigger,Trigger3M)),NA())</f>
        <v>3.2076847513389239E-2</v>
      </c>
      <c r="N1479" s="52">
        <f>IFERROR(_xll.qlIndexFixing(Index6M,$H1479,TRUE,_xll.ohTrigger(RecalcTrigger,Trigger6M)),NA())</f>
        <v>3.3304931991160296E-2</v>
      </c>
      <c r="O1479" s="52">
        <f>IFERROR(_xll.qlIndexFixing(ONIndex6M,I1479,TRUE,_xll.ohTrigger(RecalcTrigger,Trigger6M)),NA())</f>
        <v>3.308309119262276E-2</v>
      </c>
      <c r="P1479" s="52">
        <f>IFERROR(_xll.qlIndexFixing(Index1Y,$H1479,TRUE,_xll.ohTrigger(RecalcTrigger,Trigger1Y)),NA())</f>
        <v>3.4169368585214133E-2</v>
      </c>
      <c r="Q1479" s="52">
        <f>IFERROR(_xll.qlIndexFixing(ONIndex1Y,I1479,TRUE,_xll.ohTrigger(RecalcTrigger,Trigger1Y)),NA())</f>
        <v>3.3818447383069383E-2</v>
      </c>
    </row>
    <row r="1480" spans="2:17" x14ac:dyDescent="0.2">
      <c r="B1480" s="46" t="s">
        <v>51</v>
      </c>
      <c r="D1480" s="49">
        <f>_xll.qlCalendarAdvance(LocalCalendar,$D1479,B1480,"f",FALSE)</f>
        <v>49671</v>
      </c>
      <c r="E1480" s="49">
        <f>_xll.qlInterestRateIndexValueDate(IndexON,D1480)</f>
        <v>49671</v>
      </c>
      <c r="F1480" s="52">
        <f>IFERROR(_xll.qlIndexFixing(IndexON,D1480,TRUE,_xll.ohTrigger(RecalcTrigger,TriggerON)),NA())</f>
        <v>2.9987186065403293E-2</v>
      </c>
      <c r="H1480" s="49">
        <f>_xll.qlCalendarAdvance(IborCalendar,$H1479,B1480,"f",FALSE)</f>
        <v>49662</v>
      </c>
      <c r="I1480" s="49">
        <f>_xll.qlInterestRateIndexValueDate(Index1M,$H1480)</f>
        <v>49664</v>
      </c>
      <c r="J1480" s="52">
        <f>IFERROR(_xll.qlIndexFixing(Index1M,$H1480,TRUE,_xll.ohTrigger(RecalcTrigger,Trigger1M)),NA())</f>
        <v>3.0811156689024566E-2</v>
      </c>
      <c r="K1480" s="52">
        <f>IFERROR(_xll.qlIndexFixing(ONIndex1M,I1480,TRUE,_xll.ohTrigger(RecalcTrigger,Trigger1M)),NA())</f>
        <v>3.0781513972319985E-2</v>
      </c>
      <c r="L1480" s="52">
        <f>IFERROR(_xll.qlIndexFixing(Index3M,H1480,TRUE,_xll.ohTrigger(RecalcTrigger,Trigger3M)),NA())</f>
        <v>3.2172143007720616E-2</v>
      </c>
      <c r="M1480" s="52">
        <f>IFERROR(_xll.qlIndexFixing(ONIndex3M,I1480,TRUE,_xll.ohTrigger(RecalcTrigger,Trigger3M)),NA())</f>
        <v>3.2072587471603242E-2</v>
      </c>
      <c r="N1480" s="52">
        <f>IFERROR(_xll.qlIndexFixing(Index6M,$H1480,TRUE,_xll.ohTrigger(RecalcTrigger,Trigger6M)),NA())</f>
        <v>3.3300688574829325E-2</v>
      </c>
      <c r="O1480" s="52">
        <f>IFERROR(_xll.qlIndexFixing(ONIndex6M,I1480,TRUE,_xll.ohTrigger(RecalcTrigger,Trigger6M)),NA())</f>
        <v>3.3078674314426237E-2</v>
      </c>
      <c r="P1480" s="52">
        <f>IFERROR(_xll.qlIndexFixing(Index1Y,$H1480,TRUE,_xll.ohTrigger(RecalcTrigger,Trigger1Y)),NA())</f>
        <v>3.4161264181733174E-2</v>
      </c>
      <c r="Q1480" s="52">
        <f>IFERROR(_xll.qlIndexFixing(ONIndex1Y,I1480,TRUE,_xll.ohTrigger(RecalcTrigger,Trigger1Y)),NA())</f>
        <v>3.3808155858610078E-2</v>
      </c>
    </row>
    <row r="1481" spans="2:17" x14ac:dyDescent="0.2">
      <c r="B1481" s="46" t="s">
        <v>51</v>
      </c>
      <c r="D1481" s="49">
        <f>_xll.qlCalendarAdvance(LocalCalendar,$D1480,B1481,"f",FALSE)</f>
        <v>49678</v>
      </c>
      <c r="E1481" s="49">
        <f>_xll.qlInterestRateIndexValueDate(IndexON,D1481)</f>
        <v>49678</v>
      </c>
      <c r="F1481" s="52">
        <f>IFERROR(_xll.qlIndexFixing(IndexON,D1481,TRUE,_xll.ohTrigger(RecalcTrigger,TriggerON)),NA())</f>
        <v>2.9981360049520234E-2</v>
      </c>
      <c r="H1481" s="49">
        <f>_xll.qlCalendarAdvance(IborCalendar,$H1480,B1481,"f",FALSE)</f>
        <v>49670</v>
      </c>
      <c r="I1481" s="49">
        <f>_xll.qlInterestRateIndexValueDate(Index1M,$H1481)</f>
        <v>49674</v>
      </c>
      <c r="J1481" s="52">
        <f>IFERROR(_xll.qlIndexFixing(Index1M,$H1481,TRUE,_xll.ohTrigger(RecalcTrigger,Trigger1M)),NA())</f>
        <v>3.0804271658348981E-2</v>
      </c>
      <c r="K1481" s="52">
        <f>IFERROR(_xll.qlIndexFixing(ONIndex1M,I1481,TRUE,_xll.ohTrigger(RecalcTrigger,Trigger1M)),NA())</f>
        <v>3.0774591375517524E-2</v>
      </c>
      <c r="L1481" s="52">
        <f>IFERROR(_xll.qlIndexFixing(Index3M,H1481,TRUE,_xll.ohTrigger(RecalcTrigger,Trigger3M)),NA())</f>
        <v>3.2166188953195597E-2</v>
      </c>
      <c r="M1481" s="52">
        <f>IFERROR(_xll.qlIndexFixing(ONIndex3M,I1481,TRUE,_xll.ohTrigger(RecalcTrigger,Trigger3M)),NA())</f>
        <v>3.2065404514054485E-2</v>
      </c>
      <c r="N1481" s="52">
        <f>IFERROR(_xll.qlIndexFixing(Index6M,$H1481,TRUE,_xll.ohTrigger(RecalcTrigger,Trigger6M)),NA())</f>
        <v>3.3290951052899663E-2</v>
      </c>
      <c r="O1481" s="52">
        <f>IFERROR(_xll.qlIndexFixing(ONIndex6M,I1481,TRUE,_xll.ohTrigger(RecalcTrigger,Trigger6M)),NA())</f>
        <v>3.3071190899631731E-2</v>
      </c>
      <c r="P1481" s="52">
        <f>IFERROR(_xll.qlIndexFixing(Index1Y,$H1481,TRUE,_xll.ohTrigger(RecalcTrigger,Trigger1Y)),NA())</f>
        <v>3.4148759652338011E-2</v>
      </c>
      <c r="Q1481" s="52">
        <f>IFERROR(_xll.qlIndexFixing(ONIndex1Y,I1481,TRUE,_xll.ohTrigger(RecalcTrigger,Trigger1Y)),NA())</f>
        <v>3.3792753590948799E-2</v>
      </c>
    </row>
    <row r="1482" spans="2:17" x14ac:dyDescent="0.2">
      <c r="B1482" s="46" t="s">
        <v>51</v>
      </c>
      <c r="D1482" s="49">
        <f>_xll.qlCalendarAdvance(LocalCalendar,$D1481,B1482,"f",FALSE)</f>
        <v>49685</v>
      </c>
      <c r="E1482" s="49">
        <f>_xll.qlInterestRateIndexValueDate(IndexON,D1482)</f>
        <v>49685</v>
      </c>
      <c r="F1482" s="52">
        <f>IFERROR(_xll.qlIndexFixing(IndexON,D1482,TRUE,_xll.ohTrigger(RecalcTrigger,TriggerON)),NA())</f>
        <v>2.9975572559299835E-2</v>
      </c>
      <c r="H1482" s="49">
        <f>_xll.qlCalendarAdvance(IborCalendar,$H1481,B1482,"f",FALSE)</f>
        <v>49677</v>
      </c>
      <c r="I1482" s="49">
        <f>_xll.qlInterestRateIndexValueDate(Index1M,$H1482)</f>
        <v>49681</v>
      </c>
      <c r="J1482" s="52">
        <f>IFERROR(_xll.qlIndexFixing(Index1M,$H1482,TRUE,_xll.ohTrigger(RecalcTrigger,Trigger1M)),NA())</f>
        <v>3.080019244085358E-2</v>
      </c>
      <c r="K1482" s="52">
        <f>IFERROR(_xll.qlIndexFixing(ONIndex1M,I1482,TRUE,_xll.ohTrigger(RecalcTrigger,Trigger1M)),NA())</f>
        <v>3.0769460511184121E-2</v>
      </c>
      <c r="L1482" s="52">
        <f>IFERROR(_xll.qlIndexFixing(Index3M,H1482,TRUE,_xll.ohTrigger(RecalcTrigger,Trigger3M)),NA())</f>
        <v>3.216204147125442E-2</v>
      </c>
      <c r="M1482" s="52">
        <f>IFERROR(_xll.qlIndexFixing(ONIndex3M,I1482,TRUE,_xll.ohTrigger(RecalcTrigger,Trigger3M)),NA())</f>
        <v>3.2060057347704785E-2</v>
      </c>
      <c r="N1482" s="52">
        <f>IFERROR(_xll.qlIndexFixing(Index6M,$H1482,TRUE,_xll.ohTrigger(RecalcTrigger,Trigger6M)),NA())</f>
        <v>3.3286751022103982E-2</v>
      </c>
      <c r="O1482" s="52">
        <f>IFERROR(_xll.qlIndexFixing(ONIndex6M,I1482,TRUE,_xll.ohTrigger(RecalcTrigger,Trigger6M)),NA())</f>
        <v>3.3065611729066191E-2</v>
      </c>
      <c r="P1482" s="52">
        <f>IFERROR(_xll.qlIndexFixing(Index1Y,$H1482,TRUE,_xll.ohTrigger(RecalcTrigger,Trigger1Y)),NA())</f>
        <v>3.4140886637307279E-2</v>
      </c>
      <c r="Q1482" s="52">
        <f>IFERROR(_xll.qlIndexFixing(ONIndex1Y,I1482,TRUE,_xll.ohTrigger(RecalcTrigger,Trigger1Y)),NA())</f>
        <v>3.3781816560667366E-2</v>
      </c>
    </row>
    <row r="1483" spans="2:17" x14ac:dyDescent="0.2">
      <c r="B1483" s="46" t="s">
        <v>51</v>
      </c>
      <c r="D1483" s="49">
        <f>_xll.qlCalendarAdvance(LocalCalendar,$D1482,B1483,"f",FALSE)</f>
        <v>49692</v>
      </c>
      <c r="E1483" s="49">
        <f>_xll.qlInterestRateIndexValueDate(IndexON,D1483)</f>
        <v>49692</v>
      </c>
      <c r="F1483" s="52">
        <f>IFERROR(_xll.qlIndexFixing(IndexON,D1483,TRUE,_xll.ohTrigger(RecalcTrigger,TriggerON)),NA())</f>
        <v>2.9970662041094442E-2</v>
      </c>
      <c r="H1483" s="49">
        <f>_xll.qlCalendarAdvance(IborCalendar,$H1482,B1483,"f",FALSE)</f>
        <v>49684</v>
      </c>
      <c r="I1483" s="49">
        <f>_xll.qlInterestRateIndexValueDate(Index1M,$H1483)</f>
        <v>49688</v>
      </c>
      <c r="J1483" s="52">
        <f>IFERROR(_xll.qlIndexFixing(Index1M,$H1483,TRUE,_xll.ohTrigger(RecalcTrigger,Trigger1M)),NA())</f>
        <v>3.079613238731118E-2</v>
      </c>
      <c r="K1483" s="52">
        <f>IFERROR(_xll.qlIndexFixing(ONIndex1M,I1483,TRUE,_xll.ohTrigger(RecalcTrigger,Trigger1M)),NA())</f>
        <v>3.0765369893179795E-2</v>
      </c>
      <c r="L1483" s="52">
        <f>IFERROR(_xll.qlIndexFixing(Index3M,H1483,TRUE,_xll.ohTrigger(RecalcTrigger,Trigger3M)),NA())</f>
        <v>3.2159051385258187E-2</v>
      </c>
      <c r="M1483" s="52">
        <f>IFERROR(_xll.qlIndexFixing(ONIndex3M,I1483,TRUE,_xll.ohTrigger(RecalcTrigger,Trigger3M)),NA())</f>
        <v>3.2055852692920439E-2</v>
      </c>
      <c r="N1483" s="52">
        <f>IFERROR(_xll.qlIndexFixing(Index6M,$H1483,TRUE,_xll.ohTrigger(RecalcTrigger,Trigger6M)),NA())</f>
        <v>3.3282570057298851E-2</v>
      </c>
      <c r="O1483" s="52">
        <f>IFERROR(_xll.qlIndexFixing(ONIndex6M,I1483,TRUE,_xll.ohTrigger(RecalcTrigger,Trigger6M)),NA())</f>
        <v>3.3061257248689913E-2</v>
      </c>
      <c r="P1483" s="52">
        <f>IFERROR(_xll.qlIndexFixing(Index1Y,$H1483,TRUE,_xll.ohTrigger(RecalcTrigger,Trigger1Y)),NA())</f>
        <v>3.4133111462304432E-2</v>
      </c>
      <c r="Q1483" s="52">
        <f>IFERROR(_xll.qlIndexFixing(ONIndex1Y,I1483,TRUE,_xll.ohTrigger(RecalcTrigger,Trigger1Y)),NA())</f>
        <v>3.3771837498450807E-2</v>
      </c>
    </row>
    <row r="1484" spans="2:17" x14ac:dyDescent="0.2">
      <c r="B1484" s="46" t="s">
        <v>51</v>
      </c>
      <c r="D1484" s="49">
        <f>_xll.qlCalendarAdvance(LocalCalendar,$D1483,B1484,"f",FALSE)</f>
        <v>49699</v>
      </c>
      <c r="E1484" s="49">
        <f>_xll.qlInterestRateIndexValueDate(IndexON,D1484)</f>
        <v>49699</v>
      </c>
      <c r="F1484" s="52">
        <f>IFERROR(_xll.qlIndexFixing(IndexON,D1484,TRUE,_xll.ohTrigger(RecalcTrigger,TriggerON)),NA())</f>
        <v>2.9964113155553918E-2</v>
      </c>
      <c r="H1484" s="49">
        <f>_xll.qlCalendarAdvance(IborCalendar,$H1483,B1484,"f",FALSE)</f>
        <v>49691</v>
      </c>
      <c r="I1484" s="49">
        <f>_xll.qlInterestRateIndexValueDate(Index1M,$H1484)</f>
        <v>49696</v>
      </c>
      <c r="J1484" s="52">
        <f>IFERROR(_xll.qlIndexFixing(Index1M,$H1484,TRUE,_xll.ohTrigger(RecalcTrigger,Trigger1M)),NA())</f>
        <v>3.0791515792153411E-2</v>
      </c>
      <c r="K1484" s="52">
        <f>IFERROR(_xll.qlIndexFixing(ONIndex1M,I1484,TRUE,_xll.ohTrigger(RecalcTrigger,Trigger1M)),NA())</f>
        <v>3.0760718305424817E-2</v>
      </c>
      <c r="L1484" s="52">
        <f>IFERROR(_xll.qlIndexFixing(Index3M,H1484,TRUE,_xll.ohTrigger(RecalcTrigger,Trigger3M)),NA())</f>
        <v>3.2153210459727098E-2</v>
      </c>
      <c r="M1484" s="52">
        <f>IFERROR(_xll.qlIndexFixing(ONIndex3M,I1484,TRUE,_xll.ohTrigger(RecalcTrigger,Trigger3M)),NA())</f>
        <v>3.2051067731693195E-2</v>
      </c>
      <c r="N1484" s="52">
        <f>IFERROR(_xll.qlIndexFixing(Index6M,$H1484,TRUE,_xll.ohTrigger(RecalcTrigger,Trigger6M)),NA())</f>
        <v>3.3277815157764082E-2</v>
      </c>
      <c r="O1484" s="52">
        <f>IFERROR(_xll.qlIndexFixing(ONIndex6M,I1484,TRUE,_xll.ohTrigger(RecalcTrigger,Trigger6M)),NA())</f>
        <v>3.3056303651077812E-2</v>
      </c>
      <c r="P1484" s="52">
        <f>IFERROR(_xll.qlIndexFixing(Index1Y,$H1484,TRUE,_xll.ohTrigger(RecalcTrigger,Trigger1Y)),NA())</f>
        <v>3.4124345349256957E-2</v>
      </c>
      <c r="Q1484" s="52">
        <f>IFERROR(_xll.qlIndexFixing(ONIndex1Y,I1484,TRUE,_xll.ohTrigger(RecalcTrigger,Trigger1Y)),NA())</f>
        <v>3.3760548581209804E-2</v>
      </c>
    </row>
    <row r="1485" spans="2:17" x14ac:dyDescent="0.2">
      <c r="B1485" s="46" t="s">
        <v>51</v>
      </c>
      <c r="D1485" s="49">
        <f>_xll.qlCalendarAdvance(LocalCalendar,$D1484,B1485,"f",FALSE)</f>
        <v>49706</v>
      </c>
      <c r="E1485" s="49">
        <f>_xll.qlInterestRateIndexValueDate(IndexON,D1485)</f>
        <v>49706</v>
      </c>
      <c r="F1485" s="52">
        <f>IFERROR(_xll.qlIndexFixing(IndexON,D1485,TRUE,_xll.ohTrigger(RecalcTrigger,TriggerON)),NA())</f>
        <v>2.9958441242055045E-2</v>
      </c>
      <c r="H1485" s="49">
        <f>_xll.qlCalendarAdvance(IborCalendar,$H1484,B1485,"f",FALSE)</f>
        <v>49698</v>
      </c>
      <c r="I1485" s="49">
        <f>_xll.qlInterestRateIndexValueDate(Index1M,$H1485)</f>
        <v>49702</v>
      </c>
      <c r="J1485" s="52">
        <f>IFERROR(_xll.qlIndexFixing(Index1M,$H1485,TRUE,_xll.ohTrigger(RecalcTrigger,Trigger1M)),NA())</f>
        <v>3.0788069771987416E-2</v>
      </c>
      <c r="K1485" s="52">
        <f>IFERROR(_xll.qlIndexFixing(ONIndex1M,I1485,TRUE,_xll.ohTrigger(RecalcTrigger,Trigger1M)),NA())</f>
        <v>3.0757245997703464E-2</v>
      </c>
      <c r="L1485" s="52">
        <f>IFERROR(_xll.qlIndexFixing(Index3M,H1485,TRUE,_xll.ohTrigger(RecalcTrigger,Trigger3M)),NA())</f>
        <v>3.2149699608577956E-2</v>
      </c>
      <c r="M1485" s="52">
        <f>IFERROR(_xll.qlIndexFixing(ONIndex3M,I1485,TRUE,_xll.ohTrigger(RecalcTrigger,Trigger3M)),NA())</f>
        <v>3.2047493261533333E-2</v>
      </c>
      <c r="N1485" s="52">
        <f>IFERROR(_xll.qlIndexFixing(Index6M,$H1485,TRUE,_xll.ohTrigger(RecalcTrigger,Trigger6M)),NA())</f>
        <v>3.3274265325181913E-2</v>
      </c>
      <c r="O1485" s="52">
        <f>IFERROR(_xll.qlIndexFixing(ONIndex6M,I1485,TRUE,_xll.ohTrigger(RecalcTrigger,Trigger6M)),NA())</f>
        <v>3.3052604518957196E-2</v>
      </c>
      <c r="P1485" s="52">
        <f>IFERROR(_xll.qlIndexFixing(Index1Y,$H1485,TRUE,_xll.ohTrigger(RecalcTrigger,Trigger1Y)),NA())</f>
        <v>3.4117854623444611E-2</v>
      </c>
      <c r="Q1485" s="52">
        <f>IFERROR(_xll.qlIndexFixing(ONIndex1Y,I1485,TRUE,_xll.ohTrigger(RecalcTrigger,Trigger1Y)),NA())</f>
        <v>3.3752162900819727E-2</v>
      </c>
    </row>
    <row r="1486" spans="2:17" x14ac:dyDescent="0.2">
      <c r="B1486" s="46" t="s">
        <v>51</v>
      </c>
      <c r="D1486" s="49">
        <f>_xll.qlCalendarAdvance(LocalCalendar,$D1485,B1486,"f",FALSE)</f>
        <v>49713</v>
      </c>
      <c r="E1486" s="49">
        <f>_xll.qlInterestRateIndexValueDate(IndexON,D1486)</f>
        <v>49713</v>
      </c>
      <c r="F1486" s="52">
        <f>IFERROR(_xll.qlIndexFixing(IndexON,D1486,TRUE,_xll.ohTrigger(RecalcTrigger,TriggerON)),NA())</f>
        <v>2.9952807854165542E-2</v>
      </c>
      <c r="H1486" s="49">
        <f>_xll.qlCalendarAdvance(IborCalendar,$H1485,B1486,"f",FALSE)</f>
        <v>49705</v>
      </c>
      <c r="I1486" s="49">
        <f>_xll.qlInterestRateIndexValueDate(Index1M,$H1486)</f>
        <v>49709</v>
      </c>
      <c r="J1486" s="52">
        <f>IFERROR(_xll.qlIndexFixing(Index1M,$H1486,TRUE,_xll.ohTrigger(RecalcTrigger,Trigger1M)),NA())</f>
        <v>3.0782005866101782E-2</v>
      </c>
      <c r="K1486" s="52">
        <f>IFERROR(_xll.qlIndexFixing(ONIndex1M,I1486,TRUE,_xll.ohTrigger(RecalcTrigger,Trigger1M)),NA())</f>
        <v>3.0753212720151524E-2</v>
      </c>
      <c r="L1486" s="52">
        <f>IFERROR(_xll.qlIndexFixing(Index3M,H1486,TRUE,_xll.ohTrigger(RecalcTrigger,Trigger3M)),NA())</f>
        <v>3.2146762313123495E-2</v>
      </c>
      <c r="M1486" s="52">
        <f>IFERROR(_xll.qlIndexFixing(ONIndex3M,I1486,TRUE,_xll.ohTrigger(RecalcTrigger,Trigger3M)),NA())</f>
        <v>3.2043338484850636E-2</v>
      </c>
      <c r="N1486" s="52">
        <f>IFERROR(_xll.qlIndexFixing(Index6M,$H1486,TRUE,_xll.ohTrigger(RecalcTrigger,Trigger6M)),NA())</f>
        <v>3.3270141557634691E-2</v>
      </c>
      <c r="O1486" s="52">
        <f>IFERROR(_xll.qlIndexFixing(ONIndex6M,I1486,TRUE,_xll.ohTrigger(RecalcTrigger,Trigger6M)),NA())</f>
        <v>3.3048306269440886E-2</v>
      </c>
      <c r="P1486" s="52">
        <f>IFERROR(_xll.qlIndexFixing(Index1Y,$H1486,TRUE,_xll.ohTrigger(RecalcTrigger,Trigger1Y)),NA())</f>
        <v>3.4110372955189629E-2</v>
      </c>
      <c r="Q1486" s="52">
        <f>IFERROR(_xll.qlIndexFixing(ONIndex1Y,I1486,TRUE,_xll.ohTrigger(RecalcTrigger,Trigger1Y)),NA())</f>
        <v>3.3742467365565076E-2</v>
      </c>
    </row>
    <row r="1487" spans="2:17" x14ac:dyDescent="0.2">
      <c r="B1487" s="46" t="s">
        <v>51</v>
      </c>
      <c r="D1487" s="49">
        <f>_xll.qlCalendarAdvance(LocalCalendar,$D1486,B1487,"f",FALSE)</f>
        <v>49720</v>
      </c>
      <c r="E1487" s="49">
        <f>_xll.qlInterestRateIndexValueDate(IndexON,D1487)</f>
        <v>49720</v>
      </c>
      <c r="F1487" s="52">
        <f>IFERROR(_xll.qlIndexFixing(IndexON,D1487,TRUE,_xll.ohTrigger(RecalcTrigger,TriggerON)),NA())</f>
        <v>2.9948060565103685E-2</v>
      </c>
      <c r="H1487" s="49">
        <f>_xll.qlCalendarAdvance(IborCalendar,$H1486,B1487,"f",FALSE)</f>
        <v>49712</v>
      </c>
      <c r="I1487" s="49">
        <f>_xll.qlInterestRateIndexValueDate(Index1M,$H1487)</f>
        <v>49716</v>
      </c>
      <c r="J1487" s="52">
        <f>IFERROR(_xll.qlIndexFixing(Index1M,$H1487,TRUE,_xll.ohTrigger(RecalcTrigger,Trigger1M)),NA())</f>
        <v>3.0778020411186727E-2</v>
      </c>
      <c r="K1487" s="52">
        <f>IFERROR(_xll.qlIndexFixing(ONIndex1M,I1487,TRUE,_xll.ohTrigger(RecalcTrigger,Trigger1M)),NA())</f>
        <v>3.0749198556350166E-2</v>
      </c>
      <c r="L1487" s="52">
        <f>IFERROR(_xll.qlIndexFixing(Index3M,H1487,TRUE,_xll.ohTrigger(RecalcTrigger,Trigger3M)),NA())</f>
        <v>3.2141555518895755E-2</v>
      </c>
      <c r="M1487" s="52">
        <f>IFERROR(_xll.qlIndexFixing(ONIndex3M,I1487,TRUE,_xll.ohTrigger(RecalcTrigger,Trigger3M)),NA())</f>
        <v>3.2039200334068596E-2</v>
      </c>
      <c r="N1487" s="52">
        <f>IFERROR(_xll.qlIndexFixing(Index6M,$H1487,TRUE,_xll.ohTrigger(RecalcTrigger,Trigger6M)),NA())</f>
        <v>3.3266036855604995E-2</v>
      </c>
      <c r="O1487" s="52">
        <f>IFERROR(_xll.qlIndexFixing(ONIndex6M,I1487,TRUE,_xll.ohTrigger(RecalcTrigger,Trigger6M)),NA())</f>
        <v>3.304402676357121E-2</v>
      </c>
      <c r="P1487" s="52">
        <f>IFERROR(_xll.qlIndexFixing(Index1Y,$H1487,TRUE,_xll.ohTrigger(RecalcTrigger,Trigger1Y)),NA())</f>
        <v>3.4102989118166067E-2</v>
      </c>
      <c r="Q1487" s="52">
        <f>IFERROR(_xll.qlIndexFixing(ONIndex1Y,I1487,TRUE,_xll.ohTrigger(RecalcTrigger,Trigger1Y)),NA())</f>
        <v>3.3732866339031276E-2</v>
      </c>
    </row>
    <row r="1488" spans="2:17" x14ac:dyDescent="0.2">
      <c r="B1488" s="46" t="s">
        <v>51</v>
      </c>
      <c r="D1488" s="49">
        <f>_xll.qlCalendarAdvance(LocalCalendar,$D1487,B1488,"f",FALSE)</f>
        <v>49727</v>
      </c>
      <c r="E1488" s="49">
        <f>_xll.qlInterestRateIndexValueDate(IndexON,D1488)</f>
        <v>49727</v>
      </c>
      <c r="F1488" s="52">
        <f>IFERROR(_xll.qlIndexFixing(IndexON,D1488,TRUE,_xll.ohTrigger(RecalcTrigger,TriggerON)),NA())</f>
        <v>2.9941656655081417E-2</v>
      </c>
      <c r="H1488" s="49">
        <f>_xll.qlCalendarAdvance(IborCalendar,$H1487,B1488,"f",FALSE)</f>
        <v>49719</v>
      </c>
      <c r="I1488" s="49">
        <f>_xll.qlInterestRateIndexValueDate(Index1M,$H1488)</f>
        <v>49724</v>
      </c>
      <c r="J1488" s="52">
        <f>IFERROR(_xll.qlIndexFixing(Index1M,$H1488,TRUE,_xll.ohTrigger(RecalcTrigger,Trigger1M)),NA())</f>
        <v>3.0773489067392742E-2</v>
      </c>
      <c r="K1488" s="52">
        <f>IFERROR(_xll.qlIndexFixing(ONIndex1M,I1488,TRUE,_xll.ohTrigger(RecalcTrigger,Trigger1M)),NA())</f>
        <v>3.0744634344621602E-2</v>
      </c>
      <c r="L1488" s="52">
        <f>IFERROR(_xll.qlIndexFixing(Index3M,H1488,TRUE,_xll.ohTrigger(RecalcTrigger,Trigger3M)),NA())</f>
        <v>3.2135787082779643E-2</v>
      </c>
      <c r="M1488" s="52">
        <f>IFERROR(_xll.qlIndexFixing(ONIndex3M,I1488,TRUE,_xll.ohTrigger(RecalcTrigger,Trigger3M)),NA())</f>
        <v>3.2034491377164187E-2</v>
      </c>
      <c r="N1488" s="52">
        <f>IFERROR(_xll.qlIndexFixing(Index6M,$H1488,TRUE,_xll.ohTrigger(RecalcTrigger,Trigger6M)),NA())</f>
        <v>3.3261369112953257E-2</v>
      </c>
      <c r="O1488" s="52">
        <f>IFERROR(_xll.qlIndexFixing(ONIndex6M,I1488,TRUE,_xll.ohTrigger(RecalcTrigger,Trigger6M)),NA())</f>
        <v>3.303915885117803E-2</v>
      </c>
      <c r="P1488" s="52">
        <f>IFERROR(_xll.qlIndexFixing(Index1Y,$H1488,TRUE,_xll.ohTrigger(RecalcTrigger,Trigger1Y)),NA())</f>
        <v>3.4094670237897057E-2</v>
      </c>
      <c r="Q1488" s="52">
        <f>IFERROR(_xll.qlIndexFixing(ONIndex1Y,I1488,TRUE,_xll.ohTrigger(RecalcTrigger,Trigger1Y)),NA())</f>
        <v>3.3722009462433533E-2</v>
      </c>
    </row>
    <row r="1489" spans="2:17" x14ac:dyDescent="0.2">
      <c r="B1489" s="46" t="s">
        <v>51</v>
      </c>
      <c r="D1489" s="49">
        <f>_xll.qlCalendarAdvance(LocalCalendar,$D1488,B1489,"f",FALSE)</f>
        <v>49734</v>
      </c>
      <c r="E1489" s="49">
        <f>_xll.qlInterestRateIndexValueDate(IndexON,D1489)</f>
        <v>49734</v>
      </c>
      <c r="F1489" s="52">
        <f>IFERROR(_xll.qlIndexFixing(IndexON,D1489,TRUE,_xll.ohTrigger(RecalcTrigger,TriggerON)),NA())</f>
        <v>2.9936138843860149E-2</v>
      </c>
      <c r="H1489" s="49">
        <f>_xll.qlCalendarAdvance(IborCalendar,$H1488,B1489,"f",FALSE)</f>
        <v>49726</v>
      </c>
      <c r="I1489" s="49">
        <f>_xll.qlInterestRateIndexValueDate(Index1M,$H1489)</f>
        <v>49730</v>
      </c>
      <c r="J1489" s="52">
        <f>IFERROR(_xll.qlIndexFixing(Index1M,$H1489,TRUE,_xll.ohTrigger(RecalcTrigger,Trigger1M)),NA())</f>
        <v>3.0770106982807938E-2</v>
      </c>
      <c r="K1489" s="52">
        <f>IFERROR(_xll.qlIndexFixing(ONIndex1M,I1489,TRUE,_xll.ohTrigger(RecalcTrigger,Trigger1M)),NA())</f>
        <v>3.0741227568880092E-2</v>
      </c>
      <c r="L1489" s="52">
        <f>IFERROR(_xll.qlIndexFixing(Index3M,H1489,TRUE,_xll.ohTrigger(RecalcTrigger,Trigger3M)),NA())</f>
        <v>3.2134624127951726E-2</v>
      </c>
      <c r="M1489" s="52">
        <f>IFERROR(_xll.qlIndexFixing(ONIndex3M,I1489,TRUE,_xll.ohTrigger(RecalcTrigger,Trigger3M)),NA())</f>
        <v>3.203097391028642E-2</v>
      </c>
      <c r="N1489" s="52">
        <f>IFERROR(_xll.qlIndexFixing(Index6M,$H1489,TRUE,_xll.ohTrigger(RecalcTrigger,Trigger6M)),NA())</f>
        <v>3.3259128536832203E-2</v>
      </c>
      <c r="O1489" s="52">
        <f>IFERROR(_xll.qlIndexFixing(ONIndex6M,I1489,TRUE,_xll.ohTrigger(RecalcTrigger,Trigger6M)),NA())</f>
        <v>3.3035523982771764E-2</v>
      </c>
      <c r="P1489" s="52">
        <f>IFERROR(_xll.qlIndexFixing(Index1Y,$H1489,TRUE,_xll.ohTrigger(RecalcTrigger,Trigger1Y)),NA())</f>
        <v>3.4088514929326456E-2</v>
      </c>
      <c r="Q1489" s="52">
        <f>IFERROR(_xll.qlIndexFixing(ONIndex1Y,I1489,TRUE,_xll.ohTrigger(RecalcTrigger,Trigger1Y)),NA())</f>
        <v>3.3713947812685774E-2</v>
      </c>
    </row>
    <row r="1490" spans="2:17" x14ac:dyDescent="0.2">
      <c r="B1490" s="46" t="s">
        <v>51</v>
      </c>
      <c r="D1490" s="49">
        <f>_xll.qlCalendarAdvance(LocalCalendar,$D1489,B1490,"f",FALSE)</f>
        <v>49741</v>
      </c>
      <c r="E1490" s="49">
        <f>_xll.qlInterestRateIndexValueDate(IndexON,D1490)</f>
        <v>49741</v>
      </c>
      <c r="F1490" s="52">
        <f>IFERROR(_xll.qlIndexFixing(IndexON,D1490,TRUE,_xll.ohTrigger(RecalcTrigger,TriggerON)),NA())</f>
        <v>2.9930659558221606E-2</v>
      </c>
      <c r="H1490" s="49">
        <f>_xll.qlCalendarAdvance(IborCalendar,$H1489,B1490,"f",FALSE)</f>
        <v>49733</v>
      </c>
      <c r="I1490" s="49">
        <f>_xll.qlInterestRateIndexValueDate(Index1M,$H1490)</f>
        <v>49737</v>
      </c>
      <c r="J1490" s="52">
        <f>IFERROR(_xll.qlIndexFixing(Index1M,$H1490,TRUE,_xll.ohTrigger(RecalcTrigger,Trigger1M)),NA())</f>
        <v>3.0768248601378063E-2</v>
      </c>
      <c r="K1490" s="52">
        <f>IFERROR(_xll.qlIndexFixing(ONIndex1M,I1490,TRUE,_xll.ohTrigger(RecalcTrigger,Trigger1M)),NA())</f>
        <v>3.0737270745451184E-2</v>
      </c>
      <c r="L1490" s="52">
        <f>IFERROR(_xll.qlIndexFixing(Index3M,H1490,TRUE,_xll.ohTrigger(RecalcTrigger,Trigger3M)),NA())</f>
        <v>3.2130611596423816E-2</v>
      </c>
      <c r="M1490" s="52">
        <f>IFERROR(_xll.qlIndexFixing(ONIndex3M,I1490,TRUE,_xll.ohTrigger(RecalcTrigger,Trigger3M)),NA())</f>
        <v>3.2026885637446156E-2</v>
      </c>
      <c r="N1490" s="52">
        <f>IFERROR(_xll.qlIndexFixing(Index6M,$H1490,TRUE,_xll.ohTrigger(RecalcTrigger,Trigger6M)),NA())</f>
        <v>3.3256327073417538E-2</v>
      </c>
      <c r="O1490" s="52">
        <f>IFERROR(_xll.qlIndexFixing(ONIndex6M,I1490,TRUE,_xll.ohTrigger(RecalcTrigger,Trigger6M)),NA())</f>
        <v>3.3031300707841993E-2</v>
      </c>
      <c r="P1490" s="52">
        <f>IFERROR(_xll.qlIndexFixing(Index1Y,$H1490,TRUE,_xll.ohTrigger(RecalcTrigger,Trigger1Y)),NA())</f>
        <v>3.4080272077001469E-2</v>
      </c>
      <c r="Q1490" s="52">
        <f>IFERROR(_xll.qlIndexFixing(ONIndex1Y,I1490,TRUE,_xll.ohTrigger(RecalcTrigger,Trigger1Y)),NA())</f>
        <v>3.3704630312874073E-2</v>
      </c>
    </row>
    <row r="1491" spans="2:17" x14ac:dyDescent="0.2">
      <c r="B1491" s="46" t="s">
        <v>51</v>
      </c>
      <c r="D1491" s="49">
        <f>_xll.qlCalendarAdvance(LocalCalendar,$D1490,B1491,"f",FALSE)</f>
        <v>49748</v>
      </c>
      <c r="E1491" s="49">
        <f>_xll.qlInterestRateIndexValueDate(IndexON,D1491)</f>
        <v>49748</v>
      </c>
      <c r="F1491" s="52">
        <f>IFERROR(_xll.qlIndexFixing(IndexON,D1491,TRUE,_xll.ohTrigger(RecalcTrigger,TriggerON)),NA())</f>
        <v>2.9925218798139142E-2</v>
      </c>
      <c r="H1491" s="49">
        <f>_xll.qlCalendarAdvance(IborCalendar,$H1490,B1491,"f",FALSE)</f>
        <v>49740</v>
      </c>
      <c r="I1491" s="49">
        <f>_xll.qlInterestRateIndexValueDate(Index1M,$H1491)</f>
        <v>49744</v>
      </c>
      <c r="J1491" s="52">
        <f>IFERROR(_xll.qlIndexFixing(Index1M,$H1491,TRUE,_xll.ohTrigger(RecalcTrigger,Trigger1M)),NA())</f>
        <v>3.0764341858706763E-2</v>
      </c>
      <c r="K1491" s="52">
        <f>IFERROR(_xll.qlIndexFixing(ONIndex1M,I1491,TRUE,_xll.ohTrigger(RecalcTrigger,Trigger1M)),NA())</f>
        <v>3.073333303553305E-2</v>
      </c>
      <c r="L1491" s="52">
        <f>IFERROR(_xll.qlIndexFixing(Index3M,H1491,TRUE,_xll.ohTrigger(RecalcTrigger,Trigger3M)),NA())</f>
        <v>3.2126615829907022E-2</v>
      </c>
      <c r="M1491" s="52">
        <f>IFERROR(_xll.qlIndexFixing(ONIndex3M,I1491,TRUE,_xll.ohTrigger(RecalcTrigger,Trigger3M)),NA())</f>
        <v>3.2022813990506549E-2</v>
      </c>
      <c r="N1491" s="52">
        <f>IFERROR(_xll.qlIndexFixing(Index6M,$H1491,TRUE,_xll.ohTrigger(RecalcTrigger,Trigger6M)),NA())</f>
        <v>3.3252300618288662E-2</v>
      </c>
      <c r="O1491" s="52">
        <f>IFERROR(_xll.qlIndexFixing(ONIndex6M,I1491,TRUE,_xll.ohTrigger(RecalcTrigger,Trigger6M)),NA())</f>
        <v>3.3027096176478921E-2</v>
      </c>
      <c r="P1491" s="52">
        <f>IFERROR(_xll.qlIndexFixing(Index1Y,$H1491,TRUE,_xll.ohTrigger(RecalcTrigger,Trigger1Y)),NA())</f>
        <v>3.4073273208375117E-2</v>
      </c>
      <c r="Q1491" s="52">
        <f>IFERROR(_xll.qlIndexFixing(ONIndex1Y,I1491,TRUE,_xll.ohTrigger(RecalcTrigger,Trigger1Y)),NA())</f>
        <v>3.369540732202303E-2</v>
      </c>
    </row>
    <row r="1492" spans="2:17" x14ac:dyDescent="0.2">
      <c r="B1492" s="46" t="s">
        <v>51</v>
      </c>
      <c r="D1492" s="49">
        <f>_xll.qlCalendarAdvance(LocalCalendar,$D1491,B1492,"f",FALSE)</f>
        <v>49755</v>
      </c>
      <c r="E1492" s="49">
        <f>_xll.qlInterestRateIndexValueDate(IndexON,D1492)</f>
        <v>49755</v>
      </c>
      <c r="F1492" s="52">
        <f>IFERROR(_xll.qlIndexFixing(IndexON,D1492,TRUE,_xll.ohTrigger(RecalcTrigger,TriggerON)),NA())</f>
        <v>2.991981656358611E-2</v>
      </c>
      <c r="H1492" s="49">
        <f>_xll.qlCalendarAdvance(IborCalendar,$H1491,B1492,"f",FALSE)</f>
        <v>49747</v>
      </c>
      <c r="I1492" s="49">
        <f>_xll.qlInterestRateIndexValueDate(Index1M,$H1492)</f>
        <v>49751</v>
      </c>
      <c r="J1492" s="52">
        <f>IFERROR(_xll.qlIndexFixing(Index1M,$H1492,TRUE,_xll.ohTrigger(RecalcTrigger,Trigger1M)),NA())</f>
        <v>3.0760454279807965E-2</v>
      </c>
      <c r="K1492" s="52">
        <f>IFERROR(_xll.qlIndexFixing(ONIndex1M,I1492,TRUE,_xll.ohTrigger(RecalcTrigger,Trigger1M)),NA())</f>
        <v>3.0729414439205627E-2</v>
      </c>
      <c r="L1492" s="52">
        <f>IFERROR(_xll.qlIndexFixing(Index3M,H1492,TRUE,_xll.ohTrigger(RecalcTrigger,Trigger3M)),NA())</f>
        <v>3.2122636828352695E-2</v>
      </c>
      <c r="M1492" s="52">
        <f>IFERROR(_xll.qlIndexFixing(ONIndex3M,I1492,TRUE,_xll.ohTrigger(RecalcTrigger,Trigger3M)),NA())</f>
        <v>3.201875896962747E-2</v>
      </c>
      <c r="N1492" s="52">
        <f>IFERROR(_xll.qlIndexFixing(Index6M,$H1492,TRUE,_xll.ohTrigger(RecalcTrigger,Trigger6M)),NA())</f>
        <v>3.3248293231664387E-2</v>
      </c>
      <c r="O1492" s="52">
        <f>IFERROR(_xll.qlIndexFixing(ONIndex6M,I1492,TRUE,_xll.ohTrigger(RecalcTrigger,Trigger6M)),NA())</f>
        <v>3.3022910388922355E-2</v>
      </c>
      <c r="P1492" s="52">
        <f>IFERROR(_xll.qlIndexFixing(Index1Y,$H1492,TRUE,_xll.ohTrigger(RecalcTrigger,Trigger1Y)),NA())</f>
        <v>3.4066372151524547E-2</v>
      </c>
      <c r="Q1492" s="52">
        <f>IFERROR(_xll.qlIndexFixing(ONIndex1Y,I1492,TRUE,_xll.ohTrigger(RecalcTrigger,Trigger1Y)),NA())</f>
        <v>3.3686278839972772E-2</v>
      </c>
    </row>
    <row r="1493" spans="2:17" x14ac:dyDescent="0.2">
      <c r="B1493" s="46" t="s">
        <v>51</v>
      </c>
      <c r="D1493" s="49">
        <f>_xll.qlCalendarAdvance(LocalCalendar,$D1492,B1493,"f",FALSE)</f>
        <v>49762</v>
      </c>
      <c r="E1493" s="49">
        <f>_xll.qlInterestRateIndexValueDate(IndexON,D1493)</f>
        <v>49762</v>
      </c>
      <c r="F1493" s="52">
        <f>IFERROR(_xll.qlIndexFixing(IndexON,D1493,TRUE,_xll.ohTrigger(RecalcTrigger,TriggerON)),NA())</f>
        <v>2.9914452854562512E-2</v>
      </c>
      <c r="H1493" s="49">
        <f>_xll.qlCalendarAdvance(IborCalendar,$H1492,B1493,"f",FALSE)</f>
        <v>49754</v>
      </c>
      <c r="I1493" s="49">
        <f>_xll.qlInterestRateIndexValueDate(Index1M,$H1493)</f>
        <v>49758</v>
      </c>
      <c r="J1493" s="52">
        <f>IFERROR(_xll.qlIndexFixing(Index1M,$H1493,TRUE,_xll.ohTrigger(RecalcTrigger,Trigger1M)),NA())</f>
        <v>3.0756585864655885E-2</v>
      </c>
      <c r="K1493" s="52">
        <f>IFERROR(_xll.qlIndexFixing(ONIndex1M,I1493,TRUE,_xll.ohTrigger(RecalcTrigger,Trigger1M)),NA())</f>
        <v>3.0725514956229105E-2</v>
      </c>
      <c r="L1493" s="52">
        <f>IFERROR(_xll.qlIndexFixing(Index3M,H1493,TRUE,_xll.ohTrigger(RecalcTrigger,Trigger3M)),NA())</f>
        <v>3.2118674591707821E-2</v>
      </c>
      <c r="M1493" s="52">
        <f>IFERROR(_xll.qlIndexFixing(ONIndex3M,I1493,TRUE,_xll.ohTrigger(RecalcTrigger,Trigger3M)),NA())</f>
        <v>3.2014720574569111E-2</v>
      </c>
      <c r="N1493" s="52">
        <f>IFERROR(_xll.qlIndexFixing(Index6M,$H1493,TRUE,_xll.ohTrigger(RecalcTrigger,Trigger6M)),NA())</f>
        <v>3.3244304913428717E-2</v>
      </c>
      <c r="O1493" s="52">
        <f>IFERROR(_xll.qlIndexFixing(ONIndex6M,I1493,TRUE,_xll.ohTrigger(RecalcTrigger,Trigger6M)),NA())</f>
        <v>3.3018743344852552E-2</v>
      </c>
      <c r="P1493" s="52">
        <f>IFERROR(_xll.qlIndexFixing(Index1Y,$H1493,TRUE,_xll.ohTrigger(RecalcTrigger,Trigger1Y)),NA())</f>
        <v>3.4059568904466896E-2</v>
      </c>
      <c r="Q1493" s="52">
        <f>IFERROR(_xll.qlIndexFixing(ONIndex1Y,I1493,TRUE,_xll.ohTrigger(RecalcTrigger,Trigger1Y)),NA())</f>
        <v>3.3677244866803235E-2</v>
      </c>
    </row>
    <row r="1494" spans="2:17" x14ac:dyDescent="0.2">
      <c r="B1494" s="46" t="s">
        <v>51</v>
      </c>
      <c r="D1494" s="49">
        <f>_xll.qlCalendarAdvance(LocalCalendar,$D1493,B1494,"f",FALSE)</f>
        <v>49769</v>
      </c>
      <c r="E1494" s="49">
        <f>_xll.qlInterestRateIndexValueDate(IndexON,D1494)</f>
        <v>49769</v>
      </c>
      <c r="F1494" s="52">
        <f>IFERROR(_xll.qlIndexFixing(IndexON,D1494,TRUE,_xll.ohTrigger(RecalcTrigger,TriggerON)),NA())</f>
        <v>2.9909127671094993E-2</v>
      </c>
      <c r="H1494" s="49">
        <f>_xll.qlCalendarAdvance(IborCalendar,$H1493,B1494,"f",FALSE)</f>
        <v>49761</v>
      </c>
      <c r="I1494" s="49">
        <f>_xll.qlInterestRateIndexValueDate(Index1M,$H1494)</f>
        <v>49765</v>
      </c>
      <c r="J1494" s="52">
        <f>IFERROR(_xll.qlIndexFixing(Index1M,$H1494,TRUE,_xll.ohTrigger(RecalcTrigger,Trigger1M)),NA())</f>
        <v>3.0751697587199089E-2</v>
      </c>
      <c r="K1494" s="52">
        <f>IFERROR(_xll.qlIndexFixing(ONIndex1M,I1494,TRUE,_xll.ohTrigger(RecalcTrigger,Trigger1M)),NA())</f>
        <v>3.072163458692323E-2</v>
      </c>
      <c r="L1494" s="52">
        <f>IFERROR(_xll.qlIndexFixing(Index3M,H1494,TRUE,_xll.ohTrigger(RecalcTrigger,Trigger3M)),NA())</f>
        <v>3.2113579256810784E-2</v>
      </c>
      <c r="M1494" s="52">
        <f>IFERROR(_xll.qlIndexFixing(ONIndex3M,I1494,TRUE,_xll.ohTrigger(RecalcTrigger,Trigger3M)),NA())</f>
        <v>3.2010698805651217E-2</v>
      </c>
      <c r="N1494" s="52">
        <f>IFERROR(_xll.qlIndexFixing(Index6M,$H1494,TRUE,_xll.ohTrigger(RecalcTrigger,Trigger6M)),NA())</f>
        <v>3.3239086628691246E-2</v>
      </c>
      <c r="O1494" s="52">
        <f>IFERROR(_xll.qlIndexFixing(ONIndex6M,I1494,TRUE,_xll.ohTrigger(RecalcTrigger,Trigger6M)),NA())</f>
        <v>3.3014595044429385E-2</v>
      </c>
      <c r="P1494" s="52">
        <f>IFERROR(_xll.qlIndexFixing(Index1Y,$H1494,TRUE,_xll.ohTrigger(RecalcTrigger,Trigger1Y)),NA())</f>
        <v>3.4052863465245373E-2</v>
      </c>
      <c r="Q1494" s="52">
        <f>IFERROR(_xll.qlIndexFixing(ONIndex1Y,I1494,TRUE,_xll.ohTrigger(RecalcTrigger,Trigger1Y)),NA())</f>
        <v>3.366830540251442E-2</v>
      </c>
    </row>
    <row r="1495" spans="2:17" x14ac:dyDescent="0.2">
      <c r="B1495" s="46" t="s">
        <v>51</v>
      </c>
      <c r="D1495" s="49">
        <f>_xll.qlCalendarAdvance(LocalCalendar,$D1494,B1495,"f",FALSE)</f>
        <v>49776</v>
      </c>
      <c r="E1495" s="49">
        <f>_xll.qlInterestRateIndexValueDate(IndexON,D1495)</f>
        <v>49776</v>
      </c>
      <c r="F1495" s="52">
        <f>IFERROR(_xll.qlIndexFixing(IndexON,D1495,TRUE,_xll.ohTrigger(RecalcTrigger,TriggerON)),NA())</f>
        <v>2.9903841013156907E-2</v>
      </c>
      <c r="H1495" s="49">
        <f>_xll.qlCalendarAdvance(IborCalendar,$H1494,B1495,"f",FALSE)</f>
        <v>49768</v>
      </c>
      <c r="I1495" s="49">
        <f>_xll.qlInterestRateIndexValueDate(Index1M,$H1495)</f>
        <v>49772</v>
      </c>
      <c r="J1495" s="52">
        <f>IFERROR(_xll.qlIndexFixing(Index1M,$H1495,TRUE,_xll.ohTrigger(RecalcTrigger,Trigger1M)),NA())</f>
        <v>3.0747866457497608E-2</v>
      </c>
      <c r="K1495" s="52">
        <f>IFERROR(_xll.qlIndexFixing(ONIndex1M,I1495,TRUE,_xll.ohTrigger(RecalcTrigger,Trigger1M)),NA())</f>
        <v>3.0717773331048193E-2</v>
      </c>
      <c r="L1495" s="52">
        <f>IFERROR(_xll.qlIndexFixing(Index3M,H1495,TRUE,_xll.ohTrigger(RecalcTrigger,Trigger3M)),NA())</f>
        <v>3.2109649701465931E-2</v>
      </c>
      <c r="M1495" s="52">
        <f>IFERROR(_xll.qlIndexFixing(ONIndex3M,I1495,TRUE,_xll.ohTrigger(RecalcTrigger,Trigger3M)),NA())</f>
        <v>3.2006693662474106E-2</v>
      </c>
      <c r="N1495" s="52">
        <f>IFERROR(_xll.qlIndexFixing(Index6M,$H1495,TRUE,_xll.ohTrigger(RecalcTrigger,Trigger6M)),NA())</f>
        <v>3.3235135446657883E-2</v>
      </c>
      <c r="O1495" s="52">
        <f>IFERROR(_xll.qlIndexFixing(ONIndex6M,I1495,TRUE,_xll.ohTrigger(RecalcTrigger,Trigger6M)),NA())</f>
        <v>3.3010465487732787E-2</v>
      </c>
      <c r="P1495" s="52">
        <f>IFERROR(_xll.qlIndexFixing(Index1Y,$H1495,TRUE,_xll.ohTrigger(RecalcTrigger,Trigger1Y)),NA())</f>
        <v>3.4046255831932756E-2</v>
      </c>
      <c r="Q1495" s="52">
        <f>IFERROR(_xll.qlIndexFixing(ONIndex1Y,I1495,TRUE,_xll.ohTrigger(RecalcTrigger,Trigger1Y)),NA())</f>
        <v>3.3659460447106326E-2</v>
      </c>
    </row>
    <row r="1496" spans="2:17" x14ac:dyDescent="0.2">
      <c r="B1496" s="46" t="s">
        <v>51</v>
      </c>
      <c r="D1496" s="49">
        <f>_xll.qlCalendarAdvance(LocalCalendar,$D1495,B1496,"f",FALSE)</f>
        <v>49783</v>
      </c>
      <c r="E1496" s="49">
        <f>_xll.qlInterestRateIndexValueDate(IndexON,D1496)</f>
        <v>49783</v>
      </c>
      <c r="F1496" s="52">
        <f>IFERROR(_xll.qlIndexFixing(IndexON,D1496,TRUE,_xll.ohTrigger(RecalcTrigger,TriggerON)),NA())</f>
        <v>2.9898592880801544E-2</v>
      </c>
      <c r="H1496" s="49">
        <f>_xll.qlCalendarAdvance(IborCalendar,$H1495,B1496,"f",FALSE)</f>
        <v>49775</v>
      </c>
      <c r="I1496" s="49">
        <f>_xll.qlInterestRateIndexValueDate(Index1M,$H1496)</f>
        <v>49781</v>
      </c>
      <c r="J1496" s="52">
        <f>IFERROR(_xll.qlIndexFixing(Index1M,$H1496,TRUE,_xll.ohTrigger(RecalcTrigger,Trigger1M)),NA())</f>
        <v>3.0742968875744126E-2</v>
      </c>
      <c r="K1496" s="52">
        <f>IFERROR(_xll.qlIndexFixing(ONIndex1M,I1496,TRUE,_xll.ohTrigger(RecalcTrigger,Trigger1M)),NA())</f>
        <v>3.0712836944388755E-2</v>
      </c>
      <c r="L1496" s="52">
        <f>IFERROR(_xll.qlIndexFixing(Index3M,H1496,TRUE,_xll.ohTrigger(RecalcTrigger,Trigger3M)),NA())</f>
        <v>3.210462204770273E-2</v>
      </c>
      <c r="M1496" s="52">
        <f>IFERROR(_xll.qlIndexFixing(ONIndex3M,I1496,TRUE,_xll.ohTrigger(RecalcTrigger,Trigger3M)),NA())</f>
        <v>3.2001568622881393E-2</v>
      </c>
      <c r="N1496" s="52">
        <f>IFERROR(_xll.qlIndexFixing(Index6M,$H1496,TRUE,_xll.ohTrigger(RecalcTrigger,Trigger6M)),NA())</f>
        <v>3.323008337119477E-2</v>
      </c>
      <c r="O1496" s="52">
        <f>IFERROR(_xll.qlIndexFixing(ONIndex6M,I1496,TRUE,_xll.ohTrigger(RecalcTrigger,Trigger6M)),NA())</f>
        <v>3.3005183599206234E-2</v>
      </c>
      <c r="P1496" s="52">
        <f>IFERROR(_xll.qlIndexFixing(Index1Y,$H1496,TRUE,_xll.ohTrigger(RecalcTrigger,Trigger1Y)),NA())</f>
        <v>3.4037904015139099E-2</v>
      </c>
      <c r="Q1496" s="52">
        <f>IFERROR(_xll.qlIndexFixing(ONIndex1Y,I1496,TRUE,_xll.ohTrigger(RecalcTrigger,Trigger1Y)),NA())</f>
        <v>3.3648227231628525E-2</v>
      </c>
    </row>
    <row r="1497" spans="2:17" x14ac:dyDescent="0.2">
      <c r="B1497" s="46" t="s">
        <v>51</v>
      </c>
      <c r="D1497" s="49">
        <f>_xll.qlCalendarAdvance(LocalCalendar,$D1496,B1497,"f",FALSE)</f>
        <v>49790</v>
      </c>
      <c r="E1497" s="49">
        <f>_xll.qlInterestRateIndexValueDate(IndexON,D1497)</f>
        <v>49790</v>
      </c>
      <c r="F1497" s="52">
        <f>IFERROR(_xll.qlIndexFixing(IndexON,D1497,TRUE,_xll.ohTrigger(RecalcTrigger,TriggerON)),NA())</f>
        <v>2.989338327389568E-2</v>
      </c>
      <c r="H1497" s="49">
        <f>_xll.qlCalendarAdvance(IborCalendar,$H1496,B1497,"f",FALSE)</f>
        <v>49782</v>
      </c>
      <c r="I1497" s="49">
        <f>_xll.qlInterestRateIndexValueDate(Index1M,$H1497)</f>
        <v>49786</v>
      </c>
      <c r="J1497" s="52">
        <f>IFERROR(_xll.qlIndexFixing(Index1M,$H1497,TRUE,_xll.ohTrigger(RecalcTrigger,Trigger1M)),NA())</f>
        <v>3.0740261684137238E-2</v>
      </c>
      <c r="K1497" s="52">
        <f>IFERROR(_xll.qlIndexFixing(ONIndex1M,I1497,TRUE,_xll.ohTrigger(RecalcTrigger,Trigger1M)),NA())</f>
        <v>3.071010815983044E-2</v>
      </c>
      <c r="L1497" s="52">
        <f>IFERROR(_xll.qlIndexFixing(Index3M,H1497,TRUE,_xll.ohTrigger(RecalcTrigger,Trigger3M)),NA())</f>
        <v>3.2101840880422082E-2</v>
      </c>
      <c r="M1497" s="52">
        <f>IFERROR(_xll.qlIndexFixing(ONIndex3M,I1497,TRUE,_xll.ohTrigger(RecalcTrigger,Trigger3M)),NA())</f>
        <v>3.199873325430147E-2</v>
      </c>
      <c r="N1497" s="52">
        <f>IFERROR(_xll.qlIndexFixing(Index6M,$H1497,TRUE,_xll.ohTrigger(RecalcTrigger,Trigger6M)),NA())</f>
        <v>3.3227290281278479E-2</v>
      </c>
      <c r="O1497" s="52">
        <f>IFERROR(_xll.qlIndexFixing(ONIndex6M,I1497,TRUE,_xll.ohTrigger(RecalcTrigger,Trigger6M)),NA())</f>
        <v>3.3002262604959753E-2</v>
      </c>
      <c r="P1497" s="52">
        <f>IFERROR(_xll.qlIndexFixing(Index1Y,$H1497,TRUE,_xll.ohTrigger(RecalcTrigger,Trigger1Y)),NA())</f>
        <v>3.4033333975463972E-2</v>
      </c>
      <c r="Q1497" s="52">
        <f>IFERROR(_xll.qlIndexFixing(ONIndex1Y,I1497,TRUE,_xll.ohTrigger(RecalcTrigger,Trigger1Y)),NA())</f>
        <v>3.3642054062772431E-2</v>
      </c>
    </row>
    <row r="1498" spans="2:17" x14ac:dyDescent="0.2">
      <c r="B1498" s="46" t="s">
        <v>51</v>
      </c>
      <c r="D1498" s="49">
        <f>_xll.qlCalendarAdvance(LocalCalendar,$D1497,B1498,"f",FALSE)</f>
        <v>49797</v>
      </c>
      <c r="E1498" s="49">
        <f>_xll.qlInterestRateIndexValueDate(IndexON,D1498)</f>
        <v>49797</v>
      </c>
      <c r="F1498" s="52">
        <f>IFERROR(_xll.qlIndexFixing(IndexON,D1498,TRUE,_xll.ohTrigger(RecalcTrigger,TriggerON)),NA())</f>
        <v>2.9888212192519248E-2</v>
      </c>
      <c r="H1498" s="49">
        <f>_xll.qlCalendarAdvance(IborCalendar,$H1497,B1498,"f",FALSE)</f>
        <v>49789</v>
      </c>
      <c r="I1498" s="49">
        <f>_xll.qlInterestRateIndexValueDate(Index1M,$H1498)</f>
        <v>49793</v>
      </c>
      <c r="J1498" s="52">
        <f>IFERROR(_xll.qlIndexFixing(Index1M,$H1498,TRUE,_xll.ohTrigger(RecalcTrigger,Trigger1M)),NA())</f>
        <v>3.0736488040446375E-2</v>
      </c>
      <c r="K1498" s="52">
        <f>IFERROR(_xll.qlIndexFixing(ONIndex1M,I1498,TRUE,_xll.ohTrigger(RecalcTrigger,Trigger1M)),NA())</f>
        <v>3.0706304244567661E-2</v>
      </c>
      <c r="L1498" s="52">
        <f>IFERROR(_xll.qlIndexFixing(Index3M,H1498,TRUE,_xll.ohTrigger(RecalcTrigger,Trigger3M)),NA())</f>
        <v>3.2097961614623818E-2</v>
      </c>
      <c r="M1498" s="52">
        <f>IFERROR(_xll.qlIndexFixing(ONIndex3M,I1498,TRUE,_xll.ohTrigger(RecalcTrigger,Trigger3M)),NA())</f>
        <v>3.1994777989066137E-2</v>
      </c>
      <c r="N1498" s="52">
        <f>IFERROR(_xll.qlIndexFixing(Index6M,$H1498,TRUE,_xll.ohTrigger(RecalcTrigger,Trigger6M)),NA())</f>
        <v>3.3223396297707916E-2</v>
      </c>
      <c r="O1498" s="52">
        <f>IFERROR(_xll.qlIndexFixing(ONIndex6M,I1498,TRUE,_xll.ohTrigger(RecalcTrigger,Trigger6M)),NA())</f>
        <v>3.2998189279043189E-2</v>
      </c>
      <c r="P1498" s="52">
        <f>IFERROR(_xll.qlIndexFixing(Index1Y,$H1498,TRUE,_xll.ohTrigger(RecalcTrigger,Trigger1Y)),NA())</f>
        <v>3.4027019748593297E-2</v>
      </c>
      <c r="Q1498" s="52">
        <f>IFERROR(_xll.qlIndexFixing(ONIndex1Y,I1498,TRUE,_xll.ohTrigger(RecalcTrigger,Trigger1Y)),NA())</f>
        <v>3.3633492633846629E-2</v>
      </c>
    </row>
    <row r="1499" spans="2:17" x14ac:dyDescent="0.2">
      <c r="B1499" s="46" t="s">
        <v>51</v>
      </c>
      <c r="D1499" s="49">
        <f>_xll.qlCalendarAdvance(LocalCalendar,$D1498,B1499,"f",FALSE)</f>
        <v>49804</v>
      </c>
      <c r="E1499" s="49">
        <f>_xll.qlInterestRateIndexValueDate(IndexON,D1499)</f>
        <v>49804</v>
      </c>
      <c r="F1499" s="52">
        <f>IFERROR(_xll.qlIndexFixing(IndexON,D1499,TRUE,_xll.ohTrigger(RecalcTrigger,TriggerON)),NA())</f>
        <v>2.988307963667225E-2</v>
      </c>
      <c r="H1499" s="49">
        <f>_xll.qlCalendarAdvance(IborCalendar,$H1498,B1499,"f",FALSE)</f>
        <v>49796</v>
      </c>
      <c r="I1499" s="49">
        <f>_xll.qlInterestRateIndexValueDate(Index1M,$H1499)</f>
        <v>49801</v>
      </c>
      <c r="J1499" s="52">
        <f>IFERROR(_xll.qlIndexFixing(Index1M,$H1499,TRUE,_xll.ohTrigger(RecalcTrigger,Trigger1M)),NA())</f>
        <v>3.0733243171156464E-2</v>
      </c>
      <c r="K1499" s="52">
        <f>IFERROR(_xll.qlIndexFixing(ONIndex1M,I1499,TRUE,_xll.ohTrigger(RecalcTrigger,Trigger1M)),NA())</f>
        <v>3.0701980317111577E-2</v>
      </c>
      <c r="L1499" s="52">
        <f>IFERROR(_xll.qlIndexFixing(Index3M,H1499,TRUE,_xll.ohTrigger(RecalcTrigger,Trigger3M)),NA())</f>
        <v>3.2094702936649469E-2</v>
      </c>
      <c r="M1499" s="52">
        <f>IFERROR(_xll.qlIndexFixing(ONIndex3M,I1499,TRUE,_xll.ohTrigger(RecalcTrigger,Trigger3M)),NA())</f>
        <v>3.1990278044409237E-2</v>
      </c>
      <c r="N1499" s="52">
        <f>IFERROR(_xll.qlIndexFixing(Index6M,$H1499,TRUE,_xll.ohTrigger(RecalcTrigger,Trigger6M)),NA())</f>
        <v>3.3220223574588301E-2</v>
      </c>
      <c r="O1499" s="52">
        <f>IFERROR(_xll.qlIndexFixing(ONIndex6M,I1499,TRUE,_xll.ohTrigger(RecalcTrigger,Trigger6M)),NA())</f>
        <v>3.299355700096207E-2</v>
      </c>
      <c r="P1499" s="52">
        <f>IFERROR(_xll.qlIndexFixing(Index1Y,$H1499,TRUE,_xll.ohTrigger(RecalcTrigger,Trigger1Y)),NA())</f>
        <v>3.4019923242447611E-2</v>
      </c>
      <c r="Q1499" s="52">
        <f>IFERROR(_xll.qlIndexFixing(ONIndex1Y,I1499,TRUE,_xll.ohTrigger(RecalcTrigger,Trigger1Y)),NA())</f>
        <v>3.3623823868698111E-2</v>
      </c>
    </row>
    <row r="1500" spans="2:17" x14ac:dyDescent="0.2">
      <c r="B1500" s="46" t="s">
        <v>51</v>
      </c>
      <c r="D1500" s="49">
        <f>_xll.qlCalendarAdvance(LocalCalendar,$D1499,B1500,"f",FALSE)</f>
        <v>49811</v>
      </c>
      <c r="E1500" s="49">
        <f>_xll.qlInterestRateIndexValueDate(IndexON,D1500)</f>
        <v>49811</v>
      </c>
      <c r="F1500" s="52">
        <f>IFERROR(_xll.qlIndexFixing(IndexON,D1500,TRUE,_xll.ohTrigger(RecalcTrigger,TriggerON)),NA())</f>
        <v>2.9877985606328039E-2</v>
      </c>
      <c r="H1500" s="49">
        <f>_xll.qlCalendarAdvance(IborCalendar,$H1499,B1500,"f",FALSE)</f>
        <v>49803</v>
      </c>
      <c r="I1500" s="49">
        <f>_xll.qlInterestRateIndexValueDate(Index1M,$H1500)</f>
        <v>49807</v>
      </c>
      <c r="J1500" s="52">
        <f>IFERROR(_xll.qlIndexFixing(Index1M,$H1500,TRUE,_xll.ohTrigger(RecalcTrigger,Trigger1M)),NA())</f>
        <v>3.0730043542081226E-2</v>
      </c>
      <c r="K1500" s="52">
        <f>IFERROR(_xll.qlIndexFixing(ONIndex1M,I1500,TRUE,_xll.ohTrigger(RecalcTrigger,Trigger1M)),NA())</f>
        <v>3.0698753754414554E-2</v>
      </c>
      <c r="L1500" s="52">
        <f>IFERROR(_xll.qlIndexFixing(Index3M,H1500,TRUE,_xll.ohTrigger(RecalcTrigger,Trigger3M)),NA())</f>
        <v>3.2091408348472412E-2</v>
      </c>
      <c r="M1500" s="52">
        <f>IFERROR(_xll.qlIndexFixing(ONIndex3M,I1500,TRUE,_xll.ohTrigger(RecalcTrigger,Trigger3M)),NA())</f>
        <v>3.1986917336697118E-2</v>
      </c>
      <c r="N1500" s="52">
        <f>IFERROR(_xll.qlIndexFixing(Index6M,$H1500,TRUE,_xll.ohTrigger(RecalcTrigger,Trigger6M)),NA())</f>
        <v>3.3216920591111143E-2</v>
      </c>
      <c r="O1500" s="52">
        <f>IFERROR(_xll.qlIndexFixing(ONIndex6M,I1500,TRUE,_xll.ohTrigger(RecalcTrigger,Trigger6M)),NA())</f>
        <v>3.2990098858229899E-2</v>
      </c>
      <c r="P1500" s="52">
        <f>IFERROR(_xll.qlIndexFixing(Index1Y,$H1500,TRUE,_xll.ohTrigger(RecalcTrigger,Trigger1Y)),NA())</f>
        <v>3.4014684688502134E-2</v>
      </c>
      <c r="Q1500" s="52">
        <f>IFERROR(_xll.qlIndexFixing(ONIndex1Y,I1500,TRUE,_xll.ohTrigger(RecalcTrigger,Trigger1Y)),NA())</f>
        <v>3.3616653302397381E-2</v>
      </c>
    </row>
    <row r="1501" spans="2:17" x14ac:dyDescent="0.2">
      <c r="B1501" s="46" t="s">
        <v>51</v>
      </c>
      <c r="D1501" s="49">
        <f>_xll.qlCalendarAdvance(LocalCalendar,$D1500,B1501,"f",FALSE)</f>
        <v>49818</v>
      </c>
      <c r="E1501" s="49">
        <f>_xll.qlInterestRateIndexValueDate(IndexON,D1501)</f>
        <v>49818</v>
      </c>
      <c r="F1501" s="52">
        <f>IFERROR(_xll.qlIndexFixing(IndexON,D1501,TRUE,_xll.ohTrigger(RecalcTrigger,TriggerON)),NA())</f>
        <v>2.9873810032401416E-2</v>
      </c>
      <c r="H1501" s="49">
        <f>_xll.qlCalendarAdvance(IborCalendar,$H1500,B1501,"f",FALSE)</f>
        <v>49810</v>
      </c>
      <c r="I1501" s="49">
        <f>_xll.qlInterestRateIndexValueDate(Index1M,$H1501)</f>
        <v>49814</v>
      </c>
      <c r="J1501" s="52">
        <f>IFERROR(_xll.qlIndexFixing(Index1M,$H1501,TRUE,_xll.ohTrigger(RecalcTrigger,Trigger1M)),NA())</f>
        <v>3.0726328436271141E-2</v>
      </c>
      <c r="K1501" s="52">
        <f>IFERROR(_xll.qlIndexFixing(ONIndex1M,I1501,TRUE,_xll.ohTrigger(RecalcTrigger,Trigger1M)),NA())</f>
        <v>3.0695007179524225E-2</v>
      </c>
      <c r="L1501" s="52">
        <f>IFERROR(_xll.qlIndexFixing(Index3M,H1501,TRUE,_xll.ohTrigger(RecalcTrigger,Trigger3M)),NA())</f>
        <v>3.2087580229311623E-2</v>
      </c>
      <c r="M1501" s="52">
        <f>IFERROR(_xll.qlIndexFixing(ONIndex3M,I1501,TRUE,_xll.ohTrigger(RecalcTrigger,Trigger3M)),NA())</f>
        <v>3.1983011949323625E-2</v>
      </c>
      <c r="N1501" s="52">
        <f>IFERROR(_xll.qlIndexFixing(Index6M,$H1501,TRUE,_xll.ohTrigger(RecalcTrigger,Trigger6M)),NA())</f>
        <v>3.3213084815906721E-2</v>
      </c>
      <c r="O1501" s="52">
        <f>IFERROR(_xll.qlIndexFixing(ONIndex6M,I1501,TRUE,_xll.ohTrigger(RecalcTrigger,Trigger6M)),NA())</f>
        <v>3.2986081763173303E-2</v>
      </c>
      <c r="P1501" s="52">
        <f>IFERROR(_xll.qlIndexFixing(Index1Y,$H1501,TRUE,_xll.ohTrigger(RecalcTrigger,Trigger1Y)),NA())</f>
        <v>3.4008663851735996E-2</v>
      </c>
      <c r="Q1501" s="52">
        <f>IFERROR(_xll.qlIndexFixing(ONIndex1Y,I1501,TRUE,_xll.ohTrigger(RecalcTrigger,Trigger1Y)),NA())</f>
        <v>3.3608375399953871E-2</v>
      </c>
    </row>
    <row r="1502" spans="2:17" x14ac:dyDescent="0.2">
      <c r="B1502" s="46" t="s">
        <v>51</v>
      </c>
      <c r="D1502" s="49">
        <f>_xll.qlCalendarAdvance(LocalCalendar,$D1501,B1502,"f",FALSE)</f>
        <v>49825</v>
      </c>
      <c r="E1502" s="49">
        <f>_xll.qlInterestRateIndexValueDate(IndexON,D1502)</f>
        <v>49825</v>
      </c>
      <c r="F1502" s="52">
        <f>IFERROR(_xll.qlIndexFixing(IndexON,D1502,TRUE,_xll.ohTrigger(RecalcTrigger,TriggerON)),NA())</f>
        <v>2.9867913122121337E-2</v>
      </c>
      <c r="H1502" s="49">
        <f>_xll.qlCalendarAdvance(IborCalendar,$H1501,B1502,"f",FALSE)</f>
        <v>49817</v>
      </c>
      <c r="I1502" s="49">
        <f>_xll.qlInterestRateIndexValueDate(Index1M,$H1502)</f>
        <v>49822</v>
      </c>
      <c r="J1502" s="52">
        <f>IFERROR(_xll.qlIndexFixing(Index1M,$H1502,TRUE,_xll.ohTrigger(RecalcTrigger,Trigger1M)),NA())</f>
        <v>3.0722106066671376E-2</v>
      </c>
      <c r="K1502" s="52">
        <f>IFERROR(_xll.qlIndexFixing(ONIndex1M,I1502,TRUE,_xll.ohTrigger(RecalcTrigger,Trigger1M)),NA())</f>
        <v>3.0690748784047983E-2</v>
      </c>
      <c r="L1502" s="52">
        <f>IFERROR(_xll.qlIndexFixing(Index3M,H1502,TRUE,_xll.ohTrigger(RecalcTrigger,Trigger3M)),NA())</f>
        <v>3.2083225763897286E-2</v>
      </c>
      <c r="M1502" s="52">
        <f>IFERROR(_xll.qlIndexFixing(ONIndex3M,I1502,TRUE,_xll.ohTrigger(RecalcTrigger,Trigger3M)),NA())</f>
        <v>3.1978569008028757E-2</v>
      </c>
      <c r="N1502" s="52">
        <f>IFERROR(_xll.qlIndexFixing(Index6M,$H1502,TRUE,_xll.ohTrigger(RecalcTrigger,Trigger6M)),NA())</f>
        <v>3.3209981825959252E-2</v>
      </c>
      <c r="O1502" s="52">
        <f>IFERROR(_xll.qlIndexFixing(ONIndex6M,I1502,TRUE,_xll.ohTrigger(RecalcTrigger,Trigger6M)),NA())</f>
        <v>3.2981513748886471E-2</v>
      </c>
      <c r="P1502" s="52">
        <f>IFERROR(_xll.qlIndexFixing(Index1Y,$H1502,TRUE,_xll.ohTrigger(RecalcTrigger,Trigger1Y)),NA())</f>
        <v>3.4001902642111163E-2</v>
      </c>
      <c r="Q1502" s="52">
        <f>IFERROR(_xll.qlIndexFixing(ONIndex1Y,I1502,TRUE,_xll.ohTrigger(RecalcTrigger,Trigger1Y)),NA())</f>
        <v>3.3599030665047991E-2</v>
      </c>
    </row>
    <row r="1503" spans="2:17" x14ac:dyDescent="0.2">
      <c r="B1503" s="46" t="s">
        <v>51</v>
      </c>
      <c r="D1503" s="49">
        <f>_xll.qlCalendarAdvance(LocalCalendar,$D1502,B1503,"f",FALSE)</f>
        <v>49832</v>
      </c>
      <c r="E1503" s="49">
        <f>_xll.qlInterestRateIndexValueDate(IndexON,D1503)</f>
        <v>49832</v>
      </c>
      <c r="F1503" s="52">
        <f>IFERROR(_xll.qlIndexFixing(IndexON,D1503,TRUE,_xll.ohTrigger(RecalcTrigger,TriggerON)),NA())</f>
        <v>2.986293466828549E-2</v>
      </c>
      <c r="H1503" s="49">
        <f>_xll.qlCalendarAdvance(IborCalendar,$H1502,B1503,"f",FALSE)</f>
        <v>49824</v>
      </c>
      <c r="I1503" s="49">
        <f>_xll.qlInterestRateIndexValueDate(Index1M,$H1503)</f>
        <v>49828</v>
      </c>
      <c r="J1503" s="52">
        <f>IFERROR(_xll.qlIndexFixing(Index1M,$H1503,TRUE,_xll.ohTrigger(RecalcTrigger,Trigger1M)),NA())</f>
        <v>3.0717907251128551E-2</v>
      </c>
      <c r="K1503" s="52">
        <f>IFERROR(_xll.qlIndexFixing(ONIndex1M,I1503,TRUE,_xll.ohTrigger(RecalcTrigger,Trigger1M)),NA())</f>
        <v>3.0687571370355826E-2</v>
      </c>
      <c r="L1503" s="52">
        <f>IFERROR(_xll.qlIndexFixing(Index3M,H1503,TRUE,_xll.ohTrigger(RecalcTrigger,Trigger3M)),NA())</f>
        <v>3.2079974284332562E-2</v>
      </c>
      <c r="M1503" s="52">
        <f>IFERROR(_xll.qlIndexFixing(ONIndex3M,I1503,TRUE,_xll.ohTrigger(RecalcTrigger,Trigger3M)),NA())</f>
        <v>3.1975251052678288E-2</v>
      </c>
      <c r="N1503" s="52">
        <f>IFERROR(_xll.qlIndexFixing(Index6M,$H1503,TRUE,_xll.ohTrigger(RecalcTrigger,Trigger6M)),NA())</f>
        <v>3.3204212366618545E-2</v>
      </c>
      <c r="O1503" s="52">
        <f>IFERROR(_xll.qlIndexFixing(ONIndex6M,I1503,TRUE,_xll.ohTrigger(RecalcTrigger,Trigger6M)),NA())</f>
        <v>3.2978103804159886E-2</v>
      </c>
      <c r="P1503" s="52">
        <f>IFERROR(_xll.qlIndexFixing(Index1Y,$H1503,TRUE,_xll.ohTrigger(RecalcTrigger,Trigger1Y)),NA())</f>
        <v>3.3996915556108925E-2</v>
      </c>
      <c r="Q1503" s="52">
        <f>IFERROR(_xll.qlIndexFixing(ONIndex1Y,I1503,TRUE,_xll.ohTrigger(RecalcTrigger,Trigger1Y)),NA())</f>
        <v>3.3592103121469208E-2</v>
      </c>
    </row>
    <row r="1504" spans="2:17" x14ac:dyDescent="0.2">
      <c r="B1504" s="46" t="s">
        <v>51</v>
      </c>
      <c r="D1504" s="49">
        <f>_xll.qlCalendarAdvance(LocalCalendar,$D1503,B1504,"f",FALSE)</f>
        <v>49839</v>
      </c>
      <c r="E1504" s="49">
        <f>_xll.qlInterestRateIndexValueDate(IndexON,D1504)</f>
        <v>49839</v>
      </c>
      <c r="F1504" s="52">
        <f>IFERROR(_xll.qlIndexFixing(IndexON,D1504,TRUE,_xll.ohTrigger(RecalcTrigger,TriggerON)),NA())</f>
        <v>2.9857994739899141E-2</v>
      </c>
      <c r="H1504" s="49">
        <f>_xll.qlCalendarAdvance(IborCalendar,$H1503,B1504,"f",FALSE)</f>
        <v>49831</v>
      </c>
      <c r="I1504" s="49">
        <f>_xll.qlInterestRateIndexValueDate(Index1M,$H1504)</f>
        <v>49835</v>
      </c>
      <c r="J1504" s="52">
        <f>IFERROR(_xll.qlIndexFixing(Index1M,$H1504,TRUE,_xll.ohTrigger(RecalcTrigger,Trigger1M)),NA())</f>
        <v>3.0714248578971315E-2</v>
      </c>
      <c r="K1504" s="52">
        <f>IFERROR(_xll.qlIndexFixing(ONIndex1M,I1504,TRUE,_xll.ohTrigger(RecalcTrigger,Trigger1M)),NA())</f>
        <v>3.0683882136157692E-2</v>
      </c>
      <c r="L1504" s="52">
        <f>IFERROR(_xll.qlIndexFixing(Index3M,H1504,TRUE,_xll.ohTrigger(RecalcTrigger,Trigger3M)),NA())</f>
        <v>3.2076196458416119E-2</v>
      </c>
      <c r="M1504" s="52">
        <f>IFERROR(_xll.qlIndexFixing(ONIndex3M,I1504,TRUE,_xll.ohTrigger(RecalcTrigger,Trigger3M)),NA())</f>
        <v>3.1971395543326508E-2</v>
      </c>
      <c r="N1504" s="52">
        <f>IFERROR(_xll.qlIndexFixing(Index6M,$H1504,TRUE,_xll.ohTrigger(RecalcTrigger,Trigger6M)),NA())</f>
        <v>3.3200432776984493E-2</v>
      </c>
      <c r="O1504" s="52">
        <f>IFERROR(_xll.qlIndexFixing(ONIndex6M,I1504,TRUE,_xll.ohTrigger(RecalcTrigger,Trigger6M)),NA())</f>
        <v>3.2974142939963258E-2</v>
      </c>
      <c r="P1504" s="52">
        <f>IFERROR(_xll.qlIndexFixing(Index1Y,$H1504,TRUE,_xll.ohTrigger(RecalcTrigger,Trigger1Y)),NA())</f>
        <v>3.3991188093870521E-2</v>
      </c>
      <c r="Q1504" s="52">
        <f>IFERROR(_xll.qlIndexFixing(ONIndex1Y,I1504,TRUE,_xll.ohTrigger(RecalcTrigger,Trigger1Y)),NA())</f>
        <v>3.3584108745428054E-2</v>
      </c>
    </row>
    <row r="1505" spans="2:17" x14ac:dyDescent="0.2">
      <c r="B1505" s="46" t="s">
        <v>51</v>
      </c>
      <c r="D1505" s="49">
        <f>_xll.qlCalendarAdvance(LocalCalendar,$D1504,B1505,"f",FALSE)</f>
        <v>49846</v>
      </c>
      <c r="E1505" s="49">
        <f>_xll.qlInterestRateIndexValueDate(IndexON,D1505)</f>
        <v>49846</v>
      </c>
      <c r="F1505" s="52">
        <f>IFERROR(_xll.qlIndexFixing(IndexON,D1505,TRUE,_xll.ohTrigger(RecalcTrigger,TriggerON)),NA())</f>
        <v>2.9853093336988934E-2</v>
      </c>
      <c r="H1505" s="49">
        <f>_xll.qlCalendarAdvance(IborCalendar,$H1504,B1505,"f",FALSE)</f>
        <v>49838</v>
      </c>
      <c r="I1505" s="49">
        <f>_xll.qlInterestRateIndexValueDate(Index1M,$H1505)</f>
        <v>49842</v>
      </c>
      <c r="J1505" s="52">
        <f>IFERROR(_xll.qlIndexFixing(Index1M,$H1505,TRUE,_xll.ohTrigger(RecalcTrigger,Trigger1M)),NA())</f>
        <v>3.071060906867551E-2</v>
      </c>
      <c r="K1505" s="52">
        <f>IFERROR(_xll.qlIndexFixing(ONIndex1M,I1505,TRUE,_xll.ohTrigger(RecalcTrigger,Trigger1M)),NA())</f>
        <v>3.0680212015390396E-2</v>
      </c>
      <c r="L1505" s="52">
        <f>IFERROR(_xll.qlIndexFixing(Index3M,H1505,TRUE,_xll.ohTrigger(RecalcTrigger,Trigger3M)),NA())</f>
        <v>3.2072435396820045E-2</v>
      </c>
      <c r="M1505" s="52">
        <f>IFERROR(_xll.qlIndexFixing(ONIndex3M,I1505,TRUE,_xll.ohTrigger(RecalcTrigger,Trigger3M)),NA())</f>
        <v>3.1967556659955321E-2</v>
      </c>
      <c r="N1505" s="52">
        <f>IFERROR(_xll.qlIndexFixing(Index6M,$H1505,TRUE,_xll.ohTrigger(RecalcTrigger,Trigger6M)),NA())</f>
        <v>3.3196672252626139E-2</v>
      </c>
      <c r="O1505" s="52">
        <f>IFERROR(_xll.qlIndexFixing(ONIndex6M,I1505,TRUE,_xll.ohTrigger(RecalcTrigger,Trigger6M)),NA())</f>
        <v>3.2970200819573137E-2</v>
      </c>
      <c r="P1505" s="52">
        <f>IFERROR(_xll.qlIndexFixing(Index1Y,$H1505,TRUE,_xll.ohTrigger(RecalcTrigger,Trigger1Y)),NA())</f>
        <v>3.398555841981056E-2</v>
      </c>
      <c r="Q1505" s="52">
        <f>IFERROR(_xll.qlIndexFixing(ONIndex1Y,I1505,TRUE,_xll.ohTrigger(RecalcTrigger,Trigger1Y)),NA())</f>
        <v>3.3576208878187686E-2</v>
      </c>
    </row>
    <row r="1506" spans="2:17" x14ac:dyDescent="0.2">
      <c r="B1506" s="46" t="s">
        <v>51</v>
      </c>
      <c r="D1506" s="49">
        <f>_xll.qlCalendarAdvance(LocalCalendar,$D1505,B1506,"f",FALSE)</f>
        <v>49853</v>
      </c>
      <c r="E1506" s="49">
        <f>_xll.qlInterestRateIndexValueDate(IndexON,D1506)</f>
        <v>49853</v>
      </c>
      <c r="F1506" s="52">
        <f>IFERROR(_xll.qlIndexFixing(IndexON,D1506,TRUE,_xll.ohTrigger(RecalcTrigger,TriggerON)),NA())</f>
        <v>2.984823045960816E-2</v>
      </c>
      <c r="H1506" s="49">
        <f>_xll.qlCalendarAdvance(IborCalendar,$H1505,B1506,"f",FALSE)</f>
        <v>49845</v>
      </c>
      <c r="I1506" s="49">
        <f>_xll.qlInterestRateIndexValueDate(Index1M,$H1506)</f>
        <v>49849</v>
      </c>
      <c r="J1506" s="52">
        <f>IFERROR(_xll.qlIndexFixing(Index1M,$H1506,TRUE,_xll.ohTrigger(RecalcTrigger,Trigger1M)),NA())</f>
        <v>3.0706988720219819E-2</v>
      </c>
      <c r="K1506" s="52">
        <f>IFERROR(_xll.qlIndexFixing(ONIndex1M,I1506,TRUE,_xll.ohTrigger(RecalcTrigger,Trigger1M)),NA())</f>
        <v>3.0676561008053937E-2</v>
      </c>
      <c r="L1506" s="52">
        <f>IFERROR(_xll.qlIndexFixing(Index3M,H1506,TRUE,_xll.ohTrigger(RecalcTrigger,Trigger3M)),NA())</f>
        <v>3.206869109949307E-2</v>
      </c>
      <c r="M1506" s="52">
        <f>IFERROR(_xll.qlIndexFixing(ONIndex3M,I1506,TRUE,_xll.ohTrigger(RecalcTrigger,Trigger3M)),NA())</f>
        <v>3.1963734402484789E-2</v>
      </c>
      <c r="N1506" s="52">
        <f>IFERROR(_xll.qlIndexFixing(Index6M,$H1506,TRUE,_xll.ohTrigger(RecalcTrigger,Trigger6M)),NA())</f>
        <v>3.3192930793434709E-2</v>
      </c>
      <c r="O1506" s="52">
        <f>IFERROR(_xll.qlIndexFixing(ONIndex6M,I1506,TRUE,_xll.ohTrigger(RecalcTrigger,Trigger6M)),NA())</f>
        <v>3.2966277442669778E-2</v>
      </c>
      <c r="P1506" s="52">
        <f>IFERROR(_xll.qlIndexFixing(Index1Y,$H1506,TRUE,_xll.ohTrigger(RecalcTrigger,Trigger1Y)),NA())</f>
        <v>3.3980026532311469E-2</v>
      </c>
      <c r="Q1506" s="52">
        <f>IFERROR(_xll.qlIndexFixing(ONIndex1Y,I1506,TRUE,_xll.ohTrigger(RecalcTrigger,Trigger1Y)),NA())</f>
        <v>3.3568403519668166E-2</v>
      </c>
    </row>
    <row r="1507" spans="2:17" x14ac:dyDescent="0.2">
      <c r="B1507" s="46" t="s">
        <v>51</v>
      </c>
      <c r="D1507" s="49">
        <f>_xll.qlCalendarAdvance(LocalCalendar,$D1506,B1507,"f",FALSE)</f>
        <v>49863</v>
      </c>
      <c r="E1507" s="49">
        <f>_xll.qlInterestRateIndexValueDate(IndexON,D1507)</f>
        <v>49863</v>
      </c>
      <c r="F1507" s="52">
        <f>IFERROR(_xll.qlIndexFixing(IndexON,D1507,TRUE,_xll.ohTrigger(RecalcTrigger,TriggerON)),NA())</f>
        <v>2.9839561135442949E-2</v>
      </c>
      <c r="H1507" s="49">
        <f>_xll.qlCalendarAdvance(IborCalendar,$H1506,B1507,"f",FALSE)</f>
        <v>49852</v>
      </c>
      <c r="I1507" s="49">
        <f>_xll.qlInterestRateIndexValueDate(Index1M,$H1507)</f>
        <v>49856</v>
      </c>
      <c r="J1507" s="52">
        <f>IFERROR(_xll.qlIndexFixing(Index1M,$H1507,TRUE,_xll.ohTrigger(RecalcTrigger,Trigger1M)),NA())</f>
        <v>3.0704440236020147E-2</v>
      </c>
      <c r="K1507" s="52">
        <f>IFERROR(_xll.qlIndexFixing(ONIndex1M,I1507,TRUE,_xll.ohTrigger(RecalcTrigger,Trigger1M)),NA())</f>
        <v>3.0672929114228253E-2</v>
      </c>
      <c r="L1507" s="52">
        <f>IFERROR(_xll.qlIndexFixing(Index3M,H1507,TRUE,_xll.ohTrigger(RecalcTrigger,Trigger3M)),NA())</f>
        <v>3.206496356639002E-2</v>
      </c>
      <c r="M1507" s="52">
        <f>IFERROR(_xll.qlIndexFixing(ONIndex3M,I1507,TRUE,_xll.ohTrigger(RecalcTrigger,Trigger3M)),NA())</f>
        <v>3.1959928770914914E-2</v>
      </c>
      <c r="N1507" s="52">
        <f>IFERROR(_xll.qlIndexFixing(Index6M,$H1507,TRUE,_xll.ohTrigger(RecalcTrigger,Trigger6M)),NA())</f>
        <v>3.3190470575776655E-2</v>
      </c>
      <c r="O1507" s="52">
        <f>IFERROR(_xll.qlIndexFixing(ONIndex6M,I1507,TRUE,_xll.ohTrigger(RecalcTrigger,Trigger6M)),NA())</f>
        <v>3.2962372809333118E-2</v>
      </c>
      <c r="P1507" s="52">
        <f>IFERROR(_xll.qlIndexFixing(Index1Y,$H1507,TRUE,_xll.ohTrigger(RecalcTrigger,Trigger1Y)),NA())</f>
        <v>3.3974592429782416E-2</v>
      </c>
      <c r="Q1507" s="52">
        <f>IFERROR(_xll.qlIndexFixing(ONIndex1Y,I1507,TRUE,_xll.ohTrigger(RecalcTrigger,Trigger1Y)),NA())</f>
        <v>3.3560692670029368E-2</v>
      </c>
    </row>
    <row r="1508" spans="2:17" x14ac:dyDescent="0.2">
      <c r="B1508" s="46" t="s">
        <v>51</v>
      </c>
      <c r="D1508" s="49">
        <f>_xll.qlCalendarAdvance(LocalCalendar,$D1507,B1508,"f",FALSE)</f>
        <v>49870</v>
      </c>
      <c r="E1508" s="49">
        <f>_xll.qlInterestRateIndexValueDate(IndexON,D1508)</f>
        <v>49870</v>
      </c>
      <c r="F1508" s="52">
        <f>IFERROR(_xll.qlIndexFixing(IndexON,D1508,TRUE,_xll.ohTrigger(RecalcTrigger,TriggerON)),NA())</f>
        <v>2.9834787107549943E-2</v>
      </c>
      <c r="H1508" s="49">
        <f>_xll.qlCalendarAdvance(IborCalendar,$H1507,B1508,"f",FALSE)</f>
        <v>49859</v>
      </c>
      <c r="I1508" s="49">
        <f>_xll.qlInterestRateIndexValueDate(Index1M,$H1508)</f>
        <v>49863</v>
      </c>
      <c r="J1508" s="52">
        <f>IFERROR(_xll.qlIndexFixing(Index1M,$H1508,TRUE,_xll.ohTrigger(RecalcTrigger,Trigger1M)),NA())</f>
        <v>3.070085927491573E-2</v>
      </c>
      <c r="K1508" s="52">
        <f>IFERROR(_xll.qlIndexFixing(ONIndex1M,I1508,TRUE,_xll.ohTrigger(RecalcTrigger,Trigger1M)),NA())</f>
        <v>3.0669316333913343E-2</v>
      </c>
      <c r="L1508" s="52">
        <f>IFERROR(_xll.qlIndexFixing(Index3M,H1508,TRUE,_xll.ohTrigger(RecalcTrigger,Trigger3M)),NA())</f>
        <v>3.2061252797461366E-2</v>
      </c>
      <c r="M1508" s="52">
        <f>IFERROR(_xll.qlIndexFixing(ONIndex3M,I1508,TRUE,_xll.ohTrigger(RecalcTrigger,Trigger3M)),NA())</f>
        <v>3.1956139765325631E-2</v>
      </c>
      <c r="N1508" s="52">
        <f>IFERROR(_xll.qlIndexFixing(Index6M,$H1508,TRUE,_xll.ohTrigger(RecalcTrigger,Trigger6M)),NA())</f>
        <v>3.3186768269927364E-2</v>
      </c>
      <c r="O1508" s="52">
        <f>IFERROR(_xll.qlIndexFixing(ONIndex6M,I1508,TRUE,_xll.ohTrigger(RecalcTrigger,Trigger6M)),NA())</f>
        <v>3.2958486919723029E-2</v>
      </c>
      <c r="P1508" s="52">
        <f>IFERROR(_xll.qlIndexFixing(Index1Y,$H1508,TRUE,_xll.ohTrigger(RecalcTrigger,Trigger1Y)),NA())</f>
        <v>3.3969256110661254E-2</v>
      </c>
      <c r="Q1508" s="52">
        <f>IFERROR(_xll.qlIndexFixing(ONIndex1Y,I1508,TRUE,_xll.ohTrigger(RecalcTrigger,Trigger1Y)),NA())</f>
        <v>3.3553076328951548E-2</v>
      </c>
    </row>
    <row r="1509" spans="2:17" x14ac:dyDescent="0.2">
      <c r="B1509" s="46" t="s">
        <v>51</v>
      </c>
      <c r="D1509" s="49">
        <f>_xll.qlCalendarAdvance(LocalCalendar,$D1508,B1509,"f",FALSE)</f>
        <v>49877</v>
      </c>
      <c r="E1509" s="49">
        <f>_xll.qlInterestRateIndexValueDate(IndexON,D1509)</f>
        <v>49877</v>
      </c>
      <c r="F1509" s="52">
        <f>IFERROR(_xll.qlIndexFixing(IndexON,D1509,TRUE,_xll.ohTrigger(RecalcTrigger,TriggerON)),NA())</f>
        <v>2.983005159876484E-2</v>
      </c>
      <c r="H1509" s="49">
        <f>_xll.qlCalendarAdvance(IborCalendar,$H1508,B1509,"f",FALSE)</f>
        <v>49866</v>
      </c>
      <c r="I1509" s="49">
        <f>_xll.qlInterestRateIndexValueDate(Index1M,$H1509)</f>
        <v>49870</v>
      </c>
      <c r="J1509" s="52">
        <f>IFERROR(_xll.qlIndexFixing(Index1M,$H1509,TRUE,_xll.ohTrigger(RecalcTrigger,Trigger1M)),NA())</f>
        <v>3.0697297477269229E-2</v>
      </c>
      <c r="K1509" s="52">
        <f>IFERROR(_xll.qlIndexFixing(ONIndex1M,I1509,TRUE,_xll.ohTrigger(RecalcTrigger,Trigger1M)),NA())</f>
        <v>3.0665722667109208E-2</v>
      </c>
      <c r="L1509" s="52">
        <f>IFERROR(_xll.qlIndexFixing(Index3M,H1509,TRUE,_xll.ohTrigger(RecalcTrigger,Trigger3M)),NA())</f>
        <v>3.2057558792661055E-2</v>
      </c>
      <c r="M1509" s="52">
        <f>IFERROR(_xll.qlIndexFixing(ONIndex3M,I1509,TRUE,_xll.ohTrigger(RecalcTrigger,Trigger3M)),NA())</f>
        <v>3.1952367385796876E-2</v>
      </c>
      <c r="N1509" s="52">
        <f>IFERROR(_xll.qlIndexFixing(Index6M,$H1509,TRUE,_xll.ohTrigger(RecalcTrigger,Trigger6M)),NA())</f>
        <v>3.3183085030697668E-2</v>
      </c>
      <c r="O1509" s="52">
        <f>IFERROR(_xll.qlIndexFixing(ONIndex6M,I1509,TRUE,_xll.ohTrigger(RecalcTrigger,Trigger6M)),NA())</f>
        <v>3.2954619773759575E-2</v>
      </c>
      <c r="P1509" s="52">
        <f>IFERROR(_xll.qlIndexFixing(Index1Y,$H1509,TRUE,_xll.ohTrigger(RecalcTrigger,Trigger1Y)),NA())</f>
        <v>3.3964017573414523E-2</v>
      </c>
      <c r="Q1509" s="52">
        <f>IFERROR(_xll.qlIndexFixing(ONIndex1Y,I1509,TRUE,_xll.ohTrigger(RecalcTrigger,Trigger1Y)),NA())</f>
        <v>3.354555449691432E-2</v>
      </c>
    </row>
    <row r="1510" spans="2:17" x14ac:dyDescent="0.2">
      <c r="B1510" s="46" t="s">
        <v>51</v>
      </c>
      <c r="D1510" s="49">
        <f>_xll.qlCalendarAdvance(LocalCalendar,$D1509,B1510,"f",FALSE)</f>
        <v>49884</v>
      </c>
      <c r="E1510" s="49">
        <f>_xll.qlInterestRateIndexValueDate(IndexON,D1510)</f>
        <v>49884</v>
      </c>
      <c r="F1510" s="52">
        <f>IFERROR(_xll.qlIndexFixing(IndexON,D1510,TRUE,_xll.ohTrigger(RecalcTrigger,TriggerON)),NA())</f>
        <v>2.9825354608847832E-2</v>
      </c>
      <c r="H1510" s="49">
        <f>_xll.qlCalendarAdvance(IborCalendar,$H1509,B1510,"f",FALSE)</f>
        <v>49873</v>
      </c>
      <c r="I1510" s="49">
        <f>_xll.qlInterestRateIndexValueDate(Index1M,$H1510)</f>
        <v>49877</v>
      </c>
      <c r="J1510" s="52">
        <f>IFERROR(_xll.qlIndexFixing(Index1M,$H1510,TRUE,_xll.ohTrigger(RecalcTrigger,Trigger1M)),NA())</f>
        <v>3.0693754843060018E-2</v>
      </c>
      <c r="K1510" s="52">
        <f>IFERROR(_xll.qlIndexFixing(ONIndex1M,I1510,TRUE,_xll.ohTrigger(RecalcTrigger,Trigger1M)),NA())</f>
        <v>3.0662148113815846E-2</v>
      </c>
      <c r="L1510" s="52">
        <f>IFERROR(_xll.qlIndexFixing(Index3M,H1510,TRUE,_xll.ohTrigger(RecalcTrigger,Trigger3M)),NA())</f>
        <v>3.2053881551943046E-2</v>
      </c>
      <c r="M1510" s="52">
        <f>IFERROR(_xll.qlIndexFixing(ONIndex3M,I1510,TRUE,_xll.ohTrigger(RecalcTrigger,Trigger3M)),NA())</f>
        <v>3.1948611632168777E-2</v>
      </c>
      <c r="N1510" s="52">
        <f>IFERROR(_xll.qlIndexFixing(Index6M,$H1510,TRUE,_xll.ohTrigger(RecalcTrigger,Trigger6M)),NA())</f>
        <v>3.317942085798372E-2</v>
      </c>
      <c r="O1510" s="52">
        <f>IFERROR(_xll.qlIndexFixing(ONIndex6M,I1510,TRUE,_xll.ohTrigger(RecalcTrigger,Trigger6M)),NA())</f>
        <v>3.2950771371442755E-2</v>
      </c>
      <c r="P1510" s="52">
        <f>IFERROR(_xll.qlIndexFixing(Index1Y,$H1510,TRUE,_xll.ohTrigger(RecalcTrigger,Trigger1Y)),NA())</f>
        <v>3.3958876816535713E-2</v>
      </c>
      <c r="Q1510" s="52">
        <f>IFERROR(_xll.qlIndexFixing(ONIndex1Y,I1510,TRUE,_xll.ohTrigger(RecalcTrigger,Trigger1Y)),NA())</f>
        <v>3.353812717343807E-2</v>
      </c>
    </row>
    <row r="1511" spans="2:17" x14ac:dyDescent="0.2">
      <c r="B1511" s="46" t="s">
        <v>51</v>
      </c>
      <c r="D1511" s="49">
        <f>_xll.qlCalendarAdvance(LocalCalendar,$D1510,B1511,"f",FALSE)</f>
        <v>49891</v>
      </c>
      <c r="E1511" s="49">
        <f>_xll.qlInterestRateIndexValueDate(IndexON,D1511)</f>
        <v>49891</v>
      </c>
      <c r="F1511" s="52">
        <f>IFERROR(_xll.qlIndexFixing(IndexON,D1511,TRUE,_xll.ohTrigger(RecalcTrigger,TriggerON)),NA())</f>
        <v>2.9820696137878855E-2</v>
      </c>
      <c r="H1511" s="49">
        <f>_xll.qlCalendarAdvance(IborCalendar,$H1510,B1511,"f",FALSE)</f>
        <v>49880</v>
      </c>
      <c r="I1511" s="49">
        <f>_xll.qlInterestRateIndexValueDate(Index1M,$H1511)</f>
        <v>49884</v>
      </c>
      <c r="J1511" s="52">
        <f>IFERROR(_xll.qlIndexFixing(Index1M,$H1511,TRUE,_xll.ohTrigger(RecalcTrigger,Trigger1M)),NA())</f>
        <v>3.0690231372272624E-2</v>
      </c>
      <c r="K1511" s="52">
        <f>IFERROR(_xll.qlIndexFixing(ONIndex1M,I1511,TRUE,_xll.ohTrigger(RecalcTrigger,Trigger1M)),NA())</f>
        <v>3.0658592674113194E-2</v>
      </c>
      <c r="L1511" s="52">
        <f>IFERROR(_xll.qlIndexFixing(Index3M,H1511,TRUE,_xll.ohTrigger(RecalcTrigger,Trigger3M)),NA())</f>
        <v>3.2050221075256936E-2</v>
      </c>
      <c r="M1511" s="52">
        <f>IFERROR(_xll.qlIndexFixing(ONIndex3M,I1511,TRUE,_xll.ohTrigger(RecalcTrigger,Trigger3M)),NA())</f>
        <v>3.1944872504441335E-2</v>
      </c>
      <c r="N1511" s="52">
        <f>IFERROR(_xll.qlIndexFixing(Index6M,$H1511,TRUE,_xll.ohTrigger(RecalcTrigger,Trigger6M)),NA())</f>
        <v>3.3175775751678668E-2</v>
      </c>
      <c r="O1511" s="52">
        <f>IFERROR(_xll.qlIndexFixing(ONIndex6M,I1511,TRUE,_xll.ohTrigger(RecalcTrigger,Trigger6M)),NA())</f>
        <v>3.2946941712612698E-2</v>
      </c>
      <c r="P1511" s="52">
        <f>IFERROR(_xll.qlIndexFixing(Index1Y,$H1511,TRUE,_xll.ohTrigger(RecalcTrigger,Trigger1Y)),NA())</f>
        <v>3.3953833838547193E-2</v>
      </c>
      <c r="Q1511" s="52">
        <f>IFERROR(_xll.qlIndexFixing(ONIndex1Y,I1511,TRUE,_xll.ohTrigger(RecalcTrigger,Trigger1Y)),NA())</f>
        <v>3.3530794358762606E-2</v>
      </c>
    </row>
    <row r="1512" spans="2:17" x14ac:dyDescent="0.2">
      <c r="B1512" s="46" t="s">
        <v>51</v>
      </c>
      <c r="D1512" s="49">
        <f>_xll.qlCalendarAdvance(LocalCalendar,$D1511,B1512,"f",FALSE)</f>
        <v>49898</v>
      </c>
      <c r="E1512" s="49">
        <f>_xll.qlInterestRateIndexValueDate(IndexON,D1512)</f>
        <v>49898</v>
      </c>
      <c r="F1512" s="52">
        <f>IFERROR(_xll.qlIndexFixing(IndexON,D1512,TRUE,_xll.ohTrigger(RecalcTrigger,TriggerON)),NA())</f>
        <v>2.9816076185937845E-2</v>
      </c>
      <c r="H1512" s="49">
        <f>_xll.qlCalendarAdvance(IborCalendar,$H1511,B1512,"f",FALSE)</f>
        <v>49887</v>
      </c>
      <c r="I1512" s="49">
        <f>_xll.qlInterestRateIndexValueDate(Index1M,$H1512)</f>
        <v>49891</v>
      </c>
      <c r="J1512" s="52">
        <f>IFERROR(_xll.qlIndexFixing(Index1M,$H1512,TRUE,_xll.ohTrigger(RecalcTrigger,Trigger1M)),NA())</f>
        <v>3.0686727064894153E-2</v>
      </c>
      <c r="K1512" s="52">
        <f>IFERROR(_xll.qlIndexFixing(ONIndex1M,I1512,TRUE,_xll.ohTrigger(RecalcTrigger,Trigger1M)),NA())</f>
        <v>3.0655056347841381E-2</v>
      </c>
      <c r="L1512" s="52">
        <f>IFERROR(_xll.qlIndexFixing(Index3M,H1512,TRUE,_xll.ohTrigger(RecalcTrigger,Trigger3M)),NA())</f>
        <v>3.2046577362560148E-2</v>
      </c>
      <c r="M1512" s="52">
        <f>IFERROR(_xll.qlIndexFixing(ONIndex3M,I1512,TRUE,_xll.ohTrigger(RecalcTrigger,Trigger3M)),NA())</f>
        <v>3.1941150002774421E-2</v>
      </c>
      <c r="N1512" s="52">
        <f>IFERROR(_xll.qlIndexFixing(Index6M,$H1512,TRUE,_xll.ohTrigger(RecalcTrigger,Trigger6M)),NA())</f>
        <v>3.3172149711679103E-2</v>
      </c>
      <c r="O1512" s="52">
        <f>IFERROR(_xll.qlIndexFixing(ONIndex6M,I1512,TRUE,_xll.ohTrigger(RecalcTrigger,Trigger6M)),NA())</f>
        <v>3.2943130797509212E-2</v>
      </c>
      <c r="P1512" s="52">
        <f>IFERROR(_xll.qlIndexFixing(Index1Y,$H1512,TRUE,_xll.ohTrigger(RecalcTrigger,Trigger1Y)),NA())</f>
        <v>3.3948888637999615E-2</v>
      </c>
      <c r="Q1512" s="52">
        <f>IFERROR(_xll.qlIndexFixing(ONIndex1Y,I1512,TRUE,_xll.ohTrigger(RecalcTrigger,Trigger1Y)),NA())</f>
        <v>3.3523556052887926E-2</v>
      </c>
    </row>
    <row r="1513" spans="2:17" x14ac:dyDescent="0.2">
      <c r="B1513" s="46" t="s">
        <v>51</v>
      </c>
      <c r="D1513" s="49">
        <f>_xll.qlCalendarAdvance(LocalCalendar,$D1512,B1513,"f",FALSE)</f>
        <v>49905</v>
      </c>
      <c r="E1513" s="49">
        <f>_xll.qlInterestRateIndexValueDate(IndexON,D1513)</f>
        <v>49905</v>
      </c>
      <c r="F1513" s="52">
        <f>IFERROR(_xll.qlIndexFixing(IndexON,D1513,TRUE,_xll.ohTrigger(RecalcTrigger,TriggerON)),NA())</f>
        <v>2.9811494752864931E-2</v>
      </c>
      <c r="H1513" s="49">
        <f>_xll.qlCalendarAdvance(IborCalendar,$H1512,B1513,"f",FALSE)</f>
        <v>49894</v>
      </c>
      <c r="I1513" s="49">
        <f>_xll.qlInterestRateIndexValueDate(Index1M,$H1513)</f>
        <v>49898</v>
      </c>
      <c r="J1513" s="52">
        <f>IFERROR(_xll.qlIndexFixing(Index1M,$H1513,TRUE,_xll.ohTrigger(RecalcTrigger,Trigger1M)),NA())</f>
        <v>3.0683241920903978E-2</v>
      </c>
      <c r="K1513" s="52">
        <f>IFERROR(_xll.qlIndexFixing(ONIndex1M,I1513,TRUE,_xll.ohTrigger(RecalcTrigger,Trigger1M)),NA())</f>
        <v>3.0651539135000405E-2</v>
      </c>
      <c r="L1513" s="52">
        <f>IFERROR(_xll.qlIndexFixing(Index3M,H1513,TRUE,_xll.ohTrigger(RecalcTrigger,Trigger3M)),NA())</f>
        <v>3.2044116809497515E-2</v>
      </c>
      <c r="M1513" s="52">
        <f>IFERROR(_xll.qlIndexFixing(ONIndex3M,I1513,TRUE,_xll.ohTrigger(RecalcTrigger,Trigger3M)),NA())</f>
        <v>3.1937444126928227E-2</v>
      </c>
      <c r="N1513" s="52">
        <f>IFERROR(_xll.qlIndexFixing(Index6M,$H1513,TRUE,_xll.ohTrigger(RecalcTrigger,Trigger6M)),NA())</f>
        <v>3.3168542737879024E-2</v>
      </c>
      <c r="O1513" s="52">
        <f>IFERROR(_xll.qlIndexFixing(ONIndex6M,I1513,TRUE,_xll.ohTrigger(RecalcTrigger,Trigger6M)),NA())</f>
        <v>3.2939338626052361E-2</v>
      </c>
      <c r="P1513" s="52">
        <f>IFERROR(_xll.qlIndexFixing(Index1Y,$H1513,TRUE,_xll.ohTrigger(RecalcTrigger,Trigger1Y)),NA())</f>
        <v>3.3944041213471214E-2</v>
      </c>
      <c r="Q1513" s="52">
        <f>IFERROR(_xll.qlIndexFixing(ONIndex1Y,I1513,TRUE,_xll.ohTrigger(RecalcTrigger,Trigger1Y)),NA())</f>
        <v>3.3516412255734096E-2</v>
      </c>
    </row>
    <row r="1514" spans="2:17" x14ac:dyDescent="0.2">
      <c r="B1514" s="46" t="s">
        <v>51</v>
      </c>
      <c r="D1514" s="49">
        <f>_xll.qlCalendarAdvance(LocalCalendar,$D1513,B1514,"f",FALSE)</f>
        <v>49912</v>
      </c>
      <c r="E1514" s="49">
        <f>_xll.qlInterestRateIndexValueDate(IndexON,D1514)</f>
        <v>49912</v>
      </c>
      <c r="F1514" s="52">
        <f>IFERROR(_xll.qlIndexFixing(IndexON,D1514,TRUE,_xll.ohTrigger(RecalcTrigger,TriggerON)),NA())</f>
        <v>2.9806951838740048E-2</v>
      </c>
      <c r="H1514" s="49">
        <f>_xll.qlCalendarAdvance(IborCalendar,$H1513,B1514,"f",FALSE)</f>
        <v>49901</v>
      </c>
      <c r="I1514" s="49">
        <f>_xll.qlInterestRateIndexValueDate(Index1M,$H1514)</f>
        <v>49905</v>
      </c>
      <c r="J1514" s="52">
        <f>IFERROR(_xll.qlIndexFixing(Index1M,$H1514,TRUE,_xll.ohTrigger(RecalcTrigger,Trigger1M)),NA())</f>
        <v>3.0679775940278892E-2</v>
      </c>
      <c r="K1514" s="52">
        <f>IFERROR(_xll.qlIndexFixing(ONIndex1M,I1514,TRUE,_xll.ohTrigger(RecalcTrigger,Trigger1M)),NA())</f>
        <v>3.0648041035670204E-2</v>
      </c>
      <c r="L1514" s="52">
        <f>IFERROR(_xll.qlIndexFixing(Index3M,H1514,TRUE,_xll.ohTrigger(RecalcTrigger,Trigger3M)),NA())</f>
        <v>3.2039340228941678E-2</v>
      </c>
      <c r="M1514" s="52">
        <f>IFERROR(_xll.qlIndexFixing(ONIndex3M,I1514,TRUE,_xll.ohTrigger(RecalcTrigger,Trigger3M)),NA())</f>
        <v>3.1933754877142562E-2</v>
      </c>
      <c r="N1514" s="52">
        <f>IFERROR(_xll.qlIndexFixing(Index6M,$H1514,TRUE,_xll.ohTrigger(RecalcTrigger,Trigger6M)),NA())</f>
        <v>3.3164954830176348E-2</v>
      </c>
      <c r="O1514" s="52">
        <f>IFERROR(_xll.qlIndexFixing(ONIndex6M,I1514,TRUE,_xll.ohTrigger(RecalcTrigger,Trigger6M)),NA())</f>
        <v>3.2935565198082273E-2</v>
      </c>
      <c r="P1514" s="52">
        <f>IFERROR(_xll.qlIndexFixing(Index1Y,$H1514,TRUE,_xll.ohTrigger(RecalcTrigger,Trigger1Y)),NA())</f>
        <v>3.3939291563568681E-2</v>
      </c>
      <c r="Q1514" s="52">
        <f>IFERROR(_xll.qlIndexFixing(ONIndex1Y,I1514,TRUE,_xll.ohTrigger(RecalcTrigger,Trigger1Y)),NA())</f>
        <v>3.3509362967381051E-2</v>
      </c>
    </row>
    <row r="1515" spans="2:17" x14ac:dyDescent="0.2">
      <c r="B1515" s="46" t="s">
        <v>51</v>
      </c>
      <c r="D1515" s="49">
        <f>_xll.qlCalendarAdvance(LocalCalendar,$D1514,B1515,"f",FALSE)</f>
        <v>49920</v>
      </c>
      <c r="E1515" s="49">
        <f>_xll.qlInterestRateIndexValueDate(IndexON,D1515)</f>
        <v>49920</v>
      </c>
      <c r="F1515" s="52">
        <f>IFERROR(_xll.qlIndexFixing(IndexON,D1515,TRUE,_xll.ohTrigger(RecalcTrigger,TriggerON)),NA())</f>
        <v>2.9801807102982636E-2</v>
      </c>
      <c r="H1515" s="49">
        <f>_xll.qlCalendarAdvance(IborCalendar,$H1514,B1515,"f",FALSE)</f>
        <v>49908</v>
      </c>
      <c r="I1515" s="49">
        <f>_xll.qlInterestRateIndexValueDate(Index1M,$H1515)</f>
        <v>49913</v>
      </c>
      <c r="J1515" s="52">
        <f>IFERROR(_xll.qlIndexFixing(Index1M,$H1515,TRUE,_xll.ohTrigger(RecalcTrigger,Trigger1M)),NA())</f>
        <v>3.0675838284902935E-2</v>
      </c>
      <c r="K1515" s="52">
        <f>IFERROR(_xll.qlIndexFixing(ONIndex1M,I1515,TRUE,_xll.ohTrigger(RecalcTrigger,Trigger1M)),NA())</f>
        <v>3.0644066612159904E-2</v>
      </c>
      <c r="L1515" s="52">
        <f>IFERROR(_xll.qlIndexFixing(Index3M,H1515,TRUE,_xll.ohTrigger(RecalcTrigger,Trigger3M)),NA())</f>
        <v>3.2035234830544788E-2</v>
      </c>
      <c r="M1515" s="52">
        <f>IFERROR(_xll.qlIndexFixing(ONIndex3M,I1515,TRUE,_xll.ohTrigger(RecalcTrigger,Trigger3M)),NA())</f>
        <v>3.1929558949936876E-2</v>
      </c>
      <c r="N1515" s="52">
        <f>IFERROR(_xll.qlIndexFixing(Index6M,$H1515,TRUE,_xll.ohTrigger(RecalcTrigger,Trigger6M)),NA())</f>
        <v>3.316087771033939E-2</v>
      </c>
      <c r="O1515" s="52">
        <f>IFERROR(_xll.qlIndexFixing(ONIndex6M,I1515,TRUE,_xll.ohTrigger(RecalcTrigger,Trigger6M)),NA())</f>
        <v>3.2931275660477155E-2</v>
      </c>
      <c r="P1515" s="52">
        <f>IFERROR(_xll.qlIndexFixing(Index1Y,$H1515,TRUE,_xll.ohTrigger(RecalcTrigger,Trigger1Y)),NA())</f>
        <v>3.3933983114532502E-2</v>
      </c>
      <c r="Q1515" s="52">
        <f>IFERROR(_xll.qlIndexFixing(ONIndex1Y,I1515,TRUE,_xll.ohTrigger(RecalcTrigger,Trigger1Y)),NA())</f>
        <v>3.3501422362647304E-2</v>
      </c>
    </row>
    <row r="1516" spans="2:17" x14ac:dyDescent="0.2">
      <c r="B1516" s="46" t="s">
        <v>51</v>
      </c>
      <c r="D1516" s="49">
        <f>_xll.qlCalendarAdvance(LocalCalendar,$D1515,B1516,"f",FALSE)</f>
        <v>49927</v>
      </c>
      <c r="E1516" s="49">
        <f>_xll.qlInterestRateIndexValueDate(IndexON,D1516)</f>
        <v>49927</v>
      </c>
      <c r="F1516" s="52">
        <f>IFERROR(_xll.qlIndexFixing(IndexON,D1516,TRUE,_xll.ohTrigger(RecalcTrigger,TriggerON)),NA())</f>
        <v>2.979734672939216E-2</v>
      </c>
      <c r="H1516" s="49">
        <f>_xll.qlCalendarAdvance(IborCalendar,$H1515,B1516,"f",FALSE)</f>
        <v>49915</v>
      </c>
      <c r="I1516" s="49">
        <f>_xll.qlInterestRateIndexValueDate(Index1M,$H1516)</f>
        <v>49920</v>
      </c>
      <c r="J1516" s="52">
        <f>IFERROR(_xll.qlIndexFixing(Index1M,$H1516,TRUE,_xll.ohTrigger(RecalcTrigger,Trigger1M)),NA())</f>
        <v>3.0671350878808568E-2</v>
      </c>
      <c r="K1516" s="52">
        <f>IFERROR(_xll.qlIndexFixing(ONIndex1M,I1516,TRUE,_xll.ohTrigger(RecalcTrigger,Trigger1M)),NA())</f>
        <v>3.0640609470387048E-2</v>
      </c>
      <c r="L1516" s="52">
        <f>IFERROR(_xll.qlIndexFixing(Index3M,H1516,TRUE,_xll.ohTrigger(RecalcTrigger,Trigger3M)),NA())</f>
        <v>3.203049156286112E-2</v>
      </c>
      <c r="M1516" s="52">
        <f>IFERROR(_xll.qlIndexFixing(ONIndex3M,I1516,TRUE,_xll.ohTrigger(RecalcTrigger,Trigger3M)),NA())</f>
        <v>3.1925905327092607E-2</v>
      </c>
      <c r="N1516" s="52">
        <f>IFERROR(_xll.qlIndexFixing(Index6M,$H1516,TRUE,_xll.ohTrigger(RecalcTrigger,Trigger6M)),NA())</f>
        <v>3.3153516394031204E-2</v>
      </c>
      <c r="O1516" s="52">
        <f>IFERROR(_xll.qlIndexFixing(ONIndex6M,I1516,TRUE,_xll.ohTrigger(RecalcTrigger,Trigger6M)),NA())</f>
        <v>3.2927542397418463E-2</v>
      </c>
      <c r="P1516" s="52">
        <f>IFERROR(_xll.qlIndexFixing(Index1Y,$H1516,TRUE,_xll.ohTrigger(RecalcTrigger,Trigger1Y)),NA())</f>
        <v>3.3929442977123678E-2</v>
      </c>
      <c r="Q1516" s="52">
        <f>IFERROR(_xll.qlIndexFixing(ONIndex1Y,I1516,TRUE,_xll.ohTrigger(RecalcTrigger,Trigger1Y)),NA())</f>
        <v>3.3494575592856179E-2</v>
      </c>
    </row>
    <row r="1517" spans="2:17" x14ac:dyDescent="0.2">
      <c r="B1517" s="46" t="s">
        <v>51</v>
      </c>
      <c r="D1517" s="49">
        <f>_xll.qlCalendarAdvance(LocalCalendar,$D1516,B1517,"f",FALSE)</f>
        <v>49934</v>
      </c>
      <c r="E1517" s="49">
        <f>_xll.qlInterestRateIndexValueDate(IndexON,D1517)</f>
        <v>49934</v>
      </c>
      <c r="F1517" s="52">
        <f>IFERROR(_xll.qlIndexFixing(IndexON,D1517,TRUE,_xll.ohTrigger(RecalcTrigger,TriggerON)),NA())</f>
        <v>2.9792924874829652E-2</v>
      </c>
      <c r="H1517" s="49">
        <f>_xll.qlCalendarAdvance(IborCalendar,$H1516,B1517,"f",FALSE)</f>
        <v>49922</v>
      </c>
      <c r="I1517" s="49">
        <f>_xll.qlInterestRateIndexValueDate(Index1M,$H1517)</f>
        <v>49926</v>
      </c>
      <c r="J1517" s="52">
        <f>IFERROR(_xll.qlIndexFixing(Index1M,$H1517,TRUE,_xll.ohTrigger(RecalcTrigger,Trigger1M)),NA())</f>
        <v>3.0668429564005173E-2</v>
      </c>
      <c r="K1517" s="52">
        <f>IFERROR(_xll.qlIndexFixing(ONIndex1M,I1517,TRUE,_xll.ohTrigger(RecalcTrigger,Trigger1M)),NA())</f>
        <v>3.0637661418744244E-2</v>
      </c>
      <c r="L1517" s="52">
        <f>IFERROR(_xll.qlIndexFixing(Index3M,H1517,TRUE,_xll.ohTrigger(RecalcTrigger,Trigger3M)),NA())</f>
        <v>3.2027440495989441E-2</v>
      </c>
      <c r="M1517" s="52">
        <f>IFERROR(_xll.qlIndexFixing(ONIndex3M,I1517,TRUE,_xll.ohTrigger(RecalcTrigger,Trigger3M)),NA())</f>
        <v>3.1922786883349374E-2</v>
      </c>
      <c r="N1517" s="52">
        <f>IFERROR(_xll.qlIndexFixing(Index6M,$H1517,TRUE,_xll.ohTrigger(RecalcTrigger,Trigger6M)),NA())</f>
        <v>3.3151760701075034E-2</v>
      </c>
      <c r="O1517" s="52">
        <f>IFERROR(_xll.qlIndexFixing(ONIndex6M,I1517,TRUE,_xll.ohTrigger(RecalcTrigger,Trigger6M)),NA())</f>
        <v>3.2924357376131752E-2</v>
      </c>
      <c r="P1517" s="52">
        <f>IFERROR(_xll.qlIndexFixing(Index1Y,$H1517,TRUE,_xll.ohTrigger(RecalcTrigger,Trigger1Y)),NA())</f>
        <v>3.3925629248102544E-2</v>
      </c>
      <c r="Q1517" s="52">
        <f>IFERROR(_xll.qlIndexFixing(ONIndex1Y,I1517,TRUE,_xll.ohTrigger(RecalcTrigger,Trigger1Y)),NA())</f>
        <v>3.3488782154327268E-2</v>
      </c>
    </row>
    <row r="1518" spans="2:17" x14ac:dyDescent="0.2">
      <c r="B1518" s="46" t="s">
        <v>51</v>
      </c>
      <c r="D1518" s="49">
        <f>_xll.qlCalendarAdvance(LocalCalendar,$D1517,B1518,"f",FALSE)</f>
        <v>49941</v>
      </c>
      <c r="E1518" s="49">
        <f>_xll.qlInterestRateIndexValueDate(IndexON,D1518)</f>
        <v>49941</v>
      </c>
      <c r="F1518" s="52">
        <f>IFERROR(_xll.qlIndexFixing(IndexON,D1518,TRUE,_xll.ohTrigger(RecalcTrigger,TriggerON)),NA())</f>
        <v>2.9788541539135238E-2</v>
      </c>
      <c r="H1518" s="49">
        <f>_xll.qlCalendarAdvance(IborCalendar,$H1517,B1518,"f",FALSE)</f>
        <v>49929</v>
      </c>
      <c r="I1518" s="49">
        <f>_xll.qlInterestRateIndexValueDate(Index1M,$H1518)</f>
        <v>49933</v>
      </c>
      <c r="J1518" s="52">
        <f>IFERROR(_xll.qlIndexFixing(Index1M,$H1518,TRUE,_xll.ohTrigger(RecalcTrigger,Trigger1M)),NA())</f>
        <v>3.0665039156346552E-2</v>
      </c>
      <c r="K1518" s="52">
        <f>IFERROR(_xll.qlIndexFixing(ONIndex1M,I1518,TRUE,_xll.ohTrigger(RecalcTrigger,Trigger1M)),NA())</f>
        <v>3.0634239773457139E-2</v>
      </c>
      <c r="L1518" s="52">
        <f>IFERROR(_xll.qlIndexFixing(Index3M,H1518,TRUE,_xll.ohTrigger(RecalcTrigger,Trigger3M)),NA())</f>
        <v>3.2023896482864279E-2</v>
      </c>
      <c r="M1518" s="52">
        <f>IFERROR(_xll.qlIndexFixing(ONIndex3M,I1518,TRUE,_xll.ohTrigger(RecalcTrigger,Trigger3M)),NA())</f>
        <v>3.1919164137326206E-2</v>
      </c>
      <c r="N1518" s="52">
        <f>IFERROR(_xll.qlIndexFixing(Index6M,$H1518,TRUE,_xll.ohTrigger(RecalcTrigger,Trigger6M)),NA())</f>
        <v>3.3148246974898203E-2</v>
      </c>
      <c r="O1518" s="52">
        <f>IFERROR(_xll.qlIndexFixing(ONIndex6M,I1518,TRUE,_xll.ohTrigger(RecalcTrigger,Trigger6M)),NA())</f>
        <v>3.2920658922748203E-2</v>
      </c>
      <c r="P1518" s="52">
        <f>IFERROR(_xll.qlIndexFixing(Index1Y,$H1518,TRUE,_xll.ohTrigger(RecalcTrigger,Trigger1Y)),NA())</f>
        <v>3.3921270683330541E-2</v>
      </c>
      <c r="Q1518" s="52">
        <f>IFERROR(_xll.qlIndexFixing(ONIndex1Y,I1518,TRUE,_xll.ohTrigger(RecalcTrigger,Trigger1Y)),NA())</f>
        <v>3.3482110900777684E-2</v>
      </c>
    </row>
    <row r="1519" spans="2:17" x14ac:dyDescent="0.2">
      <c r="B1519" s="46" t="s">
        <v>51</v>
      </c>
      <c r="D1519" s="49">
        <f>_xll.qlCalendarAdvance(LocalCalendar,$D1518,B1519,"f",FALSE)</f>
        <v>49948</v>
      </c>
      <c r="E1519" s="49">
        <f>_xll.qlInterestRateIndexValueDate(IndexON,D1519)</f>
        <v>49948</v>
      </c>
      <c r="F1519" s="52">
        <f>IFERROR(_xll.qlIndexFixing(IndexON,D1519,TRUE,_xll.ohTrigger(RecalcTrigger,TriggerON)),NA())</f>
        <v>2.9784196722468792E-2</v>
      </c>
      <c r="H1519" s="49">
        <f>_xll.qlCalendarAdvance(IborCalendar,$H1518,B1519,"f",FALSE)</f>
        <v>49936</v>
      </c>
      <c r="I1519" s="49">
        <f>_xll.qlInterestRateIndexValueDate(Index1M,$H1519)</f>
        <v>49940</v>
      </c>
      <c r="J1519" s="52">
        <f>IFERROR(_xll.qlIndexFixing(Index1M,$H1519,TRUE,_xll.ohTrigger(RecalcTrigger,Trigger1M)),NA())</f>
        <v>3.0661667910312218E-2</v>
      </c>
      <c r="K1519" s="52">
        <f>IFERROR(_xll.qlIndexFixing(ONIndex1M,I1519,TRUE,_xll.ohTrigger(RecalcTrigger,Trigger1M)),NA())</f>
        <v>3.0630837241600872E-2</v>
      </c>
      <c r="L1519" s="52">
        <f>IFERROR(_xll.qlIndexFixing(Index3M,H1519,TRUE,_xll.ohTrigger(RecalcTrigger,Trigger3M)),NA())</f>
        <v>3.2020369231892096E-2</v>
      </c>
      <c r="M1519" s="52">
        <f>IFERROR(_xll.qlIndexFixing(ONIndex3M,I1519,TRUE,_xll.ohTrigger(RecalcTrigger,Trigger3M)),NA())</f>
        <v>3.191555801728363E-2</v>
      </c>
      <c r="N1519" s="52">
        <f>IFERROR(_xll.qlIndexFixing(Index6M,$H1519,TRUE,_xll.ohTrigger(RecalcTrigger,Trigger6M)),NA())</f>
        <v>3.3144752310774406E-2</v>
      </c>
      <c r="O1519" s="52">
        <f>IFERROR(_xll.qlIndexFixing(ONIndex6M,I1519,TRUE,_xll.ohTrigger(RecalcTrigger,Trigger6M)),NA())</f>
        <v>3.2916979212851416E-2</v>
      </c>
      <c r="P1519" s="52">
        <f>IFERROR(_xll.qlIndexFixing(Index1Y,$H1519,TRUE,_xll.ohTrigger(RecalcTrigger,Trigger1Y)),NA())</f>
        <v>3.3917009886639073E-2</v>
      </c>
      <c r="Q1519" s="52">
        <f>IFERROR(_xll.qlIndexFixing(ONIndex1Y,I1519,TRUE,_xll.ohTrigger(RecalcTrigger,Trigger1Y)),NA())</f>
        <v>3.3475534156028885E-2</v>
      </c>
    </row>
    <row r="1520" spans="2:17" x14ac:dyDescent="0.2">
      <c r="B1520" s="46" t="s">
        <v>51</v>
      </c>
      <c r="D1520" s="49">
        <f>_xll.qlCalendarAdvance(LocalCalendar,$D1519,B1520,"f",FALSE)</f>
        <v>49955</v>
      </c>
      <c r="E1520" s="49">
        <f>_xll.qlInterestRateIndexValueDate(IndexON,D1520)</f>
        <v>49955</v>
      </c>
      <c r="F1520" s="52">
        <f>IFERROR(_xll.qlIndexFixing(IndexON,D1520,TRUE,_xll.ohTrigger(RecalcTrigger,TriggerON)),NA())</f>
        <v>2.9779890424670441E-2</v>
      </c>
      <c r="H1520" s="49">
        <f>_xll.qlCalendarAdvance(IborCalendar,$H1519,B1520,"f",FALSE)</f>
        <v>49943</v>
      </c>
      <c r="I1520" s="49">
        <f>_xll.qlInterestRateIndexValueDate(Index1M,$H1520)</f>
        <v>49947</v>
      </c>
      <c r="J1520" s="52">
        <f>IFERROR(_xll.qlIndexFixing(Index1M,$H1520,TRUE,_xll.ohTrigger(RecalcTrigger,Trigger1M)),NA())</f>
        <v>3.0658315825888849E-2</v>
      </c>
      <c r="K1520" s="52">
        <f>IFERROR(_xll.qlIndexFixing(ONIndex1M,I1520,TRUE,_xll.ohTrigger(RecalcTrigger,Trigger1M)),NA())</f>
        <v>3.0627453823335316E-2</v>
      </c>
      <c r="L1520" s="52">
        <f>IFERROR(_xll.qlIndexFixing(Index3M,H1520,TRUE,_xll.ohTrigger(RecalcTrigger,Trigger3M)),NA())</f>
        <v>3.2016858743023707E-2</v>
      </c>
      <c r="M1520" s="52">
        <f>IFERROR(_xll.qlIndexFixing(ONIndex3M,I1520,TRUE,_xll.ohTrigger(RecalcTrigger,Trigger3M)),NA())</f>
        <v>3.1911968523141709E-2</v>
      </c>
      <c r="N1520" s="52">
        <f>IFERROR(_xll.qlIndexFixing(Index6M,$H1520,TRUE,_xll.ohTrigger(RecalcTrigger,Trigger6M)),NA())</f>
        <v>3.3141276708603062E-2</v>
      </c>
      <c r="O1520" s="52">
        <f>IFERROR(_xll.qlIndexFixing(ONIndex6M,I1520,TRUE,_xll.ohTrigger(RecalcTrigger,Trigger6M)),NA())</f>
        <v>3.29133182466812E-2</v>
      </c>
      <c r="P1520" s="52">
        <f>IFERROR(_xll.qlIndexFixing(Index1Y,$H1520,TRUE,_xll.ohTrigger(RecalcTrigger,Trigger1Y)),NA())</f>
        <v>3.391284685680282E-2</v>
      </c>
      <c r="Q1520" s="52">
        <f>IFERROR(_xll.qlIndexFixing(ONIndex1Y,I1520,TRUE,_xll.ohTrigger(RecalcTrigger,Trigger1Y)),NA())</f>
        <v>3.3469051919761128E-2</v>
      </c>
    </row>
    <row r="1521" spans="2:17" x14ac:dyDescent="0.2">
      <c r="B1521" s="46" t="s">
        <v>51</v>
      </c>
      <c r="D1521" s="49">
        <f>_xll.qlCalendarAdvance(LocalCalendar,$D1520,B1521,"f",FALSE)</f>
        <v>49962</v>
      </c>
      <c r="E1521" s="49">
        <f>_xll.qlInterestRateIndexValueDate(IndexON,D1521)</f>
        <v>49962</v>
      </c>
      <c r="F1521" s="52">
        <f>IFERROR(_xll.qlIndexFixing(IndexON,D1521,TRUE,_xll.ohTrigger(RecalcTrigger,TriggerON)),NA())</f>
        <v>2.9775622645820121E-2</v>
      </c>
      <c r="H1521" s="49">
        <f>_xll.qlCalendarAdvance(IborCalendar,$H1520,B1521,"f",FALSE)</f>
        <v>49950</v>
      </c>
      <c r="I1521" s="49">
        <f>_xll.qlInterestRateIndexValueDate(Index1M,$H1521)</f>
        <v>49954</v>
      </c>
      <c r="J1521" s="52">
        <f>IFERROR(_xll.qlIndexFixing(Index1M,$H1521,TRUE,_xll.ohTrigger(RecalcTrigger,Trigger1M)),NA())</f>
        <v>3.0656050648890619E-2</v>
      </c>
      <c r="K1521" s="52">
        <f>IFERROR(_xll.qlIndexFixing(ONIndex1M,I1521,TRUE,_xll.ohTrigger(RecalcTrigger,Trigger1M)),NA())</f>
        <v>3.0624089518500597E-2</v>
      </c>
      <c r="L1521" s="52">
        <f>IFERROR(_xll.qlIndexFixing(Index3M,H1521,TRUE,_xll.ohTrigger(RecalcTrigger,Trigger3M)),NA())</f>
        <v>3.2014538320124533E-2</v>
      </c>
      <c r="M1521" s="52">
        <f>IFERROR(_xll.qlIndexFixing(ONIndex3M,I1521,TRUE,_xll.ohTrigger(RecalcTrigger,Trigger3M)),NA())</f>
        <v>3.1908395655060318E-2</v>
      </c>
      <c r="N1521" s="52">
        <f>IFERROR(_xll.qlIndexFixing(Index6M,$H1521,TRUE,_xll.ohTrigger(RecalcTrigger,Trigger6M)),NA())</f>
        <v>3.3139096654204343E-2</v>
      </c>
      <c r="O1521" s="52">
        <f>IFERROR(_xll.qlIndexFixing(ONIndex6M,I1521,TRUE,_xll.ohTrigger(RecalcTrigger,Trigger6M)),NA())</f>
        <v>3.2909676024157619E-2</v>
      </c>
      <c r="P1521" s="52">
        <f>IFERROR(_xll.qlIndexFixing(Index1Y,$H1521,TRUE,_xll.ohTrigger(RecalcTrigger,Trigger1Y)),NA())</f>
        <v>3.3908781592625364E-2</v>
      </c>
      <c r="Q1521" s="52">
        <f>IFERROR(_xll.qlIndexFixing(ONIndex1Y,I1521,TRUE,_xll.ohTrigger(RecalcTrigger,Trigger1Y)),NA())</f>
        <v>3.3462664192374092E-2</v>
      </c>
    </row>
    <row r="1522" spans="2:17" x14ac:dyDescent="0.2">
      <c r="B1522" s="46" t="s">
        <v>51</v>
      </c>
      <c r="D1522" s="49">
        <f>_xll.qlCalendarAdvance(LocalCalendar,$D1521,B1522,"f",FALSE)</f>
        <v>49969</v>
      </c>
      <c r="E1522" s="49">
        <f>_xll.qlInterestRateIndexValueDate(IndexON,D1522)</f>
        <v>49969</v>
      </c>
      <c r="F1522" s="52">
        <f>IFERROR(_xll.qlIndexFixing(IndexON,D1522,TRUE,_xll.ohTrigger(RecalcTrigger,TriggerON)),NA())</f>
        <v>2.9771393385917833E-2</v>
      </c>
      <c r="H1522" s="49">
        <f>_xll.qlCalendarAdvance(IborCalendar,$H1521,B1522,"f",FALSE)</f>
        <v>49957</v>
      </c>
      <c r="I1522" s="49">
        <f>_xll.qlInterestRateIndexValueDate(Index1M,$H1522)</f>
        <v>49962</v>
      </c>
      <c r="J1522" s="52">
        <f>IFERROR(_xll.qlIndexFixing(Index1M,$H1522,TRUE,_xll.ohTrigger(RecalcTrigger,Trigger1M)),NA())</f>
        <v>3.065226629979588E-2</v>
      </c>
      <c r="K1522" s="52">
        <f>IFERROR(_xll.qlIndexFixing(ONIndex1M,I1522,TRUE,_xll.ohTrigger(RecalcTrigger,Trigger1M)),NA())</f>
        <v>3.0620268002996553E-2</v>
      </c>
      <c r="L1522" s="52">
        <f>IFERROR(_xll.qlIndexFixing(Index3M,H1522,TRUE,_xll.ohTrigger(RecalcTrigger,Trigger3M)),NA())</f>
        <v>3.2010567031039994E-2</v>
      </c>
      <c r="M1522" s="52">
        <f>IFERROR(_xll.qlIndexFixing(ONIndex3M,I1522,TRUE,_xll.ohTrigger(RecalcTrigger,Trigger3M)),NA())</f>
        <v>3.1904332735459562E-2</v>
      </c>
      <c r="N1522" s="52">
        <f>IFERROR(_xll.qlIndexFixing(Index6M,$H1522,TRUE,_xll.ohTrigger(RecalcTrigger,Trigger6M)),NA())</f>
        <v>3.3133893177414851E-2</v>
      </c>
      <c r="O1522" s="52">
        <f>IFERROR(_xll.qlIndexFixing(ONIndex6M,I1522,TRUE,_xll.ohTrigger(RecalcTrigger,Trigger6M)),NA())</f>
        <v>3.2905536435485772E-2</v>
      </c>
      <c r="P1522" s="52">
        <f>IFERROR(_xll.qlIndexFixing(Index1Y,$H1522,TRUE,_xll.ohTrigger(RecalcTrigger,Trigger1Y)),NA())</f>
        <v>3.3904255287976581E-2</v>
      </c>
      <c r="Q1522" s="52">
        <f>IFERROR(_xll.qlIndexFixing(ONIndex1Y,I1522,TRUE,_xll.ohTrigger(RecalcTrigger,Trigger1Y)),NA())</f>
        <v>3.3455479657407139E-2</v>
      </c>
    </row>
    <row r="1523" spans="2:17" x14ac:dyDescent="0.2">
      <c r="B1523" s="46" t="s">
        <v>51</v>
      </c>
      <c r="D1523" s="49">
        <f>_xll.qlCalendarAdvance(LocalCalendar,$D1522,B1523,"f",FALSE)</f>
        <v>49976</v>
      </c>
      <c r="E1523" s="49">
        <f>_xll.qlInterestRateIndexValueDate(IndexON,D1523)</f>
        <v>49976</v>
      </c>
      <c r="F1523" s="52">
        <f>IFERROR(_xll.qlIndexFixing(IndexON,D1523,TRUE,_xll.ohTrigger(RecalcTrigger,TriggerON)),NA())</f>
        <v>2.9767202644963575E-2</v>
      </c>
      <c r="H1523" s="49">
        <f>_xll.qlCalendarAdvance(IborCalendar,$H1522,B1523,"f",FALSE)</f>
        <v>49964</v>
      </c>
      <c r="I1523" s="49">
        <f>_xll.qlInterestRateIndexValueDate(Index1M,$H1523)</f>
        <v>49968</v>
      </c>
      <c r="J1523" s="52">
        <f>IFERROR(_xll.qlIndexFixing(Index1M,$H1523,TRUE,_xll.ohTrigger(RecalcTrigger,Trigger1M)),NA())</f>
        <v>3.0649444463586018E-2</v>
      </c>
      <c r="K1523" s="52">
        <f>IFERROR(_xll.qlIndexFixing(ONIndex1M,I1523,TRUE,_xll.ohTrigger(RecalcTrigger,Trigger1M)),NA())</f>
        <v>3.0617418249363482E-2</v>
      </c>
      <c r="L1523" s="52">
        <f>IFERROR(_xll.qlIndexFixing(Index3M,H1523,TRUE,_xll.ohTrigger(RecalcTrigger,Trigger3M)),NA())</f>
        <v>3.2007602932929556E-2</v>
      </c>
      <c r="M1523" s="52">
        <f>IFERROR(_xll.qlIndexFixing(ONIndex3M,I1523,TRUE,_xll.ohTrigger(RecalcTrigger,Trigger3M)),NA())</f>
        <v>3.1901299796679439E-2</v>
      </c>
      <c r="N1523" s="52">
        <f>IFERROR(_xll.qlIndexFixing(Index6M,$H1523,TRUE,_xll.ohTrigger(RecalcTrigger,Trigger6M)),NA())</f>
        <v>3.3130964272821709E-2</v>
      </c>
      <c r="O1523" s="52">
        <f>IFERROR(_xll.qlIndexFixing(ONIndex6M,I1523,TRUE,_xll.ohTrigger(RecalcTrigger,Trigger6M)),NA())</f>
        <v>3.2902447809970425E-2</v>
      </c>
      <c r="P1523" s="52">
        <f>IFERROR(_xll.qlIndexFixing(Index1Y,$H1523,TRUE,_xll.ohTrigger(RecalcTrigger,Trigger1Y)),NA())</f>
        <v>3.3900944356600939E-2</v>
      </c>
      <c r="Q1523" s="52">
        <f>IFERROR(_xll.qlIndexFixing(ONIndex1Y,I1523,TRUE,_xll.ohTrigger(RecalcTrigger,Trigger1Y)),NA())</f>
        <v>3.3450172263682632E-2</v>
      </c>
    </row>
    <row r="1524" spans="2:17" x14ac:dyDescent="0.2">
      <c r="B1524" s="46" t="s">
        <v>51</v>
      </c>
      <c r="D1524" s="49">
        <f>_xll.qlCalendarAdvance(LocalCalendar,$D1523,B1524,"f",FALSE)</f>
        <v>49983</v>
      </c>
      <c r="E1524" s="49">
        <f>_xll.qlInterestRateIndexValueDate(IndexON,D1524)</f>
        <v>49983</v>
      </c>
      <c r="F1524" s="52">
        <f>IFERROR(_xll.qlIndexFixing(IndexON,D1524,TRUE,_xll.ohTrigger(RecalcTrigger,TriggerON)),NA())</f>
        <v>2.9763050422957349E-2</v>
      </c>
      <c r="H1524" s="49">
        <f>_xll.qlCalendarAdvance(IborCalendar,$H1523,B1524,"f",FALSE)</f>
        <v>49971</v>
      </c>
      <c r="I1524" s="49">
        <f>_xll.qlInterestRateIndexValueDate(Index1M,$H1524)</f>
        <v>49975</v>
      </c>
      <c r="J1524" s="52">
        <f>IFERROR(_xll.qlIndexFixing(Index1M,$H1524,TRUE,_xll.ohTrigger(RecalcTrigger,Trigger1M)),NA())</f>
        <v>3.0647241292283689E-2</v>
      </c>
      <c r="K1524" s="52">
        <f>IFERROR(_xll.qlIndexFixing(ONIndex1M,I1524,TRUE,_xll.ohTrigger(RecalcTrigger,Trigger1M)),NA())</f>
        <v>3.0614111284901213E-2</v>
      </c>
      <c r="L1524" s="52">
        <f>IFERROR(_xll.qlIndexFixing(Index3M,H1524,TRUE,_xll.ohTrigger(RecalcTrigger,Trigger3M)),NA())</f>
        <v>3.2004160384518872E-2</v>
      </c>
      <c r="M1524" s="52">
        <f>IFERROR(_xll.qlIndexFixing(ONIndex3M,I1524,TRUE,_xll.ohTrigger(RecalcTrigger,Trigger3M)),NA())</f>
        <v>3.1897776806300016E-2</v>
      </c>
      <c r="N1524" s="52">
        <f>IFERROR(_xll.qlIndexFixing(Index6M,$H1524,TRUE,_xll.ohTrigger(RecalcTrigger,Trigger6M)),NA())</f>
        <v>3.3127564917479438E-2</v>
      </c>
      <c r="O1524" s="52">
        <f>IFERROR(_xll.qlIndexFixing(ONIndex6M,I1524,TRUE,_xll.ohTrigger(RecalcTrigger,Trigger6M)),NA())</f>
        <v>3.2898861818226877E-2</v>
      </c>
      <c r="P1524" s="52">
        <f>IFERROR(_xll.qlIndexFixing(Index1Y,$H1524,TRUE,_xll.ohTrigger(RecalcTrigger,Trigger1Y)),NA())</f>
        <v>3.3897172382500639E-2</v>
      </c>
      <c r="Q1524" s="52">
        <f>IFERROR(_xll.qlIndexFixing(ONIndex1Y,I1524,TRUE,_xll.ohTrigger(RecalcTrigger,Trigger1Y)),NA())</f>
        <v>3.3444068062218335E-2</v>
      </c>
    </row>
    <row r="1525" spans="2:17" x14ac:dyDescent="0.2">
      <c r="B1525" s="46" t="s">
        <v>51</v>
      </c>
      <c r="D1525" s="49">
        <f>_xll.qlCalendarAdvance(LocalCalendar,$D1524,B1525,"f",FALSE)</f>
        <v>49991</v>
      </c>
      <c r="E1525" s="49">
        <f>_xll.qlInterestRateIndexValueDate(IndexON,D1525)</f>
        <v>49991</v>
      </c>
      <c r="F1525" s="52">
        <f>IFERROR(_xll.qlIndexFixing(IndexON,D1525,TRUE,_xll.ohTrigger(RecalcTrigger,TriggerON)),NA())</f>
        <v>2.9758352192432724E-2</v>
      </c>
      <c r="H1525" s="49">
        <f>_xll.qlCalendarAdvance(IborCalendar,$H1524,B1525,"f",FALSE)</f>
        <v>49978</v>
      </c>
      <c r="I1525" s="49">
        <f>_xll.qlInterestRateIndexValueDate(Index1M,$H1525)</f>
        <v>49982</v>
      </c>
      <c r="J1525" s="52">
        <f>IFERROR(_xll.qlIndexFixing(Index1M,$H1525,TRUE,_xll.ohTrigger(RecalcTrigger,Trigger1M)),NA())</f>
        <v>3.0641842827363597E-2</v>
      </c>
      <c r="K1525" s="52">
        <f>IFERROR(_xll.qlIndexFixing(ONIndex1M,I1525,TRUE,_xll.ohTrigger(RecalcTrigger,Trigger1M)),NA())</f>
        <v>3.0610823434109591E-2</v>
      </c>
      <c r="L1525" s="52">
        <f>IFERROR(_xll.qlIndexFixing(Index3M,H1525,TRUE,_xll.ohTrigger(RecalcTrigger,Trigger3M)),NA())</f>
        <v>3.2000734599511027E-2</v>
      </c>
      <c r="M1525" s="52">
        <f>IFERROR(_xll.qlIndexFixing(ONIndex3M,I1525,TRUE,_xll.ohTrigger(RecalcTrigger,Trigger3M)),NA())</f>
        <v>3.1894270441981121E-2</v>
      </c>
      <c r="N1525" s="52">
        <f>IFERROR(_xll.qlIndexFixing(Index6M,$H1525,TRUE,_xll.ohTrigger(RecalcTrigger,Trigger6M)),NA())</f>
        <v>3.3125465311594909E-2</v>
      </c>
      <c r="O1525" s="52">
        <f>IFERROR(_xll.qlIndexFixing(ONIndex6M,I1525,TRUE,_xll.ohTrigger(RecalcTrigger,Trigger6M)),NA())</f>
        <v>3.2895294570050027E-2</v>
      </c>
      <c r="P1525" s="52">
        <f>IFERROR(_xll.qlIndexFixing(Index1Y,$H1525,TRUE,_xll.ohTrigger(RecalcTrigger,Trigger1Y)),NA())</f>
        <v>3.3893498169553594E-2</v>
      </c>
      <c r="Q1525" s="52">
        <f>IFERROR(_xll.qlIndexFixing(ONIndex1Y,I1525,TRUE,_xll.ohTrigger(RecalcTrigger,Trigger1Y)),NA())</f>
        <v>3.3438058369554824E-2</v>
      </c>
    </row>
    <row r="1526" spans="2:17" x14ac:dyDescent="0.2">
      <c r="B1526" s="46" t="s">
        <v>51</v>
      </c>
      <c r="D1526" s="49">
        <f>_xll.qlCalendarAdvance(LocalCalendar,$D1525,B1526,"f",FALSE)</f>
        <v>49998</v>
      </c>
      <c r="E1526" s="49">
        <f>_xll.qlInterestRateIndexValueDate(IndexON,D1526)</f>
        <v>49998</v>
      </c>
      <c r="F1526" s="52">
        <f>IFERROR(_xll.qlIndexFixing(IndexON,D1526,TRUE,_xll.ohTrigger(RecalcTrigger,TriggerON)),NA())</f>
        <v>2.9754282510880969E-2</v>
      </c>
      <c r="H1526" s="49">
        <f>_xll.qlCalendarAdvance(IborCalendar,$H1525,B1526,"f",FALSE)</f>
        <v>49985</v>
      </c>
      <c r="I1526" s="49">
        <f>_xll.qlInterestRateIndexValueDate(Index1M,$H1526)</f>
        <v>49989</v>
      </c>
      <c r="J1526" s="52">
        <f>IFERROR(_xll.qlIndexFixing(Index1M,$H1526,TRUE,_xll.ohTrigger(RecalcTrigger,Trigger1M)),NA())</f>
        <v>3.0638605712264955E-2</v>
      </c>
      <c r="K1526" s="52">
        <f>IFERROR(_xll.qlIndexFixing(ONIndex1M,I1526,TRUE,_xll.ohTrigger(RecalcTrigger,Trigger1M)),NA())</f>
        <v>3.0608623118140166E-2</v>
      </c>
      <c r="L1526" s="52">
        <f>IFERROR(_xll.qlIndexFixing(Index3M,H1526,TRUE,_xll.ohTrigger(RecalcTrigger,Trigger3M)),NA())</f>
        <v>3.1997325577857366E-2</v>
      </c>
      <c r="M1526" s="52">
        <f>IFERROR(_xll.qlIndexFixing(ONIndex3M,I1526,TRUE,_xll.ohTrigger(RecalcTrigger,Trigger3M)),NA())</f>
        <v>3.1891944623563262E-2</v>
      </c>
      <c r="N1526" s="52">
        <f>IFERROR(_xll.qlIndexFixing(Index6M,$H1526,TRUE,_xll.ohTrigger(RecalcTrigger,Trigger6M)),NA())</f>
        <v>3.312082339109132E-2</v>
      </c>
      <c r="O1526" s="52">
        <f>IFERROR(_xll.qlIndexFixing(ONIndex6M,I1526,TRUE,_xll.ohTrigger(RecalcTrigger,Trigger6M)),NA())</f>
        <v>3.2892995935887015E-2</v>
      </c>
      <c r="P1526" s="52">
        <f>IFERROR(_xll.qlIndexFixing(Index1Y,$H1526,TRUE,_xll.ohTrigger(RecalcTrigger,Trigger1Y)),NA())</f>
        <v>3.3889921716703339E-2</v>
      </c>
      <c r="Q1526" s="52">
        <f>IFERROR(_xll.qlIndexFixing(ONIndex1Y,I1526,TRUE,_xll.ohTrigger(RecalcTrigger,Trigger1Y)),NA())</f>
        <v>3.3433276863523709E-2</v>
      </c>
    </row>
    <row r="1527" spans="2:17" x14ac:dyDescent="0.2">
      <c r="B1527" s="46" t="s">
        <v>51</v>
      </c>
      <c r="D1527" s="49">
        <f>_xll.qlCalendarAdvance(LocalCalendar,$D1526,B1527,"f",FALSE)</f>
        <v>50005</v>
      </c>
      <c r="E1527" s="49">
        <f>_xll.qlInterestRateIndexValueDate(IndexON,D1527)</f>
        <v>50005</v>
      </c>
      <c r="F1527" s="52">
        <f>IFERROR(_xll.qlIndexFixing(IndexON,D1527,TRUE,_xll.ohTrigger(RecalcTrigger,TriggerON)),NA())</f>
        <v>2.9751194230929201E-2</v>
      </c>
      <c r="H1527" s="49">
        <f>_xll.qlCalendarAdvance(IborCalendar,$H1526,B1527,"f",FALSE)</f>
        <v>49992</v>
      </c>
      <c r="I1527" s="49">
        <f>_xll.qlInterestRateIndexValueDate(Index1M,$H1527)</f>
        <v>49996</v>
      </c>
      <c r="J1527" s="52">
        <f>IFERROR(_xll.qlIndexFixing(Index1M,$H1527,TRUE,_xll.ohTrigger(RecalcTrigger,Trigger1M)),NA())</f>
        <v>3.0635387758665367E-2</v>
      </c>
      <c r="K1527" s="52">
        <f>IFERROR(_xll.qlIndexFixing(ONIndex1M,I1527,TRUE,_xll.ohTrigger(RecalcTrigger,Trigger1M)),NA())</f>
        <v>3.0604305072978732E-2</v>
      </c>
      <c r="L1527" s="52">
        <f>IFERROR(_xll.qlIndexFixing(Index3M,H1527,TRUE,_xll.ohTrigger(RecalcTrigger,Trigger3M)),NA())</f>
        <v>3.1993933319517921E-2</v>
      </c>
      <c r="M1527" s="52">
        <f>IFERROR(_xll.qlIndexFixing(ONIndex3M,I1527,TRUE,_xll.ohTrigger(RecalcTrigger,Trigger3M)),NA())</f>
        <v>3.1887307591125236E-2</v>
      </c>
      <c r="N1527" s="52">
        <f>IFERROR(_xll.qlIndexFixing(Index6M,$H1527,TRUE,_xll.ohTrigger(RecalcTrigger,Trigger6M)),NA())</f>
        <v>3.311748121985441E-2</v>
      </c>
      <c r="O1527" s="52">
        <f>IFERROR(_xll.qlIndexFixing(ONIndex6M,I1527,TRUE,_xll.ohTrigger(RecalcTrigger,Trigger6M)),NA())</f>
        <v>3.2888216304716167E-2</v>
      </c>
      <c r="P1527" s="52">
        <f>IFERROR(_xll.qlIndexFixing(Index1Y,$H1527,TRUE,_xll.ohTrigger(RecalcTrigger,Trigger1Y)),NA())</f>
        <v>3.3886443022922305E-2</v>
      </c>
      <c r="Q1527" s="52">
        <f>IFERROR(_xll.qlIndexFixing(ONIndex1Y,I1527,TRUE,_xll.ohTrigger(RecalcTrigger,Trigger1Y)),NA())</f>
        <v>3.3426322510230477E-2</v>
      </c>
    </row>
    <row r="1528" spans="2:17" x14ac:dyDescent="0.2">
      <c r="B1528" s="46" t="s">
        <v>51</v>
      </c>
      <c r="D1528" s="49">
        <f>_xll.qlCalendarAdvance(LocalCalendar,$D1527,B1528,"f",FALSE)</f>
        <v>50012</v>
      </c>
      <c r="E1528" s="49">
        <f>_xll.qlInterestRateIndexValueDate(IndexON,D1528)</f>
        <v>50012</v>
      </c>
      <c r="F1528" s="52">
        <f>IFERROR(_xll.qlIndexFixing(IndexON,D1528,TRUE,_xll.ohTrigger(RecalcTrigger,TriggerON)),NA())</f>
        <v>2.9746258704701489E-2</v>
      </c>
      <c r="H1528" s="49">
        <f>_xll.qlCalendarAdvance(IborCalendar,$H1527,B1528,"f",FALSE)</f>
        <v>49999</v>
      </c>
      <c r="I1528" s="49">
        <f>_xll.qlInterestRateIndexValueDate(Index1M,$H1528)</f>
        <v>50003</v>
      </c>
      <c r="J1528" s="52">
        <f>IFERROR(_xll.qlIndexFixing(Index1M,$H1528,TRUE,_xll.ohTrigger(RecalcTrigger,Trigger1M)),NA())</f>
        <v>3.0632188966548846E-2</v>
      </c>
      <c r="K1528" s="52">
        <f>IFERROR(_xll.qlIndexFixing(ONIndex1M,I1528,TRUE,_xll.ohTrigger(RecalcTrigger,Trigger1M)),NA())</f>
        <v>3.0601074562479624E-2</v>
      </c>
      <c r="L1528" s="52">
        <f>IFERROR(_xll.qlIndexFixing(Index3M,H1528,TRUE,_xll.ohTrigger(RecalcTrigger,Trigger3M)),NA())</f>
        <v>3.1990557824449248E-2</v>
      </c>
      <c r="M1528" s="52">
        <f>IFERROR(_xll.qlIndexFixing(ONIndex3M,I1528,TRUE,_xll.ohTrigger(RecalcTrigger,Trigger3M)),NA())</f>
        <v>3.1883851104668182E-2</v>
      </c>
      <c r="N1528" s="52">
        <f>IFERROR(_xll.qlIndexFixing(Index6M,$H1528,TRUE,_xll.ohTrigger(RecalcTrigger,Trigger6M)),NA())</f>
        <v>3.3115441967864374E-2</v>
      </c>
      <c r="O1528" s="52">
        <f>IFERROR(_xll.qlIndexFixing(ONIndex6M,I1528,TRUE,_xll.ohTrigger(RecalcTrigger,Trigger6M)),NA())</f>
        <v>3.2884705287319349E-2</v>
      </c>
      <c r="P1528" s="52">
        <f>IFERROR(_xll.qlIndexFixing(Index1Y,$H1528,TRUE,_xll.ohTrigger(RecalcTrigger,Trigger1Y)),NA())</f>
        <v>3.3883062087210092E-2</v>
      </c>
      <c r="Q1528" s="52">
        <f>IFERROR(_xll.qlIndexFixing(ONIndex1Y,I1528,TRUE,_xll.ohTrigger(RecalcTrigger,Trigger1Y)),NA())</f>
        <v>3.3420596343489706E-2</v>
      </c>
    </row>
    <row r="1529" spans="2:17" x14ac:dyDescent="0.2">
      <c r="B1529" s="46" t="s">
        <v>51</v>
      </c>
      <c r="D1529" s="49">
        <f>_xll.qlCalendarAdvance(LocalCalendar,$D1528,B1529,"f",FALSE)</f>
        <v>50019</v>
      </c>
      <c r="E1529" s="49">
        <f>_xll.qlInterestRateIndexValueDate(IndexON,D1529)</f>
        <v>50019</v>
      </c>
      <c r="F1529" s="52">
        <f>IFERROR(_xll.qlIndexFixing(IndexON,D1529,TRUE,_xll.ohTrigger(RecalcTrigger,TriggerON)),NA())</f>
        <v>2.9742304579993828E-2</v>
      </c>
      <c r="H1529" s="49">
        <f>_xll.qlCalendarAdvance(IborCalendar,$H1528,B1529,"f",FALSE)</f>
        <v>50006</v>
      </c>
      <c r="I1529" s="49">
        <f>_xll.qlInterestRateIndexValueDate(Index1M,$H1529)</f>
        <v>50010</v>
      </c>
      <c r="J1529" s="52">
        <f>IFERROR(_xll.qlIndexFixing(Index1M,$H1529,TRUE,_xll.ohTrigger(RecalcTrigger,Trigger1M)),NA())</f>
        <v>3.0631162478038654E-2</v>
      </c>
      <c r="K1529" s="52">
        <f>IFERROR(_xll.qlIndexFixing(ONIndex1M,I1529,TRUE,_xll.ohTrigger(RecalcTrigger,Trigger1M)),NA())</f>
        <v>3.0597863165651162E-2</v>
      </c>
      <c r="L1529" s="52">
        <f>IFERROR(_xll.qlIndexFixing(Index3M,H1529,TRUE,_xll.ohTrigger(RecalcTrigger,Trigger3M)),NA())</f>
        <v>3.1986018630750533E-2</v>
      </c>
      <c r="M1529" s="52">
        <f>IFERROR(_xll.qlIndexFixing(ONIndex3M,I1529,TRUE,_xll.ohTrigger(RecalcTrigger,Trigger3M)),NA())</f>
        <v>3.1880411244031848E-2</v>
      </c>
      <c r="N1529" s="52">
        <f>IFERROR(_xll.qlIndexFixing(Index6M,$H1529,TRUE,_xll.ohTrigger(RecalcTrigger,Trigger6M)),NA())</f>
        <v>3.3110854060818803E-2</v>
      </c>
      <c r="O1529" s="52">
        <f>IFERROR(_xll.qlIndexFixing(ONIndex6M,I1529,TRUE,_xll.ohTrigger(RecalcTrigger,Trigger6M)),NA())</f>
        <v>3.2881213013729038E-2</v>
      </c>
      <c r="P1529" s="52">
        <f>IFERROR(_xll.qlIndexFixing(Index1Y,$H1529,TRUE,_xll.ohTrigger(RecalcTrigger,Trigger1Y)),NA())</f>
        <v>3.3879778908594976E-2</v>
      </c>
      <c r="Q1529" s="52">
        <f>IFERROR(_xll.qlIndexFixing(ONIndex1Y,I1529,TRUE,_xll.ohTrigger(RecalcTrigger,Trigger1Y)),NA())</f>
        <v>3.3414964685629656E-2</v>
      </c>
    </row>
    <row r="1530" spans="2:17" x14ac:dyDescent="0.2">
      <c r="B1530" s="46" t="s">
        <v>51</v>
      </c>
      <c r="D1530" s="49">
        <f>_xll.qlCalendarAdvance(LocalCalendar,$D1529,B1530,"f",FALSE)</f>
        <v>50026</v>
      </c>
      <c r="E1530" s="49">
        <f>_xll.qlInterestRateIndexValueDate(IndexON,D1530)</f>
        <v>50026</v>
      </c>
      <c r="F1530" s="52">
        <f>IFERROR(_xll.qlIndexFixing(IndexON,D1530,TRUE,_xll.ohTrigger(RecalcTrigger,TriggerON)),NA())</f>
        <v>2.9738388974234198E-2</v>
      </c>
      <c r="H1530" s="49">
        <f>_xll.qlCalendarAdvance(IborCalendar,$H1529,B1530,"f",FALSE)</f>
        <v>50013</v>
      </c>
      <c r="I1530" s="49">
        <f>_xll.qlInterestRateIndexValueDate(Index1M,$H1530)</f>
        <v>50017</v>
      </c>
      <c r="J1530" s="52">
        <f>IFERROR(_xll.qlIndexFixing(Index1M,$H1530,TRUE,_xll.ohTrigger(RecalcTrigger,Trigger1M)),NA())</f>
        <v>3.0626926455106229E-2</v>
      </c>
      <c r="K1530" s="52">
        <f>IFERROR(_xll.qlIndexFixing(ONIndex1M,I1530,TRUE,_xll.ohTrigger(RecalcTrigger,Trigger1M)),NA())</f>
        <v>3.0594670882253538E-2</v>
      </c>
      <c r="L1530" s="52">
        <f>IFERROR(_xll.qlIndexFixing(Index3M,H1530,TRUE,_xll.ohTrigger(RecalcTrigger,Trigger3M)),NA())</f>
        <v>3.1982675760543956E-2</v>
      </c>
      <c r="M1530" s="52">
        <f>IFERROR(_xll.qlIndexFixing(ONIndex3M,I1530,TRUE,_xll.ohTrigger(RecalcTrigger,Trigger3M)),NA())</f>
        <v>3.1876988009456042E-2</v>
      </c>
      <c r="N1530" s="52">
        <f>IFERROR(_xll.qlIndexFixing(Index6M,$H1530,TRUE,_xll.ohTrigger(RecalcTrigger,Trigger6M)),NA())</f>
        <v>3.3107569072831675E-2</v>
      </c>
      <c r="O1530" s="52">
        <f>IFERROR(_xll.qlIndexFixing(ONIndex6M,I1530,TRUE,_xll.ohTrigger(RecalcTrigger,Trigger6M)),NA())</f>
        <v>3.287773948362549E-2</v>
      </c>
      <c r="P1530" s="52">
        <f>IFERROR(_xll.qlIndexFixing(Index1Y,$H1530,TRUE,_xll.ohTrigger(RecalcTrigger,Trigger1Y)),NA())</f>
        <v>3.3876593486133061E-2</v>
      </c>
      <c r="Q1530" s="52">
        <f>IFERROR(_xll.qlIndexFixing(ONIndex1Y,I1530,TRUE,_xll.ohTrigger(RecalcTrigger,Trigger1Y)),NA())</f>
        <v>3.340942753617071E-2</v>
      </c>
    </row>
    <row r="1531" spans="2:17" x14ac:dyDescent="0.2">
      <c r="B1531" s="46" t="s">
        <v>51</v>
      </c>
      <c r="D1531" s="49">
        <f>_xll.qlCalendarAdvance(LocalCalendar,$D1530,B1531,"f",FALSE)</f>
        <v>50033</v>
      </c>
      <c r="E1531" s="49">
        <f>_xll.qlInterestRateIndexValueDate(IndexON,D1531)</f>
        <v>50033</v>
      </c>
      <c r="F1531" s="52">
        <f>IFERROR(_xll.qlIndexFixing(IndexON,D1531,TRUE,_xll.ohTrigger(RecalcTrigger,TriggerON)),NA())</f>
        <v>2.9735464475910689E-2</v>
      </c>
      <c r="H1531" s="49">
        <f>_xll.qlCalendarAdvance(IborCalendar,$H1530,B1531,"f",FALSE)</f>
        <v>50020</v>
      </c>
      <c r="I1531" s="49">
        <f>_xll.qlInterestRateIndexValueDate(Index1M,$H1531)</f>
        <v>50024</v>
      </c>
      <c r="J1531" s="52">
        <f>IFERROR(_xll.qlIndexFixing(Index1M,$H1531,TRUE,_xll.ohTrigger(RecalcTrigger,Trigger1M)),NA())</f>
        <v>3.0623786249248306E-2</v>
      </c>
      <c r="K1531" s="52">
        <f>IFERROR(_xll.qlIndexFixing(ONIndex1M,I1531,TRUE,_xll.ohTrigger(RecalcTrigger,Trigger1M)),NA())</f>
        <v>3.0591497712286753E-2</v>
      </c>
      <c r="L1531" s="52">
        <f>IFERROR(_xll.qlIndexFixing(Index3M,H1531,TRUE,_xll.ohTrigger(RecalcTrigger,Trigger3M)),NA())</f>
        <v>3.1979349651967699E-2</v>
      </c>
      <c r="M1531" s="52">
        <f>IFERROR(_xll.qlIndexFixing(ONIndex3M,I1531,TRUE,_xll.ohTrigger(RecalcTrigger,Trigger3M)),NA())</f>
        <v>3.1873581400780893E-2</v>
      </c>
      <c r="N1531" s="52">
        <f>IFERROR(_xll.qlIndexFixing(Index6M,$H1531,TRUE,_xll.ohTrigger(RecalcTrigger,Trigger6M)),NA())</f>
        <v>3.3104303145740276E-2</v>
      </c>
      <c r="O1531" s="52">
        <f>IFERROR(_xll.qlIndexFixing(ONIndex6M,I1531,TRUE,_xll.ohTrigger(RecalcTrigger,Trigger6M)),NA())</f>
        <v>3.2874284697168576E-2</v>
      </c>
      <c r="P1531" s="52">
        <f>IFERROR(_xll.qlIndexFixing(Index1Y,$H1531,TRUE,_xll.ohTrigger(RecalcTrigger,Trigger1Y)),NA())</f>
        <v>3.3873505818909133E-2</v>
      </c>
      <c r="Q1531" s="52">
        <f>IFERROR(_xll.qlIndexFixing(ONIndex1Y,I1531,TRUE,_xll.ohTrigger(RecalcTrigger,Trigger1Y)),NA())</f>
        <v>3.3403984895432615E-2</v>
      </c>
    </row>
    <row r="1532" spans="2:17" x14ac:dyDescent="0.2">
      <c r="B1532" s="46" t="s">
        <v>51</v>
      </c>
      <c r="D1532" s="49">
        <f>_xll.qlCalendarAdvance(LocalCalendar,$D1531,B1532,"f",FALSE)</f>
        <v>50040</v>
      </c>
      <c r="E1532" s="49">
        <f>_xll.qlInterestRateIndexValueDate(IndexON,D1532)</f>
        <v>50040</v>
      </c>
      <c r="F1532" s="52">
        <f>IFERROR(_xll.qlIndexFixing(IndexON,D1532,TRUE,_xll.ohTrigger(RecalcTrigger,TriggerON)),NA())</f>
        <v>2.9731628342579697E-2</v>
      </c>
      <c r="H1532" s="49">
        <f>_xll.qlCalendarAdvance(IborCalendar,$H1531,B1532,"f",FALSE)</f>
        <v>50027</v>
      </c>
      <c r="I1532" s="49">
        <f>_xll.qlInterestRateIndexValueDate(Index1M,$H1532)</f>
        <v>50031</v>
      </c>
      <c r="J1532" s="52">
        <f>IFERROR(_xll.qlIndexFixing(Index1M,$H1532,TRUE,_xll.ohTrigger(RecalcTrigger,Trigger1M)),NA())</f>
        <v>3.0620665206466668E-2</v>
      </c>
      <c r="K1532" s="52">
        <f>IFERROR(_xll.qlIndexFixing(ONIndex1M,I1532,TRUE,_xll.ohTrigger(RecalcTrigger,Trigger1M)),NA())</f>
        <v>3.0588343655910677E-2</v>
      </c>
      <c r="L1532" s="52">
        <f>IFERROR(_xll.qlIndexFixing(Index3M,H1532,TRUE,_xll.ohTrigger(RecalcTrigger,Trigger3M)),NA())</f>
        <v>3.1976040304979608E-2</v>
      </c>
      <c r="M1532" s="52">
        <f>IFERROR(_xll.qlIndexFixing(ONIndex3M,I1532,TRUE,_xll.ohTrigger(RecalcTrigger,Trigger3M)),NA())</f>
        <v>3.1870191418086335E-2</v>
      </c>
      <c r="N1532" s="52">
        <f>IFERROR(_xll.qlIndexFixing(Index6M,$H1532,TRUE,_xll.ohTrigger(RecalcTrigger,Trigger6M)),NA())</f>
        <v>3.3101056279452354E-2</v>
      </c>
      <c r="O1532" s="52">
        <f>IFERROR(_xll.qlIndexFixing(ONIndex6M,I1532,TRUE,_xll.ohTrigger(RecalcTrigger,Trigger6M)),NA())</f>
        <v>3.2870848654438234E-2</v>
      </c>
      <c r="P1532" s="52">
        <f>IFERROR(_xll.qlIndexFixing(Index1Y,$H1532,TRUE,_xll.ohTrigger(RecalcTrigger,Trigger1Y)),NA())</f>
        <v>3.3870515906035355E-2</v>
      </c>
      <c r="Q1532" s="52">
        <f>IFERROR(_xll.qlIndexFixing(ONIndex1Y,I1532,TRUE,_xll.ohTrigger(RecalcTrigger,Trigger1Y)),NA())</f>
        <v>3.3398636763415368E-2</v>
      </c>
    </row>
    <row r="1533" spans="2:17" x14ac:dyDescent="0.2">
      <c r="B1533" s="46" t="s">
        <v>51</v>
      </c>
      <c r="D1533" s="49">
        <f>_xll.qlCalendarAdvance(LocalCalendar,$D1532,B1533,"f",FALSE)</f>
        <v>50047</v>
      </c>
      <c r="E1533" s="49">
        <f>_xll.qlInterestRateIndexValueDate(IndexON,D1533)</f>
        <v>50047</v>
      </c>
      <c r="F1533" s="52">
        <f>IFERROR(_xll.qlIndexFixing(IndexON,D1533,TRUE,_xll.ohTrigger(RecalcTrigger,TriggerON)),NA())</f>
        <v>2.9726873270403686E-2</v>
      </c>
      <c r="H1533" s="49">
        <f>_xll.qlCalendarAdvance(IborCalendar,$H1532,B1533,"f",FALSE)</f>
        <v>50038</v>
      </c>
      <c r="I1533" s="49">
        <f>_xll.qlInterestRateIndexValueDate(Index1M,$H1533)</f>
        <v>50040</v>
      </c>
      <c r="J1533" s="52">
        <f>IFERROR(_xll.qlIndexFixing(Index1M,$H1533,TRUE,_xll.ohTrigger(RecalcTrigger,Trigger1M)),NA())</f>
        <v>3.0615599380017677E-2</v>
      </c>
      <c r="K1533" s="52">
        <f>IFERROR(_xll.qlIndexFixing(ONIndex1M,I1533,TRUE,_xll.ohTrigger(RecalcTrigger,Trigger1M)),NA())</f>
        <v>3.0585392919655341E-2</v>
      </c>
      <c r="L1533" s="52">
        <f>IFERROR(_xll.qlIndexFixing(Index3M,H1533,TRUE,_xll.ohTrigger(RecalcTrigger,Trigger3M)),NA())</f>
        <v>3.197062587980426E-2</v>
      </c>
      <c r="M1533" s="52">
        <f>IFERROR(_xll.qlIndexFixing(ONIndex3M,I1533,TRUE,_xll.ohTrigger(RecalcTrigger,Trigger3M)),NA())</f>
        <v>3.18670276649069E-2</v>
      </c>
      <c r="N1533" s="52">
        <f>IFERROR(_xll.qlIndexFixing(Index6M,$H1533,TRUE,_xll.ohTrigger(RecalcTrigger,Trigger6M)),NA())</f>
        <v>3.3095620443595181E-2</v>
      </c>
      <c r="O1533" s="52">
        <f>IFERROR(_xll.qlIndexFixing(ONIndex6M,I1533,TRUE,_xll.ohTrigger(RecalcTrigger,Trigger6M)),NA())</f>
        <v>3.2867715742708192E-2</v>
      </c>
      <c r="P1533" s="52">
        <f>IFERROR(_xll.qlIndexFixing(Index1Y,$H1533,TRUE,_xll.ohTrigger(RecalcTrigger,Trigger1Y)),NA())</f>
        <v>3.3866815370005861E-2</v>
      </c>
      <c r="Q1533" s="52">
        <f>IFERROR(_xll.qlIndexFixing(ONIndex1Y,I1533,TRUE,_xll.ohTrigger(RecalcTrigger,Trigger1Y)),NA())</f>
        <v>3.3393078594010639E-2</v>
      </c>
    </row>
    <row r="1534" spans="2:17" x14ac:dyDescent="0.2">
      <c r="B1534" s="46" t="s">
        <v>51</v>
      </c>
      <c r="D1534" s="49">
        <f>_xll.qlCalendarAdvance(LocalCalendar,$D1533,B1534,"f",FALSE)</f>
        <v>50054</v>
      </c>
      <c r="E1534" s="49">
        <f>_xll.qlInterestRateIndexValueDate(IndexON,D1534)</f>
        <v>50054</v>
      </c>
      <c r="F1534" s="52">
        <f>IFERROR(_xll.qlIndexFixing(IndexON,D1534,TRUE,_xll.ohTrigger(RecalcTrigger,TriggerON)),NA())</f>
        <v>2.9723111740356245E-2</v>
      </c>
      <c r="H1534" s="49">
        <f>_xll.qlCalendarAdvance(IborCalendar,$H1533,B1534,"f",FALSE)</f>
        <v>50045</v>
      </c>
      <c r="I1534" s="49">
        <f>_xll.qlInterestRateIndexValueDate(Index1M,$H1534)</f>
        <v>50047</v>
      </c>
      <c r="J1534" s="52">
        <f>IFERROR(_xll.qlIndexFixing(Index1M,$H1534,TRUE,_xll.ohTrigger(RecalcTrigger,Trigger1M)),NA())</f>
        <v>3.0615768499458313E-2</v>
      </c>
      <c r="K1534" s="52">
        <f>IFERROR(_xll.qlIndexFixing(ONIndex1M,I1534,TRUE,_xll.ohTrigger(RecalcTrigger,Trigger1M)),NA())</f>
        <v>3.0581206157078711E-2</v>
      </c>
      <c r="L1534" s="52">
        <f>IFERROR(_xll.qlIndexFixing(Index3M,H1534,TRUE,_xll.ohTrigger(RecalcTrigger,Trigger3M)),NA())</f>
        <v>3.1967353937032428E-2</v>
      </c>
      <c r="M1534" s="52">
        <f>IFERROR(_xll.qlIndexFixing(ONIndex3M,I1534,TRUE,_xll.ohTrigger(RecalcTrigger,Trigger3M)),NA())</f>
        <v>3.1862505318169809E-2</v>
      </c>
      <c r="N1534" s="52">
        <f>IFERROR(_xll.qlIndexFixing(Index6M,$H1534,TRUE,_xll.ohTrigger(RecalcTrigger,Trigger6M)),NA())</f>
        <v>3.3092416075212162E-2</v>
      </c>
      <c r="O1534" s="52">
        <f>IFERROR(_xll.qlIndexFixing(ONIndex6M,I1534,TRUE,_xll.ohTrigger(RecalcTrigger,Trigger6M)),NA())</f>
        <v>3.2863065226376165E-2</v>
      </c>
      <c r="P1534" s="52">
        <f>IFERROR(_xll.qlIndexFixing(Index1Y,$H1534,TRUE,_xll.ohTrigger(RecalcTrigger,Trigger1Y)),NA())</f>
        <v>3.3864048892464568E-2</v>
      </c>
      <c r="Q1534" s="52">
        <f>IFERROR(_xll.qlIndexFixing(ONIndex1Y,I1534,TRUE,_xll.ohTrigger(RecalcTrigger,Trigger1Y)),NA())</f>
        <v>3.3386767351162305E-2</v>
      </c>
    </row>
    <row r="1535" spans="2:17" x14ac:dyDescent="0.2">
      <c r="B1535" s="46" t="s">
        <v>51</v>
      </c>
      <c r="D1535" s="49">
        <f>_xll.qlCalendarAdvance(LocalCalendar,$D1534,B1535,"f",FALSE)</f>
        <v>50061</v>
      </c>
      <c r="E1535" s="49">
        <f>_xll.qlInterestRateIndexValueDate(IndexON,D1535)</f>
        <v>50061</v>
      </c>
      <c r="F1535" s="52">
        <f>IFERROR(_xll.qlIndexFixing(IndexON,D1535,TRUE,_xll.ohTrigger(RecalcTrigger,TriggerON)),NA())</f>
        <v>2.9719388729176899E-2</v>
      </c>
      <c r="H1535" s="49">
        <f>_xll.qlCalendarAdvance(IborCalendar,$H1534,B1535,"f",FALSE)</f>
        <v>50052</v>
      </c>
      <c r="I1535" s="49">
        <f>_xll.qlInterestRateIndexValueDate(Index1M,$H1535)</f>
        <v>50054</v>
      </c>
      <c r="J1535" s="52">
        <f>IFERROR(_xll.qlIndexFixing(Index1M,$H1535,TRUE,_xll.ohTrigger(RecalcTrigger,Trigger1M)),NA())</f>
        <v>3.0613796572642609E-2</v>
      </c>
      <c r="K1535" s="52">
        <f>IFERROR(_xll.qlIndexFixing(ONIndex1M,I1535,TRUE,_xll.ohTrigger(RecalcTrigger,Trigger1M)),NA())</f>
        <v>3.0578114902306552E-2</v>
      </c>
      <c r="L1535" s="52">
        <f>IFERROR(_xll.qlIndexFixing(Index3M,H1535,TRUE,_xll.ohTrigger(RecalcTrigger,Trigger3M)),NA())</f>
        <v>3.1964098754205139E-2</v>
      </c>
      <c r="M1535" s="52">
        <f>IFERROR(_xll.qlIndexFixing(ONIndex3M,I1535,TRUE,_xll.ohTrigger(RecalcTrigger,Trigger3M)),NA())</f>
        <v>3.1859169963697198E-2</v>
      </c>
      <c r="N1535" s="52">
        <f>IFERROR(_xll.qlIndexFixing(Index6M,$H1535,TRUE,_xll.ohTrigger(RecalcTrigger,Trigger6M)),NA())</f>
        <v>3.3089230765572686E-2</v>
      </c>
      <c r="O1535" s="52">
        <f>IFERROR(_xll.qlIndexFixing(ONIndex6M,I1535,TRUE,_xll.ohTrigger(RecalcTrigger,Trigger6M)),NA())</f>
        <v>3.2859690769662109E-2</v>
      </c>
      <c r="P1535" s="52">
        <f>IFERROR(_xll.qlIndexFixing(Index1Y,$H1535,TRUE,_xll.ohTrigger(RecalcTrigger,Trigger1Y)),NA())</f>
        <v>3.3861380166555377E-2</v>
      </c>
      <c r="Q1535" s="52">
        <f>IFERROR(_xll.qlIndexFixing(ONIndex1Y,I1535,TRUE,_xll.ohTrigger(RecalcTrigger,Trigger1Y)),NA())</f>
        <v>3.3381729747388178E-2</v>
      </c>
    </row>
    <row r="1536" spans="2:17" x14ac:dyDescent="0.2">
      <c r="B1536" s="46" t="s">
        <v>51</v>
      </c>
      <c r="D1536" s="49">
        <f>_xll.qlCalendarAdvance(LocalCalendar,$D1535,B1536,"f",FALSE)</f>
        <v>50068</v>
      </c>
      <c r="E1536" s="49">
        <f>_xll.qlInterestRateIndexValueDate(IndexON,D1536)</f>
        <v>50068</v>
      </c>
      <c r="F1536" s="52">
        <f>IFERROR(_xll.qlIndexFixing(IndexON,D1536,TRUE,_xll.ohTrigger(RecalcTrigger,TriggerON)),NA())</f>
        <v>2.9715704236865648E-2</v>
      </c>
      <c r="H1536" s="49">
        <f>_xll.qlCalendarAdvance(IborCalendar,$H1535,B1536,"f",FALSE)</f>
        <v>50059</v>
      </c>
      <c r="I1536" s="49">
        <f>_xll.qlInterestRateIndexValueDate(Index1M,$H1536)</f>
        <v>50061</v>
      </c>
      <c r="J1536" s="52">
        <f>IFERROR(_xll.qlIndexFixing(Index1M,$H1536,TRUE,_xll.ohTrigger(RecalcTrigger,Trigger1M)),NA())</f>
        <v>3.0609675946005058E-2</v>
      </c>
      <c r="K1536" s="52">
        <f>IFERROR(_xll.qlIndexFixing(ONIndex1M,I1536,TRUE,_xll.ohTrigger(RecalcTrigger,Trigger1M)),NA())</f>
        <v>3.0575042760725424E-2</v>
      </c>
      <c r="L1536" s="52">
        <f>IFERROR(_xll.qlIndexFixing(Index3M,H1536,TRUE,_xll.ohTrigger(RecalcTrigger,Trigger3M)),NA())</f>
        <v>3.1960860331280649E-2</v>
      </c>
      <c r="M1536" s="52">
        <f>IFERROR(_xll.qlIndexFixing(ONIndex3M,I1536,TRUE,_xll.ohTrigger(RecalcTrigger,Trigger3M)),NA())</f>
        <v>3.1855851235045307E-2</v>
      </c>
      <c r="N1536" s="52">
        <f>IFERROR(_xll.qlIndexFixing(Index6M,$H1536,TRUE,_xll.ohTrigger(RecalcTrigger,Trigger6M)),NA())</f>
        <v>3.3086064514585324E-2</v>
      </c>
      <c r="O1536" s="52">
        <f>IFERROR(_xll.qlIndexFixing(ONIndex6M,I1536,TRUE,_xll.ohTrigger(RecalcTrigger,Trigger6M)),NA())</f>
        <v>3.2856335056594688E-2</v>
      </c>
      <c r="P1536" s="52">
        <f>IFERROR(_xll.qlIndexFixing(Index1Y,$H1536,TRUE,_xll.ohTrigger(RecalcTrigger,Trigger1Y)),NA())</f>
        <v>3.3858809191510901E-2</v>
      </c>
      <c r="Q1536" s="52">
        <f>IFERROR(_xll.qlIndexFixing(ONIndex1Y,I1536,TRUE,_xll.ohTrigger(RecalcTrigger,Trigger1Y)),NA())</f>
        <v>3.3376786652414836E-2</v>
      </c>
    </row>
    <row r="1537" spans="2:17" x14ac:dyDescent="0.2">
      <c r="B1537" s="46" t="s">
        <v>51</v>
      </c>
      <c r="D1537" s="49">
        <f>_xll.qlCalendarAdvance(LocalCalendar,$D1536,B1537,"f",FALSE)</f>
        <v>50075</v>
      </c>
      <c r="E1537" s="49">
        <f>_xll.qlInterestRateIndexValueDate(IndexON,D1537)</f>
        <v>50075</v>
      </c>
      <c r="F1537" s="52">
        <f>IFERROR(_xll.qlIndexFixing(IndexON,D1537,TRUE,_xll.ohTrigger(RecalcTrigger,TriggerON)),NA())</f>
        <v>2.9712058263502428E-2</v>
      </c>
      <c r="H1537" s="49">
        <f>_xll.qlCalendarAdvance(IborCalendar,$H1536,B1537,"f",FALSE)</f>
        <v>50066</v>
      </c>
      <c r="I1537" s="49">
        <f>_xll.qlInterestRateIndexValueDate(Index1M,$H1537)</f>
        <v>50068</v>
      </c>
      <c r="J1537" s="52">
        <f>IFERROR(_xll.qlIndexFixing(Index1M,$H1537,TRUE,_xll.ohTrigger(RecalcTrigger,Trigger1M)),NA())</f>
        <v>3.0603400952813331E-2</v>
      </c>
      <c r="K1537" s="52">
        <f>IFERROR(_xll.qlIndexFixing(ONIndex1M,I1537,TRUE,_xll.ohTrigger(RecalcTrigger,Trigger1M)),NA())</f>
        <v>3.0571989732735005E-2</v>
      </c>
      <c r="L1537" s="52">
        <f>IFERROR(_xll.qlIndexFixing(Index3M,H1537,TRUE,_xll.ohTrigger(RecalcTrigger,Trigger3M)),NA())</f>
        <v>3.1957638668218102E-2</v>
      </c>
      <c r="M1537" s="52">
        <f>IFERROR(_xll.qlIndexFixing(ONIndex3M,I1537,TRUE,_xll.ohTrigger(RecalcTrigger,Trigger3M)),NA())</f>
        <v>3.1852549132294072E-2</v>
      </c>
      <c r="N1537" s="52">
        <f>IFERROR(_xll.qlIndexFixing(Index6M,$H1537,TRUE,_xll.ohTrigger(RecalcTrigger,Trigger6M)),NA())</f>
        <v>3.3082917322161308E-2</v>
      </c>
      <c r="O1537" s="52">
        <f>IFERROR(_xll.qlIndexFixing(ONIndex6M,I1537,TRUE,_xll.ohTrigger(RecalcTrigger,Trigger6M)),NA())</f>
        <v>3.2852998087093965E-2</v>
      </c>
      <c r="P1537" s="52">
        <f>IFERROR(_xll.qlIndexFixing(Index1Y,$H1537,TRUE,_xll.ohTrigger(RecalcTrigger,Trigger1Y)),NA())</f>
        <v>3.3856335966591787E-2</v>
      </c>
      <c r="Q1537" s="52">
        <f>IFERROR(_xll.qlIndexFixing(ONIndex1Y,I1537,TRUE,_xll.ohTrigger(RecalcTrigger,Trigger1Y)),NA())</f>
        <v>3.3371938065922535E-2</v>
      </c>
    </row>
    <row r="1538" spans="2:17" x14ac:dyDescent="0.2">
      <c r="B1538" s="46" t="s">
        <v>51</v>
      </c>
      <c r="D1538" s="49">
        <f>_xll.qlCalendarAdvance(LocalCalendar,$D1537,B1538,"f",FALSE)</f>
        <v>50082</v>
      </c>
      <c r="E1538" s="49">
        <f>_xll.qlInterestRateIndexValueDate(IndexON,D1538)</f>
        <v>50082</v>
      </c>
      <c r="F1538" s="52">
        <f>IFERROR(_xll.qlIndexFixing(IndexON,D1538,TRUE,_xll.ohTrigger(RecalcTrigger,TriggerON)),NA())</f>
        <v>2.9708450809087239E-2</v>
      </c>
      <c r="H1538" s="49">
        <f>_xll.qlCalendarAdvance(IborCalendar,$H1537,B1538,"f",FALSE)</f>
        <v>50073</v>
      </c>
      <c r="I1538" s="49">
        <f>_xll.qlInterestRateIndexValueDate(Index1M,$H1538)</f>
        <v>50075</v>
      </c>
      <c r="J1538" s="52">
        <f>IFERROR(_xll.qlIndexFixing(Index1M,$H1538,TRUE,_xll.ohTrigger(RecalcTrigger,Trigger1M)),NA())</f>
        <v>3.059822621609801E-2</v>
      </c>
      <c r="K1538" s="52">
        <f>IFERROR(_xll.qlIndexFixing(ONIndex1M,I1538,TRUE,_xll.ohTrigger(RecalcTrigger,Trigger1M)),NA())</f>
        <v>3.0568955818255361E-2</v>
      </c>
      <c r="L1538" s="52">
        <f>IFERROR(_xll.qlIndexFixing(Index3M,H1538,TRUE,_xll.ohTrigger(RecalcTrigger,Trigger3M)),NA())</f>
        <v>3.1954433764978418E-2</v>
      </c>
      <c r="M1538" s="52">
        <f>IFERROR(_xll.qlIndexFixing(ONIndex3M,I1538,TRUE,_xll.ohTrigger(RecalcTrigger,Trigger3M)),NA())</f>
        <v>3.184926365552343E-2</v>
      </c>
      <c r="N1538" s="52">
        <f>IFERROR(_xll.qlIndexFixing(Index6M,$H1538,TRUE,_xll.ohTrigger(RecalcTrigger,Trigger6M)),NA())</f>
        <v>3.3079789188210987E-2</v>
      </c>
      <c r="O1538" s="52">
        <f>IFERROR(_xll.qlIndexFixing(ONIndex6M,I1538,TRUE,_xll.ohTrigger(RecalcTrigger,Trigger6M)),NA())</f>
        <v>3.2849679861159942E-2</v>
      </c>
      <c r="P1538" s="52">
        <f>IFERROR(_xll.qlIndexFixing(Index1Y,$H1538,TRUE,_xll.ohTrigger(RecalcTrigger,Trigger1Y)),NA())</f>
        <v>3.3853960491087819E-2</v>
      </c>
      <c r="Q1538" s="52">
        <f>IFERROR(_xll.qlIndexFixing(ONIndex1Y,I1538,TRUE,_xll.ohTrigger(RecalcTrigger,Trigger1Y)),NA())</f>
        <v>3.3367183988151083E-2</v>
      </c>
    </row>
    <row r="1539" spans="2:17" x14ac:dyDescent="0.2">
      <c r="B1539" s="46" t="s">
        <v>51</v>
      </c>
      <c r="D1539" s="49">
        <f>_xll.qlCalendarAdvance(LocalCalendar,$D1538,B1539,"f",FALSE)</f>
        <v>50089</v>
      </c>
      <c r="E1539" s="49">
        <f>_xll.qlInterestRateIndexValueDate(IndexON,D1539)</f>
        <v>50089</v>
      </c>
      <c r="F1539" s="52">
        <f>IFERROR(_xll.qlIndexFixing(IndexON,D1539,TRUE,_xll.ohTrigger(RecalcTrigger,TriggerON)),NA())</f>
        <v>2.9704881873460209E-2</v>
      </c>
      <c r="H1539" s="49">
        <f>_xll.qlCalendarAdvance(IborCalendar,$H1538,B1539,"f",FALSE)</f>
        <v>50080</v>
      </c>
      <c r="I1539" s="49">
        <f>_xll.qlInterestRateIndexValueDate(Index1M,$H1539)</f>
        <v>50082</v>
      </c>
      <c r="J1539" s="52">
        <f>IFERROR(_xll.qlIndexFixing(Index1M,$H1539,TRUE,_xll.ohTrigger(RecalcTrigger,Trigger1M)),NA())</f>
        <v>3.059524144344326E-2</v>
      </c>
      <c r="K1539" s="52">
        <f>IFERROR(_xll.qlIndexFixing(ONIndex1M,I1539,TRUE,_xll.ohTrigger(RecalcTrigger,Trigger1M)),NA())</f>
        <v>3.0565941017206555E-2</v>
      </c>
      <c r="L1539" s="52">
        <f>IFERROR(_xll.qlIndexFixing(Index3M,H1539,TRUE,_xll.ohTrigger(RecalcTrigger,Trigger3M)),NA())</f>
        <v>3.1950056129928836E-2</v>
      </c>
      <c r="M1539" s="52">
        <f>IFERROR(_xll.qlIndexFixing(ONIndex3M,I1539,TRUE,_xll.ohTrigger(RecalcTrigger,Trigger3M)),NA())</f>
        <v>3.1845994804653444E-2</v>
      </c>
      <c r="N1539" s="52">
        <f>IFERROR(_xll.qlIndexFixing(Index6M,$H1539,TRUE,_xll.ohTrigger(RecalcTrigger,Trigger6M)),NA())</f>
        <v>3.3076680112647354E-2</v>
      </c>
      <c r="O1539" s="52">
        <f>IFERROR(_xll.qlIndexFixing(ONIndex6M,I1539,TRUE,_xll.ohTrigger(RecalcTrigger,Trigger6M)),NA())</f>
        <v>3.2846380378952489E-2</v>
      </c>
      <c r="P1539" s="52">
        <f>IFERROR(_xll.qlIndexFixing(Index1Y,$H1539,TRUE,_xll.ohTrigger(RecalcTrigger,Trigger1Y)),NA())</f>
        <v>3.3851682764315695E-2</v>
      </c>
      <c r="Q1539" s="52">
        <f>IFERROR(_xll.qlIndexFixing(ONIndex1Y,I1539,TRUE,_xll.ohTrigger(RecalcTrigger,Trigger1Y)),NA())</f>
        <v>3.3362524418860673E-2</v>
      </c>
    </row>
    <row r="1540" spans="2:17" x14ac:dyDescent="0.2">
      <c r="B1540" s="46" t="s">
        <v>51</v>
      </c>
      <c r="D1540" s="49">
        <f>_xll.qlCalendarAdvance(LocalCalendar,$D1539,B1540,"f",FALSE)</f>
        <v>50096</v>
      </c>
      <c r="E1540" s="49">
        <f>_xll.qlInterestRateIndexValueDate(IndexON,D1540)</f>
        <v>50096</v>
      </c>
      <c r="F1540" s="52">
        <f>IFERROR(_xll.qlIndexFixing(IndexON,D1540,TRUE,_xll.ohTrigger(RecalcTrigger,TriggerON)),NA())</f>
        <v>2.9701351456861147E-2</v>
      </c>
      <c r="H1540" s="49">
        <f>_xll.qlCalendarAdvance(IborCalendar,$H1539,B1540,"f",FALSE)</f>
        <v>50087</v>
      </c>
      <c r="I1540" s="49">
        <f>_xll.qlInterestRateIndexValueDate(Index1M,$H1540)</f>
        <v>50089</v>
      </c>
      <c r="J1540" s="52">
        <f>IFERROR(_xll.qlIndexFixing(Index1M,$H1540,TRUE,_xll.ohTrigger(RecalcTrigger,Trigger1M)),NA())</f>
        <v>3.0592275828795121E-2</v>
      </c>
      <c r="K1540" s="52">
        <f>IFERROR(_xll.qlIndexFixing(ONIndex1M,I1540,TRUE,_xll.ohTrigger(RecalcTrigger,Trigger1M)),NA())</f>
        <v>3.0562945329668523E-2</v>
      </c>
      <c r="L1540" s="52">
        <f>IFERROR(_xll.qlIndexFixing(Index3M,H1540,TRUE,_xll.ohTrigger(RecalcTrigger,Trigger3M)),NA())</f>
        <v>3.1946883829528941E-2</v>
      </c>
      <c r="M1540" s="52">
        <f>IFERROR(_xll.qlIndexFixing(ONIndex3M,I1540,TRUE,_xll.ohTrigger(RecalcTrigger,Trigger3M)),NA())</f>
        <v>3.1842742579684113E-2</v>
      </c>
      <c r="N1540" s="52">
        <f>IFERROR(_xll.qlIndexFixing(Index6M,$H1540,TRUE,_xll.ohTrigger(RecalcTrigger,Trigger6M)),NA())</f>
        <v>3.3073590095380766E-2</v>
      </c>
      <c r="O1540" s="52">
        <f>IFERROR(_xll.qlIndexFixing(ONIndex6M,I1540,TRUE,_xll.ohTrigger(RecalcTrigger,Trigger6M)),NA())</f>
        <v>3.2843099640231799E-2</v>
      </c>
      <c r="P1540" s="52">
        <f>IFERROR(_xll.qlIndexFixing(Index1Y,$H1540,TRUE,_xll.ohTrigger(RecalcTrigger,Trigger1Y)),NA())</f>
        <v>3.3849502785620815E-2</v>
      </c>
      <c r="Q1540" s="52">
        <f>IFERROR(_xll.qlIndexFixing(ONIndex1Y,I1540,TRUE,_xll.ohTrigger(RecalcTrigger,Trigger1Y)),NA())</f>
        <v>3.3357959358371048E-2</v>
      </c>
    </row>
    <row r="1541" spans="2:17" x14ac:dyDescent="0.2">
      <c r="B1541" s="46" t="s">
        <v>51</v>
      </c>
      <c r="D1541" s="49">
        <f>_xll.qlCalendarAdvance(LocalCalendar,$D1540,B1541,"f",FALSE)</f>
        <v>50103</v>
      </c>
      <c r="E1541" s="49">
        <f>_xll.qlInterestRateIndexValueDate(IndexON,D1541)</f>
        <v>50103</v>
      </c>
      <c r="F1541" s="52">
        <f>IFERROR(_xll.qlIndexFixing(IndexON,D1541,TRUE,_xll.ohTrigger(RecalcTrigger,TriggerON)),NA())</f>
        <v>2.969785955913018E-2</v>
      </c>
      <c r="H1541" s="49">
        <f>_xll.qlCalendarAdvance(IborCalendar,$H1540,B1541,"f",FALSE)</f>
        <v>50094</v>
      </c>
      <c r="I1541" s="49">
        <f>_xll.qlInterestRateIndexValueDate(Index1M,$H1541)</f>
        <v>50096</v>
      </c>
      <c r="J1541" s="52">
        <f>IFERROR(_xll.qlIndexFixing(Index1M,$H1541,TRUE,_xll.ohTrigger(RecalcTrigger,Trigger1M)),NA())</f>
        <v>3.0589329372133607E-2</v>
      </c>
      <c r="K1541" s="52">
        <f>IFERROR(_xll.qlIndexFixing(ONIndex1M,I1541,TRUE,_xll.ohTrigger(RecalcTrigger,Trigger1M)),NA())</f>
        <v>3.0559968755641265E-2</v>
      </c>
      <c r="L1541" s="52">
        <f>IFERROR(_xll.qlIndexFixing(Index3M,H1541,TRUE,_xll.ohTrigger(RecalcTrigger,Trigger3M)),NA())</f>
        <v>3.1944919613795975E-2</v>
      </c>
      <c r="M1541" s="52">
        <f>IFERROR(_xll.qlIndexFixing(ONIndex3M,I1541,TRUE,_xll.ohTrigger(RecalcTrigger,Trigger3M)),NA())</f>
        <v>3.1839506980935184E-2</v>
      </c>
      <c r="N1541" s="52">
        <f>IFERROR(_xll.qlIndexFixing(Index6M,$H1541,TRUE,_xll.ohTrigger(RecalcTrigger,Trigger6M)),NA())</f>
        <v>3.3070519136324653E-2</v>
      </c>
      <c r="O1541" s="52">
        <f>IFERROR(_xll.qlIndexFixing(ONIndex6M,I1541,TRUE,_xll.ohTrigger(RecalcTrigger,Trigger6M)),NA())</f>
        <v>3.2839837645237679E-2</v>
      </c>
      <c r="P1541" s="52">
        <f>IFERROR(_xll.qlIndexFixing(Index1Y,$H1541,TRUE,_xll.ohTrigger(RecalcTrigger,Trigger1Y)),NA())</f>
        <v>3.3847420554377276E-2</v>
      </c>
      <c r="Q1541" s="52">
        <f>IFERROR(_xll.qlIndexFixing(ONIndex1Y,I1541,TRUE,_xll.ohTrigger(RecalcTrigger,Trigger1Y)),NA())</f>
        <v>3.3353488806522336E-2</v>
      </c>
    </row>
    <row r="1542" spans="2:17" x14ac:dyDescent="0.2">
      <c r="B1542" s="46" t="s">
        <v>51</v>
      </c>
      <c r="D1542" s="49">
        <f>_xll.qlCalendarAdvance(LocalCalendar,$D1541,B1542,"f",FALSE)</f>
        <v>50110</v>
      </c>
      <c r="E1542" s="49">
        <f>_xll.qlInterestRateIndexValueDate(IndexON,D1542)</f>
        <v>50110</v>
      </c>
      <c r="F1542" s="52">
        <f>IFERROR(_xll.qlIndexFixing(IndexON,D1542,TRUE,_xll.ohTrigger(RecalcTrigger,TriggerON)),NA())</f>
        <v>2.9694406180347244E-2</v>
      </c>
      <c r="H1542" s="49">
        <f>_xll.qlCalendarAdvance(IborCalendar,$H1541,B1542,"f",FALSE)</f>
        <v>50101</v>
      </c>
      <c r="I1542" s="49">
        <f>_xll.qlInterestRateIndexValueDate(Index1M,$H1542)</f>
        <v>50103</v>
      </c>
      <c r="J1542" s="52">
        <f>IFERROR(_xll.qlIndexFixing(Index1M,$H1542,TRUE,_xll.ohTrigger(RecalcTrigger,Trigger1M)),NA())</f>
        <v>3.0592950023021957E-2</v>
      </c>
      <c r="K1542" s="52">
        <f>IFERROR(_xll.qlIndexFixing(ONIndex1M,I1542,TRUE,_xll.ohTrigger(RecalcTrigger,Trigger1M)),NA())</f>
        <v>3.0557011295044845E-2</v>
      </c>
      <c r="L1542" s="52">
        <f>IFERROR(_xll.qlIndexFixing(Index3M,H1542,TRUE,_xll.ohTrigger(RecalcTrigger,Trigger3M)),NA())</f>
        <v>3.1944166716634879E-2</v>
      </c>
      <c r="M1542" s="52">
        <f>IFERROR(_xll.qlIndexFixing(ONIndex3M,I1542,TRUE,_xll.ohTrigger(RecalcTrigger,Trigger3M)),NA())</f>
        <v>3.1836288007927038E-2</v>
      </c>
      <c r="N1542" s="52">
        <f>IFERROR(_xll.qlIndexFixing(Index6M,$H1542,TRUE,_xll.ohTrigger(RecalcTrigger,Trigger6M)),NA())</f>
        <v>3.3071364748501815E-2</v>
      </c>
      <c r="O1542" s="52">
        <f>IFERROR(_xll.qlIndexFixing(ONIndex6M,I1542,TRUE,_xll.ohTrigger(RecalcTrigger,Trigger6M)),NA())</f>
        <v>3.2836594393810259E-2</v>
      </c>
      <c r="P1542" s="52">
        <f>IFERROR(_xll.qlIndexFixing(Index1Y,$H1542,TRUE,_xll.ohTrigger(RecalcTrigger,Trigger1Y)),NA())</f>
        <v>3.384543606998501E-2</v>
      </c>
      <c r="Q1542" s="52">
        <f>IFERROR(_xll.qlIndexFixing(ONIndex1Y,I1542,TRUE,_xll.ohTrigger(RecalcTrigger,Trigger1Y)),NA())</f>
        <v>3.3349112763074729E-2</v>
      </c>
    </row>
    <row r="1543" spans="2:17" x14ac:dyDescent="0.2">
      <c r="B1543" s="46" t="s">
        <v>51</v>
      </c>
      <c r="D1543" s="49">
        <f>_xll.qlCalendarAdvance(LocalCalendar,$D1542,B1543,"f",FALSE)</f>
        <v>50117</v>
      </c>
      <c r="E1543" s="49">
        <f>_xll.qlInterestRateIndexValueDate(IndexON,D1543)</f>
        <v>50117</v>
      </c>
      <c r="F1543" s="52">
        <f>IFERROR(_xll.qlIndexFixing(IndexON,D1543,TRUE,_xll.ohTrigger(RecalcTrigger,TriggerON)),NA())</f>
        <v>2.9690991320432403E-2</v>
      </c>
      <c r="H1543" s="49">
        <f>_xll.qlCalendarAdvance(IborCalendar,$H1542,B1543,"f",FALSE)</f>
        <v>50108</v>
      </c>
      <c r="I1543" s="49">
        <f>_xll.qlInterestRateIndexValueDate(Index1M,$H1543)</f>
        <v>50110</v>
      </c>
      <c r="J1543" s="52">
        <f>IFERROR(_xll.qlIndexFixing(Index1M,$H1543,TRUE,_xll.ohTrigger(RecalcTrigger,Trigger1M)),NA())</f>
        <v>3.058895574655067E-2</v>
      </c>
      <c r="K1543" s="52">
        <f>IFERROR(_xll.qlIndexFixing(ONIndex1M,I1543,TRUE,_xll.ohTrigger(RecalcTrigger,Trigger1M)),NA())</f>
        <v>3.0554072947959199E-2</v>
      </c>
      <c r="L1543" s="52">
        <f>IFERROR(_xll.qlIndexFixing(Index3M,H1543,TRUE,_xll.ohTrigger(RecalcTrigger,Trigger3M)),NA())</f>
        <v>3.1941047454892936E-2</v>
      </c>
      <c r="M1543" s="52">
        <f>IFERROR(_xll.qlIndexFixing(ONIndex3M,I1543,TRUE,_xll.ohTrigger(RecalcTrigger,Trigger3M)),NA())</f>
        <v>3.1833085660739613E-2</v>
      </c>
      <c r="N1543" s="52">
        <f>IFERROR(_xll.qlIndexFixing(Index6M,$H1543,TRUE,_xll.ohTrigger(RecalcTrigger,Trigger6M)),NA())</f>
        <v>3.3068335161624364E-2</v>
      </c>
      <c r="O1543" s="52">
        <f>IFERROR(_xll.qlIndexFixing(ONIndex6M,I1543,TRUE,_xll.ohTrigger(RecalcTrigger,Trigger6M)),NA())</f>
        <v>3.2833369885949537E-2</v>
      </c>
      <c r="P1543" s="52">
        <f>IFERROR(_xll.qlIndexFixing(Index1Y,$H1543,TRUE,_xll.ohTrigger(RecalcTrigger,Trigger1Y)),NA())</f>
        <v>3.3843549331874827E-2</v>
      </c>
      <c r="Q1543" s="52">
        <f>IFERROR(_xll.qlIndexFixing(ONIndex1Y,I1543,TRUE,_xll.ohTrigger(RecalcTrigger,Trigger1Y)),NA())</f>
        <v>3.3344831228268035E-2</v>
      </c>
    </row>
    <row r="1544" spans="2:17" x14ac:dyDescent="0.2">
      <c r="B1544" s="46" t="s">
        <v>51</v>
      </c>
      <c r="D1544" s="49">
        <f>_xll.qlCalendarAdvance(LocalCalendar,$D1543,B1544,"f",FALSE)</f>
        <v>50124</v>
      </c>
      <c r="E1544" s="49">
        <f>_xll.qlInterestRateIndexValueDate(IndexON,D1544)</f>
        <v>50124</v>
      </c>
      <c r="F1544" s="52">
        <f>IFERROR(_xll.qlIndexFixing(IndexON,D1544,TRUE,_xll.ohTrigger(RecalcTrigger,TriggerON)),NA())</f>
        <v>2.9687614979545529E-2</v>
      </c>
      <c r="H1544" s="49">
        <f>_xll.qlCalendarAdvance(IborCalendar,$H1543,B1544,"f",FALSE)</f>
        <v>50115</v>
      </c>
      <c r="I1544" s="49">
        <f>_xll.qlInterestRateIndexValueDate(Index1M,$H1544)</f>
        <v>50117</v>
      </c>
      <c r="J1544" s="52">
        <f>IFERROR(_xll.qlIndexFixing(Index1M,$H1544,TRUE,_xll.ohTrigger(RecalcTrigger,Trigger1M)),NA())</f>
        <v>3.0586072382947034E-2</v>
      </c>
      <c r="K1544" s="52">
        <f>IFERROR(_xll.qlIndexFixing(ONIndex1M,I1544,TRUE,_xll.ohTrigger(RecalcTrigger,Trigger1M)),NA())</f>
        <v>3.0551153714464263E-2</v>
      </c>
      <c r="L1544" s="52">
        <f>IFERROR(_xll.qlIndexFixing(Index3M,H1544,TRUE,_xll.ohTrigger(RecalcTrigger,Trigger3M)),NA())</f>
        <v>3.1937944955746644E-2</v>
      </c>
      <c r="M1544" s="52">
        <f>IFERROR(_xll.qlIndexFixing(ONIndex3M,I1544,TRUE,_xll.ohTrigger(RecalcTrigger,Trigger3M)),NA())</f>
        <v>3.1829899939612716E-2</v>
      </c>
      <c r="N1544" s="52">
        <f>IFERROR(_xll.qlIndexFixing(Index6M,$H1544,TRUE,_xll.ohTrigger(RecalcTrigger,Trigger6M)),NA())</f>
        <v>3.3065324637964431E-2</v>
      </c>
      <c r="O1544" s="52">
        <f>IFERROR(_xll.qlIndexFixing(ONIndex6M,I1544,TRUE,_xll.ohTrigger(RecalcTrigger,Trigger6M)),NA())</f>
        <v>3.2830164121655514E-2</v>
      </c>
      <c r="P1544" s="52">
        <f>IFERROR(_xll.qlIndexFixing(Index1Y,$H1544,TRUE,_xll.ohTrigger(RecalcTrigger,Trigger1Y)),NA())</f>
        <v>3.3841760339504035E-2</v>
      </c>
      <c r="Q1544" s="52">
        <f>IFERROR(_xll.qlIndexFixing(ONIndex1Y,I1544,TRUE,_xll.ohTrigger(RecalcTrigger,Trigger1Y)),NA())</f>
        <v>3.334064420218219E-2</v>
      </c>
    </row>
    <row r="1545" spans="2:17" x14ac:dyDescent="0.2">
      <c r="B1545" s="46" t="s">
        <v>51</v>
      </c>
      <c r="D1545" s="49">
        <f>_xll.qlCalendarAdvance(LocalCalendar,$D1544,B1545,"f",FALSE)</f>
        <v>50131</v>
      </c>
      <c r="E1545" s="49">
        <f>_xll.qlInterestRateIndexValueDate(IndexON,D1545)</f>
        <v>50131</v>
      </c>
      <c r="F1545" s="52">
        <f>IFERROR(_xll.qlIndexFixing(IndexON,D1545,TRUE,_xll.ohTrigger(RecalcTrigger,TriggerON)),NA())</f>
        <v>2.9684277157446814E-2</v>
      </c>
      <c r="H1545" s="49">
        <f>_xll.qlCalendarAdvance(IborCalendar,$H1544,B1545,"f",FALSE)</f>
        <v>50122</v>
      </c>
      <c r="I1545" s="49">
        <f>_xll.qlInterestRateIndexValueDate(Index1M,$H1545)</f>
        <v>50124</v>
      </c>
      <c r="J1545" s="52">
        <f>IFERROR(_xll.qlIndexFixing(Index1M,$H1545,TRUE,_xll.ohTrigger(RecalcTrigger,Trigger1M)),NA())</f>
        <v>3.058320818551508E-2</v>
      </c>
      <c r="K1545" s="52">
        <f>IFERROR(_xll.qlIndexFixing(ONIndex1M,I1545,TRUE,_xll.ohTrigger(RecalcTrigger,Trigger1M)),NA())</f>
        <v>3.0548253594160357E-2</v>
      </c>
      <c r="L1545" s="52">
        <f>IFERROR(_xll.qlIndexFixing(Index3M,H1545,TRUE,_xll.ohTrigger(RecalcTrigger,Trigger3M)),NA())</f>
        <v>3.1934859219156918E-2</v>
      </c>
      <c r="M1545" s="52">
        <f>IFERROR(_xll.qlIndexFixing(ONIndex3M,I1545,TRUE,_xll.ohTrigger(RecalcTrigger,Trigger3M)),NA())</f>
        <v>3.1826730844466411E-2</v>
      </c>
      <c r="N1545" s="52">
        <f>IFERROR(_xll.qlIndexFixing(Index6M,$H1545,TRUE,_xll.ohTrigger(RecalcTrigger,Trigger6M)),NA())</f>
        <v>3.3062333177434712E-2</v>
      </c>
      <c r="O1545" s="52">
        <f>IFERROR(_xll.qlIndexFixing(ONIndex6M,I1545,TRUE,_xll.ohTrigger(RecalcTrigger,Trigger6M)),NA())</f>
        <v>3.2826977101088062E-2</v>
      </c>
      <c r="P1545" s="52">
        <f>IFERROR(_xll.qlIndexFixing(Index1Y,$H1545,TRUE,_xll.ohTrigger(RecalcTrigger,Trigger1Y)),NA())</f>
        <v>3.3840069092358635E-2</v>
      </c>
      <c r="Q1545" s="52">
        <f>IFERROR(_xll.qlIndexFixing(ONIndex1Y,I1545,TRUE,_xll.ohTrigger(RecalcTrigger,Trigger1Y)),NA())</f>
        <v>3.3336551684657323E-2</v>
      </c>
    </row>
    <row r="1546" spans="2:17" x14ac:dyDescent="0.2">
      <c r="B1546" s="46" t="s">
        <v>51</v>
      </c>
      <c r="D1546" s="49">
        <f>_xll.qlCalendarAdvance(LocalCalendar,$D1545,B1546,"f",FALSE)</f>
        <v>50138</v>
      </c>
      <c r="E1546" s="49">
        <f>_xll.qlInterestRateIndexValueDate(IndexON,D1546)</f>
        <v>50138</v>
      </c>
      <c r="F1546" s="52">
        <f>IFERROR(_xll.qlIndexFixing(IndexON,D1546,TRUE,_xll.ohTrigger(RecalcTrigger,TriggerON)),NA())</f>
        <v>2.9680977854216195E-2</v>
      </c>
      <c r="H1546" s="49">
        <f>_xll.qlCalendarAdvance(IborCalendar,$H1545,B1546,"f",FALSE)</f>
        <v>50129</v>
      </c>
      <c r="I1546" s="49">
        <f>_xll.qlInterestRateIndexValueDate(Index1M,$H1546)</f>
        <v>50131</v>
      </c>
      <c r="J1546" s="52">
        <f>IFERROR(_xll.qlIndexFixing(Index1M,$H1546,TRUE,_xll.ohTrigger(RecalcTrigger,Trigger1M)),NA())</f>
        <v>3.0577075428093181E-2</v>
      </c>
      <c r="K1546" s="52">
        <f>IFERROR(_xll.qlIndexFixing(ONIndex1M,I1546,TRUE,_xll.ohTrigger(RecalcTrigger,Trigger1M)),NA())</f>
        <v>3.0545372587607034E-2</v>
      </c>
      <c r="L1546" s="52">
        <f>IFERROR(_xll.qlIndexFixing(Index3M,H1546,TRUE,_xll.ohTrigger(RecalcTrigger,Trigger3M)),NA())</f>
        <v>3.1930593986969659E-2</v>
      </c>
      <c r="M1546" s="52">
        <f>IFERROR(_xll.qlIndexFixing(ONIndex3M,I1546,TRUE,_xll.ohTrigger(RecalcTrigger,Trigger3M)),NA())</f>
        <v>3.1823578375140826E-2</v>
      </c>
      <c r="N1546" s="52">
        <f>IFERROR(_xll.qlIndexFixing(Index6M,$H1546,TRUE,_xll.ohTrigger(RecalcTrigger,Trigger6M)),NA())</f>
        <v>3.3058057073096107E-2</v>
      </c>
      <c r="O1546" s="52">
        <f>IFERROR(_xll.qlIndexFixing(ONIndex6M,I1546,TRUE,_xll.ohTrigger(RecalcTrigger,Trigger6M)),NA())</f>
        <v>3.2823808824007372E-2</v>
      </c>
      <c r="P1546" s="52">
        <f>IFERROR(_xll.qlIndexFixing(Index1Y,$H1546,TRUE,_xll.ohTrigger(RecalcTrigger,Trigger1Y)),NA())</f>
        <v>3.3838475589952226E-2</v>
      </c>
      <c r="Q1546" s="52">
        <f>IFERROR(_xll.qlIndexFixing(ONIndex1Y,I1546,TRUE,_xll.ohTrigger(RecalcTrigger,Trigger1Y)),NA())</f>
        <v>3.3332553675693433E-2</v>
      </c>
    </row>
    <row r="1547" spans="2:17" x14ac:dyDescent="0.2">
      <c r="B1547" s="46" t="s">
        <v>51</v>
      </c>
      <c r="D1547" s="49">
        <f>_xll.qlCalendarAdvance(LocalCalendar,$D1546,B1547,"f",FALSE)</f>
        <v>50145</v>
      </c>
      <c r="E1547" s="49">
        <f>_xll.qlInterestRateIndexValueDate(IndexON,D1547)</f>
        <v>50145</v>
      </c>
      <c r="F1547" s="52">
        <f>IFERROR(_xll.qlIndexFixing(IndexON,D1547,TRUE,_xll.ohTrigger(RecalcTrigger,TriggerON)),NA())</f>
        <v>2.9677717069933607E-2</v>
      </c>
      <c r="H1547" s="49">
        <f>_xll.qlCalendarAdvance(IborCalendar,$H1546,B1547,"f",FALSE)</f>
        <v>50137</v>
      </c>
      <c r="I1547" s="49">
        <f>_xll.qlInterestRateIndexValueDate(Index1M,$H1547)</f>
        <v>50139</v>
      </c>
      <c r="J1547" s="52">
        <f>IFERROR(_xll.qlIndexFixing(Index1M,$H1547,TRUE,_xll.ohTrigger(RecalcTrigger,Trigger1M)),NA())</f>
        <v>3.0576037789759591E-2</v>
      </c>
      <c r="K1547" s="52">
        <f>IFERROR(_xll.qlIndexFixing(ONIndex1M,I1547,TRUE,_xll.ohTrigger(RecalcTrigger,Trigger1M)),NA())</f>
        <v>3.0542103412916077E-2</v>
      </c>
      <c r="L1547" s="52">
        <f>IFERROR(_xll.qlIndexFixing(Index3M,H1547,TRUE,_xll.ohTrigger(RecalcTrigger,Trigger3M)),NA())</f>
        <v>3.1927106053270433E-2</v>
      </c>
      <c r="M1547" s="52">
        <f>IFERROR(_xll.qlIndexFixing(ONIndex3M,I1547,TRUE,_xll.ohTrigger(RecalcTrigger,Trigger3M)),NA())</f>
        <v>3.1819995911535059E-2</v>
      </c>
      <c r="N1547" s="52">
        <f>IFERROR(_xll.qlIndexFixing(Index6M,$H1547,TRUE,_xll.ohTrigger(RecalcTrigger,Trigger6M)),NA())</f>
        <v>3.3054682140982658E-2</v>
      </c>
      <c r="O1547" s="52">
        <f>IFERROR(_xll.qlIndexFixing(ONIndex6M,I1547,TRUE,_xll.ohTrigger(RecalcTrigger,Trigger6M)),NA())</f>
        <v>3.2820210887258838E-2</v>
      </c>
      <c r="P1547" s="52">
        <f>IFERROR(_xll.qlIndexFixing(Index1Y,$H1547,TRUE,_xll.ohTrigger(RecalcTrigger,Trigger1Y)),NA())</f>
        <v>3.3836774131194014E-2</v>
      </c>
      <c r="Q1547" s="52">
        <f>IFERROR(_xll.qlIndexFixing(ONIndex1Y,I1547,TRUE,_xll.ohTrigger(RecalcTrigger,Trigger1Y)),NA())</f>
        <v>3.3328100247427273E-2</v>
      </c>
    </row>
    <row r="1548" spans="2:17" x14ac:dyDescent="0.2">
      <c r="B1548" s="46" t="s">
        <v>51</v>
      </c>
      <c r="D1548" s="49">
        <f>_xll.qlCalendarAdvance(LocalCalendar,$D1547,B1548,"f",FALSE)</f>
        <v>50152</v>
      </c>
      <c r="E1548" s="49">
        <f>_xll.qlInterestRateIndexValueDate(IndexON,D1548)</f>
        <v>50152</v>
      </c>
      <c r="F1548" s="52">
        <f>IFERROR(_xll.qlIndexFixing(IndexON,D1548,TRUE,_xll.ohTrigger(RecalcTrigger,TriggerON)),NA())</f>
        <v>2.967449480459905E-2</v>
      </c>
      <c r="H1548" s="49">
        <f>_xll.qlCalendarAdvance(IborCalendar,$H1547,B1548,"f",FALSE)</f>
        <v>50144</v>
      </c>
      <c r="I1548" s="49">
        <f>_xll.qlInterestRateIndexValueDate(Index1M,$H1548)</f>
        <v>50146</v>
      </c>
      <c r="J1548" s="52">
        <f>IFERROR(_xll.qlIndexFixing(Index1M,$H1548,TRUE,_xll.ohTrigger(RecalcTrigger,Trigger1M)),NA())</f>
        <v>3.057323269769846E-2</v>
      </c>
      <c r="K1548" s="52">
        <f>IFERROR(_xll.qlIndexFixing(ONIndex1M,I1548,TRUE,_xll.ohTrigger(RecalcTrigger,Trigger1M)),NA())</f>
        <v>3.0539263363600355E-2</v>
      </c>
      <c r="L1548" s="52">
        <f>IFERROR(_xll.qlIndexFixing(Index3M,H1548,TRUE,_xll.ohTrigger(RecalcTrigger,Trigger3M)),NA())</f>
        <v>3.192407206942386E-2</v>
      </c>
      <c r="M1548" s="52">
        <f>IFERROR(_xll.qlIndexFixing(ONIndex3M,I1548,TRUE,_xll.ohTrigger(RecalcTrigger,Trigger3M)),NA())</f>
        <v>3.1816879069230808E-2</v>
      </c>
      <c r="N1548" s="52">
        <f>IFERROR(_xll.qlIndexFixing(Index6M,$H1548,TRUE,_xll.ohTrigger(RecalcTrigger,Trigger6M)),NA())</f>
        <v>3.3051749498003921E-2</v>
      </c>
      <c r="O1548" s="52">
        <f>IFERROR(_xll.qlIndexFixing(ONIndex6M,I1548,TRUE,_xll.ohTrigger(RecalcTrigger,Trigger6M)),NA())</f>
        <v>3.2817082775089546E-2</v>
      </c>
      <c r="P1548" s="52">
        <f>IFERROR(_xll.qlIndexFixing(Index1Y,$H1548,TRUE,_xll.ohTrigger(RecalcTrigger,Trigger1Y)),NA())</f>
        <v>3.3835390080293383E-2</v>
      </c>
      <c r="Q1548" s="52">
        <f>IFERROR(_xll.qlIndexFixing(ONIndex1Y,I1548,TRUE,_xll.ohTrigger(RecalcTrigger,Trigger1Y)),NA())</f>
        <v>3.332430475686543E-2</v>
      </c>
    </row>
    <row r="1549" spans="2:17" x14ac:dyDescent="0.2">
      <c r="B1549" s="46" t="s">
        <v>51</v>
      </c>
      <c r="D1549" s="49">
        <f>_xll.qlCalendarAdvance(LocalCalendar,$D1548,B1549,"f",FALSE)</f>
        <v>50159</v>
      </c>
      <c r="E1549" s="49">
        <f>_xll.qlInterestRateIndexValueDate(IndexON,D1549)</f>
        <v>50159</v>
      </c>
      <c r="F1549" s="52">
        <f>IFERROR(_xll.qlIndexFixing(IndexON,D1549,TRUE,_xll.ohTrigger(RecalcTrigger,TriggerON)),NA())</f>
        <v>2.9671311058132588E-2</v>
      </c>
      <c r="H1549" s="49">
        <f>_xll.qlCalendarAdvance(IborCalendar,$H1548,B1549,"f",FALSE)</f>
        <v>50151</v>
      </c>
      <c r="I1549" s="49">
        <f>_xll.qlInterestRateIndexValueDate(Index1M,$H1549)</f>
        <v>50153</v>
      </c>
      <c r="J1549" s="52">
        <f>IFERROR(_xll.qlIndexFixing(Index1M,$H1549,TRUE,_xll.ohTrigger(RecalcTrigger,Trigger1M)),NA())</f>
        <v>3.0571546402855535E-2</v>
      </c>
      <c r="K1549" s="52">
        <f>IFERROR(_xll.qlIndexFixing(ONIndex1M,I1549,TRUE,_xll.ohTrigger(RecalcTrigger,Trigger1M)),NA())</f>
        <v>3.0536442427955279E-2</v>
      </c>
      <c r="L1549" s="52">
        <f>IFERROR(_xll.qlIndexFixing(Index3M,H1549,TRUE,_xll.ohTrigger(RecalcTrigger,Trigger3M)),NA())</f>
        <v>3.192105484647062E-2</v>
      </c>
      <c r="M1549" s="52">
        <f>IFERROR(_xll.qlIndexFixing(ONIndex3M,I1549,TRUE,_xll.ohTrigger(RecalcTrigger,Trigger3M)),NA())</f>
        <v>3.1813778852987085E-2</v>
      </c>
      <c r="N1549" s="52">
        <f>IFERROR(_xll.qlIndexFixing(Index6M,$H1549,TRUE,_xll.ohTrigger(RecalcTrigger,Trigger6M)),NA())</f>
        <v>3.3048835916049867E-2</v>
      </c>
      <c r="O1549" s="52">
        <f>IFERROR(_xll.qlIndexFixing(ONIndex6M,I1549,TRUE,_xll.ohTrigger(RecalcTrigger,Trigger6M)),NA())</f>
        <v>3.2813973406566888E-2</v>
      </c>
      <c r="P1549" s="52">
        <f>IFERROR(_xll.qlIndexFixing(Index1Y,$H1549,TRUE,_xll.ohTrigger(RecalcTrigger,Trigger1Y)),NA())</f>
        <v>3.3840287172755383E-2</v>
      </c>
      <c r="Q1549" s="52">
        <f>IFERROR(_xll.qlIndexFixing(ONIndex1Y,I1549,TRUE,_xll.ohTrigger(RecalcTrigger,Trigger1Y)),NA())</f>
        <v>3.3320603774864566E-2</v>
      </c>
    </row>
    <row r="1550" spans="2:17" x14ac:dyDescent="0.2">
      <c r="B1550" s="46" t="s">
        <v>51</v>
      </c>
      <c r="D1550" s="49">
        <f>_xll.qlCalendarAdvance(LocalCalendar,$D1549,B1550,"f",FALSE)</f>
        <v>50166</v>
      </c>
      <c r="E1550" s="49">
        <f>_xll.qlInterestRateIndexValueDate(IndexON,D1550)</f>
        <v>50166</v>
      </c>
      <c r="F1550" s="52">
        <f>IFERROR(_xll.qlIndexFixing(IndexON,D1550,TRUE,_xll.ohTrigger(RecalcTrigger,TriggerON)),NA())</f>
        <v>2.9668165830454285E-2</v>
      </c>
      <c r="H1550" s="49">
        <f>_xll.qlCalendarAdvance(IborCalendar,$H1549,B1550,"f",FALSE)</f>
        <v>50158</v>
      </c>
      <c r="I1550" s="49">
        <f>_xll.qlInterestRateIndexValueDate(Index1M,$H1550)</f>
        <v>50160</v>
      </c>
      <c r="J1550" s="52">
        <f>IFERROR(_xll.qlIndexFixing(Index1M,$H1550,TRUE,_xll.ohTrigger(RecalcTrigger,Trigger1M)),NA())</f>
        <v>3.0564378728207695E-2</v>
      </c>
      <c r="K1550" s="52">
        <f>IFERROR(_xll.qlIndexFixing(ONIndex1M,I1550,TRUE,_xll.ohTrigger(RecalcTrigger,Trigger1M)),NA())</f>
        <v>3.0533640605741041E-2</v>
      </c>
      <c r="L1550" s="52">
        <f>IFERROR(_xll.qlIndexFixing(Index3M,H1550,TRUE,_xll.ohTrigger(RecalcTrigger,Trigger3M)),NA())</f>
        <v>3.1919254495196094E-2</v>
      </c>
      <c r="M1550" s="52">
        <f>IFERROR(_xll.qlIndexFixing(ONIndex3M,I1550,TRUE,_xll.ohTrigger(RecalcTrigger,Trigger3M)),NA())</f>
        <v>3.1810695262564082E-2</v>
      </c>
      <c r="N1550" s="52">
        <f>IFERROR(_xll.qlIndexFixing(Index6M,$H1550,TRUE,_xll.ohTrigger(RecalcTrigger,Trigger6M)),NA())</f>
        <v>3.3045941395037477E-2</v>
      </c>
      <c r="O1550" s="52">
        <f>IFERROR(_xll.qlIndexFixing(ONIndex6M,I1550,TRUE,_xll.ohTrigger(RecalcTrigger,Trigger6M)),NA())</f>
        <v>3.2810882781610928E-2</v>
      </c>
      <c r="P1550" s="52">
        <f>IFERROR(_xll.qlIndexFixing(Index1Y,$H1550,TRUE,_xll.ohTrigger(RecalcTrigger,Trigger1Y)),NA())</f>
        <v>3.3832915208304941E-2</v>
      </c>
      <c r="Q1550" s="52">
        <f>IFERROR(_xll.qlIndexFixing(ONIndex1Y,I1550,TRUE,_xll.ohTrigger(RecalcTrigger,Trigger1Y)),NA())</f>
        <v>3.3316997301424678E-2</v>
      </c>
    </row>
    <row r="1551" spans="2:17" x14ac:dyDescent="0.2">
      <c r="B1551" s="46" t="s">
        <v>51</v>
      </c>
      <c r="D1551" s="49">
        <f>_xll.qlCalendarAdvance(LocalCalendar,$D1550,B1551,"f",FALSE)</f>
        <v>50173</v>
      </c>
      <c r="E1551" s="49">
        <f>_xll.qlInterestRateIndexValueDate(IndexON,D1551)</f>
        <v>50173</v>
      </c>
      <c r="F1551" s="52">
        <f>IFERROR(_xll.qlIndexFixing(IndexON,D1551,TRUE,_xll.ohTrigger(RecalcTrigger,TriggerON)),NA())</f>
        <v>2.9665059121883885E-2</v>
      </c>
      <c r="H1551" s="49">
        <f>_xll.qlCalendarAdvance(IborCalendar,$H1550,B1551,"f",FALSE)</f>
        <v>50165</v>
      </c>
      <c r="I1551" s="49">
        <f>_xll.qlInterestRateIndexValueDate(Index1M,$H1551)</f>
        <v>50167</v>
      </c>
      <c r="J1551" s="52">
        <f>IFERROR(_xll.qlIndexFixing(Index1M,$H1551,TRUE,_xll.ohTrigger(RecalcTrigger,Trigger1M)),NA())</f>
        <v>3.0564932408267687E-2</v>
      </c>
      <c r="K1551" s="52">
        <f>IFERROR(_xll.qlIndexFixing(ONIndex1M,I1551,TRUE,_xll.ohTrigger(RecalcTrigger,Trigger1M)),NA())</f>
        <v>3.0530857897037578E-2</v>
      </c>
      <c r="L1551" s="52">
        <f>IFERROR(_xll.qlIndexFixing(Index3M,H1551,TRUE,_xll.ohTrigger(RecalcTrigger,Trigger3M)),NA())</f>
        <v>3.1916271727739587E-2</v>
      </c>
      <c r="M1551" s="52">
        <f>IFERROR(_xll.qlIndexFixing(ONIndex3M,I1551,TRUE,_xll.ohTrigger(RecalcTrigger,Trigger3M)),NA())</f>
        <v>3.1807628298121671E-2</v>
      </c>
      <c r="N1551" s="52">
        <f>IFERROR(_xll.qlIndexFixing(Index6M,$H1551,TRUE,_xll.ohTrigger(RecalcTrigger,Trigger6M)),NA())</f>
        <v>3.3046994523938125E-2</v>
      </c>
      <c r="O1551" s="52">
        <f>IFERROR(_xll.qlIndexFixing(ONIndex6M,I1551,TRUE,_xll.ohTrigger(RecalcTrigger,Trigger6M)),NA())</f>
        <v>3.2807810900221668E-2</v>
      </c>
      <c r="P1551" s="52">
        <f>IFERROR(_xll.qlIndexFixing(Index1Y,$H1551,TRUE,_xll.ohTrigger(RecalcTrigger,Trigger1Y)),NA())</f>
        <v>3.3831824386505373E-2</v>
      </c>
      <c r="Q1551" s="52">
        <f>IFERROR(_xll.qlIndexFixing(ONIndex1Y,I1551,TRUE,_xll.ohTrigger(RecalcTrigger,Trigger1Y)),NA())</f>
        <v>3.3313485336625703E-2</v>
      </c>
    </row>
    <row r="1552" spans="2:17" x14ac:dyDescent="0.2">
      <c r="B1552" s="46" t="s">
        <v>51</v>
      </c>
      <c r="D1552" s="49">
        <f>_xll.qlCalendarAdvance(LocalCalendar,$D1551,B1552,"f",FALSE)</f>
        <v>50180</v>
      </c>
      <c r="E1552" s="49">
        <f>_xll.qlInterestRateIndexValueDate(IndexON,D1552)</f>
        <v>50180</v>
      </c>
      <c r="F1552" s="52">
        <f>IFERROR(_xll.qlIndexFixing(IndexON,D1552,TRUE,_xll.ohTrigger(RecalcTrigger,TriggerON)),NA())</f>
        <v>2.9661990932101645E-2</v>
      </c>
      <c r="H1552" s="49">
        <f>_xll.qlCalendarAdvance(IborCalendar,$H1551,B1552,"f",FALSE)</f>
        <v>50172</v>
      </c>
      <c r="I1552" s="49">
        <f>_xll.qlInterestRateIndexValueDate(Index1M,$H1552)</f>
        <v>50174</v>
      </c>
      <c r="J1552" s="52">
        <f>IFERROR(_xll.qlIndexFixing(Index1M,$H1552,TRUE,_xll.ohTrigger(RecalcTrigger,Trigger1M)),NA())</f>
        <v>3.0562203973996671E-2</v>
      </c>
      <c r="K1552" s="52">
        <f>IFERROR(_xll.qlIndexFixing(ONIndex1M,I1552,TRUE,_xll.ohTrigger(RecalcTrigger,Trigger1M)),NA())</f>
        <v>3.0528094301764952E-2</v>
      </c>
      <c r="L1552" s="52">
        <f>IFERROR(_xll.qlIndexFixing(Index3M,H1552,TRUE,_xll.ohTrigger(RecalcTrigger,Trigger3M)),NA())</f>
        <v>3.1913305722565947E-2</v>
      </c>
      <c r="M1552" s="52">
        <f>IFERROR(_xll.qlIndexFixing(ONIndex3M,I1552,TRUE,_xll.ohTrigger(RecalcTrigger,Trigger3M)),NA())</f>
        <v>3.1804577959739788E-2</v>
      </c>
      <c r="N1552" s="52">
        <f>IFERROR(_xll.qlIndexFixing(Index6M,$H1552,TRUE,_xll.ohTrigger(RecalcTrigger,Trigger6M)),NA())</f>
        <v>3.304414143003076E-2</v>
      </c>
      <c r="O1552" s="52">
        <f>IFERROR(_xll.qlIndexFixing(ONIndex6M,I1552,TRUE,_xll.ohTrigger(RecalcTrigger,Trigger6M)),NA())</f>
        <v>3.280475776231917E-2</v>
      </c>
      <c r="P1552" s="52">
        <f>IFERROR(_xll.qlIndexFixing(Index1Y,$H1552,TRUE,_xll.ohTrigger(RecalcTrigger,Trigger1Y)),NA())</f>
        <v>3.3830831307075392E-2</v>
      </c>
      <c r="Q1552" s="52">
        <f>IFERROR(_xll.qlIndexFixing(ONIndex1Y,I1552,TRUE,_xll.ohTrigger(RecalcTrigger,Trigger1Y)),NA())</f>
        <v>3.3310067880467642E-2</v>
      </c>
    </row>
    <row r="1553" spans="2:17" x14ac:dyDescent="0.2">
      <c r="B1553" s="46" t="s">
        <v>51</v>
      </c>
      <c r="D1553" s="49">
        <f>_xll.qlCalendarAdvance(LocalCalendar,$D1552,B1553,"f",FALSE)</f>
        <v>50187</v>
      </c>
      <c r="E1553" s="49">
        <f>_xll.qlInterestRateIndexValueDate(IndexON,D1553)</f>
        <v>50187</v>
      </c>
      <c r="F1553" s="52">
        <f>IFERROR(_xll.qlIndexFixing(IndexON,D1553,TRUE,_xll.ohTrigger(RecalcTrigger,TriggerON)),NA())</f>
        <v>2.96589612611875E-2</v>
      </c>
      <c r="H1553" s="49">
        <f>_xll.qlCalendarAdvance(IborCalendar,$H1552,B1553,"f",FALSE)</f>
        <v>50179</v>
      </c>
      <c r="I1553" s="49">
        <f>_xll.qlInterestRateIndexValueDate(Index1M,$H1553)</f>
        <v>50181</v>
      </c>
      <c r="J1553" s="52">
        <f>IFERROR(_xll.qlIndexFixing(Index1M,$H1553,TRUE,_xll.ohTrigger(RecalcTrigger,Trigger1M)),NA())</f>
        <v>3.0559494704135715E-2</v>
      </c>
      <c r="K1553" s="52">
        <f>IFERROR(_xll.qlIndexFixing(ONIndex1M,I1553,TRUE,_xll.ohTrigger(RecalcTrigger,Trigger1M)),NA())</f>
        <v>3.0525349819923164E-2</v>
      </c>
      <c r="L1553" s="52">
        <f>IFERROR(_xll.qlIndexFixing(Index3M,H1553,TRUE,_xll.ohTrigger(RecalcTrigger,Trigger3M)),NA())</f>
        <v>3.1910356479632598E-2</v>
      </c>
      <c r="M1553" s="52">
        <f>IFERROR(_xll.qlIndexFixing(ONIndex3M,I1553,TRUE,_xll.ohTrigger(RecalcTrigger,Trigger3M)),NA())</f>
        <v>3.1801544247178626E-2</v>
      </c>
      <c r="N1553" s="52">
        <f>IFERROR(_xll.qlIndexFixing(Index6M,$H1553,TRUE,_xll.ohTrigger(RecalcTrigger,Trigger6M)),NA())</f>
        <v>3.3041307402072645E-2</v>
      </c>
      <c r="O1553" s="52">
        <f>IFERROR(_xll.qlIndexFixing(ONIndex6M,I1553,TRUE,_xll.ohTrigger(RecalcTrigger,Trigger6M)),NA())</f>
        <v>3.2801723368223179E-2</v>
      </c>
      <c r="P1553" s="52">
        <f>IFERROR(_xll.qlIndexFixing(Index1Y,$H1553,TRUE,_xll.ohTrigger(RecalcTrigger,Trigger1Y)),NA())</f>
        <v>3.3829935969728997E-2</v>
      </c>
      <c r="Q1553" s="52">
        <f>IFERROR(_xll.qlIndexFixing(ONIndex1Y,I1553,TRUE,_xll.ohTrigger(RecalcTrigger,Trigger1Y)),NA())</f>
        <v>3.3306744932710686E-2</v>
      </c>
    </row>
    <row r="1554" spans="2:17" x14ac:dyDescent="0.2">
      <c r="B1554" s="46" t="s">
        <v>51</v>
      </c>
      <c r="D1554" s="49">
        <f>_xll.qlCalendarAdvance(LocalCalendar,$D1553,B1554,"f",FALSE)</f>
        <v>50194</v>
      </c>
      <c r="E1554" s="49">
        <f>_xll.qlInterestRateIndexValueDate(IndexON,D1554)</f>
        <v>50194</v>
      </c>
      <c r="F1554" s="52">
        <f>IFERROR(_xll.qlIndexFixing(IndexON,D1554,TRUE,_xll.ohTrigger(RecalcTrigger,TriggerON)),NA())</f>
        <v>2.9655970109221386E-2</v>
      </c>
      <c r="H1554" s="49">
        <f>_xll.qlCalendarAdvance(IborCalendar,$H1553,B1554,"f",FALSE)</f>
        <v>50186</v>
      </c>
      <c r="I1554" s="49">
        <f>_xll.qlInterestRateIndexValueDate(Index1M,$H1554)</f>
        <v>50188</v>
      </c>
      <c r="J1554" s="52">
        <f>IFERROR(_xll.qlIndexFixing(Index1M,$H1554,TRUE,_xll.ohTrigger(RecalcTrigger,Trigger1M)),NA())</f>
        <v>3.0556804598672327E-2</v>
      </c>
      <c r="K1554" s="52">
        <f>IFERROR(_xll.qlIndexFixing(ONIndex1M,I1554,TRUE,_xll.ohTrigger(RecalcTrigger,Trigger1M)),NA())</f>
        <v>3.0522624451672087E-2</v>
      </c>
      <c r="L1554" s="52">
        <f>IFERROR(_xll.qlIndexFixing(Index3M,H1554,TRUE,_xll.ohTrigger(RecalcTrigger,Trigger3M)),NA())</f>
        <v>3.1907423998903915E-2</v>
      </c>
      <c r="M1554" s="52">
        <f>IFERROR(_xll.qlIndexFixing(ONIndex3M,I1554,TRUE,_xll.ohTrigger(RecalcTrigger,Trigger3M)),NA())</f>
        <v>3.1798527160438184E-2</v>
      </c>
      <c r="N1554" s="52">
        <f>IFERROR(_xll.qlIndexFixing(Index6M,$H1554,TRUE,_xll.ohTrigger(RecalcTrigger,Trigger6M)),NA())</f>
        <v>3.3038492439981262E-2</v>
      </c>
      <c r="O1554" s="52">
        <f>IFERROR(_xll.qlIndexFixing(ONIndex6M,I1554,TRUE,_xll.ohTrigger(RecalcTrigger,Trigger6M)),NA())</f>
        <v>3.2798707717613951E-2</v>
      </c>
      <c r="P1554" s="52">
        <f>IFERROR(_xll.qlIndexFixing(Index1Y,$H1554,TRUE,_xll.ohTrigger(RecalcTrigger,Trigger1Y)),NA())</f>
        <v>3.3829138374209061E-2</v>
      </c>
      <c r="Q1554" s="52">
        <f>IFERROR(_xll.qlIndexFixing(ONIndex1Y,I1554,TRUE,_xll.ohTrigger(RecalcTrigger,Trigger1Y)),NA())</f>
        <v>3.3303516493674579E-2</v>
      </c>
    </row>
    <row r="1555" spans="2:17" x14ac:dyDescent="0.2">
      <c r="B1555" s="46" t="s">
        <v>51</v>
      </c>
      <c r="D1555" s="49">
        <f>_xll.qlCalendarAdvance(LocalCalendar,$D1554,B1555,"f",FALSE)</f>
        <v>50201</v>
      </c>
      <c r="E1555" s="49">
        <f>_xll.qlInterestRateIndexValueDate(IndexON,D1555)</f>
        <v>50201</v>
      </c>
      <c r="F1555" s="52">
        <f>IFERROR(_xll.qlIndexFixing(IndexON,D1555,TRUE,_xll.ohTrigger(RecalcTrigger,TriggerON)),NA())</f>
        <v>2.9653017476123367E-2</v>
      </c>
      <c r="H1555" s="49">
        <f>_xll.qlCalendarAdvance(IborCalendar,$H1554,B1555,"f",FALSE)</f>
        <v>50193</v>
      </c>
      <c r="I1555" s="49">
        <f>_xll.qlInterestRateIndexValueDate(Index1M,$H1555)</f>
        <v>50195</v>
      </c>
      <c r="J1555" s="52">
        <f>IFERROR(_xll.qlIndexFixing(Index1M,$H1555,TRUE,_xll.ohTrigger(RecalcTrigger,Trigger1M)),NA())</f>
        <v>3.0554133657594018E-2</v>
      </c>
      <c r="K1555" s="52">
        <f>IFERROR(_xll.qlIndexFixing(ONIndex1M,I1555,TRUE,_xll.ohTrigger(RecalcTrigger,Trigger1M)),NA())</f>
        <v>3.0519918196851847E-2</v>
      </c>
      <c r="L1555" s="52">
        <f>IFERROR(_xll.qlIndexFixing(Index3M,H1555,TRUE,_xll.ohTrigger(RecalcTrigger,Trigger3M)),NA())</f>
        <v>3.1904508280342539E-2</v>
      </c>
      <c r="M1555" s="52">
        <f>IFERROR(_xll.qlIndexFixing(ONIndex3M,I1555,TRUE,_xll.ohTrigger(RecalcTrigger,Trigger3M)),NA())</f>
        <v>3.1795526699838206E-2</v>
      </c>
      <c r="N1555" s="52">
        <f>IFERROR(_xll.qlIndexFixing(Index6M,$H1555,TRUE,_xll.ohTrigger(RecalcTrigger,Trigger6M)),NA())</f>
        <v>3.3031754701220842E-2</v>
      </c>
      <c r="O1555" s="52">
        <f>IFERROR(_xll.qlIndexFixing(ONIndex6M,I1555,TRUE,_xll.ohTrigger(RecalcTrigger,Trigger6M)),NA())</f>
        <v>3.2795710810651357E-2</v>
      </c>
      <c r="P1555" s="52">
        <f>IFERROR(_xll.qlIndexFixing(Index1Y,$H1555,TRUE,_xll.ohTrigger(RecalcTrigger,Trigger1Y)),NA())</f>
        <v>3.3828438520286302E-2</v>
      </c>
      <c r="Q1555" s="52">
        <f>IFERROR(_xll.qlIndexFixing(ONIndex1Y,I1555,TRUE,_xll.ohTrigger(RecalcTrigger,Trigger1Y)),NA())</f>
        <v>3.3300382563199449E-2</v>
      </c>
    </row>
    <row r="1556" spans="2:17" x14ac:dyDescent="0.2">
      <c r="B1556" s="46" t="s">
        <v>51</v>
      </c>
      <c r="D1556" s="49">
        <f>_xll.qlCalendarAdvance(LocalCalendar,$D1555,B1556,"f",FALSE)</f>
        <v>50208</v>
      </c>
      <c r="E1556" s="49">
        <f>_xll.qlInterestRateIndexValueDate(IndexON,D1556)</f>
        <v>50208</v>
      </c>
      <c r="F1556" s="52">
        <f>IFERROR(_xll.qlIndexFixing(IndexON,D1556,TRUE,_xll.ohTrigger(RecalcTrigger,TriggerON)),NA())</f>
        <v>2.9650103361893443E-2</v>
      </c>
      <c r="H1556" s="49">
        <f>_xll.qlCalendarAdvance(IborCalendar,$H1555,B1556,"f",FALSE)</f>
        <v>50200</v>
      </c>
      <c r="I1556" s="49">
        <f>_xll.qlInterestRateIndexValueDate(Index1M,$H1556)</f>
        <v>50202</v>
      </c>
      <c r="J1556" s="52">
        <f>IFERROR(_xll.qlIndexFixing(Index1M,$H1556,TRUE,_xll.ohTrigger(RecalcTrigger,Trigger1M)),NA())</f>
        <v>3.0551481880883302E-2</v>
      </c>
      <c r="K1556" s="52">
        <f>IFERROR(_xll.qlIndexFixing(ONIndex1M,I1556,TRUE,_xll.ohTrigger(RecalcTrigger,Trigger1M)),NA())</f>
        <v>3.051723105538251E-2</v>
      </c>
      <c r="L1556" s="52">
        <f>IFERROR(_xll.qlIndexFixing(Index3M,H1556,TRUE,_xll.ohTrigger(RecalcTrigger,Trigger3M)),NA())</f>
        <v>3.1901609323911111E-2</v>
      </c>
      <c r="M1556" s="52">
        <f>IFERROR(_xll.qlIndexFixing(ONIndex3M,I1556,TRUE,_xll.ohTrigger(RecalcTrigger,Trigger3M)),NA())</f>
        <v>3.1792542865058948E-2</v>
      </c>
      <c r="N1556" s="52">
        <f>IFERROR(_xll.qlIndexFixing(Index6M,$H1556,TRUE,_xll.ohTrigger(RecalcTrigger,Trigger6M)),NA())</f>
        <v>3.3028974544138806E-2</v>
      </c>
      <c r="O1556" s="52">
        <f>IFERROR(_xll.qlIndexFixing(ONIndex6M,I1556,TRUE,_xll.ohTrigger(RecalcTrigger,Trigger6M)),NA())</f>
        <v>3.2792732647255463E-2</v>
      </c>
      <c r="P1556" s="52">
        <f>IFERROR(_xll.qlIndexFixing(Index1Y,$H1556,TRUE,_xll.ohTrigger(RecalcTrigger,Trigger1Y)),NA())</f>
        <v>3.3827836407759451E-2</v>
      </c>
      <c r="Q1556" s="52">
        <f>IFERROR(_xll.qlIndexFixing(ONIndex1Y,I1556,TRUE,_xll.ohTrigger(RecalcTrigger,Trigger1Y)),NA())</f>
        <v>3.329734314120536E-2</v>
      </c>
    </row>
    <row r="1557" spans="2:17" x14ac:dyDescent="0.2">
      <c r="B1557" s="46" t="s">
        <v>51</v>
      </c>
      <c r="D1557" s="49">
        <f>_xll.qlCalendarAdvance(LocalCalendar,$D1556,B1557,"f",FALSE)</f>
        <v>50215</v>
      </c>
      <c r="E1557" s="49">
        <f>_xll.qlInterestRateIndexValueDate(IndexON,D1557)</f>
        <v>50215</v>
      </c>
      <c r="F1557" s="52">
        <f>IFERROR(_xll.qlIndexFixing(IndexON,D1557,TRUE,_xll.ohTrigger(RecalcTrigger,TriggerON)),NA())</f>
        <v>2.964722776661155E-2</v>
      </c>
      <c r="H1557" s="49">
        <f>_xll.qlCalendarAdvance(IborCalendar,$H1556,B1557,"f",FALSE)</f>
        <v>50207</v>
      </c>
      <c r="I1557" s="49">
        <f>_xll.qlInterestRateIndexValueDate(Index1M,$H1557)</f>
        <v>50209</v>
      </c>
      <c r="J1557" s="52">
        <f>IFERROR(_xll.qlIndexFixing(Index1M,$H1557,TRUE,_xll.ohTrigger(RecalcTrigger,Trigger1M)),NA())</f>
        <v>3.0548849268535183E-2</v>
      </c>
      <c r="K1557" s="52">
        <f>IFERROR(_xll.qlIndexFixing(ONIndex1M,I1557,TRUE,_xll.ohTrigger(RecalcTrigger,Trigger1M)),NA())</f>
        <v>3.0514563027583819E-2</v>
      </c>
      <c r="L1557" s="52">
        <f>IFERROR(_xll.qlIndexFixing(Index3M,H1557,TRUE,_xll.ohTrigger(RecalcTrigger,Trigger3M)),NA())</f>
        <v>3.1898727129574006E-2</v>
      </c>
      <c r="M1557" s="52">
        <f>IFERROR(_xll.qlIndexFixing(ONIndex3M,I1557,TRUE,_xll.ohTrigger(RecalcTrigger,Trigger3M)),NA())</f>
        <v>3.1789575656260283E-2</v>
      </c>
      <c r="N1557" s="52">
        <f>IFERROR(_xll.qlIndexFixing(Index6M,$H1557,TRUE,_xll.ohTrigger(RecalcTrigger,Trigger6M)),NA())</f>
        <v>3.3026213447430598E-2</v>
      </c>
      <c r="O1557" s="52">
        <f>IFERROR(_xll.qlIndexFixing(ONIndex6M,I1557,TRUE,_xll.ohTrigger(RecalcTrigger,Trigger6M)),NA())</f>
        <v>3.2789773227426267E-2</v>
      </c>
      <c r="P1557" s="52">
        <f>IFERROR(_xll.qlIndexFixing(Index1Y,$H1557,TRUE,_xll.ohTrigger(RecalcTrigger,Trigger1Y)),NA())</f>
        <v>3.38273320364555E-2</v>
      </c>
      <c r="Q1557" s="52">
        <f>IFERROR(_xll.qlIndexFixing(ONIndex1Y,I1557,TRUE,_xll.ohTrigger(RecalcTrigger,Trigger1Y)),NA())</f>
        <v>3.3294398227852184E-2</v>
      </c>
    </row>
    <row r="1558" spans="2:17" x14ac:dyDescent="0.2">
      <c r="B1558" s="46" t="s">
        <v>51</v>
      </c>
      <c r="D1558" s="49">
        <f>_xll.qlCalendarAdvance(LocalCalendar,$D1557,B1558,"f",FALSE)</f>
        <v>50222</v>
      </c>
      <c r="E1558" s="49">
        <f>_xll.qlInterestRateIndexValueDate(IndexON,D1558)</f>
        <v>50222</v>
      </c>
      <c r="F1558" s="52">
        <f>IFERROR(_xll.qlIndexFixing(IndexON,D1558,TRUE,_xll.ohTrigger(RecalcTrigger,TriggerON)),NA())</f>
        <v>2.9644390690277689E-2</v>
      </c>
      <c r="H1558" s="49">
        <f>_xll.qlCalendarAdvance(IborCalendar,$H1557,B1558,"f",FALSE)</f>
        <v>50214</v>
      </c>
      <c r="I1558" s="49">
        <f>_xll.qlInterestRateIndexValueDate(Index1M,$H1558)</f>
        <v>50216</v>
      </c>
      <c r="J1558" s="52">
        <f>IFERROR(_xll.qlIndexFixing(Index1M,$H1558,TRUE,_xll.ohTrigger(RecalcTrigger,Trigger1M)),NA())</f>
        <v>3.0546235820529677E-2</v>
      </c>
      <c r="K1558" s="52">
        <f>IFERROR(_xll.qlIndexFixing(ONIndex1M,I1558,TRUE,_xll.ohTrigger(RecalcTrigger,Trigger1M)),NA())</f>
        <v>3.0511914113215965E-2</v>
      </c>
      <c r="L1558" s="52">
        <f>IFERROR(_xll.qlIndexFixing(Index3M,H1558,TRUE,_xll.ohTrigger(RecalcTrigger,Trigger3M)),NA())</f>
        <v>3.1895861697292985E-2</v>
      </c>
      <c r="M1558" s="52">
        <f>IFERROR(_xll.qlIndexFixing(ONIndex3M,I1558,TRUE,_xll.ohTrigger(RecalcTrigger,Trigger3M)),NA())</f>
        <v>3.178662507344221E-2</v>
      </c>
      <c r="N1558" s="52">
        <f>IFERROR(_xll.qlIndexFixing(Index6M,$H1558,TRUE,_xll.ohTrigger(RecalcTrigger,Trigger6M)),NA())</f>
        <v>3.3028740901435788E-2</v>
      </c>
      <c r="O1558" s="52">
        <f>IFERROR(_xll.qlIndexFixing(ONIndex6M,I1558,TRUE,_xll.ohTrigger(RecalcTrigger,Trigger6M)),NA())</f>
        <v>3.2786832551323641E-2</v>
      </c>
      <c r="P1558" s="52">
        <f>IFERROR(_xll.qlIndexFixing(Index1Y,$H1558,TRUE,_xll.ohTrigger(RecalcTrigger,Trigger1Y)),NA())</f>
        <v>3.3826925406229461E-2</v>
      </c>
      <c r="Q1558" s="52">
        <f>IFERROR(_xll.qlIndexFixing(ONIndex1Y,I1558,TRUE,_xll.ohTrigger(RecalcTrigger,Trigger1Y)),NA())</f>
        <v>3.3291547823059986E-2</v>
      </c>
    </row>
    <row r="1559" spans="2:17" x14ac:dyDescent="0.2">
      <c r="B1559" s="46" t="s">
        <v>51</v>
      </c>
      <c r="D1559" s="49">
        <f>_xll.qlCalendarAdvance(LocalCalendar,$D1558,B1559,"f",FALSE)</f>
        <v>50229</v>
      </c>
      <c r="E1559" s="49">
        <f>_xll.qlInterestRateIndexValueDate(IndexON,D1559)</f>
        <v>50229</v>
      </c>
      <c r="F1559" s="52">
        <f>IFERROR(_xll.qlIndexFixing(IndexON,D1559,TRUE,_xll.ohTrigger(RecalcTrigger,TriggerON)),NA())</f>
        <v>2.964159213265205E-2</v>
      </c>
      <c r="H1559" s="49">
        <f>_xll.qlCalendarAdvance(IborCalendar,$H1558,B1559,"f",FALSE)</f>
        <v>50221</v>
      </c>
      <c r="I1559" s="49">
        <f>_xll.qlInterestRateIndexValueDate(Index1M,$H1559)</f>
        <v>50223</v>
      </c>
      <c r="J1559" s="52">
        <f>IFERROR(_xll.qlIndexFixing(Index1M,$H1559,TRUE,_xll.ohTrigger(RecalcTrigger,Trigger1M)),NA())</f>
        <v>3.0543641536854294E-2</v>
      </c>
      <c r="K1559" s="52">
        <f>IFERROR(_xll.qlIndexFixing(ONIndex1M,I1559,TRUE,_xll.ohTrigger(RecalcTrigger,Trigger1M)),NA())</f>
        <v>3.0512601992329635E-2</v>
      </c>
      <c r="L1559" s="52">
        <f>IFERROR(_xll.qlIndexFixing(Index3M,H1559,TRUE,_xll.ohTrigger(RecalcTrigger,Trigger3M)),NA())</f>
        <v>3.1893013027032437E-2</v>
      </c>
      <c r="M1559" s="52">
        <f>IFERROR(_xll.qlIndexFixing(ONIndex3M,I1559,TRUE,_xll.ohTrigger(RecalcTrigger,Trigger3M)),NA())</f>
        <v>3.1787274047676561E-2</v>
      </c>
      <c r="N1559" s="52">
        <f>IFERROR(_xll.qlIndexFixing(Index6M,$H1559,TRUE,_xll.ohTrigger(RecalcTrigger,Trigger6M)),NA())</f>
        <v>3.3024703614680344E-2</v>
      </c>
      <c r="O1559" s="52">
        <f>IFERROR(_xll.qlIndexFixing(ONIndex6M,I1559,TRUE,_xll.ohTrigger(RecalcTrigger,Trigger6M)),NA())</f>
        <v>3.2787765539430413E-2</v>
      </c>
      <c r="P1559" s="52">
        <f>IFERROR(_xll.qlIndexFixing(Index1Y,$H1559,TRUE,_xll.ohTrigger(RecalcTrigger,Trigger1Y)),NA())</f>
        <v>3.3826616516964607E-2</v>
      </c>
      <c r="Q1559" s="52">
        <f>IFERROR(_xll.qlIndexFixing(ONIndex1Y,I1559,TRUE,_xll.ohTrigger(RecalcTrigger,Trigger1Y)),NA())</f>
        <v>3.3292832268609907E-2</v>
      </c>
    </row>
    <row r="1560" spans="2:17" x14ac:dyDescent="0.2">
      <c r="B1560" s="46" t="s">
        <v>51</v>
      </c>
      <c r="D1560" s="49">
        <f>_xll.qlCalendarAdvance(LocalCalendar,$D1559,B1560,"f",FALSE)</f>
        <v>50236</v>
      </c>
      <c r="E1560" s="49">
        <f>_xll.qlInterestRateIndexValueDate(IndexON,D1560)</f>
        <v>50236</v>
      </c>
      <c r="F1560" s="52">
        <f>IFERROR(_xll.qlIndexFixing(IndexON,D1560,TRUE,_xll.ohTrigger(RecalcTrigger,TriggerON)),NA())</f>
        <v>2.9638832094134315E-2</v>
      </c>
      <c r="H1560" s="49">
        <f>_xll.qlCalendarAdvance(IborCalendar,$H1559,B1560,"f",FALSE)</f>
        <v>50228</v>
      </c>
      <c r="I1560" s="49">
        <f>_xll.qlInterestRateIndexValueDate(Index1M,$H1560)</f>
        <v>50230</v>
      </c>
      <c r="J1560" s="52">
        <f>IFERROR(_xll.qlIndexFixing(Index1M,$H1560,TRUE,_xll.ohTrigger(RecalcTrigger,Trigger1M)),NA())</f>
        <v>3.0541066417496543E-2</v>
      </c>
      <c r="K1560" s="52">
        <f>IFERROR(_xll.qlIndexFixing(ONIndex1M,I1560,TRUE,_xll.ohTrigger(RecalcTrigger,Trigger1M)),NA())</f>
        <v>3.0506673624852709E-2</v>
      </c>
      <c r="L1560" s="52">
        <f>IFERROR(_xll.qlIndexFixing(Index3M,H1560,TRUE,_xll.ohTrigger(RecalcTrigger,Trigger3M)),NA())</f>
        <v>3.1890181118754128E-2</v>
      </c>
      <c r="M1560" s="52">
        <f>IFERROR(_xll.qlIndexFixing(ONIndex3M,I1560,TRUE,_xll.ohTrigger(RecalcTrigger,Trigger3M)),NA())</f>
        <v>3.1780773785508032E-2</v>
      </c>
      <c r="N1560" s="52">
        <f>IFERROR(_xll.qlIndexFixing(Index6M,$H1560,TRUE,_xll.ohTrigger(RecalcTrigger,Trigger6M)),NA())</f>
        <v>3.3022003046090945E-2</v>
      </c>
      <c r="O1560" s="52">
        <f>IFERROR(_xll.qlIndexFixing(ONIndex6M,I1560,TRUE,_xll.ohTrigger(RecalcTrigger,Trigger6M)),NA())</f>
        <v>3.2781007429658615E-2</v>
      </c>
      <c r="P1560" s="52">
        <f>IFERROR(_xll.qlIndexFixing(Index1Y,$H1560,TRUE,_xll.ohTrigger(RecalcTrigger,Trigger1Y)),NA())</f>
        <v>3.3826405368572031E-2</v>
      </c>
      <c r="Q1560" s="52">
        <f>IFERROR(_xll.qlIndexFixing(ONIndex1Y,I1560,TRUE,_xll.ohTrigger(RecalcTrigger,Trigger1Y)),NA())</f>
        <v>3.3286130538998648E-2</v>
      </c>
    </row>
    <row r="1561" spans="2:17" x14ac:dyDescent="0.2">
      <c r="B1561" s="46" t="s">
        <v>51</v>
      </c>
      <c r="D1561" s="49">
        <f>_xll.qlCalendarAdvance(LocalCalendar,$D1560,B1561,"f",FALSE)</f>
        <v>50243</v>
      </c>
      <c r="E1561" s="49">
        <f>_xll.qlInterestRateIndexValueDate(IndexON,D1561)</f>
        <v>50243</v>
      </c>
      <c r="F1561" s="52">
        <f>IFERROR(_xll.qlIndexFixing(IndexON,D1561,TRUE,_xll.ohTrigger(RecalcTrigger,TriggerON)),NA())</f>
        <v>2.9636110574324803E-2</v>
      </c>
      <c r="H1561" s="49">
        <f>_xll.qlCalendarAdvance(IborCalendar,$H1560,B1561,"f",FALSE)</f>
        <v>50235</v>
      </c>
      <c r="I1561" s="49">
        <f>_xll.qlInterestRateIndexValueDate(Index1M,$H1561)</f>
        <v>50237</v>
      </c>
      <c r="J1561" s="52">
        <f>IFERROR(_xll.qlIndexFixing(Index1M,$H1561,TRUE,_xll.ohTrigger(RecalcTrigger,Trigger1M)),NA())</f>
        <v>3.0538510462443935E-2</v>
      </c>
      <c r="K1561" s="52">
        <f>IFERROR(_xll.qlIndexFixing(ONIndex1M,I1561,TRUE,_xll.ohTrigger(RecalcTrigger,Trigger1M)),NA())</f>
        <v>3.050408205077737E-2</v>
      </c>
      <c r="L1561" s="52">
        <f>IFERROR(_xll.qlIndexFixing(Index3M,H1561,TRUE,_xll.ohTrigger(RecalcTrigger,Trigger3M)),NA())</f>
        <v>3.1887365972424163E-2</v>
      </c>
      <c r="M1561" s="52">
        <f>IFERROR(_xll.qlIndexFixing(ONIndex3M,I1561,TRUE,_xll.ohTrigger(RecalcTrigger,Trigger3M)),NA())</f>
        <v>3.1777873080391927E-2</v>
      </c>
      <c r="N1561" s="52">
        <f>IFERROR(_xll.qlIndexFixing(Index6M,$H1561,TRUE,_xll.ohTrigger(RecalcTrigger,Trigger6M)),NA())</f>
        <v>3.3020642544422781E-2</v>
      </c>
      <c r="O1561" s="52">
        <f>IFERROR(_xll.qlIndexFixing(ONIndex6M,I1561,TRUE,_xll.ohTrigger(RecalcTrigger,Trigger6M)),NA())</f>
        <v>3.2778122984256086E-2</v>
      </c>
      <c r="P1561" s="52">
        <f>IFERROR(_xll.qlIndexFixing(Index1Y,$H1561,TRUE,_xll.ohTrigger(RecalcTrigger,Trigger1Y)),NA())</f>
        <v>3.3826291960990837E-2</v>
      </c>
      <c r="Q1561" s="52">
        <f>IFERROR(_xll.qlIndexFixing(ONIndex1Y,I1561,TRUE,_xll.ohTrigger(RecalcTrigger,Trigger1Y)),NA())</f>
        <v>3.3283563659889381E-2</v>
      </c>
    </row>
    <row r="1562" spans="2:17" x14ac:dyDescent="0.2">
      <c r="B1562" s="46" t="s">
        <v>51</v>
      </c>
      <c r="D1562" s="49">
        <f>_xll.qlCalendarAdvance(LocalCalendar,$D1561,B1562,"f",FALSE)</f>
        <v>50250</v>
      </c>
      <c r="E1562" s="49">
        <f>_xll.qlInterestRateIndexValueDate(IndexON,D1562)</f>
        <v>50250</v>
      </c>
      <c r="F1562" s="52">
        <f>IFERROR(_xll.qlIndexFixing(IndexON,D1562,TRUE,_xll.ohTrigger(RecalcTrigger,TriggerON)),NA())</f>
        <v>2.9633427573463322E-2</v>
      </c>
      <c r="H1562" s="49">
        <f>_xll.qlCalendarAdvance(IborCalendar,$H1561,B1562,"f",FALSE)</f>
        <v>50242</v>
      </c>
      <c r="I1562" s="49">
        <f>_xll.qlInterestRateIndexValueDate(Index1M,$H1562)</f>
        <v>50244</v>
      </c>
      <c r="J1562" s="52">
        <f>IFERROR(_xll.qlIndexFixing(Index1M,$H1562,TRUE,_xll.ohTrigger(RecalcTrigger,Trigger1M)),NA())</f>
        <v>3.0535973671681482E-2</v>
      </c>
      <c r="K1562" s="52">
        <f>IFERROR(_xll.qlIndexFixing(ONIndex1M,I1562,TRUE,_xll.ohTrigger(RecalcTrigger,Trigger1M)),NA())</f>
        <v>3.0501509590372677E-2</v>
      </c>
      <c r="L1562" s="52">
        <f>IFERROR(_xll.qlIndexFixing(Index3M,H1562,TRUE,_xll.ohTrigger(RecalcTrigger,Trigger3M)),NA())</f>
        <v>3.1884567588006063E-2</v>
      </c>
      <c r="M1562" s="52">
        <f>IFERROR(_xll.qlIndexFixing(ONIndex3M,I1562,TRUE,_xll.ohTrigger(RecalcTrigger,Trigger3M)),NA())</f>
        <v>3.1774989001256415E-2</v>
      </c>
      <c r="N1562" s="52">
        <f>IFERROR(_xll.qlIndexFixing(Index6M,$H1562,TRUE,_xll.ohTrigger(RecalcTrigger,Trigger6M)),NA())</f>
        <v>3.3016659104751614E-2</v>
      </c>
      <c r="O1562" s="52">
        <f>IFERROR(_xll.qlIndexFixing(ONIndex6M,I1562,TRUE,_xll.ohTrigger(RecalcTrigger,Trigger6M)),NA())</f>
        <v>3.2775257282420256E-2</v>
      </c>
      <c r="P1562" s="52">
        <f>IFERROR(_xll.qlIndexFixing(Index1Y,$H1562,TRUE,_xll.ohTrigger(RecalcTrigger,Trigger1Y)),NA())</f>
        <v>3.3826276294188849E-2</v>
      </c>
      <c r="Q1562" s="52">
        <f>IFERROR(_xll.qlIndexFixing(ONIndex1Y,I1562,TRUE,_xll.ohTrigger(RecalcTrigger,Trigger1Y)),NA())</f>
        <v>3.3281091289261155E-2</v>
      </c>
    </row>
    <row r="1563" spans="2:17" x14ac:dyDescent="0.2">
      <c r="B1563" s="46" t="s">
        <v>51</v>
      </c>
      <c r="D1563" s="49">
        <f>_xll.qlCalendarAdvance(LocalCalendar,$D1562,B1563,"f",FALSE)</f>
        <v>50257</v>
      </c>
      <c r="E1563" s="49">
        <f>_xll.qlInterestRateIndexValueDate(IndexON,D1563)</f>
        <v>50257</v>
      </c>
      <c r="F1563" s="52">
        <f>IFERROR(_xll.qlIndexFixing(IndexON,D1563,TRUE,_xll.ohTrigger(RecalcTrigger,TriggerON)),NA())</f>
        <v>2.9630783091549873E-2</v>
      </c>
      <c r="H1563" s="49">
        <f>_xll.qlCalendarAdvance(IborCalendar,$H1562,B1563,"f",FALSE)</f>
        <v>50249</v>
      </c>
      <c r="I1563" s="49">
        <f>_xll.qlInterestRateIndexValueDate(Index1M,$H1563)</f>
        <v>50251</v>
      </c>
      <c r="J1563" s="52">
        <f>IFERROR(_xll.qlIndexFixing(Index1M,$H1563,TRUE,_xll.ohTrigger(RecalcTrigger,Trigger1M)),NA())</f>
        <v>3.0530110093869221E-2</v>
      </c>
      <c r="K1563" s="52">
        <f>IFERROR(_xll.qlIndexFixing(ONIndex1M,I1563,TRUE,_xll.ohTrigger(RecalcTrigger,Trigger1M)),NA())</f>
        <v>3.0498956243318887E-2</v>
      </c>
      <c r="L1563" s="52">
        <f>IFERROR(_xll.qlIndexFixing(Index3M,H1563,TRUE,_xll.ohTrigger(RecalcTrigger,Trigger3M)),NA())</f>
        <v>3.1881785965464191E-2</v>
      </c>
      <c r="M1563" s="52">
        <f>IFERROR(_xll.qlIndexFixing(ONIndex3M,I1563,TRUE,_xll.ohTrigger(RecalcTrigger,Trigger3M)),NA())</f>
        <v>3.1772121548101495E-2</v>
      </c>
      <c r="N1563" s="52">
        <f>IFERROR(_xll.qlIndexFixing(Index6M,$H1563,TRUE,_xll.ohTrigger(RecalcTrigger,Trigger6M)),NA())</f>
        <v>3.3010047130650477E-2</v>
      </c>
      <c r="O1563" s="52">
        <f>IFERROR(_xll.qlIndexFixing(ONIndex6M,I1563,TRUE,_xll.ohTrigger(RecalcTrigger,Trigger6M)),NA())</f>
        <v>3.277241032423106E-2</v>
      </c>
      <c r="P1563" s="52">
        <f>IFERROR(_xll.qlIndexFixing(Index1Y,$H1563,TRUE,_xll.ohTrigger(RecalcTrigger,Trigger1Y)),NA())</f>
        <v>3.3826358368161016E-2</v>
      </c>
      <c r="Q1563" s="52">
        <f>IFERROR(_xll.qlIndexFixing(ONIndex1Y,I1563,TRUE,_xll.ohTrigger(RecalcTrigger,Trigger1Y)),NA())</f>
        <v>3.3278713427193907E-2</v>
      </c>
    </row>
    <row r="1564" spans="2:17" x14ac:dyDescent="0.2">
      <c r="B1564" s="46" t="s">
        <v>51</v>
      </c>
      <c r="D1564" s="49">
        <f>_xll.qlCalendarAdvance(LocalCalendar,$D1563,B1564,"f",FALSE)</f>
        <v>50264</v>
      </c>
      <c r="E1564" s="49">
        <f>_xll.qlInterestRateIndexValueDate(IndexON,D1564)</f>
        <v>50264</v>
      </c>
      <c r="F1564" s="52">
        <f>IFERROR(_xll.qlIndexFixing(IndexON,D1564,TRUE,_xll.ohTrigger(RecalcTrigger,TriggerON)),NA())</f>
        <v>2.9628177128424582E-2</v>
      </c>
      <c r="H1564" s="49">
        <f>_xll.qlCalendarAdvance(IborCalendar,$H1563,B1564,"f",FALSE)</f>
        <v>50256</v>
      </c>
      <c r="I1564" s="49">
        <f>_xll.qlInterestRateIndexValueDate(Index1M,$H1564)</f>
        <v>50258</v>
      </c>
      <c r="J1564" s="52">
        <f>IFERROR(_xll.qlIndexFixing(Index1M,$H1564,TRUE,_xll.ohTrigger(RecalcTrigger,Trigger1M)),NA())</f>
        <v>3.0532074403944912E-2</v>
      </c>
      <c r="K1564" s="52">
        <f>IFERROR(_xll.qlIndexFixing(ONIndex1M,I1564,TRUE,_xll.ohTrigger(RecalcTrigger,Trigger1M)),NA())</f>
        <v>3.049642200977587E-2</v>
      </c>
      <c r="L1564" s="52">
        <f>IFERROR(_xll.qlIndexFixing(Index3M,H1564,TRUE,_xll.ohTrigger(RecalcTrigger,Trigger3M)),NA())</f>
        <v>3.1879021104763802E-2</v>
      </c>
      <c r="M1564" s="52">
        <f>IFERROR(_xll.qlIndexFixing(ONIndex3M,I1564,TRUE,_xll.ohTrigger(RecalcTrigger,Trigger3M)),NA())</f>
        <v>3.1769270720767295E-2</v>
      </c>
      <c r="N1564" s="52">
        <f>IFERROR(_xll.qlIndexFixing(Index6M,$H1564,TRUE,_xll.ohTrigger(RecalcTrigger,Trigger6M)),NA())</f>
        <v>3.3011391424014838E-2</v>
      </c>
      <c r="O1564" s="52">
        <f>IFERROR(_xll.qlIndexFixing(ONIndex6M,I1564,TRUE,_xll.ohTrigger(RecalcTrigger,Trigger6M)),NA())</f>
        <v>3.2769582109528628E-2</v>
      </c>
      <c r="P1564" s="52">
        <f>IFERROR(_xll.qlIndexFixing(Index1Y,$H1564,TRUE,_xll.ohTrigger(RecalcTrigger,Trigger1Y)),NA())</f>
        <v>3.3826538182931652E-2</v>
      </c>
      <c r="Q1564" s="52">
        <f>IFERROR(_xll.qlIndexFixing(ONIndex1Y,I1564,TRUE,_xll.ohTrigger(RecalcTrigger,Trigger1Y)),NA())</f>
        <v>3.3276430073687635E-2</v>
      </c>
    </row>
    <row r="1565" spans="2:17" x14ac:dyDescent="0.2">
      <c r="B1565" s="46" t="s">
        <v>51</v>
      </c>
      <c r="D1565" s="49">
        <f>_xll.qlCalendarAdvance(LocalCalendar,$D1564,B1565,"f",FALSE)</f>
        <v>50271</v>
      </c>
      <c r="E1565" s="49">
        <f>_xll.qlInterestRateIndexValueDate(IndexON,D1565)</f>
        <v>50271</v>
      </c>
      <c r="F1565" s="52">
        <f>IFERROR(_xll.qlIndexFixing(IndexON,D1565,TRUE,_xll.ohTrigger(RecalcTrigger,TriggerON)),NA())</f>
        <v>2.9625609684247323E-2</v>
      </c>
      <c r="H1565" s="49">
        <f>_xll.qlCalendarAdvance(IborCalendar,$H1564,B1565,"f",FALSE)</f>
        <v>50263</v>
      </c>
      <c r="I1565" s="49">
        <f>_xll.qlInterestRateIndexValueDate(Index1M,$H1565)</f>
        <v>50265</v>
      </c>
      <c r="J1565" s="52">
        <f>IFERROR(_xll.qlIndexFixing(Index1M,$H1565,TRUE,_xll.ohTrigger(RecalcTrigger,Trigger1M)),NA())</f>
        <v>3.052847828501265E-2</v>
      </c>
      <c r="K1565" s="52">
        <f>IFERROR(_xll.qlIndexFixing(ONIndex1M,I1565,TRUE,_xll.ohTrigger(RecalcTrigger,Trigger1M)),NA())</f>
        <v>3.0493906889663691E-2</v>
      </c>
      <c r="L1565" s="52">
        <f>IFERROR(_xll.qlIndexFixing(Index3M,H1565,TRUE,_xll.ohTrigger(RecalcTrigger,Trigger3M)),NA())</f>
        <v>3.1876273005866665E-2</v>
      </c>
      <c r="M1565" s="52">
        <f>IFERROR(_xll.qlIndexFixing(ONIndex3M,I1565,TRUE,_xll.ohTrigger(RecalcTrigger,Trigger3M)),NA())</f>
        <v>3.1766436519493624E-2</v>
      </c>
      <c r="N1565" s="52">
        <f>IFERROR(_xll.qlIndexFixing(Index6M,$H1565,TRUE,_xll.ohTrigger(RecalcTrigger,Trigger6M)),NA())</f>
        <v>3.3010111672379723E-2</v>
      </c>
      <c r="O1565" s="52">
        <f>IFERROR(_xll.qlIndexFixing(ONIndex6M,I1565,TRUE,_xll.ohTrigger(RecalcTrigger,Trigger6M)),NA())</f>
        <v>3.2766772638552766E-2</v>
      </c>
      <c r="P1565" s="52">
        <f>IFERROR(_xll.qlIndexFixing(Index1Y,$H1565,TRUE,_xll.ohTrigger(RecalcTrigger,Trigger1Y)),NA())</f>
        <v>3.3826815738551778E-2</v>
      </c>
      <c r="Q1565" s="52">
        <f>IFERROR(_xll.qlIndexFixing(ONIndex1Y,I1565,TRUE,_xll.ohTrigger(RecalcTrigger,Trigger1Y)),NA())</f>
        <v>3.3274241228822277E-2</v>
      </c>
    </row>
    <row r="1566" spans="2:17" x14ac:dyDescent="0.2">
      <c r="B1566" s="46" t="s">
        <v>51</v>
      </c>
      <c r="D1566" s="49">
        <f>_xll.qlCalendarAdvance(LocalCalendar,$D1565,B1566,"f",FALSE)</f>
        <v>50278</v>
      </c>
      <c r="E1566" s="49">
        <f>_xll.qlInterestRateIndexValueDate(IndexON,D1566)</f>
        <v>50278</v>
      </c>
      <c r="F1566" s="52">
        <f>IFERROR(_xll.qlIndexFixing(IndexON,D1566,TRUE,_xll.ohTrigger(RecalcTrigger,TriggerON)),NA())</f>
        <v>2.9623080758938158E-2</v>
      </c>
      <c r="H1566" s="49">
        <f>_xll.qlCalendarAdvance(IborCalendar,$H1565,B1566,"f",FALSE)</f>
        <v>50270</v>
      </c>
      <c r="I1566" s="49">
        <f>_xll.qlInterestRateIndexValueDate(Index1M,$H1566)</f>
        <v>50272</v>
      </c>
      <c r="J1566" s="52">
        <f>IFERROR(_xll.qlIndexFixing(Index1M,$H1566,TRUE,_xll.ohTrigger(RecalcTrigger,Trigger1M)),NA())</f>
        <v>3.0526018151288414E-2</v>
      </c>
      <c r="K1566" s="52">
        <f>IFERROR(_xll.qlIndexFixing(ONIndex1M,I1566,TRUE,_xll.ohTrigger(RecalcTrigger,Trigger1M)),NA())</f>
        <v>3.0491410883142223E-2</v>
      </c>
      <c r="L1566" s="52">
        <f>IFERROR(_xll.qlIndexFixing(Index3M,H1566,TRUE,_xll.ohTrigger(RecalcTrigger,Trigger3M)),NA())</f>
        <v>3.1873541668741498E-2</v>
      </c>
      <c r="M1566" s="52">
        <f>IFERROR(_xll.qlIndexFixing(ONIndex3M,I1566,TRUE,_xll.ohTrigger(RecalcTrigger,Trigger3M)),NA())</f>
        <v>3.1763618944120608E-2</v>
      </c>
      <c r="N1566" s="52">
        <f>IFERROR(_xll.qlIndexFixing(Index6M,$H1566,TRUE,_xll.ohTrigger(RecalcTrigger,Trigger6M)),NA())</f>
        <v>3.3006200003269509E-2</v>
      </c>
      <c r="O1566" s="52">
        <f>IFERROR(_xll.qlIndexFixing(ONIndex6M,I1566,TRUE,_xll.ohTrigger(RecalcTrigger,Trigger6M)),NA())</f>
        <v>3.2763981911063667E-2</v>
      </c>
      <c r="P1566" s="52">
        <f>IFERROR(_xll.qlIndexFixing(Index1Y,$H1566,TRUE,_xll.ohTrigger(RecalcTrigger,Trigger1Y)),NA())</f>
        <v>3.382719103510156E-2</v>
      </c>
      <c r="Q1566" s="52">
        <f>IFERROR(_xll.qlIndexFixing(ONIndex1Y,I1566,TRUE,_xll.ohTrigger(RecalcTrigger,Trigger1Y)),NA())</f>
        <v>3.3272146892358023E-2</v>
      </c>
    </row>
    <row r="1567" spans="2:17" x14ac:dyDescent="0.2">
      <c r="B1567" s="46" t="s">
        <v>51</v>
      </c>
      <c r="D1567" s="49">
        <f>_xll.qlCalendarAdvance(LocalCalendar,$D1566,B1567,"f",FALSE)</f>
        <v>50285</v>
      </c>
      <c r="E1567" s="49">
        <f>_xll.qlInterestRateIndexValueDate(IndexON,D1567)</f>
        <v>50285</v>
      </c>
      <c r="F1567" s="52">
        <f>IFERROR(_xll.qlIndexFixing(IndexON,D1567,TRUE,_xll.ohTrigger(RecalcTrigger,TriggerON)),NA())</f>
        <v>2.9620590352497089E-2</v>
      </c>
      <c r="H1567" s="49">
        <f>_xll.qlCalendarAdvance(IborCalendar,$H1566,B1567,"f",FALSE)</f>
        <v>50277</v>
      </c>
      <c r="I1567" s="49">
        <f>_xll.qlInterestRateIndexValueDate(Index1M,$H1567)</f>
        <v>50279</v>
      </c>
      <c r="J1567" s="52">
        <f>IFERROR(_xll.qlIndexFixing(Index1M,$H1567,TRUE,_xll.ohTrigger(RecalcTrigger,Trigger1M)),NA())</f>
        <v>3.0523577181789385E-2</v>
      </c>
      <c r="K1567" s="52">
        <f>IFERROR(_xll.qlIndexFixing(ONIndex1M,I1567,TRUE,_xll.ohTrigger(RecalcTrigger,Trigger1M)),NA())</f>
        <v>3.0488933989971656E-2</v>
      </c>
      <c r="L1567" s="52">
        <f>IFERROR(_xll.qlIndexFixing(Index3M,H1567,TRUE,_xll.ohTrigger(RecalcTrigger,Trigger3M)),NA())</f>
        <v>3.1870827093350935E-2</v>
      </c>
      <c r="M1567" s="52">
        <f>IFERROR(_xll.qlIndexFixing(ONIndex3M,I1567,TRUE,_xll.ohTrigger(RecalcTrigger,Trigger3M)),NA())</f>
        <v>3.1760817994648249E-2</v>
      </c>
      <c r="N1567" s="52">
        <f>IFERROR(_xll.qlIndexFixing(Index6M,$H1567,TRUE,_xll.ohTrigger(RecalcTrigger,Trigger6M)),NA())</f>
        <v>3.299965078381395E-2</v>
      </c>
      <c r="O1567" s="52">
        <f>IFERROR(_xll.qlIndexFixing(ONIndex6M,I1567,TRUE,_xll.ohTrigger(RecalcTrigger,Trigger6M)),NA())</f>
        <v>3.2761209927301138E-2</v>
      </c>
      <c r="P1567" s="52">
        <f>IFERROR(_xll.qlIndexFixing(Index1Y,$H1567,TRUE,_xll.ohTrigger(RecalcTrigger,Trigger1Y)),NA())</f>
        <v>3.3827664072688529E-2</v>
      </c>
      <c r="Q1567" s="52">
        <f>IFERROR(_xll.qlIndexFixing(ONIndex1Y,I1567,TRUE,_xll.ohTrigger(RecalcTrigger,Trigger1Y)),NA())</f>
        <v>3.3270147064534683E-2</v>
      </c>
    </row>
    <row r="1568" spans="2:17" x14ac:dyDescent="0.2">
      <c r="B1568" s="46" t="s">
        <v>51</v>
      </c>
      <c r="D1568" s="49">
        <f>_xll.qlCalendarAdvance(LocalCalendar,$D1567,B1568,"f",FALSE)</f>
        <v>50292</v>
      </c>
      <c r="E1568" s="49">
        <f>_xll.qlInterestRateIndexValueDate(IndexON,D1568)</f>
        <v>50292</v>
      </c>
      <c r="F1568" s="52">
        <f>IFERROR(_xll.qlIndexFixing(IndexON,D1568,TRUE,_xll.ohTrigger(RecalcTrigger,TriggerON)),NA())</f>
        <v>2.9618138465004051E-2</v>
      </c>
      <c r="H1568" s="49">
        <f>_xll.qlCalendarAdvance(IborCalendar,$H1567,B1568,"f",FALSE)</f>
        <v>50284</v>
      </c>
      <c r="I1568" s="49">
        <f>_xll.qlInterestRateIndexValueDate(Index1M,$H1568)</f>
        <v>50286</v>
      </c>
      <c r="J1568" s="52">
        <f>IFERROR(_xll.qlIndexFixing(Index1M,$H1568,TRUE,_xll.ohTrigger(RecalcTrigger,Trigger1M)),NA())</f>
        <v>3.0521155376505571E-2</v>
      </c>
      <c r="K1568" s="52">
        <f>IFERROR(_xll.qlIndexFixing(ONIndex1M,I1568,TRUE,_xll.ohTrigger(RecalcTrigger,Trigger1M)),NA())</f>
        <v>3.0486476210311864E-2</v>
      </c>
      <c r="L1568" s="52">
        <f>IFERROR(_xll.qlIndexFixing(Index3M,H1568,TRUE,_xll.ohTrigger(RecalcTrigger,Trigger3M)),NA())</f>
        <v>3.1866912130479159E-2</v>
      </c>
      <c r="M1568" s="52">
        <f>IFERROR(_xll.qlIndexFixing(ONIndex3M,I1568,TRUE,_xll.ohTrigger(RecalcTrigger,Trigger3M)),NA())</f>
        <v>3.175803367099661E-2</v>
      </c>
      <c r="N1568" s="52">
        <f>IFERROR(_xll.qlIndexFixing(Index6M,$H1568,TRUE,_xll.ohTrigger(RecalcTrigger,Trigger6M)),NA())</f>
        <v>3.2994443293891507E-2</v>
      </c>
      <c r="O1568" s="52">
        <f>IFERROR(_xll.qlIndexFixing(ONIndex6M,I1568,TRUE,_xll.ohTrigger(RecalcTrigger,Trigger6M)),NA())</f>
        <v>3.2758456687025372E-2</v>
      </c>
      <c r="P1568" s="52">
        <f>IFERROR(_xll.qlIndexFixing(Index1Y,$H1568,TRUE,_xll.ohTrigger(RecalcTrigger,Trigger1Y)),NA())</f>
        <v>3.3828234851449111E-2</v>
      </c>
      <c r="Q1568" s="52">
        <f>IFERROR(_xll.qlIndexFixing(ONIndex1Y,I1568,TRUE,_xll.ohTrigger(RecalcTrigger,Trigger1Y)),NA())</f>
        <v>3.3268241745112448E-2</v>
      </c>
    </row>
    <row r="1569" spans="2:17" x14ac:dyDescent="0.2">
      <c r="B1569" s="46" t="s">
        <v>51</v>
      </c>
      <c r="D1569" s="49">
        <f>_xll.qlCalendarAdvance(LocalCalendar,$D1568,B1569,"f",FALSE)</f>
        <v>50299</v>
      </c>
      <c r="E1569" s="49">
        <f>_xll.qlInterestRateIndexValueDate(IndexON,D1569)</f>
        <v>50299</v>
      </c>
      <c r="F1569" s="52">
        <f>IFERROR(_xll.qlIndexFixing(IndexON,D1569,TRUE,_xll.ohTrigger(RecalcTrigger,TriggerON)),NA())</f>
        <v>2.9615725096379109E-2</v>
      </c>
      <c r="H1569" s="49">
        <f>_xll.qlCalendarAdvance(IborCalendar,$H1568,B1569,"f",FALSE)</f>
        <v>50291</v>
      </c>
      <c r="I1569" s="49">
        <f>_xll.qlInterestRateIndexValueDate(Index1M,$H1569)</f>
        <v>50293</v>
      </c>
      <c r="J1569" s="52">
        <f>IFERROR(_xll.qlIndexFixing(Index1M,$H1569,TRUE,_xll.ohTrigger(RecalcTrigger,Trigger1M)),NA())</f>
        <v>3.0519875367831521E-2</v>
      </c>
      <c r="K1569" s="52">
        <f>IFERROR(_xll.qlIndexFixing(ONIndex1M,I1569,TRUE,_xll.ohTrigger(RecalcTrigger,Trigger1M)),NA())</f>
        <v>3.0484037544082909E-2</v>
      </c>
      <c r="L1569" s="52">
        <f>IFERROR(_xll.qlIndexFixing(Index3M,H1569,TRUE,_xll.ohTrigger(RecalcTrigger,Trigger3M)),NA())</f>
        <v>3.1864230117657218E-2</v>
      </c>
      <c r="M1569" s="52">
        <f>IFERROR(_xll.qlIndexFixing(ONIndex3M,I1569,TRUE,_xll.ohTrigger(RecalcTrigger,Trigger3M)),NA())</f>
        <v>3.1755265973325564E-2</v>
      </c>
      <c r="N1569" s="52">
        <f>IFERROR(_xll.qlIndexFixing(Index6M,$H1569,TRUE,_xll.ohTrigger(RecalcTrigger,Trigger6M)),NA())</f>
        <v>3.2991908653726129E-2</v>
      </c>
      <c r="O1569" s="52">
        <f>IFERROR(_xll.qlIndexFixing(ONIndex6M,I1569,TRUE,_xll.ohTrigger(RecalcTrigger,Trigger6M)),NA())</f>
        <v>3.2755722190316305E-2</v>
      </c>
      <c r="P1569" s="52">
        <f>IFERROR(_xll.qlIndexFixing(Index1Y,$H1569,TRUE,_xll.ohTrigger(RecalcTrigger,Trigger1Y)),NA())</f>
        <v>3.3828903371546912E-2</v>
      </c>
      <c r="Q1569" s="52">
        <f>IFERROR(_xll.qlIndexFixing(ONIndex1Y,I1569,TRUE,_xll.ohTrigger(RecalcTrigger,Trigger1Y)),NA())</f>
        <v>3.3266430934331126E-2</v>
      </c>
    </row>
    <row r="1570" spans="2:17" x14ac:dyDescent="0.2">
      <c r="B1570" s="46" t="s">
        <v>51</v>
      </c>
      <c r="D1570" s="49">
        <f>_xll.qlCalendarAdvance(LocalCalendar,$D1569,B1570,"f",FALSE)</f>
        <v>50306</v>
      </c>
      <c r="E1570" s="49">
        <f>_xll.qlInterestRateIndexValueDate(IndexON,D1570)</f>
        <v>50306</v>
      </c>
      <c r="F1570" s="52">
        <f>IFERROR(_xll.qlIndexFixing(IndexON,D1570,TRUE,_xll.ohTrigger(RecalcTrigger,TriggerON)),NA())</f>
        <v>2.9613350246542325E-2</v>
      </c>
      <c r="H1570" s="49">
        <f>_xll.qlCalendarAdvance(IborCalendar,$H1569,B1570,"f",FALSE)</f>
        <v>50298</v>
      </c>
      <c r="I1570" s="49">
        <f>_xll.qlInterestRateIndexValueDate(Index1M,$H1570)</f>
        <v>50300</v>
      </c>
      <c r="J1570" s="52">
        <f>IFERROR(_xll.qlIndexFixing(Index1M,$H1570,TRUE,_xll.ohTrigger(RecalcTrigger,Trigger1M)),NA())</f>
        <v>3.0516369258538623E-2</v>
      </c>
      <c r="K1570" s="52">
        <f>IFERROR(_xll.qlIndexFixing(ONIndex1M,I1570,TRUE,_xll.ohTrigger(RecalcTrigger,Trigger1M)),NA())</f>
        <v>3.0481617991364729E-2</v>
      </c>
      <c r="L1570" s="52">
        <f>IFERROR(_xll.qlIndexFixing(Index3M,H1570,TRUE,_xll.ohTrigger(RecalcTrigger,Trigger3M)),NA())</f>
        <v>3.1861564864971416E-2</v>
      </c>
      <c r="M1570" s="52">
        <f>IFERROR(_xll.qlIndexFixing(ONIndex3M,I1570,TRUE,_xll.ohTrigger(RecalcTrigger,Trigger3M)),NA())</f>
        <v>3.1752514901715045E-2</v>
      </c>
      <c r="N1570" s="52">
        <f>IFERROR(_xll.qlIndexFixing(Index6M,$H1570,TRUE,_xll.ohTrigger(RecalcTrigger,Trigger6M)),NA())</f>
        <v>3.2989393069461921E-2</v>
      </c>
      <c r="O1570" s="52">
        <f>IFERROR(_xll.qlIndexFixing(ONIndex6M,I1570,TRUE,_xll.ohTrigger(RecalcTrigger,Trigger6M)),NA())</f>
        <v>3.2753006437253873E-2</v>
      </c>
      <c r="P1570" s="52">
        <f>IFERROR(_xll.qlIndexFixing(Index1Y,$H1570,TRUE,_xll.ohTrigger(RecalcTrigger,Trigger1Y)),NA())</f>
        <v>3.3829669633174429E-2</v>
      </c>
      <c r="Q1570" s="52">
        <f>IFERROR(_xll.qlIndexFixing(ONIndex1Y,I1570,TRUE,_xll.ohTrigger(RecalcTrigger,Trigger1Y)),NA())</f>
        <v>3.3264714632110781E-2</v>
      </c>
    </row>
    <row r="1571" spans="2:17" x14ac:dyDescent="0.2">
      <c r="B1571" s="46" t="s">
        <v>51</v>
      </c>
      <c r="D1571" s="49">
        <f>_xll.qlCalendarAdvance(LocalCalendar,$D1570,B1571,"f",FALSE)</f>
        <v>50313</v>
      </c>
      <c r="E1571" s="49">
        <f>_xll.qlInterestRateIndexValueDate(IndexON,D1571)</f>
        <v>50313</v>
      </c>
      <c r="F1571" s="52">
        <f>IFERROR(_xll.qlIndexFixing(IndexON,D1571,TRUE,_xll.ohTrigger(RecalcTrigger,TriggerON)),NA())</f>
        <v>2.9611013915733508E-2</v>
      </c>
      <c r="H1571" s="49">
        <f>_xll.qlCalendarAdvance(IborCalendar,$H1570,B1571,"f",FALSE)</f>
        <v>50305</v>
      </c>
      <c r="I1571" s="49">
        <f>_xll.qlInterestRateIndexValueDate(Index1M,$H1571)</f>
        <v>50307</v>
      </c>
      <c r="J1571" s="52">
        <f>IFERROR(_xll.qlIndexFixing(Index1M,$H1571,TRUE,_xll.ohTrigger(RecalcTrigger,Trigger1M)),NA())</f>
        <v>3.0514004945825512E-2</v>
      </c>
      <c r="K1571" s="52">
        <f>IFERROR(_xll.qlIndexFixing(ONIndex1M,I1571,TRUE,_xll.ohTrigger(RecalcTrigger,Trigger1M)),NA())</f>
        <v>3.0479217552157323E-2</v>
      </c>
      <c r="L1571" s="52">
        <f>IFERROR(_xll.qlIndexFixing(Index3M,H1571,TRUE,_xll.ohTrigger(RecalcTrigger,Trigger3M)),NA())</f>
        <v>3.1858916372390127E-2</v>
      </c>
      <c r="M1571" s="52">
        <f>IFERROR(_xll.qlIndexFixing(ONIndex3M,I1571,TRUE,_xll.ohTrigger(RecalcTrigger,Trigger3M)),NA())</f>
        <v>3.1749780455925247E-2</v>
      </c>
      <c r="N1571" s="52">
        <f>IFERROR(_xll.qlIndexFixing(Index6M,$H1571,TRUE,_xll.ohTrigger(RecalcTrigger,Trigger6M)),NA())</f>
        <v>3.298689654102821E-2</v>
      </c>
      <c r="O1571" s="52">
        <f>IFERROR(_xll.qlIndexFixing(ONIndex6M,I1571,TRUE,_xll.ohTrigger(RecalcTrigger,Trigger6M)),NA())</f>
        <v>3.275030942775814E-2</v>
      </c>
      <c r="P1571" s="52">
        <f>IFERROR(_xll.qlIndexFixing(Index1Y,$H1571,TRUE,_xll.ohTrigger(RecalcTrigger,Trigger1Y)),NA())</f>
        <v>3.3830533636551988E-2</v>
      </c>
      <c r="Q1571" s="52">
        <f>IFERROR(_xll.qlIndexFixing(ONIndex1Y,I1571,TRUE,_xll.ohTrigger(RecalcTrigger,Trigger1Y)),NA())</f>
        <v>3.3263092838371477E-2</v>
      </c>
    </row>
    <row r="1572" spans="2:17" x14ac:dyDescent="0.2">
      <c r="B1572" s="46" t="s">
        <v>51</v>
      </c>
      <c r="D1572" s="49">
        <f>_xll.qlCalendarAdvance(LocalCalendar,$D1571,B1572,"f",FALSE)</f>
        <v>50320</v>
      </c>
      <c r="E1572" s="49">
        <f>_xll.qlInterestRateIndexValueDate(IndexON,D1572)</f>
        <v>50320</v>
      </c>
      <c r="F1572" s="52">
        <f>IFERROR(_xll.qlIndexFixing(IndexON,D1572,TRUE,_xll.ohTrigger(RecalcTrigger,TriggerON)),NA())</f>
        <v>2.9608716103712851E-2</v>
      </c>
      <c r="H1572" s="49">
        <f>_xll.qlCalendarAdvance(IborCalendar,$H1571,B1572,"f",FALSE)</f>
        <v>50312</v>
      </c>
      <c r="I1572" s="49">
        <f>_xll.qlInterestRateIndexValueDate(Index1M,$H1572)</f>
        <v>50314</v>
      </c>
      <c r="J1572" s="52">
        <f>IFERROR(_xll.qlIndexFixing(Index1M,$H1572,TRUE,_xll.ohTrigger(RecalcTrigger,Trigger1M)),NA())</f>
        <v>3.0511659797280155E-2</v>
      </c>
      <c r="K1572" s="52">
        <f>IFERROR(_xll.qlIndexFixing(ONIndex1M,I1572,TRUE,_xll.ohTrigger(RecalcTrigger,Trigger1M)),NA())</f>
        <v>3.0476836226380755E-2</v>
      </c>
      <c r="L1572" s="52">
        <f>IFERROR(_xll.qlIndexFixing(Index3M,H1572,TRUE,_xll.ohTrigger(RecalcTrigger,Trigger3M)),NA())</f>
        <v>3.1861169630116176E-2</v>
      </c>
      <c r="M1572" s="52">
        <f>IFERROR(_xll.qlIndexFixing(ONIndex3M,I1572,TRUE,_xll.ohTrigger(RecalcTrigger,Trigger3M)),NA())</f>
        <v>3.1747062636116041E-2</v>
      </c>
      <c r="N1572" s="52">
        <f>IFERROR(_xll.qlIndexFixing(Index6M,$H1572,TRUE,_xll.ohTrigger(RecalcTrigger,Trigger6M)),NA())</f>
        <v>3.2985751533895977E-2</v>
      </c>
      <c r="O1572" s="52">
        <f>IFERROR(_xll.qlIndexFixing(ONIndex6M,I1572,TRUE,_xll.ohTrigger(RecalcTrigger,Trigger6M)),NA())</f>
        <v>3.2747631161909041E-2</v>
      </c>
      <c r="P1572" s="52">
        <f>IFERROR(_xll.qlIndexFixing(Index1Y,$H1572,TRUE,_xll.ohTrigger(RecalcTrigger,Trigger1Y)),NA())</f>
        <v>3.3831495381927486E-2</v>
      </c>
      <c r="Q1572" s="52">
        <f>IFERROR(_xll.qlIndexFixing(ONIndex1Y,I1572,TRUE,_xll.ohTrigger(RecalcTrigger,Trigger1Y)),NA())</f>
        <v>3.3261565553193151E-2</v>
      </c>
    </row>
    <row r="1573" spans="2:17" x14ac:dyDescent="0.2">
      <c r="B1573" s="46" t="s">
        <v>51</v>
      </c>
      <c r="D1573" s="49">
        <f>_xll.qlCalendarAdvance(LocalCalendar,$D1572,B1573,"f",FALSE)</f>
        <v>50327</v>
      </c>
      <c r="E1573" s="49">
        <f>_xll.qlInterestRateIndexValueDate(IndexON,D1573)</f>
        <v>50327</v>
      </c>
      <c r="F1573" s="52">
        <f>IFERROR(_xll.qlIndexFixing(IndexON,D1573,TRUE,_xll.ohTrigger(RecalcTrigger,TriggerON)),NA())</f>
        <v>2.9606456810560289E-2</v>
      </c>
      <c r="H1573" s="49">
        <f>_xll.qlCalendarAdvance(IborCalendar,$H1572,B1573,"f",FALSE)</f>
        <v>50319</v>
      </c>
      <c r="I1573" s="49">
        <f>_xll.qlInterestRateIndexValueDate(Index1M,$H1573)</f>
        <v>50321</v>
      </c>
      <c r="J1573" s="52">
        <f>IFERROR(_xll.qlIndexFixing(Index1M,$H1573,TRUE,_xll.ohTrigger(RecalcTrigger,Trigger1M)),NA())</f>
        <v>3.0509333812892558E-2</v>
      </c>
      <c r="K1573" s="52">
        <f>IFERROR(_xll.qlIndexFixing(ONIndex1M,I1573,TRUE,_xll.ohTrigger(RecalcTrigger,Trigger1M)),NA())</f>
        <v>3.0474474014114961E-2</v>
      </c>
      <c r="L1573" s="52">
        <f>IFERROR(_xll.qlIndexFixing(Index3M,H1573,TRUE,_xll.ohTrigger(RecalcTrigger,Trigger3M)),NA())</f>
        <v>3.1854891635529806E-2</v>
      </c>
      <c r="M1573" s="52">
        <f>IFERROR(_xll.qlIndexFixing(ONIndex3M,I1573,TRUE,_xll.ohTrigger(RecalcTrigger,Trigger3M)),NA())</f>
        <v>3.1744361442207492E-2</v>
      </c>
      <c r="N1573" s="52">
        <f>IFERROR(_xll.qlIndexFixing(Index6M,$H1573,TRUE,_xll.ohTrigger(RecalcTrigger,Trigger6M)),NA())</f>
        <v>3.2983294254743507E-2</v>
      </c>
      <c r="O1573" s="52">
        <f>IFERROR(_xll.qlIndexFixing(ONIndex6M,I1573,TRUE,_xll.ohTrigger(RecalcTrigger,Trigger6M)),NA())</f>
        <v>3.2744971639626641E-2</v>
      </c>
      <c r="P1573" s="52">
        <f>IFERROR(_xll.qlIndexFixing(Index1Y,$H1573,TRUE,_xll.ohTrigger(RecalcTrigger,Trigger1Y)),NA())</f>
        <v>3.3832554869577543E-2</v>
      </c>
      <c r="Q1573" s="52">
        <f>IFERROR(_xll.qlIndexFixing(ONIndex1Y,I1573,TRUE,_xll.ohTrigger(RecalcTrigger,Trigger1Y)),NA())</f>
        <v>3.3260132776495865E-2</v>
      </c>
    </row>
    <row r="1574" spans="2:17" x14ac:dyDescent="0.2">
      <c r="B1574" s="46" t="s">
        <v>51</v>
      </c>
      <c r="D1574" s="49">
        <f>_xll.qlCalendarAdvance(LocalCalendar,$D1573,B1574,"f",FALSE)</f>
        <v>50334</v>
      </c>
      <c r="E1574" s="49">
        <f>_xll.qlInterestRateIndexValueDate(IndexON,D1574)</f>
        <v>50334</v>
      </c>
      <c r="F1574" s="52">
        <f>IFERROR(_xll.qlIndexFixing(IndexON,D1574,TRUE,_xll.ohTrigger(RecalcTrigger,TriggerON)),NA())</f>
        <v>2.9604236036275822E-2</v>
      </c>
      <c r="H1574" s="49">
        <f>_xll.qlCalendarAdvance(IborCalendar,$H1573,B1574,"f",FALSE)</f>
        <v>50326</v>
      </c>
      <c r="I1574" s="49">
        <f>_xll.qlInterestRateIndexValueDate(Index1M,$H1574)</f>
        <v>50328</v>
      </c>
      <c r="J1574" s="52">
        <f>IFERROR(_xll.qlIndexFixing(Index1M,$H1574,TRUE,_xll.ohTrigger(RecalcTrigger,Trigger1M)),NA())</f>
        <v>3.0507026992645236E-2</v>
      </c>
      <c r="K1574" s="52">
        <f>IFERROR(_xll.qlIndexFixing(ONIndex1M,I1574,TRUE,_xll.ohTrigger(RecalcTrigger,Trigger1M)),NA())</f>
        <v>3.0472130915280005E-2</v>
      </c>
      <c r="L1574" s="52">
        <f>IFERROR(_xll.qlIndexFixing(Index3M,H1574,TRUE,_xll.ohTrigger(RecalcTrigger,Trigger3M)),NA())</f>
        <v>3.1852294391331838E-2</v>
      </c>
      <c r="M1574" s="52">
        <f>IFERROR(_xll.qlIndexFixing(ONIndex3M,I1574,TRUE,_xll.ohTrigger(RecalcTrigger,Trigger3M)),NA())</f>
        <v>3.1741676874279534E-2</v>
      </c>
      <c r="N1574" s="52">
        <f>IFERROR(_xll.qlIndexFixing(Index6M,$H1574,TRUE,_xll.ohTrigger(RecalcTrigger,Trigger6M)),NA())</f>
        <v>3.2980856032955086E-2</v>
      </c>
      <c r="O1574" s="52">
        <f>IFERROR(_xll.qlIndexFixing(ONIndex6M,I1574,TRUE,_xll.ohTrigger(RecalcTrigger,Trigger6M)),NA())</f>
        <v>3.274233086091094E-2</v>
      </c>
      <c r="P1574" s="52">
        <f>IFERROR(_xll.qlIndexFixing(Index1Y,$H1574,TRUE,_xll.ohTrigger(RecalcTrigger,Trigger1Y)),NA())</f>
        <v>3.3833712099806991E-2</v>
      </c>
      <c r="Q1574" s="52">
        <f>IFERROR(_xll.qlIndexFixing(ONIndex1Y,I1574,TRUE,_xll.ohTrigger(RecalcTrigger,Trigger1Y)),NA())</f>
        <v>3.3258794508519429E-2</v>
      </c>
    </row>
    <row r="1575" spans="2:17" x14ac:dyDescent="0.2">
      <c r="B1575" s="46" t="s">
        <v>51</v>
      </c>
      <c r="D1575" s="49">
        <f>_xll.qlCalendarAdvance(LocalCalendar,$D1574,B1575,"f",FALSE)</f>
        <v>50341</v>
      </c>
      <c r="E1575" s="49">
        <f>_xll.qlInterestRateIndexValueDate(IndexON,D1575)</f>
        <v>50341</v>
      </c>
      <c r="F1575" s="52">
        <f>IFERROR(_xll.qlIndexFixing(IndexON,D1575,TRUE,_xll.ohTrigger(RecalcTrigger,TriggerON)),NA())</f>
        <v>2.9602053780939386E-2</v>
      </c>
      <c r="H1575" s="49">
        <f>_xll.qlCalendarAdvance(IborCalendar,$H1574,B1575,"f",FALSE)</f>
        <v>50333</v>
      </c>
      <c r="I1575" s="49">
        <f>_xll.qlInterestRateIndexValueDate(Index1M,$H1575)</f>
        <v>50335</v>
      </c>
      <c r="J1575" s="52">
        <f>IFERROR(_xll.qlIndexFixing(Index1M,$H1575,TRUE,_xll.ohTrigger(RecalcTrigger,Trigger1M)),NA())</f>
        <v>3.0504739336528197E-2</v>
      </c>
      <c r="K1575" s="52">
        <f>IFERROR(_xll.qlIndexFixing(ONIndex1M,I1575,TRUE,_xll.ohTrigger(RecalcTrigger,Trigger1M)),NA())</f>
        <v>3.0469806929875887E-2</v>
      </c>
      <c r="L1575" s="52">
        <f>IFERROR(_xll.qlIndexFixing(Index3M,H1575,TRUE,_xll.ohTrigger(RecalcTrigger,Trigger3M)),NA())</f>
        <v>3.1849713908596519E-2</v>
      </c>
      <c r="M1575" s="52">
        <f>IFERROR(_xll.qlIndexFixing(ONIndex3M,I1575,TRUE,_xll.ohTrigger(RecalcTrigger,Trigger3M)),NA())</f>
        <v>3.1739008932172297E-2</v>
      </c>
      <c r="N1575" s="52">
        <f>IFERROR(_xll.qlIndexFixing(Index6M,$H1575,TRUE,_xll.ohTrigger(RecalcTrigger,Trigger6M)),NA())</f>
        <v>3.2978436868459547E-2</v>
      </c>
      <c r="O1575" s="52">
        <f>IFERROR(_xll.qlIndexFixing(ONIndex6M,I1575,TRUE,_xll.ohTrigger(RecalcTrigger,Trigger6M)),NA())</f>
        <v>3.2739708825682001E-2</v>
      </c>
      <c r="P1575" s="52">
        <f>IFERROR(_xll.qlIndexFixing(Index1Y,$H1575,TRUE,_xll.ohTrigger(RecalcTrigger,Trigger1Y)),NA())</f>
        <v>3.3834967072948287E-2</v>
      </c>
      <c r="Q1575" s="52">
        <f>IFERROR(_xll.qlIndexFixing(ONIndex1Y,I1575,TRUE,_xll.ohTrigger(RecalcTrigger,Trigger1Y)),NA())</f>
        <v>3.3257550748864162E-2</v>
      </c>
    </row>
    <row r="1576" spans="2:17" x14ac:dyDescent="0.2">
      <c r="B1576" s="46" t="s">
        <v>51</v>
      </c>
      <c r="D1576" s="49">
        <f>_xll.qlCalendarAdvance(LocalCalendar,$D1575,B1576,"f",FALSE)</f>
        <v>50348</v>
      </c>
      <c r="E1576" s="49">
        <f>_xll.qlInterestRateIndexValueDate(IndexON,D1576)</f>
        <v>50348</v>
      </c>
      <c r="F1576" s="52">
        <f>IFERROR(_xll.qlIndexFixing(IndexON,D1576,TRUE,_xll.ohTrigger(RecalcTrigger,TriggerON)),NA())</f>
        <v>2.9599910044391109E-2</v>
      </c>
      <c r="H1576" s="49">
        <f>_xll.qlCalendarAdvance(IborCalendar,$H1575,B1576,"f",FALSE)</f>
        <v>50340</v>
      </c>
      <c r="I1576" s="49">
        <f>_xll.qlInterestRateIndexValueDate(Index1M,$H1576)</f>
        <v>50342</v>
      </c>
      <c r="J1576" s="52">
        <f>IFERROR(_xll.qlIndexFixing(Index1M,$H1576,TRUE,_xll.ohTrigger(RecalcTrigger,Trigger1M)),NA())</f>
        <v>3.0502470844531449E-2</v>
      </c>
      <c r="K1576" s="52">
        <f>IFERROR(_xll.qlIndexFixing(ONIndex1M,I1576,TRUE,_xll.ohTrigger(RecalcTrigger,Trigger1M)),NA())</f>
        <v>3.0467502057982543E-2</v>
      </c>
      <c r="L1576" s="52">
        <f>IFERROR(_xll.qlIndexFixing(Index3M,H1576,TRUE,_xll.ohTrigger(RecalcTrigger,Trigger3M)),NA())</f>
        <v>3.1847150187295177E-2</v>
      </c>
      <c r="M1576" s="52">
        <f>IFERROR(_xll.qlIndexFixing(ONIndex3M,I1576,TRUE,_xll.ohTrigger(RecalcTrigger,Trigger3M)),NA())</f>
        <v>3.1736357616045652E-2</v>
      </c>
      <c r="N1576" s="52">
        <f>IFERROR(_xll.qlIndexFixing(Index6M,$H1576,TRUE,_xll.ohTrigger(RecalcTrigger,Trigger6M)),NA())</f>
        <v>3.2976036761189251E-2</v>
      </c>
      <c r="O1576" s="52">
        <f>IFERROR(_xll.qlIndexFixing(ONIndex6M,I1576,TRUE,_xll.ohTrigger(RecalcTrigger,Trigger6M)),NA())</f>
        <v>3.273710553425957E-2</v>
      </c>
      <c r="P1576" s="52">
        <f>IFERROR(_xll.qlIndexFixing(Index1Y,$H1576,TRUE,_xll.ohTrigger(RecalcTrigger,Trigger1Y)),NA())</f>
        <v>3.3836319789361913E-2</v>
      </c>
      <c r="Q1576" s="52">
        <f>IFERROR(_xll.qlIndexFixing(ONIndex1Y,I1576,TRUE,_xll.ohTrigger(RecalcTrigger,Trigger1Y)),NA())</f>
        <v>3.3256401497849808E-2</v>
      </c>
    </row>
    <row r="1577" spans="2:17" x14ac:dyDescent="0.2">
      <c r="B1577" s="46" t="s">
        <v>51</v>
      </c>
      <c r="D1577" s="49">
        <f>_xll.qlCalendarAdvance(LocalCalendar,$D1576,B1577,"f",FALSE)</f>
        <v>50356</v>
      </c>
      <c r="E1577" s="49">
        <f>_xll.qlInterestRateIndexValueDate(IndexON,D1577)</f>
        <v>50356</v>
      </c>
      <c r="F1577" s="52">
        <f>IFERROR(_xll.qlIndexFixing(IndexON,D1577,TRUE,_xll.ohTrigger(RecalcTrigger,TriggerON)),NA())</f>
        <v>2.9597507225807007E-2</v>
      </c>
      <c r="H1577" s="49">
        <f>_xll.qlCalendarAdvance(IborCalendar,$H1576,B1577,"f",FALSE)</f>
        <v>50347</v>
      </c>
      <c r="I1577" s="49">
        <f>_xll.qlInterestRateIndexValueDate(Index1M,$H1577)</f>
        <v>50349</v>
      </c>
      <c r="J1577" s="52">
        <f>IFERROR(_xll.qlIndexFixing(Index1M,$H1577,TRUE,_xll.ohTrigger(RecalcTrigger,Trigger1M)),NA())</f>
        <v>3.0500221516642501E-2</v>
      </c>
      <c r="K1577" s="52">
        <f>IFERROR(_xll.qlIndexFixing(ONIndex1M,I1577,TRUE,_xll.ohTrigger(RecalcTrigger,Trigger1M)),NA())</f>
        <v>3.0465216299599973E-2</v>
      </c>
      <c r="L1577" s="52">
        <f>IFERROR(_xll.qlIndexFixing(Index3M,H1577,TRUE,_xll.ohTrigger(RecalcTrigger,Trigger3M)),NA())</f>
        <v>3.1844603227391327E-2</v>
      </c>
      <c r="M1577" s="52">
        <f>IFERROR(_xll.qlIndexFixing(ONIndex3M,I1577,TRUE,_xll.ohTrigger(RecalcTrigger,Trigger3M)),NA())</f>
        <v>3.1733722925899599E-2</v>
      </c>
      <c r="N1577" s="52">
        <f>IFERROR(_xll.qlIndexFixing(Index6M,$H1577,TRUE,_xll.ohTrigger(RecalcTrigger,Trigger6M)),NA())</f>
        <v>3.2972317538943967E-2</v>
      </c>
      <c r="O1577" s="52">
        <f>IFERROR(_xll.qlIndexFixing(ONIndex6M,I1577,TRUE,_xll.ohTrigger(RecalcTrigger,Trigger6M)),NA())</f>
        <v>3.2734520986243965E-2</v>
      </c>
      <c r="P1577" s="52">
        <f>IFERROR(_xll.qlIndexFixing(Index1Y,$H1577,TRUE,_xll.ohTrigger(RecalcTrigger,Trigger1Y)),NA())</f>
        <v>3.3837770249436808E-2</v>
      </c>
      <c r="Q1577" s="52">
        <f>IFERROR(_xll.qlIndexFixing(ONIndex1Y,I1577,TRUE,_xll.ohTrigger(RecalcTrigger,Trigger1Y)),NA())</f>
        <v>3.3255346755316495E-2</v>
      </c>
    </row>
    <row r="1578" spans="2:17" x14ac:dyDescent="0.2">
      <c r="B1578" s="46" t="s">
        <v>51</v>
      </c>
      <c r="D1578" s="49">
        <f>_xll.qlCalendarAdvance(LocalCalendar,$D1577,B1578,"f",FALSE)</f>
        <v>50363</v>
      </c>
      <c r="E1578" s="49">
        <f>_xll.qlInterestRateIndexValueDate(IndexON,D1578)</f>
        <v>50363</v>
      </c>
      <c r="F1578" s="52">
        <f>IFERROR(_xll.qlIndexFixing(IndexON,D1578,TRUE,_xll.ohTrigger(RecalcTrigger,TriggerON)),NA())</f>
        <v>2.9595446029713202E-2</v>
      </c>
      <c r="H1578" s="49">
        <f>_xll.qlCalendarAdvance(IborCalendar,$H1577,B1578,"f",FALSE)</f>
        <v>50354</v>
      </c>
      <c r="I1578" s="49">
        <f>_xll.qlInterestRateIndexValueDate(Index1M,$H1578)</f>
        <v>50356</v>
      </c>
      <c r="J1578" s="52">
        <f>IFERROR(_xll.qlIndexFixing(Index1M,$H1578,TRUE,_xll.ohTrigger(RecalcTrigger,Trigger1M)),NA())</f>
        <v>3.0497991352846365E-2</v>
      </c>
      <c r="K1578" s="52">
        <f>IFERROR(_xll.qlIndexFixing(ONIndex1M,I1578,TRUE,_xll.ohTrigger(RecalcTrigger,Trigger1M)),NA())</f>
        <v>3.0462949654648241E-2</v>
      </c>
      <c r="L1578" s="52">
        <f>IFERROR(_xll.qlIndexFixing(Index3M,H1578,TRUE,_xll.ohTrigger(RecalcTrigger,Trigger3M)),NA())</f>
        <v>3.1842073028855424E-2</v>
      </c>
      <c r="M1578" s="52">
        <f>IFERROR(_xll.qlIndexFixing(ONIndex3M,I1578,TRUE,_xll.ohTrigger(RecalcTrigger,Trigger3M)),NA())</f>
        <v>3.1731104861654202E-2</v>
      </c>
      <c r="N1578" s="52">
        <f>IFERROR(_xll.qlIndexFixing(Index6M,$H1578,TRUE,_xll.ohTrigger(RecalcTrigger,Trigger6M)),NA())</f>
        <v>3.2969954399375299E-2</v>
      </c>
      <c r="O1578" s="52">
        <f>IFERROR(_xll.qlIndexFixing(ONIndex6M,I1578,TRUE,_xll.ohTrigger(RecalcTrigger,Trigger6M)),NA())</f>
        <v>3.2731955181874994E-2</v>
      </c>
      <c r="P1578" s="52">
        <f>IFERROR(_xll.qlIndexFixing(Index1Y,$H1578,TRUE,_xll.ohTrigger(RecalcTrigger,Trigger1Y)),NA())</f>
        <v>3.3839318453590402E-2</v>
      </c>
      <c r="Q1578" s="52">
        <f>IFERROR(_xll.qlIndexFixing(ONIndex1Y,I1578,TRUE,_xll.ohTrigger(RecalcTrigger,Trigger1Y)),NA())</f>
        <v>3.3254386521344159E-2</v>
      </c>
    </row>
    <row r="1579" spans="2:17" x14ac:dyDescent="0.2">
      <c r="B1579" s="46" t="s">
        <v>51</v>
      </c>
      <c r="D1579" s="49">
        <f>_xll.qlCalendarAdvance(LocalCalendar,$D1578,B1579,"f",FALSE)</f>
        <v>50371</v>
      </c>
      <c r="E1579" s="49">
        <f>_xll.qlInterestRateIndexValueDate(IndexON,D1579)</f>
        <v>50371</v>
      </c>
      <c r="F1579" s="52">
        <f>IFERROR(_xll.qlIndexFixing(IndexON,D1579,TRUE,_xll.ohTrigger(RecalcTrigger,TriggerON)),NA())</f>
        <v>2.959528545098955E-2</v>
      </c>
      <c r="H1579" s="49">
        <f>_xll.qlCalendarAdvance(IborCalendar,$H1578,B1579,"f",FALSE)</f>
        <v>50361</v>
      </c>
      <c r="I1579" s="49">
        <f>_xll.qlInterestRateIndexValueDate(Index1M,$H1579)</f>
        <v>50363</v>
      </c>
      <c r="J1579" s="52">
        <f>IFERROR(_xll.qlIndexFixing(Index1M,$H1579,TRUE,_xll.ohTrigger(RecalcTrigger,Trigger1M)),NA())</f>
        <v>3.0495780353135549E-2</v>
      </c>
      <c r="K1579" s="52">
        <f>IFERROR(_xll.qlIndexFixing(ONIndex1M,I1579,TRUE,_xll.ohTrigger(RecalcTrigger,Trigger1M)),NA())</f>
        <v>3.0460702123127348E-2</v>
      </c>
      <c r="L1579" s="52">
        <f>IFERROR(_xll.qlIndexFixing(Index3M,H1579,TRUE,_xll.ohTrigger(RecalcTrigger,Trigger3M)),NA())</f>
        <v>3.1839559591652709E-2</v>
      </c>
      <c r="M1579" s="52">
        <f>IFERROR(_xll.qlIndexFixing(ONIndex3M,I1579,TRUE,_xll.ohTrigger(RecalcTrigger,Trigger3M)),NA())</f>
        <v>3.1728503423309462E-2</v>
      </c>
      <c r="N1579" s="52">
        <f>IFERROR(_xll.qlIndexFixing(Index6M,$H1579,TRUE,_xll.ohTrigger(RecalcTrigger,Trigger6M)),NA())</f>
        <v>3.2967610315086854E-2</v>
      </c>
      <c r="O1579" s="52">
        <f>IFERROR(_xll.qlIndexFixing(ONIndex6M,I1579,TRUE,_xll.ohTrigger(RecalcTrigger,Trigger6M)),NA())</f>
        <v>3.2729408121152659E-2</v>
      </c>
      <c r="P1579" s="52">
        <f>IFERROR(_xll.qlIndexFixing(Index1Y,$H1579,TRUE,_xll.ohTrigger(RecalcTrigger,Trigger1Y)),NA())</f>
        <v>3.384096440226704E-2</v>
      </c>
      <c r="Q1579" s="52">
        <f>IFERROR(_xll.qlIndexFixing(ONIndex1Y,I1579,TRUE,_xll.ohTrigger(RecalcTrigger,Trigger1Y)),NA())</f>
        <v>3.3253520795932801E-2</v>
      </c>
    </row>
    <row r="1580" spans="2:17" x14ac:dyDescent="0.2">
      <c r="B1580" s="46" t="s">
        <v>51</v>
      </c>
      <c r="D1580" s="49">
        <f>_xll.qlCalendarAdvance(LocalCalendar,$D1579,B1580,"f",FALSE)</f>
        <v>50378</v>
      </c>
      <c r="E1580" s="49">
        <f>_xll.qlInterestRateIndexValueDate(IndexON,D1580)</f>
        <v>50378</v>
      </c>
      <c r="F1580" s="52">
        <f>IFERROR(_xll.qlIndexFixing(IndexON,D1580,TRUE,_xll.ohTrigger(RecalcTrigger,TriggerON)),NA())</f>
        <v>2.9593311973687975E-2</v>
      </c>
      <c r="H1580" s="49">
        <f>_xll.qlCalendarAdvance(IborCalendar,$H1579,B1580,"f",FALSE)</f>
        <v>50368</v>
      </c>
      <c r="I1580" s="49">
        <f>_xll.qlInterestRateIndexValueDate(Index1M,$H1580)</f>
        <v>50371</v>
      </c>
      <c r="J1580" s="52">
        <f>IFERROR(_xll.qlIndexFixing(Index1M,$H1580,TRUE,_xll.ohTrigger(RecalcTrigger,Trigger1M)),NA())</f>
        <v>3.0493276962538229E-2</v>
      </c>
      <c r="K1580" s="52">
        <f>IFERROR(_xll.qlIndexFixing(ONIndex1M,I1580,TRUE,_xll.ohTrigger(RecalcTrigger,Trigger1M)),NA())</f>
        <v>3.0460417616655633E-2</v>
      </c>
      <c r="L1580" s="52">
        <f>IFERROR(_xll.qlIndexFixing(Index3M,H1580,TRUE,_xll.ohTrigger(RecalcTrigger,Trigger3M)),NA())</f>
        <v>3.1835478698945888E-2</v>
      </c>
      <c r="M1580" s="52">
        <f>IFERROR(_xll.qlIndexFixing(ONIndex3M,I1580,TRUE,_xll.ohTrigger(RecalcTrigger,Trigger3M)),NA())</f>
        <v>3.1727979139946072E-2</v>
      </c>
      <c r="N1580" s="52">
        <f>IFERROR(_xll.qlIndexFixing(Index6M,$H1580,TRUE,_xll.ohTrigger(RecalcTrigger,Trigger6M)),NA())</f>
        <v>3.2964954694526274E-2</v>
      </c>
      <c r="O1580" s="52">
        <f>IFERROR(_xll.qlIndexFixing(ONIndex6M,I1580,TRUE,_xll.ohTrigger(RecalcTrigger,Trigger6M)),NA())</f>
        <v>3.2729136092459754E-2</v>
      </c>
      <c r="P1580" s="52">
        <f>IFERROR(_xll.qlIndexFixing(Index1Y,$H1580,TRUE,_xll.ohTrigger(RecalcTrigger,Trigger1Y)),NA())</f>
        <v>3.3846491931547901E-2</v>
      </c>
      <c r="Q1580" s="52">
        <f>IFERROR(_xll.qlIndexFixing(ONIndex1Y,I1580,TRUE,_xll.ohTrigger(RecalcTrigger,Trigger1Y)),NA())</f>
        <v>3.3255618804979292E-2</v>
      </c>
    </row>
    <row r="1581" spans="2:17" x14ac:dyDescent="0.2">
      <c r="B1581" s="46" t="s">
        <v>51</v>
      </c>
      <c r="D1581" s="49">
        <f>_xll.qlCalendarAdvance(LocalCalendar,$D1580,B1581,"f",FALSE)</f>
        <v>50385</v>
      </c>
      <c r="E1581" s="49">
        <f>_xll.qlInterestRateIndexValueDate(IndexON,D1581)</f>
        <v>50385</v>
      </c>
      <c r="F1581" s="52">
        <f>IFERROR(_xll.qlIndexFixing(IndexON,D1581,TRUE,_xll.ohTrigger(RecalcTrigger,TriggerON)),NA())</f>
        <v>2.9591377021649379E-2</v>
      </c>
      <c r="H1581" s="49">
        <f>_xll.qlCalendarAdvance(IborCalendar,$H1580,B1581,"f",FALSE)</f>
        <v>50375</v>
      </c>
      <c r="I1581" s="49">
        <f>_xll.qlInterestRateIndexValueDate(Index1M,$H1581)</f>
        <v>50377</v>
      </c>
      <c r="J1581" s="52">
        <f>IFERROR(_xll.qlIndexFixing(Index1M,$H1581,TRUE,_xll.ohTrigger(RecalcTrigger,Trigger1M)),NA())</f>
        <v>3.0491415845929903E-2</v>
      </c>
      <c r="K1581" s="52">
        <f>IFERROR(_xll.qlIndexFixing(ONIndex1M,I1581,TRUE,_xll.ohTrigger(RecalcTrigger,Trigger1M)),NA())</f>
        <v>3.0456264400617883E-2</v>
      </c>
      <c r="L1581" s="52">
        <f>IFERROR(_xll.qlIndexFixing(Index3M,H1581,TRUE,_xll.ohTrigger(RecalcTrigger,Trigger3M)),NA())</f>
        <v>3.1832123654794486E-2</v>
      </c>
      <c r="M1581" s="52">
        <f>IFERROR(_xll.qlIndexFixing(ONIndex3M,I1581,TRUE,_xll.ohTrigger(RecalcTrigger,Trigger3M)),NA())</f>
        <v>3.1723350424401886E-2</v>
      </c>
      <c r="N1581" s="52">
        <f>IFERROR(_xll.qlIndexFixing(Index6M,$H1581,TRUE,_xll.ohTrigger(RecalcTrigger,Trigger6M)),NA())</f>
        <v>3.2964322080843919E-2</v>
      </c>
      <c r="O1581" s="52">
        <f>IFERROR(_xll.qlIndexFixing(ONIndex6M,I1581,TRUE,_xll.ohTrigger(RecalcTrigger,Trigger6M)),NA())</f>
        <v>3.2724370230408084E-2</v>
      </c>
      <c r="P1581" s="52">
        <f>IFERROR(_xll.qlIndexFixing(Index1Y,$H1581,TRUE,_xll.ohTrigger(RecalcTrigger,Trigger1Y)),NA())</f>
        <v>3.3844549535110791E-2</v>
      </c>
      <c r="Q1581" s="52">
        <f>IFERROR(_xll.qlIndexFixing(ONIndex1Y,I1581,TRUE,_xll.ohTrigger(RecalcTrigger,Trigger1Y)),NA())</f>
        <v>3.3252072870553206E-2</v>
      </c>
    </row>
    <row r="1582" spans="2:17" x14ac:dyDescent="0.2">
      <c r="B1582" s="46" t="s">
        <v>51</v>
      </c>
      <c r="D1582" s="49">
        <f>_xll.qlCalendarAdvance(LocalCalendar,$D1581,B1582,"f",FALSE)</f>
        <v>50392</v>
      </c>
      <c r="E1582" s="49">
        <f>_xll.qlInterestRateIndexValueDate(IndexON,D1582)</f>
        <v>50392</v>
      </c>
      <c r="F1582" s="52">
        <f>IFERROR(_xll.qlIndexFixing(IndexON,D1582,TRUE,_xll.ohTrigger(RecalcTrigger,TriggerON)),NA())</f>
        <v>2.9589480594793827E-2</v>
      </c>
      <c r="H1582" s="49">
        <f>_xll.qlCalendarAdvance(IborCalendar,$H1581,B1582,"f",FALSE)</f>
        <v>50382</v>
      </c>
      <c r="I1582" s="49">
        <f>_xll.qlInterestRateIndexValueDate(Index1M,$H1582)</f>
        <v>50384</v>
      </c>
      <c r="J1582" s="52">
        <f>IFERROR(_xll.qlIndexFixing(Index1M,$H1582,TRUE,_xll.ohTrigger(RecalcTrigger,Trigger1M)),NA())</f>
        <v>3.0489262338407597E-2</v>
      </c>
      <c r="K1582" s="52">
        <f>IFERROR(_xll.qlIndexFixing(ONIndex1M,I1582,TRUE,_xll.ohTrigger(RecalcTrigger,Trigger1M)),NA())</f>
        <v>3.0454074209469439E-2</v>
      </c>
      <c r="L1582" s="52">
        <f>IFERROR(_xll.qlIndexFixing(Index3M,H1582,TRUE,_xll.ohTrigger(RecalcTrigger,Trigger3M)),NA())</f>
        <v>3.1829658541185246E-2</v>
      </c>
      <c r="M1582" s="52">
        <f>IFERROR(_xll.qlIndexFixing(ONIndex3M,I1582,TRUE,_xll.ohTrigger(RecalcTrigger,Trigger3M)),NA())</f>
        <v>3.1720798863759114E-2</v>
      </c>
      <c r="N1582" s="52">
        <f>IFERROR(_xll.qlIndexFixing(Index6M,$H1582,TRUE,_xll.ohTrigger(RecalcTrigger,Trigger6M)),NA())</f>
        <v>3.2962036315509986E-2</v>
      </c>
      <c r="O1582" s="52">
        <f>IFERROR(_xll.qlIndexFixing(ONIndex6M,I1582,TRUE,_xll.ohTrigger(RecalcTrigger,Trigger6M)),NA())</f>
        <v>3.2721879400305909E-2</v>
      </c>
      <c r="P1582" s="52">
        <f>IFERROR(_xll.qlIndexFixing(Index1Y,$H1582,TRUE,_xll.ohTrigger(RecalcTrigger,Trigger1Y)),NA())</f>
        <v>3.3846488720308085E-2</v>
      </c>
      <c r="Q1582" s="52">
        <f>IFERROR(_xll.qlIndexFixing(ONIndex1Y,I1582,TRUE,_xll.ohTrigger(RecalcTrigger,Trigger1Y)),NA())</f>
        <v>3.3251490670744843E-2</v>
      </c>
    </row>
    <row r="1583" spans="2:17" x14ac:dyDescent="0.2">
      <c r="B1583" s="46" t="s">
        <v>51</v>
      </c>
      <c r="D1583" s="49">
        <f>_xll.qlCalendarAdvance(LocalCalendar,$D1582,B1583,"f",FALSE)</f>
        <v>50402</v>
      </c>
      <c r="E1583" s="49">
        <f>_xll.qlInterestRateIndexValueDate(IndexON,D1583)</f>
        <v>50402</v>
      </c>
      <c r="F1583" s="52">
        <f>IFERROR(_xll.qlIndexFixing(IndexON,D1583,TRUE,_xll.ohTrigger(RecalcTrigger,TriggerON)),NA())</f>
        <v>2.9584667354400906E-2</v>
      </c>
      <c r="H1583" s="49">
        <f>_xll.qlCalendarAdvance(IborCalendar,$H1582,B1583,"f",FALSE)</f>
        <v>50389</v>
      </c>
      <c r="I1583" s="49">
        <f>_xll.qlInterestRateIndexValueDate(Index1M,$H1583)</f>
        <v>50391</v>
      </c>
      <c r="J1583" s="52">
        <f>IFERROR(_xll.qlIndexFixing(Index1M,$H1583,TRUE,_xll.ohTrigger(RecalcTrigger,Trigger1M)),NA())</f>
        <v>3.0488267117007535E-2</v>
      </c>
      <c r="K1583" s="52">
        <f>IFERROR(_xll.qlIndexFixing(ONIndex1M,I1583,TRUE,_xll.ohTrigger(RecalcTrigger,Trigger1M)),NA())</f>
        <v>3.0451903131911706E-2</v>
      </c>
      <c r="L1583" s="52">
        <f>IFERROR(_xll.qlIndexFixing(Index3M,H1583,TRUE,_xll.ohTrigger(RecalcTrigger,Trigger3M)),NA())</f>
        <v>3.1827210185802812E-2</v>
      </c>
      <c r="M1583" s="52">
        <f>IFERROR(_xll.qlIndexFixing(ONIndex3M,I1583,TRUE,_xll.ohTrigger(RecalcTrigger,Trigger3M)),NA())</f>
        <v>3.1718263929256807E-2</v>
      </c>
      <c r="N1583" s="52">
        <f>IFERROR(_xll.qlIndexFixing(Index6M,$H1583,TRUE,_xll.ohTrigger(RecalcTrigger,Trigger6M)),NA())</f>
        <v>3.2959769606934419E-2</v>
      </c>
      <c r="O1583" s="52">
        <f>IFERROR(_xll.qlIndexFixing(ONIndex6M,I1583,TRUE,_xll.ohTrigger(RecalcTrigger,Trigger6M)),NA())</f>
        <v>3.2719407313930304E-2</v>
      </c>
      <c r="P1583" s="52">
        <f>IFERROR(_xll.qlIndexFixing(Index1Y,$H1583,TRUE,_xll.ohTrigger(RecalcTrigger,Trigger1Y)),NA())</f>
        <v>3.3848525652090122E-2</v>
      </c>
      <c r="Q1583" s="52">
        <f>IFERROR(_xll.qlIndexFixing(ONIndex1Y,I1583,TRUE,_xll.ohTrigger(RecalcTrigger,Trigger1Y)),NA())</f>
        <v>3.3251002979417521E-2</v>
      </c>
    </row>
    <row r="1584" spans="2:17" x14ac:dyDescent="0.2">
      <c r="B1584" s="46" t="s">
        <v>51</v>
      </c>
      <c r="D1584" s="49">
        <f>_xll.qlCalendarAdvance(LocalCalendar,$D1583,B1584,"f",FALSE)</f>
        <v>50409</v>
      </c>
      <c r="E1584" s="49">
        <f>_xll.qlInterestRateIndexValueDate(IndexON,D1584)</f>
        <v>50409</v>
      </c>
      <c r="F1584" s="52">
        <f>IFERROR(_xll.qlIndexFixing(IndexON,D1584,TRUE,_xll.ohTrigger(RecalcTrigger,TriggerON)),NA())</f>
        <v>2.9582859282388796E-2</v>
      </c>
      <c r="H1584" s="49">
        <f>_xll.qlCalendarAdvance(IborCalendar,$H1583,B1584,"f",FALSE)</f>
        <v>50396</v>
      </c>
      <c r="I1584" s="49">
        <f>_xll.qlInterestRateIndexValueDate(Index1M,$H1584)</f>
        <v>50398</v>
      </c>
      <c r="J1584" s="52">
        <f>IFERROR(_xll.qlIndexFixing(Index1M,$H1584,TRUE,_xll.ohTrigger(RecalcTrigger,Trigger1M)),NA())</f>
        <v>3.0485012815469059E-2</v>
      </c>
      <c r="K1584" s="52">
        <f>IFERROR(_xll.qlIndexFixing(ONIndex1M,I1584,TRUE,_xll.ohTrigger(RecalcTrigger,Trigger1M)),NA())</f>
        <v>3.0454291491309959E-2</v>
      </c>
      <c r="L1584" s="52">
        <f>IFERROR(_xll.qlIndexFixing(Index3M,H1584,TRUE,_xll.ohTrigger(RecalcTrigger,Trigger3M)),NA())</f>
        <v>3.1824778588618763E-2</v>
      </c>
      <c r="M1584" s="52">
        <f>IFERROR(_xll.qlIndexFixing(ONIndex3M,I1584,TRUE,_xll.ohTrigger(RecalcTrigger,Trigger3M)),NA())</f>
        <v>3.1720618006286116E-2</v>
      </c>
      <c r="N1584" s="52">
        <f>IFERROR(_xll.qlIndexFixing(Index6M,$H1584,TRUE,_xll.ohTrigger(RecalcTrigger,Trigger6M)),NA())</f>
        <v>3.295752195505354E-2</v>
      </c>
      <c r="O1584" s="52">
        <f>IFERROR(_xll.qlIndexFixing(ONIndex6M,I1584,TRUE,_xll.ohTrigger(RecalcTrigger,Trigger6M)),NA())</f>
        <v>3.2722203789765203E-2</v>
      </c>
      <c r="P1584" s="52">
        <f>IFERROR(_xll.qlIndexFixing(Index1Y,$H1584,TRUE,_xll.ohTrigger(RecalcTrigger,Trigger1Y)),NA())</f>
        <v>3.3859621480252296E-2</v>
      </c>
      <c r="Q1584" s="52">
        <f>IFERROR(_xll.qlIndexFixing(ONIndex1Y,I1584,TRUE,_xll.ohTrigger(RecalcTrigger,Trigger1Y)),NA())</f>
        <v>3.3256659518206888E-2</v>
      </c>
    </row>
    <row r="1585" spans="2:17" x14ac:dyDescent="0.2">
      <c r="B1585" s="46" t="s">
        <v>51</v>
      </c>
      <c r="D1585" s="49">
        <f>_xll.qlCalendarAdvance(LocalCalendar,$D1584,B1585,"f",FALSE)</f>
        <v>50416</v>
      </c>
      <c r="E1585" s="49">
        <f>_xll.qlInterestRateIndexValueDate(IndexON,D1585)</f>
        <v>50416</v>
      </c>
      <c r="F1585" s="52">
        <f>IFERROR(_xll.qlIndexFixing(IndexON,D1585,TRUE,_xll.ohTrigger(RecalcTrigger,TriggerON)),NA())</f>
        <v>2.9581089729244781E-2</v>
      </c>
      <c r="H1585" s="49">
        <f>_xll.qlCalendarAdvance(IborCalendar,$H1584,B1585,"f",FALSE)</f>
        <v>50403</v>
      </c>
      <c r="I1585" s="49">
        <f>_xll.qlInterestRateIndexValueDate(Index1M,$H1585)</f>
        <v>50405</v>
      </c>
      <c r="J1585" s="52">
        <f>IFERROR(_xll.qlIndexFixing(Index1M,$H1585,TRUE,_xll.ohTrigger(RecalcTrigger,Trigger1M)),NA())</f>
        <v>3.0479493356480151E-2</v>
      </c>
      <c r="K1585" s="52">
        <f>IFERROR(_xll.qlIndexFixing(ONIndex1M,I1585,TRUE,_xll.ohTrigger(RecalcTrigger,Trigger1M)),NA())</f>
        <v>3.0451026850044638E-2</v>
      </c>
      <c r="L1585" s="52">
        <f>IFERROR(_xll.qlIndexFixing(Index3M,H1585,TRUE,_xll.ohTrigger(RecalcTrigger,Trigger3M)),NA())</f>
        <v>3.1822363749598459E-2</v>
      </c>
      <c r="M1585" s="52">
        <f>IFERROR(_xll.qlIndexFixing(ONIndex3M,I1585,TRUE,_xll.ohTrigger(RecalcTrigger,Trigger3M)),NA())</f>
        <v>3.1716900884040111E-2</v>
      </c>
      <c r="N1585" s="52">
        <f>IFERROR(_xll.qlIndexFixing(Index6M,$H1585,TRUE,_xll.ohTrigger(RecalcTrigger,Trigger6M)),NA())</f>
        <v>3.295394596657715E-2</v>
      </c>
      <c r="O1585" s="52">
        <f>IFERROR(_xll.qlIndexFixing(ONIndex6M,I1585,TRUE,_xll.ohTrigger(RecalcTrigger,Trigger6M)),NA())</f>
        <v>3.2718459810734402E-2</v>
      </c>
      <c r="P1585" s="52">
        <f>IFERROR(_xll.qlIndexFixing(Index1Y,$H1585,TRUE,_xll.ohTrigger(RecalcTrigger,Trigger1Y)),NA())</f>
        <v>3.3851095747691878E-2</v>
      </c>
      <c r="Q1585" s="52">
        <f>IFERROR(_xll.qlIndexFixing(ONIndex1Y,I1585,TRUE,_xll.ohTrigger(RecalcTrigger,Trigger1Y)),NA())</f>
        <v>3.3254867488150541E-2</v>
      </c>
    </row>
    <row r="1586" spans="2:17" x14ac:dyDescent="0.2">
      <c r="B1586" s="46" t="s">
        <v>51</v>
      </c>
      <c r="D1586" s="49">
        <f>_xll.qlCalendarAdvance(LocalCalendar,$D1585,B1586,"f",FALSE)</f>
        <v>50424</v>
      </c>
      <c r="E1586" s="49">
        <f>_xll.qlInterestRateIndexValueDate(IndexON,D1586)</f>
        <v>50424</v>
      </c>
      <c r="F1586" s="52">
        <f>IFERROR(_xll.qlIndexFixing(IndexON,D1586,TRUE,_xll.ohTrigger(RecalcTrigger,TriggerON)),NA())</f>
        <v>2.9579114548825558E-2</v>
      </c>
      <c r="H1586" s="49">
        <f>_xll.qlCalendarAdvance(IborCalendar,$H1585,B1586,"f",FALSE)</f>
        <v>50410</v>
      </c>
      <c r="I1586" s="49">
        <f>_xll.qlInterestRateIndexValueDate(Index1M,$H1586)</f>
        <v>50412</v>
      </c>
      <c r="J1586" s="52">
        <f>IFERROR(_xll.qlIndexFixing(Index1M,$H1586,TRUE,_xll.ohTrigger(RecalcTrigger,Trigger1M)),NA())</f>
        <v>3.0480839948612004E-2</v>
      </c>
      <c r="K1586" s="52">
        <f>IFERROR(_xll.qlIndexFixing(ONIndex1M,I1586,TRUE,_xll.ohTrigger(RecalcTrigger,Trigger1M)),NA())</f>
        <v>3.0445504579743599E-2</v>
      </c>
      <c r="L1586" s="52">
        <f>IFERROR(_xll.qlIndexFixing(Index3M,H1586,TRUE,_xll.ohTrigger(RecalcTrigger,Trigger3M)),NA())</f>
        <v>3.1819965668714367E-2</v>
      </c>
      <c r="M1586" s="52">
        <f>IFERROR(_xll.qlIndexFixing(ONIndex3M,I1586,TRUE,_xll.ohTrigger(RecalcTrigger,Trigger3M)),NA())</f>
        <v>3.1710758880754142E-2</v>
      </c>
      <c r="N1586" s="52">
        <f>IFERROR(_xll.qlIndexFixing(Index6M,$H1586,TRUE,_xll.ohTrigger(RecalcTrigger,Trigger6M)),NA())</f>
        <v>3.2951735267427222E-2</v>
      </c>
      <c r="O1586" s="52">
        <f>IFERROR(_xll.qlIndexFixing(ONIndex6M,I1586,TRUE,_xll.ohTrigger(RecalcTrigger,Trigger6M)),NA())</f>
        <v>3.2712103516123747E-2</v>
      </c>
      <c r="P1586" s="52">
        <f>IFERROR(_xll.qlIndexFixing(Index1Y,$H1586,TRUE,_xll.ohTrigger(RecalcTrigger,Trigger1Y)),NA())</f>
        <v>3.385522293293685E-2</v>
      </c>
      <c r="Q1586" s="52">
        <f>IFERROR(_xll.qlIndexFixing(ONIndex1Y,I1586,TRUE,_xll.ohTrigger(RecalcTrigger,Trigger1Y)),NA())</f>
        <v>3.3250106956481673E-2</v>
      </c>
    </row>
    <row r="1587" spans="2:17" x14ac:dyDescent="0.2">
      <c r="B1587" s="46" t="s">
        <v>51</v>
      </c>
      <c r="D1587" s="49">
        <f>_xll.qlCalendarAdvance(LocalCalendar,$D1586,B1587,"f",FALSE)</f>
        <v>50431</v>
      </c>
      <c r="E1587" s="49">
        <f>_xll.qlInterestRateIndexValueDate(IndexON,D1587)</f>
        <v>50431</v>
      </c>
      <c r="F1587" s="52">
        <f>IFERROR(_xll.qlIndexFixing(IndexON,D1587,TRUE,_xll.ohTrigger(RecalcTrigger,TriggerON)),NA())</f>
        <v>2.9577427536136014E-2</v>
      </c>
      <c r="H1587" s="49">
        <f>_xll.qlCalendarAdvance(IborCalendar,$H1586,B1587,"f",FALSE)</f>
        <v>50417</v>
      </c>
      <c r="I1587" s="49">
        <f>_xll.qlInterestRateIndexValueDate(Index1M,$H1587)</f>
        <v>50419</v>
      </c>
      <c r="J1587" s="52">
        <f>IFERROR(_xll.qlIndexFixing(Index1M,$H1587,TRUE,_xll.ohTrigger(RecalcTrigger,Trigger1M)),NA())</f>
        <v>3.047992615341984E-2</v>
      </c>
      <c r="K1587" s="52">
        <f>IFERROR(_xll.qlIndexFixing(ONIndex1M,I1587,TRUE,_xll.ohTrigger(RecalcTrigger,Trigger1M)),NA())</f>
        <v>3.0443409956149026E-2</v>
      </c>
      <c r="L1587" s="52">
        <f>IFERROR(_xll.qlIndexFixing(Index3M,H1587,TRUE,_xll.ohTrigger(RecalcTrigger,Trigger3M)),NA())</f>
        <v>3.1817584345936289E-2</v>
      </c>
      <c r="M1587" s="52">
        <f>IFERROR(_xll.qlIndexFixing(ONIndex3M,I1587,TRUE,_xll.ohTrigger(RecalcTrigger,Trigger3M)),NA())</f>
        <v>3.1708290449854459E-2</v>
      </c>
      <c r="N1587" s="52">
        <f>IFERROR(_xll.qlIndexFixing(Index6M,$H1587,TRUE,_xll.ohTrigger(RecalcTrigger,Trigger6M)),NA())</f>
        <v>3.2949543623043899E-2</v>
      </c>
      <c r="O1587" s="52">
        <f>IFERROR(_xll.qlIndexFixing(ONIndex6M,I1587,TRUE,_xll.ohTrigger(RecalcTrigger,Trigger6M)),NA())</f>
        <v>3.2709706404094874E-2</v>
      </c>
      <c r="P1587" s="52">
        <f>IFERROR(_xll.qlIndexFixing(Index1Y,$H1587,TRUE,_xll.ohTrigger(RecalcTrigger,Trigger1Y)),NA())</f>
        <v>3.3857650857192133E-2</v>
      </c>
      <c r="Q1587" s="52">
        <f>IFERROR(_xll.qlIndexFixing(ONIndex1Y,I1587,TRUE,_xll.ohTrigger(RecalcTrigger,Trigger1Y)),NA())</f>
        <v>3.3249997299318323E-2</v>
      </c>
    </row>
    <row r="1588" spans="2:17" x14ac:dyDescent="0.2">
      <c r="B1588" s="46" t="s">
        <v>51</v>
      </c>
      <c r="D1588" s="49">
        <f>_xll.qlCalendarAdvance(LocalCalendar,$D1587,B1588,"f",FALSE)</f>
        <v>50438</v>
      </c>
      <c r="E1588" s="49">
        <f>_xll.qlInterestRateIndexValueDate(IndexON,D1588)</f>
        <v>50438</v>
      </c>
      <c r="F1588" s="52">
        <f>IFERROR(_xll.qlIndexFixing(IndexON,D1588,TRUE,_xll.ohTrigger(RecalcTrigger,TriggerON)),NA())</f>
        <v>2.9575779042234629E-2</v>
      </c>
      <c r="H1588" s="49">
        <f>_xll.qlCalendarAdvance(IborCalendar,$H1587,B1588,"f",FALSE)</f>
        <v>50424</v>
      </c>
      <c r="I1588" s="49">
        <f>_xll.qlInterestRateIndexValueDate(Index1M,$H1588)</f>
        <v>50426</v>
      </c>
      <c r="J1588" s="52">
        <f>IFERROR(_xll.qlIndexFixing(Index1M,$H1588,TRUE,_xll.ohTrigger(RecalcTrigger,Trigger1M)),NA())</f>
        <v>3.0476743737741507E-2</v>
      </c>
      <c r="K1588" s="52">
        <f>IFERROR(_xll.qlIndexFixing(ONIndex1M,I1588,TRUE,_xll.ohTrigger(RecalcTrigger,Trigger1M)),NA())</f>
        <v>3.0441334445745483E-2</v>
      </c>
      <c r="L1588" s="52">
        <f>IFERROR(_xll.qlIndexFixing(Index3M,H1588,TRUE,_xll.ohTrigger(RecalcTrigger,Trigger3M)),NA())</f>
        <v>3.1815219781234916E-2</v>
      </c>
      <c r="M1588" s="52">
        <f>IFERROR(_xll.qlIndexFixing(ONIndex3M,I1588,TRUE,_xll.ohTrigger(RecalcTrigger,Trigger3M)),NA())</f>
        <v>3.1705838644855433E-2</v>
      </c>
      <c r="N1588" s="52">
        <f>IFERROR(_xll.qlIndexFixing(Index6M,$H1588,TRUE,_xll.ohTrigger(RecalcTrigger,Trigger6M)),NA())</f>
        <v>3.2947371033363142E-2</v>
      </c>
      <c r="O1588" s="52">
        <f>IFERROR(_xll.qlIndexFixing(ONIndex6M,I1588,TRUE,_xll.ohTrigger(RecalcTrigger,Trigger6M)),NA())</f>
        <v>3.2707328035552763E-2</v>
      </c>
      <c r="P1588" s="52">
        <f>IFERROR(_xll.qlIndexFixing(Index1Y,$H1588,TRUE,_xll.ohTrigger(RecalcTrigger,Trigger1Y)),NA())</f>
        <v>3.3860176531239683E-2</v>
      </c>
      <c r="Q1588" s="52">
        <f>IFERROR(_xll.qlIndexFixing(ONIndex1Y,I1588,TRUE,_xll.ohTrigger(RecalcTrigger,Trigger1Y)),NA())</f>
        <v>3.3249982150556079E-2</v>
      </c>
    </row>
    <row r="1589" spans="2:17" x14ac:dyDescent="0.2">
      <c r="B1589" s="46" t="s">
        <v>51</v>
      </c>
      <c r="D1589" s="49">
        <f>_xll.qlCalendarAdvance(LocalCalendar,$D1588,B1589,"f",FALSE)</f>
        <v>50445</v>
      </c>
      <c r="E1589" s="49">
        <f>_xll.qlInterestRateIndexValueDate(IndexON,D1589)</f>
        <v>50445</v>
      </c>
      <c r="F1589" s="52">
        <f>IFERROR(_xll.qlIndexFixing(IndexON,D1589,TRUE,_xll.ohTrigger(RecalcTrigger,TriggerON)),NA())</f>
        <v>2.9574169067281275E-2</v>
      </c>
      <c r="H1589" s="49">
        <f>_xll.qlCalendarAdvance(IborCalendar,$H1588,B1589,"f",FALSE)</f>
        <v>50431</v>
      </c>
      <c r="I1589" s="49">
        <f>_xll.qlInterestRateIndexValueDate(Index1M,$H1589)</f>
        <v>50433</v>
      </c>
      <c r="J1589" s="52">
        <f>IFERROR(_xll.qlIndexFixing(Index1M,$H1589,TRUE,_xll.ohTrigger(RecalcTrigger,Trigger1M)),NA())</f>
        <v>3.0471286590358301E-2</v>
      </c>
      <c r="K1589" s="52">
        <f>IFERROR(_xll.qlIndexFixing(ONIndex1M,I1589,TRUE,_xll.ohTrigger(RecalcTrigger,Trigger1M)),NA())</f>
        <v>3.043927804893265E-2</v>
      </c>
      <c r="L1589" s="52">
        <f>IFERROR(_xll.qlIndexFixing(Index3M,H1589,TRUE,_xll.ohTrigger(RecalcTrigger,Trigger3M)),NA())</f>
        <v>3.1812871974580936E-2</v>
      </c>
      <c r="M1589" s="52">
        <f>IFERROR(_xll.qlIndexFixing(ONIndex3M,I1589,TRUE,_xll.ohTrigger(RecalcTrigger,Trigger3M)),NA())</f>
        <v>3.1703403465916935E-2</v>
      </c>
      <c r="N1589" s="52">
        <f>IFERROR(_xll.qlIndexFixing(Index6M,$H1589,TRUE,_xll.ohTrigger(RecalcTrigger,Trigger6M)),NA())</f>
        <v>3.2945217498325331E-2</v>
      </c>
      <c r="O1589" s="52">
        <f>IFERROR(_xll.qlIndexFixing(ONIndex6M,I1589,TRUE,_xll.ohTrigger(RecalcTrigger,Trigger6M)),NA())</f>
        <v>3.2704968410737223E-2</v>
      </c>
      <c r="P1589" s="52">
        <f>IFERROR(_xll.qlIndexFixing(Index1Y,$H1589,TRUE,_xll.ohTrigger(RecalcTrigger,Trigger1Y)),NA())</f>
        <v>3.3862799955806579E-2</v>
      </c>
      <c r="Q1589" s="52">
        <f>IFERROR(_xll.qlIndexFixing(ONIndex1Y,I1589,TRUE,_xll.ohTrigger(RecalcTrigger,Trigger1Y)),NA())</f>
        <v>3.3250061510354811E-2</v>
      </c>
    </row>
    <row r="1590" spans="2:17" x14ac:dyDescent="0.2">
      <c r="B1590" s="46" t="s">
        <v>51</v>
      </c>
      <c r="D1590" s="49">
        <f>_xll.qlCalendarAdvance(LocalCalendar,$D1589,B1590,"f",FALSE)</f>
        <v>50452</v>
      </c>
      <c r="E1590" s="49">
        <f>_xll.qlInterestRateIndexValueDate(IndexON,D1590)</f>
        <v>50452</v>
      </c>
      <c r="F1590" s="52">
        <f>IFERROR(_xll.qlIndexFixing(IndexON,D1590,TRUE,_xll.ohTrigger(RecalcTrigger,TriggerON)),NA())</f>
        <v>2.9572597611196016E-2</v>
      </c>
      <c r="H1590" s="49">
        <f>_xll.qlCalendarAdvance(IborCalendar,$H1589,B1590,"f",FALSE)</f>
        <v>50438</v>
      </c>
      <c r="I1590" s="49">
        <f>_xll.qlInterestRateIndexValueDate(Index1M,$H1590)</f>
        <v>50440</v>
      </c>
      <c r="J1590" s="52">
        <f>IFERROR(_xll.qlIndexFixing(Index1M,$H1590,TRUE,_xll.ohTrigger(RecalcTrigger,Trigger1M)),NA())</f>
        <v>3.046813602589785E-2</v>
      </c>
      <c r="K1590" s="52">
        <f>IFERROR(_xll.qlIndexFixing(ONIndex1M,I1590,TRUE,_xll.ohTrigger(RecalcTrigger,Trigger1M)),NA())</f>
        <v>3.0437240765550655E-2</v>
      </c>
      <c r="L1590" s="52">
        <f>IFERROR(_xll.qlIndexFixing(Index3M,H1590,TRUE,_xll.ohTrigger(RecalcTrigger,Trigger3M)),NA())</f>
        <v>3.1809302629505321E-2</v>
      </c>
      <c r="M1590" s="52">
        <f>IFERROR(_xll.qlIndexFixing(ONIndex3M,I1590,TRUE,_xll.ohTrigger(RecalcTrigger,Trigger3M)),NA())</f>
        <v>3.1700984912639285E-2</v>
      </c>
      <c r="N1590" s="52">
        <f>IFERROR(_xll.qlIndexFixing(Index6M,$H1590,TRUE,_xll.ohTrigger(RecalcTrigger,Trigger6M)),NA())</f>
        <v>3.2943083017868635E-2</v>
      </c>
      <c r="O1590" s="52">
        <f>IFERROR(_xll.qlIndexFixing(ONIndex6M,I1590,TRUE,_xll.ohTrigger(RecalcTrigger,Trigger6M)),NA())</f>
        <v>3.2702627529248574E-2</v>
      </c>
      <c r="P1590" s="52">
        <f>IFERROR(_xll.qlIndexFixing(Index1Y,$H1590,TRUE,_xll.ohTrigger(RecalcTrigger,Trigger1Y)),NA())</f>
        <v>3.3865521131645759E-2</v>
      </c>
      <c r="Q1590" s="52">
        <f>IFERROR(_xll.qlIndexFixing(ONIndex1Y,I1590,TRUE,_xll.ohTrigger(RecalcTrigger,Trigger1Y)),NA())</f>
        <v>3.3250235378714521E-2</v>
      </c>
    </row>
    <row r="1591" spans="2:17" x14ac:dyDescent="0.2">
      <c r="B1591" s="46" t="s">
        <v>51</v>
      </c>
      <c r="D1591" s="49">
        <f>_xll.qlCalendarAdvance(LocalCalendar,$D1590,B1591,"f",FALSE)</f>
        <v>50459</v>
      </c>
      <c r="E1591" s="49">
        <f>_xll.qlInterestRateIndexValueDate(IndexON,D1591)</f>
        <v>50459</v>
      </c>
      <c r="F1591" s="52">
        <f>IFERROR(_xll.qlIndexFixing(IndexON,D1591,TRUE,_xll.ohTrigger(RecalcTrigger,TriggerON)),NA())</f>
        <v>2.9571064673978853E-2</v>
      </c>
      <c r="H1591" s="49">
        <f>_xll.qlCalendarAdvance(IborCalendar,$H1590,B1591,"f",FALSE)</f>
        <v>50445</v>
      </c>
      <c r="I1591" s="49">
        <f>_xll.qlInterestRateIndexValueDate(Index1M,$H1591)</f>
        <v>50447</v>
      </c>
      <c r="J1591" s="52">
        <f>IFERROR(_xll.qlIndexFixing(Index1M,$H1591,TRUE,_xll.ohTrigger(RecalcTrigger,Trigger1M)),NA())</f>
        <v>3.0466150190513144E-2</v>
      </c>
      <c r="K1591" s="52">
        <f>IFERROR(_xll.qlIndexFixing(ONIndex1M,I1591,TRUE,_xll.ohTrigger(RecalcTrigger,Trigger1M)),NA())</f>
        <v>3.0435222595679434E-2</v>
      </c>
      <c r="L1591" s="52">
        <f>IFERROR(_xll.qlIndexFixing(Index3M,H1591,TRUE,_xll.ohTrigger(RecalcTrigger,Trigger3M)),NA())</f>
        <v>3.1806987345636875E-2</v>
      </c>
      <c r="M1591" s="52">
        <f>IFERROR(_xll.qlIndexFixing(ONIndex3M,I1591,TRUE,_xll.ohTrigger(RecalcTrigger,Trigger3M)),NA())</f>
        <v>3.1698582985422163E-2</v>
      </c>
      <c r="N1591" s="52">
        <f>IFERROR(_xll.qlIndexFixing(Index6M,$H1591,TRUE,_xll.ohTrigger(RecalcTrigger,Trigger6M)),NA())</f>
        <v>3.2940967591932997E-2</v>
      </c>
      <c r="O1591" s="52">
        <f>IFERROR(_xll.qlIndexFixing(ONIndex6M,I1591,TRUE,_xll.ohTrigger(RecalcTrigger,Trigger6M)),NA())</f>
        <v>3.2700305391566431E-2</v>
      </c>
      <c r="P1591" s="52">
        <f>IFERROR(_xll.qlIndexFixing(Index1Y,$H1591,TRUE,_xll.ohTrigger(RecalcTrigger,Trigger1Y)),NA())</f>
        <v>3.3868340059540376E-2</v>
      </c>
      <c r="Q1591" s="52">
        <f>IFERROR(_xll.qlIndexFixing(ONIndex1Y,I1591,TRUE,_xll.ohTrigger(RecalcTrigger,Trigger1Y)),NA())</f>
        <v>3.3250503755555272E-2</v>
      </c>
    </row>
    <row r="1592" spans="2:17" x14ac:dyDescent="0.2">
      <c r="B1592" s="46" t="s">
        <v>51</v>
      </c>
      <c r="D1592" s="49">
        <f>_xll.qlCalendarAdvance(LocalCalendar,$D1591,B1592,"f",FALSE)</f>
        <v>50466</v>
      </c>
      <c r="E1592" s="49">
        <f>_xll.qlInterestRateIndexValueDate(IndexON,D1592)</f>
        <v>50466</v>
      </c>
      <c r="F1592" s="52">
        <f>IFERROR(_xll.qlIndexFixing(IndexON,D1592,TRUE,_xll.ohTrigger(RecalcTrigger,TriggerON)),NA())</f>
        <v>2.9569570255629785E-2</v>
      </c>
      <c r="H1592" s="49">
        <f>_xll.qlCalendarAdvance(IborCalendar,$H1591,B1592,"f",FALSE)</f>
        <v>50452</v>
      </c>
      <c r="I1592" s="49">
        <f>_xll.qlInterestRateIndexValueDate(Index1M,$H1592)</f>
        <v>50454</v>
      </c>
      <c r="J1592" s="52">
        <f>IFERROR(_xll.qlIndexFixing(Index1M,$H1592,TRUE,_xll.ohTrigger(RecalcTrigger,Trigger1M)),NA())</f>
        <v>3.0464183512555514E-2</v>
      </c>
      <c r="K1592" s="52">
        <f>IFERROR(_xll.qlIndexFixing(ONIndex1M,I1592,TRUE,_xll.ohTrigger(RecalcTrigger,Trigger1M)),NA())</f>
        <v>3.0433223539239052E-2</v>
      </c>
      <c r="L1592" s="52">
        <f>IFERROR(_xll.qlIndexFixing(Index3M,H1592,TRUE,_xll.ohTrigger(RecalcTrigger,Trigger3M)),NA())</f>
        <v>3.180468881824329E-2</v>
      </c>
      <c r="M1592" s="52">
        <f>IFERROR(_xll.qlIndexFixing(ONIndex3M,I1592,TRUE,_xll.ohTrigger(RecalcTrigger,Trigger3M)),NA())</f>
        <v>3.1696197684025762E-2</v>
      </c>
      <c r="N1592" s="52">
        <f>IFERROR(_xll.qlIndexFixing(Index6M,$H1592,TRUE,_xll.ohTrigger(RecalcTrigger,Trigger6M)),NA())</f>
        <v>3.2938871220458354E-2</v>
      </c>
      <c r="O1592" s="52">
        <f>IFERROR(_xll.qlIndexFixing(ONIndex6M,I1592,TRUE,_xll.ohTrigger(RecalcTrigger,Trigger6M)),NA())</f>
        <v>3.2698001997371051E-2</v>
      </c>
      <c r="P1592" s="52">
        <f>IFERROR(_xll.qlIndexFixing(Index1Y,$H1592,TRUE,_xll.ohTrigger(RecalcTrigger,Trigger1Y)),NA())</f>
        <v>3.3871256740300087E-2</v>
      </c>
      <c r="Q1592" s="52">
        <f>IFERROR(_xll.qlIndexFixing(ONIndex1Y,I1592,TRUE,_xll.ohTrigger(RecalcTrigger,Trigger1Y)),NA())</f>
        <v>3.3250866640957E-2</v>
      </c>
    </row>
    <row r="1593" spans="2:17" x14ac:dyDescent="0.2">
      <c r="B1593" s="46" t="s">
        <v>51</v>
      </c>
      <c r="D1593" s="49">
        <f>_xll.qlCalendarAdvance(LocalCalendar,$D1592,B1593,"f",FALSE)</f>
        <v>50473</v>
      </c>
      <c r="E1593" s="49">
        <f>_xll.qlInterestRateIndexValueDate(IndexON,D1593)</f>
        <v>50473</v>
      </c>
      <c r="F1593" s="52">
        <f>IFERROR(_xll.qlIndexFixing(IndexON,D1593,TRUE,_xll.ohTrigger(RecalcTrigger,TriggerON)),NA())</f>
        <v>2.9568114356068875E-2</v>
      </c>
      <c r="H1593" s="49">
        <f>_xll.qlCalendarAdvance(IborCalendar,$H1592,B1593,"f",FALSE)</f>
        <v>50459</v>
      </c>
      <c r="I1593" s="49">
        <f>_xll.qlInterestRateIndexValueDate(Index1M,$H1593)</f>
        <v>50461</v>
      </c>
      <c r="J1593" s="52">
        <f>IFERROR(_xll.qlIndexFixing(Index1M,$H1593,TRUE,_xll.ohTrigger(RecalcTrigger,Trigger1M)),NA())</f>
        <v>3.0462235992010683E-2</v>
      </c>
      <c r="K1593" s="52">
        <f>IFERROR(_xll.qlIndexFixing(ONIndex1M,I1593,TRUE,_xll.ohTrigger(RecalcTrigger,Trigger1M)),NA())</f>
        <v>3.0431243596229507E-2</v>
      </c>
      <c r="L1593" s="52">
        <f>IFERROR(_xll.qlIndexFixing(Index3M,H1593,TRUE,_xll.ohTrigger(RecalcTrigger,Trigger3M)),NA())</f>
        <v>3.1802407047291328E-2</v>
      </c>
      <c r="M1593" s="52">
        <f>IFERROR(_xll.qlIndexFixing(ONIndex3M,I1593,TRUE,_xll.ohTrigger(RecalcTrigger,Trigger3M)),NA())</f>
        <v>3.1693829008689889E-2</v>
      </c>
      <c r="N1593" s="52">
        <f>IFERROR(_xll.qlIndexFixing(Index6M,$H1593,TRUE,_xll.ohTrigger(RecalcTrigger,Trigger6M)),NA())</f>
        <v>3.2936793903385518E-2</v>
      </c>
      <c r="O1593" s="52">
        <f>IFERROR(_xll.qlIndexFixing(ONIndex6M,I1593,TRUE,_xll.ohTrigger(RecalcTrigger,Trigger6M)),NA())</f>
        <v>3.269571734674237E-2</v>
      </c>
      <c r="P1593" s="52">
        <f>IFERROR(_xll.qlIndexFixing(Index1Y,$H1593,TRUE,_xll.ohTrigger(RecalcTrigger,Trigger1Y)),NA())</f>
        <v>3.3874271174763444E-2</v>
      </c>
      <c r="Q1593" s="52">
        <f>IFERROR(_xll.qlIndexFixing(ONIndex1Y,I1593,TRUE,_xll.ohTrigger(RecalcTrigger,Trigger1Y)),NA())</f>
        <v>3.3251324034919705E-2</v>
      </c>
    </row>
    <row r="1594" spans="2:17" x14ac:dyDescent="0.2">
      <c r="B1594" s="46" t="s">
        <v>51</v>
      </c>
      <c r="D1594" s="49">
        <f>_xll.qlCalendarAdvance(LocalCalendar,$D1593,B1594,"f",FALSE)</f>
        <v>50480</v>
      </c>
      <c r="E1594" s="49">
        <f>_xll.qlInterestRateIndexValueDate(IndexON,D1594)</f>
        <v>50480</v>
      </c>
      <c r="F1594" s="52">
        <f>IFERROR(_xll.qlIndexFixing(IndexON,D1594,TRUE,_xll.ohTrigger(RecalcTrigger,TriggerON)),NA())</f>
        <v>2.9566696975455997E-2</v>
      </c>
      <c r="H1594" s="49">
        <f>_xll.qlCalendarAdvance(IborCalendar,$H1593,B1594,"f",FALSE)</f>
        <v>50466</v>
      </c>
      <c r="I1594" s="49">
        <f>_xll.qlInterestRateIndexValueDate(Index1M,$H1594)</f>
        <v>50468</v>
      </c>
      <c r="J1594" s="52">
        <f>IFERROR(_xll.qlIndexFixing(Index1M,$H1594,TRUE,_xll.ohTrigger(RecalcTrigger,Trigger1M)),NA())</f>
        <v>3.0464915040242513E-2</v>
      </c>
      <c r="K1594" s="52">
        <f>IFERROR(_xll.qlIndexFixing(ONIndex1M,I1594,TRUE,_xll.ohTrigger(RecalcTrigger,Trigger1M)),NA())</f>
        <v>3.0429282766810672E-2</v>
      </c>
      <c r="L1594" s="52">
        <f>IFERROR(_xll.qlIndexFixing(Index3M,H1594,TRUE,_xll.ohTrigger(RecalcTrigger,Trigger3M)),NA())</f>
        <v>3.180386937247006E-2</v>
      </c>
      <c r="M1594" s="52">
        <f>IFERROR(_xll.qlIndexFixing(ONIndex3M,I1594,TRUE,_xll.ohTrigger(RecalcTrigger,Trigger3M)),NA())</f>
        <v>3.1691476959174736E-2</v>
      </c>
      <c r="N1594" s="52">
        <f>IFERROR(_xll.qlIndexFixing(Index6M,$H1594,TRUE,_xll.ohTrigger(RecalcTrigger,Trigger6M)),NA())</f>
        <v>3.2942885965128531E-2</v>
      </c>
      <c r="O1594" s="52">
        <f>IFERROR(_xll.qlIndexFixing(ONIndex6M,I1594,TRUE,_xll.ohTrigger(RecalcTrigger,Trigger6M)),NA())</f>
        <v>3.269345143984026E-2</v>
      </c>
      <c r="P1594" s="52">
        <f>IFERROR(_xll.qlIndexFixing(Index1Y,$H1594,TRUE,_xll.ohTrigger(RecalcTrigger,Trigger1Y)),NA())</f>
        <v>3.3877383363797274E-2</v>
      </c>
      <c r="Q1594" s="52">
        <f>IFERROR(_xll.qlIndexFixing(ONIndex1Y,I1594,TRUE,_xll.ohTrigger(RecalcTrigger,Trigger1Y)),NA())</f>
        <v>3.3251875937443387E-2</v>
      </c>
    </row>
    <row r="1595" spans="2:17" x14ac:dyDescent="0.2">
      <c r="B1595" s="46" t="s">
        <v>51</v>
      </c>
      <c r="D1595" s="49">
        <f>_xll.qlCalendarAdvance(LocalCalendar,$D1594,B1595,"f",FALSE)</f>
        <v>50487</v>
      </c>
      <c r="E1595" s="49">
        <f>_xll.qlInterestRateIndexValueDate(IndexON,D1595)</f>
        <v>50487</v>
      </c>
      <c r="F1595" s="52">
        <f>IFERROR(_xll.qlIndexFixing(IndexON,D1595,TRUE,_xll.ohTrigger(RecalcTrigger,TriggerON)),NA())</f>
        <v>2.9565318113711214E-2</v>
      </c>
      <c r="H1595" s="49">
        <f>_xll.qlCalendarAdvance(IborCalendar,$H1594,B1595,"f",FALSE)</f>
        <v>50473</v>
      </c>
      <c r="I1595" s="49">
        <f>_xll.qlInterestRateIndexValueDate(Index1M,$H1595)</f>
        <v>50475</v>
      </c>
      <c r="J1595" s="52">
        <f>IFERROR(_xll.qlIndexFixing(Index1M,$H1595,TRUE,_xll.ohTrigger(RecalcTrigger,Trigger1M)),NA())</f>
        <v>3.0463010664422974E-2</v>
      </c>
      <c r="K1595" s="52">
        <f>IFERROR(_xll.qlIndexFixing(ONIndex1M,I1595,TRUE,_xll.ohTrigger(RecalcTrigger,Trigger1M)),NA())</f>
        <v>3.042734105074274E-2</v>
      </c>
      <c r="L1595" s="52">
        <f>IFERROR(_xll.qlIndexFixing(Index3M,H1595,TRUE,_xll.ohTrigger(RecalcTrigger,Trigger3M)),NA())</f>
        <v>3.1801624112406106E-2</v>
      </c>
      <c r="M1595" s="52">
        <f>IFERROR(_xll.qlIndexFixing(ONIndex3M,I1595,TRUE,_xll.ohTrigger(RecalcTrigger,Trigger3M)),NA())</f>
        <v>3.1689141535640175E-2</v>
      </c>
      <c r="N1595" s="52">
        <f>IFERROR(_xll.qlIndexFixing(Index6M,$H1595,TRUE,_xll.ohTrigger(RecalcTrigger,Trigger6M)),NA())</f>
        <v>3.2939493764554406E-2</v>
      </c>
      <c r="O1595" s="52">
        <f>IFERROR(_xll.qlIndexFixing(ONIndex6M,I1595,TRUE,_xll.ohTrigger(RecalcTrigger,Trigger6M)),NA())</f>
        <v>3.2691204276344976E-2</v>
      </c>
      <c r="P1595" s="52">
        <f>IFERROR(_xll.qlIndexFixing(Index1Y,$H1595,TRUE,_xll.ohTrigger(RecalcTrigger,Trigger1Y)),NA())</f>
        <v>3.3880593308295973E-2</v>
      </c>
      <c r="Q1595" s="52">
        <f>IFERROR(_xll.qlIndexFixing(ONIndex1Y,I1595,TRUE,_xll.ohTrigger(RecalcTrigger,Trigger1Y)),NA())</f>
        <v>3.3252522348368174E-2</v>
      </c>
    </row>
    <row r="1596" spans="2:17" x14ac:dyDescent="0.2">
      <c r="B1596" s="46" t="s">
        <v>51</v>
      </c>
      <c r="D1596" s="49">
        <f>_xll.qlCalendarAdvance(LocalCalendar,$D1595,B1596,"f",FALSE)</f>
        <v>50494</v>
      </c>
      <c r="E1596" s="49">
        <f>_xll.qlInterestRateIndexValueDate(IndexON,D1596)</f>
        <v>50494</v>
      </c>
      <c r="F1596" s="52">
        <f>IFERROR(_xll.qlIndexFixing(IndexON,D1596,TRUE,_xll.ohTrigger(RecalcTrigger,TriggerON)),NA())</f>
        <v>2.9563977770834526E-2</v>
      </c>
      <c r="H1596" s="49">
        <f>_xll.qlCalendarAdvance(IborCalendar,$H1595,B1596,"f",FALSE)</f>
        <v>50480</v>
      </c>
      <c r="I1596" s="49">
        <f>_xll.qlInterestRateIndexValueDate(Index1M,$H1596)</f>
        <v>50482</v>
      </c>
      <c r="J1596" s="52">
        <f>IFERROR(_xll.qlIndexFixing(Index1M,$H1596,TRUE,_xll.ohTrigger(RecalcTrigger,Trigger1M)),NA())</f>
        <v>3.0461125452511395E-2</v>
      </c>
      <c r="K1596" s="52">
        <f>IFERROR(_xll.qlIndexFixing(ONIndex1M,I1596,TRUE,_xll.ohTrigger(RecalcTrigger,Trigger1M)),NA())</f>
        <v>3.0425418448185582E-2</v>
      </c>
      <c r="L1596" s="52">
        <f>IFERROR(_xll.qlIndexFixing(Index3M,H1596,TRUE,_xll.ohTrigger(RecalcTrigger,Trigger3M)),NA())</f>
        <v>3.1799395613162702E-2</v>
      </c>
      <c r="M1596" s="52">
        <f>IFERROR(_xll.qlIndexFixing(ONIndex3M,I1596,TRUE,_xll.ohTrigger(RecalcTrigger,Trigger3M)),NA())</f>
        <v>3.1686822738086207E-2</v>
      </c>
      <c r="N1596" s="52">
        <f>IFERROR(_xll.qlIndexFixing(Index6M,$H1596,TRUE,_xll.ohTrigger(RecalcTrigger,Trigger6M)),NA())</f>
        <v>3.2937479501852822E-2</v>
      </c>
      <c r="O1596" s="52">
        <f>IFERROR(_xll.qlIndexFixing(ONIndex6M,I1596,TRUE,_xll.ohTrigger(RecalcTrigger,Trigger6M)),NA())</f>
        <v>3.2688975856576263E-2</v>
      </c>
      <c r="P1596" s="52">
        <f>IFERROR(_xll.qlIndexFixing(Index1Y,$H1596,TRUE,_xll.ohTrigger(RecalcTrigger,Trigger1Y)),NA())</f>
        <v>3.3883901009181761E-2</v>
      </c>
      <c r="Q1596" s="52">
        <f>IFERROR(_xll.qlIndexFixing(ONIndex1Y,I1596,TRUE,_xll.ohTrigger(RecalcTrigger,Trigger1Y)),NA())</f>
        <v>3.3253263267933875E-2</v>
      </c>
    </row>
    <row r="1597" spans="2:17" x14ac:dyDescent="0.2">
      <c r="B1597" s="46" t="s">
        <v>51</v>
      </c>
      <c r="D1597" s="49">
        <f>_xll.qlCalendarAdvance(LocalCalendar,$D1596,B1597,"f",FALSE)</f>
        <v>50501</v>
      </c>
      <c r="E1597" s="49">
        <f>_xll.qlInterestRateIndexValueDate(IndexON,D1597)</f>
        <v>50501</v>
      </c>
      <c r="F1597" s="52">
        <f>IFERROR(_xll.qlIndexFixing(IndexON,D1597,TRUE,_xll.ohTrigger(RecalcTrigger,TriggerON)),NA())</f>
        <v>2.9562675946825934E-2</v>
      </c>
      <c r="H1597" s="49">
        <f>_xll.qlCalendarAdvance(IborCalendar,$H1596,B1597,"f",FALSE)</f>
        <v>50487</v>
      </c>
      <c r="I1597" s="49">
        <f>_xll.qlInterestRateIndexValueDate(Index1M,$H1597)</f>
        <v>50489</v>
      </c>
      <c r="J1597" s="52">
        <f>IFERROR(_xll.qlIndexFixing(Index1M,$H1597,TRUE,_xll.ohTrigger(RecalcTrigger,Trigger1M)),NA())</f>
        <v>3.0460415336237355E-2</v>
      </c>
      <c r="K1597" s="52">
        <f>IFERROR(_xll.qlIndexFixing(ONIndex1M,I1597,TRUE,_xll.ohTrigger(RecalcTrigger,Trigger1M)),NA())</f>
        <v>3.0423514959059261E-2</v>
      </c>
      <c r="L1597" s="52">
        <f>IFERROR(_xll.qlIndexFixing(Index3M,H1597,TRUE,_xll.ohTrigger(RecalcTrigger,Trigger3M)),NA())</f>
        <v>3.1797183874707709E-2</v>
      </c>
      <c r="M1597" s="52">
        <f>IFERROR(_xll.qlIndexFixing(ONIndex3M,I1597,TRUE,_xll.ohTrigger(RecalcTrigger,Trigger3M)),NA())</f>
        <v>3.1684520566193086E-2</v>
      </c>
      <c r="N1597" s="52">
        <f>IFERROR(_xll.qlIndexFixing(Index6M,$H1597,TRUE,_xll.ohTrigger(RecalcTrigger,Trigger6M)),NA())</f>
        <v>3.2935484302000606E-2</v>
      </c>
      <c r="O1597" s="52">
        <f>IFERROR(_xll.qlIndexFixing(ONIndex6M,I1597,TRUE,_xll.ohTrigger(RecalcTrigger,Trigger6M)),NA())</f>
        <v>3.2686766180214377E-2</v>
      </c>
      <c r="P1597" s="52">
        <f>IFERROR(_xll.qlIndexFixing(Index1Y,$H1597,TRUE,_xll.ohTrigger(RecalcTrigger,Trigger1Y)),NA())</f>
        <v>3.3887306467406002E-2</v>
      </c>
      <c r="Q1597" s="52">
        <f>IFERROR(_xll.qlIndexFixing(ONIndex1Y,I1597,TRUE,_xll.ohTrigger(RecalcTrigger,Trigger1Y)),NA())</f>
        <v>3.325409869590068E-2</v>
      </c>
    </row>
    <row r="1598" spans="2:17" x14ac:dyDescent="0.2">
      <c r="B1598" s="46" t="s">
        <v>51</v>
      </c>
      <c r="D1598" s="49">
        <f>_xll.qlCalendarAdvance(LocalCalendar,$D1597,B1598,"f",FALSE)</f>
        <v>50508</v>
      </c>
      <c r="E1598" s="49">
        <f>_xll.qlInterestRateIndexValueDate(IndexON,D1598)</f>
        <v>50508</v>
      </c>
      <c r="F1598" s="52">
        <f>IFERROR(_xll.qlIndexFixing(IndexON,D1598,TRUE,_xll.ohTrigger(RecalcTrigger,TriggerON)),NA())</f>
        <v>2.95614126416055E-2</v>
      </c>
      <c r="H1598" s="49">
        <f>_xll.qlCalendarAdvance(IborCalendar,$H1597,B1598,"f",FALSE)</f>
        <v>50494</v>
      </c>
      <c r="I1598" s="49">
        <f>_xll.qlInterestRateIndexValueDate(Index1M,$H1598)</f>
        <v>50496</v>
      </c>
      <c r="J1598" s="52">
        <f>IFERROR(_xll.qlIndexFixing(Index1M,$H1598,TRUE,_xll.ohTrigger(RecalcTrigger,Trigger1M)),NA())</f>
        <v>3.0458569665021494E-2</v>
      </c>
      <c r="K1598" s="52">
        <f>IFERROR(_xll.qlIndexFixing(ONIndex1M,I1598,TRUE,_xll.ohTrigger(RecalcTrigger,Trigger1M)),NA())</f>
        <v>3.0421630583363779E-2</v>
      </c>
      <c r="L1598" s="52">
        <f>IFERROR(_xll.qlIndexFixing(Index3M,H1598,TRUE,_xll.ohTrigger(RecalcTrigger,Trigger3M)),NA())</f>
        <v>3.1793742274953428E-2</v>
      </c>
      <c r="M1598" s="52">
        <f>IFERROR(_xll.qlIndexFixing(ONIndex3M,I1598,TRUE,_xll.ohTrigger(RecalcTrigger,Trigger3M)),NA())</f>
        <v>3.168223502044043E-2</v>
      </c>
      <c r="N1598" s="52">
        <f>IFERROR(_xll.qlIndexFixing(Index6M,$H1598,TRUE,_xll.ohTrigger(RecalcTrigger,Trigger6M)),NA())</f>
        <v>3.2929418557496037E-2</v>
      </c>
      <c r="O1598" s="52">
        <f>IFERROR(_xll.qlIndexFixing(ONIndex6M,I1598,TRUE,_xll.ohTrigger(RecalcTrigger,Trigger6M)),NA())</f>
        <v>3.2684575247499126E-2</v>
      </c>
      <c r="P1598" s="52">
        <f>IFERROR(_xll.qlIndexFixing(Index1Y,$H1598,TRUE,_xll.ohTrigger(RecalcTrigger,Trigger1Y)),NA())</f>
        <v>3.3890809683947407E-2</v>
      </c>
      <c r="Q1598" s="52">
        <f>IFERROR(_xll.qlIndexFixing(ONIndex1Y,I1598,TRUE,_xll.ohTrigger(RecalcTrigger,Trigger1Y)),NA())</f>
        <v>3.3255028632428463E-2</v>
      </c>
    </row>
    <row r="1599" spans="2:17" x14ac:dyDescent="0.2">
      <c r="B1599" s="46" t="s">
        <v>51</v>
      </c>
      <c r="D1599" s="49">
        <f>_xll.qlCalendarAdvance(LocalCalendar,$D1598,B1599,"f",FALSE)</f>
        <v>50515</v>
      </c>
      <c r="E1599" s="49">
        <f>_xll.qlInterestRateIndexValueDate(IndexON,D1599)</f>
        <v>50515</v>
      </c>
      <c r="F1599" s="52">
        <f>IFERROR(_xll.qlIndexFixing(IndexON,D1599,TRUE,_xll.ohTrigger(RecalcTrigger,TriggerON)),NA())</f>
        <v>2.9560187855173226E-2</v>
      </c>
      <c r="H1599" s="49">
        <f>_xll.qlCalendarAdvance(IborCalendar,$H1598,B1599,"f",FALSE)</f>
        <v>50501</v>
      </c>
      <c r="I1599" s="49">
        <f>_xll.qlInterestRateIndexValueDate(Index1M,$H1599)</f>
        <v>50503</v>
      </c>
      <c r="J1599" s="52">
        <f>IFERROR(_xll.qlIndexFixing(Index1M,$H1599,TRUE,_xll.ohTrigger(RecalcTrigger,Trigger1M)),NA())</f>
        <v>3.045558480011451E-2</v>
      </c>
      <c r="K1599" s="52">
        <f>IFERROR(_xll.qlIndexFixing(ONIndex1M,I1599,TRUE,_xll.ohTrigger(RecalcTrigger,Trigger1M)),NA())</f>
        <v>3.0419765321179071E-2</v>
      </c>
      <c r="L1599" s="52">
        <f>IFERROR(_xll.qlIndexFixing(Index3M,H1599,TRUE,_xll.ohTrigger(RecalcTrigger,Trigger3M)),NA())</f>
        <v>3.1791563052497314E-2</v>
      </c>
      <c r="M1599" s="52">
        <f>IFERROR(_xll.qlIndexFixing(ONIndex3M,I1599,TRUE,_xll.ohTrigger(RecalcTrigger,Trigger3M)),NA())</f>
        <v>3.167996610058843E-2</v>
      </c>
      <c r="N1599" s="52">
        <f>IFERROR(_xll.qlIndexFixing(Index6M,$H1599,TRUE,_xll.ohTrigger(RecalcTrigger,Trigger6M)),NA())</f>
        <v>3.292745793194516E-2</v>
      </c>
      <c r="O1599" s="52">
        <f>IFERROR(_xll.qlIndexFixing(ONIndex6M,I1599,TRUE,_xll.ohTrigger(RecalcTrigger,Trigger6M)),NA())</f>
        <v>3.2682403058510445E-2</v>
      </c>
      <c r="P1599" s="52">
        <f>IFERROR(_xll.qlIndexFixing(Index1Y,$H1599,TRUE,_xll.ohTrigger(RecalcTrigger,Trigger1Y)),NA())</f>
        <v>3.3902013276338204E-2</v>
      </c>
      <c r="Q1599" s="52">
        <f>IFERROR(_xll.qlIndexFixing(ONIndex1Y,I1599,TRUE,_xll.ohTrigger(RecalcTrigger,Trigger1Y)),NA())</f>
        <v>3.3256053077597159E-2</v>
      </c>
    </row>
    <row r="1600" spans="2:17" x14ac:dyDescent="0.2">
      <c r="B1600" s="46" t="s">
        <v>51</v>
      </c>
      <c r="D1600" s="49">
        <f>_xll.qlCalendarAdvance(LocalCalendar,$D1599,B1600,"f",FALSE)</f>
        <v>50522</v>
      </c>
      <c r="E1600" s="49">
        <f>_xll.qlInterestRateIndexValueDate(IndexON,D1600)</f>
        <v>50522</v>
      </c>
      <c r="F1600" s="52">
        <f>IFERROR(_xll.qlIndexFixing(IndexON,D1600,TRUE,_xll.ohTrigger(RecalcTrigger,TriggerON)),NA())</f>
        <v>2.9559001587848854E-2</v>
      </c>
      <c r="H1600" s="49">
        <f>_xll.qlCalendarAdvance(IborCalendar,$H1599,B1600,"f",FALSE)</f>
        <v>50508</v>
      </c>
      <c r="I1600" s="49">
        <f>_xll.qlInterestRateIndexValueDate(Index1M,$H1600)</f>
        <v>50510</v>
      </c>
      <c r="J1600" s="52">
        <f>IFERROR(_xll.qlIndexFixing(Index1M,$H1600,TRUE,_xll.ohTrigger(RecalcTrigger,Trigger1M)),NA())</f>
        <v>3.0453776243734854E-2</v>
      </c>
      <c r="K1600" s="52">
        <f>IFERROR(_xll.qlIndexFixing(ONIndex1M,I1600,TRUE,_xll.ohTrigger(RecalcTrigger,Trigger1M)),NA())</f>
        <v>3.0417919172505137E-2</v>
      </c>
      <c r="L1600" s="52">
        <f>IFERROR(_xll.qlIndexFixing(Index3M,H1600,TRUE,_xll.ohTrigger(RecalcTrigger,Trigger3M)),NA())</f>
        <v>3.1789400589259387E-2</v>
      </c>
      <c r="M1600" s="52">
        <f>IFERROR(_xll.qlIndexFixing(ONIndex3M,I1600,TRUE,_xll.ohTrigger(RecalcTrigger,Trigger3M)),NA())</f>
        <v>3.1677713806557151E-2</v>
      </c>
      <c r="N1600" s="52">
        <f>IFERROR(_xll.qlIndexFixing(Index6M,$H1600,TRUE,_xll.ohTrigger(RecalcTrigger,Trigger6M)),NA())</f>
        <v>3.2925516363865953E-2</v>
      </c>
      <c r="O1600" s="52">
        <f>IFERROR(_xll.qlIndexFixing(ONIndex6M,I1600,TRUE,_xll.ohTrigger(RecalcTrigger,Trigger6M)),NA())</f>
        <v>3.2680249612928591E-2</v>
      </c>
      <c r="P1600" s="52">
        <f>IFERROR(_xll.qlIndexFixing(Index1Y,$H1600,TRUE,_xll.ohTrigger(RecalcTrigger,Trigger1Y)),NA())</f>
        <v>3.389810939603765E-2</v>
      </c>
      <c r="Q1600" s="52">
        <f>IFERROR(_xll.qlIndexFixing(ONIndex1Y,I1600,TRUE,_xll.ohTrigger(RecalcTrigger,Trigger1Y)),NA())</f>
        <v>3.3257172031166959E-2</v>
      </c>
    </row>
    <row r="1601" spans="2:17" x14ac:dyDescent="0.2">
      <c r="B1601" s="46" t="s">
        <v>51</v>
      </c>
      <c r="D1601" s="49">
        <f>_xll.qlCalendarAdvance(LocalCalendar,$D1600,B1601,"f",FALSE)</f>
        <v>50529</v>
      </c>
      <c r="E1601" s="49">
        <f>_xll.qlInterestRateIndexValueDate(IndexON,D1601)</f>
        <v>50529</v>
      </c>
      <c r="F1601" s="52">
        <f>IFERROR(_xll.qlIndexFixing(IndexON,D1601,TRUE,_xll.ohTrigger(RecalcTrigger,TriggerON)),NA())</f>
        <v>2.9557853839232706E-2</v>
      </c>
      <c r="H1601" s="49">
        <f>_xll.qlCalendarAdvance(IborCalendar,$H1600,B1601,"f",FALSE)</f>
        <v>50515</v>
      </c>
      <c r="I1601" s="49">
        <f>_xll.qlInterestRateIndexValueDate(Index1M,$H1601)</f>
        <v>50517</v>
      </c>
      <c r="J1601" s="52">
        <f>IFERROR(_xll.qlIndexFixing(Index1M,$H1601,TRUE,_xll.ohTrigger(RecalcTrigger,Trigger1M)),NA())</f>
        <v>3.0451986851208201E-2</v>
      </c>
      <c r="K1601" s="52">
        <f>IFERROR(_xll.qlIndexFixing(ONIndex1M,I1601,TRUE,_xll.ohTrigger(RecalcTrigger,Trigger1M)),NA())</f>
        <v>3.0420713946149647E-2</v>
      </c>
      <c r="L1601" s="52">
        <f>IFERROR(_xll.qlIndexFixing(Index3M,H1601,TRUE,_xll.ohTrigger(RecalcTrigger,Trigger3M)),NA())</f>
        <v>3.178725488521681E-2</v>
      </c>
      <c r="M1601" s="52">
        <f>IFERROR(_xll.qlIndexFixing(ONIndex3M,I1601,TRUE,_xll.ohTrigger(RecalcTrigger,Trigger3M)),NA())</f>
        <v>3.1680417124558602E-2</v>
      </c>
      <c r="N1601" s="52">
        <f>IFERROR(_xll.qlIndexFixing(Index6M,$H1601,TRUE,_xll.ohTrigger(RecalcTrigger,Trigger6M)),NA())</f>
        <v>3.2923593853203814E-2</v>
      </c>
      <c r="O1601" s="52">
        <f>IFERROR(_xll.qlIndexFixing(ONIndex6M,I1601,TRUE,_xll.ohTrigger(RecalcTrigger,Trigger6M)),NA())</f>
        <v>3.2683441690890547E-2</v>
      </c>
      <c r="P1601" s="52">
        <f>IFERROR(_xll.qlIndexFixing(Index1Y,$H1601,TRUE,_xll.ohTrigger(RecalcTrigger,Trigger1Y)),NA())</f>
        <v>3.3901905893684754E-2</v>
      </c>
      <c r="Q1601" s="52">
        <f>IFERROR(_xll.qlIndexFixing(ONIndex1Y,I1601,TRUE,_xll.ohTrigger(RecalcTrigger,Trigger1Y)),NA())</f>
        <v>3.3264897299527973E-2</v>
      </c>
    </row>
    <row r="1602" spans="2:17" x14ac:dyDescent="0.2">
      <c r="B1602" s="46" t="s">
        <v>51</v>
      </c>
      <c r="D1602" s="49">
        <f>_xll.qlCalendarAdvance(LocalCalendar,$D1601,B1602,"f",FALSE)</f>
        <v>50536</v>
      </c>
      <c r="E1602" s="49">
        <f>_xll.qlInterestRateIndexValueDate(IndexON,D1602)</f>
        <v>50536</v>
      </c>
      <c r="F1602" s="52">
        <f>IFERROR(_xll.qlIndexFixing(IndexON,D1602,TRUE,_xll.ohTrigger(RecalcTrigger,TriggerON)),NA())</f>
        <v>2.9556744609484653E-2</v>
      </c>
      <c r="H1602" s="49">
        <f>_xll.qlCalendarAdvance(IborCalendar,$H1601,B1602,"f",FALSE)</f>
        <v>50522</v>
      </c>
      <c r="I1602" s="49">
        <f>_xll.qlInterestRateIndexValueDate(Index1M,$H1602)</f>
        <v>50524</v>
      </c>
      <c r="J1602" s="52">
        <f>IFERROR(_xll.qlIndexFixing(Index1M,$H1602,TRUE,_xll.ohTrigger(RecalcTrigger,Trigger1M)),NA())</f>
        <v>3.044673167527499E-2</v>
      </c>
      <c r="K1602" s="52">
        <f>IFERROR(_xll.qlIndexFixing(ONIndex1M,I1602,TRUE,_xll.ohTrigger(RecalcTrigger,Trigger1M)),NA())</f>
        <v>3.0414284215289911E-2</v>
      </c>
      <c r="L1602" s="52">
        <f>IFERROR(_xll.qlIndexFixing(Index3M,H1602,TRUE,_xll.ohTrigger(RecalcTrigger,Trigger3M)),NA())</f>
        <v>3.1785125940341476E-2</v>
      </c>
      <c r="M1602" s="52">
        <f>IFERROR(_xll.qlIndexFixing(ONIndex3M,I1602,TRUE,_xll.ohTrigger(RecalcTrigger,Trigger3M)),NA())</f>
        <v>3.1673259096436368E-2</v>
      </c>
      <c r="N1602" s="52">
        <f>IFERROR(_xll.qlIndexFixing(Index6M,$H1602,TRUE,_xll.ohTrigger(RecalcTrigger,Trigger6M)),NA())</f>
        <v>3.2921690399902823E-2</v>
      </c>
      <c r="O1602" s="52">
        <f>IFERROR(_xll.qlIndexFixing(ONIndex6M,I1602,TRUE,_xll.ohTrigger(RecalcTrigger,Trigger6M)),NA())</f>
        <v>3.2675998952624852E-2</v>
      </c>
      <c r="P1602" s="52">
        <f>IFERROR(_xll.qlIndexFixing(Index1Y,$H1602,TRUE,_xll.ohTrigger(RecalcTrigger,Trigger1Y)),NA())</f>
        <v>3.3905800153845783E-2</v>
      </c>
      <c r="Q1602" s="52">
        <f>IFERROR(_xll.qlIndexFixing(ONIndex1Y,I1602,TRUE,_xll.ohTrigger(RecalcTrigger,Trigger1Y)),NA())</f>
        <v>3.3259693464069429E-2</v>
      </c>
    </row>
    <row r="1603" spans="2:17" x14ac:dyDescent="0.2">
      <c r="B1603" s="46" t="s">
        <v>51</v>
      </c>
      <c r="D1603" s="49">
        <f>_xll.qlCalendarAdvance(LocalCalendar,$D1602,B1603,"f",FALSE)</f>
        <v>50543</v>
      </c>
      <c r="E1603" s="49">
        <f>_xll.qlInterestRateIndexValueDate(IndexON,D1603)</f>
        <v>50543</v>
      </c>
      <c r="F1603" s="52">
        <f>IFERROR(_xll.qlIndexFixing(IndexON,D1603,TRUE,_xll.ohTrigger(RecalcTrigger,TriggerON)),NA())</f>
        <v>2.9555673898684631E-2</v>
      </c>
      <c r="H1603" s="49">
        <f>_xll.qlCalendarAdvance(IborCalendar,$H1602,B1603,"f",FALSE)</f>
        <v>50529</v>
      </c>
      <c r="I1603" s="49">
        <f>_xll.qlInterestRateIndexValueDate(Index1M,$H1603)</f>
        <v>50531</v>
      </c>
      <c r="J1603" s="52">
        <f>IFERROR(_xll.qlIndexFixing(Index1M,$H1603,TRUE,_xll.ohTrigger(RecalcTrigger,Trigger1M)),NA())</f>
        <v>3.0448465557706417E-2</v>
      </c>
      <c r="K1603" s="52">
        <f>IFERROR(_xll.qlIndexFixing(ONIndex1M,I1603,TRUE,_xll.ohTrigger(RecalcTrigger,Trigger1M)),NA())</f>
        <v>3.0412495406988427E-2</v>
      </c>
      <c r="L1603" s="52">
        <f>IFERROR(_xll.qlIndexFixing(Index3M,H1603,TRUE,_xll.ohTrigger(RecalcTrigger,Trigger3M)),NA())</f>
        <v>3.1784265419019055E-2</v>
      </c>
      <c r="M1603" s="52">
        <f>IFERROR(_xll.qlIndexFixing(ONIndex3M,I1603,TRUE,_xll.ohTrigger(RecalcTrigger,Trigger3M)),NA())</f>
        <v>3.1671056680346865E-2</v>
      </c>
      <c r="N1603" s="52">
        <f>IFERROR(_xll.qlIndexFixing(Index6M,$H1603,TRUE,_xll.ohTrigger(RecalcTrigger,Trigger6M)),NA())</f>
        <v>3.2923913419539833E-2</v>
      </c>
      <c r="O1603" s="52">
        <f>IFERROR(_xll.qlIndexFixing(ONIndex6M,I1603,TRUE,_xll.ohTrigger(RecalcTrigger,Trigger6M)),NA())</f>
        <v>3.2673901737902966E-2</v>
      </c>
      <c r="P1603" s="52">
        <f>IFERROR(_xll.qlIndexFixing(Index1Y,$H1603,TRUE,_xll.ohTrigger(RecalcTrigger,Trigger1Y)),NA())</f>
        <v>3.3909792177639834E-2</v>
      </c>
      <c r="Q1603" s="52">
        <f>IFERROR(_xll.qlIndexFixing(ONIndex1Y,I1603,TRUE,_xll.ohTrigger(RecalcTrigger,Trigger1Y)),NA())</f>
        <v>3.3261095943322161E-2</v>
      </c>
    </row>
    <row r="1604" spans="2:17" x14ac:dyDescent="0.2">
      <c r="B1604" s="46" t="s">
        <v>51</v>
      </c>
      <c r="D1604" s="49">
        <f>_xll.qlCalendarAdvance(LocalCalendar,$D1603,B1604,"f",FALSE)</f>
        <v>50550</v>
      </c>
      <c r="E1604" s="49">
        <f>_xll.qlInterestRateIndexValueDate(IndexON,D1604)</f>
        <v>50550</v>
      </c>
      <c r="F1604" s="52">
        <f>IFERROR(_xll.qlIndexFixing(IndexON,D1604,TRUE,_xll.ohTrigger(RecalcTrigger,TriggerON)),NA())</f>
        <v>2.9554641706832641E-2</v>
      </c>
      <c r="H1604" s="49">
        <f>_xll.qlCalendarAdvance(IborCalendar,$H1603,B1604,"f",FALSE)</f>
        <v>50536</v>
      </c>
      <c r="I1604" s="49">
        <f>_xll.qlInterestRateIndexValueDate(Index1M,$H1604)</f>
        <v>50538</v>
      </c>
      <c r="J1604" s="52">
        <f>IFERROR(_xll.qlIndexFixing(Index1M,$H1604,TRUE,_xll.ohTrigger(RecalcTrigger,Trigger1M)),NA())</f>
        <v>3.0446733656708802E-2</v>
      </c>
      <c r="K1604" s="52">
        <f>IFERROR(_xll.qlIndexFixing(ONIndex1M,I1604,TRUE,_xll.ohTrigger(RecalcTrigger,Trigger1M)),NA())</f>
        <v>3.0410725712117781E-2</v>
      </c>
      <c r="L1604" s="52">
        <f>IFERROR(_xll.qlIndexFixing(Index3M,H1604,TRUE,_xll.ohTrigger(RecalcTrigger,Trigger3M)),NA())</f>
        <v>3.1782171005319187E-2</v>
      </c>
      <c r="M1604" s="52">
        <f>IFERROR(_xll.qlIndexFixing(ONIndex3M,I1604,TRUE,_xll.ohTrigger(RecalcTrigger,Trigger3M)),NA())</f>
        <v>3.166887088991821E-2</v>
      </c>
      <c r="N1604" s="52">
        <f>IFERROR(_xll.qlIndexFixing(Index6M,$H1604,TRUE,_xll.ohTrigger(RecalcTrigger,Trigger6M)),NA())</f>
        <v>3.2922051658048193E-2</v>
      </c>
      <c r="O1604" s="52">
        <f>IFERROR(_xll.qlIndexFixing(ONIndex6M,I1604,TRUE,_xll.ohTrigger(RecalcTrigger,Trigger6M)),NA())</f>
        <v>3.2671823266667843E-2</v>
      </c>
      <c r="P1604" s="52">
        <f>IFERROR(_xll.qlIndexFixing(Index1Y,$H1604,TRUE,_xll.ohTrigger(RecalcTrigger,Trigger1Y)),NA())</f>
        <v>3.3913881966214698E-2</v>
      </c>
      <c r="Q1604" s="52">
        <f>IFERROR(_xll.qlIndexFixing(ONIndex1Y,I1604,TRUE,_xll.ohTrigger(RecalcTrigger,Trigger1Y)),NA())</f>
        <v>3.3262592931055934E-2</v>
      </c>
    </row>
    <row r="1605" spans="2:17" x14ac:dyDescent="0.2">
      <c r="B1605" s="46" t="s">
        <v>51</v>
      </c>
      <c r="D1605" s="49">
        <f>_xll.qlCalendarAdvance(LocalCalendar,$D1604,B1605,"f",FALSE)</f>
        <v>50557</v>
      </c>
      <c r="E1605" s="49">
        <f>_xll.qlInterestRateIndexValueDate(IndexON,D1605)</f>
        <v>50557</v>
      </c>
      <c r="F1605" s="52">
        <f>IFERROR(_xll.qlIndexFixing(IndexON,D1605,TRUE,_xll.ohTrigger(RecalcTrigger,TriggerON)),NA())</f>
        <v>2.9553648033529001E-2</v>
      </c>
      <c r="H1605" s="49">
        <f>_xll.qlCalendarAdvance(IborCalendar,$H1604,B1605,"f",FALSE)</f>
        <v>50543</v>
      </c>
      <c r="I1605" s="49">
        <f>_xll.qlInterestRateIndexValueDate(Index1M,$H1605)</f>
        <v>50545</v>
      </c>
      <c r="J1605" s="52">
        <f>IFERROR(_xll.qlIndexFixing(Index1M,$H1605,TRUE,_xll.ohTrigger(RecalcTrigger,Trigger1M)),NA())</f>
        <v>3.0445020919534216E-2</v>
      </c>
      <c r="K1605" s="52">
        <f>IFERROR(_xll.qlIndexFixing(ONIndex1M,I1605,TRUE,_xll.ohTrigger(RecalcTrigger,Trigger1M)),NA())</f>
        <v>3.0408975130757909E-2</v>
      </c>
      <c r="L1605" s="52">
        <f>IFERROR(_xll.qlIndexFixing(Index3M,H1605,TRUE,_xll.ohTrigger(RecalcTrigger,Trigger3M)),NA())</f>
        <v>3.1780093352192257E-2</v>
      </c>
      <c r="M1605" s="52">
        <f>IFERROR(_xll.qlIndexFixing(ONIndex3M,I1605,TRUE,_xll.ohTrigger(RecalcTrigger,Trigger3M)),NA())</f>
        <v>3.166670172563002E-2</v>
      </c>
      <c r="N1605" s="52">
        <f>IFERROR(_xll.qlIndexFixing(Index6M,$H1605,TRUE,_xll.ohTrigger(RecalcTrigger,Trigger6M)),NA())</f>
        <v>3.292020895895939E-2</v>
      </c>
      <c r="O1605" s="52">
        <f>IFERROR(_xll.qlIndexFixing(ONIndex6M,I1605,TRUE,_xll.ohTrigger(RecalcTrigger,Trigger6M)),NA())</f>
        <v>3.2669763538999419E-2</v>
      </c>
      <c r="P1605" s="52">
        <f>IFERROR(_xll.qlIndexFixing(Index1Y,$H1605,TRUE,_xll.ohTrigger(RecalcTrigger,Trigger1Y)),NA())</f>
        <v>3.391806952074556E-2</v>
      </c>
      <c r="Q1605" s="52">
        <f>IFERROR(_xll.qlIndexFixing(ONIndex1Y,I1605,TRUE,_xll.ohTrigger(RecalcTrigger,Trigger1Y)),NA())</f>
        <v>3.3264184427350685E-2</v>
      </c>
    </row>
    <row r="1606" spans="2:17" x14ac:dyDescent="0.2">
      <c r="B1606" s="46" t="s">
        <v>51</v>
      </c>
      <c r="D1606" s="49">
        <f>_xll.qlCalendarAdvance(LocalCalendar,$D1605,B1606,"f",FALSE)</f>
        <v>50564</v>
      </c>
      <c r="E1606" s="49">
        <f>_xll.qlInterestRateIndexValueDate(IndexON,D1606)</f>
        <v>50564</v>
      </c>
      <c r="F1606" s="52">
        <f>IFERROR(_xll.qlIndexFixing(IndexON,D1606,TRUE,_xll.ohTrigger(RecalcTrigger,TriggerON)),NA())</f>
        <v>2.9552692879253328E-2</v>
      </c>
      <c r="H1606" s="49">
        <f>_xll.qlCalendarAdvance(IborCalendar,$H1605,B1606,"f",FALSE)</f>
        <v>50550</v>
      </c>
      <c r="I1606" s="49">
        <f>_xll.qlInterestRateIndexValueDate(Index1M,$H1606)</f>
        <v>50552</v>
      </c>
      <c r="J1606" s="52">
        <f>IFERROR(_xll.qlIndexFixing(Index1M,$H1606,TRUE,_xll.ohTrigger(RecalcTrigger,Trigger1M)),NA())</f>
        <v>3.0443327346172666E-2</v>
      </c>
      <c r="K1606" s="52">
        <f>IFERROR(_xll.qlIndexFixing(ONIndex1M,I1606,TRUE,_xll.ohTrigger(RecalcTrigger,Trigger1M)),NA())</f>
        <v>3.0407243662669003E-2</v>
      </c>
      <c r="L1606" s="52">
        <f>IFERROR(_xll.qlIndexFixing(Index3M,H1606,TRUE,_xll.ohTrigger(RecalcTrigger,Trigger3M)),NA())</f>
        <v>3.177803245960871E-2</v>
      </c>
      <c r="M1606" s="52">
        <f>IFERROR(_xll.qlIndexFixing(ONIndex3M,I1606,TRUE,_xll.ohTrigger(RecalcTrigger,Trigger3M)),NA())</f>
        <v>3.1664549187082613E-2</v>
      </c>
      <c r="N1606" s="52">
        <f>IFERROR(_xll.qlIndexFixing(Index6M,$H1606,TRUE,_xll.ohTrigger(RecalcTrigger,Trigger6M)),NA())</f>
        <v>3.291838532221842E-2</v>
      </c>
      <c r="O1606" s="52">
        <f>IFERROR(_xll.qlIndexFixing(ONIndex6M,I1606,TRUE,_xll.ohTrigger(RecalcTrigger,Trigger6M)),NA())</f>
        <v>3.2667722554897693E-2</v>
      </c>
      <c r="P1606" s="52">
        <f>IFERROR(_xll.qlIndexFixing(Index1Y,$H1606,TRUE,_xll.ohTrigger(RecalcTrigger,Trigger1Y)),NA())</f>
        <v>3.3922354842436706E-2</v>
      </c>
      <c r="Q1606" s="52">
        <f>IFERROR(_xll.qlIndexFixing(ONIndex1Y,I1606,TRUE,_xll.ohTrigger(RecalcTrigger,Trigger1Y)),NA())</f>
        <v>3.3265870432126476E-2</v>
      </c>
    </row>
    <row r="1607" spans="2:17" x14ac:dyDescent="0.2">
      <c r="B1607" s="46" t="s">
        <v>51</v>
      </c>
      <c r="D1607" s="49">
        <f>_xll.qlCalendarAdvance(LocalCalendar,$D1606,B1607,"f",FALSE)</f>
        <v>50571</v>
      </c>
      <c r="E1607" s="49">
        <f>_xll.qlInterestRateIndexValueDate(IndexON,D1607)</f>
        <v>50571</v>
      </c>
      <c r="F1607" s="52">
        <f>IFERROR(_xll.qlIndexFixing(IndexON,D1607,TRUE,_xll.ohTrigger(RecalcTrigger,TriggerON)),NA())</f>
        <v>2.9551776243925687E-2</v>
      </c>
      <c r="H1607" s="49">
        <f>_xll.qlCalendarAdvance(IborCalendar,$H1606,B1607,"f",FALSE)</f>
        <v>50557</v>
      </c>
      <c r="I1607" s="49">
        <f>_xll.qlInterestRateIndexValueDate(Index1M,$H1607)</f>
        <v>50559</v>
      </c>
      <c r="J1607" s="52">
        <f>IFERROR(_xll.qlIndexFixing(Index1M,$H1607,TRUE,_xll.ohTrigger(RecalcTrigger,Trigger1M)),NA())</f>
        <v>3.0442821070699531E-2</v>
      </c>
      <c r="K1607" s="52">
        <f>IFERROR(_xll.qlIndexFixing(ONIndex1M,I1607,TRUE,_xll.ohTrigger(RecalcTrigger,Trigger1M)),NA())</f>
        <v>3.0405531308170808E-2</v>
      </c>
      <c r="L1607" s="52">
        <f>IFERROR(_xll.qlIndexFixing(Index3M,H1607,TRUE,_xll.ohTrigger(RecalcTrigger,Trigger3M)),NA())</f>
        <v>3.1775988327543359E-2</v>
      </c>
      <c r="M1607" s="52">
        <f>IFERROR(_xll.qlIndexFixing(ONIndex3M,I1607,TRUE,_xll.ohTrigger(RecalcTrigger,Trigger3M)),NA())</f>
        <v>3.1662413274595735E-2</v>
      </c>
      <c r="N1607" s="52">
        <f>IFERROR(_xll.qlIndexFixing(Index6M,$H1607,TRUE,_xll.ohTrigger(RecalcTrigger,Trigger6M)),NA())</f>
        <v>3.2912458991939529E-2</v>
      </c>
      <c r="O1607" s="52">
        <f>IFERROR(_xll.qlIndexFixing(ONIndex6M,I1607,TRUE,_xll.ohTrigger(RecalcTrigger,Trigger6M)),NA())</f>
        <v>3.2665700314522539E-2</v>
      </c>
      <c r="P1607" s="52">
        <f>IFERROR(_xll.qlIndexFixing(Index1Y,$H1607,TRUE,_xll.ohTrigger(RecalcTrigger,Trigger1Y)),NA())</f>
        <v>3.3926737932519588E-2</v>
      </c>
      <c r="Q1607" s="52">
        <f>IFERROR(_xll.qlIndexFixing(ONIndex1Y,I1607,TRUE,_xll.ohTrigger(RecalcTrigger,Trigger1Y)),NA())</f>
        <v>3.3267650945463245E-2</v>
      </c>
    </row>
    <row r="1608" spans="2:17" x14ac:dyDescent="0.2">
      <c r="B1608" s="46" t="s">
        <v>51</v>
      </c>
      <c r="D1608" s="49">
        <f>_xll.qlCalendarAdvance(LocalCalendar,$D1607,B1608,"f",FALSE)</f>
        <v>50578</v>
      </c>
      <c r="E1608" s="49">
        <f>_xll.qlInterestRateIndexValueDate(IndexON,D1608)</f>
        <v>50578</v>
      </c>
      <c r="F1608" s="52">
        <f>IFERROR(_xll.qlIndexFixing(IndexON,D1608,TRUE,_xll.ohTrigger(RecalcTrigger,TriggerON)),NA())</f>
        <v>2.9550898127386205E-2</v>
      </c>
      <c r="H1608" s="49">
        <f>_xll.qlCalendarAdvance(IborCalendar,$H1607,B1608,"f",FALSE)</f>
        <v>50564</v>
      </c>
      <c r="I1608" s="49">
        <f>_xll.qlInterestRateIndexValueDate(Index1M,$H1608)</f>
        <v>50566</v>
      </c>
      <c r="J1608" s="52">
        <f>IFERROR(_xll.qlIndexFixing(Index1M,$H1608,TRUE,_xll.ohTrigger(RecalcTrigger,Trigger1M)),NA())</f>
        <v>3.0439997690863696E-2</v>
      </c>
      <c r="K1608" s="52">
        <f>IFERROR(_xll.qlIndexFixing(ONIndex1M,I1608,TRUE,_xll.ohTrigger(RecalcTrigger,Trigger1M)),NA())</f>
        <v>3.0403838067023514E-2</v>
      </c>
      <c r="L1608" s="52">
        <f>IFERROR(_xll.qlIndexFixing(Index3M,H1608,TRUE,_xll.ohTrigger(RecalcTrigger,Trigger3M)),NA())</f>
        <v>3.1773960955970126E-2</v>
      </c>
      <c r="M1608" s="52">
        <f>IFERROR(_xll.qlIndexFixing(ONIndex3M,I1608,TRUE,_xll.ohTrigger(RecalcTrigger,Trigger3M)),NA())</f>
        <v>3.1660293987929577E-2</v>
      </c>
      <c r="N1608" s="52">
        <f>IFERROR(_xll.qlIndexFixing(Index6M,$H1608,TRUE,_xll.ohTrigger(RecalcTrigger,Trigger6M)),NA())</f>
        <v>3.2910669881685915E-2</v>
      </c>
      <c r="O1608" s="52">
        <f>IFERROR(_xll.qlIndexFixing(ONIndex6M,I1608,TRUE,_xll.ohTrigger(RecalcTrigger,Trigger6M)),NA())</f>
        <v>3.2663696817554211E-2</v>
      </c>
      <c r="P1608" s="52">
        <f>IFERROR(_xll.qlIndexFixing(Index1Y,$H1608,TRUE,_xll.ohTrigger(RecalcTrigger,Trigger1Y)),NA())</f>
        <v>3.3931218792254352E-2</v>
      </c>
      <c r="Q1608" s="52">
        <f>IFERROR(_xll.qlIndexFixing(ONIndex1Y,I1608,TRUE,_xll.ohTrigger(RecalcTrigger,Trigger1Y)),NA())</f>
        <v>3.3269525967440927E-2</v>
      </c>
    </row>
    <row r="1609" spans="2:17" x14ac:dyDescent="0.2">
      <c r="B1609" s="46" t="s">
        <v>51</v>
      </c>
      <c r="D1609" s="49">
        <f>_xll.qlCalendarAdvance(LocalCalendar,$D1608,B1609,"f",FALSE)</f>
        <v>50585</v>
      </c>
      <c r="E1609" s="49">
        <f>_xll.qlInterestRateIndexValueDate(IndexON,D1609)</f>
        <v>50585</v>
      </c>
      <c r="F1609" s="52">
        <f>IFERROR(_xll.qlIndexFixing(IndexON,D1609,TRUE,_xll.ohTrigger(RecalcTrigger,TriggerON)),NA())</f>
        <v>2.9550058529634882E-2</v>
      </c>
      <c r="H1609" s="49">
        <f>_xll.qlCalendarAdvance(IborCalendar,$H1608,B1609,"f",FALSE)</f>
        <v>50571</v>
      </c>
      <c r="I1609" s="49">
        <f>_xll.qlInterestRateIndexValueDate(Index1M,$H1609)</f>
        <v>50573</v>
      </c>
      <c r="J1609" s="52">
        <f>IFERROR(_xll.qlIndexFixing(Index1M,$H1609,TRUE,_xll.ohTrigger(RecalcTrigger,Trigger1M)),NA())</f>
        <v>3.0438361608896292E-2</v>
      </c>
      <c r="K1609" s="52">
        <f>IFERROR(_xll.qlIndexFixing(ONIndex1M,I1609,TRUE,_xll.ohTrigger(RecalcTrigger,Trigger1M)),NA())</f>
        <v>3.0402163939466931E-2</v>
      </c>
      <c r="L1609" s="52">
        <f>IFERROR(_xll.qlIndexFixing(Index3M,H1609,TRUE,_xll.ohTrigger(RecalcTrigger,Trigger3M)),NA())</f>
        <v>3.1771950344862958E-2</v>
      </c>
      <c r="M1609" s="52">
        <f>IFERROR(_xll.qlIndexFixing(ONIndex3M,I1609,TRUE,_xll.ohTrigger(RecalcTrigger,Trigger3M)),NA())</f>
        <v>3.1658191327323948E-2</v>
      </c>
      <c r="N1609" s="52">
        <f>IFERROR(_xll.qlIndexFixing(Index6M,$H1609,TRUE,_xll.ohTrigger(RecalcTrigger,Trigger6M)),NA())</f>
        <v>3.2908899828424362E-2</v>
      </c>
      <c r="O1609" s="52">
        <f>IFERROR(_xll.qlIndexFixing(ONIndex6M,I1609,TRUE,_xll.ohTrigger(RecalcTrigger,Trigger6M)),NA())</f>
        <v>3.2661712064232518E-2</v>
      </c>
      <c r="P1609" s="52">
        <f>IFERROR(_xll.qlIndexFixing(Index1Y,$H1609,TRUE,_xll.ohTrigger(RecalcTrigger,Trigger1Y)),NA())</f>
        <v>3.3935797422928952E-2</v>
      </c>
      <c r="Q1609" s="52">
        <f>IFERROR(_xll.qlIndexFixing(ONIndex1Y,I1609,TRUE,_xll.ohTrigger(RecalcTrigger,Trigger1Y)),NA())</f>
        <v>3.3271495497819714E-2</v>
      </c>
    </row>
    <row r="1610" spans="2:17" x14ac:dyDescent="0.2">
      <c r="B1610" s="46" t="s">
        <v>51</v>
      </c>
      <c r="D1610" s="49">
        <f>_xll.qlCalendarAdvance(LocalCalendar,$D1609,B1610,"f",FALSE)</f>
        <v>50592</v>
      </c>
      <c r="E1610" s="49">
        <f>_xll.qlInterestRateIndexValueDate(IndexON,D1610)</f>
        <v>50592</v>
      </c>
      <c r="F1610" s="52">
        <f>IFERROR(_xll.qlIndexFixing(IndexON,D1610,TRUE,_xll.ohTrigger(RecalcTrigger,TriggerON)),NA())</f>
        <v>2.9549257450911526E-2</v>
      </c>
      <c r="H1610" s="49">
        <f>_xll.qlCalendarAdvance(IborCalendar,$H1609,B1610,"f",FALSE)</f>
        <v>50578</v>
      </c>
      <c r="I1610" s="49">
        <f>_xll.qlInterestRateIndexValueDate(Index1M,$H1610)</f>
        <v>50580</v>
      </c>
      <c r="J1610" s="52">
        <f>IFERROR(_xll.qlIndexFixing(Index1M,$H1610,TRUE,_xll.ohTrigger(RecalcTrigger,Trigger1M)),NA())</f>
        <v>3.0436744690711948E-2</v>
      </c>
      <c r="K1610" s="52">
        <f>IFERROR(_xll.qlIndexFixing(ONIndex1M,I1610,TRUE,_xll.ohTrigger(RecalcTrigger,Trigger1M)),NA())</f>
        <v>3.0400508925421121E-2</v>
      </c>
      <c r="L1610" s="52">
        <f>IFERROR(_xll.qlIndexFixing(Index3M,H1610,TRUE,_xll.ohTrigger(RecalcTrigger,Trigger3M)),NA())</f>
        <v>3.1769956494197511E-2</v>
      </c>
      <c r="M1610" s="52">
        <f>IFERROR(_xll.qlIndexFixing(ONIndex3M,I1610,TRUE,_xll.ohTrigger(RecalcTrigger,Trigger3M)),NA())</f>
        <v>3.1656105292539038E-2</v>
      </c>
      <c r="N1610" s="52">
        <f>IFERROR(_xll.qlIndexFixing(Index6M,$H1610,TRUE,_xll.ohTrigger(RecalcTrigger,Trigger6M)),NA())</f>
        <v>3.2914037435303044E-2</v>
      </c>
      <c r="O1610" s="52">
        <f>IFERROR(_xll.qlIndexFixing(ONIndex6M,I1610,TRUE,_xll.ohTrigger(RecalcTrigger,Trigger6M)),NA())</f>
        <v>3.2659746054477523E-2</v>
      </c>
      <c r="P1610" s="52">
        <f>IFERROR(_xll.qlIndexFixing(Index1Y,$H1610,TRUE,_xll.ohTrigger(RecalcTrigger,Trigger1Y)),NA())</f>
        <v>3.3940473825859595E-2</v>
      </c>
      <c r="Q1610" s="52">
        <f>IFERROR(_xll.qlIndexFixing(ONIndex1Y,I1610,TRUE,_xll.ohTrigger(RecalcTrigger,Trigger1Y)),NA())</f>
        <v>3.327355953691935E-2</v>
      </c>
    </row>
    <row r="1611" spans="2:17" x14ac:dyDescent="0.2">
      <c r="B1611" s="46" t="s">
        <v>51</v>
      </c>
      <c r="D1611" s="49">
        <f>_xll.qlCalendarAdvance(LocalCalendar,$D1610,B1611,"f",FALSE)</f>
        <v>50599</v>
      </c>
      <c r="E1611" s="49">
        <f>_xll.qlInterestRateIndexValueDate(IndexON,D1611)</f>
        <v>50599</v>
      </c>
      <c r="F1611" s="52">
        <f>IFERROR(_xll.qlIndexFixing(IndexON,D1611,TRUE,_xll.ohTrigger(RecalcTrigger,TriggerON)),NA())</f>
        <v>2.9548494890976329E-2</v>
      </c>
      <c r="H1611" s="49">
        <f>_xll.qlCalendarAdvance(IborCalendar,$H1610,B1611,"f",FALSE)</f>
        <v>50585</v>
      </c>
      <c r="I1611" s="49">
        <f>_xll.qlInterestRateIndexValueDate(Index1M,$H1611)</f>
        <v>50587</v>
      </c>
      <c r="J1611" s="52">
        <f>IFERROR(_xll.qlIndexFixing(Index1M,$H1611,TRUE,_xll.ohTrigger(RecalcTrigger,Trigger1M)),NA())</f>
        <v>3.0435146936295676E-2</v>
      </c>
      <c r="K1611" s="52">
        <f>IFERROR(_xll.qlIndexFixing(ONIndex1M,I1611,TRUE,_xll.ohTrigger(RecalcTrigger,Trigger1M)),NA())</f>
        <v>3.0398873024726214E-2</v>
      </c>
      <c r="L1611" s="52">
        <f>IFERROR(_xll.qlIndexFixing(Index3M,H1611,TRUE,_xll.ohTrigger(RecalcTrigger,Trigger3M)),NA())</f>
        <v>3.1767979403946871E-2</v>
      </c>
      <c r="M1611" s="52">
        <f>IFERROR(_xll.qlIndexFixing(ONIndex3M,I1611,TRUE,_xll.ohTrigger(RecalcTrigger,Trigger3M)),NA())</f>
        <v>3.1654035883734721E-2</v>
      </c>
      <c r="N1611" s="52">
        <f>IFERROR(_xll.qlIndexFixing(Index6M,$H1611,TRUE,_xll.ohTrigger(RecalcTrigger,Trigger6M)),NA())</f>
        <v>3.2910932196317279E-2</v>
      </c>
      <c r="O1611" s="52">
        <f>IFERROR(_xll.qlIndexFixing(ONIndex6M,I1611,TRUE,_xll.ohTrigger(RecalcTrigger,Trigger6M)),NA())</f>
        <v>3.2657798788369163E-2</v>
      </c>
      <c r="P1611" s="52">
        <f>IFERROR(_xll.qlIndexFixing(Index1Y,$H1611,TRUE,_xll.ohTrigger(RecalcTrigger,Trigger1Y)),NA())</f>
        <v>3.394524800239053E-2</v>
      </c>
      <c r="Q1611" s="52">
        <f>IFERROR(_xll.qlIndexFixing(ONIndex1Y,I1611,TRUE,_xll.ohTrigger(RecalcTrigger,Trigger1Y)),NA())</f>
        <v>3.3275718084420092E-2</v>
      </c>
    </row>
    <row r="1612" spans="2:17" x14ac:dyDescent="0.2">
      <c r="B1612" s="46" t="s">
        <v>51</v>
      </c>
      <c r="D1612" s="49">
        <f>_xll.qlCalendarAdvance(LocalCalendar,$D1611,B1612,"f",FALSE)</f>
        <v>50606</v>
      </c>
      <c r="E1612" s="49">
        <f>_xll.qlInterestRateIndexValueDate(IndexON,D1612)</f>
        <v>50606</v>
      </c>
      <c r="F1612" s="52">
        <f>IFERROR(_xll.qlIndexFixing(IndexON,D1612,TRUE,_xll.ohTrigger(RecalcTrigger,TriggerON)),NA())</f>
        <v>2.9547770849829291E-2</v>
      </c>
      <c r="H1612" s="49">
        <f>_xll.qlCalendarAdvance(IborCalendar,$H1611,B1612,"f",FALSE)</f>
        <v>50592</v>
      </c>
      <c r="I1612" s="49">
        <f>_xll.qlInterestRateIndexValueDate(Index1M,$H1612)</f>
        <v>50594</v>
      </c>
      <c r="J1612" s="52">
        <f>IFERROR(_xll.qlIndexFixing(Index1M,$H1612,TRUE,_xll.ohTrigger(RecalcTrigger,Trigger1M)),NA())</f>
        <v>3.0433568345649975E-2</v>
      </c>
      <c r="K1612" s="52">
        <f>IFERROR(_xll.qlIndexFixing(ONIndex1M,I1612,TRUE,_xll.ohTrigger(RecalcTrigger,Trigger1M)),NA())</f>
        <v>3.0397256237462145E-2</v>
      </c>
      <c r="L1612" s="52">
        <f>IFERROR(_xll.qlIndexFixing(Index3M,H1612,TRUE,_xll.ohTrigger(RecalcTrigger,Trigger3M)),NA())</f>
        <v>3.176601907408582E-2</v>
      </c>
      <c r="M1612" s="52">
        <f>IFERROR(_xll.qlIndexFixing(ONIndex3M,I1612,TRUE,_xll.ohTrigger(RecalcTrigger,Trigger3M)),NA())</f>
        <v>3.1651983100671188E-2</v>
      </c>
      <c r="N1612" s="52">
        <f>IFERROR(_xll.qlIndexFixing(Index6M,$H1612,TRUE,_xll.ohTrigger(RecalcTrigger,Trigger6M)),NA())</f>
        <v>3.2907843808167504E-2</v>
      </c>
      <c r="O1612" s="52">
        <f>IFERROR(_xll.qlIndexFixing(ONIndex6M,I1612,TRUE,_xll.ohTrigger(RecalcTrigger,Trigger6M)),NA())</f>
        <v>3.2655870265747566E-2</v>
      </c>
      <c r="P1612" s="52">
        <f>IFERROR(_xll.qlIndexFixing(Index1Y,$H1612,TRUE,_xll.ohTrigger(RecalcTrigger,Trigger1Y)),NA())</f>
        <v>3.3950119953894013E-2</v>
      </c>
      <c r="Q1612" s="52">
        <f>IFERROR(_xll.qlIndexFixing(ONIndex1Y,I1612,TRUE,_xll.ohTrigger(RecalcTrigger,Trigger1Y)),NA())</f>
        <v>3.327797114048181E-2</v>
      </c>
    </row>
    <row r="1613" spans="2:17" x14ac:dyDescent="0.2">
      <c r="B1613" s="46" t="s">
        <v>51</v>
      </c>
      <c r="D1613" s="49">
        <f>_xll.qlCalendarAdvance(LocalCalendar,$D1612,B1613,"f",FALSE)</f>
        <v>50613</v>
      </c>
      <c r="E1613" s="49">
        <f>_xll.qlInterestRateIndexValueDate(IndexON,D1613)</f>
        <v>50613</v>
      </c>
      <c r="F1613" s="52">
        <f>IFERROR(_xll.qlIndexFixing(IndexON,D1613,TRUE,_xll.ohTrigger(RecalcTrigger,TriggerON)),NA())</f>
        <v>2.9547085327710221E-2</v>
      </c>
      <c r="H1613" s="49">
        <f>_xll.qlCalendarAdvance(IborCalendar,$H1612,B1613,"f",FALSE)</f>
        <v>50599</v>
      </c>
      <c r="I1613" s="49">
        <f>_xll.qlInterestRateIndexValueDate(Index1M,$H1613)</f>
        <v>50601</v>
      </c>
      <c r="J1613" s="52">
        <f>IFERROR(_xll.qlIndexFixing(Index1M,$H1613,TRUE,_xll.ohTrigger(RecalcTrigger,Trigger1M)),NA())</f>
        <v>3.0432008918757358E-2</v>
      </c>
      <c r="K1613" s="52">
        <f>IFERROR(_xll.qlIndexFixing(ONIndex1M,I1613,TRUE,_xll.ohTrigger(RecalcTrigger,Trigger1M)),NA())</f>
        <v>3.0395658563708849E-2</v>
      </c>
      <c r="L1613" s="52">
        <f>IFERROR(_xll.qlIndexFixing(Index3M,H1613,TRUE,_xll.ohTrigger(RecalcTrigger,Trigger3M)),NA())</f>
        <v>3.1764075504590039E-2</v>
      </c>
      <c r="M1613" s="52">
        <f>IFERROR(_xll.qlIndexFixing(ONIndex3M,I1613,TRUE,_xll.ohTrigger(RecalcTrigger,Trigger3M)),NA())</f>
        <v>3.1649946943668184E-2</v>
      </c>
      <c r="N1613" s="52">
        <f>IFERROR(_xll.qlIndexFixing(Index6M,$H1613,TRUE,_xll.ohTrigger(RecalcTrigger,Trigger6M)),NA())</f>
        <v>3.2907535146051381E-2</v>
      </c>
      <c r="O1613" s="52">
        <f>IFERROR(_xll.qlIndexFixing(ONIndex6M,I1613,TRUE,_xll.ohTrigger(RecalcTrigger,Trigger6M)),NA())</f>
        <v>3.2653960486772604E-2</v>
      </c>
      <c r="P1613" s="52">
        <f>IFERROR(_xll.qlIndexFixing(Index1Y,$H1613,TRUE,_xll.ohTrigger(RecalcTrigger,Trigger1Y)),NA())</f>
        <v>3.39550896817708E-2</v>
      </c>
      <c r="Q1613" s="52">
        <f>IFERROR(_xll.qlIndexFixing(ONIndex1Y,I1613,TRUE,_xll.ohTrigger(RecalcTrigger,Trigger1Y)),NA())</f>
        <v>3.3280318705104506E-2</v>
      </c>
    </row>
    <row r="1614" spans="2:17" x14ac:dyDescent="0.2">
      <c r="B1614" s="46" t="s">
        <v>51</v>
      </c>
      <c r="D1614" s="49">
        <f>_xll.qlCalendarAdvance(LocalCalendar,$D1613,B1614,"f",FALSE)</f>
        <v>50620</v>
      </c>
      <c r="E1614" s="49">
        <f>_xll.qlInterestRateIndexValueDate(IndexON,D1614)</f>
        <v>50620</v>
      </c>
      <c r="F1614" s="52">
        <f>IFERROR(_xll.qlIndexFixing(IndexON,D1614,TRUE,_xll.ohTrigger(RecalcTrigger,TriggerON)),NA())</f>
        <v>2.9546438324219437E-2</v>
      </c>
      <c r="H1614" s="49">
        <f>_xll.qlCalendarAdvance(IborCalendar,$H1613,B1614,"f",FALSE)</f>
        <v>50606</v>
      </c>
      <c r="I1614" s="49">
        <f>_xll.qlInterestRateIndexValueDate(Index1M,$H1614)</f>
        <v>50608</v>
      </c>
      <c r="J1614" s="52">
        <f>IFERROR(_xll.qlIndexFixing(Index1M,$H1614,TRUE,_xll.ohTrigger(RecalcTrigger,Trigger1M)),NA())</f>
        <v>3.043046865561283E-2</v>
      </c>
      <c r="K1614" s="52">
        <f>IFERROR(_xll.qlIndexFixing(ONIndex1M,I1614,TRUE,_xll.ohTrigger(RecalcTrigger,Trigger1M)),NA())</f>
        <v>3.0394080003386392E-2</v>
      </c>
      <c r="L1614" s="52">
        <f>IFERROR(_xll.qlIndexFixing(Index3M,H1614,TRUE,_xll.ohTrigger(RecalcTrigger,Trigger3M)),NA())</f>
        <v>3.1762148695435206E-2</v>
      </c>
      <c r="M1614" s="52">
        <f>IFERROR(_xll.qlIndexFixing(ONIndex3M,I1614,TRUE,_xll.ohTrigger(RecalcTrigger,Trigger3M)),NA())</f>
        <v>3.1647927412565835E-2</v>
      </c>
      <c r="N1614" s="52">
        <f>IFERROR(_xll.qlIndexFixing(Index6M,$H1614,TRUE,_xll.ohTrigger(RecalcTrigger,Trigger6M)),NA())</f>
        <v>3.2904482466602845E-2</v>
      </c>
      <c r="O1614" s="52">
        <f>IFERROR(_xll.qlIndexFixing(ONIndex6M,I1614,TRUE,_xll.ohTrigger(RecalcTrigger,Trigger6M)),NA())</f>
        <v>3.2652069451284405E-2</v>
      </c>
      <c r="P1614" s="52">
        <f>IFERROR(_xll.qlIndexFixing(Index1Y,$H1614,TRUE,_xll.ohTrigger(RecalcTrigger,Trigger1Y)),NA())</f>
        <v>3.3960157187449221E-2</v>
      </c>
      <c r="Q1614" s="52">
        <f>IFERROR(_xll.qlIndexFixing(ONIndex1Y,I1614,TRUE,_xll.ohTrigger(RecalcTrigger,Trigger1Y)),NA())</f>
        <v>3.3282760778288178E-2</v>
      </c>
    </row>
    <row r="1615" spans="2:17" x14ac:dyDescent="0.2">
      <c r="B1615" s="46" t="s">
        <v>51</v>
      </c>
      <c r="D1615" s="49">
        <f>_xll.qlCalendarAdvance(LocalCalendar,$D1614,B1615,"f",FALSE)</f>
        <v>50627</v>
      </c>
      <c r="E1615" s="49">
        <f>_xll.qlInterestRateIndexValueDate(IndexON,D1615)</f>
        <v>50627</v>
      </c>
      <c r="F1615" s="52">
        <f>IFERROR(_xll.qlIndexFixing(IndexON,D1615,TRUE,_xll.ohTrigger(RecalcTrigger,TriggerON)),NA())</f>
        <v>2.9545829839676685E-2</v>
      </c>
      <c r="H1615" s="49">
        <f>_xll.qlCalendarAdvance(IborCalendar,$H1614,B1615,"f",FALSE)</f>
        <v>50613</v>
      </c>
      <c r="I1615" s="49">
        <f>_xll.qlInterestRateIndexValueDate(Index1M,$H1615)</f>
        <v>50615</v>
      </c>
      <c r="J1615" s="52">
        <f>IFERROR(_xll.qlIndexFixing(Index1M,$H1615,TRUE,_xll.ohTrigger(RecalcTrigger,Trigger1M)),NA())</f>
        <v>3.0430125569193708E-2</v>
      </c>
      <c r="K1615" s="52">
        <f>IFERROR(_xll.qlIndexFixing(ONIndex1M,I1615,TRUE,_xll.ohTrigger(RecalcTrigger,Trigger1M)),NA())</f>
        <v>3.0392520556574709E-2</v>
      </c>
      <c r="L1615" s="52">
        <f>IFERROR(_xll.qlIndexFixing(Index3M,H1615,TRUE,_xll.ohTrigger(RecalcTrigger,Trigger3M)),NA())</f>
        <v>3.1760238646594371E-2</v>
      </c>
      <c r="M1615" s="52">
        <f>IFERROR(_xll.qlIndexFixing(ONIndex3M,I1615,TRUE,_xll.ohTrigger(RecalcTrigger,Trigger3M)),NA())</f>
        <v>3.1645924507284207E-2</v>
      </c>
      <c r="N1615" s="52">
        <f>IFERROR(_xll.qlIndexFixing(Index6M,$H1615,TRUE,_xll.ohTrigger(RecalcTrigger,Trigger6M)),NA())</f>
        <v>3.2902830388681928E-2</v>
      </c>
      <c r="O1615" s="52">
        <f>IFERROR(_xll.qlIndexFixing(ONIndex6M,I1615,TRUE,_xll.ohTrigger(RecalcTrigger,Trigger6M)),NA())</f>
        <v>3.265019715944284E-2</v>
      </c>
      <c r="P1615" s="52">
        <f>IFERROR(_xll.qlIndexFixing(Index1Y,$H1615,TRUE,_xll.ohTrigger(RecalcTrigger,Trigger1Y)),NA())</f>
        <v>3.396532247238631E-2</v>
      </c>
      <c r="Q1615" s="52">
        <f>IFERROR(_xll.qlIndexFixing(ONIndex1Y,I1615,TRUE,_xll.ohTrigger(RecalcTrigger,Trigger1Y)),NA())</f>
        <v>3.3285297360032828E-2</v>
      </c>
    </row>
    <row r="1616" spans="2:17" x14ac:dyDescent="0.2">
      <c r="B1616" s="46" t="s">
        <v>51</v>
      </c>
      <c r="D1616" s="49">
        <f>_xll.qlCalendarAdvance(LocalCalendar,$D1615,B1616,"f",FALSE)</f>
        <v>50634</v>
      </c>
      <c r="E1616" s="49">
        <f>_xll.qlInterestRateIndexValueDate(IndexON,D1616)</f>
        <v>50634</v>
      </c>
      <c r="F1616" s="52">
        <f>IFERROR(_xll.qlIndexFixing(IndexON,D1616,TRUE,_xll.ohTrigger(RecalcTrigger,TriggerON)),NA())</f>
        <v>2.9545259874081964E-2</v>
      </c>
      <c r="H1616" s="49">
        <f>_xll.qlCalendarAdvance(IborCalendar,$H1615,B1616,"f",FALSE)</f>
        <v>50620</v>
      </c>
      <c r="I1616" s="49">
        <f>_xll.qlInterestRateIndexValueDate(Index1M,$H1616)</f>
        <v>50622</v>
      </c>
      <c r="J1616" s="52">
        <f>IFERROR(_xll.qlIndexFixing(Index1M,$H1616,TRUE,_xll.ohTrigger(RecalcTrigger,Trigger1M)),NA())</f>
        <v>3.0428624875696968E-2</v>
      </c>
      <c r="K1616" s="52">
        <f>IFERROR(_xll.qlIndexFixing(ONIndex1M,I1616,TRUE,_xll.ohTrigger(RecalcTrigger,Trigger1M)),NA())</f>
        <v>3.0390980223113928E-2</v>
      </c>
      <c r="L1616" s="52">
        <f>IFERROR(_xll.qlIndexFixing(Index3M,H1616,TRUE,_xll.ohTrigger(RecalcTrigger,Trigger3M)),NA())</f>
        <v>3.1758345358045829E-2</v>
      </c>
      <c r="M1616" s="52">
        <f>IFERROR(_xll.qlIndexFixing(ONIndex3M,I1616,TRUE,_xll.ohTrigger(RecalcTrigger,Trigger3M)),NA())</f>
        <v>3.1643938228063107E-2</v>
      </c>
      <c r="N1616" s="52">
        <f>IFERROR(_xll.qlIndexFixing(Index6M,$H1616,TRUE,_xll.ohTrigger(RecalcTrigger,Trigger6M)),NA())</f>
        <v>3.2901197372604725E-2</v>
      </c>
      <c r="O1616" s="52">
        <f>IFERROR(_xll.qlIndexFixing(ONIndex6M,I1616,TRUE,_xll.ohTrigger(RecalcTrigger,Trigger6M)),NA())</f>
        <v>3.2648343611088038E-2</v>
      </c>
      <c r="P1616" s="52">
        <f>IFERROR(_xll.qlIndexFixing(Index1Y,$H1616,TRUE,_xll.ohTrigger(RecalcTrigger,Trigger1Y)),NA())</f>
        <v>3.3970585538066457E-2</v>
      </c>
      <c r="Q1616" s="52">
        <f>IFERROR(_xll.qlIndexFixing(ONIndex1Y,I1616,TRUE,_xll.ohTrigger(RecalcTrigger,Trigger1Y)),NA())</f>
        <v>3.3287928450258519E-2</v>
      </c>
    </row>
    <row r="1617" spans="2:17" x14ac:dyDescent="0.2">
      <c r="B1617" s="46" t="s">
        <v>51</v>
      </c>
      <c r="D1617" s="49">
        <f>_xll.qlCalendarAdvance(LocalCalendar,$D1616,B1617,"f",FALSE)</f>
        <v>50641</v>
      </c>
      <c r="E1617" s="49">
        <f>_xll.qlInterestRateIndexValueDate(IndexON,D1617)</f>
        <v>50641</v>
      </c>
      <c r="F1617" s="52">
        <f>IFERROR(_xll.qlIndexFixing(IndexON,D1617,TRUE,_xll.ohTrigger(RecalcTrigger,TriggerON)),NA())</f>
        <v>2.9544728427195466E-2</v>
      </c>
      <c r="H1617" s="49">
        <f>_xll.qlCalendarAdvance(IborCalendar,$H1616,B1617,"f",FALSE)</f>
        <v>50627</v>
      </c>
      <c r="I1617" s="49">
        <f>_xll.qlInterestRateIndexValueDate(Index1M,$H1617)</f>
        <v>50629</v>
      </c>
      <c r="J1617" s="52">
        <f>IFERROR(_xll.qlIndexFixing(Index1M,$H1617,TRUE,_xll.ohTrigger(RecalcTrigger,Trigger1M)),NA())</f>
        <v>3.0425962848590338E-2</v>
      </c>
      <c r="K1617" s="52">
        <f>IFERROR(_xll.qlIndexFixing(ONIndex1M,I1617,TRUE,_xll.ohTrigger(RecalcTrigger,Trigger1M)),NA())</f>
        <v>3.0389459003243857E-2</v>
      </c>
      <c r="L1617" s="52">
        <f>IFERROR(_xll.qlIndexFixing(Index3M,H1617,TRUE,_xll.ohTrigger(RecalcTrigger,Trigger3M)),NA())</f>
        <v>3.1756468829764364E-2</v>
      </c>
      <c r="M1617" s="52">
        <f>IFERROR(_xll.qlIndexFixing(ONIndex3M,I1617,TRUE,_xll.ohTrigger(RecalcTrigger,Trigger3M)),NA())</f>
        <v>3.1641968574662727E-2</v>
      </c>
      <c r="N1617" s="52">
        <f>IFERROR(_xll.qlIndexFixing(Index6M,$H1617,TRUE,_xll.ohTrigger(RecalcTrigger,Trigger6M)),NA())</f>
        <v>3.2899583418323969E-2</v>
      </c>
      <c r="O1617" s="52">
        <f>IFERROR(_xll.qlIndexFixing(ONIndex6M,I1617,TRUE,_xll.ohTrigger(RecalcTrigger,Trigger6M)),NA())</f>
        <v>3.264650880637987E-2</v>
      </c>
      <c r="P1617" s="52">
        <f>IFERROR(_xll.qlIndexFixing(Index1Y,$H1617,TRUE,_xll.ohTrigger(RecalcTrigger,Trigger1Y)),NA())</f>
        <v>3.397594638600298E-2</v>
      </c>
      <c r="Q1617" s="52">
        <f>IFERROR(_xll.qlIndexFixing(ONIndex1Y,I1617,TRUE,_xll.ohTrigger(RecalcTrigger,Trigger1Y)),NA())</f>
        <v>3.3290654049125123E-2</v>
      </c>
    </row>
    <row r="1618" spans="2:17" x14ac:dyDescent="0.2">
      <c r="B1618" s="46" t="s">
        <v>51</v>
      </c>
      <c r="D1618" s="49">
        <f>_xll.qlCalendarAdvance(LocalCalendar,$D1617,B1618,"f",FALSE)</f>
        <v>50648</v>
      </c>
      <c r="E1618" s="49">
        <f>_xll.qlInterestRateIndexValueDate(IndexON,D1618)</f>
        <v>50648</v>
      </c>
      <c r="F1618" s="52">
        <f>IFERROR(_xll.qlIndexFixing(IndexON,D1618,TRUE,_xll.ohTrigger(RecalcTrigger,TriggerON)),NA())</f>
        <v>2.9544235499336935E-2</v>
      </c>
      <c r="H1618" s="49">
        <f>_xll.qlCalendarAdvance(IborCalendar,$H1617,B1618,"f",FALSE)</f>
        <v>50634</v>
      </c>
      <c r="I1618" s="49">
        <f>_xll.qlInterestRateIndexValueDate(Index1M,$H1618)</f>
        <v>50636</v>
      </c>
      <c r="J1618" s="52">
        <f>IFERROR(_xll.qlIndexFixing(Index1M,$H1618,TRUE,_xll.ohTrigger(RecalcTrigger,Trigger1M)),NA())</f>
        <v>3.0424499240363223E-2</v>
      </c>
      <c r="K1618" s="52">
        <f>IFERROR(_xll.qlIndexFixing(ONIndex1M,I1618,TRUE,_xll.ohTrigger(RecalcTrigger,Trigger1M)),NA())</f>
        <v>3.0387956896724688E-2</v>
      </c>
      <c r="L1618" s="52">
        <f>IFERROR(_xll.qlIndexFixing(Index3M,H1618,TRUE,_xll.ohTrigger(RecalcTrigger,Trigger3M)),NA())</f>
        <v>3.1754609061727404E-2</v>
      </c>
      <c r="M1618" s="52">
        <f>IFERROR(_xll.qlIndexFixing(ONIndex3M,I1618,TRUE,_xll.ohTrigger(RecalcTrigger,Trigger3M)),NA())</f>
        <v>3.1640015547242939E-2</v>
      </c>
      <c r="N1618" s="52">
        <f>IFERROR(_xll.qlIndexFixing(Index6M,$H1618,TRUE,_xll.ohTrigger(RecalcTrigger,Trigger6M)),NA())</f>
        <v>3.2899376133809936E-2</v>
      </c>
      <c r="O1618" s="52">
        <f>IFERROR(_xll.qlIndexFixing(ONIndex6M,I1618,TRUE,_xll.ohTrigger(RecalcTrigger,Trigger6M)),NA())</f>
        <v>3.2644692745238402E-2</v>
      </c>
      <c r="P1618" s="52">
        <f>IFERROR(_xll.qlIndexFixing(Index1Y,$H1618,TRUE,_xll.ohTrigger(RecalcTrigger,Trigger1Y)),NA())</f>
        <v>3.3981405017736561E-2</v>
      </c>
      <c r="Q1618" s="52">
        <f>IFERROR(_xll.qlIndexFixing(ONIndex1Y,I1618,TRUE,_xll.ohTrigger(RecalcTrigger,Trigger1Y)),NA())</f>
        <v>3.3293474156552705E-2</v>
      </c>
    </row>
    <row r="1619" spans="2:17" x14ac:dyDescent="0.2">
      <c r="B1619" s="46" t="s">
        <v>51</v>
      </c>
      <c r="D1619" s="49">
        <f>_xll.qlCalendarAdvance(LocalCalendar,$D1618,B1619,"f",FALSE)</f>
        <v>50655</v>
      </c>
      <c r="E1619" s="49">
        <f>_xll.qlInterestRateIndexValueDate(IndexON,D1619)</f>
        <v>50655</v>
      </c>
      <c r="F1619" s="52">
        <f>IFERROR(_xll.qlIndexFixing(IndexON,D1619,TRUE,_xll.ohTrigger(RecalcTrigger,TriggerON)),NA())</f>
        <v>2.9543781090266563E-2</v>
      </c>
      <c r="H1619" s="49">
        <f>_xll.qlCalendarAdvance(IborCalendar,$H1618,B1619,"f",FALSE)</f>
        <v>50641</v>
      </c>
      <c r="I1619" s="49">
        <f>_xll.qlInterestRateIndexValueDate(Index1M,$H1619)</f>
        <v>50643</v>
      </c>
      <c r="J1619" s="52">
        <f>IFERROR(_xll.qlIndexFixing(Index1M,$H1619,TRUE,_xll.ohTrigger(RecalcTrigger,Trigger1M)),NA())</f>
        <v>3.0423054795846727E-2</v>
      </c>
      <c r="K1619" s="52">
        <f>IFERROR(_xll.qlIndexFixing(ONIndex1M,I1619,TRUE,_xll.ohTrigger(RecalcTrigger,Trigger1M)),NA())</f>
        <v>3.0386473903716293E-2</v>
      </c>
      <c r="L1619" s="52">
        <f>IFERROR(_xll.qlIndexFixing(Index3M,H1619,TRUE,_xll.ohTrigger(RecalcTrigger,Trigger3M)),NA())</f>
        <v>3.1752766053908005E-2</v>
      </c>
      <c r="M1619" s="52">
        <f>IFERROR(_xll.qlIndexFixing(ONIndex3M,I1619,TRUE,_xll.ohTrigger(RecalcTrigger,Trigger3M)),NA())</f>
        <v>3.1638079145643871E-2</v>
      </c>
      <c r="N1619" s="52">
        <f>IFERROR(_xll.qlIndexFixing(Index6M,$H1619,TRUE,_xll.ohTrigger(RecalcTrigger,Trigger6M)),NA())</f>
        <v>3.2896412694965259E-2</v>
      </c>
      <c r="O1619" s="52">
        <f>IFERROR(_xll.qlIndexFixing(ONIndex6M,I1619,TRUE,_xll.ohTrigger(RecalcTrigger,Trigger6M)),NA())</f>
        <v>3.2642895427663632E-2</v>
      </c>
      <c r="P1619" s="52">
        <f>IFERROR(_xll.qlIndexFixing(Index1Y,$H1619,TRUE,_xll.ohTrigger(RecalcTrigger,Trigger1Y)),NA())</f>
        <v>3.3986961434837017E-2</v>
      </c>
      <c r="Q1619" s="52">
        <f>IFERROR(_xll.qlIndexFixing(ONIndex1Y,I1619,TRUE,_xll.ohTrigger(RecalcTrigger,Trigger1Y)),NA())</f>
        <v>3.3296388772461327E-2</v>
      </c>
    </row>
    <row r="1620" spans="2:17" x14ac:dyDescent="0.2">
      <c r="B1620" s="46" t="s">
        <v>51</v>
      </c>
      <c r="D1620" s="49">
        <f>_xll.qlCalendarAdvance(LocalCalendar,$D1619,B1620,"f",FALSE)</f>
        <v>50662</v>
      </c>
      <c r="E1620" s="49">
        <f>_xll.qlInterestRateIndexValueDate(IndexON,D1620)</f>
        <v>50662</v>
      </c>
      <c r="F1620" s="52">
        <f>IFERROR(_xll.qlIndexFixing(IndexON,D1620,TRUE,_xll.ohTrigger(RecalcTrigger,TriggerON)),NA())</f>
        <v>2.9543365200064287E-2</v>
      </c>
      <c r="H1620" s="49">
        <f>_xll.qlCalendarAdvance(IborCalendar,$H1619,B1620,"f",FALSE)</f>
        <v>50648</v>
      </c>
      <c r="I1620" s="49">
        <f>_xll.qlInterestRateIndexValueDate(Index1M,$H1620)</f>
        <v>50650</v>
      </c>
      <c r="J1620" s="52">
        <f>IFERROR(_xll.qlIndexFixing(Index1M,$H1620,TRUE,_xll.ohTrigger(RecalcTrigger,Trigger1M)),NA())</f>
        <v>3.0421629515030857E-2</v>
      </c>
      <c r="K1620" s="52">
        <f>IFERROR(_xll.qlIndexFixing(ONIndex1M,I1620,TRUE,_xll.ohTrigger(RecalcTrigger,Trigger1M)),NA())</f>
        <v>3.0385010024058801E-2</v>
      </c>
      <c r="L1620" s="52">
        <f>IFERROR(_xll.qlIndexFixing(Index3M,H1620,TRUE,_xll.ohTrigger(RecalcTrigger,Trigger3M)),NA())</f>
        <v>3.1749670720568619E-2</v>
      </c>
      <c r="M1620" s="52">
        <f>IFERROR(_xll.qlIndexFixing(ONIndex3M,I1620,TRUE,_xll.ohTrigger(RecalcTrigger,Trigger3M)),NA())</f>
        <v>3.1636159370025396E-2</v>
      </c>
      <c r="N1620" s="52">
        <f>IFERROR(_xll.qlIndexFixing(Index6M,$H1620,TRUE,_xll.ohTrigger(RecalcTrigger,Trigger6M)),NA())</f>
        <v>3.2887908704539233E-2</v>
      </c>
      <c r="O1620" s="52">
        <f>IFERROR(_xll.qlIndexFixing(ONIndex6M,I1620,TRUE,_xll.ohTrigger(RecalcTrigger,Trigger6M)),NA())</f>
        <v>3.2641116853655561E-2</v>
      </c>
      <c r="P1620" s="52">
        <f>IFERROR(_xll.qlIndexFixing(Index1Y,$H1620,TRUE,_xll.ohTrigger(RecalcTrigger,Trigger1Y)),NA())</f>
        <v>3.3992615638900874E-2</v>
      </c>
      <c r="Q1620" s="52">
        <f>IFERROR(_xll.qlIndexFixing(ONIndex1Y,I1620,TRUE,_xll.ohTrigger(RecalcTrigger,Trigger1Y)),NA())</f>
        <v>3.3299397897010863E-2</v>
      </c>
    </row>
    <row r="1621" spans="2:17" x14ac:dyDescent="0.2">
      <c r="B1621" s="46" t="s">
        <v>51</v>
      </c>
      <c r="D1621" s="49">
        <f>_xll.qlCalendarAdvance(LocalCalendar,$D1620,B1621,"f",FALSE)</f>
        <v>50669</v>
      </c>
      <c r="E1621" s="49">
        <f>_xll.qlInterestRateIndexValueDate(IndexON,D1621)</f>
        <v>50669</v>
      </c>
      <c r="F1621" s="52">
        <f>IFERROR(_xll.qlIndexFixing(IndexON,D1621,TRUE,_xll.ohTrigger(RecalcTrigger,TriggerON)),NA())</f>
        <v>2.9542987828650169E-2</v>
      </c>
      <c r="H1621" s="49">
        <f>_xll.qlCalendarAdvance(IborCalendar,$H1620,B1621,"f",FALSE)</f>
        <v>50655</v>
      </c>
      <c r="I1621" s="49">
        <f>_xll.qlInterestRateIndexValueDate(Index1M,$H1621)</f>
        <v>50657</v>
      </c>
      <c r="J1621" s="52">
        <f>IFERROR(_xll.qlIndexFixing(Index1M,$H1621,TRUE,_xll.ohTrigger(RecalcTrigger,Trigger1M)),NA())</f>
        <v>3.0421408888274829E-2</v>
      </c>
      <c r="K1621" s="52">
        <f>IFERROR(_xll.qlIndexFixing(ONIndex1M,I1621,TRUE,_xll.ohTrigger(RecalcTrigger,Trigger1M)),NA())</f>
        <v>3.0383565258071954E-2</v>
      </c>
      <c r="L1621" s="52">
        <f>IFERROR(_xll.qlIndexFixing(Index3M,H1621,TRUE,_xll.ohTrigger(RecalcTrigger,Trigger3M)),NA())</f>
        <v>3.1747860195007062E-2</v>
      </c>
      <c r="M1621" s="52">
        <f>IFERROR(_xll.qlIndexFixing(ONIndex3M,I1621,TRUE,_xll.ohTrigger(RecalcTrigger,Trigger3M)),NA())</f>
        <v>3.1634256220307577E-2</v>
      </c>
      <c r="N1621" s="52">
        <f>IFERROR(_xll.qlIndexFixing(Index6M,$H1621,TRUE,_xll.ohTrigger(RecalcTrigger,Trigger6M)),NA())</f>
        <v>3.2886364888844728E-2</v>
      </c>
      <c r="O1621" s="52">
        <f>IFERROR(_xll.qlIndexFixing(ONIndex6M,I1621,TRUE,_xll.ohTrigger(RecalcTrigger,Trigger6M)),NA())</f>
        <v>3.2639357023294124E-2</v>
      </c>
      <c r="P1621" s="52">
        <f>IFERROR(_xll.qlIndexFixing(Index1Y,$H1621,TRUE,_xll.ohTrigger(RecalcTrigger,Trigger1Y)),NA())</f>
        <v>3.3998367631554012E-2</v>
      </c>
      <c r="Q1621" s="52">
        <f>IFERROR(_xll.qlIndexFixing(ONIndex1Y,I1621,TRUE,_xll.ohTrigger(RecalcTrigger,Trigger1Y)),NA())</f>
        <v>3.3302501530201312E-2</v>
      </c>
    </row>
    <row r="1622" spans="2:17" x14ac:dyDescent="0.2">
      <c r="B1622" s="46" t="s">
        <v>51</v>
      </c>
      <c r="D1622" s="49">
        <f>_xll.qlCalendarAdvance(LocalCalendar,$D1621,B1622,"f",FALSE)</f>
        <v>50676</v>
      </c>
      <c r="E1622" s="49">
        <f>_xll.qlInterestRateIndexValueDate(IndexON,D1622)</f>
        <v>50676</v>
      </c>
      <c r="F1622" s="52">
        <f>IFERROR(_xll.qlIndexFixing(IndexON,D1622,TRUE,_xll.ohTrigger(RecalcTrigger,TriggerON)),NA())</f>
        <v>2.9542648976104147E-2</v>
      </c>
      <c r="H1622" s="49">
        <f>_xll.qlCalendarAdvance(IborCalendar,$H1621,B1622,"f",FALSE)</f>
        <v>50662</v>
      </c>
      <c r="I1622" s="49">
        <f>_xll.qlInterestRateIndexValueDate(Index1M,$H1622)</f>
        <v>50664</v>
      </c>
      <c r="J1622" s="52">
        <f>IFERROR(_xll.qlIndexFixing(Index1M,$H1622,TRUE,_xll.ohTrigger(RecalcTrigger,Trigger1M)),NA())</f>
        <v>3.0418836444481012E-2</v>
      </c>
      <c r="K1622" s="52">
        <f>IFERROR(_xll.qlIndexFixing(ONIndex1M,I1622,TRUE,_xll.ohTrigger(RecalcTrigger,Trigger1M)),NA())</f>
        <v>3.0382139605356073E-2</v>
      </c>
      <c r="L1622" s="52">
        <f>IFERROR(_xll.qlIndexFixing(Index3M,H1622,TRUE,_xll.ohTrigger(RecalcTrigger,Trigger3M)),NA())</f>
        <v>3.1746066428116435E-2</v>
      </c>
      <c r="M1622" s="52">
        <f>IFERROR(_xll.qlIndexFixing(ONIndex3M,I1622,TRUE,_xll.ohTrigger(RecalcTrigger,Trigger3M)),NA())</f>
        <v>3.1632369696410478E-2</v>
      </c>
      <c r="N1622" s="52">
        <f>IFERROR(_xll.qlIndexFixing(Index6M,$H1622,TRUE,_xll.ohTrigger(RecalcTrigger,Trigger6M)),NA())</f>
        <v>3.2884840126067696E-2</v>
      </c>
      <c r="O1622" s="52">
        <f>IFERROR(_xll.qlIndexFixing(ONIndex6M,I1622,TRUE,_xll.ohTrigger(RecalcTrigger,Trigger6M)),NA())</f>
        <v>3.2637615936419451E-2</v>
      </c>
      <c r="P1622" s="52">
        <f>IFERROR(_xll.qlIndexFixing(Index1Y,$H1622,TRUE,_xll.ohTrigger(RecalcTrigger,Trigger1Y)),NA())</f>
        <v>3.4004217414449464E-2</v>
      </c>
      <c r="Q1622" s="52">
        <f>IFERROR(_xll.qlIndexFixing(ONIndex1Y,I1622,TRUE,_xll.ohTrigger(RecalcTrigger,Trigger1Y)),NA())</f>
        <v>3.3305699671792866E-2</v>
      </c>
    </row>
    <row r="1623" spans="2:17" x14ac:dyDescent="0.2">
      <c r="B1623" s="46" t="s">
        <v>51</v>
      </c>
      <c r="D1623" s="49">
        <f>_xll.qlCalendarAdvance(LocalCalendar,$D1622,B1623,"f",FALSE)</f>
        <v>50683</v>
      </c>
      <c r="E1623" s="49">
        <f>_xll.qlInterestRateIndexValueDate(IndexON,D1623)</f>
        <v>50683</v>
      </c>
      <c r="F1623" s="52">
        <f>IFERROR(_xll.qlIndexFixing(IndexON,D1623,TRUE,_xll.ohTrigger(RecalcTrigger,TriggerON)),NA())</f>
        <v>2.9542348642506155E-2</v>
      </c>
      <c r="H1623" s="49">
        <f>_xll.qlCalendarAdvance(IborCalendar,$H1622,B1623,"f",FALSE)</f>
        <v>50669</v>
      </c>
      <c r="I1623" s="49">
        <f>_xll.qlInterestRateIndexValueDate(Index1M,$H1623)</f>
        <v>50671</v>
      </c>
      <c r="J1623" s="52">
        <f>IFERROR(_xll.qlIndexFixing(Index1M,$H1623,TRUE,_xll.ohTrigger(RecalcTrigger,Trigger1M)),NA())</f>
        <v>3.0417468654732049E-2</v>
      </c>
      <c r="K1623" s="52">
        <f>IFERROR(_xll.qlIndexFixing(ONIndex1M,I1623,TRUE,_xll.ohTrigger(RecalcTrigger,Trigger1M)),NA())</f>
        <v>3.0380733066150967E-2</v>
      </c>
      <c r="L1623" s="52">
        <f>IFERROR(_xll.qlIndexFixing(Index3M,H1623,TRUE,_xll.ohTrigger(RecalcTrigger,Trigger3M)),NA())</f>
        <v>3.1744289419874783E-2</v>
      </c>
      <c r="M1623" s="52">
        <f>IFERROR(_xll.qlIndexFixing(ONIndex3M,I1623,TRUE,_xll.ohTrigger(RecalcTrigger,Trigger3M)),NA())</f>
        <v>3.1630499798573908E-2</v>
      </c>
      <c r="N1623" s="52">
        <f>IFERROR(_xll.qlIndexFixing(Index6M,$H1623,TRUE,_xll.ohTrigger(RecalcTrigger,Trigger6M)),NA())</f>
        <v>3.2883334416165297E-2</v>
      </c>
      <c r="O1623" s="52">
        <f>IFERROR(_xll.qlIndexFixing(ONIndex6M,I1623,TRUE,_xll.ohTrigger(RecalcTrigger,Trigger6M)),NA())</f>
        <v>3.2635893593191412E-2</v>
      </c>
      <c r="P1623" s="52">
        <f>IFERROR(_xll.qlIndexFixing(Index1Y,$H1623,TRUE,_xll.ohTrigger(RecalcTrigger,Trigger1Y)),NA())</f>
        <v>3.4010164989269613E-2</v>
      </c>
      <c r="Q1623" s="52">
        <f>IFERROR(_xll.qlIndexFixing(ONIndex1Y,I1623,TRUE,_xll.ohTrigger(RecalcTrigger,Trigger1Y)),NA())</f>
        <v>3.3308992322105269E-2</v>
      </c>
    </row>
    <row r="1624" spans="2:17" x14ac:dyDescent="0.2">
      <c r="B1624" s="46" t="s">
        <v>51</v>
      </c>
      <c r="D1624" s="49">
        <f>_xll.qlCalendarAdvance(LocalCalendar,$D1623,B1624,"f",FALSE)</f>
        <v>50690</v>
      </c>
      <c r="E1624" s="49">
        <f>_xll.qlInterestRateIndexValueDate(IndexON,D1624)</f>
        <v>50690</v>
      </c>
      <c r="F1624" s="52">
        <f>IFERROR(_xll.qlIndexFixing(IndexON,D1624,TRUE,_xll.ohTrigger(RecalcTrigger,TriggerON)),NA())</f>
        <v>2.9542086827696323E-2</v>
      </c>
      <c r="H1624" s="49">
        <f>_xll.qlCalendarAdvance(IborCalendar,$H1623,B1624,"f",FALSE)</f>
        <v>50676</v>
      </c>
      <c r="I1624" s="49">
        <f>_xll.qlInterestRateIndexValueDate(Index1M,$H1624)</f>
        <v>50678</v>
      </c>
      <c r="J1624" s="52">
        <f>IFERROR(_xll.qlIndexFixing(Index1M,$H1624,TRUE,_xll.ohTrigger(RecalcTrigger,Trigger1M)),NA())</f>
        <v>3.0412553395432817E-2</v>
      </c>
      <c r="K1624" s="52">
        <f>IFERROR(_xll.qlIndexFixing(ONIndex1M,I1624,TRUE,_xll.ohTrigger(RecalcTrigger,Trigger1M)),NA())</f>
        <v>3.0379345640376698E-2</v>
      </c>
      <c r="L1624" s="52">
        <f>IFERROR(_xll.qlIndexFixing(Index3M,H1624,TRUE,_xll.ohTrigger(RecalcTrigger,Trigger3M)),NA())</f>
        <v>3.1742529170256627E-2</v>
      </c>
      <c r="M1624" s="52">
        <f>IFERROR(_xll.qlIndexFixing(ONIndex3M,I1624,TRUE,_xll.ohTrigger(RecalcTrigger,Trigger3M)),NA())</f>
        <v>3.1628646526558057E-2</v>
      </c>
      <c r="N1624" s="52">
        <f>IFERROR(_xll.qlIndexFixing(Index6M,$H1624,TRUE,_xll.ohTrigger(RecalcTrigger,Trigger6M)),NA())</f>
        <v>3.2883241696325893E-2</v>
      </c>
      <c r="O1624" s="52">
        <f>IFERROR(_xll.qlIndexFixing(ONIndex6M,I1624,TRUE,_xll.ohTrigger(RecalcTrigger,Trigger6M)),NA())</f>
        <v>3.26341899933702E-2</v>
      </c>
      <c r="P1624" s="52">
        <f>IFERROR(_xll.qlIndexFixing(Index1Y,$H1624,TRUE,_xll.ohTrigger(RecalcTrigger,Trigger1Y)),NA())</f>
        <v>3.4016210357723779E-2</v>
      </c>
      <c r="Q1624" s="52">
        <f>IFERROR(_xll.qlIndexFixing(ONIndex1Y,I1624,TRUE,_xll.ohTrigger(RecalcTrigger,Trigger1Y)),NA())</f>
        <v>3.3312379480818777E-2</v>
      </c>
    </row>
    <row r="1625" spans="2:17" x14ac:dyDescent="0.2">
      <c r="B1625" s="46" t="s">
        <v>51</v>
      </c>
      <c r="D1625" s="49">
        <f>_xll.qlCalendarAdvance(LocalCalendar,$D1624,B1625,"f",FALSE)</f>
        <v>50697</v>
      </c>
      <c r="E1625" s="49">
        <f>_xll.qlInterestRateIndexValueDate(IndexON,D1625)</f>
        <v>50697</v>
      </c>
      <c r="F1625" s="52">
        <f>IFERROR(_xll.qlIndexFixing(IndexON,D1625,TRUE,_xll.ohTrigger(RecalcTrigger,TriggerON)),NA())</f>
        <v>2.9541863531834522E-2</v>
      </c>
      <c r="H1625" s="49">
        <f>_xll.qlCalendarAdvance(IborCalendar,$H1624,B1625,"f",FALSE)</f>
        <v>50683</v>
      </c>
      <c r="I1625" s="49">
        <f>_xll.qlInterestRateIndexValueDate(Index1M,$H1625)</f>
        <v>50685</v>
      </c>
      <c r="J1625" s="52">
        <f>IFERROR(_xll.qlIndexFixing(Index1M,$H1625,TRUE,_xll.ohTrigger(RecalcTrigger,Trigger1M)),NA())</f>
        <v>3.0414790566248573E-2</v>
      </c>
      <c r="K1625" s="52">
        <f>IFERROR(_xll.qlIndexFixing(ONIndex1M,I1625,TRUE,_xll.ohTrigger(RecalcTrigger,Trigger1M)),NA())</f>
        <v>3.0377977328113204E-2</v>
      </c>
      <c r="L1625" s="52">
        <f>IFERROR(_xll.qlIndexFixing(Index3M,H1625,TRUE,_xll.ohTrigger(RecalcTrigger,Trigger3M)),NA())</f>
        <v>3.1742059970309218E-2</v>
      </c>
      <c r="M1625" s="52">
        <f>IFERROR(_xll.qlIndexFixing(ONIndex3M,I1625,TRUE,_xll.ohTrigger(RecalcTrigger,Trigger3M)),NA())</f>
        <v>3.1626809880522799E-2</v>
      </c>
      <c r="N1625" s="52">
        <f>IFERROR(_xll.qlIndexFixing(Index6M,$H1625,TRUE,_xll.ohTrigger(RecalcTrigger,Trigger6M)),NA())</f>
        <v>3.2881775320120821E-2</v>
      </c>
      <c r="O1625" s="52">
        <f>IFERROR(_xll.qlIndexFixing(ONIndex6M,I1625,TRUE,_xll.ohTrigger(RecalcTrigger,Trigger6M)),NA())</f>
        <v>3.2632505137275558E-2</v>
      </c>
      <c r="P1625" s="52">
        <f>IFERROR(_xll.qlIndexFixing(Index1Y,$H1625,TRUE,_xll.ohTrigger(RecalcTrigger,Trigger1Y)),NA())</f>
        <v>3.4022353521549739E-2</v>
      </c>
      <c r="Q1625" s="52">
        <f>IFERROR(_xll.qlIndexFixing(ONIndex1Y,I1625,TRUE,_xll.ohTrigger(RecalcTrigger,Trigger1Y)),NA())</f>
        <v>3.3315861148173198E-2</v>
      </c>
    </row>
    <row r="1626" spans="2:17" x14ac:dyDescent="0.2">
      <c r="B1626" s="46" t="s">
        <v>51</v>
      </c>
      <c r="D1626" s="49">
        <f>_xll.qlCalendarAdvance(LocalCalendar,$D1625,B1626,"f",FALSE)</f>
        <v>50704</v>
      </c>
      <c r="E1626" s="49">
        <f>_xll.qlInterestRateIndexValueDate(IndexON,D1626)</f>
        <v>50704</v>
      </c>
      <c r="F1626" s="52">
        <f>IFERROR(_xll.qlIndexFixing(IndexON,D1626,TRUE,_xll.ohTrigger(RecalcTrigger,TriggerON)),NA())</f>
        <v>2.9541678754680945E-2</v>
      </c>
      <c r="H1626" s="49">
        <f>_xll.qlCalendarAdvance(IborCalendar,$H1625,B1626,"f",FALSE)</f>
        <v>50690</v>
      </c>
      <c r="I1626" s="49">
        <f>_xll.qlInterestRateIndexValueDate(Index1M,$H1626)</f>
        <v>50692</v>
      </c>
      <c r="J1626" s="52">
        <f>IFERROR(_xll.qlIndexFixing(Index1M,$H1626,TRUE,_xll.ohTrigger(RecalcTrigger,Trigger1M)),NA())</f>
        <v>3.0413480267504067E-2</v>
      </c>
      <c r="K1626" s="52">
        <f>IFERROR(_xll.qlIndexFixing(ONIndex1M,I1626,TRUE,_xll.ohTrigger(RecalcTrigger,Trigger1M)),NA())</f>
        <v>3.0376628129280547E-2</v>
      </c>
      <c r="L1626" s="52">
        <f>IFERROR(_xll.qlIndexFixing(Index3M,H1626,TRUE,_xll.ohTrigger(RecalcTrigger,Trigger3M)),NA())</f>
        <v>3.1740334283381952E-2</v>
      </c>
      <c r="M1626" s="52">
        <f>IFERROR(_xll.qlIndexFixing(ONIndex3M,I1626,TRUE,_xll.ohTrigger(RecalcTrigger,Trigger3M)),NA())</f>
        <v>3.1624989860388197E-2</v>
      </c>
      <c r="N1626" s="52">
        <f>IFERROR(_xll.qlIndexFixing(Index6M,$H1626,TRUE,_xll.ohTrigger(RecalcTrigger,Trigger6M)),NA())</f>
        <v>3.2880327998392418E-2</v>
      </c>
      <c r="O1626" s="52">
        <f>IFERROR(_xll.qlIndexFixing(ONIndex6M,I1626,TRUE,_xll.ohTrigger(RecalcTrigger,Trigger6M)),NA())</f>
        <v>3.2630839024667679E-2</v>
      </c>
      <c r="P1626" s="52">
        <f>IFERROR(_xll.qlIndexFixing(Index1Y,$H1626,TRUE,_xll.ohTrigger(RecalcTrigger,Trigger1Y)),NA())</f>
        <v>3.402859448251376E-2</v>
      </c>
      <c r="Q1626" s="52">
        <f>IFERROR(_xll.qlIndexFixing(ONIndex1Y,I1626,TRUE,_xll.ohTrigger(RecalcTrigger,Trigger1Y)),NA())</f>
        <v>3.3319437324168533E-2</v>
      </c>
    </row>
    <row r="1627" spans="2:17" x14ac:dyDescent="0.2">
      <c r="B1627" s="46" t="s">
        <v>51</v>
      </c>
      <c r="D1627" s="49">
        <f>_xll.qlCalendarAdvance(LocalCalendar,$D1626,B1627,"f",FALSE)</f>
        <v>50711</v>
      </c>
      <c r="E1627" s="49">
        <f>_xll.qlInterestRateIndexValueDate(IndexON,D1627)</f>
        <v>50711</v>
      </c>
      <c r="F1627" s="52">
        <f>IFERROR(_xll.qlIndexFixing(IndexON,D1627,TRUE,_xll.ohTrigger(RecalcTrigger,TriggerON)),NA())</f>
        <v>2.9541532496475398E-2</v>
      </c>
      <c r="H1627" s="49">
        <f>_xll.qlCalendarAdvance(IborCalendar,$H1626,B1627,"f",FALSE)</f>
        <v>50697</v>
      </c>
      <c r="I1627" s="49">
        <f>_xll.qlInterestRateIndexValueDate(Index1M,$H1627)</f>
        <v>50699</v>
      </c>
      <c r="J1627" s="52">
        <f>IFERROR(_xll.qlIndexFixing(Index1M,$H1627,TRUE,_xll.ohTrigger(RecalcTrigger,Trigger1M)),NA())</f>
        <v>3.0412189132410228E-2</v>
      </c>
      <c r="K1627" s="52">
        <f>IFERROR(_xll.qlIndexFixing(ONIndex1M,I1627,TRUE,_xll.ohTrigger(RecalcTrigger,Trigger1M)),NA())</f>
        <v>3.0375298043958665E-2</v>
      </c>
      <c r="L1627" s="52">
        <f>IFERROR(_xll.qlIndexFixing(Index3M,H1627,TRUE,_xll.ohTrigger(RecalcTrigger,Trigger3M)),NA())</f>
        <v>3.1738625356492384E-2</v>
      </c>
      <c r="M1627" s="52">
        <f>IFERROR(_xll.qlIndexFixing(ONIndex3M,I1627,TRUE,_xll.ohTrigger(RecalcTrigger,Trigger3M)),NA())</f>
        <v>3.1623186466074316E-2</v>
      </c>
      <c r="N1627" s="52">
        <f>IFERROR(_xll.qlIndexFixing(Index6M,$H1627,TRUE,_xll.ohTrigger(RecalcTrigger,Trigger6M)),NA())</f>
        <v>3.2878899731100732E-2</v>
      </c>
      <c r="O1627" s="52">
        <f>IFERROR(_xll.qlIndexFixing(ONIndex6M,I1627,TRUE,_xll.ohTrigger(RecalcTrigger,Trigger6M)),NA())</f>
        <v>3.2629191655706435E-2</v>
      </c>
      <c r="P1627" s="52">
        <f>IFERROR(_xll.qlIndexFixing(Index1Y,$H1627,TRUE,_xll.ohTrigger(RecalcTrigger,Trigger1Y)),NA())</f>
        <v>3.4034933242409693E-2</v>
      </c>
      <c r="Q1627" s="52">
        <f>IFERROR(_xll.qlIndexFixing(ONIndex1Y,I1627,TRUE,_xll.ohTrigger(RecalcTrigger,Trigger1Y)),NA())</f>
        <v>3.3323108008644908E-2</v>
      </c>
    </row>
    <row r="1628" spans="2:17" x14ac:dyDescent="0.2">
      <c r="B1628" s="46" t="s">
        <v>51</v>
      </c>
      <c r="D1628" s="49">
        <f>_xll.qlCalendarAdvance(LocalCalendar,$D1627,B1628,"f",FALSE)</f>
        <v>50718</v>
      </c>
      <c r="E1628" s="49">
        <f>_xll.qlInterestRateIndexValueDate(IndexON,D1628)</f>
        <v>50718</v>
      </c>
      <c r="F1628" s="52">
        <f>IFERROR(_xll.qlIndexFixing(IndexON,D1628,TRUE,_xll.ohTrigger(RecalcTrigger,TriggerON)),NA())</f>
        <v>2.9541424757137946E-2</v>
      </c>
      <c r="H1628" s="49">
        <f>_xll.qlCalendarAdvance(IborCalendar,$H1627,B1628,"f",FALSE)</f>
        <v>50704</v>
      </c>
      <c r="I1628" s="49">
        <f>_xll.qlInterestRateIndexValueDate(Index1M,$H1628)</f>
        <v>50706</v>
      </c>
      <c r="J1628" s="52">
        <f>IFERROR(_xll.qlIndexFixing(Index1M,$H1628,TRUE,_xll.ohTrigger(RecalcTrigger,Trigger1M)),NA())</f>
        <v>3.0410917160964557E-2</v>
      </c>
      <c r="K1628" s="52">
        <f>IFERROR(_xll.qlIndexFixing(ONIndex1M,I1628,TRUE,_xll.ohTrigger(RecalcTrigger,Trigger1M)),NA())</f>
        <v>3.0373987072067621E-2</v>
      </c>
      <c r="L1628" s="52">
        <f>IFERROR(_xll.qlIndexFixing(Index3M,H1628,TRUE,_xll.ohTrigger(RecalcTrigger,Trigger3M)),NA())</f>
        <v>3.1736933189619676E-2</v>
      </c>
      <c r="M1628" s="52">
        <f>IFERROR(_xll.qlIndexFixing(ONIndex3M,I1628,TRUE,_xll.ohTrigger(RecalcTrigger,Trigger3M)),NA())</f>
        <v>3.1621399697741026E-2</v>
      </c>
      <c r="N1628" s="52">
        <f>IFERROR(_xll.qlIndexFixing(Index6M,$H1628,TRUE,_xll.ohTrigger(RecalcTrigger,Trigger6M)),NA())</f>
        <v>3.2877490518204905E-2</v>
      </c>
      <c r="O1628" s="52">
        <f>IFERROR(_xll.qlIndexFixing(ONIndex6M,I1628,TRUE,_xll.ohTrigger(RecalcTrigger,Trigger6M)),NA())</f>
        <v>3.262756303031189E-2</v>
      </c>
      <c r="P1628" s="52">
        <f>IFERROR(_xll.qlIndexFixing(Index1Y,$H1628,TRUE,_xll.ohTrigger(RecalcTrigger,Trigger1Y)),NA())</f>
        <v>3.4041369803059864E-2</v>
      </c>
      <c r="Q1628" s="52">
        <f>IFERROR(_xll.qlIndexFixing(ONIndex1Y,I1628,TRUE,_xll.ohTrigger(RecalcTrigger,Trigger1Y)),NA())</f>
        <v>3.3326873201762197E-2</v>
      </c>
    </row>
    <row r="1629" spans="2:17" x14ac:dyDescent="0.2">
      <c r="B1629" s="46" t="s">
        <v>51</v>
      </c>
      <c r="D1629" s="49">
        <f>_xll.qlCalendarAdvance(LocalCalendar,$D1628,B1629,"f",FALSE)</f>
        <v>50725</v>
      </c>
      <c r="E1629" s="49">
        <f>_xll.qlInterestRateIndexValueDate(IndexON,D1629)</f>
        <v>50725</v>
      </c>
      <c r="F1629" s="52">
        <f>IFERROR(_xll.qlIndexFixing(IndexON,D1629,TRUE,_xll.ohTrigger(RecalcTrigger,TriggerON)),NA())</f>
        <v>2.954135553666859E-2</v>
      </c>
      <c r="H1629" s="49">
        <f>_xll.qlCalendarAdvance(IborCalendar,$H1628,B1629,"f",FALSE)</f>
        <v>50711</v>
      </c>
      <c r="I1629" s="49">
        <f>_xll.qlInterestRateIndexValueDate(Index1M,$H1629)</f>
        <v>50713</v>
      </c>
      <c r="J1629" s="52">
        <f>IFERROR(_xll.qlIndexFixing(Index1M,$H1629,TRUE,_xll.ohTrigger(RecalcTrigger,Trigger1M)),NA())</f>
        <v>3.040966435315956E-2</v>
      </c>
      <c r="K1629" s="52">
        <f>IFERROR(_xll.qlIndexFixing(ONIndex1M,I1629,TRUE,_xll.ohTrigger(RecalcTrigger,Trigger1M)),NA())</f>
        <v>3.0372695213527479E-2</v>
      </c>
      <c r="L1629" s="52">
        <f>IFERROR(_xll.qlIndexFixing(Index3M,H1629,TRUE,_xll.ohTrigger(RecalcTrigger,Trigger3M)),NA())</f>
        <v>3.1735257782740355E-2</v>
      </c>
      <c r="M1629" s="52">
        <f>IFERROR(_xll.qlIndexFixing(ONIndex3M,I1629,TRUE,_xll.ohTrigger(RecalcTrigger,Trigger3M)),NA())</f>
        <v>3.1619629555388329E-2</v>
      </c>
      <c r="N1629" s="52">
        <f>IFERROR(_xll.qlIndexFixing(Index6M,$H1629,TRUE,_xll.ohTrigger(RecalcTrigger,Trigger6M)),NA())</f>
        <v>3.287470026476659E-2</v>
      </c>
      <c r="O1629" s="52">
        <f>IFERROR(_xll.qlIndexFixing(ONIndex6M,I1629,TRUE,_xll.ohTrigger(RecalcTrigger,Trigger6M)),NA())</f>
        <v>3.2625953148484044E-2</v>
      </c>
      <c r="P1629" s="52">
        <f>IFERROR(_xll.qlIndexFixing(Index1Y,$H1629,TRUE,_xll.ohTrigger(RecalcTrigger,Trigger1Y)),NA())</f>
        <v>3.4047904166314841E-2</v>
      </c>
      <c r="Q1629" s="52">
        <f>IFERROR(_xll.qlIndexFixing(ONIndex1Y,I1629,TRUE,_xll.ohTrigger(RecalcTrigger,Trigger1Y)),NA())</f>
        <v>3.3330732903520399E-2</v>
      </c>
    </row>
    <row r="1630" spans="2:17" x14ac:dyDescent="0.2">
      <c r="B1630" s="46" t="s">
        <v>51</v>
      </c>
      <c r="D1630" s="49">
        <f>_xll.qlCalendarAdvance(LocalCalendar,$D1629,B1630,"f",FALSE)</f>
        <v>50732</v>
      </c>
      <c r="E1630" s="49">
        <f>_xll.qlInterestRateIndexValueDate(IndexON,D1630)</f>
        <v>50732</v>
      </c>
      <c r="F1630" s="52">
        <f>IFERROR(_xll.qlIndexFixing(IndexON,D1630,TRUE,_xll.ohTrigger(RecalcTrigger,TriggerON)),NA())</f>
        <v>2.9541324834987392E-2</v>
      </c>
      <c r="H1630" s="49">
        <f>_xll.qlCalendarAdvance(IborCalendar,$H1629,B1630,"f",FALSE)</f>
        <v>50718</v>
      </c>
      <c r="I1630" s="49">
        <f>_xll.qlInterestRateIndexValueDate(Index1M,$H1630)</f>
        <v>50721</v>
      </c>
      <c r="J1630" s="52">
        <f>IFERROR(_xll.qlIndexFixing(Index1M,$H1630,TRUE,_xll.ohTrigger(RecalcTrigger,Trigger1M)),NA())</f>
        <v>3.0407059229748457E-2</v>
      </c>
      <c r="K1630" s="52">
        <f>IFERROR(_xll.qlIndexFixing(ONIndex1M,I1630,TRUE,_xll.ohTrigger(RecalcTrigger,Trigger1M)),NA())</f>
        <v>3.0373624765962504E-2</v>
      </c>
      <c r="L1630" s="52">
        <f>IFERROR(_xll.qlIndexFixing(Index3M,H1630,TRUE,_xll.ohTrigger(RecalcTrigger,Trigger3M)),NA())</f>
        <v>3.1735923448367669E-2</v>
      </c>
      <c r="M1630" s="52">
        <f>IFERROR(_xll.qlIndexFixing(ONIndex3M,I1630,TRUE,_xll.ohTrigger(RecalcTrigger,Trigger3M)),NA())</f>
        <v>3.1620155111706794E-2</v>
      </c>
      <c r="N1630" s="52">
        <f>IFERROR(_xll.qlIndexFixing(Index6M,$H1630,TRUE,_xll.ohTrigger(RecalcTrigger,Trigger6M)),NA())</f>
        <v>3.2873133430427852E-2</v>
      </c>
      <c r="O1630" s="52">
        <f>IFERROR(_xll.qlIndexFixing(ONIndex6M,I1630,TRUE,_xll.ohTrigger(RecalcTrigger,Trigger6M)),NA())</f>
        <v>3.2626867501983625E-2</v>
      </c>
      <c r="P1630" s="52">
        <f>IFERROR(_xll.qlIndexFixing(Index1Y,$H1630,TRUE,_xll.ohTrigger(RecalcTrigger,Trigger1Y)),NA())</f>
        <v>3.405975645663472E-2</v>
      </c>
      <c r="Q1630" s="52">
        <f>IFERROR(_xll.qlIndexFixing(ONIndex1Y,I1630,TRUE,_xll.ohTrigger(RecalcTrigger,Trigger1Y)),NA())</f>
        <v>3.3338921868093507E-2</v>
      </c>
    </row>
    <row r="1631" spans="2:17" x14ac:dyDescent="0.2">
      <c r="B1631" s="46" t="s">
        <v>51</v>
      </c>
      <c r="D1631" s="49">
        <f>_xll.qlCalendarAdvance(LocalCalendar,$D1630,B1631,"f",FALSE)</f>
        <v>50739</v>
      </c>
      <c r="E1631" s="49">
        <f>_xll.qlInterestRateIndexValueDate(IndexON,D1631)</f>
        <v>50739</v>
      </c>
      <c r="F1631" s="52">
        <f>IFERROR(_xll.qlIndexFixing(IndexON,D1631,TRUE,_xll.ohTrigger(RecalcTrigger,TriggerON)),NA())</f>
        <v>2.9541332652254226E-2</v>
      </c>
      <c r="H1631" s="49">
        <f>_xll.qlCalendarAdvance(IborCalendar,$H1630,B1631,"f",FALSE)</f>
        <v>50725</v>
      </c>
      <c r="I1631" s="49">
        <f>_xll.qlInterestRateIndexValueDate(Index1M,$H1631)</f>
        <v>50727</v>
      </c>
      <c r="J1631" s="52">
        <f>IFERROR(_xll.qlIndexFixing(Index1M,$H1631,TRUE,_xll.ohTrigger(RecalcTrigger,Trigger1M)),NA())</f>
        <v>3.0407216228449108E-2</v>
      </c>
      <c r="K1631" s="52">
        <f>IFERROR(_xll.qlIndexFixing(ONIndex1M,I1631,TRUE,_xll.ohTrigger(RecalcTrigger,Trigger1M)),NA())</f>
        <v>3.037016883689958E-2</v>
      </c>
      <c r="L1631" s="52">
        <f>IFERROR(_xll.qlIndexFixing(Index3M,H1631,TRUE,_xll.ohTrigger(RecalcTrigger,Trigger3M)),NA())</f>
        <v>3.1731957248880227E-2</v>
      </c>
      <c r="M1631" s="52">
        <f>IFERROR(_xll.qlIndexFixing(ONIndex3M,I1631,TRUE,_xll.ohTrigger(RecalcTrigger,Trigger3M)),NA())</f>
        <v>3.1616139148225031E-2</v>
      </c>
      <c r="N1631" s="52">
        <f>IFERROR(_xll.qlIndexFixing(Index6M,$H1631,TRUE,_xll.ohTrigger(RecalcTrigger,Trigger6M)),NA())</f>
        <v>3.2871974635428888E-2</v>
      </c>
      <c r="O1631" s="52">
        <f>IFERROR(_xll.qlIndexFixing(ONIndex6M,I1631,TRUE,_xll.ohTrigger(RecalcTrigger,Trigger6M)),NA())</f>
        <v>3.2622789615448511E-2</v>
      </c>
      <c r="P1631" s="52">
        <f>IFERROR(_xll.qlIndexFixing(Index1Y,$H1631,TRUE,_xll.ohTrigger(RecalcTrigger,Trigger1Y)),NA())</f>
        <v>3.406126630818037E-2</v>
      </c>
      <c r="Q1631" s="52">
        <f>IFERROR(_xll.qlIndexFixing(ONIndex1Y,I1631,TRUE,_xll.ohTrigger(RecalcTrigger,Trigger1Y)),NA())</f>
        <v>3.3338735832639799E-2</v>
      </c>
    </row>
    <row r="1632" spans="2:17" x14ac:dyDescent="0.2">
      <c r="B1632" s="46" t="s">
        <v>51</v>
      </c>
      <c r="D1632" s="49">
        <f>_xll.qlCalendarAdvance(LocalCalendar,$D1631,B1632,"f",FALSE)</f>
        <v>50746</v>
      </c>
      <c r="E1632" s="49">
        <f>_xll.qlInterestRateIndexValueDate(IndexON,D1632)</f>
        <v>50746</v>
      </c>
      <c r="F1632" s="52">
        <f>IFERROR(_xll.qlIndexFixing(IndexON,D1632,TRUE,_xll.ohTrigger(RecalcTrigger,TriggerON)),NA())</f>
        <v>2.9541378988309219E-2</v>
      </c>
      <c r="H1632" s="49">
        <f>_xll.qlCalendarAdvance(IborCalendar,$H1631,B1632,"f",FALSE)</f>
        <v>50732</v>
      </c>
      <c r="I1632" s="49">
        <f>_xll.qlInterestRateIndexValueDate(Index1M,$H1632)</f>
        <v>50735</v>
      </c>
      <c r="J1632" s="52">
        <f>IFERROR(_xll.qlIndexFixing(Index1M,$H1632,TRUE,_xll.ohTrigger(RecalcTrigger,Trigger1M)),NA())</f>
        <v>3.0407051248155591E-2</v>
      </c>
      <c r="K1632" s="52">
        <f>IFERROR(_xll.qlIndexFixing(ONIndex1M,I1632,TRUE,_xll.ohTrigger(RecalcTrigger,Trigger1M)),NA())</f>
        <v>3.0371147120273889E-2</v>
      </c>
      <c r="L1632" s="52">
        <f>IFERROR(_xll.qlIndexFixing(Index3M,H1632,TRUE,_xll.ohTrigger(RecalcTrigger,Trigger3M)),NA())</f>
        <v>3.1732665439511781E-2</v>
      </c>
      <c r="M1632" s="52">
        <f>IFERROR(_xll.qlIndexFixing(ONIndex3M,I1632,TRUE,_xll.ohTrigger(RecalcTrigger,Trigger3M)),NA())</f>
        <v>3.1616706851336218E-2</v>
      </c>
      <c r="N1632" s="52">
        <f>IFERROR(_xll.qlIndexFixing(Index6M,$H1632,TRUE,_xll.ohTrigger(RecalcTrigger,Trigger6M)),NA())</f>
        <v>3.2870451349723585E-2</v>
      </c>
      <c r="O1632" s="52">
        <f>IFERROR(_xll.qlIndexFixing(ONIndex6M,I1632,TRUE,_xll.ohTrigger(RecalcTrigger,Trigger6M)),NA())</f>
        <v>3.2623751602125495E-2</v>
      </c>
      <c r="P1632" s="52">
        <f>IFERROR(_xll.qlIndexFixing(Index1Y,$H1632,TRUE,_xll.ohTrigger(RecalcTrigger,Trigger1Y)),NA())</f>
        <v>3.4073372638477137E-2</v>
      </c>
      <c r="Q1632" s="52">
        <f>IFERROR(_xll.qlIndexFixing(ONIndex1Y,I1632,TRUE,_xll.ohTrigger(RecalcTrigger,Trigger1Y)),NA())</f>
        <v>3.3347169346766847E-2</v>
      </c>
    </row>
    <row r="1633" spans="2:17" x14ac:dyDescent="0.2">
      <c r="B1633" s="46" t="s">
        <v>51</v>
      </c>
      <c r="D1633" s="49">
        <f>_xll.qlCalendarAdvance(LocalCalendar,$D1632,B1633,"f",FALSE)</f>
        <v>50753</v>
      </c>
      <c r="E1633" s="49">
        <f>_xll.qlInterestRateIndexValueDate(IndexON,D1633)</f>
        <v>50753</v>
      </c>
      <c r="F1633" s="52">
        <f>IFERROR(_xll.qlIndexFixing(IndexON,D1633,TRUE,_xll.ohTrigger(RecalcTrigger,TriggerON)),NA())</f>
        <v>2.9541463843312243E-2</v>
      </c>
      <c r="H1633" s="49">
        <f>_xll.qlCalendarAdvance(IborCalendar,$H1632,B1633,"f",FALSE)</f>
        <v>50739</v>
      </c>
      <c r="I1633" s="49">
        <f>_xll.qlInterestRateIndexValueDate(Index1M,$H1633)</f>
        <v>50741</v>
      </c>
      <c r="J1633" s="52">
        <f>IFERROR(_xll.qlIndexFixing(Index1M,$H1633,TRUE,_xll.ohTrigger(RecalcTrigger,Trigger1M)),NA())</f>
        <v>3.0406045378481978E-2</v>
      </c>
      <c r="K1633" s="52">
        <f>IFERROR(_xll.qlIndexFixing(ONIndex1M,I1633,TRUE,_xll.ohTrigger(RecalcTrigger,Trigger1M)),NA())</f>
        <v>3.0367718914234842E-2</v>
      </c>
      <c r="L1633" s="52">
        <f>IFERROR(_xll.qlIndexFixing(Index3M,H1633,TRUE,_xll.ohTrigger(RecalcTrigger,Trigger3M)),NA())</f>
        <v>3.1726158537786375E-2</v>
      </c>
      <c r="M1633" s="52">
        <f>IFERROR(_xll.qlIndexFixing(ONIndex3M,I1633,TRUE,_xll.ohTrigger(RecalcTrigger,Trigger3M)),NA())</f>
        <v>3.1612715244744294E-2</v>
      </c>
      <c r="N1633" s="52">
        <f>IFERROR(_xll.qlIndexFixing(Index6M,$H1633,TRUE,_xll.ohTrigger(RecalcTrigger,Trigger6M)),NA())</f>
        <v>3.2870730268272308E-2</v>
      </c>
      <c r="O1633" s="52">
        <f>IFERROR(_xll.qlIndexFixing(ONIndex6M,I1633,TRUE,_xll.ohTrigger(RecalcTrigger,Trigger6M)),NA())</f>
        <v>3.2619701056679773E-2</v>
      </c>
      <c r="P1633" s="52">
        <f>IFERROR(_xll.qlIndexFixing(Index1Y,$H1633,TRUE,_xll.ohTrigger(RecalcTrigger,Trigger1Y)),NA())</f>
        <v>3.4075019683372183E-2</v>
      </c>
      <c r="Q1633" s="52">
        <f>IFERROR(_xll.qlIndexFixing(ONIndex1Y,I1633,TRUE,_xll.ohTrigger(RecalcTrigger,Trigger1Y)),NA())</f>
        <v>3.3347116796242915E-2</v>
      </c>
    </row>
    <row r="1634" spans="2:17" x14ac:dyDescent="0.2">
      <c r="B1634" s="46" t="s">
        <v>51</v>
      </c>
      <c r="D1634" s="49">
        <f>_xll.qlCalendarAdvance(LocalCalendar,$D1633,B1634,"f",FALSE)</f>
        <v>50760</v>
      </c>
      <c r="E1634" s="49">
        <f>_xll.qlInterestRateIndexValueDate(IndexON,D1634)</f>
        <v>50760</v>
      </c>
      <c r="F1634" s="52">
        <f>IFERROR(_xll.qlIndexFixing(IndexON,D1634,TRUE,_xll.ohTrigger(RecalcTrigger,TriggerON)),NA())</f>
        <v>2.9541587217023491E-2</v>
      </c>
      <c r="H1634" s="49">
        <f>_xll.qlCalendarAdvance(IborCalendar,$H1633,B1634,"f",FALSE)</f>
        <v>50746</v>
      </c>
      <c r="I1634" s="49">
        <f>_xll.qlInterestRateIndexValueDate(Index1M,$H1634)</f>
        <v>50748</v>
      </c>
      <c r="J1634" s="52">
        <f>IFERROR(_xll.qlIndexFixing(Index1M,$H1634,TRUE,_xll.ohTrigger(RecalcTrigger,Trigger1M)),NA())</f>
        <v>3.0403687768534859E-2</v>
      </c>
      <c r="K1634" s="52">
        <f>IFERROR(_xll.qlIndexFixing(ONIndex1M,I1634,TRUE,_xll.ohTrigger(RecalcTrigger,Trigger1M)),NA())</f>
        <v>3.0366522623008763E-2</v>
      </c>
      <c r="L1634" s="52">
        <f>IFERROR(_xll.qlIndexFixing(Index3M,H1634,TRUE,_xll.ohTrigger(RecalcTrigger,Trigger3M)),NA())</f>
        <v>3.172456481610908E-2</v>
      </c>
      <c r="M1634" s="52">
        <f>IFERROR(_xll.qlIndexFixing(ONIndex3M,I1634,TRUE,_xll.ohTrigger(RecalcTrigger,Trigger3M)),NA())</f>
        <v>3.1611028231894878E-2</v>
      </c>
      <c r="N1634" s="52">
        <f>IFERROR(_xll.qlIndexFixing(Index6M,$H1634,TRUE,_xll.ohTrigger(RecalcTrigger,Trigger6M)),NA())</f>
        <v>3.2869435380926827E-2</v>
      </c>
      <c r="O1634" s="52">
        <f>IFERROR(_xll.qlIndexFixing(ONIndex6M,I1634,TRUE,_xll.ohTrigger(RecalcTrigger,Trigger6M)),NA())</f>
        <v>3.2618184892765356E-2</v>
      </c>
      <c r="P1634" s="52">
        <f>IFERROR(_xll.qlIndexFixing(Index1Y,$H1634,TRUE,_xll.ohTrigger(RecalcTrigger,Trigger1Y)),NA())</f>
        <v>3.4082043088389857E-2</v>
      </c>
      <c r="Q1634" s="52">
        <f>IFERROR(_xll.qlIndexFixing(ONIndex1Y,I1634,TRUE,_xll.ohTrigger(RecalcTrigger,Trigger1Y)),NA())</f>
        <v>3.3351449040885939E-2</v>
      </c>
    </row>
    <row r="1635" spans="2:17" x14ac:dyDescent="0.2">
      <c r="B1635" s="46" t="s">
        <v>51</v>
      </c>
      <c r="D1635" s="49">
        <f>_xll.qlCalendarAdvance(LocalCalendar,$D1634,B1635,"f",FALSE)</f>
        <v>50767</v>
      </c>
      <c r="E1635" s="49">
        <f>_xll.qlInterestRateIndexValueDate(IndexON,D1635)</f>
        <v>50767</v>
      </c>
      <c r="F1635" s="52">
        <f>IFERROR(_xll.qlIndexFixing(IndexON,D1635,TRUE,_xll.ohTrigger(RecalcTrigger,TriggerON)),NA())</f>
        <v>2.9541749109682769E-2</v>
      </c>
      <c r="H1635" s="49">
        <f>_xll.qlCalendarAdvance(IborCalendar,$H1634,B1635,"f",FALSE)</f>
        <v>50753</v>
      </c>
      <c r="I1635" s="49">
        <f>_xll.qlInterestRateIndexValueDate(Index1M,$H1635)</f>
        <v>50755</v>
      </c>
      <c r="J1635" s="52">
        <f>IFERROR(_xll.qlIndexFixing(Index1M,$H1635,TRUE,_xll.ohTrigger(RecalcTrigger,Trigger1M)),NA())</f>
        <v>3.0403753107035379E-2</v>
      </c>
      <c r="K1635" s="52">
        <f>IFERROR(_xll.qlIndexFixing(ONIndex1M,I1635,TRUE,_xll.ohTrigger(RecalcTrigger,Trigger1M)),NA())</f>
        <v>3.0365345445213521E-2</v>
      </c>
      <c r="L1635" s="52">
        <f>IFERROR(_xll.qlIndexFixing(Index3M,H1635,TRUE,_xll.ohTrigger(RecalcTrigger,Trigger3M)),NA())</f>
        <v>3.1722987851348527E-2</v>
      </c>
      <c r="M1635" s="52">
        <f>IFERROR(_xll.qlIndexFixing(ONIndex3M,I1635,TRUE,_xll.ohTrigger(RecalcTrigger,Trigger3M)),NA())</f>
        <v>3.1609357844946118E-2</v>
      </c>
      <c r="N1635" s="52">
        <f>IFERROR(_xll.qlIndexFixing(Index6M,$H1635,TRUE,_xll.ohTrigger(RecalcTrigger,Trigger6M)),NA())</f>
        <v>3.2868159547707977E-2</v>
      </c>
      <c r="O1635" s="52">
        <f>IFERROR(_xll.qlIndexFixing(ONIndex6M,I1635,TRUE,_xll.ohTrigger(RecalcTrigger,Trigger6M)),NA())</f>
        <v>3.2616687472337702E-2</v>
      </c>
      <c r="P1635" s="52">
        <f>IFERROR(_xll.qlIndexFixing(Index1Y,$H1635,TRUE,_xll.ohTrigger(RecalcTrigger,Trigger1Y)),NA())</f>
        <v>3.408916430770513E-2</v>
      </c>
      <c r="Q1635" s="52">
        <f>IFERROR(_xll.qlIndexFixing(ONIndex1Y,I1635,TRUE,_xll.ohTrigger(RecalcTrigger,Trigger1Y)),NA())</f>
        <v>3.3355875794169876E-2</v>
      </c>
    </row>
    <row r="1636" spans="2:17" x14ac:dyDescent="0.2">
      <c r="B1636" s="46" t="s">
        <v>51</v>
      </c>
      <c r="D1636" s="49">
        <f>_xll.qlCalendarAdvance(LocalCalendar,$D1635,B1636,"f",FALSE)</f>
        <v>50774</v>
      </c>
      <c r="E1636" s="49">
        <f>_xll.qlInterestRateIndexValueDate(IndexON,D1636)</f>
        <v>50774</v>
      </c>
      <c r="F1636" s="52">
        <f>IFERROR(_xll.qlIndexFixing(IndexON,D1636,TRUE,_xll.ohTrigger(RecalcTrigger,TriggerON)),NA())</f>
        <v>2.9541949521210142E-2</v>
      </c>
      <c r="H1636" s="49">
        <f>_xll.qlCalendarAdvance(IborCalendar,$H1635,B1636,"f",FALSE)</f>
        <v>50760</v>
      </c>
      <c r="I1636" s="49">
        <f>_xll.qlInterestRateIndexValueDate(Index1M,$H1636)</f>
        <v>50762</v>
      </c>
      <c r="J1636" s="52">
        <f>IFERROR(_xll.qlIndexFixing(Index1M,$H1636,TRUE,_xll.ohTrigger(RecalcTrigger,Trigger1M)),NA())</f>
        <v>3.0401431279953872E-2</v>
      </c>
      <c r="K1636" s="52">
        <f>IFERROR(_xll.qlIndexFixing(ONIndex1M,I1636,TRUE,_xll.ohTrigger(RecalcTrigger,Trigger1M)),NA())</f>
        <v>3.0370182201049367E-2</v>
      </c>
      <c r="L1636" s="52">
        <f>IFERROR(_xll.qlIndexFixing(Index3M,H1636,TRUE,_xll.ohTrigger(RecalcTrigger,Trigger3M)),NA())</f>
        <v>3.172142764348429E-2</v>
      </c>
      <c r="M1636" s="52">
        <f>IFERROR(_xll.qlIndexFixing(ONIndex3M,I1636,TRUE,_xll.ohTrigger(RecalcTrigger,Trigger3M)),NA())</f>
        <v>3.1614056359963172E-2</v>
      </c>
      <c r="N1636" s="52">
        <f>IFERROR(_xll.qlIndexFixing(Index6M,$H1636,TRUE,_xll.ohTrigger(RecalcTrigger,Trigger6M)),NA())</f>
        <v>3.2866902768579301E-2</v>
      </c>
      <c r="O1636" s="52">
        <f>IFERROR(_xll.qlIndexFixing(ONIndex6M,I1636,TRUE,_xll.ohTrigger(RecalcTrigger,Trigger6M)),NA())</f>
        <v>3.2622073617947223E-2</v>
      </c>
      <c r="P1636" s="52">
        <f>IFERROR(_xll.qlIndexFixing(Index1Y,$H1636,TRUE,_xll.ohTrigger(RecalcTrigger,Trigger1Y)),NA())</f>
        <v>3.4096383343365018E-2</v>
      </c>
      <c r="Q1636" s="52">
        <f>IFERROR(_xll.qlIndexFixing(ONIndex1Y,I1636,TRUE,_xll.ohTrigger(RecalcTrigger,Trigger1Y)),NA())</f>
        <v>3.3369767808322237E-2</v>
      </c>
    </row>
    <row r="1637" spans="2:17" x14ac:dyDescent="0.2">
      <c r="B1637" s="46" t="s">
        <v>51</v>
      </c>
      <c r="D1637" s="49">
        <f>_xll.qlCalendarAdvance(LocalCalendar,$D1636,B1637,"f",FALSE)</f>
        <v>50781</v>
      </c>
      <c r="E1637" s="49">
        <f>_xll.qlInterestRateIndexValueDate(IndexON,D1637)</f>
        <v>50781</v>
      </c>
      <c r="F1637" s="52">
        <f>IFERROR(_xll.qlIndexFixing(IndexON,D1637,TRUE,_xll.ohTrigger(RecalcTrigger,TriggerON)),NA())</f>
        <v>2.9542188451525675E-2</v>
      </c>
      <c r="H1637" s="49">
        <f>_xll.qlCalendarAdvance(IborCalendar,$H1636,B1637,"f",FALSE)</f>
        <v>50768</v>
      </c>
      <c r="I1637" s="49">
        <f>_xll.qlInterestRateIndexValueDate(Index1M,$H1637)</f>
        <v>50774</v>
      </c>
      <c r="J1637" s="52">
        <f>IFERROR(_xll.qlIndexFixing(Index1M,$H1637,TRUE,_xll.ohTrigger(RecalcTrigger,Trigger1M)),NA())</f>
        <v>3.0398351719219067E-2</v>
      </c>
      <c r="K1637" s="52">
        <f>IFERROR(_xll.qlIndexFixing(ONIndex1M,I1637,TRUE,_xll.ohTrigger(RecalcTrigger,Trigger1M)),NA())</f>
        <v>3.0362246595876385E-2</v>
      </c>
      <c r="L1637" s="52">
        <f>IFERROR(_xll.qlIndexFixing(Index3M,H1637,TRUE,_xll.ohTrigger(RecalcTrigger,Trigger3M)),NA())</f>
        <v>3.1718791986809158E-2</v>
      </c>
      <c r="M1637" s="52">
        <f>IFERROR(_xll.qlIndexFixing(ONIndex3M,I1637,TRUE,_xll.ohTrigger(RecalcTrigger,Trigger3M)),NA())</f>
        <v>3.1604907745617083E-2</v>
      </c>
      <c r="N1637" s="52">
        <f>IFERROR(_xll.qlIndexFixing(Index6M,$H1637,TRUE,_xll.ohTrigger(RecalcTrigger,Trigger6M)),NA())</f>
        <v>3.2864792619894501E-2</v>
      </c>
      <c r="O1637" s="52">
        <f>IFERROR(_xll.qlIndexFixing(ONIndex6M,I1637,TRUE,_xll.ohTrigger(RecalcTrigger,Trigger6M)),NA())</f>
        <v>3.2612717528364144E-2</v>
      </c>
      <c r="P1637" s="52">
        <f>IFERROR(_xll.qlIndexFixing(Index1Y,$H1637,TRUE,_xll.ohTrigger(RecalcTrigger,Trigger1Y)),NA())</f>
        <v>3.4108986411780534E-2</v>
      </c>
      <c r="Q1637" s="52">
        <f>IFERROR(_xll.qlIndexFixing(ONIndex1Y,I1637,TRUE,_xll.ohTrigger(RecalcTrigger,Trigger1Y)),NA())</f>
        <v>3.3368367667945265E-2</v>
      </c>
    </row>
    <row r="1638" spans="2:17" x14ac:dyDescent="0.2">
      <c r="B1638" s="46" t="s">
        <v>51</v>
      </c>
      <c r="D1638" s="49">
        <f>_xll.qlCalendarAdvance(LocalCalendar,$D1637,B1638,"f",FALSE)</f>
        <v>50788</v>
      </c>
      <c r="E1638" s="49">
        <f>_xll.qlInterestRateIndexValueDate(IndexON,D1638)</f>
        <v>50788</v>
      </c>
      <c r="F1638" s="52">
        <f>IFERROR(_xll.qlIndexFixing(IndexON,D1638,TRUE,_xll.ohTrigger(RecalcTrigger,TriggerON)),NA())</f>
        <v>2.9542465900789239E-2</v>
      </c>
      <c r="H1638" s="49">
        <f>_xll.qlCalendarAdvance(IborCalendar,$H1637,B1638,"f",FALSE)</f>
        <v>50775</v>
      </c>
      <c r="I1638" s="49">
        <f>_xll.qlInterestRateIndexValueDate(Index1M,$H1638)</f>
        <v>50777</v>
      </c>
      <c r="J1638" s="52">
        <f>IFERROR(_xll.qlIndexFixing(Index1M,$H1638,TRUE,_xll.ohTrigger(RecalcTrigger,Trigger1M)),NA())</f>
        <v>3.0397891690370504E-2</v>
      </c>
      <c r="K1638" s="52">
        <f>IFERROR(_xll.qlIndexFixing(ONIndex1M,I1638,TRUE,_xll.ohTrigger(RecalcTrigger,Trigger1M)),NA())</f>
        <v>3.0364172983698978E-2</v>
      </c>
      <c r="L1638" s="52">
        <f>IFERROR(_xll.qlIndexFixing(Index3M,H1638,TRUE,_xll.ohTrigger(RecalcTrigger,Trigger3M)),NA())</f>
        <v>3.17181407671141E-2</v>
      </c>
      <c r="M1638" s="52">
        <f>IFERROR(_xll.qlIndexFixing(ONIndex3M,I1638,TRUE,_xll.ohTrigger(RecalcTrigger,Trigger3M)),NA())</f>
        <v>3.1606761162583652E-2</v>
      </c>
      <c r="N1638" s="52">
        <f>IFERROR(_xll.qlIndexFixing(Index6M,$H1638,TRUE,_xll.ohTrigger(RecalcTrigger,Trigger6M)),NA())</f>
        <v>3.2862862365668488E-2</v>
      </c>
      <c r="O1638" s="52">
        <f>IFERROR(_xll.qlIndexFixing(ONIndex6M,I1638,TRUE,_xll.ohTrigger(RecalcTrigger,Trigger6M)),NA())</f>
        <v>3.2614853830033042E-2</v>
      </c>
      <c r="P1638" s="52">
        <f>IFERROR(_xll.qlIndexFixing(Index1Y,$H1638,TRUE,_xll.ohTrigger(RecalcTrigger,Trigger1Y)),NA())</f>
        <v>3.4116569153179115E-2</v>
      </c>
      <c r="Q1638" s="52">
        <f>IFERROR(_xll.qlIndexFixing(ONIndex1Y,I1638,TRUE,_xll.ohTrigger(RecalcTrigger,Trigger1Y)),NA())</f>
        <v>3.3374180412097942E-2</v>
      </c>
    </row>
    <row r="1639" spans="2:17" x14ac:dyDescent="0.2">
      <c r="B1639" s="46" t="s">
        <v>51</v>
      </c>
      <c r="D1639" s="49">
        <f>_xll.qlCalendarAdvance(LocalCalendar,$D1638,B1639,"f",FALSE)</f>
        <v>50795</v>
      </c>
      <c r="E1639" s="49">
        <f>_xll.qlInterestRateIndexValueDate(IndexON,D1639)</f>
        <v>50795</v>
      </c>
      <c r="F1639" s="52">
        <f>IFERROR(_xll.qlIndexFixing(IndexON,D1639,TRUE,_xll.ohTrigger(RecalcTrigger,TriggerON)),NA())</f>
        <v>2.9542781868840962E-2</v>
      </c>
      <c r="H1639" s="49">
        <f>_xll.qlCalendarAdvance(IborCalendar,$H1638,B1639,"f",FALSE)</f>
        <v>50782</v>
      </c>
      <c r="I1639" s="49">
        <f>_xll.qlInterestRateIndexValueDate(Index1M,$H1639)</f>
        <v>50784</v>
      </c>
      <c r="J1639" s="52">
        <f>IFERROR(_xll.qlIndexFixing(Index1M,$H1639,TRUE,_xll.ohTrigger(RecalcTrigger,Trigger1M)),NA())</f>
        <v>3.0396831976832937E-2</v>
      </c>
      <c r="K1639" s="52">
        <f>IFERROR(_xll.qlIndexFixing(ONIndex1M,I1639,TRUE,_xll.ohTrigger(RecalcTrigger,Trigger1M)),NA())</f>
        <v>3.0364280496044671E-2</v>
      </c>
      <c r="L1639" s="52">
        <f>IFERROR(_xll.qlIndexFixing(Index3M,H1639,TRUE,_xll.ohTrigger(RecalcTrigger,Trigger3M)),NA())</f>
        <v>3.171663322365692E-2</v>
      </c>
      <c r="M1639" s="52">
        <f>IFERROR(_xll.qlIndexFixing(ONIndex3M,I1639,TRUE,_xll.ohTrigger(RecalcTrigger,Trigger3M)),NA())</f>
        <v>3.1606435491027263E-2</v>
      </c>
      <c r="N1639" s="52">
        <f>IFERROR(_xll.qlIndexFixing(Index6M,$H1639,TRUE,_xll.ohTrigger(RecalcTrigger,Trigger6M)),NA())</f>
        <v>3.2861664218082481E-2</v>
      </c>
      <c r="O1639" s="52">
        <f>IFERROR(_xll.qlIndexFixing(ONIndex6M,I1639,TRUE,_xll.ohTrigger(RecalcTrigger,Trigger6M)),NA())</f>
        <v>3.2614813246523155E-2</v>
      </c>
      <c r="P1639" s="52">
        <f>IFERROR(_xll.qlIndexFixing(Index1Y,$H1639,TRUE,_xll.ohTrigger(RecalcTrigger,Trigger1Y)),NA())</f>
        <v>3.4126313541227353E-2</v>
      </c>
      <c r="Q1639" s="52">
        <f>IFERROR(_xll.qlIndexFixing(ONIndex1Y,I1639,TRUE,_xll.ohTrigger(RecalcTrigger,Trigger1Y)),NA())</f>
        <v>3.3380909848939044E-2</v>
      </c>
    </row>
    <row r="1640" spans="2:17" x14ac:dyDescent="0.2">
      <c r="B1640" s="46" t="s">
        <v>51</v>
      </c>
      <c r="D1640" s="49">
        <f>_xll.qlCalendarAdvance(LocalCalendar,$D1639,B1640,"f",FALSE)</f>
        <v>50802</v>
      </c>
      <c r="E1640" s="49">
        <f>_xll.qlInterestRateIndexValueDate(IndexON,D1640)</f>
        <v>50802</v>
      </c>
      <c r="F1640" s="52">
        <f>IFERROR(_xll.qlIndexFixing(IndexON,D1640,TRUE,_xll.ohTrigger(RecalcTrigger,TriggerON)),NA())</f>
        <v>2.9543136355840716E-2</v>
      </c>
      <c r="H1640" s="49">
        <f>_xll.qlCalendarAdvance(IborCalendar,$H1639,B1640,"f",FALSE)</f>
        <v>50789</v>
      </c>
      <c r="I1640" s="49">
        <f>_xll.qlInterestRateIndexValueDate(Index1M,$H1640)</f>
        <v>50791</v>
      </c>
      <c r="J1640" s="52">
        <f>IFERROR(_xll.qlIndexFixing(Index1M,$H1640,TRUE,_xll.ohTrigger(RecalcTrigger,Trigger1M)),NA())</f>
        <v>3.0397000971925936E-2</v>
      </c>
      <c r="K1640" s="52">
        <f>IFERROR(_xll.qlIndexFixing(ONIndex1M,I1640,TRUE,_xll.ohTrigger(RecalcTrigger,Trigger1M)),NA())</f>
        <v>3.0362001204942146E-2</v>
      </c>
      <c r="L1640" s="52">
        <f>IFERROR(_xll.qlIndexFixing(Index3M,H1640,TRUE,_xll.ohTrigger(RecalcTrigger,Trigger3M)),NA())</f>
        <v>3.1715142437017896E-2</v>
      </c>
      <c r="M1640" s="52">
        <f>IFERROR(_xll.qlIndexFixing(ONIndex3M,I1640,TRUE,_xll.ohTrigger(RecalcTrigger,Trigger3M)),NA())</f>
        <v>3.1603578963759205E-2</v>
      </c>
      <c r="N1640" s="52">
        <f>IFERROR(_xll.qlIndexFixing(Index6M,$H1640,TRUE,_xll.ohTrigger(RecalcTrigger,Trigger6M)),NA())</f>
        <v>3.2860485122715721E-2</v>
      </c>
      <c r="O1640" s="52">
        <f>IFERROR(_xll.qlIndexFixing(ONIndex6M,I1640,TRUE,_xll.ohTrigger(RecalcTrigger,Trigger6M)),NA())</f>
        <v>3.2612037881838418E-2</v>
      </c>
      <c r="P1640" s="52">
        <f>IFERROR(_xll.qlIndexFixing(Index1Y,$H1640,TRUE,_xll.ohTrigger(RecalcTrigger,Trigger1Y)),NA())</f>
        <v>3.4131750703300129E-2</v>
      </c>
      <c r="Q1640" s="52">
        <f>IFERROR(_xll.qlIndexFixing(ONIndex1Y,I1640,TRUE,_xll.ohTrigger(RecalcTrigger,Trigger1Y)),NA())</f>
        <v>3.338394031061398E-2</v>
      </c>
    </row>
    <row r="1641" spans="2:17" x14ac:dyDescent="0.2">
      <c r="B1641" s="46" t="s">
        <v>51</v>
      </c>
      <c r="D1641" s="49">
        <f>_xll.qlCalendarAdvance(LocalCalendar,$D1640,B1641,"f",FALSE)</f>
        <v>50809</v>
      </c>
      <c r="E1641" s="49">
        <f>_xll.qlInterestRateIndexValueDate(IndexON,D1641)</f>
        <v>50809</v>
      </c>
      <c r="F1641" s="52">
        <f>IFERROR(_xll.qlIndexFixing(IndexON,D1641,TRUE,_xll.ohTrigger(RecalcTrigger,TriggerON)),NA())</f>
        <v>2.9543529361628629E-2</v>
      </c>
      <c r="H1641" s="49">
        <f>_xll.qlCalendarAdvance(IborCalendar,$H1640,B1641,"f",FALSE)</f>
        <v>50796</v>
      </c>
      <c r="I1641" s="49">
        <f>_xll.qlInterestRateIndexValueDate(Index1M,$H1641)</f>
        <v>50798</v>
      </c>
      <c r="J1641" s="52">
        <f>IFERROR(_xll.qlIndexFixing(Index1M,$H1641,TRUE,_xll.ohTrigger(RecalcTrigger,Trigger1M)),NA())</f>
        <v>3.0394770035624193E-2</v>
      </c>
      <c r="K1641" s="52">
        <f>IFERROR(_xll.qlIndexFixing(ONIndex1M,I1641,TRUE,_xll.ohTrigger(RecalcTrigger,Trigger1M)),NA())</f>
        <v>3.0360943990599409E-2</v>
      </c>
      <c r="L1641" s="52">
        <f>IFERROR(_xll.qlIndexFixing(Index3M,H1641,TRUE,_xll.ohTrigger(RecalcTrigger,Trigger3M)),NA())</f>
        <v>3.1713668407177487E-2</v>
      </c>
      <c r="M1641" s="52">
        <f>IFERROR(_xll.qlIndexFixing(ONIndex3M,I1641,TRUE,_xll.ohTrigger(RecalcTrigger,Trigger3M)),NA())</f>
        <v>3.1602012807541158E-2</v>
      </c>
      <c r="N1641" s="52">
        <f>IFERROR(_xll.qlIndexFixing(Index6M,$H1641,TRUE,_xll.ohTrigger(RecalcTrigger,Trigger6M)),NA())</f>
        <v>3.2859325079535089E-2</v>
      </c>
      <c r="O1641" s="52">
        <f>IFERROR(_xll.qlIndexFixing(ONIndex6M,I1641,TRUE,_xll.ohTrigger(RecalcTrigger,Trigger6M)),NA())</f>
        <v>3.2610658028167094E-2</v>
      </c>
      <c r="P1641" s="52">
        <f>IFERROR(_xll.qlIndexFixing(Index1Y,$H1641,TRUE,_xll.ohTrigger(RecalcTrigger,Trigger1Y)),NA())</f>
        <v>3.4139488246554529E-2</v>
      </c>
      <c r="Q1641" s="52">
        <f>IFERROR(_xll.qlIndexFixing(ONIndex1Y,I1641,TRUE,_xll.ohTrigger(RecalcTrigger,Trigger1Y)),NA())</f>
        <v>3.3388962049292203E-2</v>
      </c>
    </row>
    <row r="1642" spans="2:17" x14ac:dyDescent="0.2">
      <c r="B1642" s="46" t="s">
        <v>51</v>
      </c>
      <c r="D1642" s="49">
        <f>_xll.qlCalendarAdvance(LocalCalendar,$D1641,B1642,"f",FALSE)</f>
        <v>50816</v>
      </c>
      <c r="E1642" s="49">
        <f>_xll.qlInterestRateIndexValueDate(IndexON,D1642)</f>
        <v>50816</v>
      </c>
      <c r="F1642" s="52">
        <f>IFERROR(_xll.qlIndexFixing(IndexON,D1642,TRUE,_xll.ohTrigger(RecalcTrigger,TriggerON)),NA())</f>
        <v>2.9543960886364573E-2</v>
      </c>
      <c r="H1642" s="49">
        <f>_xll.qlCalendarAdvance(IborCalendar,$H1641,B1642,"f",FALSE)</f>
        <v>50803</v>
      </c>
      <c r="I1642" s="49">
        <f>_xll.qlInterestRateIndexValueDate(Index1M,$H1642)</f>
        <v>50805</v>
      </c>
      <c r="J1642" s="52">
        <f>IFERROR(_xll.qlIndexFixing(Index1M,$H1642,TRUE,_xll.ohTrigger(RecalcTrigger,Trigger1M)),NA())</f>
        <v>3.0390132610570917E-2</v>
      </c>
      <c r="K1642" s="52">
        <f>IFERROR(_xll.qlIndexFixing(ONIndex1M,I1642,TRUE,_xll.ohTrigger(RecalcTrigger,Trigger1M)),NA())</f>
        <v>3.0359905892964889E-2</v>
      </c>
      <c r="L1642" s="52">
        <f>IFERROR(_xll.qlIndexFixing(Index3M,H1642,TRUE,_xll.ohTrigger(RecalcTrigger,Trigger3M)),NA())</f>
        <v>3.171091907136997E-2</v>
      </c>
      <c r="M1642" s="52">
        <f>IFERROR(_xll.qlIndexFixing(ONIndex3M,I1642,TRUE,_xll.ohTrigger(RecalcTrigger,Trigger3M)),NA())</f>
        <v>3.1600463280261337E-2</v>
      </c>
      <c r="N1642" s="52">
        <f>IFERROR(_xll.qlIndexFixing(Index6M,$H1642,TRUE,_xll.ohTrigger(RecalcTrigger,Trigger6M)),NA())</f>
        <v>3.285818408850702E-2</v>
      </c>
      <c r="O1642" s="52">
        <f>IFERROR(_xll.qlIndexFixing(ONIndex6M,I1642,TRUE,_xll.ohTrigger(RecalcTrigger,Trigger6M)),NA())</f>
        <v>3.260929692149972E-2</v>
      </c>
      <c r="P1642" s="52">
        <f>IFERROR(_xll.qlIndexFixing(Index1Y,$H1642,TRUE,_xll.ohTrigger(RecalcTrigger,Trigger1Y)),NA())</f>
        <v>3.4147323638244333E-2</v>
      </c>
      <c r="Q1642" s="52">
        <f>IFERROR(_xll.qlIndexFixing(ONIndex1Y,I1642,TRUE,_xll.ohTrigger(RecalcTrigger,Trigger1Y)),NA())</f>
        <v>3.3394078314277209E-2</v>
      </c>
    </row>
    <row r="1643" spans="2:17" x14ac:dyDescent="0.2">
      <c r="B1643" s="46" t="s">
        <v>51</v>
      </c>
      <c r="D1643" s="49">
        <f>_xll.qlCalendarAdvance(LocalCalendar,$D1642,B1643,"f",FALSE)</f>
        <v>50823</v>
      </c>
      <c r="E1643" s="49">
        <f>_xll.qlInterestRateIndexValueDate(IndexON,D1643)</f>
        <v>50823</v>
      </c>
      <c r="F1643" s="52">
        <f>IFERROR(_xll.qlIndexFixing(IndexON,D1643,TRUE,_xll.ohTrigger(RecalcTrigger,TriggerON)),NA())</f>
        <v>2.9544430929888676E-2</v>
      </c>
      <c r="H1643" s="49">
        <f>_xll.qlCalendarAdvance(IborCalendar,$H1642,B1643,"f",FALSE)</f>
        <v>50810</v>
      </c>
      <c r="I1643" s="49">
        <f>_xll.qlInterestRateIndexValueDate(Index1M,$H1643)</f>
        <v>50812</v>
      </c>
      <c r="J1643" s="52">
        <f>IFERROR(_xll.qlIndexFixing(Index1M,$H1643,TRUE,_xll.ohTrigger(RecalcTrigger,Trigger1M)),NA())</f>
        <v>3.0389145688375523E-2</v>
      </c>
      <c r="K1643" s="52">
        <f>IFERROR(_xll.qlIndexFixing(ONIndex1M,I1643,TRUE,_xll.ohTrigger(RecalcTrigger,Trigger1M)),NA())</f>
        <v>3.0358886911958649E-2</v>
      </c>
      <c r="L1643" s="52">
        <f>IFERROR(_xll.qlIndexFixing(Index3M,H1643,TRUE,_xll.ohTrigger(RecalcTrigger,Trigger3M)),NA())</f>
        <v>3.1709477484653005E-2</v>
      </c>
      <c r="M1643" s="52">
        <f>IFERROR(_xll.qlIndexFixing(ONIndex3M,I1643,TRUE,_xll.ohTrigger(RecalcTrigger,Trigger3M)),NA())</f>
        <v>3.1598930381759871E-2</v>
      </c>
      <c r="N1643" s="52">
        <f>IFERROR(_xll.qlIndexFixing(Index6M,$H1643,TRUE,_xll.ohTrigger(RecalcTrigger,Trigger6M)),NA())</f>
        <v>3.2857062149600158E-2</v>
      </c>
      <c r="O1643" s="52">
        <f>IFERROR(_xll.qlIndexFixing(ONIndex6M,I1643,TRUE,_xll.ohTrigger(RecalcTrigger,Trigger6M)),NA())</f>
        <v>3.2607954561783004E-2</v>
      </c>
      <c r="P1643" s="52">
        <f>IFERROR(_xll.qlIndexFixing(Index1Y,$H1643,TRUE,_xll.ohTrigger(RecalcTrigger,Trigger1Y)),NA())</f>
        <v>3.4155256880634102E-2</v>
      </c>
      <c r="Q1643" s="52">
        <f>IFERROR(_xll.qlIndexFixing(ONIndex1Y,I1643,TRUE,_xll.ohTrigger(RecalcTrigger,Trigger1Y)),NA())</f>
        <v>3.3399289105568997E-2</v>
      </c>
    </row>
    <row r="1644" spans="2:17" x14ac:dyDescent="0.2">
      <c r="B1644" s="46" t="s">
        <v>51</v>
      </c>
      <c r="D1644" s="49">
        <f>_xll.qlCalendarAdvance(LocalCalendar,$D1643,B1644,"f",FALSE)</f>
        <v>50830</v>
      </c>
      <c r="E1644" s="49">
        <f>_xll.qlInterestRateIndexValueDate(IndexON,D1644)</f>
        <v>50830</v>
      </c>
      <c r="F1644" s="52">
        <f>IFERROR(_xll.qlIndexFixing(IndexON,D1644,TRUE,_xll.ohTrigger(RecalcTrigger,TriggerON)),NA())</f>
        <v>2.9544939492280875E-2</v>
      </c>
      <c r="H1644" s="49">
        <f>_xll.qlCalendarAdvance(IborCalendar,$H1643,B1644,"f",FALSE)</f>
        <v>50817</v>
      </c>
      <c r="I1644" s="49">
        <f>_xll.qlInterestRateIndexValueDate(Index1M,$H1644)</f>
        <v>50819</v>
      </c>
      <c r="J1644" s="52">
        <f>IFERROR(_xll.qlIndexFixing(Index1M,$H1644,TRUE,_xll.ohTrigger(RecalcTrigger,Trigger1M)),NA())</f>
        <v>3.0388177923258906E-2</v>
      </c>
      <c r="K1644" s="52">
        <f>IFERROR(_xll.qlIndexFixing(ONIndex1M,I1644,TRUE,_xll.ohTrigger(RecalcTrigger,Trigger1M)),NA())</f>
        <v>3.035909639797385E-2</v>
      </c>
      <c r="L1644" s="52">
        <f>IFERROR(_xll.qlIndexFixing(Index3M,H1644,TRUE,_xll.ohTrigger(RecalcTrigger,Trigger3M)),NA())</f>
        <v>3.1708052653207364E-2</v>
      </c>
      <c r="M1644" s="52">
        <f>IFERROR(_xll.qlIndexFixing(ONIndex3M,I1644,TRUE,_xll.ohTrigger(RecalcTrigger,Trigger3M)),NA())</f>
        <v>3.1598693113787935E-2</v>
      </c>
      <c r="N1644" s="52">
        <f>IFERROR(_xll.qlIndexFixing(Index6M,$H1644,TRUE,_xll.ohTrigger(RecalcTrigger,Trigger6M)),NA())</f>
        <v>3.2855959262782265E-2</v>
      </c>
      <c r="O1644" s="52">
        <f>IFERROR(_xll.qlIndexFixing(ONIndex6M,I1644,TRUE,_xll.ohTrigger(RecalcTrigger,Trigger6M)),NA())</f>
        <v>3.2608013792683188E-2</v>
      </c>
      <c r="P1644" s="52">
        <f>IFERROR(_xll.qlIndexFixing(Index1Y,$H1644,TRUE,_xll.ohTrigger(RecalcTrigger,Trigger1Y)),NA())</f>
        <v>3.4165529115648172E-2</v>
      </c>
      <c r="Q1644" s="52">
        <f>IFERROR(_xll.qlIndexFixing(ONIndex1Y,I1644,TRUE,_xll.ohTrigger(RecalcTrigger,Trigger1Y)),NA())</f>
        <v>3.3406527309092215E-2</v>
      </c>
    </row>
    <row r="1645" spans="2:17" x14ac:dyDescent="0.2">
      <c r="B1645" s="46" t="s">
        <v>51</v>
      </c>
      <c r="D1645" s="49">
        <f>_xll.qlCalendarAdvance(LocalCalendar,$D1644,B1645,"f",FALSE)</f>
        <v>50837</v>
      </c>
      <c r="E1645" s="49">
        <f>_xll.qlInterestRateIndexValueDate(IndexON,D1645)</f>
        <v>50837</v>
      </c>
      <c r="F1645" s="52">
        <f>IFERROR(_xll.qlIndexFixing(IndexON,D1645,TRUE,_xll.ohTrigger(RecalcTrigger,TriggerON)),NA())</f>
        <v>2.9545486573541169E-2</v>
      </c>
      <c r="H1645" s="49">
        <f>_xll.qlCalendarAdvance(IborCalendar,$H1644,B1645,"f",FALSE)</f>
        <v>50824</v>
      </c>
      <c r="I1645" s="49">
        <f>_xll.qlInterestRateIndexValueDate(Index1M,$H1645)</f>
        <v>50826</v>
      </c>
      <c r="J1645" s="52">
        <f>IFERROR(_xll.qlIndexFixing(Index1M,$H1645,TRUE,_xll.ohTrigger(RecalcTrigger,Trigger1M)),NA())</f>
        <v>3.0387229315223925E-2</v>
      </c>
      <c r="K1645" s="52">
        <f>IFERROR(_xll.qlIndexFixing(ONIndex1M,I1645,TRUE,_xll.ohTrigger(RecalcTrigger,Trigger1M)),NA())</f>
        <v>3.0356906300017528E-2</v>
      </c>
      <c r="L1645" s="52">
        <f>IFERROR(_xll.qlIndexFixing(Index3M,H1645,TRUE,_xll.ohTrigger(RecalcTrigger,Trigger3M)),NA())</f>
        <v>3.1706644577012395E-2</v>
      </c>
      <c r="M1645" s="52">
        <f>IFERROR(_xll.qlIndexFixing(ONIndex3M,I1645,TRUE,_xll.ohTrigger(RecalcTrigger,Trigger3M)),NA())</f>
        <v>3.1595914471305164E-2</v>
      </c>
      <c r="N1645" s="52">
        <f>IFERROR(_xll.qlIndexFixing(Index6M,$H1645,TRUE,_xll.ohTrigger(RecalcTrigger,Trigger6M)),NA())</f>
        <v>3.2854875428022422E-2</v>
      </c>
      <c r="O1645" s="52">
        <f>IFERROR(_xll.qlIndexFixing(ONIndex6M,I1645,TRUE,_xll.ohTrigger(RecalcTrigger,Trigger6M)),NA())</f>
        <v>3.2605326083308128E-2</v>
      </c>
      <c r="P1645" s="52">
        <f>IFERROR(_xll.qlIndexFixing(Index1Y,$H1645,TRUE,_xll.ohTrigger(RecalcTrigger,Trigger1Y)),NA())</f>
        <v>3.4171416926716866E-2</v>
      </c>
      <c r="Q1645" s="52">
        <f>IFERROR(_xll.qlIndexFixing(ONIndex1Y,I1645,TRUE,_xll.ohTrigger(RecalcTrigger,Trigger1Y)),NA())</f>
        <v>3.3409994267206145E-2</v>
      </c>
    </row>
    <row r="1646" spans="2:17" x14ac:dyDescent="0.2">
      <c r="B1646" s="46" t="s">
        <v>51</v>
      </c>
      <c r="D1646" s="49">
        <f>_xll.qlCalendarAdvance(LocalCalendar,$D1645,B1646,"f",FALSE)</f>
        <v>50844</v>
      </c>
      <c r="E1646" s="49">
        <f>_xll.qlInterestRateIndexValueDate(IndexON,D1646)</f>
        <v>50844</v>
      </c>
      <c r="F1646" s="52">
        <f>IFERROR(_xll.qlIndexFixing(IndexON,D1646,TRUE,_xll.ohTrigger(RecalcTrigger,TriggerON)),NA())</f>
        <v>2.9546072173589621E-2</v>
      </c>
      <c r="H1646" s="49">
        <f>_xll.qlCalendarAdvance(IborCalendar,$H1645,B1646,"f",FALSE)</f>
        <v>50831</v>
      </c>
      <c r="I1646" s="49">
        <f>_xll.qlInterestRateIndexValueDate(Index1M,$H1646)</f>
        <v>50833</v>
      </c>
      <c r="J1646" s="52">
        <f>IFERROR(_xll.qlIndexFixing(Index1M,$H1646,TRUE,_xll.ohTrigger(RecalcTrigger,Trigger1M)),NA())</f>
        <v>3.0389950516587431E-2</v>
      </c>
      <c r="K1646" s="52">
        <f>IFERROR(_xll.qlIndexFixing(ONIndex1M,I1646,TRUE,_xll.ohTrigger(RecalcTrigger,Trigger1M)),NA())</f>
        <v>3.0355944669082646E-2</v>
      </c>
      <c r="L1646" s="52">
        <f>IFERROR(_xll.qlIndexFixing(Index3M,H1646,TRUE,_xll.ohTrigger(RecalcTrigger,Trigger3M)),NA())</f>
        <v>3.1711736808937678E-2</v>
      </c>
      <c r="M1646" s="52">
        <f>IFERROR(_xll.qlIndexFixing(ONIndex3M,I1646,TRUE,_xll.ohTrigger(RecalcTrigger,Trigger3M)),NA())</f>
        <v>3.1594431459351924E-2</v>
      </c>
      <c r="N1646" s="52">
        <f>IFERROR(_xll.qlIndexFixing(Index6M,$H1646,TRUE,_xll.ohTrigger(RecalcTrigger,Trigger6M)),NA())</f>
        <v>3.2860920391032854E-2</v>
      </c>
      <c r="O1646" s="52">
        <f>IFERROR(_xll.qlIndexFixing(ONIndex6M,I1646,TRUE,_xll.ohTrigger(RecalcTrigger,Trigger6M)),NA())</f>
        <v>3.2604039964549969E-2</v>
      </c>
      <c r="P1646" s="52">
        <f>IFERROR(_xll.qlIndexFixing(Index1Y,$H1646,TRUE,_xll.ohTrigger(RecalcTrigger,Trigger1Y)),NA())</f>
        <v>3.4179643735080784E-2</v>
      </c>
      <c r="Q1646" s="52">
        <f>IFERROR(_xll.qlIndexFixing(ONIndex1Y,I1646,TRUE,_xll.ohTrigger(RecalcTrigger,Trigger1Y)),NA())</f>
        <v>3.3415488637551505E-2</v>
      </c>
    </row>
    <row r="1647" spans="2:17" x14ac:dyDescent="0.2">
      <c r="B1647" s="46" t="s">
        <v>51</v>
      </c>
      <c r="D1647" s="49">
        <f>_xll.qlCalendarAdvance(LocalCalendar,$D1646,B1647,"f",FALSE)</f>
        <v>50851</v>
      </c>
      <c r="E1647" s="49">
        <f>_xll.qlInterestRateIndexValueDate(IndexON,D1647)</f>
        <v>50851</v>
      </c>
      <c r="F1647" s="52">
        <f>IFERROR(_xll.qlIndexFixing(IndexON,D1647,TRUE,_xll.ohTrigger(RecalcTrigger,TriggerON)),NA())</f>
        <v>2.9546696292506169E-2</v>
      </c>
      <c r="H1647" s="49">
        <f>_xll.qlCalendarAdvance(IborCalendar,$H1646,B1647,"f",FALSE)</f>
        <v>50838</v>
      </c>
      <c r="I1647" s="49">
        <f>_xll.qlInterestRateIndexValueDate(Index1M,$H1647)</f>
        <v>50840</v>
      </c>
      <c r="J1647" s="52">
        <f>IFERROR(_xll.qlIndexFixing(Index1M,$H1647,TRUE,_xll.ohTrigger(RecalcTrigger,Trigger1M)),NA())</f>
        <v>3.0390262658104017E-2</v>
      </c>
      <c r="K1647" s="52">
        <f>IFERROR(_xll.qlIndexFixing(ONIndex1M,I1647,TRUE,_xll.ohTrigger(RecalcTrigger,Trigger1M)),NA())</f>
        <v>3.035500215480269E-2</v>
      </c>
      <c r="L1647" s="52">
        <f>IFERROR(_xll.qlIndexFixing(Index3M,H1647,TRUE,_xll.ohTrigger(RecalcTrigger,Trigger3M)),NA())</f>
        <v>3.1710367626778542E-2</v>
      </c>
      <c r="M1647" s="52">
        <f>IFERROR(_xll.qlIndexFixing(ONIndex3M,I1647,TRUE,_xll.ohTrigger(RecalcTrigger,Trigger3M)),NA())</f>
        <v>3.1592965076256974E-2</v>
      </c>
      <c r="N1647" s="52">
        <f>IFERROR(_xll.qlIndexFixing(Index6M,$H1647,TRUE,_xll.ohTrigger(RecalcTrigger,Trigger6M)),NA())</f>
        <v>3.2858457363392019E-2</v>
      </c>
      <c r="O1647" s="52">
        <f>IFERROR(_xll.qlIndexFixing(ONIndex6M,I1647,TRUE,_xll.ohTrigger(RecalcTrigger,Trigger6M)),NA())</f>
        <v>3.2602772592715823E-2</v>
      </c>
      <c r="P1647" s="52">
        <f>IFERROR(_xll.qlIndexFixing(Index1Y,$H1647,TRUE,_xll.ohTrigger(RecalcTrigger,Trigger1Y)),NA())</f>
        <v>3.4187968403487819E-2</v>
      </c>
      <c r="Q1647" s="52">
        <f>IFERROR(_xll.qlIndexFixing(ONIndex1Y,I1647,TRUE,_xll.ohTrigger(RecalcTrigger,Trigger1Y)),NA())</f>
        <v>3.3421077534230292E-2</v>
      </c>
    </row>
    <row r="1648" spans="2:17" x14ac:dyDescent="0.2">
      <c r="B1648" s="46" t="s">
        <v>51</v>
      </c>
      <c r="D1648" s="49">
        <f>_xll.qlCalendarAdvance(LocalCalendar,$D1647,B1648,"f",FALSE)</f>
        <v>50858</v>
      </c>
      <c r="E1648" s="49">
        <f>_xll.qlInterestRateIndexValueDate(IndexON,D1648)</f>
        <v>50858</v>
      </c>
      <c r="F1648" s="52">
        <f>IFERROR(_xll.qlIndexFixing(IndexON,D1648,TRUE,_xll.ohTrigger(RecalcTrigger,TriggerON)),NA())</f>
        <v>2.9547358930370748E-2</v>
      </c>
      <c r="H1648" s="49">
        <f>_xll.qlCalendarAdvance(IborCalendar,$H1647,B1648,"f",FALSE)</f>
        <v>50845</v>
      </c>
      <c r="I1648" s="49">
        <f>_xll.qlInterestRateIndexValueDate(Index1M,$H1648)</f>
        <v>50847</v>
      </c>
      <c r="J1648" s="52">
        <f>IFERROR(_xll.qlIndexFixing(Index1M,$H1648,TRUE,_xll.ohTrigger(RecalcTrigger,Trigger1M)),NA())</f>
        <v>3.0388156842462075E-2</v>
      </c>
      <c r="K1648" s="52">
        <f>IFERROR(_xll.qlIndexFixing(ONIndex1M,I1648,TRUE,_xll.ohTrigger(RecalcTrigger,Trigger1M)),NA())</f>
        <v>3.0354078757230951E-2</v>
      </c>
      <c r="L1648" s="52">
        <f>IFERROR(_xll.qlIndexFixing(Index3M,H1648,TRUE,_xll.ohTrigger(RecalcTrigger,Trigger3M)),NA())</f>
        <v>3.1709015207188607E-2</v>
      </c>
      <c r="M1648" s="52">
        <f>IFERROR(_xll.qlIndexFixing(ONIndex3M,I1648,TRUE,_xll.ohTrigger(RecalcTrigger,Trigger3M)),NA())</f>
        <v>3.1591515321940378E-2</v>
      </c>
      <c r="N1648" s="52">
        <f>IFERROR(_xll.qlIndexFixing(Index6M,$H1648,TRUE,_xll.ohTrigger(RecalcTrigger,Trigger6M)),NA())</f>
        <v>3.2857435758231766E-2</v>
      </c>
      <c r="O1648" s="52">
        <f>IFERROR(_xll.qlIndexFixing(ONIndex6M,I1648,TRUE,_xll.ohTrigger(RecalcTrigger,Trigger6M)),NA())</f>
        <v>3.2601523967858981E-2</v>
      </c>
      <c r="P1648" s="52">
        <f>IFERROR(_xll.qlIndexFixing(Index1Y,$H1648,TRUE,_xll.ohTrigger(RecalcTrigger,Trigger1Y)),NA())</f>
        <v>3.4196390934345205E-2</v>
      </c>
      <c r="Q1648" s="52">
        <f>IFERROR(_xll.qlIndexFixing(ONIndex1Y,I1648,TRUE,_xll.ohTrigger(RecalcTrigger,Trigger1Y)),NA())</f>
        <v>3.3426760957349089E-2</v>
      </c>
    </row>
    <row r="1649" spans="2:17" x14ac:dyDescent="0.2">
      <c r="B1649" s="46" t="s">
        <v>51</v>
      </c>
      <c r="D1649" s="49">
        <f>_xll.qlCalendarAdvance(LocalCalendar,$D1648,B1649,"f",FALSE)</f>
        <v>50865</v>
      </c>
      <c r="E1649" s="49">
        <f>_xll.qlInterestRateIndexValueDate(IndexON,D1649)</f>
        <v>50865</v>
      </c>
      <c r="F1649" s="52">
        <f>IFERROR(_xll.qlIndexFixing(IndexON,D1649,TRUE,_xll.ohTrigger(RecalcTrigger,TriggerON)),NA())</f>
        <v>2.9548060087023487E-2</v>
      </c>
      <c r="H1649" s="49">
        <f>_xll.qlCalendarAdvance(IborCalendar,$H1648,B1649,"f",FALSE)</f>
        <v>50852</v>
      </c>
      <c r="I1649" s="49">
        <f>_xll.qlInterestRateIndexValueDate(Index1M,$H1649)</f>
        <v>50854</v>
      </c>
      <c r="J1649" s="52">
        <f>IFERROR(_xll.qlIndexFixing(Index1M,$H1649,TRUE,_xll.ohTrigger(RecalcTrigger,Trigger1M)),NA())</f>
        <v>3.0387288748274573E-2</v>
      </c>
      <c r="K1649" s="52">
        <f>IFERROR(_xll.qlIndexFixing(ONIndex1M,I1649,TRUE,_xll.ohTrigger(RecalcTrigger,Trigger1M)),NA())</f>
        <v>3.0353174476340783E-2</v>
      </c>
      <c r="L1649" s="52">
        <f>IFERROR(_xll.qlIndexFixing(Index3M,H1649,TRUE,_xll.ohTrigger(RecalcTrigger,Trigger3M)),NA())</f>
        <v>3.1707679550154272E-2</v>
      </c>
      <c r="M1649" s="52">
        <f>IFERROR(_xll.qlIndexFixing(ONIndex3M,I1649,TRUE,_xll.ohTrigger(RecalcTrigger,Trigger3M)),NA())</f>
        <v>3.1590082196482072E-2</v>
      </c>
      <c r="N1649" s="52">
        <f>IFERROR(_xll.qlIndexFixing(Index6M,$H1649,TRUE,_xll.ohTrigger(RecalcTrigger,Trigger6M)),NA())</f>
        <v>3.2856433211911215E-2</v>
      </c>
      <c r="O1649" s="52">
        <f>IFERROR(_xll.qlIndexFixing(ONIndex6M,I1649,TRUE,_xll.ohTrigger(RecalcTrigger,Trigger6M)),NA())</f>
        <v>3.2600294090006088E-2</v>
      </c>
      <c r="P1649" s="52">
        <f>IFERROR(_xll.qlIndexFixing(Index1Y,$H1649,TRUE,_xll.ohTrigger(RecalcTrigger,Trigger1Y)),NA())</f>
        <v>3.4204911330086525E-2</v>
      </c>
      <c r="Q1649" s="52">
        <f>IFERROR(_xll.qlIndexFixing(ONIndex1Y,I1649,TRUE,_xll.ohTrigger(RecalcTrigger,Trigger1Y)),NA())</f>
        <v>3.3432538906827958E-2</v>
      </c>
    </row>
    <row r="1650" spans="2:17" x14ac:dyDescent="0.2">
      <c r="B1650" s="46" t="s">
        <v>51</v>
      </c>
      <c r="D1650" s="49">
        <f>_xll.qlCalendarAdvance(LocalCalendar,$D1649,B1650,"f",FALSE)</f>
        <v>50872</v>
      </c>
      <c r="E1650" s="49">
        <f>_xll.qlInterestRateIndexValueDate(IndexON,D1650)</f>
        <v>50872</v>
      </c>
      <c r="F1650" s="52">
        <f>IFERROR(_xll.qlIndexFixing(IndexON,D1650,TRUE,_xll.ohTrigger(RecalcTrigger,TriggerON)),NA())</f>
        <v>2.954879976254432E-2</v>
      </c>
      <c r="H1650" s="49">
        <f>_xll.qlCalendarAdvance(IborCalendar,$H1649,B1650,"f",FALSE)</f>
        <v>50859</v>
      </c>
      <c r="I1650" s="49">
        <f>_xll.qlInterestRateIndexValueDate(Index1M,$H1650)</f>
        <v>50861</v>
      </c>
      <c r="J1650" s="52">
        <f>IFERROR(_xll.qlIndexFixing(Index1M,$H1650,TRUE,_xll.ohTrigger(RecalcTrigger,Trigger1M)),NA())</f>
        <v>3.038766226245021E-2</v>
      </c>
      <c r="K1650" s="52">
        <f>IFERROR(_xll.qlIndexFixing(ONIndex1M,I1650,TRUE,_xll.ohTrigger(RecalcTrigger,Trigger1M)),NA())</f>
        <v>3.0352289312078895E-2</v>
      </c>
      <c r="L1650" s="52">
        <f>IFERROR(_xll.qlIndexFixing(Index3M,H1650,TRUE,_xll.ohTrigger(RecalcTrigger,Trigger3M)),NA())</f>
        <v>3.1702457038401237E-2</v>
      </c>
      <c r="M1650" s="52">
        <f>IFERROR(_xll.qlIndexFixing(ONIndex3M,I1650,TRUE,_xll.ohTrigger(RecalcTrigger,Trigger3M)),NA())</f>
        <v>3.1588665699855412E-2</v>
      </c>
      <c r="N1650" s="52">
        <f>IFERROR(_xll.qlIndexFixing(Index6M,$H1650,TRUE,_xll.ohTrigger(RecalcTrigger,Trigger6M)),NA())</f>
        <v>3.2855449724402699E-2</v>
      </c>
      <c r="O1650" s="52">
        <f>IFERROR(_xll.qlIndexFixing(ONIndex6M,I1650,TRUE,_xll.ohTrigger(RecalcTrigger,Trigger6M)),NA())</f>
        <v>3.2599082959077208E-2</v>
      </c>
      <c r="P1650" s="52">
        <f>IFERROR(_xll.qlIndexFixing(Index1Y,$H1650,TRUE,_xll.ohTrigger(RecalcTrigger,Trigger1Y)),NA())</f>
        <v>3.4215817371231812E-2</v>
      </c>
      <c r="Q1650" s="52">
        <f>IFERROR(_xll.qlIndexFixing(ONIndex1Y,I1650,TRUE,_xll.ohTrigger(RecalcTrigger,Trigger1Y)),NA())</f>
        <v>3.3438411382693545E-2</v>
      </c>
    </row>
    <row r="1651" spans="2:17" x14ac:dyDescent="0.2">
      <c r="B1651" s="46" t="s">
        <v>51</v>
      </c>
      <c r="D1651" s="49">
        <f>_xll.qlCalendarAdvance(LocalCalendar,$D1650,B1651,"f",FALSE)</f>
        <v>50879</v>
      </c>
      <c r="E1651" s="49">
        <f>_xll.qlInterestRateIndexValueDate(IndexON,D1651)</f>
        <v>50879</v>
      </c>
      <c r="F1651" s="52">
        <f>IFERROR(_xll.qlIndexFixing(IndexON,D1651,TRUE,_xll.ohTrigger(RecalcTrigger,TriggerON)),NA())</f>
        <v>2.9549577957093121E-2</v>
      </c>
      <c r="H1651" s="49">
        <f>_xll.qlCalendarAdvance(IborCalendar,$H1650,B1651,"f",FALSE)</f>
        <v>50866</v>
      </c>
      <c r="I1651" s="49">
        <f>_xll.qlInterestRateIndexValueDate(Index1M,$H1651)</f>
        <v>50872</v>
      </c>
      <c r="J1651" s="52">
        <f>IFERROR(_xll.qlIndexFixing(Index1M,$H1651,TRUE,_xll.ohTrigger(RecalcTrigger,Trigger1M)),NA())</f>
        <v>3.0383920198943315E-2</v>
      </c>
      <c r="K1651" s="52">
        <f>IFERROR(_xll.qlIndexFixing(ONIndex1M,I1651,TRUE,_xll.ohTrigger(RecalcTrigger,Trigger1M)),NA())</f>
        <v>3.0348499330710155E-2</v>
      </c>
      <c r="L1651" s="52">
        <f>IFERROR(_xll.qlIndexFixing(Index3M,H1651,TRUE,_xll.ohTrigger(RecalcTrigger,Trigger3M)),NA())</f>
        <v>3.1700413250356059E-2</v>
      </c>
      <c r="M1651" s="52">
        <f>IFERROR(_xll.qlIndexFixing(ONIndex3M,I1651,TRUE,_xll.ohTrigger(RecalcTrigger,Trigger3M)),NA())</f>
        <v>3.1583899833007578E-2</v>
      </c>
      <c r="N1651" s="52">
        <f>IFERROR(_xll.qlIndexFixing(Index6M,$H1651,TRUE,_xll.ohTrigger(RecalcTrigger,Trigger6M)),NA())</f>
        <v>3.2851084484101178E-2</v>
      </c>
      <c r="O1651" s="52">
        <f>IFERROR(_xll.qlIndexFixing(ONIndex6M,I1651,TRUE,_xll.ohTrigger(RecalcTrigger,Trigger6M)),NA())</f>
        <v>3.2594433972654713E-2</v>
      </c>
      <c r="P1651" s="52">
        <f>IFERROR(_xll.qlIndexFixing(Index1Y,$H1651,TRUE,_xll.ohTrigger(RecalcTrigger,Trigger1Y)),NA())</f>
        <v>3.4224971161953485E-2</v>
      </c>
      <c r="Q1651" s="52">
        <f>IFERROR(_xll.qlIndexFixing(ONIndex1Y,I1651,TRUE,_xll.ohTrigger(RecalcTrigger,Trigger1Y)),NA())</f>
        <v>3.3443856948132122E-2</v>
      </c>
    </row>
    <row r="1652" spans="2:17" x14ac:dyDescent="0.2">
      <c r="B1652" s="46" t="s">
        <v>51</v>
      </c>
      <c r="D1652" s="49">
        <f>_xll.qlCalendarAdvance(LocalCalendar,$D1651,B1652,"f",FALSE)</f>
        <v>50886</v>
      </c>
      <c r="E1652" s="49">
        <f>_xll.qlInterestRateIndexValueDate(IndexON,D1652)</f>
        <v>50886</v>
      </c>
      <c r="F1652" s="52">
        <f>IFERROR(_xll.qlIndexFixing(IndexON,D1652,TRUE,_xll.ohTrigger(RecalcTrigger,TriggerON)),NA())</f>
        <v>2.9550394670190272E-2</v>
      </c>
      <c r="H1652" s="49">
        <f>_xll.qlCalendarAdvance(IborCalendar,$H1651,B1652,"f",FALSE)</f>
        <v>50873</v>
      </c>
      <c r="I1652" s="49">
        <f>_xll.qlInterestRateIndexValueDate(Index1M,$H1652)</f>
        <v>50875</v>
      </c>
      <c r="J1652" s="52">
        <f>IFERROR(_xll.qlIndexFixing(Index1M,$H1652,TRUE,_xll.ohTrigger(RecalcTrigger,Trigger1M)),NA())</f>
        <v>3.0384799437150889E-2</v>
      </c>
      <c r="K1652" s="52">
        <f>IFERROR(_xll.qlIndexFixing(ONIndex1M,I1652,TRUE,_xll.ohTrigger(RecalcTrigger,Trigger1M)),NA())</f>
        <v>3.0350576333653123E-2</v>
      </c>
      <c r="L1652" s="52">
        <f>IFERROR(_xll.qlIndexFixing(Index3M,H1652,TRUE,_xll.ohTrigger(RecalcTrigger,Trigger3M)),NA())</f>
        <v>3.1699863035649735E-2</v>
      </c>
      <c r="M1652" s="52">
        <f>IFERROR(_xll.qlIndexFixing(ONIndex3M,I1652,TRUE,_xll.ohTrigger(RecalcTrigger,Trigger3M)),NA())</f>
        <v>3.1585882593123671E-2</v>
      </c>
      <c r="N1652" s="52">
        <f>IFERROR(_xll.qlIndexFixing(Index6M,$H1652,TRUE,_xll.ohTrigger(RecalcTrigger,Trigger6M)),NA())</f>
        <v>3.2853539925707727E-2</v>
      </c>
      <c r="O1652" s="52">
        <f>IFERROR(_xll.qlIndexFixing(ONIndex6M,I1652,TRUE,_xll.ohTrigger(RecalcTrigger,Trigger6M)),NA())</f>
        <v>3.2596716938178005E-2</v>
      </c>
      <c r="P1652" s="52">
        <f>IFERROR(_xll.qlIndexFixing(Index1Y,$H1652,TRUE,_xll.ohTrigger(RecalcTrigger,Trigger1Y)),NA())</f>
        <v>3.4231059731391233E-2</v>
      </c>
      <c r="Q1652" s="52">
        <f>IFERROR(_xll.qlIndexFixing(ONIndex1Y,I1652,TRUE,_xll.ohTrigger(RecalcTrigger,Trigger1Y)),NA())</f>
        <v>3.3450439913744745E-2</v>
      </c>
    </row>
    <row r="1653" spans="2:17" x14ac:dyDescent="0.2">
      <c r="B1653" s="46" t="s">
        <v>51</v>
      </c>
      <c r="D1653" s="49">
        <f>_xll.qlCalendarAdvance(LocalCalendar,$D1652,B1653,"f",FALSE)</f>
        <v>50893</v>
      </c>
      <c r="E1653" s="49">
        <f>_xll.qlInterestRateIndexValueDate(IndexON,D1653)</f>
        <v>50893</v>
      </c>
      <c r="F1653" s="52">
        <f>IFERROR(_xll.qlIndexFixing(IndexON,D1653,TRUE,_xll.ohTrigger(RecalcTrigger,TriggerON)),NA())</f>
        <v>2.9551249902315391E-2</v>
      </c>
      <c r="H1653" s="49">
        <f>_xll.qlCalendarAdvance(IborCalendar,$H1652,B1653,"f",FALSE)</f>
        <v>50880</v>
      </c>
      <c r="I1653" s="49">
        <f>_xll.qlInterestRateIndexValueDate(Index1M,$H1653)</f>
        <v>50882</v>
      </c>
      <c r="J1653" s="52">
        <f>IFERROR(_xll.qlIndexFixing(Index1M,$H1653,TRUE,_xll.ohTrigger(RecalcTrigger,Trigger1M)),NA())</f>
        <v>3.0384007990572937E-2</v>
      </c>
      <c r="K1653" s="52">
        <f>IFERROR(_xll.qlIndexFixing(ONIndex1M,I1653,TRUE,_xll.ohTrigger(RecalcTrigger,Trigger1M)),NA())</f>
        <v>3.0349748519462594E-2</v>
      </c>
      <c r="L1653" s="52">
        <f>IFERROR(_xll.qlIndexFixing(Index3M,H1653,TRUE,_xll.ohTrigger(RecalcTrigger,Trigger3M)),NA())</f>
        <v>3.169859117138045E-2</v>
      </c>
      <c r="M1653" s="52">
        <f>IFERROR(_xll.qlIndexFixing(ONIndex3M,I1653,TRUE,_xll.ohTrigger(RecalcTrigger,Trigger3M)),NA())</f>
        <v>3.1584515983018591E-2</v>
      </c>
      <c r="N1653" s="52">
        <f>IFERROR(_xll.qlIndexFixing(Index6M,$H1653,TRUE,_xll.ohTrigger(RecalcTrigger,Trigger6M)),NA())</f>
        <v>3.285261361446553E-2</v>
      </c>
      <c r="O1653" s="52">
        <f>IFERROR(_xll.qlIndexFixing(ONIndex6M,I1653,TRUE,_xll.ohTrigger(RecalcTrigger,Trigger6M)),NA())</f>
        <v>3.2595562048207682E-2</v>
      </c>
      <c r="P1653" s="52">
        <f>IFERROR(_xll.qlIndexFixing(Index1Y,$H1653,TRUE,_xll.ohTrigger(RecalcTrigger,Trigger1Y)),NA())</f>
        <v>3.4239971611585041E-2</v>
      </c>
      <c r="Q1653" s="52">
        <f>IFERROR(_xll.qlIndexFixing(ONIndex1Y,I1653,TRUE,_xll.ohTrigger(RecalcTrigger,Trigger1Y)),NA())</f>
        <v>3.3456595968983649E-2</v>
      </c>
    </row>
    <row r="1654" spans="2:17" x14ac:dyDescent="0.2">
      <c r="B1654" s="46" t="s">
        <v>51</v>
      </c>
      <c r="D1654" s="49">
        <f>_xll.qlCalendarAdvance(LocalCalendar,$D1653,B1654,"f",FALSE)</f>
        <v>50900</v>
      </c>
      <c r="E1654" s="49">
        <f>_xll.qlInterestRateIndexValueDate(IndexON,D1654)</f>
        <v>50900</v>
      </c>
      <c r="F1654" s="52">
        <f>IFERROR(_xll.qlIndexFixing(IndexON,D1654,TRUE,_xll.ohTrigger(RecalcTrigger,TriggerON)),NA())</f>
        <v>2.9552143653308605E-2</v>
      </c>
      <c r="H1654" s="49">
        <f>_xll.qlCalendarAdvance(IborCalendar,$H1653,B1654,"f",FALSE)</f>
        <v>50887</v>
      </c>
      <c r="I1654" s="49">
        <f>_xll.qlInterestRateIndexValueDate(Index1M,$H1654)</f>
        <v>50889</v>
      </c>
      <c r="J1654" s="52">
        <f>IFERROR(_xll.qlIndexFixing(Index1M,$H1654,TRUE,_xll.ohTrigger(RecalcTrigger,Trigger1M)),NA())</f>
        <v>3.0384463357549241E-2</v>
      </c>
      <c r="K1654" s="52">
        <f>IFERROR(_xll.qlIndexFixing(ONIndex1M,I1654,TRUE,_xll.ohTrigger(RecalcTrigger,Trigger1M)),NA())</f>
        <v>3.0350162073853326E-2</v>
      </c>
      <c r="L1654" s="52">
        <f>IFERROR(_xll.qlIndexFixing(Index3M,H1654,TRUE,_xll.ohTrigger(RecalcTrigger,Trigger3M)),NA())</f>
        <v>3.1697336065160175E-2</v>
      </c>
      <c r="M1654" s="52">
        <f>IFERROR(_xll.qlIndexFixing(ONIndex3M,I1654,TRUE,_xll.ohTrigger(RecalcTrigger,Trigger3M)),NA())</f>
        <v>3.1584455632014397E-2</v>
      </c>
      <c r="N1654" s="52">
        <f>IFERROR(_xll.qlIndexFixing(Index6M,$H1654,TRUE,_xll.ohTrigger(RecalcTrigger,Trigger6M)),NA())</f>
        <v>3.2851706361924762E-2</v>
      </c>
      <c r="O1654" s="52">
        <f>IFERROR(_xll.qlIndexFixing(ONIndex6M,I1654,TRUE,_xll.ohTrigger(RecalcTrigger,Trigger6M)),NA())</f>
        <v>3.2595821035539263E-2</v>
      </c>
      <c r="P1654" s="52">
        <f>IFERROR(_xll.qlIndexFixing(Index1Y,$H1654,TRUE,_xll.ohTrigger(RecalcTrigger,Trigger1Y)),NA())</f>
        <v>3.4248981369261751E-2</v>
      </c>
      <c r="Q1654" s="52">
        <f>IFERROR(_xll.qlIndexFixing(ONIndex1Y,I1654,TRUE,_xll.ohTrigger(RecalcTrigger,Trigger1Y)),NA())</f>
        <v>3.3464852371132281E-2</v>
      </c>
    </row>
    <row r="1655" spans="2:17" x14ac:dyDescent="0.2">
      <c r="B1655" s="46" t="s">
        <v>51</v>
      </c>
      <c r="D1655" s="49">
        <f>_xll.qlCalendarAdvance(LocalCalendar,$D1654,B1655,"f",FALSE)</f>
        <v>50907</v>
      </c>
      <c r="E1655" s="49">
        <f>_xll.qlInterestRateIndexValueDate(IndexON,D1655)</f>
        <v>50907</v>
      </c>
      <c r="F1655" s="52">
        <f>IFERROR(_xll.qlIndexFixing(IndexON,D1655,TRUE,_xll.ohTrigger(RecalcTrigger,TriggerON)),NA())</f>
        <v>2.9553075923169914E-2</v>
      </c>
      <c r="H1655" s="49">
        <f>_xll.qlCalendarAdvance(IborCalendar,$H1654,B1655,"f",FALSE)</f>
        <v>50894</v>
      </c>
      <c r="I1655" s="49">
        <f>_xll.qlInterestRateIndexValueDate(Index1M,$H1655)</f>
        <v>50896</v>
      </c>
      <c r="J1655" s="52">
        <f>IFERROR(_xll.qlIndexFixing(Index1M,$H1655,TRUE,_xll.ohTrigger(RecalcTrigger,Trigger1M)),NA())</f>
        <v>3.0382482583102922E-2</v>
      </c>
      <c r="K1655" s="52">
        <f>IFERROR(_xll.qlIndexFixing(ONIndex1M,I1655,TRUE,_xll.ohTrigger(RecalcTrigger,Trigger1M)),NA())</f>
        <v>3.0348150241099603E-2</v>
      </c>
      <c r="L1655" s="52">
        <f>IFERROR(_xll.qlIndexFixing(Index3M,H1655,TRUE,_xll.ohTrigger(RecalcTrigger,Trigger3M)),NA())</f>
        <v>3.1700017620603878E-2</v>
      </c>
      <c r="M1655" s="52">
        <f>IFERROR(_xll.qlIndexFixing(ONIndex3M,I1655,TRUE,_xll.ohTrigger(RecalcTrigger,Trigger3M)),NA())</f>
        <v>3.158183264927672E-2</v>
      </c>
      <c r="N1655" s="52">
        <f>IFERROR(_xll.qlIndexFixing(Index6M,$H1655,TRUE,_xll.ohTrigger(RecalcTrigger,Trigger6M)),NA())</f>
        <v>3.2850818168059064E-2</v>
      </c>
      <c r="O1655" s="52">
        <f>IFERROR(_xll.qlIndexFixing(ONIndex6M,I1655,TRUE,_xll.ohTrigger(RecalcTrigger,Trigger6M)),NA())</f>
        <v>3.2593308509092367E-2</v>
      </c>
      <c r="P1655" s="52">
        <f>IFERROR(_xll.qlIndexFixing(Index1Y,$H1655,TRUE,_xll.ohTrigger(RecalcTrigger,Trigger1Y)),NA())</f>
        <v>3.4260415912444067E-2</v>
      </c>
      <c r="Q1655" s="52">
        <f>IFERROR(_xll.qlIndexFixing(ONIndex1Y,I1655,TRUE,_xll.ohTrigger(RecalcTrigger,Trigger1Y)),NA())</f>
        <v>3.3469191658781483E-2</v>
      </c>
    </row>
    <row r="1656" spans="2:17" x14ac:dyDescent="0.2">
      <c r="B1656" s="46" t="s">
        <v>51</v>
      </c>
      <c r="D1656" s="49">
        <f>_xll.qlCalendarAdvance(LocalCalendar,$D1655,B1656,"f",FALSE)</f>
        <v>50914</v>
      </c>
      <c r="E1656" s="49">
        <f>_xll.qlInterestRateIndexValueDate(IndexON,D1656)</f>
        <v>50914</v>
      </c>
      <c r="F1656" s="52">
        <f>IFERROR(_xll.qlIndexFixing(IndexON,D1656,TRUE,_xll.ohTrigger(RecalcTrigger,TriggerON)),NA())</f>
        <v>2.9554046711979254E-2</v>
      </c>
      <c r="H1656" s="49">
        <f>_xll.qlCalendarAdvance(IborCalendar,$H1655,B1656,"f",FALSE)</f>
        <v>50901</v>
      </c>
      <c r="I1656" s="49">
        <f>_xll.qlInterestRateIndexValueDate(Index1M,$H1656)</f>
        <v>50903</v>
      </c>
      <c r="J1656" s="52">
        <f>IFERROR(_xll.qlIndexFixing(Index1M,$H1656,TRUE,_xll.ohTrigger(RecalcTrigger,Trigger1M)),NA())</f>
        <v>3.0381748622195389E-2</v>
      </c>
      <c r="K1656" s="52">
        <f>IFERROR(_xll.qlIndexFixing(ONIndex1M,I1656,TRUE,_xll.ohTrigger(RecalcTrigger,Trigger1M)),NA())</f>
        <v>3.0347379776900496E-2</v>
      </c>
      <c r="L1656" s="52">
        <f>IFERROR(_xll.qlIndexFixing(Index3M,H1656,TRUE,_xll.ohTrigger(RecalcTrigger,Trigger3M)),NA())</f>
        <v>3.1698799300968063E-2</v>
      </c>
      <c r="M1656" s="52">
        <f>IFERROR(_xll.qlIndexFixing(ONIndex3M,I1656,TRUE,_xll.ohTrigger(RecalcTrigger,Trigger3M)),NA())</f>
        <v>3.1580515925666575E-2</v>
      </c>
      <c r="N1656" s="52">
        <f>IFERROR(_xll.qlIndexFixing(Index6M,$H1656,TRUE,_xll.ohTrigger(RecalcTrigger,Trigger6M)),NA())</f>
        <v>3.284994903284294E-2</v>
      </c>
      <c r="O1656" s="52">
        <f>IFERROR(_xll.qlIndexFixing(ONIndex6M,I1656,TRUE,_xll.ohTrigger(RecalcTrigger,Trigger6M)),NA())</f>
        <v>3.2592209860000665E-2</v>
      </c>
      <c r="P1656" s="52">
        <f>IFERROR(_xll.qlIndexFixing(Index1Y,$H1656,TRUE,_xll.ohTrigger(RecalcTrigger,Trigger1Y)),NA())</f>
        <v>3.4267294527511982E-2</v>
      </c>
      <c r="Q1656" s="52">
        <f>IFERROR(_xll.qlIndexFixing(ONIndex1Y,I1656,TRUE,_xll.ohTrigger(RecalcTrigger,Trigger1Y)),NA())</f>
        <v>3.3475631293420349E-2</v>
      </c>
    </row>
    <row r="1657" spans="2:17" x14ac:dyDescent="0.2">
      <c r="B1657" s="46" t="s">
        <v>51</v>
      </c>
      <c r="D1657" s="49">
        <f>_xll.qlCalendarAdvance(LocalCalendar,$D1656,B1657,"f",FALSE)</f>
        <v>50921</v>
      </c>
      <c r="E1657" s="49">
        <f>_xll.qlInterestRateIndexValueDate(IndexON,D1657)</f>
        <v>50921</v>
      </c>
      <c r="F1657" s="52">
        <f>IFERROR(_xll.qlIndexFixing(IndexON,D1657,TRUE,_xll.ohTrigger(RecalcTrigger,TriggerON)),NA())</f>
        <v>2.9555056019496817E-2</v>
      </c>
      <c r="H1657" s="49">
        <f>_xll.qlCalendarAdvance(IborCalendar,$H1656,B1657,"f",FALSE)</f>
        <v>50908</v>
      </c>
      <c r="I1657" s="49">
        <f>_xll.qlInterestRateIndexValueDate(Index1M,$H1657)</f>
        <v>50910</v>
      </c>
      <c r="J1657" s="52">
        <f>IFERROR(_xll.qlIndexFixing(Index1M,$H1657,TRUE,_xll.ohTrigger(RecalcTrigger,Trigger1M)),NA())</f>
        <v>3.0381033823172834E-2</v>
      </c>
      <c r="K1657" s="52">
        <f>IFERROR(_xll.qlIndexFixing(ONIndex1M,I1657,TRUE,_xll.ohTrigger(RecalcTrigger,Trigger1M)),NA())</f>
        <v>3.0346628429436251E-2</v>
      </c>
      <c r="L1657" s="52">
        <f>IFERROR(_xll.qlIndexFixing(Index3M,H1657,TRUE,_xll.ohTrigger(RecalcTrigger,Trigger3M)),NA())</f>
        <v>3.1697597743751783E-2</v>
      </c>
      <c r="M1657" s="52">
        <f>IFERROR(_xll.qlIndexFixing(ONIndex3M,I1657,TRUE,_xll.ohTrigger(RecalcTrigger,Trigger3M)),NA())</f>
        <v>3.1579215830888074E-2</v>
      </c>
      <c r="N1657" s="52">
        <f>IFERROR(_xll.qlIndexFixing(Index6M,$H1657,TRUE,_xll.ohTrigger(RecalcTrigger,Trigger6M)),NA())</f>
        <v>3.2849098956250905E-2</v>
      </c>
      <c r="O1657" s="52">
        <f>IFERROR(_xll.qlIndexFixing(ONIndex6M,I1657,TRUE,_xll.ohTrigger(RecalcTrigger,Trigger6M)),NA())</f>
        <v>3.2591129957859621E-2</v>
      </c>
      <c r="P1657" s="52">
        <f>IFERROR(_xll.qlIndexFixing(Index1Y,$H1657,TRUE,_xll.ohTrigger(RecalcTrigger,Trigger1Y)),NA())</f>
        <v>3.4276597933379359E-2</v>
      </c>
      <c r="Q1657" s="52">
        <f>IFERROR(_xll.qlIndexFixing(ONIndex1Y,I1657,TRUE,_xll.ohTrigger(RecalcTrigger,Trigger1Y)),NA())</f>
        <v>3.3482165454552515E-2</v>
      </c>
    </row>
    <row r="1658" spans="2:17" x14ac:dyDescent="0.2">
      <c r="B1658" s="46" t="s">
        <v>51</v>
      </c>
      <c r="D1658" s="49">
        <f>_xll.qlCalendarAdvance(LocalCalendar,$D1657,B1658,"f",FALSE)</f>
        <v>50928</v>
      </c>
      <c r="E1658" s="49">
        <f>_xll.qlInterestRateIndexValueDate(IndexON,D1658)</f>
        <v>50928</v>
      </c>
      <c r="F1658" s="52">
        <f>IFERROR(_xll.qlIndexFixing(IndexON,D1658,TRUE,_xll.ohTrigger(RecalcTrigger,TriggerON)),NA())</f>
        <v>2.9556103845962411E-2</v>
      </c>
      <c r="H1658" s="49">
        <f>_xll.qlCalendarAdvance(IborCalendar,$H1657,B1658,"f",FALSE)</f>
        <v>50915</v>
      </c>
      <c r="I1658" s="49">
        <f>_xll.qlInterestRateIndexValueDate(Index1M,$H1658)</f>
        <v>50917</v>
      </c>
      <c r="J1658" s="52">
        <f>IFERROR(_xll.qlIndexFixing(Index1M,$H1658,TRUE,_xll.ohTrigger(RecalcTrigger,Trigger1M)),NA())</f>
        <v>3.038033818602753E-2</v>
      </c>
      <c r="K1658" s="52">
        <f>IFERROR(_xll.qlIndexFixing(ONIndex1M,I1658,TRUE,_xll.ohTrigger(RecalcTrigger,Trigger1M)),NA())</f>
        <v>3.0347123656335739E-2</v>
      </c>
      <c r="L1658" s="52">
        <f>IFERROR(_xll.qlIndexFixing(Index3M,H1658,TRUE,_xll.ohTrigger(RecalcTrigger,Trigger3M)),NA())</f>
        <v>3.1697723220713049E-2</v>
      </c>
      <c r="M1658" s="52">
        <f>IFERROR(_xll.qlIndexFixing(ONIndex3M,I1658,TRUE,_xll.ohTrigger(RecalcTrigger,Trigger3M)),NA())</f>
        <v>3.1579226287636875E-2</v>
      </c>
      <c r="N1658" s="52">
        <f>IFERROR(_xll.qlIndexFixing(Index6M,$H1658,TRUE,_xll.ohTrigger(RecalcTrigger,Trigger6M)),NA())</f>
        <v>3.2848267938258756E-2</v>
      </c>
      <c r="O1658" s="52">
        <f>IFERROR(_xll.qlIndexFixing(ONIndex6M,I1658,TRUE,_xll.ohTrigger(RecalcTrigger,Trigger6M)),NA())</f>
        <v>3.259146889541098E-2</v>
      </c>
      <c r="P1658" s="52">
        <f>IFERROR(_xll.qlIndexFixing(Index1Y,$H1658,TRUE,_xll.ohTrigger(RecalcTrigger,Trigger1Y)),NA())</f>
        <v>3.4288349723999016E-2</v>
      </c>
      <c r="Q1658" s="52">
        <f>IFERROR(_xll.qlIndexFixing(ONIndex1Y,I1658,TRUE,_xll.ohTrigger(RecalcTrigger,Trigger1Y)),NA())</f>
        <v>3.3490829385471876E-2</v>
      </c>
    </row>
    <row r="1659" spans="2:17" x14ac:dyDescent="0.2">
      <c r="B1659" s="46" t="s">
        <v>51</v>
      </c>
      <c r="D1659" s="49">
        <f>_xll.qlCalendarAdvance(LocalCalendar,$D1658,B1659,"f",FALSE)</f>
        <v>50935</v>
      </c>
      <c r="E1659" s="49">
        <f>_xll.qlInterestRateIndexValueDate(IndexON,D1659)</f>
        <v>50935</v>
      </c>
      <c r="F1659" s="52">
        <f>IFERROR(_xll.qlIndexFixing(IndexON,D1659,TRUE,_xll.ohTrigger(RecalcTrigger,TriggerON)),NA())</f>
        <v>2.9557190191216165E-2</v>
      </c>
      <c r="H1659" s="49">
        <f>_xll.qlCalendarAdvance(IborCalendar,$H1658,B1659,"f",FALSE)</f>
        <v>50922</v>
      </c>
      <c r="I1659" s="49">
        <f>_xll.qlInterestRateIndexValueDate(Index1M,$H1659)</f>
        <v>50924</v>
      </c>
      <c r="J1659" s="52">
        <f>IFERROR(_xll.qlIndexFixing(Index1M,$H1659,TRUE,_xll.ohTrigger(RecalcTrigger,Trigger1M)),NA())</f>
        <v>3.0380895905283145E-2</v>
      </c>
      <c r="K1659" s="52">
        <f>IFERROR(_xll.qlIndexFixing(ONIndex1M,I1659,TRUE,_xll.ohTrigger(RecalcTrigger,Trigger1M)),NA())</f>
        <v>3.0345183084445893E-2</v>
      </c>
      <c r="L1659" s="52">
        <f>IFERROR(_xll.qlIndexFixing(Index3M,H1659,TRUE,_xll.ohTrigger(RecalcTrigger,Trigger3M)),NA())</f>
        <v>3.1696556283288886E-2</v>
      </c>
      <c r="M1659" s="52">
        <f>IFERROR(_xll.qlIndexFixing(ONIndex3M,I1659,TRUE,_xll.ohTrigger(RecalcTrigger,Trigger3M)),NA())</f>
        <v>3.1576665527799364E-2</v>
      </c>
      <c r="N1659" s="52">
        <f>IFERROR(_xll.qlIndexFixing(Index6M,$H1659,TRUE,_xll.ohTrigger(RecalcTrigger,Trigger6M)),NA())</f>
        <v>3.2847455978842297E-2</v>
      </c>
      <c r="O1659" s="52">
        <f>IFERROR(_xll.qlIndexFixing(ONIndex6M,I1659,TRUE,_xll.ohTrigger(RecalcTrigger,Trigger6M)),NA())</f>
        <v>3.2589026394482801E-2</v>
      </c>
      <c r="P1659" s="52">
        <f>IFERROR(_xll.qlIndexFixing(Index1Y,$H1659,TRUE,_xll.ohTrigger(RecalcTrigger,Trigger1Y)),NA())</f>
        <v>3.4295498412046634E-2</v>
      </c>
      <c r="Q1659" s="52">
        <f>IFERROR(_xll.qlIndexFixing(ONIndex1Y,I1659,TRUE,_xll.ohTrigger(RecalcTrigger,Trigger1Y)),NA())</f>
        <v>3.3495517356456617E-2</v>
      </c>
    </row>
    <row r="1660" spans="2:17" x14ac:dyDescent="0.2">
      <c r="B1660" s="46" t="s">
        <v>51</v>
      </c>
      <c r="D1660" s="49">
        <f>_xll.qlCalendarAdvance(LocalCalendar,$D1659,B1660,"f",FALSE)</f>
        <v>50942</v>
      </c>
      <c r="E1660" s="49">
        <f>_xll.qlInterestRateIndexValueDate(IndexON,D1660)</f>
        <v>50942</v>
      </c>
      <c r="F1660" s="52">
        <f>IFERROR(_xll.qlIndexFixing(IndexON,D1660,TRUE,_xll.ohTrigger(RecalcTrigger,TriggerON)),NA())</f>
        <v>2.955831505541795E-2</v>
      </c>
      <c r="H1660" s="49">
        <f>_xll.qlCalendarAdvance(IborCalendar,$H1659,B1660,"f",FALSE)</f>
        <v>50929</v>
      </c>
      <c r="I1660" s="49">
        <f>_xll.qlInterestRateIndexValueDate(Index1M,$H1660)</f>
        <v>50931</v>
      </c>
      <c r="J1660" s="52">
        <f>IFERROR(_xll.qlIndexFixing(Index1M,$H1660,TRUE,_xll.ohTrigger(RecalcTrigger,Trigger1M)),NA())</f>
        <v>3.0379004397363497E-2</v>
      </c>
      <c r="K1660" s="52">
        <f>IFERROR(_xll.qlIndexFixing(ONIndex1M,I1660,TRUE,_xll.ohTrigger(RecalcTrigger,Trigger1M)),NA())</f>
        <v>3.0344489086999715E-2</v>
      </c>
      <c r="L1660" s="52">
        <f>IFERROR(_xll.qlIndexFixing(Index3M,H1660,TRUE,_xll.ohTrigger(RecalcTrigger,Trigger3M)),NA())</f>
        <v>3.1694093646470516E-2</v>
      </c>
      <c r="M1660" s="52">
        <f>IFERROR(_xll.qlIndexFixing(ONIndex3M,I1660,TRUE,_xll.ohTrigger(RecalcTrigger,Trigger3M)),NA())</f>
        <v>3.1575415319515798E-2</v>
      </c>
      <c r="N1660" s="52">
        <f>IFERROR(_xll.qlIndexFixing(Index6M,$H1660,TRUE,_xll.ohTrigger(RecalcTrigger,Trigger6M)),NA())</f>
        <v>3.2846663077977761E-2</v>
      </c>
      <c r="O1660" s="52">
        <f>IFERROR(_xll.qlIndexFixing(ONIndex6M,I1660,TRUE,_xll.ohTrigger(RecalcTrigger,Trigger6M)),NA())</f>
        <v>3.2588002733247023E-2</v>
      </c>
      <c r="P1660" s="52">
        <f>IFERROR(_xll.qlIndexFixing(Index1Y,$H1660,TRUE,_xll.ohTrigger(RecalcTrigger,Trigger1Y)),NA())</f>
        <v>3.4305095490310931E-2</v>
      </c>
      <c r="Q1660" s="52">
        <f>IFERROR(_xll.qlIndexFixing(ONIndex1Y,I1660,TRUE,_xll.ohTrigger(RecalcTrigger,Trigger1Y)),NA())</f>
        <v>3.3502335097228553E-2</v>
      </c>
    </row>
    <row r="1661" spans="2:17" x14ac:dyDescent="0.2">
      <c r="B1661" s="46" t="s">
        <v>51</v>
      </c>
      <c r="D1661" s="49">
        <f>_xll.qlCalendarAdvance(LocalCalendar,$D1660,B1661,"f",FALSE)</f>
        <v>50949</v>
      </c>
      <c r="E1661" s="49">
        <f>_xll.qlInterestRateIndexValueDate(IndexON,D1661)</f>
        <v>50949</v>
      </c>
      <c r="F1661" s="52">
        <f>IFERROR(_xll.qlIndexFixing(IndexON,D1661,TRUE,_xll.ohTrigger(RecalcTrigger,TriggerON)),NA())</f>
        <v>2.9559478438407893E-2</v>
      </c>
      <c r="H1661" s="49">
        <f>_xll.qlCalendarAdvance(IborCalendar,$H1660,B1661,"f",FALSE)</f>
        <v>50936</v>
      </c>
      <c r="I1661" s="49">
        <f>_xll.qlInterestRateIndexValueDate(Index1M,$H1661)</f>
        <v>50938</v>
      </c>
      <c r="J1661" s="52">
        <f>IFERROR(_xll.qlIndexFixing(Index1M,$H1661,TRUE,_xll.ohTrigger(RecalcTrigger,Trigger1M)),NA())</f>
        <v>3.0378366245837035E-2</v>
      </c>
      <c r="K1661" s="52">
        <f>IFERROR(_xll.qlIndexFixing(ONIndex1M,I1661,TRUE,_xll.ohTrigger(RecalcTrigger,Trigger1M)),NA())</f>
        <v>3.0343814206155173E-2</v>
      </c>
      <c r="L1661" s="52">
        <f>IFERROR(_xll.qlIndexFixing(Index3M,H1661,TRUE,_xll.ohTrigger(RecalcTrigger,Trigger3M)),NA())</f>
        <v>3.1692959138781014E-2</v>
      </c>
      <c r="M1661" s="52">
        <f>IFERROR(_xll.qlIndexFixing(ONIndex3M,I1661,TRUE,_xll.ohTrigger(RecalcTrigger,Trigger3M)),NA())</f>
        <v>3.1574181740010587E-2</v>
      </c>
      <c r="N1661" s="52">
        <f>IFERROR(_xll.qlIndexFixing(Index6M,$H1661,TRUE,_xll.ohTrigger(RecalcTrigger,Trigger6M)),NA())</f>
        <v>3.2845889235642689E-2</v>
      </c>
      <c r="O1661" s="52">
        <f>IFERROR(_xll.qlIndexFixing(ONIndex6M,I1661,TRUE,_xll.ohTrigger(RecalcTrigger,Trigger6M)),NA())</f>
        <v>3.2586997818961905E-2</v>
      </c>
      <c r="P1661" s="52">
        <f>IFERROR(_xll.qlIndexFixing(Index1Y,$H1661,TRUE,_xll.ohTrigger(RecalcTrigger,Trigger1Y)),NA())</f>
        <v>3.4314790464884705E-2</v>
      </c>
      <c r="Q1661" s="52">
        <f>IFERROR(_xll.qlIndexFixing(ONIndex1Y,I1661,TRUE,_xll.ohTrigger(RecalcTrigger,Trigger1Y)),NA())</f>
        <v>3.3509247364573724E-2</v>
      </c>
    </row>
    <row r="1662" spans="2:17" x14ac:dyDescent="0.2">
      <c r="B1662" s="46" t="s">
        <v>51</v>
      </c>
      <c r="D1662" s="49">
        <f>_xll.qlCalendarAdvance(LocalCalendar,$D1661,B1662,"f",FALSE)</f>
        <v>50956</v>
      </c>
      <c r="E1662" s="49">
        <f>_xll.qlInterestRateIndexValueDate(IndexON,D1662)</f>
        <v>50956</v>
      </c>
      <c r="F1662" s="52">
        <f>IFERROR(_xll.qlIndexFixing(IndexON,D1662,TRUE,_xll.ohTrigger(RecalcTrigger,TriggerON)),NA())</f>
        <v>2.9560680340265932E-2</v>
      </c>
      <c r="H1662" s="49">
        <f>_xll.qlCalendarAdvance(IborCalendar,$H1661,B1662,"f",FALSE)</f>
        <v>50943</v>
      </c>
      <c r="I1662" s="49">
        <f>_xll.qlInterestRateIndexValueDate(Index1M,$H1662)</f>
        <v>50945</v>
      </c>
      <c r="J1662" s="52">
        <f>IFERROR(_xll.qlIndexFixing(Index1M,$H1662,TRUE,_xll.ohTrigger(RecalcTrigger,Trigger1M)),NA())</f>
        <v>3.0377747256172351E-2</v>
      </c>
      <c r="K1662" s="52">
        <f>IFERROR(_xll.qlIndexFixing(ONIndex1M,I1662,TRUE,_xll.ohTrigger(RecalcTrigger,Trigger1M)),NA())</f>
        <v>3.0343158442045493E-2</v>
      </c>
      <c r="L1662" s="52">
        <f>IFERROR(_xll.qlIndexFixing(Index3M,H1662,TRUE,_xll.ohTrigger(RecalcTrigger,Trigger3M)),NA())</f>
        <v>3.1691841393436226E-2</v>
      </c>
      <c r="M1662" s="52">
        <f>IFERROR(_xll.qlIndexFixing(ONIndex3M,I1662,TRUE,_xll.ohTrigger(RecalcTrigger,Trigger3M)),NA())</f>
        <v>3.1572964789390312E-2</v>
      </c>
      <c r="N1662" s="52">
        <f>IFERROR(_xll.qlIndexFixing(Index6M,$H1662,TRUE,_xll.ohTrigger(RecalcTrigger,Trigger6M)),NA())</f>
        <v>3.2848020356956581E-2</v>
      </c>
      <c r="O1662" s="52">
        <f>IFERROR(_xll.qlIndexFixing(ONIndex6M,I1662,TRUE,_xll.ohTrigger(RecalcTrigger,Trigger6M)),NA())</f>
        <v>3.258601165165409E-2</v>
      </c>
      <c r="P1662" s="52">
        <f>IFERROR(_xll.qlIndexFixing(Index1Y,$H1662,TRUE,_xll.ohTrigger(RecalcTrigger,Trigger1Y)),NA())</f>
        <v>3.4324583338572037E-2</v>
      </c>
      <c r="Q1662" s="52">
        <f>IFERROR(_xll.qlIndexFixing(ONIndex1Y,I1662,TRUE,_xll.ohTrigger(RecalcTrigger,Trigger1Y)),NA())</f>
        <v>3.3516254158518777E-2</v>
      </c>
    </row>
    <row r="1663" spans="2:17" x14ac:dyDescent="0.2">
      <c r="B1663" s="46" t="s">
        <v>51</v>
      </c>
      <c r="D1663" s="49">
        <f>_xll.qlCalendarAdvance(LocalCalendar,$D1662,B1663,"f",FALSE)</f>
        <v>50963</v>
      </c>
      <c r="E1663" s="49">
        <f>_xll.qlInterestRateIndexValueDate(IndexON,D1663)</f>
        <v>50963</v>
      </c>
      <c r="F1663" s="52">
        <f>IFERROR(_xll.qlIndexFixing(IndexON,D1663,TRUE,_xll.ohTrigger(RecalcTrigger,TriggerON)),NA())</f>
        <v>2.9561920760992066E-2</v>
      </c>
      <c r="H1663" s="49">
        <f>_xll.qlCalendarAdvance(IborCalendar,$H1662,B1663,"f",FALSE)</f>
        <v>50950</v>
      </c>
      <c r="I1663" s="49">
        <f>_xll.qlInterestRateIndexValueDate(Index1M,$H1663)</f>
        <v>50952</v>
      </c>
      <c r="J1663" s="52">
        <f>IFERROR(_xll.qlIndexFixing(Index1M,$H1663,TRUE,_xll.ohTrigger(RecalcTrigger,Trigger1M)),NA())</f>
        <v>3.0377147428369441E-2</v>
      </c>
      <c r="K1663" s="52">
        <f>IFERROR(_xll.qlIndexFixing(ONIndex1M,I1663,TRUE,_xll.ohTrigger(RecalcTrigger,Trigger1M)),NA())</f>
        <v>3.0343755795885219E-2</v>
      </c>
      <c r="L1663" s="52">
        <f>IFERROR(_xll.qlIndexFixing(Index3M,H1663,TRUE,_xll.ohTrigger(RecalcTrigger,Trigger3M)),NA())</f>
        <v>3.1690740410421685E-2</v>
      </c>
      <c r="M1663" s="52">
        <f>IFERROR(_xll.qlIndexFixing(ONIndex3M,I1663,TRUE,_xll.ohTrigger(RecalcTrigger,Trigger3M)),NA())</f>
        <v>3.1573063788765676E-2</v>
      </c>
      <c r="N1663" s="52">
        <f>IFERROR(_xll.qlIndexFixing(Index6M,$H1663,TRUE,_xll.ohTrigger(RecalcTrigger,Trigger6M)),NA())</f>
        <v>3.2845842868347429E-2</v>
      </c>
      <c r="O1663" s="52">
        <f>IFERROR(_xll.qlIndexFixing(ONIndex6M,I1663,TRUE,_xll.ohTrigger(RecalcTrigger,Trigger6M)),NA())</f>
        <v>3.2586450565179614E-2</v>
      </c>
      <c r="P1663" s="52">
        <f>IFERROR(_xll.qlIndexFixing(Index1Y,$H1663,TRUE,_xll.ohTrigger(RecalcTrigger,Trigger1Y)),NA())</f>
        <v>3.4334474064878238E-2</v>
      </c>
      <c r="Q1663" s="52">
        <f>IFERROR(_xll.qlIndexFixing(ONIndex1Y,I1663,TRUE,_xll.ohTrigger(RecalcTrigger,Trigger1Y)),NA())</f>
        <v>3.3525427701404098E-2</v>
      </c>
    </row>
    <row r="1664" spans="2:17" x14ac:dyDescent="0.2">
      <c r="B1664" s="46" t="s">
        <v>51</v>
      </c>
      <c r="D1664" s="49">
        <f>_xll.qlCalendarAdvance(LocalCalendar,$D1663,B1664,"f",FALSE)</f>
        <v>50970</v>
      </c>
      <c r="E1664" s="49">
        <f>_xll.qlInterestRateIndexValueDate(IndexON,D1664)</f>
        <v>50970</v>
      </c>
      <c r="F1664" s="52">
        <f>IFERROR(_xll.qlIndexFixing(IndexON,D1664,TRUE,_xll.ohTrigger(RecalcTrigger,TriggerON)),NA())</f>
        <v>2.9563199700586296E-2</v>
      </c>
      <c r="H1664" s="49">
        <f>_xll.qlCalendarAdvance(IborCalendar,$H1663,B1664,"f",FALSE)</f>
        <v>50957</v>
      </c>
      <c r="I1664" s="49">
        <f>_xll.qlInterestRateIndexValueDate(Index1M,$H1664)</f>
        <v>50959</v>
      </c>
      <c r="J1664" s="52">
        <f>IFERROR(_xll.qlIndexFixing(Index1M,$H1664,TRUE,_xll.ohTrigger(RecalcTrigger,Trigger1M)),NA())</f>
        <v>3.037656676243088E-2</v>
      </c>
      <c r="K1664" s="52">
        <f>IFERROR(_xll.qlIndexFixing(ONIndex1M,I1664,TRUE,_xll.ohTrigger(RecalcTrigger,Trigger1M)),NA())</f>
        <v>3.0341904263790909E-2</v>
      </c>
      <c r="L1664" s="52">
        <f>IFERROR(_xll.qlIndexFixing(Index3M,H1664,TRUE,_xll.ohTrigger(RecalcTrigger,Trigger3M)),NA())</f>
        <v>3.1690973053565288E-2</v>
      </c>
      <c r="M1664" s="52">
        <f>IFERROR(_xll.qlIndexFixing(ONIndex3M,I1664,TRUE,_xll.ohTrigger(RecalcTrigger,Trigger3M)),NA())</f>
        <v>3.1570580774618051E-2</v>
      </c>
      <c r="N1664" s="52">
        <f>IFERROR(_xll.qlIndexFixing(Index6M,$H1664,TRUE,_xll.ohTrigger(RecalcTrigger,Trigger6M)),NA())</f>
        <v>3.2843682059592975E-2</v>
      </c>
      <c r="O1664" s="52">
        <f>IFERROR(_xll.qlIndexFixing(ONIndex6M,I1664,TRUE,_xll.ohTrigger(RecalcTrigger,Trigger6M)),NA())</f>
        <v>3.2584095557917081E-2</v>
      </c>
      <c r="P1664" s="52">
        <f>IFERROR(_xll.qlIndexFixing(Index1Y,$H1664,TRUE,_xll.ohTrigger(RecalcTrigger,Trigger1Y)),NA())</f>
        <v>3.434446096776024E-2</v>
      </c>
      <c r="Q1664" s="52">
        <f>IFERROR(_xll.qlIndexFixing(ONIndex1Y,I1664,TRUE,_xll.ohTrigger(RecalcTrigger,Trigger1Y)),NA())</f>
        <v>3.353055132623517E-2</v>
      </c>
    </row>
    <row r="1665" spans="2:17" x14ac:dyDescent="0.2">
      <c r="B1665" s="46" t="s">
        <v>51</v>
      </c>
      <c r="D1665" s="49">
        <f>_xll.qlCalendarAdvance(LocalCalendar,$D1664,B1665,"f",FALSE)</f>
        <v>50977</v>
      </c>
      <c r="E1665" s="49">
        <f>_xll.qlInterestRateIndexValueDate(IndexON,D1665)</f>
        <v>50977</v>
      </c>
      <c r="F1665" s="52">
        <f>IFERROR(_xll.qlIndexFixing(IndexON,D1665,TRUE,_xll.ohTrigger(RecalcTrigger,TriggerON)),NA())</f>
        <v>2.956451715904862E-2</v>
      </c>
      <c r="H1665" s="49">
        <f>_xll.qlCalendarAdvance(IborCalendar,$H1664,B1665,"f",FALSE)</f>
        <v>50964</v>
      </c>
      <c r="I1665" s="49">
        <f>_xll.qlInterestRateIndexValueDate(Index1M,$H1665)</f>
        <v>50966</v>
      </c>
      <c r="J1665" s="52">
        <f>IFERROR(_xll.qlIndexFixing(Index1M,$H1665,TRUE,_xll.ohTrigger(RecalcTrigger,Trigger1M)),NA())</f>
        <v>3.0376005258343785E-2</v>
      </c>
      <c r="K1665" s="52">
        <f>IFERROR(_xll.qlIndexFixing(ONIndex1M,I1665,TRUE,_xll.ohTrigger(RecalcTrigger,Trigger1M)),NA())</f>
        <v>3.0341305849699296E-2</v>
      </c>
      <c r="L1665" s="52">
        <f>IFERROR(_xll.qlIndexFixing(Index3M,H1665,TRUE,_xll.ohTrigger(RecalcTrigger,Trigger3M)),NA())</f>
        <v>3.1688588731323811E-2</v>
      </c>
      <c r="M1665" s="52">
        <f>IFERROR(_xll.qlIndexFixing(ONIndex3M,I1665,TRUE,_xll.ohTrigger(RecalcTrigger,Trigger3M)),NA())</f>
        <v>3.1569413710466065E-2</v>
      </c>
      <c r="N1665" s="52">
        <f>IFERROR(_xll.qlIndexFixing(Index6M,$H1665,TRUE,_xll.ohTrigger(RecalcTrigger,Trigger6M)),NA())</f>
        <v>3.284443118795248E-2</v>
      </c>
      <c r="O1665" s="52">
        <f>IFERROR(_xll.qlIndexFixing(ONIndex6M,I1665,TRUE,_xll.ohTrigger(RecalcTrigger,Trigger6M)),NA())</f>
        <v>3.2583165631487887E-2</v>
      </c>
      <c r="P1665" s="52">
        <f>IFERROR(_xll.qlIndexFixing(Index1Y,$H1665,TRUE,_xll.ohTrigger(RecalcTrigger,Trigger1Y)),NA())</f>
        <v>3.4354540407222495E-2</v>
      </c>
      <c r="Q1665" s="52">
        <f>IFERROR(_xll.qlIndexFixing(ONIndex1Y,I1665,TRUE,_xll.ohTrigger(RecalcTrigger,Trigger1Y)),NA())</f>
        <v>3.3537841700059801E-2</v>
      </c>
    </row>
    <row r="1666" spans="2:17" x14ac:dyDescent="0.2">
      <c r="B1666" s="46" t="s">
        <v>51</v>
      </c>
      <c r="D1666" s="49">
        <f>_xll.qlCalendarAdvance(LocalCalendar,$D1665,B1666,"f",FALSE)</f>
        <v>50984</v>
      </c>
      <c r="E1666" s="49">
        <f>_xll.qlInterestRateIndexValueDate(IndexON,D1666)</f>
        <v>50984</v>
      </c>
      <c r="F1666" s="52">
        <f>IFERROR(_xll.qlIndexFixing(IndexON,D1666,TRUE,_xll.ohTrigger(RecalcTrigger,TriggerON)),NA())</f>
        <v>2.9565873136458976E-2</v>
      </c>
      <c r="H1666" s="49">
        <f>_xll.qlCalendarAdvance(IborCalendar,$H1665,B1666,"f",FALSE)</f>
        <v>50971</v>
      </c>
      <c r="I1666" s="49">
        <f>_xll.qlInterestRateIndexValueDate(Index1M,$H1666)</f>
        <v>50973</v>
      </c>
      <c r="J1666" s="52">
        <f>IFERROR(_xll.qlIndexFixing(Index1M,$H1666,TRUE,_xll.ohTrigger(RecalcTrigger,Trigger1M)),NA())</f>
        <v>3.0375462916118461E-2</v>
      </c>
      <c r="K1666" s="52">
        <f>IFERROR(_xll.qlIndexFixing(ONIndex1M,I1666,TRUE,_xll.ohTrigger(RecalcTrigger,Trigger1M)),NA())</f>
        <v>3.0340726552289254E-2</v>
      </c>
      <c r="L1666" s="52">
        <f>IFERROR(_xll.qlIndexFixing(Index3M,H1666,TRUE,_xll.ohTrigger(RecalcTrigger,Trigger3M)),NA())</f>
        <v>3.1687538035212418E-2</v>
      </c>
      <c r="M1666" s="52">
        <f>IFERROR(_xll.qlIndexFixing(ONIndex3M,I1666,TRUE,_xll.ohTrigger(RecalcTrigger,Trigger3M)),NA())</f>
        <v>3.1568263275145725E-2</v>
      </c>
      <c r="N1666" s="52">
        <f>IFERROR(_xll.qlIndexFixing(Index6M,$H1666,TRUE,_xll.ohTrigger(RecalcTrigger,Trigger6M)),NA())</f>
        <v>3.284230590114437E-2</v>
      </c>
      <c r="O1666" s="52">
        <f>IFERROR(_xll.qlIndexFixing(ONIndex6M,I1666,TRUE,_xll.ohTrigger(RecalcTrigger,Trigger6M)),NA())</f>
        <v>3.2582254452009352E-2</v>
      </c>
      <c r="P1666" s="52">
        <f>IFERROR(_xll.qlIndexFixing(Index1Y,$H1666,TRUE,_xll.ohTrigger(RecalcTrigger,Trigger1Y)),NA())</f>
        <v>3.4364708626229562E-2</v>
      </c>
      <c r="Q1666" s="52">
        <f>IFERROR(_xll.qlIndexFixing(ONIndex1Y,I1666,TRUE,_xll.ohTrigger(RecalcTrigger,Trigger1Y)),NA())</f>
        <v>3.3545226600510958E-2</v>
      </c>
    </row>
    <row r="1667" spans="2:17" x14ac:dyDescent="0.2">
      <c r="B1667" s="46" t="s">
        <v>51</v>
      </c>
      <c r="D1667" s="49">
        <f>_xll.qlCalendarAdvance(LocalCalendar,$D1666,B1667,"f",FALSE)</f>
        <v>50991</v>
      </c>
      <c r="E1667" s="49">
        <f>_xll.qlInterestRateIndexValueDate(IndexON,D1667)</f>
        <v>50991</v>
      </c>
      <c r="F1667" s="52">
        <f>IFERROR(_xll.qlIndexFixing(IndexON,D1667,TRUE,_xll.ohTrigger(RecalcTrigger,TriggerON)),NA())</f>
        <v>2.9567267632737426E-2</v>
      </c>
      <c r="H1667" s="49">
        <f>_xll.qlCalendarAdvance(IborCalendar,$H1666,B1667,"f",FALSE)</f>
        <v>50978</v>
      </c>
      <c r="I1667" s="49">
        <f>_xll.qlInterestRateIndexValueDate(Index1M,$H1667)</f>
        <v>50980</v>
      </c>
      <c r="J1667" s="52">
        <f>IFERROR(_xll.qlIndexFixing(Index1M,$H1667,TRUE,_xll.ohTrigger(RecalcTrigger,Trigger1M)),NA())</f>
        <v>3.0377429426326236E-2</v>
      </c>
      <c r="K1667" s="52">
        <f>IFERROR(_xll.qlIndexFixing(ONIndex1M,I1667,TRUE,_xll.ohTrigger(RecalcTrigger,Trigger1M)),NA())</f>
        <v>3.0340166371480848E-2</v>
      </c>
      <c r="L1667" s="52">
        <f>IFERROR(_xll.qlIndexFixing(Index3M,H1667,TRUE,_xll.ohTrigger(RecalcTrigger,Trigger3M)),NA())</f>
        <v>3.1686504101375995E-2</v>
      </c>
      <c r="M1667" s="52">
        <f>IFERROR(_xll.qlIndexFixing(ONIndex3M,I1667,TRUE,_xll.ohTrigger(RecalcTrigger,Trigger3M)),NA())</f>
        <v>3.1567129468657029E-2</v>
      </c>
      <c r="N1667" s="52">
        <f>IFERROR(_xll.qlIndexFixing(Index6M,$H1667,TRUE,_xll.ohTrigger(RecalcTrigger,Trigger6M)),NA())</f>
        <v>3.284309574814686E-2</v>
      </c>
      <c r="O1667" s="52">
        <f>IFERROR(_xll.qlIndexFixing(ONIndex6M,I1667,TRUE,_xll.ohTrigger(RecalcTrigger,Trigger6M)),NA())</f>
        <v>3.258136201950812E-2</v>
      </c>
      <c r="P1667" s="52">
        <f>IFERROR(_xll.qlIndexFixing(Index1Y,$H1667,TRUE,_xll.ohTrigger(RecalcTrigger,Trigger1Y)),NA())</f>
        <v>3.4377378376111004E-2</v>
      </c>
      <c r="Q1667" s="52">
        <f>IFERROR(_xll.qlIndexFixing(ONIndex1Y,I1667,TRUE,_xll.ohTrigger(RecalcTrigger,Trigger1Y)),NA())</f>
        <v>3.3552706027641932E-2</v>
      </c>
    </row>
    <row r="1668" spans="2:17" x14ac:dyDescent="0.2">
      <c r="B1668" s="46" t="s">
        <v>51</v>
      </c>
      <c r="D1668" s="49">
        <f>_xll.qlCalendarAdvance(LocalCalendar,$D1667,B1668,"f",FALSE)</f>
        <v>50998</v>
      </c>
      <c r="E1668" s="49">
        <f>_xll.qlInterestRateIndexValueDate(IndexON,D1668)</f>
        <v>50998</v>
      </c>
      <c r="F1668" s="52">
        <f>IFERROR(_xll.qlIndexFixing(IndexON,D1668,TRUE,_xll.ohTrigger(RecalcTrigger,TriggerON)),NA())</f>
        <v>2.95687006477241E-2</v>
      </c>
      <c r="H1668" s="49">
        <f>_xll.qlCalendarAdvance(IborCalendar,$H1667,B1668,"f",FALSE)</f>
        <v>50985</v>
      </c>
      <c r="I1668" s="49">
        <f>_xll.qlInterestRateIndexValueDate(Index1M,$H1668)</f>
        <v>50987</v>
      </c>
      <c r="J1668" s="52">
        <f>IFERROR(_xll.qlIndexFixing(Index1M,$H1668,TRUE,_xll.ohTrigger(RecalcTrigger,Trigger1M)),NA())</f>
        <v>3.0375681790690556E-2</v>
      </c>
      <c r="K1668" s="52">
        <f>IFERROR(_xll.qlIndexFixing(ONIndex1M,I1668,TRUE,_xll.ohTrigger(RecalcTrigger,Trigger1M)),NA())</f>
        <v>3.0339625307380658E-2</v>
      </c>
      <c r="L1668" s="52">
        <f>IFERROR(_xll.qlIndexFixing(Index3M,H1668,TRUE,_xll.ohTrigger(RecalcTrigger,Trigger3M)),NA())</f>
        <v>3.1685486929797543E-2</v>
      </c>
      <c r="M1668" s="52">
        <f>IFERROR(_xll.qlIndexFixing(ONIndex3M,I1668,TRUE,_xll.ohTrigger(RecalcTrigger,Trigger3M)),NA())</f>
        <v>3.1566012290946688E-2</v>
      </c>
      <c r="N1668" s="52">
        <f>IFERROR(_xll.qlIndexFixing(Index6M,$H1668,TRUE,_xll.ohTrigger(RecalcTrigger,Trigger6M)),NA())</f>
        <v>3.2841005976309789E-2</v>
      </c>
      <c r="O1668" s="52">
        <f>IFERROR(_xll.qlIndexFixing(ONIndex6M,I1668,TRUE,_xll.ohTrigger(RecalcTrigger,Trigger6M)),NA())</f>
        <v>3.2580488333957547E-2</v>
      </c>
      <c r="P1668" s="52">
        <f>IFERROR(_xll.qlIndexFixing(Index1Y,$H1668,TRUE,_xll.ohTrigger(RecalcTrigger,Trigger1Y)),NA())</f>
        <v>3.4385296374093564E-2</v>
      </c>
      <c r="Q1668" s="52">
        <f>IFERROR(_xll.qlIndexFixing(ONIndex1Y,I1668,TRUE,_xll.ohTrigger(RecalcTrigger,Trigger1Y)),NA())</f>
        <v>3.3560279981479368E-2</v>
      </c>
    </row>
    <row r="1669" spans="2:17" x14ac:dyDescent="0.2">
      <c r="B1669" s="46" t="s">
        <v>51</v>
      </c>
      <c r="D1669" s="49">
        <f>_xll.qlCalendarAdvance(LocalCalendar,$D1668,B1669,"f",FALSE)</f>
        <v>51005</v>
      </c>
      <c r="E1669" s="49">
        <f>_xll.qlInterestRateIndexValueDate(IndexON,D1669)</f>
        <v>51005</v>
      </c>
      <c r="F1669" s="52">
        <f>IFERROR(_xll.qlIndexFixing(IndexON,D1669,TRUE,_xll.ohTrigger(RecalcTrigger,TriggerON)),NA())</f>
        <v>2.9570172181818677E-2</v>
      </c>
      <c r="H1669" s="49">
        <f>_xll.qlCalendarAdvance(IborCalendar,$H1668,B1669,"f",FALSE)</f>
        <v>50992</v>
      </c>
      <c r="I1669" s="49">
        <f>_xll.qlInterestRateIndexValueDate(Index1M,$H1669)</f>
        <v>50994</v>
      </c>
      <c r="J1669" s="52">
        <f>IFERROR(_xll.qlIndexFixing(Index1M,$H1669,TRUE,_xll.ohTrigger(RecalcTrigger,Trigger1M)),NA())</f>
        <v>3.0373950860525471E-2</v>
      </c>
      <c r="K1669" s="52">
        <f>IFERROR(_xll.qlIndexFixing(ONIndex1M,I1669,TRUE,_xll.ohTrigger(RecalcTrigger,Trigger1M)),NA())</f>
        <v>3.0339103359962039E-2</v>
      </c>
      <c r="L1669" s="52">
        <f>IFERROR(_xll.qlIndexFixing(Index3M,H1669,TRUE,_xll.ohTrigger(RecalcTrigger,Trigger3M)),NA())</f>
        <v>3.1684486520468548E-2</v>
      </c>
      <c r="M1669" s="52">
        <f>IFERROR(_xll.qlIndexFixing(ONIndex3M,I1669,TRUE,_xll.ohTrigger(RecalcTrigger,Trigger3M)),NA())</f>
        <v>3.1564911742094637E-2</v>
      </c>
      <c r="N1669" s="52">
        <f>IFERROR(_xll.qlIndexFixing(Index6M,$H1669,TRUE,_xll.ohTrigger(RecalcTrigger,Trigger6M)),NA())</f>
        <v>3.2840384601450757E-2</v>
      </c>
      <c r="O1669" s="52">
        <f>IFERROR(_xll.qlIndexFixing(ONIndex6M,I1669,TRUE,_xll.ohTrigger(RecalcTrigger,Trigger6M)),NA())</f>
        <v>3.2579633395384278E-2</v>
      </c>
      <c r="P1669" s="52">
        <f>IFERROR(_xll.qlIndexFixing(Index1Y,$H1669,TRUE,_xll.ohTrigger(RecalcTrigger,Trigger1Y)),NA())</f>
        <v>3.4395708388232062E-2</v>
      </c>
      <c r="Q1669" s="52">
        <f>IFERROR(_xll.qlIndexFixing(ONIndex1Y,I1669,TRUE,_xll.ohTrigger(RecalcTrigger,Trigger1Y)),NA())</f>
        <v>3.3567948462049912E-2</v>
      </c>
    </row>
    <row r="1670" spans="2:17" x14ac:dyDescent="0.2">
      <c r="B1670" s="46" t="s">
        <v>51</v>
      </c>
      <c r="D1670" s="49">
        <f>_xll.qlCalendarAdvance(LocalCalendar,$D1669,B1670,"f",FALSE)</f>
        <v>51012</v>
      </c>
      <c r="E1670" s="49">
        <f>_xll.qlInterestRateIndexValueDate(IndexON,D1670)</f>
        <v>51012</v>
      </c>
      <c r="F1670" s="52">
        <f>IFERROR(_xll.qlIndexFixing(IndexON,D1670,TRUE,_xll.ohTrigger(RecalcTrigger,TriggerON)),NA())</f>
        <v>2.9571682234461605E-2</v>
      </c>
      <c r="H1670" s="49">
        <f>_xll.qlCalendarAdvance(IborCalendar,$H1669,B1670,"f",FALSE)</f>
        <v>50999</v>
      </c>
      <c r="I1670" s="49">
        <f>_xll.qlInterestRateIndexValueDate(Index1M,$H1670)</f>
        <v>51001</v>
      </c>
      <c r="J1670" s="52">
        <f>IFERROR(_xll.qlIndexFixing(Index1M,$H1670,TRUE,_xll.ohTrigger(RecalcTrigger,Trigger1M)),NA())</f>
        <v>3.037348516568536E-2</v>
      </c>
      <c r="K1670" s="52">
        <f>IFERROR(_xll.qlIndexFixing(ONIndex1M,I1670,TRUE,_xll.ohTrigger(RecalcTrigger,Trigger1M)),NA())</f>
        <v>3.0338600529198345E-2</v>
      </c>
      <c r="L1670" s="52">
        <f>IFERROR(_xll.qlIndexFixing(Index3M,H1670,TRUE,_xll.ohTrigger(RecalcTrigger,Trigger3M)),NA())</f>
        <v>3.1683502873372009E-2</v>
      </c>
      <c r="M1670" s="52">
        <f>IFERROR(_xll.qlIndexFixing(ONIndex3M,I1670,TRUE,_xll.ohTrigger(RecalcTrigger,Trigger3M)),NA())</f>
        <v>3.1563827822100876E-2</v>
      </c>
      <c r="N1670" s="52">
        <f>IFERROR(_xll.qlIndexFixing(Index6M,$H1670,TRUE,_xll.ohTrigger(RecalcTrigger,Trigger6M)),NA())</f>
        <v>3.2841235539207286E-2</v>
      </c>
      <c r="O1670" s="52">
        <f>IFERROR(_xll.qlIndexFixing(ONIndex6M,I1670,TRUE,_xll.ohTrigger(RecalcTrigger,Trigger6M)),NA())</f>
        <v>3.2578797203735022E-2</v>
      </c>
      <c r="P1670" s="52">
        <f>IFERROR(_xll.qlIndexFixing(Index1Y,$H1670,TRUE,_xll.ohTrigger(RecalcTrigger,Trigger1Y)),NA())</f>
        <v>3.440619415247087E-2</v>
      </c>
      <c r="Q1670" s="52">
        <f>IFERROR(_xll.qlIndexFixing(ONIndex1Y,I1670,TRUE,_xll.ohTrigger(RecalcTrigger,Trigger1Y)),NA())</f>
        <v>3.3575711469300273E-2</v>
      </c>
    </row>
    <row r="1671" spans="2:17" x14ac:dyDescent="0.2">
      <c r="B1671" s="46" t="s">
        <v>51</v>
      </c>
      <c r="D1671" s="49">
        <f>_xll.qlCalendarAdvance(LocalCalendar,$D1670,B1671,"f",FALSE)</f>
        <v>51019</v>
      </c>
      <c r="E1671" s="49">
        <f>_xll.qlInterestRateIndexValueDate(IndexON,D1671)</f>
        <v>51019</v>
      </c>
      <c r="F1671" s="52">
        <f>IFERROR(_xll.qlIndexFixing(IndexON,D1671,TRUE,_xll.ohTrigger(RecalcTrigger,TriggerON)),NA())</f>
        <v>2.9573230806212436E-2</v>
      </c>
      <c r="H1671" s="49">
        <f>_xll.qlCalendarAdvance(IborCalendar,$H1670,B1671,"f",FALSE)</f>
        <v>51006</v>
      </c>
      <c r="I1671" s="49">
        <f>_xll.qlInterestRateIndexValueDate(Index1M,$H1671)</f>
        <v>51008</v>
      </c>
      <c r="J1671" s="52">
        <f>IFERROR(_xll.qlIndexFixing(Index1M,$H1671,TRUE,_xll.ohTrigger(RecalcTrigger,Trigger1M)),NA())</f>
        <v>3.0373038632686394E-2</v>
      </c>
      <c r="K1671" s="52">
        <f>IFERROR(_xll.qlIndexFixing(ONIndex1M,I1671,TRUE,_xll.ohTrigger(RecalcTrigger,Trigger1M)),NA())</f>
        <v>3.0339361369942086E-2</v>
      </c>
      <c r="L1671" s="52">
        <f>IFERROR(_xll.qlIndexFixing(Index3M,H1671,TRUE,_xll.ohTrigger(RecalcTrigger,Trigger3M)),NA())</f>
        <v>3.1682535988497712E-2</v>
      </c>
      <c r="M1671" s="52">
        <f>IFERROR(_xll.qlIndexFixing(ONIndex3M,I1671,TRUE,_xll.ohTrigger(RecalcTrigger,Trigger3M)),NA())</f>
        <v>3.156406856561933E-2</v>
      </c>
      <c r="N1671" s="52">
        <f>IFERROR(_xll.qlIndexFixing(Index6M,$H1671,TRUE,_xll.ohTrigger(RecalcTrigger,Trigger6M)),NA())</f>
        <v>3.2839199026758935E-2</v>
      </c>
      <c r="O1671" s="52">
        <f>IFERROR(_xll.qlIndexFixing(ONIndex6M,I1671,TRUE,_xll.ohTrigger(RecalcTrigger,Trigger6M)),NA())</f>
        <v>3.2579396167173869E-2</v>
      </c>
      <c r="P1671" s="52">
        <f>IFERROR(_xll.qlIndexFixing(Index1Y,$H1671,TRUE,_xll.ohTrigger(RecalcTrigger,Trigger1Y)),NA())</f>
        <v>3.4419185267466977E-2</v>
      </c>
      <c r="Q1671" s="52">
        <f>IFERROR(_xll.qlIndexFixing(ONIndex1Y,I1671,TRUE,_xll.ohTrigger(RecalcTrigger,Trigger1Y)),NA())</f>
        <v>3.358570085763013E-2</v>
      </c>
    </row>
    <row r="1672" spans="2:17" x14ac:dyDescent="0.2">
      <c r="B1672" s="46" t="s">
        <v>51</v>
      </c>
      <c r="D1672" s="49">
        <f>_xll.qlCalendarAdvance(LocalCalendar,$D1671,B1672,"f",FALSE)</f>
        <v>51026</v>
      </c>
      <c r="E1672" s="49">
        <f>_xll.qlInterestRateIndexValueDate(IndexON,D1672)</f>
        <v>51026</v>
      </c>
      <c r="F1672" s="52">
        <f>IFERROR(_xll.qlIndexFixing(IndexON,D1672,TRUE,_xll.ohTrigger(RecalcTrigger,TriggerON)),NA())</f>
        <v>2.957481789667149E-2</v>
      </c>
      <c r="H1672" s="49">
        <f>_xll.qlCalendarAdvance(IborCalendar,$H1671,B1672,"f",FALSE)</f>
        <v>51013</v>
      </c>
      <c r="I1672" s="49">
        <f>_xll.qlInterestRateIndexValueDate(Index1M,$H1672)</f>
        <v>51015</v>
      </c>
      <c r="J1672" s="52">
        <f>IFERROR(_xll.qlIndexFixing(Index1M,$H1672,TRUE,_xll.ohTrigger(RecalcTrigger,Trigger1M)),NA())</f>
        <v>3.0372611261528577E-2</v>
      </c>
      <c r="K1672" s="52">
        <f>IFERROR(_xll.qlIndexFixing(ONIndex1M,I1672,TRUE,_xll.ohTrigger(RecalcTrigger,Trigger1M)),NA())</f>
        <v>3.0338898098960509E-2</v>
      </c>
      <c r="L1672" s="52">
        <f>IFERROR(_xll.qlIndexFixing(Index3M,H1672,TRUE,_xll.ohTrigger(RecalcTrigger,Trigger3M)),NA())</f>
        <v>3.167760976259601E-2</v>
      </c>
      <c r="M1672" s="52">
        <f>IFERROR(_xll.qlIndexFixing(ONIndex3M,I1672,TRUE,_xll.ohTrigger(RecalcTrigger,Trigger3M)),NA())</f>
        <v>3.1563018999025694E-2</v>
      </c>
      <c r="N1672" s="52">
        <f>IFERROR(_xll.qlIndexFixing(Index6M,$H1672,TRUE,_xll.ohTrigger(RecalcTrigger,Trigger6M)),NA())</f>
        <v>3.2834268487800931E-2</v>
      </c>
      <c r="O1672" s="52">
        <f>IFERROR(_xll.qlIndexFixing(ONIndex6M,I1672,TRUE,_xll.ohTrigger(RecalcTrigger,Trigger6M)),NA())</f>
        <v>3.2578598736392461E-2</v>
      </c>
      <c r="P1672" s="52">
        <f>IFERROR(_xll.qlIndexFixing(Index1Y,$H1672,TRUE,_xll.ohTrigger(RecalcTrigger,Trigger1Y)),NA())</f>
        <v>3.4429810839069777E-2</v>
      </c>
      <c r="Q1672" s="52">
        <f>IFERROR(_xll.qlIndexFixing(ONIndex1Y,I1672,TRUE,_xll.ohTrigger(RecalcTrigger,Trigger1Y)),NA())</f>
        <v>3.3593660412845061E-2</v>
      </c>
    </row>
    <row r="1673" spans="2:17" x14ac:dyDescent="0.2">
      <c r="B1673" s="46" t="s">
        <v>51</v>
      </c>
      <c r="D1673" s="49">
        <f>_xll.qlCalendarAdvance(LocalCalendar,$D1672,B1673,"f",FALSE)</f>
        <v>51033</v>
      </c>
      <c r="E1673" s="49">
        <f>_xll.qlInterestRateIndexValueDate(IndexON,D1673)</f>
        <v>51033</v>
      </c>
      <c r="F1673" s="52">
        <f>IFERROR(_xll.qlIndexFixing(IndexON,D1673,TRUE,_xll.ohTrigger(RecalcTrigger,TriggerON)),NA())</f>
        <v>2.9576443506158512E-2</v>
      </c>
      <c r="H1673" s="49">
        <f>_xll.qlCalendarAdvance(IborCalendar,$H1672,B1673,"f",FALSE)</f>
        <v>51020</v>
      </c>
      <c r="I1673" s="49">
        <f>_xll.qlInterestRateIndexValueDate(Index1M,$H1673)</f>
        <v>51022</v>
      </c>
      <c r="J1673" s="52">
        <f>IFERROR(_xll.qlIndexFixing(Index1M,$H1673,TRUE,_xll.ohTrigger(RecalcTrigger,Trigger1M)),NA())</f>
        <v>3.0373455781645964E-2</v>
      </c>
      <c r="K1673" s="52">
        <f>IFERROR(_xll.qlIndexFixing(ONIndex1M,I1673,TRUE,_xll.ohTrigger(RecalcTrigger,Trigger1M)),NA())</f>
        <v>3.0337206736970046E-2</v>
      </c>
      <c r="L1673" s="52">
        <f>IFERROR(_xll.qlIndexFixing(Index3M,H1673,TRUE,_xll.ohTrigger(RecalcTrigger,Trigger3M)),NA())</f>
        <v>3.1676673056546145E-2</v>
      </c>
      <c r="M1673" s="52">
        <f>IFERROR(_xll.qlIndexFixing(ONIndex3M,I1673,TRUE,_xll.ohTrigger(RecalcTrigger,Trigger3M)),NA())</f>
        <v>3.1560675834976237E-2</v>
      </c>
      <c r="N1673" s="52">
        <f>IFERROR(_xll.qlIndexFixing(Index6M,$H1673,TRUE,_xll.ohTrigger(RecalcTrigger,Trigger6M)),NA())</f>
        <v>3.2833719411340147E-2</v>
      </c>
      <c r="O1673" s="52">
        <f>IFERROR(_xll.qlIndexFixing(ONIndex6M,I1673,TRUE,_xll.ohTrigger(RecalcTrigger,Trigger6M)),NA())</f>
        <v>3.2576401110624431E-2</v>
      </c>
      <c r="P1673" s="52">
        <f>IFERROR(_xll.qlIndexFixing(Index1Y,$H1673,TRUE,_xll.ohTrigger(RecalcTrigger,Trigger1Y)),NA())</f>
        <v>3.4438056368076626E-2</v>
      </c>
      <c r="Q1673" s="52">
        <f>IFERROR(_xll.qlIndexFixing(ONIndex1Y,I1673,TRUE,_xll.ohTrigger(RecalcTrigger,Trigger1Y)),NA())</f>
        <v>3.359956765168981E-2</v>
      </c>
    </row>
    <row r="1674" spans="2:17" x14ac:dyDescent="0.2">
      <c r="B1674" s="46" t="s">
        <v>51</v>
      </c>
      <c r="D1674" s="49">
        <f>_xll.qlCalendarAdvance(LocalCalendar,$D1673,B1674,"f",FALSE)</f>
        <v>51040</v>
      </c>
      <c r="E1674" s="49">
        <f>_xll.qlInterestRateIndexValueDate(IndexON,D1674)</f>
        <v>51040</v>
      </c>
      <c r="F1674" s="52">
        <f>IFERROR(_xll.qlIndexFixing(IndexON,D1674,TRUE,_xll.ohTrigger(RecalcTrigger,TriggerON)),NA())</f>
        <v>2.9578107634353756E-2</v>
      </c>
      <c r="H1674" s="49">
        <f>_xll.qlCalendarAdvance(IborCalendar,$H1673,B1674,"f",FALSE)</f>
        <v>51027</v>
      </c>
      <c r="I1674" s="49">
        <f>_xll.qlInterestRateIndexValueDate(Index1M,$H1674)</f>
        <v>51029</v>
      </c>
      <c r="J1674" s="52">
        <f>IFERROR(_xll.qlIndexFixing(Index1M,$H1674,TRUE,_xll.ohTrigger(RecalcTrigger,Trigger1M)),NA())</f>
        <v>3.037181400471833E-2</v>
      </c>
      <c r="K1674" s="52">
        <f>IFERROR(_xll.qlIndexFixing(ONIndex1M,I1674,TRUE,_xll.ohTrigger(RecalcTrigger,Trigger1M)),NA())</f>
        <v>3.0336780372879346E-2</v>
      </c>
      <c r="L1674" s="52">
        <f>IFERROR(_xll.qlIndexFixing(Index3M,H1674,TRUE,_xll.ohTrigger(RecalcTrigger,Trigger3M)),NA())</f>
        <v>3.1675753108268589E-2</v>
      </c>
      <c r="M1674" s="52">
        <f>IFERROR(_xll.qlIndexFixing(ONIndex3M,I1674,TRUE,_xll.ohTrigger(RecalcTrigger,Trigger3M)),NA())</f>
        <v>3.1559658430255766E-2</v>
      </c>
      <c r="N1674" s="52">
        <f>IFERROR(_xll.qlIndexFixing(Index6M,$H1674,TRUE,_xll.ohTrigger(RecalcTrigger,Trigger6M)),NA())</f>
        <v>3.2833189387990541E-2</v>
      </c>
      <c r="O1674" s="52">
        <f>IFERROR(_xll.qlIndexFixing(ONIndex6M,I1674,TRUE,_xll.ohTrigger(RecalcTrigger,Trigger6M)),NA())</f>
        <v>3.25756399068311E-2</v>
      </c>
      <c r="P1674" s="52">
        <f>IFERROR(_xll.qlIndexFixing(Index1Y,$H1674,TRUE,_xll.ohTrigger(RecalcTrigger,Trigger1Y)),NA())</f>
        <v>3.4448799554286688E-2</v>
      </c>
      <c r="Q1674" s="52">
        <f>IFERROR(_xll.qlIndexFixing(ONIndex1Y,I1674,TRUE,_xll.ohTrigger(RecalcTrigger,Trigger1Y)),NA())</f>
        <v>3.3607708766059119E-2</v>
      </c>
    </row>
    <row r="1675" spans="2:17" x14ac:dyDescent="0.2">
      <c r="B1675" s="46" t="s">
        <v>51</v>
      </c>
      <c r="D1675" s="49">
        <f>_xll.qlCalendarAdvance(LocalCalendar,$D1674,B1675,"f",FALSE)</f>
        <v>51047</v>
      </c>
      <c r="E1675" s="49">
        <f>_xll.qlInterestRateIndexValueDate(IndexON,D1675)</f>
        <v>51047</v>
      </c>
      <c r="F1675" s="52">
        <f>IFERROR(_xll.qlIndexFixing(IndexON,D1675,TRUE,_xll.ohTrigger(RecalcTrigger,TriggerON)),NA())</f>
        <v>2.9579810281656904E-2</v>
      </c>
      <c r="H1675" s="49">
        <f>_xll.qlCalendarAdvance(IborCalendar,$H1674,B1675,"f",FALSE)</f>
        <v>51034</v>
      </c>
      <c r="I1675" s="49">
        <f>_xll.qlInterestRateIndexValueDate(Index1M,$H1675)</f>
        <v>51036</v>
      </c>
      <c r="J1675" s="52">
        <f>IFERROR(_xll.qlIndexFixing(Index1M,$H1675,TRUE,_xll.ohTrigger(RecalcTrigger,Trigger1M)),NA())</f>
        <v>3.03714441190659E-2</v>
      </c>
      <c r="K1675" s="52">
        <f>IFERROR(_xll.qlIndexFixing(ONIndex1M,I1675,TRUE,_xll.ohTrigger(RecalcTrigger,Trigger1M)),NA())</f>
        <v>3.0336373125496863E-2</v>
      </c>
      <c r="L1675" s="52">
        <f>IFERROR(_xll.qlIndexFixing(Index3M,H1675,TRUE,_xll.ohTrigger(RecalcTrigger,Trigger3M)),NA())</f>
        <v>3.1674849917751928E-2</v>
      </c>
      <c r="M1675" s="52">
        <f>IFERROR(_xll.qlIndexFixing(ONIndex3M,I1675,TRUE,_xll.ohTrigger(RecalcTrigger,Trigger3M)),NA())</f>
        <v>3.1558657654340294E-2</v>
      </c>
      <c r="N1675" s="52">
        <f>IFERROR(_xll.qlIndexFixing(Index6M,$H1675,TRUE,_xll.ohTrigger(RecalcTrigger,Trigger6M)),NA())</f>
        <v>3.2832678417737619E-2</v>
      </c>
      <c r="O1675" s="52">
        <f>IFERROR(_xll.qlIndexFixing(ONIndex6M,I1675,TRUE,_xll.ohTrigger(RecalcTrigger,Trigger6M)),NA())</f>
        <v>3.2574897450015072E-2</v>
      </c>
      <c r="P1675" s="52">
        <f>IFERROR(_xll.qlIndexFixing(Index1Y,$H1675,TRUE,_xll.ohTrigger(RecalcTrigger,Trigger1Y)),NA())</f>
        <v>3.4459597700656992E-2</v>
      </c>
      <c r="Q1675" s="52">
        <f>IFERROR(_xll.qlIndexFixing(ONIndex1Y,I1675,TRUE,_xll.ohTrigger(RecalcTrigger,Trigger1Y)),NA())</f>
        <v>3.3615944407241471E-2</v>
      </c>
    </row>
    <row r="1676" spans="2:17" x14ac:dyDescent="0.2">
      <c r="B1676" s="46" t="s">
        <v>51</v>
      </c>
      <c r="D1676" s="49">
        <f>_xll.qlCalendarAdvance(LocalCalendar,$D1675,B1676,"f",FALSE)</f>
        <v>51054</v>
      </c>
      <c r="E1676" s="49">
        <f>_xll.qlInterestRateIndexValueDate(IndexON,D1676)</f>
        <v>51054</v>
      </c>
      <c r="F1676" s="52">
        <f>IFERROR(_xll.qlIndexFixing(IndexON,D1676,TRUE,_xll.ohTrigger(RecalcTrigger,TriggerON)),NA())</f>
        <v>2.9581551447668275E-2</v>
      </c>
      <c r="H1676" s="49">
        <f>_xll.qlCalendarAdvance(IborCalendar,$H1675,B1676,"f",FALSE)</f>
        <v>51041</v>
      </c>
      <c r="I1676" s="49">
        <f>_xll.qlInterestRateIndexValueDate(Index1M,$H1676)</f>
        <v>51043</v>
      </c>
      <c r="J1676" s="52">
        <f>IFERROR(_xll.qlIndexFixing(Index1M,$H1676,TRUE,_xll.ohTrigger(RecalcTrigger,Trigger1M)),NA())</f>
        <v>3.0371093395244304E-2</v>
      </c>
      <c r="K1676" s="52">
        <f>IFERROR(_xll.qlIndexFixing(ONIndex1M,I1676,TRUE,_xll.ohTrigger(RecalcTrigger,Trigger1M)),NA())</f>
        <v>3.0335984994769305E-2</v>
      </c>
      <c r="L1676" s="52">
        <f>IFERROR(_xll.qlIndexFixing(Index3M,H1676,TRUE,_xll.ohTrigger(RecalcTrigger,Trigger3M)),NA())</f>
        <v>3.1673963484985614E-2</v>
      </c>
      <c r="M1676" s="52">
        <f>IFERROR(_xll.qlIndexFixing(ONIndex3M,I1676,TRUE,_xll.ohTrigger(RecalcTrigger,Trigger3M)),NA())</f>
        <v>3.1557673507256467E-2</v>
      </c>
      <c r="N1676" s="52">
        <f>IFERROR(_xll.qlIndexFixing(Index6M,$H1676,TRUE,_xll.ohTrigger(RecalcTrigger,Trigger6M)),NA())</f>
        <v>3.28307262261016E-2</v>
      </c>
      <c r="O1676" s="52">
        <f>IFERROR(_xll.qlIndexFixing(ONIndex6M,I1676,TRUE,_xll.ohTrigger(RecalcTrigger,Trigger6M)),NA())</f>
        <v>3.2574173740123058E-2</v>
      </c>
      <c r="P1676" s="52">
        <f>IFERROR(_xll.qlIndexFixing(Index1Y,$H1676,TRUE,_xll.ohTrigger(RecalcTrigger,Trigger1Y)),NA())</f>
        <v>3.4463100785005335E-2</v>
      </c>
      <c r="Q1676" s="52">
        <f>IFERROR(_xll.qlIndexFixing(ONIndex1Y,I1676,TRUE,_xll.ohTrigger(RecalcTrigger,Trigger1Y)),NA())</f>
        <v>3.3624274575263513E-2</v>
      </c>
    </row>
    <row r="1677" spans="2:17" x14ac:dyDescent="0.2">
      <c r="B1677" s="46" t="s">
        <v>51</v>
      </c>
      <c r="D1677" s="49">
        <f>_xll.qlCalendarAdvance(LocalCalendar,$D1676,B1677,"f",FALSE)</f>
        <v>51061</v>
      </c>
      <c r="E1677" s="49">
        <f>_xll.qlInterestRateIndexValueDate(IndexON,D1677)</f>
        <v>51061</v>
      </c>
      <c r="F1677" s="52">
        <f>IFERROR(_xll.qlIndexFixing(IndexON,D1677,TRUE,_xll.ohTrigger(RecalcTrigger,TriggerON)),NA())</f>
        <v>2.9583331132547741E-2</v>
      </c>
      <c r="H1677" s="49">
        <f>_xll.qlCalendarAdvance(IborCalendar,$H1676,B1677,"f",FALSE)</f>
        <v>51048</v>
      </c>
      <c r="I1677" s="49">
        <f>_xll.qlInterestRateIndexValueDate(Index1M,$H1677)</f>
        <v>51050</v>
      </c>
      <c r="J1677" s="52">
        <f>IFERROR(_xll.qlIndexFixing(Index1M,$H1677,TRUE,_xll.ohTrigger(RecalcTrigger,Trigger1M)),NA())</f>
        <v>3.0370761833250957E-2</v>
      </c>
      <c r="K1677" s="52">
        <f>IFERROR(_xll.qlIndexFixing(ONIndex1M,I1677,TRUE,_xll.ohTrigger(RecalcTrigger,Trigger1M)),NA())</f>
        <v>3.0336868518336946E-2</v>
      </c>
      <c r="L1677" s="52">
        <f>IFERROR(_xll.qlIndexFixing(Index3M,H1677,TRUE,_xll.ohTrigger(RecalcTrigger,Trigger3M)),NA())</f>
        <v>3.1677086685202305E-2</v>
      </c>
      <c r="M1677" s="52">
        <f>IFERROR(_xll.qlIndexFixing(ONIndex3M,I1677,TRUE,_xll.ohTrigger(RecalcTrigger,Trigger3M)),NA())</f>
        <v>3.1558020620254812E-2</v>
      </c>
      <c r="N1677" s="52">
        <f>IFERROR(_xll.qlIndexFixing(Index6M,$H1677,TRUE,_xll.ohTrigger(RecalcTrigger,Trigger6M)),NA())</f>
        <v>3.2836099701710655E-2</v>
      </c>
      <c r="O1677" s="52">
        <f>IFERROR(_xll.qlIndexFixing(ONIndex6M,I1677,TRUE,_xll.ohTrigger(RecalcTrigger,Trigger6M)),NA())</f>
        <v>3.2574892812284872E-2</v>
      </c>
      <c r="P1677" s="52">
        <f>IFERROR(_xll.qlIndexFixing(Index1Y,$H1677,TRUE,_xll.ohTrigger(RecalcTrigger,Trigger1Y)),NA())</f>
        <v>3.4483794381139354E-2</v>
      </c>
      <c r="Q1677" s="52">
        <f>IFERROR(_xll.qlIndexFixing(ONIndex1Y,I1677,TRUE,_xll.ohTrigger(RecalcTrigger,Trigger1Y)),NA())</f>
        <v>3.3634876226027455E-2</v>
      </c>
    </row>
    <row r="1678" spans="2:17" x14ac:dyDescent="0.2">
      <c r="B1678" s="46" t="s">
        <v>51</v>
      </c>
      <c r="D1678" s="49">
        <f>_xll.qlCalendarAdvance(LocalCalendar,$D1677,B1678,"f",FALSE)</f>
        <v>51068</v>
      </c>
      <c r="E1678" s="49">
        <f>_xll.qlInterestRateIndexValueDate(IndexON,D1678)</f>
        <v>51068</v>
      </c>
      <c r="F1678" s="52">
        <f>IFERROR(_xll.qlIndexFixing(IndexON,D1678,TRUE,_xll.ohTrigger(RecalcTrigger,TriggerON)),NA())</f>
        <v>2.9585149336295302E-2</v>
      </c>
      <c r="H1678" s="49">
        <f>_xll.qlCalendarAdvance(IborCalendar,$H1677,B1678,"f",FALSE)</f>
        <v>51055</v>
      </c>
      <c r="I1678" s="49">
        <f>_xll.qlInterestRateIndexValueDate(Index1M,$H1678)</f>
        <v>51057</v>
      </c>
      <c r="J1678" s="52">
        <f>IFERROR(_xll.qlIndexFixing(Index1M,$H1678,TRUE,_xll.ohTrigger(RecalcTrigger,Trigger1M)),NA())</f>
        <v>3.0370449433085867E-2</v>
      </c>
      <c r="K1678" s="52">
        <f>IFERROR(_xll.qlIndexFixing(ONIndex1M,I1678,TRUE,_xll.ohTrigger(RecalcTrigger,Trigger1M)),NA())</f>
        <v>3.0335266083305612E-2</v>
      </c>
      <c r="L1678" s="52">
        <f>IFERROR(_xll.qlIndexFixing(Index3M,H1678,TRUE,_xll.ohTrigger(RecalcTrigger,Trigger3M)),NA())</f>
        <v>3.1677569586871693E-2</v>
      </c>
      <c r="M1678" s="52">
        <f>IFERROR(_xll.qlIndexFixing(ONIndex3M,I1678,TRUE,_xll.ohTrigger(RecalcTrigger,Trigger3M)),NA())</f>
        <v>3.1555755099557103E-2</v>
      </c>
      <c r="N1678" s="52">
        <f>IFERROR(_xll.qlIndexFixing(Index6M,$H1678,TRUE,_xll.ohTrigger(RecalcTrigger,Trigger6M)),NA())</f>
        <v>3.2835649851402297E-2</v>
      </c>
      <c r="O1678" s="52">
        <f>IFERROR(_xll.qlIndexFixing(ONIndex6M,I1678,TRUE,_xll.ohTrigger(RecalcTrigger,Trigger6M)),NA())</f>
        <v>3.2572782561244296E-2</v>
      </c>
      <c r="P1678" s="52">
        <f>IFERROR(_xll.qlIndexFixing(Index1Y,$H1678,TRUE,_xll.ohTrigger(RecalcTrigger,Trigger1Y)),NA())</f>
        <v>3.4492284315652044E-2</v>
      </c>
      <c r="Q1678" s="52">
        <f>IFERROR(_xll.qlIndexFixing(ONIndex1Y,I1678,TRUE,_xll.ohTrigger(RecalcTrigger,Trigger1Y)),NA())</f>
        <v>3.364121849195989E-2</v>
      </c>
    </row>
    <row r="1679" spans="2:17" x14ac:dyDescent="0.2">
      <c r="B1679" s="46" t="s">
        <v>51</v>
      </c>
      <c r="D1679" s="49">
        <f>_xll.qlCalendarAdvance(LocalCalendar,$D1678,B1679,"f",FALSE)</f>
        <v>51075</v>
      </c>
      <c r="E1679" s="49">
        <f>_xll.qlInterestRateIndexValueDate(IndexON,D1679)</f>
        <v>51075</v>
      </c>
      <c r="F1679" s="52">
        <f>IFERROR(_xll.qlIndexFixing(IndexON,D1679,TRUE,_xll.ohTrigger(RecalcTrigger,TriggerON)),NA())</f>
        <v>2.9587006058910958E-2</v>
      </c>
      <c r="H1679" s="49">
        <f>_xll.qlCalendarAdvance(IborCalendar,$H1678,B1679,"f",FALSE)</f>
        <v>51062</v>
      </c>
      <c r="I1679" s="49">
        <f>_xll.qlInterestRateIndexValueDate(Index1M,$H1679)</f>
        <v>51064</v>
      </c>
      <c r="J1679" s="52">
        <f>IFERROR(_xll.qlIndexFixing(Index1M,$H1679,TRUE,_xll.ohTrigger(RecalcTrigger,Trigger1M)),NA())</f>
        <v>3.0370156194749028E-2</v>
      </c>
      <c r="K1679" s="52">
        <f>IFERROR(_xll.qlIndexFixing(ONIndex1M,I1679,TRUE,_xll.ohTrigger(RecalcTrigger,Trigger1M)),NA())</f>
        <v>3.0334935302569477E-2</v>
      </c>
      <c r="L1679" s="52">
        <f>IFERROR(_xll.qlIndexFixing(Index3M,H1679,TRUE,_xll.ohTrigger(RecalcTrigger,Trigger3M)),NA())</f>
        <v>3.1675404347994041E-2</v>
      </c>
      <c r="M1679" s="52">
        <f>IFERROR(_xll.qlIndexFixing(ONIndex3M,I1679,TRUE,_xll.ohTrigger(RecalcTrigger,Trigger3M)),NA())</f>
        <v>3.1554820838914921E-2</v>
      </c>
      <c r="N1679" s="52">
        <f>IFERROR(_xll.qlIndexFixing(Index6M,$H1679,TRUE,_xll.ohTrigger(RecalcTrigger,Trigger6M)),NA())</f>
        <v>3.2835219059305386E-2</v>
      </c>
      <c r="O1679" s="52">
        <f>IFERROR(_xll.qlIndexFixing(ONIndex6M,I1679,TRUE,_xll.ohTrigger(RecalcTrigger,Trigger6M)),NA())</f>
        <v>3.2572115092204257E-2</v>
      </c>
      <c r="P1679" s="52">
        <f>IFERROR(_xll.qlIndexFixing(Index1Y,$H1679,TRUE,_xll.ohTrigger(RecalcTrigger,Trigger1Y)),NA())</f>
        <v>3.4503264716816709E-2</v>
      </c>
      <c r="Q1679" s="52">
        <f>IFERROR(_xll.qlIndexFixing(ONIndex1Y,I1679,TRUE,_xll.ohTrigger(RecalcTrigger,Trigger1Y)),NA())</f>
        <v>3.364983224060758E-2</v>
      </c>
    </row>
    <row r="1680" spans="2:17" x14ac:dyDescent="0.2">
      <c r="B1680" s="46" t="s">
        <v>51</v>
      </c>
      <c r="D1680" s="49">
        <f>_xll.qlCalendarAdvance(LocalCalendar,$D1679,B1680,"f",FALSE)</f>
        <v>51082</v>
      </c>
      <c r="E1680" s="49">
        <f>_xll.qlInterestRateIndexValueDate(IndexON,D1680)</f>
        <v>51082</v>
      </c>
      <c r="F1680" s="52">
        <f>IFERROR(_xll.qlIndexFixing(IndexON,D1680,TRUE,_xll.ohTrigger(RecalcTrigger,TriggerON)),NA())</f>
        <v>2.9588901300474646E-2</v>
      </c>
      <c r="H1680" s="49">
        <f>_xll.qlCalendarAdvance(IborCalendar,$H1679,B1680,"f",FALSE)</f>
        <v>51069</v>
      </c>
      <c r="I1680" s="49">
        <f>_xll.qlInterestRateIndexValueDate(Index1M,$H1680)</f>
        <v>51071</v>
      </c>
      <c r="J1680" s="52">
        <f>IFERROR(_xll.qlIndexFixing(Index1M,$H1680,TRUE,_xll.ohTrigger(RecalcTrigger,Trigger1M)),NA())</f>
        <v>3.0369882118235287E-2</v>
      </c>
      <c r="K1680" s="52">
        <f>IFERROR(_xll.qlIndexFixing(ONIndex1M,I1680,TRUE,_xll.ohTrigger(RecalcTrigger,Trigger1M)),NA())</f>
        <v>3.0334623638514913E-2</v>
      </c>
      <c r="L1680" s="52">
        <f>IFERROR(_xll.qlIndexFixing(Index3M,H1680,TRUE,_xll.ohTrigger(RecalcTrigger,Trigger3M)),NA())</f>
        <v>3.1674588322570633E-2</v>
      </c>
      <c r="M1680" s="52">
        <f>IFERROR(_xll.qlIndexFixing(ONIndex3M,I1680,TRUE,_xll.ohTrigger(RecalcTrigger,Trigger3M)),NA())</f>
        <v>3.1553903207157674E-2</v>
      </c>
      <c r="N1680" s="52">
        <f>IFERROR(_xll.qlIndexFixing(Index6M,$H1680,TRUE,_xll.ohTrigger(RecalcTrigger,Trigger6M)),NA())</f>
        <v>3.2834807325406952E-2</v>
      </c>
      <c r="O1680" s="52">
        <f>IFERROR(_xll.qlIndexFixing(ONIndex6M,I1680,TRUE,_xll.ohTrigger(RecalcTrigger,Trigger6M)),NA())</f>
        <v>3.2571466370168167E-2</v>
      </c>
      <c r="P1680" s="52">
        <f>IFERROR(_xll.qlIndexFixing(Index1Y,$H1680,TRUE,_xll.ohTrigger(RecalcTrigger,Trigger1Y)),NA())</f>
        <v>3.4514281284443463E-2</v>
      </c>
      <c r="Q1680" s="52">
        <f>IFERROR(_xll.qlIndexFixing(ONIndex1Y,I1680,TRUE,_xll.ohTrigger(RecalcTrigger,Trigger1Y)),NA())</f>
        <v>3.3658540516254831E-2</v>
      </c>
    </row>
    <row r="1681" spans="2:17" x14ac:dyDescent="0.2">
      <c r="B1681" s="46" t="s">
        <v>51</v>
      </c>
      <c r="D1681" s="49">
        <f>_xll.qlCalendarAdvance(LocalCalendar,$D1680,B1681,"f",FALSE)</f>
        <v>51089</v>
      </c>
      <c r="E1681" s="49">
        <f>_xll.qlInterestRateIndexValueDate(IndexON,D1681)</f>
        <v>51089</v>
      </c>
      <c r="F1681" s="52">
        <f>IFERROR(_xll.qlIndexFixing(IndexON,D1681,TRUE,_xll.ohTrigger(RecalcTrigger,TriggerON)),NA())</f>
        <v>2.9590835060826493E-2</v>
      </c>
      <c r="H1681" s="49">
        <f>_xll.qlCalendarAdvance(IborCalendar,$H1680,B1681,"f",FALSE)</f>
        <v>51076</v>
      </c>
      <c r="I1681" s="49">
        <f>_xll.qlInterestRateIndexValueDate(Index1M,$H1681)</f>
        <v>51078</v>
      </c>
      <c r="J1681" s="52">
        <f>IFERROR(_xll.qlIndexFixing(Index1M,$H1681,TRUE,_xll.ohTrigger(RecalcTrigger,Trigger1M)),NA())</f>
        <v>3.0369627203547217E-2</v>
      </c>
      <c r="K1681" s="52">
        <f>IFERROR(_xll.qlIndexFixing(ONIndex1M,I1681,TRUE,_xll.ohTrigger(RecalcTrigger,Trigger1M)),NA())</f>
        <v>3.0334331091115274E-2</v>
      </c>
      <c r="L1681" s="52">
        <f>IFERROR(_xll.qlIndexFixing(Index3M,H1681,TRUE,_xll.ohTrigger(RecalcTrigger,Trigger3M)),NA())</f>
        <v>3.1673789059250425E-2</v>
      </c>
      <c r="M1681" s="52">
        <f>IFERROR(_xll.qlIndexFixing(ONIndex3M,I1681,TRUE,_xll.ohTrigger(RecalcTrigger,Trigger3M)),NA())</f>
        <v>3.1553002204178782E-2</v>
      </c>
      <c r="N1681" s="52">
        <f>IFERROR(_xll.qlIndexFixing(Index6M,$H1681,TRUE,_xll.ohTrigger(RecalcTrigger,Trigger6M)),NA())</f>
        <v>3.2830012710461605E-2</v>
      </c>
      <c r="O1681" s="52">
        <f>IFERROR(_xll.qlIndexFixing(ONIndex6M,I1681,TRUE,_xll.ohTrigger(RecalcTrigger,Trigger6M)),NA())</f>
        <v>3.2570836395082736E-2</v>
      </c>
      <c r="P1681" s="52">
        <f>IFERROR(_xll.qlIndexFixing(Index1Y,$H1681,TRUE,_xll.ohTrigger(RecalcTrigger,Trigger1Y)),NA())</f>
        <v>3.4525330259320287E-2</v>
      </c>
      <c r="Q1681" s="52">
        <f>IFERROR(_xll.qlIndexFixing(ONIndex1Y,I1681,TRUE,_xll.ohTrigger(RecalcTrigger,Trigger1Y)),NA())</f>
        <v>3.3667343318768417E-2</v>
      </c>
    </row>
    <row r="1682" spans="2:17" x14ac:dyDescent="0.2">
      <c r="B1682" s="46" t="s">
        <v>51</v>
      </c>
      <c r="D1682" s="49">
        <f>_xll.qlCalendarAdvance(LocalCalendar,$D1681,B1682,"f",FALSE)</f>
        <v>51096</v>
      </c>
      <c r="E1682" s="49">
        <f>_xll.qlInterestRateIndexValueDate(IndexON,D1682)</f>
        <v>51096</v>
      </c>
      <c r="F1682" s="52">
        <f>IFERROR(_xll.qlIndexFixing(IndexON,D1682,TRUE,_xll.ohTrigger(RecalcTrigger,TriggerON)),NA())</f>
        <v>2.959280734012637E-2</v>
      </c>
      <c r="H1682" s="49">
        <f>_xll.qlCalendarAdvance(IborCalendar,$H1681,B1682,"f",FALSE)</f>
        <v>51083</v>
      </c>
      <c r="I1682" s="49">
        <f>_xll.qlInterestRateIndexValueDate(Index1M,$H1682)</f>
        <v>51088</v>
      </c>
      <c r="J1682" s="52">
        <f>IFERROR(_xll.qlIndexFixing(Index1M,$H1682,TRUE,_xll.ohTrigger(RecalcTrigger,Trigger1M)),NA())</f>
        <v>3.0368031088880976E-2</v>
      </c>
      <c r="K1682" s="52">
        <f>IFERROR(_xll.qlIndexFixing(ONIndex1M,I1682,TRUE,_xll.ohTrigger(RecalcTrigger,Trigger1M)),NA())</f>
        <v>3.0331427303798009E-2</v>
      </c>
      <c r="L1682" s="52">
        <f>IFERROR(_xll.qlIndexFixing(Index3M,H1682,TRUE,_xll.ohTrigger(RecalcTrigger,Trigger3M)),NA())</f>
        <v>3.1670002005764419E-2</v>
      </c>
      <c r="M1682" s="52">
        <f>IFERROR(_xll.qlIndexFixing(ONIndex3M,I1682,TRUE,_xll.ohTrigger(RecalcTrigger,Trigger3M)),NA())</f>
        <v>3.1549103162262782E-2</v>
      </c>
      <c r="N1682" s="52">
        <f>IFERROR(_xll.qlIndexFixing(Index6M,$H1682,TRUE,_xll.ohTrigger(RecalcTrigger,Trigger6M)),NA())</f>
        <v>3.2829479115931287E-2</v>
      </c>
      <c r="O1682" s="52">
        <f>IFERROR(_xll.qlIndexFixing(ONIndex6M,I1682,TRUE,_xll.ohTrigger(RecalcTrigger,Trigger6M)),NA())</f>
        <v>3.2567107600289802E-2</v>
      </c>
      <c r="P1682" s="52">
        <f>IFERROR(_xll.qlIndexFixing(Index1Y,$H1682,TRUE,_xll.ohTrigger(RecalcTrigger,Trigger1Y)),NA())</f>
        <v>3.4538710863564248E-2</v>
      </c>
      <c r="Q1682" s="52">
        <f>IFERROR(_xll.qlIndexFixing(ONIndex1Y,I1682,TRUE,_xll.ohTrigger(RecalcTrigger,Trigger1Y)),NA())</f>
        <v>3.367564922622357E-2</v>
      </c>
    </row>
    <row r="1683" spans="2:17" x14ac:dyDescent="0.2">
      <c r="B1683" s="46" t="s">
        <v>51</v>
      </c>
      <c r="D1683" s="49">
        <f>_xll.qlCalendarAdvance(LocalCalendar,$D1682,B1683,"f",FALSE)</f>
        <v>51103</v>
      </c>
      <c r="E1683" s="49">
        <f>_xll.qlInterestRateIndexValueDate(IndexON,D1683)</f>
        <v>51103</v>
      </c>
      <c r="F1683" s="52">
        <f>IFERROR(_xll.qlIndexFixing(IndexON,D1683,TRUE,_xll.ohTrigger(RecalcTrigger,TriggerON)),NA())</f>
        <v>2.9594818138294343E-2</v>
      </c>
      <c r="H1683" s="49">
        <f>_xll.qlCalendarAdvance(IborCalendar,$H1682,B1683,"f",FALSE)</f>
        <v>51090</v>
      </c>
      <c r="I1683" s="49">
        <f>_xll.qlInterestRateIndexValueDate(Index1M,$H1683)</f>
        <v>51092</v>
      </c>
      <c r="J1683" s="52">
        <f>IFERROR(_xll.qlIndexFixing(Index1M,$H1683,TRUE,_xll.ohTrigger(RecalcTrigger,Trigger1M)),NA())</f>
        <v>3.0369174859635212E-2</v>
      </c>
      <c r="K1683" s="52">
        <f>IFERROR(_xll.qlIndexFixing(ONIndex1M,I1683,TRUE,_xll.ohTrigger(RecalcTrigger,Trigger1M)),NA())</f>
        <v>3.033380334636071E-2</v>
      </c>
      <c r="L1683" s="52">
        <f>IFERROR(_xll.qlIndexFixing(Index3M,H1683,TRUE,_xll.ohTrigger(RecalcTrigger,Trigger3M)),NA())</f>
        <v>3.1673578907024484E-2</v>
      </c>
      <c r="M1683" s="52">
        <f>IFERROR(_xll.qlIndexFixing(ONIndex3M,I1683,TRUE,_xll.ohTrigger(RecalcTrigger,Trigger3M)),NA())</f>
        <v>3.1551250084662641E-2</v>
      </c>
      <c r="N1683" s="52">
        <f>IFERROR(_xll.qlIndexFixing(Index6M,$H1683,TRUE,_xll.ohTrigger(RecalcTrigger,Trigger6M)),NA())</f>
        <v>3.2829276565543832E-2</v>
      </c>
      <c r="O1683" s="52">
        <f>IFERROR(_xll.qlIndexFixing(ONIndex6M,I1683,TRUE,_xll.ohTrigger(RecalcTrigger,Trigger6M)),NA())</f>
        <v>3.2569632685737204E-2</v>
      </c>
      <c r="P1683" s="52">
        <f>IFERROR(_xll.qlIndexFixing(Index1Y,$H1683,TRUE,_xll.ohTrigger(RecalcTrigger,Trigger1Y)),NA())</f>
        <v>3.4547510393180429E-2</v>
      </c>
      <c r="Q1683" s="52">
        <f>IFERROR(_xll.qlIndexFixing(ONIndex1Y,I1683,TRUE,_xll.ohTrigger(RecalcTrigger,Trigger1Y)),NA())</f>
        <v>3.3685232504794271E-2</v>
      </c>
    </row>
    <row r="1684" spans="2:17" x14ac:dyDescent="0.2">
      <c r="B1684" s="46" t="s">
        <v>51</v>
      </c>
      <c r="D1684" s="49">
        <f>_xll.qlCalendarAdvance(LocalCalendar,$D1683,B1684,"f",FALSE)</f>
        <v>51110</v>
      </c>
      <c r="E1684" s="49">
        <f>_xll.qlInterestRateIndexValueDate(IndexON,D1684)</f>
        <v>51110</v>
      </c>
      <c r="F1684" s="52">
        <f>IFERROR(_xll.qlIndexFixing(IndexON,D1684,TRUE,_xll.ohTrigger(RecalcTrigger,TriggerON)),NA())</f>
        <v>2.9596867455330411E-2</v>
      </c>
      <c r="H1684" s="49">
        <f>_xll.qlCalendarAdvance(IborCalendar,$H1683,B1684,"f",FALSE)</f>
        <v>51097</v>
      </c>
      <c r="I1684" s="49">
        <f>_xll.qlInterestRateIndexValueDate(Index1M,$H1684)</f>
        <v>51099</v>
      </c>
      <c r="J1684" s="52">
        <f>IFERROR(_xll.qlIndexFixing(Index1M,$H1684,TRUE,_xll.ohTrigger(RecalcTrigger,Trigger1M)),NA())</f>
        <v>3.0371512659908815E-2</v>
      </c>
      <c r="K1684" s="52">
        <f>IFERROR(_xll.qlIndexFixing(ONIndex1M,I1684,TRUE,_xll.ohTrigger(RecalcTrigger,Trigger1M)),NA())</f>
        <v>3.033356814897914E-2</v>
      </c>
      <c r="L1684" s="52">
        <f>IFERROR(_xll.qlIndexFixing(Index3M,H1684,TRUE,_xll.ohTrigger(RecalcTrigger,Trigger3M)),NA())</f>
        <v>3.1671491841817973E-2</v>
      </c>
      <c r="M1684" s="52">
        <f>IFERROR(_xll.qlIndexFixing(ONIndex3M,I1684,TRUE,_xll.ohTrigger(RecalcTrigger,Trigger3M)),NA())</f>
        <v>3.1550398968178683E-2</v>
      </c>
      <c r="N1684" s="52">
        <f>IFERROR(_xll.qlIndexFixing(Index6M,$H1684,TRUE,_xll.ohTrigger(RecalcTrigger,Trigger6M)),NA())</f>
        <v>3.2828937072567684E-2</v>
      </c>
      <c r="O1684" s="52">
        <f>IFERROR(_xll.qlIndexFixing(ONIndex6M,I1684,TRUE,_xll.ohTrigger(RecalcTrigger,Trigger6M)),NA())</f>
        <v>3.2569058951530394E-2</v>
      </c>
      <c r="P1684" s="52">
        <f>IFERROR(_xll.qlIndexFixing(Index1Y,$H1684,TRUE,_xll.ohTrigger(RecalcTrigger,Trigger1Y)),NA())</f>
        <v>3.4558634032936221E-2</v>
      </c>
      <c r="Q1684" s="52">
        <f>IFERROR(_xll.qlIndexFixing(ONIndex1Y,I1684,TRUE,_xll.ohTrigger(RecalcTrigger,Trigger1Y)),NA())</f>
        <v>3.3694318888279895E-2</v>
      </c>
    </row>
    <row r="1685" spans="2:17" x14ac:dyDescent="0.2">
      <c r="B1685" s="46" t="s">
        <v>51</v>
      </c>
      <c r="D1685" s="49">
        <f>_xll.qlCalendarAdvance(LocalCalendar,$D1684,B1685,"f",FALSE)</f>
        <v>51117</v>
      </c>
      <c r="E1685" s="49">
        <f>_xll.qlInterestRateIndexValueDate(IndexON,D1685)</f>
        <v>51117</v>
      </c>
      <c r="F1685" s="52">
        <f>IFERROR(_xll.qlIndexFixing(IndexON,D1685,TRUE,_xll.ohTrigger(RecalcTrigger,TriggerON)),NA())</f>
        <v>2.9598955291234574E-2</v>
      </c>
      <c r="H1685" s="49">
        <f>_xll.qlCalendarAdvance(IborCalendar,$H1684,B1685,"f",FALSE)</f>
        <v>51104</v>
      </c>
      <c r="I1685" s="49">
        <f>_xll.qlInterestRateIndexValueDate(Index1M,$H1685)</f>
        <v>51106</v>
      </c>
      <c r="J1685" s="52">
        <f>IFERROR(_xll.qlIndexFixing(Index1M,$H1685,TRUE,_xll.ohTrigger(RecalcTrigger,Trigger1M)),NA())</f>
        <v>3.037006803145309E-2</v>
      </c>
      <c r="K1685" s="52">
        <f>IFERROR(_xll.qlIndexFixing(ONIndex1M,I1685,TRUE,_xll.ohTrigger(RecalcTrigger,Trigger1M)),NA())</f>
        <v>3.033335206827914E-2</v>
      </c>
      <c r="L1685" s="52">
        <f>IFERROR(_xll.qlIndexFixing(Index3M,H1685,TRUE,_xll.ohTrigger(RecalcTrigger,Trigger3M)),NA())</f>
        <v>3.1666739687060068E-2</v>
      </c>
      <c r="M1685" s="52">
        <f>IFERROR(_xll.qlIndexFixing(ONIndex3M,I1685,TRUE,_xll.ohTrigger(RecalcTrigger,Trigger3M)),NA())</f>
        <v>3.154956448047308E-2</v>
      </c>
      <c r="N1685" s="52">
        <f>IFERROR(_xll.qlIndexFixing(Index6M,$H1685,TRUE,_xll.ohTrigger(RecalcTrigger,Trigger6M)),NA())</f>
        <v>3.2833034528497895E-2</v>
      </c>
      <c r="O1685" s="52">
        <f>IFERROR(_xll.qlIndexFixing(ONIndex6M,I1685,TRUE,_xll.ohTrigger(RecalcTrigger,Trigger6M)),NA())</f>
        <v>3.2568503964247597E-2</v>
      </c>
      <c r="P1685" s="52">
        <f>IFERROR(_xll.qlIndexFixing(Index1Y,$H1685,TRUE,_xll.ohTrigger(RecalcTrigger,Trigger1Y)),NA())</f>
        <v>3.4569775041485722E-2</v>
      </c>
      <c r="Q1685" s="52">
        <f>IFERROR(_xll.qlIndexFixing(ONIndex1Y,I1685,TRUE,_xll.ohTrigger(RecalcTrigger,Trigger1Y)),NA())</f>
        <v>3.3703499798845016E-2</v>
      </c>
    </row>
    <row r="1686" spans="2:17" x14ac:dyDescent="0.2">
      <c r="B1686" s="46" t="s">
        <v>51</v>
      </c>
      <c r="D1686" s="49">
        <f>_xll.qlCalendarAdvance(LocalCalendar,$D1685,B1686,"f",FALSE)</f>
        <v>51124</v>
      </c>
      <c r="E1686" s="49">
        <f>_xll.qlInterestRateIndexValueDate(IndexON,D1686)</f>
        <v>51124</v>
      </c>
      <c r="F1686" s="52">
        <f>IFERROR(_xll.qlIndexFixing(IndexON,D1686,TRUE,_xll.ohTrigger(RecalcTrigger,TriggerON)),NA())</f>
        <v>2.9601081645926897E-2</v>
      </c>
      <c r="H1686" s="49">
        <f>_xll.qlCalendarAdvance(IborCalendar,$H1685,B1686,"f",FALSE)</f>
        <v>51111</v>
      </c>
      <c r="I1686" s="49">
        <f>_xll.qlInterestRateIndexValueDate(Index1M,$H1686)</f>
        <v>51113</v>
      </c>
      <c r="J1686" s="52">
        <f>IFERROR(_xll.qlIndexFixing(Index1M,$H1686,TRUE,_xll.ohTrigger(RecalcTrigger,Trigger1M)),NA())</f>
        <v>3.0368640057414641E-2</v>
      </c>
      <c r="K1686" s="52">
        <f>IFERROR(_xll.qlIndexFixing(ONIndex1M,I1686,TRUE,_xll.ohTrigger(RecalcTrigger,Trigger1M)),NA())</f>
        <v>3.0333155104207421E-2</v>
      </c>
      <c r="L1686" s="52">
        <f>IFERROR(_xll.qlIndexFixing(Index3M,H1686,TRUE,_xll.ohTrigger(RecalcTrigger,Trigger3M)),NA())</f>
        <v>3.1666020831213129E-2</v>
      </c>
      <c r="M1686" s="52">
        <f>IFERROR(_xll.qlIndexFixing(ONIndex3M,I1686,TRUE,_xll.ohTrigger(RecalcTrigger,Trigger3M)),NA())</f>
        <v>3.1548746621572477E-2</v>
      </c>
      <c r="N1686" s="52">
        <f>IFERROR(_xll.qlIndexFixing(Index6M,$H1686,TRUE,_xll.ohTrigger(RecalcTrigger,Trigger6M)),NA())</f>
        <v>3.2832737143560893E-2</v>
      </c>
      <c r="O1686" s="52">
        <f>IFERROR(_xll.qlIndexFixing(ONIndex6M,I1686,TRUE,_xll.ohTrigger(RecalcTrigger,Trigger6M)),NA())</f>
        <v>3.2567967723915459E-2</v>
      </c>
      <c r="P1686" s="52">
        <f>IFERROR(_xll.qlIndexFixing(Index1Y,$H1686,TRUE,_xll.ohTrigger(RecalcTrigger,Trigger1Y)),NA())</f>
        <v>3.4580929658806873E-2</v>
      </c>
      <c r="Q1686" s="52">
        <f>IFERROR(_xll.qlIndexFixing(ONIndex1Y,I1686,TRUE,_xll.ohTrigger(RecalcTrigger,Trigger1Y)),NA())</f>
        <v>3.3712775236383052E-2</v>
      </c>
    </row>
    <row r="1687" spans="2:17" x14ac:dyDescent="0.2">
      <c r="B1687" s="46" t="s">
        <v>51</v>
      </c>
      <c r="D1687" s="49">
        <f>_xll.qlCalendarAdvance(LocalCalendar,$D1686,B1687,"f",FALSE)</f>
        <v>51131</v>
      </c>
      <c r="E1687" s="49">
        <f>_xll.qlInterestRateIndexValueDate(IndexON,D1687)</f>
        <v>51131</v>
      </c>
      <c r="F1687" s="52">
        <f>IFERROR(_xll.qlIndexFixing(IndexON,D1687,TRUE,_xll.ohTrigger(RecalcTrigger,TriggerON)),NA())</f>
        <v>2.960324651956725E-2</v>
      </c>
      <c r="H1687" s="49">
        <f>_xll.qlCalendarAdvance(IborCalendar,$H1686,B1687,"f",FALSE)</f>
        <v>51118</v>
      </c>
      <c r="I1687" s="49">
        <f>_xll.qlInterestRateIndexValueDate(Index1M,$H1687)</f>
        <v>51120</v>
      </c>
      <c r="J1687" s="52">
        <f>IFERROR(_xll.qlIndexFixing(Index1M,$H1687,TRUE,_xll.ohTrigger(RecalcTrigger,Trigger1M)),NA())</f>
        <v>3.0369771694533088E-2</v>
      </c>
      <c r="K1687" s="52">
        <f>IFERROR(_xll.qlIndexFixing(ONIndex1M,I1687,TRUE,_xll.ohTrigger(RecalcTrigger,Trigger1M)),NA())</f>
        <v>3.0332977256817273E-2</v>
      </c>
      <c r="L1687" s="52">
        <f>IFERROR(_xll.qlIndexFixing(Index3M,H1687,TRUE,_xll.ohTrigger(RecalcTrigger,Trigger3M)),NA())</f>
        <v>3.1665318733004107E-2</v>
      </c>
      <c r="M1687" s="52">
        <f>IFERROR(_xll.qlIndexFixing(ONIndex3M,I1687,TRUE,_xll.ohTrigger(RecalcTrigger,Trigger3M)),NA())</f>
        <v>3.1547945391530163E-2</v>
      </c>
      <c r="N1687" s="52">
        <f>IFERROR(_xll.qlIndexFixing(Index6M,$H1687,TRUE,_xll.ohTrigger(RecalcTrigger,Trigger6M)),NA())</f>
        <v>3.2832458816751078E-2</v>
      </c>
      <c r="O1687" s="52">
        <f>IFERROR(_xll.qlIndexFixing(ONIndex6M,I1687,TRUE,_xll.ohTrigger(RecalcTrigger,Trigger6M)),NA())</f>
        <v>3.2567450230560624E-2</v>
      </c>
      <c r="P1687" s="52">
        <f>IFERROR(_xll.qlIndexFixing(Index1Y,$H1687,TRUE,_xll.ohTrigger(RecalcTrigger,Trigger1Y)),NA())</f>
        <v>3.4592094124712751E-2</v>
      </c>
      <c r="Q1687" s="52">
        <f>IFERROR(_xll.qlIndexFixing(ONIndex1Y,I1687,TRUE,_xll.ohTrigger(RecalcTrigger,Trigger1Y)),NA())</f>
        <v>3.3722145201053877E-2</v>
      </c>
    </row>
    <row r="1688" spans="2:17" x14ac:dyDescent="0.2">
      <c r="B1688" s="46" t="s">
        <v>51</v>
      </c>
      <c r="D1688" s="49">
        <f>_xll.qlCalendarAdvance(LocalCalendar,$D1687,B1688,"f",FALSE)</f>
        <v>51138</v>
      </c>
      <c r="E1688" s="49">
        <f>_xll.qlInterestRateIndexValueDate(IndexON,D1688)</f>
        <v>51138</v>
      </c>
      <c r="F1688" s="52">
        <f>IFERROR(_xll.qlIndexFixing(IndexON,D1688,TRUE,_xll.ohTrigger(RecalcTrigger,TriggerON)),NA())</f>
        <v>2.9605449912075699E-2</v>
      </c>
      <c r="H1688" s="49">
        <f>_xll.qlCalendarAdvance(IborCalendar,$H1687,B1688,"f",FALSE)</f>
        <v>51125</v>
      </c>
      <c r="I1688" s="49">
        <f>_xll.qlInterestRateIndexValueDate(Index1M,$H1688)</f>
        <v>51127</v>
      </c>
      <c r="J1688" s="52">
        <f>IFERROR(_xll.qlIndexFixing(Index1M,$H1688,TRUE,_xll.ohTrigger(RecalcTrigger,Trigger1M)),NA())</f>
        <v>3.0368379331692338E-2</v>
      </c>
      <c r="K1688" s="52">
        <f>IFERROR(_xll.qlIndexFixing(ONIndex1M,I1688,TRUE,_xll.ohTrigger(RecalcTrigger,Trigger1M)),NA())</f>
        <v>3.0335353373091678E-2</v>
      </c>
      <c r="L1688" s="52">
        <f>IFERROR(_xll.qlIndexFixing(Index3M,H1688,TRUE,_xll.ohTrigger(RecalcTrigger,Trigger3M)),NA())</f>
        <v>3.1664633392425971E-2</v>
      </c>
      <c r="M1688" s="52">
        <f>IFERROR(_xll.qlIndexFixing(ONIndex3M,I1688,TRUE,_xll.ohTrigger(RecalcTrigger,Trigger3M)),NA())</f>
        <v>3.154981469730167E-2</v>
      </c>
      <c r="N1688" s="52">
        <f>IFERROR(_xll.qlIndexFixing(Index6M,$H1688,TRUE,_xll.ohTrigger(RecalcTrigger,Trigger6M)),NA())</f>
        <v>3.2832199548059805E-2</v>
      </c>
      <c r="O1688" s="52">
        <f>IFERROR(_xll.qlIndexFixing(ONIndex6M,I1688,TRUE,_xll.ohTrigger(RecalcTrigger,Trigger6M)),NA())</f>
        <v>3.2569828047373406E-2</v>
      </c>
      <c r="P1688" s="52">
        <f>IFERROR(_xll.qlIndexFixing(Index1Y,$H1688,TRUE,_xll.ohTrigger(RecalcTrigger,Trigger1Y)),NA())</f>
        <v>3.4603264678851768E-2</v>
      </c>
      <c r="Q1688" s="52">
        <f>IFERROR(_xll.qlIndexFixing(ONIndex1Y,I1688,TRUE,_xll.ohTrigger(RecalcTrigger,Trigger1Y)),NA())</f>
        <v>3.3736131537207115E-2</v>
      </c>
    </row>
    <row r="1689" spans="2:17" x14ac:dyDescent="0.2">
      <c r="B1689" s="46" t="s">
        <v>51</v>
      </c>
      <c r="D1689" s="49">
        <f>_xll.qlCalendarAdvance(LocalCalendar,$D1688,B1689,"f",FALSE)</f>
        <v>51145</v>
      </c>
      <c r="E1689" s="49">
        <f>_xll.qlInterestRateIndexValueDate(IndexON,D1689)</f>
        <v>51145</v>
      </c>
      <c r="F1689" s="52">
        <f>IFERROR(_xll.qlIndexFixing(IndexON,D1689,TRUE,_xll.ohTrigger(RecalcTrigger,TriggerON)),NA())</f>
        <v>2.9607691823532178E-2</v>
      </c>
      <c r="H1689" s="49">
        <f>_xll.qlCalendarAdvance(IborCalendar,$H1688,B1689,"f",FALSE)</f>
        <v>51132</v>
      </c>
      <c r="I1689" s="49">
        <f>_xll.qlInterestRateIndexValueDate(Index1M,$H1689)</f>
        <v>51134</v>
      </c>
      <c r="J1689" s="52">
        <f>IFERROR(_xll.qlIndexFixing(Index1M,$H1689,TRUE,_xll.ohTrigger(RecalcTrigger,Trigger1M)),NA())</f>
        <v>3.0369552011338952E-2</v>
      </c>
      <c r="K1689" s="52">
        <f>IFERROR(_xll.qlIndexFixing(ONIndex1M,I1689,TRUE,_xll.ohTrigger(RecalcTrigger,Trigger1M)),NA())</f>
        <v>3.0333947589358257E-2</v>
      </c>
      <c r="L1689" s="52">
        <f>IFERROR(_xll.qlIndexFixing(Index3M,H1689,TRUE,_xll.ohTrigger(RecalcTrigger,Trigger3M)),NA())</f>
        <v>3.1662620658288176E-2</v>
      </c>
      <c r="M1689" s="52">
        <f>IFERROR(_xll.qlIndexFixing(ONIndex3M,I1689,TRUE,_xll.ohTrigger(RecalcTrigger,Trigger3M)),NA())</f>
        <v>3.1547720799858237E-2</v>
      </c>
      <c r="N1689" s="52">
        <f>IFERROR(_xll.qlIndexFixing(Index6M,$H1689,TRUE,_xll.ohTrigger(RecalcTrigger,Trigger6M)),NA())</f>
        <v>3.2827525402142732E-2</v>
      </c>
      <c r="O1689" s="52">
        <f>IFERROR(_xll.qlIndexFixing(ONIndex6M,I1689,TRUE,_xll.ohTrigger(RecalcTrigger,Trigger6M)),NA())</f>
        <v>3.2567910957030932E-2</v>
      </c>
      <c r="P1689" s="52">
        <f>IFERROR(_xll.qlIndexFixing(Index1Y,$H1689,TRUE,_xll.ohTrigger(RecalcTrigger,Trigger1Y)),NA())</f>
        <v>3.4614437560706569E-2</v>
      </c>
      <c r="Q1689" s="52">
        <f>IFERROR(_xll.qlIndexFixing(ONIndex1Y,I1689,TRUE,_xll.ohTrigger(RecalcTrigger,Trigger1Y)),NA())</f>
        <v>3.3743436847479824E-2</v>
      </c>
    </row>
    <row r="1690" spans="2:17" x14ac:dyDescent="0.2">
      <c r="B1690" s="46" t="s">
        <v>51</v>
      </c>
      <c r="D1690" s="49">
        <f>_xll.qlCalendarAdvance(LocalCalendar,$D1689,B1690,"f",FALSE)</f>
        <v>51152</v>
      </c>
      <c r="E1690" s="49">
        <f>_xll.qlInterestRateIndexValueDate(IndexON,D1690)</f>
        <v>51152</v>
      </c>
      <c r="F1690" s="52">
        <f>IFERROR(_xll.qlIndexFixing(IndexON,D1690,TRUE,_xll.ohTrigger(RecalcTrigger,TriggerON)),NA())</f>
        <v>2.9609972253776817E-2</v>
      </c>
      <c r="H1690" s="49">
        <f>_xll.qlCalendarAdvance(IborCalendar,$H1689,B1690,"f",FALSE)</f>
        <v>51139</v>
      </c>
      <c r="I1690" s="49">
        <f>_xll.qlInterestRateIndexValueDate(Index1M,$H1690)</f>
        <v>51141</v>
      </c>
      <c r="J1690" s="52">
        <f>IFERROR(_xll.qlIndexFixing(Index1M,$H1690,TRUE,_xll.ohTrigger(RecalcTrigger,Trigger1M)),NA())</f>
        <v>3.0368195253236634E-2</v>
      </c>
      <c r="K1690" s="52">
        <f>IFERROR(_xll.qlIndexFixing(ONIndex1M,I1690,TRUE,_xll.ohTrigger(RecalcTrigger,Trigger1M)),NA())</f>
        <v>3.0332558414682964E-2</v>
      </c>
      <c r="L1690" s="52">
        <f>IFERROR(_xll.qlIndexFixing(Index3M,H1690,TRUE,_xll.ohTrigger(RecalcTrigger,Trigger3M)),NA())</f>
        <v>3.1663312984122838E-2</v>
      </c>
      <c r="M1690" s="52">
        <f>IFERROR(_xll.qlIndexFixing(ONIndex3M,I1690,TRUE,_xll.ohTrigger(RecalcTrigger,Trigger3M)),NA())</f>
        <v>3.1545641474259867E-2</v>
      </c>
      <c r="N1690" s="52">
        <f>IFERROR(_xll.qlIndexFixing(Index6M,$H1690,TRUE,_xll.ohTrigger(RecalcTrigger,Trigger6M)),NA())</f>
        <v>3.2827300006024261E-2</v>
      </c>
      <c r="O1690" s="52">
        <f>IFERROR(_xll.qlIndexFixing(ONIndex6M,I1690,TRUE,_xll.ohTrigger(RecalcTrigger,Trigger6M)),NA())</f>
        <v>3.2566010232173426E-2</v>
      </c>
      <c r="P1690" s="52">
        <f>IFERROR(_xll.qlIndexFixing(Index1Y,$H1690,TRUE,_xll.ohTrigger(RecalcTrigger,Trigger1Y)),NA())</f>
        <v>3.4625609009594709E-2</v>
      </c>
      <c r="Q1690" s="52">
        <f>IFERROR(_xll.qlIndexFixing(ONIndex1Y,I1690,TRUE,_xll.ohTrigger(RecalcTrigger,Trigger1Y)),NA())</f>
        <v>3.375082225762327E-2</v>
      </c>
    </row>
    <row r="1691" spans="2:17" x14ac:dyDescent="0.2">
      <c r="B1691" s="46" t="s">
        <v>51</v>
      </c>
      <c r="D1691" s="49">
        <f>_xll.qlCalendarAdvance(LocalCalendar,$D1690,B1691,"f",FALSE)</f>
        <v>51159</v>
      </c>
      <c r="E1691" s="49">
        <f>_xll.qlInterestRateIndexValueDate(IndexON,D1691)</f>
        <v>51159</v>
      </c>
      <c r="F1691" s="52">
        <f>IFERROR(_xll.qlIndexFixing(IndexON,D1691,TRUE,_xll.ohTrigger(RecalcTrigger,TriggerON)),NA())</f>
        <v>2.9612291202969487E-2</v>
      </c>
      <c r="H1691" s="49">
        <f>_xll.qlCalendarAdvance(IborCalendar,$H1690,B1691,"f",FALSE)</f>
        <v>51146</v>
      </c>
      <c r="I1691" s="49">
        <f>_xll.qlInterestRateIndexValueDate(Index1M,$H1691)</f>
        <v>51148</v>
      </c>
      <c r="J1691" s="52">
        <f>IFERROR(_xll.qlIndexFixing(Index1M,$H1691,TRUE,_xll.ohTrigger(RecalcTrigger,Trigger1M)),NA())</f>
        <v>3.0368131956730531E-2</v>
      </c>
      <c r="K1691" s="52">
        <f>IFERROR(_xll.qlIndexFixing(ONIndex1M,I1691,TRUE,_xll.ohTrigger(RecalcTrigger,Trigger1M)),NA())</f>
        <v>3.0333728423752593E-2</v>
      </c>
      <c r="L1691" s="52">
        <f>IFERROR(_xll.qlIndexFixing(Index3M,H1691,TRUE,_xll.ohTrigger(RecalcTrigger,Trigger3M)),NA())</f>
        <v>3.1662677916383782E-2</v>
      </c>
      <c r="M1691" s="52">
        <f>IFERROR(_xll.qlIndexFixing(ONIndex3M,I1691,TRUE,_xll.ohTrigger(RecalcTrigger,Trigger3M)),NA())</f>
        <v>3.1546236987025633E-2</v>
      </c>
      <c r="N1691" s="52">
        <f>IFERROR(_xll.qlIndexFixing(Index6M,$H1691,TRUE,_xll.ohTrigger(RecalcTrigger,Trigger6M)),NA())</f>
        <v>3.2827092337626616E-2</v>
      </c>
      <c r="O1691" s="52">
        <f>IFERROR(_xll.qlIndexFixing(ONIndex6M,I1691,TRUE,_xll.ohTrigger(RecalcTrigger,Trigger6M)),NA())</f>
        <v>3.2567009795605451E-2</v>
      </c>
      <c r="P1691" s="52">
        <f>IFERROR(_xll.qlIndexFixing(Index1Y,$H1691,TRUE,_xll.ohTrigger(RecalcTrigger,Trigger1Y)),NA())</f>
        <v>3.4636775264668421E-2</v>
      </c>
      <c r="Q1691" s="52">
        <f>IFERROR(_xll.qlIndexFixing(ONIndex1Y,I1691,TRUE,_xll.ohTrigger(RecalcTrigger,Trigger1Y)),NA())</f>
        <v>3.37628537905732E-2</v>
      </c>
    </row>
    <row r="1692" spans="2:17" x14ac:dyDescent="0.2">
      <c r="B1692" s="46" t="s">
        <v>51</v>
      </c>
      <c r="D1692" s="49">
        <f>_xll.qlCalendarAdvance(LocalCalendar,$D1691,B1692,"f",FALSE)</f>
        <v>51166</v>
      </c>
      <c r="E1692" s="49">
        <f>_xll.qlInterestRateIndexValueDate(IndexON,D1692)</f>
        <v>51166</v>
      </c>
      <c r="F1692" s="52">
        <f>IFERROR(_xll.qlIndexFixing(IndexON,D1692,TRUE,_xll.ohTrigger(RecalcTrigger,TriggerON)),NA())</f>
        <v>2.9614648670950317E-2</v>
      </c>
      <c r="H1692" s="49">
        <f>_xll.qlCalendarAdvance(IborCalendar,$H1691,B1692,"f",FALSE)</f>
        <v>51153</v>
      </c>
      <c r="I1692" s="49">
        <f>_xll.qlInterestRateIndexValueDate(Index1M,$H1692)</f>
        <v>51155</v>
      </c>
      <c r="J1692" s="52">
        <f>IFERROR(_xll.qlIndexFixing(Index1M,$H1692,TRUE,_xll.ohTrigger(RecalcTrigger,Trigger1M)),NA())</f>
        <v>3.0369366212272819E-2</v>
      </c>
      <c r="K1692" s="52">
        <f>IFERROR(_xll.qlIndexFixing(ONIndex1M,I1692,TRUE,_xll.ohTrigger(RecalcTrigger,Trigger1M)),NA())</f>
        <v>3.0332374769930226E-2</v>
      </c>
      <c r="L1692" s="52">
        <f>IFERROR(_xll.qlIndexFixing(Index3M,H1692,TRUE,_xll.ohTrigger(RecalcTrigger,Trigger3M)),NA())</f>
        <v>3.16620596062396E-2</v>
      </c>
      <c r="M1692" s="52">
        <f>IFERROR(_xll.qlIndexFixing(ONIndex3M,I1692,TRUE,_xll.ohTrigger(RecalcTrigger,Trigger3M)),NA())</f>
        <v>3.1544188673473528E-2</v>
      </c>
      <c r="N1692" s="52">
        <f>IFERROR(_xll.qlIndexFixing(Index6M,$H1692,TRUE,_xll.ohTrigger(RecalcTrigger,Trigger6M)),NA())</f>
        <v>3.2826901071736019E-2</v>
      </c>
      <c r="O1692" s="52">
        <f>IFERROR(_xll.qlIndexFixing(ONIndex6M,I1692,TRUE,_xll.ohTrigger(RecalcTrigger,Trigger6M)),NA())</f>
        <v>3.2565143968019683E-2</v>
      </c>
      <c r="P1692" s="52">
        <f>IFERROR(_xll.qlIndexFixing(Index1Y,$H1692,TRUE,_xll.ohTrigger(RecalcTrigger,Trigger1Y)),NA())</f>
        <v>3.4650365262704222E-2</v>
      </c>
      <c r="Q1692" s="52">
        <f>IFERROR(_xll.qlIndexFixing(ONIndex1Y,I1692,TRUE,_xll.ohTrigger(RecalcTrigger,Trigger1Y)),NA())</f>
        <v>3.3770412931106719E-2</v>
      </c>
    </row>
    <row r="1693" spans="2:17" x14ac:dyDescent="0.2">
      <c r="B1693" s="46" t="s">
        <v>51</v>
      </c>
      <c r="D1693" s="49">
        <f>_xll.qlCalendarAdvance(LocalCalendar,$D1692,B1693,"f",FALSE)</f>
        <v>51173</v>
      </c>
      <c r="E1693" s="49">
        <f>_xll.qlInterestRateIndexValueDate(IndexON,D1693)</f>
        <v>51173</v>
      </c>
      <c r="F1693" s="52">
        <f>IFERROR(_xll.qlIndexFixing(IndexON,D1693,TRUE,_xll.ohTrigger(RecalcTrigger,TriggerON)),NA())</f>
        <v>2.9617044657879177E-2</v>
      </c>
      <c r="H1693" s="49">
        <f>_xll.qlCalendarAdvance(IborCalendar,$H1692,B1693,"f",FALSE)</f>
        <v>51160</v>
      </c>
      <c r="I1693" s="49">
        <f>_xll.qlInterestRateIndexValueDate(Index1M,$H1693)</f>
        <v>51162</v>
      </c>
      <c r="J1693" s="52">
        <f>IFERROR(_xll.qlIndexFixing(Index1M,$H1693,TRUE,_xll.ohTrigger(RecalcTrigger,Trigger1M)),NA())</f>
        <v>3.036806284916441E-2</v>
      </c>
      <c r="K1693" s="52">
        <f>IFERROR(_xll.qlIndexFixing(ONIndex1M,I1693,TRUE,_xll.ohTrigger(RecalcTrigger,Trigger1M)),NA())</f>
        <v>3.0332311622576213E-2</v>
      </c>
      <c r="L1693" s="52">
        <f>IFERROR(_xll.qlIndexFixing(Index3M,H1693,TRUE,_xll.ohTrigger(RecalcTrigger,Trigger3M)),NA())</f>
        <v>3.1661458053685018E-2</v>
      </c>
      <c r="M1693" s="52">
        <f>IFERROR(_xll.qlIndexFixing(ONIndex3M,I1693,TRUE,_xll.ohTrigger(RecalcTrigger,Trigger3M)),NA())</f>
        <v>3.1543487216367794E-2</v>
      </c>
      <c r="N1693" s="52">
        <f>IFERROR(_xll.qlIndexFixing(Index6M,$H1693,TRUE,_xll.ohTrigger(RecalcTrigger,Trigger6M)),NA())</f>
        <v>3.2826724883139119E-2</v>
      </c>
      <c r="O1693" s="52">
        <f>IFERROR(_xll.qlIndexFixing(ONIndex6M,I1693,TRUE,_xll.ohTrigger(RecalcTrigger,Trigger6M)),NA())</f>
        <v>3.2564738956368799E-2</v>
      </c>
      <c r="P1693" s="52">
        <f>IFERROR(_xll.qlIndexFixing(Index1Y,$H1693,TRUE,_xll.ohTrigger(RecalcTrigger,Trigger1Y)),NA())</f>
        <v>3.4659077149152971E-2</v>
      </c>
      <c r="Q1693" s="52">
        <f>IFERROR(_xll.qlIndexFixing(ONIndex1Y,I1693,TRUE,_xll.ohTrigger(RecalcTrigger,Trigger1Y)),NA())</f>
        <v>3.3780350058680852E-2</v>
      </c>
    </row>
    <row r="1694" spans="2:17" x14ac:dyDescent="0.2">
      <c r="B1694" s="46" t="s">
        <v>51</v>
      </c>
      <c r="D1694" s="49">
        <f>_xll.qlCalendarAdvance(LocalCalendar,$D1693,B1694,"f",FALSE)</f>
        <v>51180</v>
      </c>
      <c r="E1694" s="49">
        <f>_xll.qlInterestRateIndexValueDate(IndexON,D1694)</f>
        <v>51180</v>
      </c>
      <c r="F1694" s="52">
        <f>IFERROR(_xll.qlIndexFixing(IndexON,D1694,TRUE,_xll.ohTrigger(RecalcTrigger,TriggerON)),NA())</f>
        <v>2.9619479163756068E-2</v>
      </c>
      <c r="H1694" s="49">
        <f>_xll.qlCalendarAdvance(IborCalendar,$H1693,B1694,"f",FALSE)</f>
        <v>51167</v>
      </c>
      <c r="I1694" s="49">
        <f>_xll.qlInterestRateIndexValueDate(Index1M,$H1694)</f>
        <v>51169</v>
      </c>
      <c r="J1694" s="52">
        <f>IFERROR(_xll.qlIndexFixing(Index1M,$H1694,TRUE,_xll.ohTrigger(RecalcTrigger,Trigger1M)),NA())</f>
        <v>3.0368057038106969E-2</v>
      </c>
      <c r="K1694" s="52">
        <f>IFERROR(_xll.qlIndexFixing(ONIndex1M,I1694,TRUE,_xll.ohTrigger(RecalcTrigger,Trigger1M)),NA())</f>
        <v>3.0332267591877127E-2</v>
      </c>
      <c r="L1694" s="52">
        <f>IFERROR(_xll.qlIndexFixing(Index3M,H1694,TRUE,_xll.ohTrigger(RecalcTrigger,Trigger3M)),NA())</f>
        <v>3.1659523394013789E-2</v>
      </c>
      <c r="M1694" s="52">
        <f>IFERROR(_xll.qlIndexFixing(ONIndex3M,I1694,TRUE,_xll.ohTrigger(RecalcTrigger,Trigger3M)),NA())</f>
        <v>3.1542802388013769E-2</v>
      </c>
      <c r="N1694" s="52">
        <f>IFERROR(_xll.qlIndexFixing(Index6M,$H1694,TRUE,_xll.ohTrigger(RecalcTrigger,Trigger6M)),NA())</f>
        <v>3.282656244662345E-2</v>
      </c>
      <c r="O1694" s="52">
        <f>IFERROR(_xll.qlIndexFixing(ONIndex6M,I1694,TRUE,_xll.ohTrigger(RecalcTrigger,Trigger6M)),NA())</f>
        <v>3.2564352691668574E-2</v>
      </c>
      <c r="P1694" s="52">
        <f>IFERROR(_xll.qlIndexFixing(Index1Y,$H1694,TRUE,_xll.ohTrigger(RecalcTrigger,Trigger1Y)),NA())</f>
        <v>3.4670205256042128E-2</v>
      </c>
      <c r="Q1694" s="52">
        <f>IFERROR(_xll.qlIndexFixing(ONIndex1Y,I1694,TRUE,_xll.ohTrigger(RecalcTrigger,Trigger1Y)),NA())</f>
        <v>3.3790381713441064E-2</v>
      </c>
    </row>
    <row r="1695" spans="2:17" x14ac:dyDescent="0.2">
      <c r="B1695" s="46" t="s">
        <v>51</v>
      </c>
      <c r="D1695" s="49">
        <f>_xll.qlCalendarAdvance(LocalCalendar,$D1694,B1695,"f",FALSE)</f>
        <v>51187</v>
      </c>
      <c r="E1695" s="49">
        <f>_xll.qlInterestRateIndexValueDate(IndexON,D1695)</f>
        <v>51187</v>
      </c>
      <c r="F1695" s="52">
        <f>IFERROR(_xll.qlIndexFixing(IndexON,D1695,TRUE,_xll.ohTrigger(RecalcTrigger,TriggerON)),NA())</f>
        <v>2.9621952188421119E-2</v>
      </c>
      <c r="H1695" s="49">
        <f>_xll.qlCalendarAdvance(IborCalendar,$H1694,B1695,"f",FALSE)</f>
        <v>51174</v>
      </c>
      <c r="I1695" s="49">
        <f>_xll.qlInterestRateIndexValueDate(Index1M,$H1695)</f>
        <v>51176</v>
      </c>
      <c r="J1695" s="52">
        <f>IFERROR(_xll.qlIndexFixing(Index1M,$H1695,TRUE,_xll.ohTrigger(RecalcTrigger,Trigger1M)),NA())</f>
        <v>3.036807038885973E-2</v>
      </c>
      <c r="K1695" s="52">
        <f>IFERROR(_xll.qlIndexFixing(ONIndex1M,I1695,TRUE,_xll.ohTrigger(RecalcTrigger,Trigger1M)),NA())</f>
        <v>3.0332242677832966E-2</v>
      </c>
      <c r="L1695" s="52">
        <f>IFERROR(_xll.qlIndexFixing(Index3M,H1695,TRUE,_xll.ohTrigger(RecalcTrigger,Trigger3M)),NA())</f>
        <v>3.1658954209505374E-2</v>
      </c>
      <c r="M1695" s="52">
        <f>IFERROR(_xll.qlIndexFixing(ONIndex3M,I1695,TRUE,_xll.ohTrigger(RecalcTrigger,Trigger3M)),NA())</f>
        <v>3.1542134188491389E-2</v>
      </c>
      <c r="N1695" s="52">
        <f>IFERROR(_xll.qlIndexFixing(Index6M,$H1695,TRUE,_xll.ohTrigger(RecalcTrigger,Trigger6M)),NA())</f>
        <v>3.2826412436978744E-2</v>
      </c>
      <c r="O1695" s="52">
        <f>IFERROR(_xll.qlIndexFixing(ONIndex6M,I1695,TRUE,_xll.ohTrigger(RecalcTrigger,Trigger6M)),NA())</f>
        <v>3.2563985173919008E-2</v>
      </c>
      <c r="P1695" s="52">
        <f>IFERROR(_xll.qlIndexFixing(Index1Y,$H1695,TRUE,_xll.ohTrigger(RecalcTrigger,Trigger1Y)),NA())</f>
        <v>3.4681313124074589E-2</v>
      </c>
      <c r="Q1695" s="52">
        <f>IFERROR(_xll.qlIndexFixing(ONIndex1Y,I1695,TRUE,_xll.ohTrigger(RecalcTrigger,Trigger1Y)),NA())</f>
        <v>3.3800507895467291E-2</v>
      </c>
    </row>
    <row r="1696" spans="2:17" x14ac:dyDescent="0.2">
      <c r="B1696" s="46" t="s">
        <v>51</v>
      </c>
      <c r="D1696" s="49">
        <f>_xll.qlCalendarAdvance(LocalCalendar,$D1695,B1696,"f",FALSE)</f>
        <v>51194</v>
      </c>
      <c r="E1696" s="49">
        <f>_xll.qlInterestRateIndexValueDate(IndexON,D1696)</f>
        <v>51194</v>
      </c>
      <c r="F1696" s="52">
        <f>IFERROR(_xll.qlIndexFixing(IndexON,D1696,TRUE,_xll.ohTrigger(RecalcTrigger,TriggerON)),NA())</f>
        <v>2.9624463731954265E-2</v>
      </c>
      <c r="H1696" s="49">
        <f>_xll.qlCalendarAdvance(IborCalendar,$H1695,B1696,"f",FALSE)</f>
        <v>51181</v>
      </c>
      <c r="I1696" s="49">
        <f>_xll.qlInterestRateIndexValueDate(Index1M,$H1696)</f>
        <v>51183</v>
      </c>
      <c r="J1696" s="52">
        <f>IFERROR(_xll.qlIndexFixing(Index1M,$H1696,TRUE,_xll.ohTrigger(RecalcTrigger,Trigger1M)),NA())</f>
        <v>3.0368102901427853E-2</v>
      </c>
      <c r="K1696" s="52">
        <f>IFERROR(_xll.qlIndexFixing(ONIndex1M,I1696,TRUE,_xll.ohTrigger(RecalcTrigger,Trigger1M)),NA())</f>
        <v>3.0333515079650208E-2</v>
      </c>
      <c r="L1696" s="52">
        <f>IFERROR(_xll.qlIndexFixing(Index3M,H1696,TRUE,_xll.ohTrigger(RecalcTrigger,Trigger3M)),NA())</f>
        <v>3.1658401781093914E-2</v>
      </c>
      <c r="M1696" s="52">
        <f>IFERROR(_xll.qlIndexFixing(ONIndex3M,I1696,TRUE,_xll.ohTrigger(RecalcTrigger,Trigger3M)),NA())</f>
        <v>3.1542818484684432E-2</v>
      </c>
      <c r="N1696" s="52">
        <f>IFERROR(_xll.qlIndexFixing(Index6M,$H1696,TRUE,_xll.ohTrigger(RecalcTrigger,Trigger6M)),NA())</f>
        <v>3.2826273528994289E-2</v>
      </c>
      <c r="O1696" s="52">
        <f>IFERROR(_xll.qlIndexFixing(ONIndex6M,I1696,TRUE,_xll.ohTrigger(RecalcTrigger,Trigger6M)),NA())</f>
        <v>3.2565084993367854E-2</v>
      </c>
      <c r="P1696" s="52">
        <f>IFERROR(_xll.qlIndexFixing(Index1Y,$H1696,TRUE,_xll.ohTrigger(RecalcTrigger,Trigger1Y)),NA())</f>
        <v>3.4694814588363959E-2</v>
      </c>
      <c r="Q1696" s="52">
        <f>IFERROR(_xll.qlIndexFixing(ONIndex1Y,I1696,TRUE,_xll.ohTrigger(RecalcTrigger,Trigger1Y)),NA())</f>
        <v>3.3813050534454714E-2</v>
      </c>
    </row>
    <row r="1697" spans="2:17" x14ac:dyDescent="0.2">
      <c r="B1697" s="46" t="s">
        <v>51</v>
      </c>
      <c r="D1697" s="49">
        <f>_xll.qlCalendarAdvance(LocalCalendar,$D1696,B1697,"f",FALSE)</f>
        <v>51201</v>
      </c>
      <c r="E1697" s="49">
        <f>_xll.qlInterestRateIndexValueDate(IndexON,D1697)</f>
        <v>51201</v>
      </c>
      <c r="F1697" s="52">
        <f>IFERROR(_xll.qlIndexFixing(IndexON,D1697,TRUE,_xll.ohTrigger(RecalcTrigger,TriggerON)),NA())</f>
        <v>2.9627013794515378E-2</v>
      </c>
      <c r="H1697" s="49">
        <f>_xll.qlCalendarAdvance(IborCalendar,$H1696,B1697,"f",FALSE)</f>
        <v>51188</v>
      </c>
      <c r="I1697" s="49">
        <f>_xll.qlInterestRateIndexValueDate(Index1M,$H1697)</f>
        <v>51190</v>
      </c>
      <c r="J1697" s="52">
        <f>IFERROR(_xll.qlIndexFixing(Index1M,$H1697,TRUE,_xll.ohTrigger(RecalcTrigger,Trigger1M)),NA())</f>
        <v>3.0368154575808756E-2</v>
      </c>
      <c r="K1697" s="52">
        <f>IFERROR(_xll.qlIndexFixing(ONIndex1M,I1697,TRUE,_xll.ohTrigger(RecalcTrigger,Trigger1M)),NA())</f>
        <v>3.0332250199736066E-2</v>
      </c>
      <c r="L1697" s="52">
        <f>IFERROR(_xll.qlIndexFixing(Index3M,H1697,TRUE,_xll.ohTrigger(RecalcTrigger,Trigger3M)),NA())</f>
        <v>3.1657866108775856E-2</v>
      </c>
      <c r="M1697" s="52">
        <f>IFERROR(_xll.qlIndexFixing(ONIndex3M,I1697,TRUE,_xll.ohTrigger(RecalcTrigger,Trigger3M)),NA())</f>
        <v>3.1540847675861627E-2</v>
      </c>
      <c r="N1697" s="52">
        <f>IFERROR(_xll.qlIndexFixing(Index6M,$H1697,TRUE,_xll.ohTrigger(RecalcTrigger,Trigger6M)),NA())</f>
        <v>3.2826144397459373E-2</v>
      </c>
      <c r="O1697" s="52">
        <f>IFERROR(_xll.qlIndexFixing(ONIndex6M,I1697,TRUE,_xll.ohTrigger(RecalcTrigger,Trigger6M)),NA())</f>
        <v>3.256330637927185E-2</v>
      </c>
      <c r="P1697" s="52">
        <f>IFERROR(_xll.qlIndexFixing(Index1Y,$H1697,TRUE,_xll.ohTrigger(RecalcTrigger,Trigger1Y)),NA())</f>
        <v>3.4703453096723048E-2</v>
      </c>
      <c r="Q1697" s="52">
        <f>IFERROR(_xll.qlIndexFixing(ONIndex1Y,I1697,TRUE,_xll.ohTrigger(RecalcTrigger,Trigger1Y)),NA())</f>
        <v>3.3821043841371079E-2</v>
      </c>
    </row>
    <row r="1698" spans="2:17" x14ac:dyDescent="0.2">
      <c r="B1698" s="46" t="s">
        <v>51</v>
      </c>
      <c r="D1698" s="49">
        <f>_xll.qlCalendarAdvance(LocalCalendar,$D1697,B1698,"f",FALSE)</f>
        <v>51208</v>
      </c>
      <c r="E1698" s="49">
        <f>_xll.qlInterestRateIndexValueDate(IndexON,D1698)</f>
        <v>51208</v>
      </c>
      <c r="F1698" s="52">
        <f>IFERROR(_xll.qlIndexFixing(IndexON,D1698,TRUE,_xll.ohTrigger(RecalcTrigger,TriggerON)),NA())</f>
        <v>2.962960237586465E-2</v>
      </c>
      <c r="H1698" s="49">
        <f>_xll.qlCalendarAdvance(IborCalendar,$H1697,B1698,"f",FALSE)</f>
        <v>51195</v>
      </c>
      <c r="I1698" s="49">
        <f>_xll.qlInterestRateIndexValueDate(Index1M,$H1698)</f>
        <v>51197</v>
      </c>
      <c r="J1698" s="52">
        <f>IFERROR(_xll.qlIndexFixing(Index1M,$H1698,TRUE,_xll.ohTrigger(RecalcTrigger,Trigger1M)),NA())</f>
        <v>3.0369512026733325E-2</v>
      </c>
      <c r="K1698" s="52">
        <f>IFERROR(_xll.qlIndexFixing(ONIndex1M,I1698,TRUE,_xll.ohTrigger(RecalcTrigger,Trigger1M)),NA())</f>
        <v>3.0332282635736618E-2</v>
      </c>
      <c r="L1698" s="52">
        <f>IFERROR(_xll.qlIndexFixing(Index3M,H1698,TRUE,_xll.ohTrigger(RecalcTrigger,Trigger3M)),NA())</f>
        <v>3.1662766175647943E-2</v>
      </c>
      <c r="M1698" s="52">
        <f>IFERROR(_xll.qlIndexFixing(ONIndex3M,I1698,TRUE,_xll.ohTrigger(RecalcTrigger,Trigger3M)),NA())</f>
        <v>3.1540229362807537E-2</v>
      </c>
      <c r="N1698" s="52">
        <f>IFERROR(_xll.qlIndexFixing(Index6M,$H1698,TRUE,_xll.ohTrigger(RecalcTrigger,Trigger6M)),NA())</f>
        <v>3.2831956030850727E-2</v>
      </c>
      <c r="O1698" s="52">
        <f>IFERROR(_xll.qlIndexFixing(ONIndex6M,I1698,TRUE,_xll.ohTrigger(RecalcTrigger,Trigger6M)),NA())</f>
        <v>3.256299510242755E-2</v>
      </c>
      <c r="P1698" s="52">
        <f>IFERROR(_xll.qlIndexFixing(Index1Y,$H1698,TRUE,_xll.ohTrigger(RecalcTrigger,Trigger1Y)),NA())</f>
        <v>3.4714477677510722E-2</v>
      </c>
      <c r="Q1698" s="52">
        <f>IFERROR(_xll.qlIndexFixing(ONIndex1Y,I1698,TRUE,_xll.ohTrigger(RecalcTrigger,Trigger1Y)),NA())</f>
        <v>3.3831453605328576E-2</v>
      </c>
    </row>
    <row r="1699" spans="2:17" x14ac:dyDescent="0.2">
      <c r="B1699" s="46" t="s">
        <v>51</v>
      </c>
      <c r="D1699" s="49">
        <f>_xll.qlCalendarAdvance(LocalCalendar,$D1698,B1699,"f",FALSE)</f>
        <v>51215</v>
      </c>
      <c r="E1699" s="49">
        <f>_xll.qlInterestRateIndexValueDate(IndexON,D1699)</f>
        <v>51215</v>
      </c>
      <c r="F1699" s="52">
        <f>IFERROR(_xll.qlIndexFixing(IndexON,D1699,TRUE,_xll.ohTrigger(RecalcTrigger,TriggerON)),NA())</f>
        <v>2.9632229476002081E-2</v>
      </c>
      <c r="H1699" s="49">
        <f>_xll.qlCalendarAdvance(IborCalendar,$H1698,B1699,"f",FALSE)</f>
        <v>51202</v>
      </c>
      <c r="I1699" s="49">
        <f>_xll.qlInterestRateIndexValueDate(Index1M,$H1699)</f>
        <v>51204</v>
      </c>
      <c r="J1699" s="52">
        <f>IFERROR(_xll.qlIndexFixing(Index1M,$H1699,TRUE,_xll.ohTrigger(RecalcTrigger,Trigger1M)),NA())</f>
        <v>3.0368315410024379E-2</v>
      </c>
      <c r="K1699" s="52">
        <f>IFERROR(_xll.qlIndexFixing(ONIndex1M,I1699,TRUE,_xll.ohTrigger(RecalcTrigger,Trigger1M)),NA())</f>
        <v>3.0332334188365451E-2</v>
      </c>
      <c r="L1699" s="52">
        <f>IFERROR(_xll.qlIndexFixing(Index3M,H1699,TRUE,_xll.ohTrigger(RecalcTrigger,Trigger3M)),NA())</f>
        <v>3.1662268628651152E-2</v>
      </c>
      <c r="M1699" s="52">
        <f>IFERROR(_xll.qlIndexFixing(ONIndex3M,I1699,TRUE,_xll.ohTrigger(RecalcTrigger,Trigger3M)),NA())</f>
        <v>3.1539627678531801E-2</v>
      </c>
      <c r="N1699" s="52">
        <f>IFERROR(_xll.qlIndexFixing(Index6M,$H1699,TRUE,_xll.ohTrigger(RecalcTrigger,Trigger6M)),NA())</f>
        <v>3.2830358922178907E-2</v>
      </c>
      <c r="O1699" s="52">
        <f>IFERROR(_xll.qlIndexFixing(ONIndex6M,I1699,TRUE,_xll.ohTrigger(RecalcTrigger,Trigger6M)),NA())</f>
        <v>3.2562702572453972E-2</v>
      </c>
      <c r="P1699" s="52">
        <f>IFERROR(_xll.qlIndexFixing(Index1Y,$H1699,TRUE,_xll.ohTrigger(RecalcTrigger,Trigger1Y)),NA())</f>
        <v>3.4725466971786162E-2</v>
      </c>
      <c r="Q1699" s="52">
        <f>IFERROR(_xll.qlIndexFixing(ONIndex1Y,I1699,TRUE,_xll.ohTrigger(RecalcTrigger,Trigger1Y)),NA())</f>
        <v>3.3841957896578734E-2</v>
      </c>
    </row>
    <row r="1700" spans="2:17" x14ac:dyDescent="0.2">
      <c r="B1700" s="46" t="s">
        <v>51</v>
      </c>
      <c r="D1700" s="49">
        <f>_xll.qlCalendarAdvance(LocalCalendar,$D1699,B1700,"f",FALSE)</f>
        <v>51222</v>
      </c>
      <c r="E1700" s="49">
        <f>_xll.qlInterestRateIndexValueDate(IndexON,D1700)</f>
        <v>51222</v>
      </c>
      <c r="F1700" s="52">
        <f>IFERROR(_xll.qlIndexFixing(IndexON,D1700,TRUE,_xll.ohTrigger(RecalcTrigger,TriggerON)),NA())</f>
        <v>2.9634895095087543E-2</v>
      </c>
      <c r="H1700" s="49">
        <f>_xll.qlCalendarAdvance(IborCalendar,$H1699,B1700,"f",FALSE)</f>
        <v>51209</v>
      </c>
      <c r="I1700" s="49">
        <f>_xll.qlInterestRateIndexValueDate(Index1M,$H1700)</f>
        <v>51211</v>
      </c>
      <c r="J1700" s="52">
        <f>IFERROR(_xll.qlIndexFixing(Index1M,$H1700,TRUE,_xll.ohTrigger(RecalcTrigger,Trigger1M)),NA())</f>
        <v>3.0368424569853943E-2</v>
      </c>
      <c r="K1700" s="52">
        <f>IFERROR(_xll.qlIndexFixing(ONIndex1M,I1700,TRUE,_xll.ohTrigger(RecalcTrigger,Trigger1M)),NA())</f>
        <v>3.0332404857649209E-2</v>
      </c>
      <c r="L1700" s="52">
        <f>IFERROR(_xll.qlIndexFixing(Index3M,H1700,TRUE,_xll.ohTrigger(RecalcTrigger,Trigger3M)),NA())</f>
        <v>3.1661787843598528E-2</v>
      </c>
      <c r="M1700" s="52">
        <f>IFERROR(_xll.qlIndexFixing(ONIndex3M,I1700,TRUE,_xll.ohTrigger(RecalcTrigger,Trigger3M)),NA())</f>
        <v>3.153904262308771E-2</v>
      </c>
      <c r="N1700" s="52">
        <f>IFERROR(_xll.qlIndexFixing(Index6M,$H1700,TRUE,_xll.ohTrigger(RecalcTrigger,Trigger6M)),NA())</f>
        <v>3.2830250421133349E-2</v>
      </c>
      <c r="O1700" s="52">
        <f>IFERROR(_xll.qlIndexFixing(ONIndex6M,I1700,TRUE,_xll.ohTrigger(RecalcTrigger,Trigger6M)),NA())</f>
        <v>3.2562428789510989E-2</v>
      </c>
      <c r="P1700" s="52">
        <f>IFERROR(_xll.qlIndexFixing(Index1Y,$H1700,TRUE,_xll.ohTrigger(RecalcTrigger,Trigger1Y)),NA())</f>
        <v>3.4736417217235305E-2</v>
      </c>
      <c r="Q1700" s="52">
        <f>IFERROR(_xll.qlIndexFixing(ONIndex1Y,I1700,TRUE,_xll.ohTrigger(RecalcTrigger,Trigger1Y)),NA())</f>
        <v>3.3852556715281423E-2</v>
      </c>
    </row>
    <row r="1701" spans="2:17" x14ac:dyDescent="0.2">
      <c r="B1701" s="46" t="s">
        <v>51</v>
      </c>
      <c r="D1701" s="49">
        <f>_xll.qlCalendarAdvance(LocalCalendar,$D1700,B1701,"f",FALSE)</f>
        <v>51229</v>
      </c>
      <c r="E1701" s="49">
        <f>_xll.qlInterestRateIndexValueDate(IndexON,D1701)</f>
        <v>51229</v>
      </c>
      <c r="F1701" s="52">
        <f>IFERROR(_xll.qlIndexFixing(IndexON,D1701,TRUE,_xll.ohTrigger(RecalcTrigger,TriggerON)),NA())</f>
        <v>2.9637599233121037E-2</v>
      </c>
      <c r="H1701" s="49">
        <f>_xll.qlCalendarAdvance(IborCalendar,$H1700,B1701,"f",FALSE)</f>
        <v>51216</v>
      </c>
      <c r="I1701" s="49">
        <f>_xll.qlInterestRateIndexValueDate(Index1M,$H1701)</f>
        <v>51218</v>
      </c>
      <c r="J1701" s="52">
        <f>IFERROR(_xll.qlIndexFixing(Index1M,$H1701,TRUE,_xll.ohTrigger(RecalcTrigger,Trigger1M)),NA())</f>
        <v>3.0368552891501442E-2</v>
      </c>
      <c r="K1701" s="52">
        <f>IFERROR(_xll.qlIndexFixing(ONIndex1M,I1701,TRUE,_xll.ohTrigger(RecalcTrigger,Trigger1M)),NA())</f>
        <v>3.0332494643614538E-2</v>
      </c>
      <c r="L1701" s="52">
        <f>IFERROR(_xll.qlIndexFixing(Index3M,H1701,TRUE,_xll.ohTrigger(RecalcTrigger,Trigger3M)),NA())</f>
        <v>3.1661323820484977E-2</v>
      </c>
      <c r="M1701" s="52">
        <f>IFERROR(_xll.qlIndexFixing(ONIndex3M,I1701,TRUE,_xll.ohTrigger(RecalcTrigger,Trigger3M)),NA())</f>
        <v>3.1538474196448618E-2</v>
      </c>
      <c r="N1701" s="52">
        <f>IFERROR(_xll.qlIndexFixing(Index6M,$H1701,TRUE,_xll.ohTrigger(RecalcTrigger,Trigger6M)),NA())</f>
        <v>3.2830146074481384E-2</v>
      </c>
      <c r="O1701" s="52">
        <f>IFERROR(_xll.qlIndexFixing(ONIndex6M,I1701,TRUE,_xll.ohTrigger(RecalcTrigger,Trigger6M)),NA())</f>
        <v>3.2562173753438728E-2</v>
      </c>
      <c r="P1701" s="52">
        <f>IFERROR(_xll.qlIndexFixing(Index1Y,$H1701,TRUE,_xll.ohTrigger(RecalcTrigger,Trigger1Y)),NA())</f>
        <v>3.4747324651384429E-2</v>
      </c>
      <c r="Q1701" s="52">
        <f>IFERROR(_xll.qlIndexFixing(ONIndex1Y,I1701,TRUE,_xll.ohTrigger(RecalcTrigger,Trigger1Y)),NA())</f>
        <v>3.3863250061330064E-2</v>
      </c>
    </row>
    <row r="1702" spans="2:17" x14ac:dyDescent="0.2">
      <c r="B1702" s="46" t="s">
        <v>51</v>
      </c>
      <c r="D1702" s="49">
        <f>_xll.qlCalendarAdvance(LocalCalendar,$D1701,B1702,"f",FALSE)</f>
        <v>51236</v>
      </c>
      <c r="E1702" s="49">
        <f>_xll.qlInterestRateIndexValueDate(IndexON,D1702)</f>
        <v>51236</v>
      </c>
      <c r="F1702" s="52">
        <f>IFERROR(_xll.qlIndexFixing(IndexON,D1702,TRUE,_xll.ohTrigger(RecalcTrigger,TriggerON)),NA())</f>
        <v>2.9640341890102562E-2</v>
      </c>
      <c r="H1702" s="49">
        <f>_xll.qlCalendarAdvance(IborCalendar,$H1701,B1702,"f",FALSE)</f>
        <v>51223</v>
      </c>
      <c r="I1702" s="49">
        <f>_xll.qlInterestRateIndexValueDate(Index1M,$H1702)</f>
        <v>51229</v>
      </c>
      <c r="J1702" s="52">
        <f>IFERROR(_xll.qlIndexFixing(Index1M,$H1702,TRUE,_xll.ohTrigger(RecalcTrigger,Trigger1M)),NA())</f>
        <v>3.0367500538925007E-2</v>
      </c>
      <c r="K1702" s="52">
        <f>IFERROR(_xll.qlIndexFixing(ONIndex1M,I1702,TRUE,_xll.ohTrigger(RecalcTrigger,Trigger1M)),NA())</f>
        <v>3.0330100549651462E-2</v>
      </c>
      <c r="L1702" s="52">
        <f>IFERROR(_xll.qlIndexFixing(Index3M,H1702,TRUE,_xll.ohTrigger(RecalcTrigger,Trigger3M)),NA())</f>
        <v>3.1656548068775811E-2</v>
      </c>
      <c r="M1702" s="52">
        <f>IFERROR(_xll.qlIndexFixing(ONIndex3M,I1702,TRUE,_xll.ohTrigger(RecalcTrigger,Trigger3M)),NA())</f>
        <v>3.153492844470307E-2</v>
      </c>
      <c r="N1702" s="52">
        <f>IFERROR(_xll.qlIndexFixing(Index6M,$H1702,TRUE,_xll.ohTrigger(RecalcTrigger,Trigger6M)),NA())</f>
        <v>3.2827024239181712E-2</v>
      </c>
      <c r="O1702" s="52">
        <f>IFERROR(_xll.qlIndexFixing(ONIndex6M,I1702,TRUE,_xll.ohTrigger(RecalcTrigger,Trigger6M)),NA())</f>
        <v>3.2558897048531321E-2</v>
      </c>
      <c r="P1702" s="52">
        <f>IFERROR(_xll.qlIndexFixing(Index1Y,$H1702,TRUE,_xll.ohTrigger(RecalcTrigger,Trigger1Y)),NA())</f>
        <v>3.4759595614052327E-2</v>
      </c>
      <c r="Q1702" s="52">
        <f>IFERROR(_xll.qlIndexFixing(ONIndex1Y,I1702,TRUE,_xll.ohTrigger(RecalcTrigger,Trigger1Y)),NA())</f>
        <v>3.387550186522148E-2</v>
      </c>
    </row>
    <row r="1703" spans="2:17" x14ac:dyDescent="0.2">
      <c r="B1703" s="46" t="s">
        <v>51</v>
      </c>
      <c r="D1703" s="49">
        <f>_xll.qlCalendarAdvance(LocalCalendar,$D1702,B1703,"f",FALSE)</f>
        <v>51243</v>
      </c>
      <c r="E1703" s="49">
        <f>_xll.qlInterestRateIndexValueDate(IndexON,D1703)</f>
        <v>51243</v>
      </c>
      <c r="F1703" s="52">
        <f>IFERROR(_xll.qlIndexFixing(IndexON,D1703,TRUE,_xll.ohTrigger(RecalcTrigger,TriggerON)),NA())</f>
        <v>2.9643123065792309E-2</v>
      </c>
      <c r="H1703" s="49">
        <f>_xll.qlCalendarAdvance(IborCalendar,$H1702,B1703,"f",FALSE)</f>
        <v>51230</v>
      </c>
      <c r="I1703" s="49">
        <f>_xll.qlInterestRateIndexValueDate(Index1M,$H1703)</f>
        <v>51232</v>
      </c>
      <c r="J1703" s="52">
        <f>IFERROR(_xll.qlIndexFixing(Index1M,$H1703,TRUE,_xll.ohTrigger(RecalcTrigger,Trigger1M)),NA())</f>
        <v>3.0370160533109425E-2</v>
      </c>
      <c r="K1703" s="52">
        <f>IFERROR(_xll.qlIndexFixing(ONIndex1M,I1703,TRUE,_xll.ohTrigger(RecalcTrigger,Trigger1M)),NA())</f>
        <v>3.0332731565563265E-2</v>
      </c>
      <c r="L1703" s="52">
        <f>IFERROR(_xll.qlIndexFixing(Index3M,H1703,TRUE,_xll.ohTrigger(RecalcTrigger,Trigger3M)),NA())</f>
        <v>3.165636385419552E-2</v>
      </c>
      <c r="M1703" s="52">
        <f>IFERROR(_xll.qlIndexFixing(ONIndex3M,I1703,TRUE,_xll.ohTrigger(RecalcTrigger,Trigger3M)),NA())</f>
        <v>3.1537387229638725E-2</v>
      </c>
      <c r="N1703" s="52">
        <f>IFERROR(_xll.qlIndexFixing(Index6M,$H1703,TRUE,_xll.ohTrigger(RecalcTrigger,Trigger6M)),NA())</f>
        <v>3.2831425948656248E-2</v>
      </c>
      <c r="O1703" s="52">
        <f>IFERROR(_xll.qlIndexFixing(ONIndex6M,I1703,TRUE,_xll.ohTrigger(RecalcTrigger,Trigger6M)),NA())</f>
        <v>3.2561719922252763E-2</v>
      </c>
      <c r="P1703" s="52">
        <f>IFERROR(_xll.qlIndexFixing(Index1Y,$H1703,TRUE,_xll.ohTrigger(RecalcTrigger,Trigger1Y)),NA())</f>
        <v>3.4768996035110675E-2</v>
      </c>
      <c r="Q1703" s="52">
        <f>IFERROR(_xll.qlIndexFixing(ONIndex1Y,I1703,TRUE,_xll.ohTrigger(RecalcTrigger,Trigger1Y)),NA())</f>
        <v>3.3884920335758295E-2</v>
      </c>
    </row>
    <row r="1704" spans="2:17" x14ac:dyDescent="0.2">
      <c r="B1704" s="46" t="s">
        <v>51</v>
      </c>
      <c r="D1704" s="49">
        <f>_xll.qlCalendarAdvance(LocalCalendar,$D1703,B1704,"f",FALSE)</f>
        <v>51250</v>
      </c>
      <c r="E1704" s="49">
        <f>_xll.qlInterestRateIndexValueDate(IndexON,D1704)</f>
        <v>51250</v>
      </c>
      <c r="F1704" s="52">
        <f>IFERROR(_xll.qlIndexFixing(IndexON,D1704,TRUE,_xll.ohTrigger(RecalcTrigger,TriggerON)),NA())</f>
        <v>2.9645942760510025E-2</v>
      </c>
      <c r="H1704" s="49">
        <f>_xll.qlCalendarAdvance(IborCalendar,$H1703,B1704,"f",FALSE)</f>
        <v>51237</v>
      </c>
      <c r="I1704" s="49">
        <f>_xll.qlInterestRateIndexValueDate(Index1M,$H1704)</f>
        <v>51239</v>
      </c>
      <c r="J1704" s="52">
        <f>IFERROR(_xll.qlIndexFixing(Index1M,$H1704,TRUE,_xll.ohTrigger(RecalcTrigger,Trigger1M)),NA())</f>
        <v>3.0369052827349002E-2</v>
      </c>
      <c r="K1704" s="52">
        <f>IFERROR(_xll.qlIndexFixing(ONIndex1M,I1704,TRUE,_xll.ohTrigger(RecalcTrigger,Trigger1M)),NA())</f>
        <v>3.0332878701546662E-2</v>
      </c>
      <c r="L1704" s="52">
        <f>IFERROR(_xll.qlIndexFixing(Index3M,H1704,TRUE,_xll.ohTrigger(RecalcTrigger,Trigger3M)),NA())</f>
        <v>3.1655944256406041E-2</v>
      </c>
      <c r="M1704" s="52">
        <f>IFERROR(_xll.qlIndexFixing(ONIndex3M,I1704,TRUE,_xll.ohTrigger(RecalcTrigger,Trigger3M)),NA())</f>
        <v>3.1536868689414632E-2</v>
      </c>
      <c r="N1704" s="52">
        <f>IFERROR(_xll.qlIndexFixing(Index6M,$H1704,TRUE,_xll.ohTrigger(RecalcTrigger,Trigger6M)),NA())</f>
        <v>3.2829844920168653E-2</v>
      </c>
      <c r="O1704" s="52">
        <f>IFERROR(_xll.qlIndexFixing(ONIndex6M,I1704,TRUE,_xll.ohTrigger(RecalcTrigger,Trigger6M)),NA())</f>
        <v>3.2561521127059123E-2</v>
      </c>
      <c r="P1704" s="52">
        <f>IFERROR(_xll.qlIndexFixing(Index1Y,$H1704,TRUE,_xll.ohTrigger(RecalcTrigger,Trigger1Y)),NA())</f>
        <v>3.4779752458966709E-2</v>
      </c>
      <c r="Q1704" s="52">
        <f>IFERROR(_xll.qlIndexFixing(ONIndex1Y,I1704,TRUE,_xll.ohTrigger(RecalcTrigger,Trigger1Y)),NA())</f>
        <v>3.3895897264191177E-2</v>
      </c>
    </row>
    <row r="1705" spans="2:17" x14ac:dyDescent="0.2">
      <c r="B1705" s="46" t="s">
        <v>51</v>
      </c>
      <c r="D1705" s="49">
        <f>_xll.qlCalendarAdvance(LocalCalendar,$D1704,B1705,"f",FALSE)</f>
        <v>51257</v>
      </c>
      <c r="E1705" s="49">
        <f>_xll.qlInterestRateIndexValueDate(IndexON,D1705)</f>
        <v>51257</v>
      </c>
      <c r="F1705" s="52">
        <f>IFERROR(_xll.qlIndexFixing(IndexON,D1705,TRUE,_xll.ohTrigger(RecalcTrigger,TriggerON)),NA())</f>
        <v>2.9648800974095835E-2</v>
      </c>
      <c r="H1705" s="49">
        <f>_xll.qlCalendarAdvance(IborCalendar,$H1704,B1705,"f",FALSE)</f>
        <v>51244</v>
      </c>
      <c r="I1705" s="49">
        <f>_xll.qlInterestRateIndexValueDate(Index1M,$H1705)</f>
        <v>51246</v>
      </c>
      <c r="J1705" s="52">
        <f>IFERROR(_xll.qlIndexFixing(Index1M,$H1705,TRUE,_xll.ohTrigger(RecalcTrigger,Trigger1M)),NA())</f>
        <v>3.036925779626826E-2</v>
      </c>
      <c r="K1705" s="52">
        <f>IFERROR(_xll.qlIndexFixing(ONIndex1M,I1705,TRUE,_xll.ohTrigger(RecalcTrigger,Trigger1M)),NA())</f>
        <v>3.0333044954184984E-2</v>
      </c>
      <c r="L1705" s="52">
        <f>IFERROR(_xll.qlIndexFixing(Index3M,H1705,TRUE,_xll.ohTrigger(RecalcTrigger,Trigger3M)),NA())</f>
        <v>3.1655537339118481E-2</v>
      </c>
      <c r="M1705" s="52">
        <f>IFERROR(_xll.qlIndexFixing(ONIndex3M,I1705,TRUE,_xll.ohTrigger(RecalcTrigger,Trigger3M)),NA())</f>
        <v>3.153636677804883E-2</v>
      </c>
      <c r="N1705" s="52">
        <f>IFERROR(_xll.qlIndexFixing(Index6M,$H1705,TRUE,_xll.ohTrigger(RecalcTrigger,Trigger6M)),NA())</f>
        <v>3.2829744150373548E-2</v>
      </c>
      <c r="O1705" s="52">
        <f>IFERROR(_xll.qlIndexFixing(ONIndex6M,I1705,TRUE,_xll.ohTrigger(RecalcTrigger,Trigger6M)),NA())</f>
        <v>3.2561341078842787E-2</v>
      </c>
      <c r="P1705" s="52">
        <f>IFERROR(_xll.qlIndexFixing(Index1Y,$H1705,TRUE,_xll.ohTrigger(RecalcTrigger,Trigger1Y)),NA())</f>
        <v>3.4792824097094756E-2</v>
      </c>
      <c r="Q1705" s="52">
        <f>IFERROR(_xll.qlIndexFixing(ONIndex1Y,I1705,TRUE,_xll.ohTrigger(RecalcTrigger,Trigger1Y)),NA())</f>
        <v>3.3906968720103237E-2</v>
      </c>
    </row>
    <row r="1706" spans="2:17" x14ac:dyDescent="0.2">
      <c r="B1706" s="46" t="s">
        <v>51</v>
      </c>
      <c r="D1706" s="49">
        <f>_xll.qlCalendarAdvance(LocalCalendar,$D1705,B1706,"f",FALSE)</f>
        <v>51264</v>
      </c>
      <c r="E1706" s="49">
        <f>_xll.qlInterestRateIndexValueDate(IndexON,D1706)</f>
        <v>51264</v>
      </c>
      <c r="F1706" s="52">
        <f>IFERROR(_xll.qlIndexFixing(IndexON,D1706,TRUE,_xll.ohTrigger(RecalcTrigger,TriggerON)),NA())</f>
        <v>2.965169770654974E-2</v>
      </c>
      <c r="H1706" s="49">
        <f>_xll.qlCalendarAdvance(IborCalendar,$H1705,B1706,"f",FALSE)</f>
        <v>51251</v>
      </c>
      <c r="I1706" s="49">
        <f>_xll.qlInterestRateIndexValueDate(Index1M,$H1706)</f>
        <v>51253</v>
      </c>
      <c r="J1706" s="52">
        <f>IFERROR(_xll.qlIndexFixing(Index1M,$H1706,TRUE,_xll.ohTrigger(RecalcTrigger,Trigger1M)),NA())</f>
        <v>3.0370779598128672E-2</v>
      </c>
      <c r="K1706" s="52">
        <f>IFERROR(_xll.qlIndexFixing(ONIndex1M,I1706,TRUE,_xll.ohTrigger(RecalcTrigger,Trigger1M)),NA())</f>
        <v>3.0333230323478233E-2</v>
      </c>
      <c r="L1706" s="52">
        <f>IFERROR(_xll.qlIndexFixing(Index3M,H1706,TRUE,_xll.ohTrigger(RecalcTrigger,Trigger3M)),NA())</f>
        <v>3.16551410638281E-2</v>
      </c>
      <c r="M1706" s="52">
        <f>IFERROR(_xll.qlIndexFixing(ONIndex3M,I1706,TRUE,_xll.ohTrigger(RecalcTrigger,Trigger3M)),NA())</f>
        <v>3.1535881495488027E-2</v>
      </c>
      <c r="N1706" s="52">
        <f>IFERROR(_xll.qlIndexFixing(Index6M,$H1706,TRUE,_xll.ohTrigger(RecalcTrigger,Trigger6M)),NA())</f>
        <v>3.2829641014615454E-2</v>
      </c>
      <c r="O1706" s="52">
        <f>IFERROR(_xll.qlIndexFixing(ONIndex6M,I1706,TRUE,_xll.ohTrigger(RecalcTrigger,Trigger6M)),NA())</f>
        <v>3.2561179777550464E-2</v>
      </c>
      <c r="P1706" s="52">
        <f>IFERROR(_xll.qlIndexFixing(Index1Y,$H1706,TRUE,_xll.ohTrigger(RecalcTrigger,Trigger1Y)),NA())</f>
        <v>3.4801087955223395E-2</v>
      </c>
      <c r="Q1706" s="52">
        <f>IFERROR(_xll.qlIndexFixing(ONIndex1Y,I1706,TRUE,_xll.ohTrigger(RecalcTrigger,Trigger1Y)),NA())</f>
        <v>3.3918134703521119E-2</v>
      </c>
    </row>
    <row r="1707" spans="2:17" x14ac:dyDescent="0.2">
      <c r="B1707" s="46" t="s">
        <v>51</v>
      </c>
      <c r="D1707" s="49">
        <f>_xll.qlCalendarAdvance(LocalCalendar,$D1706,B1707,"f",FALSE)</f>
        <v>51271</v>
      </c>
      <c r="E1707" s="49">
        <f>_xll.qlInterestRateIndexValueDate(IndexON,D1707)</f>
        <v>51271</v>
      </c>
      <c r="F1707" s="52">
        <f>IFERROR(_xll.qlIndexFixing(IndexON,D1707,TRUE,_xll.ohTrigger(RecalcTrigger,TriggerON)),NA())</f>
        <v>2.965463295787174E-2</v>
      </c>
      <c r="H1707" s="49">
        <f>_xll.qlCalendarAdvance(IborCalendar,$H1706,B1707,"f",FALSE)</f>
        <v>51258</v>
      </c>
      <c r="I1707" s="49">
        <f>_xll.qlInterestRateIndexValueDate(Index1M,$H1707)</f>
        <v>51260</v>
      </c>
      <c r="J1707" s="52">
        <f>IFERROR(_xll.qlIndexFixing(Index1M,$H1707,TRUE,_xll.ohTrigger(RecalcTrigger,Trigger1M)),NA())</f>
        <v>3.0369725219570903E-2</v>
      </c>
      <c r="K1707" s="52">
        <f>IFERROR(_xll.qlIndexFixing(ONIndex1M,I1707,TRUE,_xll.ohTrigger(RecalcTrigger,Trigger1M)),NA())</f>
        <v>3.0334728131069522E-2</v>
      </c>
      <c r="L1707" s="52">
        <f>IFERROR(_xll.qlIndexFixing(Index3M,H1707,TRUE,_xll.ohTrigger(RecalcTrigger,Trigger3M)),NA())</f>
        <v>3.1658839050813257E-2</v>
      </c>
      <c r="M1707" s="52">
        <f>IFERROR(_xll.qlIndexFixing(ONIndex3M,I1707,TRUE,_xll.ohTrigger(RecalcTrigger,Trigger3M)),NA())</f>
        <v>3.1536761243595723E-2</v>
      </c>
      <c r="N1707" s="52">
        <f>IFERROR(_xll.qlIndexFixing(Index6M,$H1707,TRUE,_xll.ohTrigger(RecalcTrigger,Trigger6M)),NA())</f>
        <v>3.2829534208822703E-2</v>
      </c>
      <c r="O1707" s="52">
        <f>IFERROR(_xll.qlIndexFixing(ONIndex6M,I1707,TRUE,_xll.ohTrigger(RecalcTrigger,Trigger6M)),NA())</f>
        <v>3.2562500309480935E-2</v>
      </c>
      <c r="P1707" s="52">
        <f>IFERROR(_xll.qlIndexFixing(Index1Y,$H1707,TRUE,_xll.ohTrigger(RecalcTrigger,Trigger1Y)),NA())</f>
        <v>3.4814021244351782E-2</v>
      </c>
      <c r="Q1707" s="52">
        <f>IFERROR(_xll.qlIndexFixing(ONIndex1Y,I1707,TRUE,_xll.ohTrigger(RecalcTrigger,Trigger1Y)),NA())</f>
        <v>3.3931802586546489E-2</v>
      </c>
    </row>
    <row r="1708" spans="2:17" x14ac:dyDescent="0.2">
      <c r="B1708" s="46" t="s">
        <v>51</v>
      </c>
      <c r="D1708" s="49">
        <f>_xll.qlCalendarAdvance(LocalCalendar,$D1707,B1708,"f",FALSE)</f>
        <v>51278</v>
      </c>
      <c r="E1708" s="49">
        <f>_xll.qlInterestRateIndexValueDate(IndexON,D1708)</f>
        <v>51278</v>
      </c>
      <c r="F1708" s="52">
        <f>IFERROR(_xll.qlIndexFixing(IndexON,D1708,TRUE,_xll.ohTrigger(RecalcTrigger,TriggerON)),NA())</f>
        <v>2.9657606728141772E-2</v>
      </c>
      <c r="H1708" s="49">
        <f>_xll.qlCalendarAdvance(IborCalendar,$H1707,B1708,"f",FALSE)</f>
        <v>51265</v>
      </c>
      <c r="I1708" s="49">
        <f>_xll.qlInterestRateIndexValueDate(Index1M,$H1708)</f>
        <v>51267</v>
      </c>
      <c r="J1708" s="52">
        <f>IFERROR(_xll.qlIndexFixing(Index1M,$H1708,TRUE,_xll.ohTrigger(RecalcTrigger,Trigger1M)),NA())</f>
        <v>3.0369987673956867E-2</v>
      </c>
      <c r="K1708" s="52">
        <f>IFERROR(_xll.qlIndexFixing(ONIndex1M,I1708,TRUE,_xll.ohTrigger(RecalcTrigger,Trigger1M)),NA())</f>
        <v>3.0333658412109443E-2</v>
      </c>
      <c r="L1708" s="52">
        <f>IFERROR(_xll.qlIndexFixing(Index3M,H1708,TRUE,_xll.ohTrigger(RecalcTrigger,Trigger3M)),NA())</f>
        <v>3.165845758846559E-2</v>
      </c>
      <c r="M1708" s="52">
        <f>IFERROR(_xll.qlIndexFixing(ONIndex3M,I1708,TRUE,_xll.ohTrigger(RecalcTrigger,Trigger3M)),NA())</f>
        <v>3.1534960816781421E-2</v>
      </c>
      <c r="N1708" s="52">
        <f>IFERROR(_xll.qlIndexFixing(Index6M,$H1708,TRUE,_xll.ohTrigger(RecalcTrigger,Trigger6M)),NA())</f>
        <v>3.2830899817954659E-2</v>
      </c>
      <c r="O1708" s="52">
        <f>IFERROR(_xll.qlIndexFixing(ONIndex6M,I1708,TRUE,_xll.ohTrigger(RecalcTrigger,Trigger6M)),NA())</f>
        <v>3.2560913415844439E-2</v>
      </c>
      <c r="P1708" s="52">
        <f>IFERROR(_xll.qlIndexFixing(Index1Y,$H1708,TRUE,_xll.ohTrigger(RecalcTrigger,Trigger1Y)),NA())</f>
        <v>3.4822161893894032E-2</v>
      </c>
      <c r="Q1708" s="52">
        <f>IFERROR(_xll.qlIndexFixing(ONIndex1Y,I1708,TRUE,_xll.ohTrigger(RecalcTrigger,Trigger1Y)),NA())</f>
        <v>3.3940750253140806E-2</v>
      </c>
    </row>
    <row r="1709" spans="2:17" x14ac:dyDescent="0.2">
      <c r="B1709" s="46" t="s">
        <v>51</v>
      </c>
      <c r="D1709" s="49">
        <f>_xll.qlCalendarAdvance(LocalCalendar,$D1708,B1709,"f",FALSE)</f>
        <v>51285</v>
      </c>
      <c r="E1709" s="49">
        <f>_xll.qlInterestRateIndexValueDate(IndexON,D1709)</f>
        <v>51285</v>
      </c>
      <c r="F1709" s="52">
        <f>IFERROR(_xll.qlIndexFixing(IndexON,D1709,TRUE,_xll.ohTrigger(RecalcTrigger,TriggerON)),NA())</f>
        <v>2.9660619017279899E-2</v>
      </c>
      <c r="H1709" s="49">
        <f>_xll.qlCalendarAdvance(IborCalendar,$H1708,B1709,"f",FALSE)</f>
        <v>51272</v>
      </c>
      <c r="I1709" s="49">
        <f>_xll.qlInterestRateIndexValueDate(Index1M,$H1709)</f>
        <v>51274</v>
      </c>
      <c r="J1709" s="52">
        <f>IFERROR(_xll.qlIndexFixing(Index1M,$H1709,TRUE,_xll.ohTrigger(RecalcTrigger,Trigger1M)),NA())</f>
        <v>3.0370269290168509E-2</v>
      </c>
      <c r="K1709" s="52">
        <f>IFERROR(_xll.qlIndexFixing(ONIndex1M,I1709,TRUE,_xll.ohTrigger(RecalcTrigger,Trigger1M)),NA())</f>
        <v>3.0333901131447405E-2</v>
      </c>
      <c r="L1709" s="52">
        <f>IFERROR(_xll.qlIndexFixing(Index3M,H1709,TRUE,_xll.ohTrigger(RecalcTrigger,Trigger3M)),NA())</f>
        <v>3.1658080198252891E-2</v>
      </c>
      <c r="M1709" s="52">
        <f>IFERROR(_xll.qlIndexFixing(ONIndex3M,I1709,TRUE,_xll.ohTrigger(RecalcTrigger,Trigger3M)),NA())</f>
        <v>3.1534525420662263E-2</v>
      </c>
      <c r="N1709" s="52">
        <f>IFERROR(_xll.qlIndexFixing(Index6M,$H1709,TRUE,_xll.ohTrigger(RecalcTrigger,Trigger6M)),NA())</f>
        <v>3.2829304370853941E-2</v>
      </c>
      <c r="O1709" s="52">
        <f>IFERROR(_xll.qlIndexFixing(ONIndex6M,I1709,TRUE,_xll.ohTrigger(RecalcTrigger,Trigger6M)),NA())</f>
        <v>3.2560808355430737E-2</v>
      </c>
      <c r="P1709" s="52">
        <f>IFERROR(_xll.qlIndexFixing(Index1Y,$H1709,TRUE,_xll.ohTrigger(RecalcTrigger,Trigger1Y)),NA())</f>
        <v>3.4832591370225319E-2</v>
      </c>
      <c r="Q1709" s="52">
        <f>IFERROR(_xll.qlIndexFixing(ONIndex1Y,I1709,TRUE,_xll.ohTrigger(RecalcTrigger,Trigger1Y)),NA())</f>
        <v>3.395219981934261E-2</v>
      </c>
    </row>
    <row r="1710" spans="2:17" x14ac:dyDescent="0.2">
      <c r="B1710" s="46" t="s">
        <v>51</v>
      </c>
      <c r="D1710" s="49">
        <f>_xll.qlCalendarAdvance(LocalCalendar,$D1709,B1710,"f",FALSE)</f>
        <v>51292</v>
      </c>
      <c r="E1710" s="49">
        <f>_xll.qlInterestRateIndexValueDate(IndexON,D1710)</f>
        <v>51292</v>
      </c>
      <c r="F1710" s="52">
        <f>IFERROR(_xll.qlIndexFixing(IndexON,D1710,TRUE,_xll.ohTrigger(RecalcTrigger,TriggerON)),NA())</f>
        <v>2.9663669825286121E-2</v>
      </c>
      <c r="H1710" s="49">
        <f>_xll.qlCalendarAdvance(IborCalendar,$H1709,B1710,"f",FALSE)</f>
        <v>51279</v>
      </c>
      <c r="I1710" s="49">
        <f>_xll.qlInterestRateIndexValueDate(Index1M,$H1710)</f>
        <v>51281</v>
      </c>
      <c r="J1710" s="52">
        <f>IFERROR(_xll.qlIndexFixing(Index1M,$H1710,TRUE,_xll.ohTrigger(RecalcTrigger,Trigger1M)),NA())</f>
        <v>3.0370570068203245E-2</v>
      </c>
      <c r="K1710" s="52">
        <f>IFERROR(_xll.qlIndexFixing(ONIndex1M,I1710,TRUE,_xll.ohTrigger(RecalcTrigger,Trigger1M)),NA())</f>
        <v>3.0335460447137308E-2</v>
      </c>
      <c r="L1710" s="52">
        <f>IFERROR(_xll.qlIndexFixing(Index3M,H1710,TRUE,_xll.ohTrigger(RecalcTrigger,Trigger3M)),NA())</f>
        <v>3.1659066043312013E-2</v>
      </c>
      <c r="M1710" s="52">
        <f>IFERROR(_xll.qlIndexFixing(ONIndex3M,I1710,TRUE,_xll.ohTrigger(RecalcTrigger,Trigger3M)),NA())</f>
        <v>3.1535458504419189E-2</v>
      </c>
      <c r="N1710" s="52">
        <f>IFERROR(_xll.qlIndexFixing(Index6M,$H1710,TRUE,_xll.ohTrigger(RecalcTrigger,Trigger6M)),NA())</f>
        <v>3.2829178730538922E-2</v>
      </c>
      <c r="O1710" s="52">
        <f>IFERROR(_xll.qlIndexFixing(ONIndex6M,I1710,TRUE,_xll.ohTrigger(RecalcTrigger,Trigger6M)),NA())</f>
        <v>3.2562189117248952E-2</v>
      </c>
      <c r="P1710" s="52">
        <f>IFERROR(_xll.qlIndexFixing(Index1Y,$H1710,TRUE,_xll.ohTrigger(RecalcTrigger,Trigger1Y)),NA())</f>
        <v>3.4845288271876704E-2</v>
      </c>
      <c r="Q1710" s="52">
        <f>IFERROR(_xll.qlIndexFixing(ONIndex1Y,I1710,TRUE,_xll.ohTrigger(RecalcTrigger,Trigger1Y)),NA())</f>
        <v>3.3966174781716596E-2</v>
      </c>
    </row>
    <row r="1711" spans="2:17" x14ac:dyDescent="0.2">
      <c r="B1711" s="46" t="s">
        <v>51</v>
      </c>
      <c r="D1711" s="49">
        <f>_xll.qlCalendarAdvance(LocalCalendar,$D1710,B1711,"f",FALSE)</f>
        <v>51299</v>
      </c>
      <c r="E1711" s="49">
        <f>_xll.qlInterestRateIndexValueDate(IndexON,D1711)</f>
        <v>51299</v>
      </c>
      <c r="F1711" s="52">
        <f>IFERROR(_xll.qlIndexFixing(IndexON,D1711,TRUE,_xll.ohTrigger(RecalcTrigger,TriggerON)),NA())</f>
        <v>2.9666759152240374E-2</v>
      </c>
      <c r="H1711" s="49">
        <f>_xll.qlCalendarAdvance(IborCalendar,$H1710,B1711,"f",FALSE)</f>
        <v>51286</v>
      </c>
      <c r="I1711" s="49">
        <f>_xll.qlInterestRateIndexValueDate(Index1M,$H1711)</f>
        <v>51288</v>
      </c>
      <c r="J1711" s="52">
        <f>IFERROR(_xll.qlIndexFixing(Index1M,$H1711,TRUE,_xll.ohTrigger(RecalcTrigger,Trigger1M)),NA())</f>
        <v>3.0370889913277542E-2</v>
      </c>
      <c r="K1711" s="52">
        <f>IFERROR(_xll.qlIndexFixing(ONIndex1M,I1711,TRUE,_xll.ohTrigger(RecalcTrigger,Trigger1M)),NA())</f>
        <v>3.033444392006146E-2</v>
      </c>
      <c r="L1711" s="52">
        <f>IFERROR(_xll.qlIndexFixing(Index3M,H1711,TRUE,_xll.ohTrigger(RecalcTrigger,Trigger3M)),NA())</f>
        <v>3.1658690357711489E-2</v>
      </c>
      <c r="M1711" s="52">
        <f>IFERROR(_xll.qlIndexFixing(ONIndex3M,I1711,TRUE,_xll.ohTrigger(RecalcTrigger,Trigger3M)),NA())</f>
        <v>3.1533704514838945E-2</v>
      </c>
      <c r="N1711" s="52">
        <f>IFERROR(_xll.qlIndexFixing(Index6M,$H1711,TRUE,_xll.ohTrigger(RecalcTrigger,Trigger6M)),NA())</f>
        <v>3.2829044203910383E-2</v>
      </c>
      <c r="O1711" s="52">
        <f>IFERROR(_xll.qlIndexFixing(ONIndex6M,I1711,TRUE,_xll.ohTrigger(RecalcTrigger,Trigger6M)),NA())</f>
        <v>3.2560654475428663E-2</v>
      </c>
      <c r="P1711" s="52">
        <f>IFERROR(_xll.qlIndexFixing(Index1Y,$H1711,TRUE,_xll.ohTrigger(RecalcTrigger,Trigger1Y)),NA())</f>
        <v>3.4853216517833435E-2</v>
      </c>
      <c r="Q1711" s="52">
        <f>IFERROR(_xll.qlIndexFixing(ONIndex1Y,I1711,TRUE,_xll.ohTrigger(RecalcTrigger,Trigger1Y)),NA())</f>
        <v>3.3975382534690013E-2</v>
      </c>
    </row>
    <row r="1712" spans="2:17" x14ac:dyDescent="0.2">
      <c r="B1712" s="46" t="s">
        <v>51</v>
      </c>
      <c r="D1712" s="49">
        <f>_xll.qlCalendarAdvance(LocalCalendar,$D1711,B1712,"f",FALSE)</f>
        <v>51306</v>
      </c>
      <c r="E1712" s="49">
        <f>_xll.qlInterestRateIndexValueDate(IndexON,D1712)</f>
        <v>51306</v>
      </c>
      <c r="F1712" s="52">
        <f>IFERROR(_xll.qlIndexFixing(IndexON,D1712,TRUE,_xll.ohTrigger(RecalcTrigger,TriggerON)),NA())</f>
        <v>2.9669886998062722E-2</v>
      </c>
      <c r="H1712" s="49">
        <f>_xll.qlCalendarAdvance(IborCalendar,$H1711,B1712,"f",FALSE)</f>
        <v>51293</v>
      </c>
      <c r="I1712" s="49">
        <f>_xll.qlInterestRateIndexValueDate(Index1M,$H1712)</f>
        <v>51295</v>
      </c>
      <c r="J1712" s="52">
        <f>IFERROR(_xll.qlIndexFixing(Index1M,$H1712,TRUE,_xll.ohTrigger(RecalcTrigger,Trigger1M)),NA())</f>
        <v>3.0371225599117958E-2</v>
      </c>
      <c r="K1712" s="52">
        <f>IFERROR(_xll.qlIndexFixing(ONIndex1M,I1712,TRUE,_xll.ohTrigger(RecalcTrigger,Trigger1M)),NA())</f>
        <v>3.0334743989364199E-2</v>
      </c>
      <c r="L1712" s="52">
        <f>IFERROR(_xll.qlIndexFixing(Index3M,H1712,TRUE,_xll.ohTrigger(RecalcTrigger,Trigger3M)),NA())</f>
        <v>3.1656952720783213E-2</v>
      </c>
      <c r="M1712" s="52">
        <f>IFERROR(_xll.qlIndexFixing(ONIndex3M,I1712,TRUE,_xll.ohTrigger(RecalcTrigger,Trigger3M)),NA())</f>
        <v>3.1533319005161431E-2</v>
      </c>
      <c r="N1712" s="52">
        <f>IFERROR(_xll.qlIndexFixing(Index6M,$H1712,TRUE,_xll.ohTrigger(RecalcTrigger,Trigger6M)),NA())</f>
        <v>3.2828899486899682E-2</v>
      </c>
      <c r="O1712" s="52">
        <f>IFERROR(_xll.qlIndexFixing(ONIndex6M,I1712,TRUE,_xll.ohTrigger(RecalcTrigger,Trigger6M)),NA())</f>
        <v>3.2560605655840291E-2</v>
      </c>
      <c r="P1712" s="52">
        <f>IFERROR(_xll.qlIndexFixing(Index1Y,$H1712,TRUE,_xll.ohTrigger(RecalcTrigger,Trigger1Y)),NA())</f>
        <v>3.4863404661083897E-2</v>
      </c>
      <c r="Q1712" s="52">
        <f>IFERROR(_xll.qlIndexFixing(ONIndex1Y,I1712,TRUE,_xll.ohTrigger(RecalcTrigger,Trigger1Y)),NA())</f>
        <v>3.3987115683862257E-2</v>
      </c>
    </row>
    <row r="1713" spans="2:17" x14ac:dyDescent="0.2">
      <c r="B1713" s="46" t="s">
        <v>51</v>
      </c>
      <c r="D1713" s="49">
        <f>_xll.qlCalendarAdvance(LocalCalendar,$D1712,B1713,"f",FALSE)</f>
        <v>51313</v>
      </c>
      <c r="E1713" s="49">
        <f>_xll.qlInterestRateIndexValueDate(IndexON,D1713)</f>
        <v>51313</v>
      </c>
      <c r="F1713" s="52">
        <f>IFERROR(_xll.qlIndexFixing(IndexON,D1713,TRUE,_xll.ohTrigger(RecalcTrigger,TriggerON)),NA())</f>
        <v>2.9673053362833102E-2</v>
      </c>
      <c r="H1713" s="49">
        <f>_xll.qlCalendarAdvance(IborCalendar,$H1712,B1713,"f",FALSE)</f>
        <v>51300</v>
      </c>
      <c r="I1713" s="49">
        <f>_xll.qlInterestRateIndexValueDate(Index1M,$H1713)</f>
        <v>51302</v>
      </c>
      <c r="J1713" s="52">
        <f>IFERROR(_xll.qlIndexFixing(Index1M,$H1713,TRUE,_xll.ohTrigger(RecalcTrigger,Trigger1M)),NA())</f>
        <v>3.0371570125504732E-2</v>
      </c>
      <c r="K1713" s="52">
        <f>IFERROR(_xll.qlIndexFixing(ONIndex1M,I1713,TRUE,_xll.ohTrigger(RecalcTrigger,Trigger1M)),NA())</f>
        <v>3.0335063175375154E-2</v>
      </c>
      <c r="L1713" s="52">
        <f>IFERROR(_xll.qlIndexFixing(Index3M,H1713,TRUE,_xll.ohTrigger(RecalcTrigger,Trigger3M)),NA())</f>
        <v>3.1656571879471532E-2</v>
      </c>
      <c r="M1713" s="52">
        <f>IFERROR(_xll.qlIndexFixing(ONIndex3M,I1713,TRUE,_xll.ohTrigger(RecalcTrigger,Trigger3M)),NA())</f>
        <v>3.1532950124262271E-2</v>
      </c>
      <c r="N1713" s="52">
        <f>IFERROR(_xll.qlIndexFixing(Index6M,$H1713,TRUE,_xll.ohTrigger(RecalcTrigger,Trigger6M)),NA())</f>
        <v>3.2828743275439484E-2</v>
      </c>
      <c r="O1713" s="52">
        <f>IFERROR(_xll.qlIndexFixing(ONIndex6M,I1713,TRUE,_xll.ohTrigger(RecalcTrigger,Trigger6M)),NA())</f>
        <v>3.2560575583229223E-2</v>
      </c>
      <c r="P1713" s="52">
        <f>IFERROR(_xll.qlIndexFixing(Index1Y,$H1713,TRUE,_xll.ohTrigger(RecalcTrigger,Trigger1Y)),NA())</f>
        <v>3.4873504831728373E-2</v>
      </c>
      <c r="Q1713" s="52">
        <f>IFERROR(_xll.qlIndexFixing(ONIndex1Y,I1713,TRUE,_xll.ohTrigger(RecalcTrigger,Trigger1Y)),NA())</f>
        <v>3.3998943360780132E-2</v>
      </c>
    </row>
    <row r="1714" spans="2:17" x14ac:dyDescent="0.2">
      <c r="B1714" s="46" t="s">
        <v>51</v>
      </c>
      <c r="D1714" s="49">
        <f>_xll.qlCalendarAdvance(LocalCalendar,$D1713,B1714,"f",FALSE)</f>
        <v>51320</v>
      </c>
      <c r="E1714" s="49">
        <f>_xll.qlInterestRateIndexValueDate(IndexON,D1714)</f>
        <v>51320</v>
      </c>
      <c r="F1714" s="52">
        <f>IFERROR(_xll.qlIndexFixing(IndexON,D1714,TRUE,_xll.ohTrigger(RecalcTrigger,TriggerON)),NA())</f>
        <v>2.9677691467813183E-2</v>
      </c>
      <c r="H1714" s="49">
        <f>_xll.qlCalendarAdvance(IborCalendar,$H1713,B1714,"f",FALSE)</f>
        <v>51307</v>
      </c>
      <c r="I1714" s="49">
        <f>_xll.qlInterestRateIndexValueDate(Index1M,$H1714)</f>
        <v>51309</v>
      </c>
      <c r="J1714" s="52">
        <f>IFERROR(_xll.qlIndexFixing(Index1M,$H1714,TRUE,_xll.ohTrigger(RecalcTrigger,Trigger1M)),NA())</f>
        <v>3.0371916267548791E-2</v>
      </c>
      <c r="K1714" s="52">
        <f>IFERROR(_xll.qlIndexFixing(ONIndex1M,I1714,TRUE,_xll.ohTrigger(RecalcTrigger,Trigger1M)),NA())</f>
        <v>3.0335401478041035E-2</v>
      </c>
      <c r="L1714" s="52">
        <f>IFERROR(_xll.qlIndexFixing(Index3M,H1714,TRUE,_xll.ohTrigger(RecalcTrigger,Trigger3M)),NA())</f>
        <v>3.1656185240480923E-2</v>
      </c>
      <c r="M1714" s="52">
        <f>IFERROR(_xll.qlIndexFixing(ONIndex3M,I1714,TRUE,_xll.ohTrigger(RecalcTrigger,Trigger3M)),NA())</f>
        <v>3.1532597872221402E-2</v>
      </c>
      <c r="N1714" s="52">
        <f>IFERROR(_xll.qlIndexFixing(Index6M,$H1714,TRUE,_xll.ohTrigger(RecalcTrigger,Trigger6M)),NA())</f>
        <v>3.2828574265461145E-2</v>
      </c>
      <c r="O1714" s="52">
        <f>IFERROR(_xll.qlIndexFixing(ONIndex6M,I1714,TRUE,_xll.ohTrigger(RecalcTrigger,Trigger6M)),NA())</f>
        <v>3.2560564257568814E-2</v>
      </c>
      <c r="P1714" s="52">
        <f>IFERROR(_xll.qlIndexFixing(Index1Y,$H1714,TRUE,_xll.ohTrigger(RecalcTrigger,Trigger1Y)),NA())</f>
        <v>3.488351326542849E-2</v>
      </c>
      <c r="Q1714" s="52">
        <f>IFERROR(_xll.qlIndexFixing(ONIndex1Y,I1714,TRUE,_xll.ohTrigger(RecalcTrigger,Trigger1Y)),NA())</f>
        <v>3.4010865565443638E-2</v>
      </c>
    </row>
    <row r="1715" spans="2:17" x14ac:dyDescent="0.2">
      <c r="B1715" s="46" t="s">
        <v>51</v>
      </c>
      <c r="D1715" s="49">
        <f>_xll.qlCalendarAdvance(LocalCalendar,$D1714,B1715,"f",FALSE)</f>
        <v>51327</v>
      </c>
      <c r="E1715" s="49">
        <f>_xll.qlInterestRateIndexValueDate(IndexON,D1715)</f>
        <v>51327</v>
      </c>
      <c r="F1715" s="52">
        <f>IFERROR(_xll.qlIndexFixing(IndexON,D1715,TRUE,_xll.ohTrigger(RecalcTrigger,TriggerON)),NA())</f>
        <v>2.9679394795811831E-2</v>
      </c>
      <c r="H1715" s="49">
        <f>_xll.qlCalendarAdvance(IborCalendar,$H1714,B1715,"f",FALSE)</f>
        <v>51314</v>
      </c>
      <c r="I1715" s="49">
        <f>_xll.qlInterestRateIndexValueDate(Index1M,$H1715)</f>
        <v>51316</v>
      </c>
      <c r="J1715" s="52">
        <f>IFERROR(_xll.qlIndexFixing(Index1M,$H1715,TRUE,_xll.ohTrigger(RecalcTrigger,Trigger1M)),NA())</f>
        <v>3.0373560167773206E-2</v>
      </c>
      <c r="K1715" s="52">
        <f>IFERROR(_xll.qlIndexFixing(ONIndex1M,I1715,TRUE,_xll.ohTrigger(RecalcTrigger,Trigger1M)),NA())</f>
        <v>3.0335757920196826E-2</v>
      </c>
      <c r="L1715" s="52">
        <f>IFERROR(_xll.qlIndexFixing(Index3M,H1715,TRUE,_xll.ohTrigger(RecalcTrigger,Trigger3M)),NA())</f>
        <v>3.1651717122500714E-2</v>
      </c>
      <c r="M1715" s="52">
        <f>IFERROR(_xll.qlIndexFixing(ONIndex3M,I1715,TRUE,_xll.ohTrigger(RecalcTrigger,Trigger3M)),NA())</f>
        <v>3.1532261443922849E-2</v>
      </c>
      <c r="N1715" s="52">
        <f>IFERROR(_xll.qlIndexFixing(Index6M,$H1715,TRUE,_xll.ohTrigger(RecalcTrigger,Trigger6M)),NA())</f>
        <v>3.282839115289863E-2</v>
      </c>
      <c r="O1715" s="52">
        <f>IFERROR(_xll.qlIndexFixing(ONIndex6M,I1715,TRUE,_xll.ohTrigger(RecalcTrigger,Trigger6M)),NA())</f>
        <v>3.2560570640995934E-2</v>
      </c>
      <c r="P1715" s="52">
        <f>IFERROR(_xll.qlIndexFixing(Index1Y,$H1715,TRUE,_xll.ohTrigger(RecalcTrigger,Trigger1Y)),NA())</f>
        <v>3.4886482515656299E-2</v>
      </c>
      <c r="Q1715" s="52">
        <f>IFERROR(_xll.qlIndexFixing(ONIndex1Y,I1715,TRUE,_xll.ohTrigger(RecalcTrigger,Trigger1Y)),NA())</f>
        <v>3.402287646617097E-2</v>
      </c>
    </row>
    <row r="1716" spans="2:17" x14ac:dyDescent="0.2">
      <c r="B1716" s="46" t="s">
        <v>51</v>
      </c>
      <c r="D1716" s="49">
        <f>_xll.qlCalendarAdvance(LocalCalendar,$D1715,B1716,"f",FALSE)</f>
        <v>51334</v>
      </c>
      <c r="E1716" s="49">
        <f>_xll.qlInterestRateIndexValueDate(IndexON,D1716)</f>
        <v>51334</v>
      </c>
      <c r="F1716" s="52">
        <f>IFERROR(_xll.qlIndexFixing(IndexON,D1716,TRUE,_xll.ohTrigger(RecalcTrigger,TriggerON)),NA())</f>
        <v>2.9682507151784776E-2</v>
      </c>
      <c r="H1716" s="49">
        <f>_xll.qlCalendarAdvance(IborCalendar,$H1715,B1716,"f",FALSE)</f>
        <v>51321</v>
      </c>
      <c r="I1716" s="49">
        <f>_xll.qlInterestRateIndexValueDate(Index1M,$H1716)</f>
        <v>51323</v>
      </c>
      <c r="J1716" s="52">
        <f>IFERROR(_xll.qlIndexFixing(Index1M,$H1716,TRUE,_xll.ohTrigger(RecalcTrigger,Trigger1M)),NA())</f>
        <v>3.0372585703160253E-2</v>
      </c>
      <c r="K1716" s="52">
        <f>IFERROR(_xll.qlIndexFixing(ONIndex1M,I1716,TRUE,_xll.ohTrigger(RecalcTrigger,Trigger1M)),NA())</f>
        <v>3.0336111655770992E-2</v>
      </c>
      <c r="L1716" s="52">
        <f>IFERROR(_xll.qlIndexFixing(Index3M,H1716,TRUE,_xll.ohTrigger(RecalcTrigger,Trigger3M)),NA())</f>
        <v>3.1656744192584331E-2</v>
      </c>
      <c r="M1716" s="52">
        <f>IFERROR(_xll.qlIndexFixing(ONIndex3M,I1716,TRUE,_xll.ohTrigger(RecalcTrigger,Trigger3M)),NA())</f>
        <v>3.153192366585067E-2</v>
      </c>
      <c r="N1716" s="52">
        <f>IFERROR(_xll.qlIndexFixing(Index6M,$H1716,TRUE,_xll.ohTrigger(RecalcTrigger,Trigger6M)),NA())</f>
        <v>3.2828192851030294E-2</v>
      </c>
      <c r="O1716" s="52">
        <f>IFERROR(_xll.qlIndexFixing(ONIndex6M,I1716,TRUE,_xll.ohTrigger(RecalcTrigger,Trigger6M)),NA())</f>
        <v>3.256057259346079E-2</v>
      </c>
      <c r="P1716" s="52">
        <f>IFERROR(_xll.qlIndexFixing(Index1Y,$H1716,TRUE,_xll.ohTrigger(RecalcTrigger,Trigger1Y)),NA())</f>
        <v>3.4903240490992318E-2</v>
      </c>
      <c r="Q1716" s="52">
        <f>IFERROR(_xll.qlIndexFixing(ONIndex1Y,I1716,TRUE,_xll.ohTrigger(RecalcTrigger,Trigger1Y)),NA())</f>
        <v>3.4034851653172993E-2</v>
      </c>
    </row>
    <row r="1717" spans="2:17" x14ac:dyDescent="0.2">
      <c r="B1717" s="46" t="s">
        <v>51</v>
      </c>
      <c r="D1717" s="49">
        <f>_xll.qlCalendarAdvance(LocalCalendar,$D1716,B1717,"f",FALSE)</f>
        <v>51341</v>
      </c>
      <c r="E1717" s="49">
        <f>_xll.qlInterestRateIndexValueDate(IndexON,D1717)</f>
        <v>51341</v>
      </c>
      <c r="F1717" s="52">
        <f>IFERROR(_xll.qlIndexFixing(IndexON,D1717,TRUE,_xll.ohTrigger(RecalcTrigger,TriggerON)),NA())</f>
        <v>2.9685578896003761E-2</v>
      </c>
      <c r="H1717" s="49">
        <f>_xll.qlCalendarAdvance(IborCalendar,$H1716,B1717,"f",FALSE)</f>
        <v>51328</v>
      </c>
      <c r="I1717" s="49">
        <f>_xll.qlInterestRateIndexValueDate(Index1M,$H1717)</f>
        <v>51330</v>
      </c>
      <c r="J1717" s="52">
        <f>IFERROR(_xll.qlIndexFixing(Index1M,$H1717,TRUE,_xll.ohTrigger(RecalcTrigger,Trigger1M)),NA())</f>
        <v>3.0372901771830843E-2</v>
      </c>
      <c r="K1717" s="52">
        <f>IFERROR(_xll.qlIndexFixing(ONIndex1M,I1717,TRUE,_xll.ohTrigger(RecalcTrigger,Trigger1M)),NA())</f>
        <v>3.0336452587427232E-2</v>
      </c>
      <c r="L1717" s="52">
        <f>IFERROR(_xll.qlIndexFixing(Index3M,H1717,TRUE,_xll.ohTrigger(RecalcTrigger,Trigger3M)),NA())</f>
        <v>3.1654973429767017E-2</v>
      </c>
      <c r="M1717" s="52">
        <f>IFERROR(_xll.qlIndexFixing(ONIndex3M,I1717,TRUE,_xll.ohTrigger(RecalcTrigger,Trigger3M)),NA())</f>
        <v>3.1531576219459012E-2</v>
      </c>
      <c r="N1717" s="52">
        <f>IFERROR(_xll.qlIndexFixing(Index6M,$H1717,TRUE,_xll.ohTrigger(RecalcTrigger,Trigger6M)),NA())</f>
        <v>3.2827979142515631E-2</v>
      </c>
      <c r="O1717" s="52">
        <f>IFERROR(_xll.qlIndexFixing(ONIndex6M,I1717,TRUE,_xll.ohTrigger(RecalcTrigger,Trigger6M)),NA())</f>
        <v>3.2560559390688582E-2</v>
      </c>
      <c r="P1717" s="52">
        <f>IFERROR(_xll.qlIndexFixing(Index1Y,$H1717,TRUE,_xll.ohTrigger(RecalcTrigger,Trigger1Y)),NA())</f>
        <v>3.4912955515405811E-2</v>
      </c>
      <c r="Q1717" s="52">
        <f>IFERROR(_xll.qlIndexFixing(ONIndex1Y,I1717,TRUE,_xll.ohTrigger(RecalcTrigger,Trigger1Y)),NA())</f>
        <v>3.4046730865480157E-2</v>
      </c>
    </row>
    <row r="1718" spans="2:17" x14ac:dyDescent="0.2">
      <c r="B1718" s="46" t="s">
        <v>51</v>
      </c>
      <c r="D1718" s="49">
        <f>_xll.qlCalendarAdvance(LocalCalendar,$D1717,B1718,"f",FALSE)</f>
        <v>51348</v>
      </c>
      <c r="E1718" s="49">
        <f>_xll.qlInterestRateIndexValueDate(IndexON,D1718)</f>
        <v>51348</v>
      </c>
      <c r="F1718" s="52">
        <f>IFERROR(_xll.qlIndexFixing(IndexON,D1718,TRUE,_xll.ohTrigger(RecalcTrigger,TriggerON)),NA())</f>
        <v>2.9688610028548723E-2</v>
      </c>
      <c r="H1718" s="49">
        <f>_xll.qlCalendarAdvance(IborCalendar,$H1717,B1718,"f",FALSE)</f>
        <v>51335</v>
      </c>
      <c r="I1718" s="49">
        <f>_xll.qlInterestRateIndexValueDate(Index1M,$H1718)</f>
        <v>51337</v>
      </c>
      <c r="J1718" s="52">
        <f>IFERROR(_xll.qlIndexFixing(Index1M,$H1718,TRUE,_xll.ohTrigger(RecalcTrigger,Trigger1M)),NA())</f>
        <v>3.0373205006359944E-2</v>
      </c>
      <c r="K1718" s="52">
        <f>IFERROR(_xll.qlIndexFixing(ONIndex1M,I1718,TRUE,_xll.ohTrigger(RecalcTrigger,Trigger1M)),NA())</f>
        <v>3.0336780715218836E-2</v>
      </c>
      <c r="L1718" s="52">
        <f>IFERROR(_xll.qlIndexFixing(Index3M,H1718,TRUE,_xll.ohTrigger(RecalcTrigger,Trigger3M)),NA())</f>
        <v>3.1654550111333092E-2</v>
      </c>
      <c r="M1718" s="52">
        <f>IFERROR(_xll.qlIndexFixing(ONIndex3M,I1718,TRUE,_xll.ohTrigger(RecalcTrigger,Trigger3M)),NA())</f>
        <v>3.1531219104827812E-2</v>
      </c>
      <c r="N1718" s="52">
        <f>IFERROR(_xll.qlIndexFixing(Index6M,$H1718,TRUE,_xll.ohTrigger(RecalcTrigger,Trigger6M)),NA())</f>
        <v>3.2829216660239947E-2</v>
      </c>
      <c r="O1718" s="52">
        <f>IFERROR(_xll.qlIndexFixing(ONIndex6M,I1718,TRUE,_xll.ohTrigger(RecalcTrigger,Trigger6M)),NA())</f>
        <v>3.2560531032759243E-2</v>
      </c>
      <c r="P1718" s="52">
        <f>IFERROR(_xll.qlIndexFixing(Index1Y,$H1718,TRUE,_xll.ohTrigger(RecalcTrigger,Trigger1Y)),NA())</f>
        <v>3.4922571268114336E-2</v>
      </c>
      <c r="Q1718" s="52">
        <f>IFERROR(_xll.qlIndexFixing(ONIndex1Y,I1718,TRUE,_xll.ohTrigger(RecalcTrigger,Trigger1Y)),NA())</f>
        <v>3.4058514103065818E-2</v>
      </c>
    </row>
    <row r="1719" spans="2:17" x14ac:dyDescent="0.2">
      <c r="B1719" s="46" t="s">
        <v>51</v>
      </c>
      <c r="D1719" s="49">
        <f>_xll.qlCalendarAdvance(LocalCalendar,$D1718,B1719,"f",FALSE)</f>
        <v>51355</v>
      </c>
      <c r="E1719" s="49">
        <f>_xll.qlInterestRateIndexValueDate(IndexON,D1719)</f>
        <v>51355</v>
      </c>
      <c r="F1719" s="52">
        <f>IFERROR(_xll.qlIndexFixing(IndexON,D1719,TRUE,_xll.ohTrigger(RecalcTrigger,TriggerON)),NA())</f>
        <v>2.9691600549499597E-2</v>
      </c>
      <c r="H1719" s="49">
        <f>_xll.qlCalendarAdvance(IborCalendar,$H1718,B1719,"f",FALSE)</f>
        <v>51342</v>
      </c>
      <c r="I1719" s="49">
        <f>_xll.qlInterestRateIndexValueDate(Index1M,$H1719)</f>
        <v>51344</v>
      </c>
      <c r="J1719" s="52">
        <f>IFERROR(_xll.qlIndexFixing(Index1M,$H1719,TRUE,_xll.ohTrigger(RecalcTrigger,Trigger1M)),NA())</f>
        <v>3.0374795211325634E-2</v>
      </c>
      <c r="K1719" s="52">
        <f>IFERROR(_xll.qlIndexFixing(ONIndex1M,I1719,TRUE,_xll.ohTrigger(RecalcTrigger,Trigger1M)),NA())</f>
        <v>3.0337096039092515E-2</v>
      </c>
      <c r="L1719" s="52">
        <f>IFERROR(_xll.qlIndexFixing(Index3M,H1719,TRUE,_xll.ohTrigger(RecalcTrigger,Trigger3M)),NA())</f>
        <v>3.1654117047306751E-2</v>
      </c>
      <c r="M1719" s="52">
        <f>IFERROR(_xll.qlIndexFixing(ONIndex3M,I1719,TRUE,_xll.ohTrigger(RecalcTrigger,Trigger3M)),NA())</f>
        <v>3.1530852321850489E-2</v>
      </c>
      <c r="N1719" s="52">
        <f>IFERROR(_xll.qlIndexFixing(Index6M,$H1719,TRUE,_xll.ohTrigger(RecalcTrigger,Trigger6M)),NA())</f>
        <v>3.2827505505568455E-2</v>
      </c>
      <c r="O1719" s="52">
        <f>IFERROR(_xll.qlIndexFixing(ONIndex6M,I1719,TRUE,_xll.ohTrigger(RecalcTrigger,Trigger6M)),NA())</f>
        <v>3.2560487519619485E-2</v>
      </c>
      <c r="P1719" s="52">
        <f>IFERROR(_xll.qlIndexFixing(Index1Y,$H1719,TRUE,_xll.ohTrigger(RecalcTrigger,Trigger1Y)),NA())</f>
        <v>3.4932087746296379E-2</v>
      </c>
      <c r="Q1719" s="52">
        <f>IFERROR(_xll.qlIndexFixing(ONIndex1Y,I1719,TRUE,_xll.ohTrigger(RecalcTrigger,Trigger1Y)),NA())</f>
        <v>3.4070201365850039E-2</v>
      </c>
    </row>
    <row r="1720" spans="2:17" x14ac:dyDescent="0.2">
      <c r="B1720" s="46" t="s">
        <v>51</v>
      </c>
      <c r="D1720" s="49">
        <f>_xll.qlCalendarAdvance(LocalCalendar,$D1719,B1720,"f",FALSE)</f>
        <v>51362</v>
      </c>
      <c r="E1720" s="49">
        <f>_xll.qlInterestRateIndexValueDate(IndexON,D1720)</f>
        <v>51362</v>
      </c>
      <c r="F1720" s="52">
        <f>IFERROR(_xll.qlIndexFixing(IndexON,D1720,TRUE,_xll.ohTrigger(RecalcTrigger,TriggerON)),NA())</f>
        <v>2.9694550458776447E-2</v>
      </c>
      <c r="H1720" s="49">
        <f>_xll.qlCalendarAdvance(IborCalendar,$H1719,B1720,"f",FALSE)</f>
        <v>51349</v>
      </c>
      <c r="I1720" s="49">
        <f>_xll.qlInterestRateIndexValueDate(Index1M,$H1720)</f>
        <v>51351</v>
      </c>
      <c r="J1720" s="52">
        <f>IFERROR(_xll.qlIndexFixing(Index1M,$H1720,TRUE,_xll.ohTrigger(RecalcTrigger,Trigger1M)),NA())</f>
        <v>3.037507188415528E-2</v>
      </c>
      <c r="K1720" s="52">
        <f>IFERROR(_xll.qlIndexFixing(ONIndex1M,I1720,TRUE,_xll.ohTrigger(RecalcTrigger,Trigger1M)),NA())</f>
        <v>3.0337398559048268E-2</v>
      </c>
      <c r="L1720" s="52">
        <f>IFERROR(_xll.qlIndexFixing(Index3M,H1720,TRUE,_xll.ohTrigger(RecalcTrigger,Trigger3M)),NA())</f>
        <v>3.1653674237690547E-2</v>
      </c>
      <c r="M1720" s="52">
        <f>IFERROR(_xll.qlIndexFixing(ONIndex3M,I1720,TRUE,_xll.ohTrigger(RecalcTrigger,Trigger3M)),NA())</f>
        <v>3.1530475870633623E-2</v>
      </c>
      <c r="N1720" s="52">
        <f>IFERROR(_xll.qlIndexFixing(Index6M,$H1720,TRUE,_xll.ohTrigger(RecalcTrigger,Trigger6M)),NA())</f>
        <v>3.2827245577146315E-2</v>
      </c>
      <c r="O1720" s="52">
        <f>IFERROR(_xll.qlIndexFixing(ONIndex6M,I1720,TRUE,_xll.ohTrigger(RecalcTrigger,Trigger6M)),NA())</f>
        <v>3.2560428851322598E-2</v>
      </c>
      <c r="P1720" s="52">
        <f>IFERROR(_xll.qlIndexFixing(Index1Y,$H1720,TRUE,_xll.ohTrigger(RecalcTrigger,Trigger1Y)),NA())</f>
        <v>3.4941504947160508E-2</v>
      </c>
      <c r="Q1720" s="52">
        <f>IFERROR(_xll.qlIndexFixing(ONIndex1Y,I1720,TRUE,_xll.ohTrigger(RecalcTrigger,Trigger1Y)),NA())</f>
        <v>3.4081792653859466E-2</v>
      </c>
    </row>
    <row r="1721" spans="2:17" x14ac:dyDescent="0.2">
      <c r="B1721" s="46" t="s">
        <v>51</v>
      </c>
      <c r="D1721" s="49">
        <f>_xll.qlCalendarAdvance(LocalCalendar,$D1720,B1721,"f",FALSE)</f>
        <v>51369</v>
      </c>
      <c r="E1721" s="49">
        <f>_xll.qlInterestRateIndexValueDate(IndexON,D1721)</f>
        <v>51369</v>
      </c>
      <c r="F1721" s="52">
        <f>IFERROR(_xll.qlIndexFixing(IndexON,D1721,TRUE,_xll.ohTrigger(RecalcTrigger,TriggerON)),NA())</f>
        <v>2.9697459756299338E-2</v>
      </c>
      <c r="H1721" s="49">
        <f>_xll.qlCalendarAdvance(IborCalendar,$H1720,B1721,"f",FALSE)</f>
        <v>51356</v>
      </c>
      <c r="I1721" s="49">
        <f>_xll.qlInterestRateIndexValueDate(Index1M,$H1721)</f>
        <v>51358</v>
      </c>
      <c r="J1721" s="52">
        <f>IFERROR(_xll.qlIndexFixing(Index1M,$H1721,TRUE,_xll.ohTrigger(RecalcTrigger,Trigger1M)),NA())</f>
        <v>3.0374037705085399E-2</v>
      </c>
      <c r="K1721" s="52">
        <f>IFERROR(_xll.qlIndexFixing(ONIndex1M,I1721,TRUE,_xll.ohTrigger(RecalcTrigger,Trigger1M)),NA())</f>
        <v>3.033768827511274E-2</v>
      </c>
      <c r="L1721" s="52">
        <f>IFERROR(_xll.qlIndexFixing(Index3M,H1721,TRUE,_xll.ohTrigger(RecalcTrigger,Trigger3M)),NA())</f>
        <v>3.1654575201976995E-2</v>
      </c>
      <c r="M1721" s="52">
        <f>IFERROR(_xll.qlIndexFixing(ONIndex3M,I1721,TRUE,_xll.ohTrigger(RecalcTrigger,Trigger3M)),NA())</f>
        <v>3.1530089751097279E-2</v>
      </c>
      <c r="N1721" s="52">
        <f>IFERROR(_xll.qlIndexFixing(Index6M,$H1721,TRUE,_xll.ohTrigger(RecalcTrigger,Trigger6M)),NA())</f>
        <v>3.2826970242100739E-2</v>
      </c>
      <c r="O1721" s="52">
        <f>IFERROR(_xll.qlIndexFixing(ONIndex6M,I1721,TRUE,_xll.ohTrigger(RecalcTrigger,Trigger6M)),NA())</f>
        <v>3.2560355027868582E-2</v>
      </c>
      <c r="P1721" s="52">
        <f>IFERROR(_xll.qlIndexFixing(Index1Y,$H1721,TRUE,_xll.ohTrigger(RecalcTrigger,Trigger1Y)),NA())</f>
        <v>3.4950822867943807E-2</v>
      </c>
      <c r="Q1721" s="52">
        <f>IFERROR(_xll.qlIndexFixing(ONIndex1Y,I1721,TRUE,_xll.ohTrigger(RecalcTrigger,Trigger1Y)),NA())</f>
        <v>3.4093287967040808E-2</v>
      </c>
    </row>
    <row r="1722" spans="2:17" x14ac:dyDescent="0.2">
      <c r="B1722" s="46" t="s">
        <v>51</v>
      </c>
      <c r="D1722" s="49">
        <f>_xll.qlCalendarAdvance(LocalCalendar,$D1721,B1722,"f",FALSE)</f>
        <v>51376</v>
      </c>
      <c r="E1722" s="49">
        <f>_xll.qlInterestRateIndexValueDate(IndexON,D1722)</f>
        <v>51376</v>
      </c>
      <c r="F1722" s="52">
        <f>IFERROR(_xll.qlIndexFixing(IndexON,D1722,TRUE,_xll.ohTrigger(RecalcTrigger,TriggerON)),NA())</f>
        <v>2.9700328442228141E-2</v>
      </c>
      <c r="H1722" s="49">
        <f>_xll.qlCalendarAdvance(IborCalendar,$H1721,B1722,"f",FALSE)</f>
        <v>51363</v>
      </c>
      <c r="I1722" s="49">
        <f>_xll.qlInterestRateIndexValueDate(Index1M,$H1722)</f>
        <v>51365</v>
      </c>
      <c r="J1722" s="52">
        <f>IFERROR(_xll.qlIndexFixing(Index1M,$H1722,TRUE,_xll.ohTrigger(RecalcTrigger,Trigger1M)),NA())</f>
        <v>3.0374289603035641E-2</v>
      </c>
      <c r="K1722" s="52">
        <f>IFERROR(_xll.qlIndexFixing(ONIndex1M,I1722,TRUE,_xll.ohTrigger(RecalcTrigger,Trigger1M)),NA())</f>
        <v>3.0337965187259286E-2</v>
      </c>
      <c r="L1722" s="52">
        <f>IFERROR(_xll.qlIndexFixing(Index3M,H1722,TRUE,_xll.ohTrigger(RecalcTrigger,Trigger3M)),NA())</f>
        <v>3.1652759381708084E-2</v>
      </c>
      <c r="M1722" s="52">
        <f>IFERROR(_xll.qlIndexFixing(ONIndex3M,I1722,TRUE,_xll.ohTrigger(RecalcTrigger,Trigger3M)),NA())</f>
        <v>3.1529693963321392E-2</v>
      </c>
      <c r="N1722" s="52">
        <f>IFERROR(_xll.qlIndexFixing(Index6M,$H1722,TRUE,_xll.ohTrigger(RecalcTrigger,Trigger6M)),NA())</f>
        <v>3.2828141634222069E-2</v>
      </c>
      <c r="O1722" s="52">
        <f>IFERROR(_xll.qlIndexFixing(ONIndex6M,I1722,TRUE,_xll.ohTrigger(RecalcTrigger,Trigger6M)),NA())</f>
        <v>3.2560266049204145E-2</v>
      </c>
      <c r="P1722" s="52">
        <f>IFERROR(_xll.qlIndexFixing(Index1Y,$H1722,TRUE,_xll.ohTrigger(RecalcTrigger,Trigger1Y)),NA())</f>
        <v>3.4960041505913197E-2</v>
      </c>
      <c r="Q1722" s="52">
        <f>IFERROR(_xll.qlIndexFixing(ONIndex1Y,I1722,TRUE,_xll.ohTrigger(RecalcTrigger,Trigger1Y)),NA())</f>
        <v>3.4104687305394066E-2</v>
      </c>
    </row>
    <row r="1723" spans="2:17" x14ac:dyDescent="0.2">
      <c r="B1723" s="46" t="s">
        <v>51</v>
      </c>
      <c r="D1723" s="49">
        <f>_xll.qlCalendarAdvance(LocalCalendar,$D1722,B1723,"f",FALSE)</f>
        <v>51383</v>
      </c>
      <c r="E1723" s="49">
        <f>_xll.qlInterestRateIndexValueDate(IndexON,D1723)</f>
        <v>51383</v>
      </c>
      <c r="F1723" s="52">
        <f>IFERROR(_xll.qlIndexFixing(IndexON,D1723,TRUE,_xll.ohTrigger(RecalcTrigger,TriggerON)),NA())</f>
        <v>2.970315651648292E-2</v>
      </c>
      <c r="H1723" s="49">
        <f>_xll.qlCalendarAdvance(IborCalendar,$H1722,B1723,"f",FALSE)</f>
        <v>51370</v>
      </c>
      <c r="I1723" s="49">
        <f>_xll.qlInterestRateIndexValueDate(Index1M,$H1723)</f>
        <v>51372</v>
      </c>
      <c r="J1723" s="52">
        <f>IFERROR(_xll.qlIndexFixing(Index1M,$H1723,TRUE,_xll.ohTrigger(RecalcTrigger,Trigger1M)),NA())</f>
        <v>3.0374528666841812E-2</v>
      </c>
      <c r="K1723" s="52">
        <f>IFERROR(_xll.qlIndexFixing(ONIndex1M,I1723,TRUE,_xll.ohTrigger(RecalcTrigger,Trigger1M)),NA())</f>
        <v>3.0339525868596784E-2</v>
      </c>
      <c r="L1723" s="52">
        <f>IFERROR(_xll.qlIndexFixing(Index3M,H1723,TRUE,_xll.ohTrigger(RecalcTrigger,Trigger3M)),NA())</f>
        <v>3.1652287335346085E-2</v>
      </c>
      <c r="M1723" s="52">
        <f>IFERROR(_xll.qlIndexFixing(ONIndex3M,I1723,TRUE,_xll.ohTrigger(RecalcTrigger,Trigger3M)),NA())</f>
        <v>3.1530639724284271E-2</v>
      </c>
      <c r="N1723" s="52">
        <f>IFERROR(_xll.qlIndexFixing(Index6M,$H1723,TRUE,_xll.ohTrigger(RecalcTrigger,Trigger6M)),NA())</f>
        <v>3.2826373352163478E-2</v>
      </c>
      <c r="O1723" s="52">
        <f>IFERROR(_xll.qlIndexFixing(ONIndex6M,I1723,TRUE,_xll.ohTrigger(RecalcTrigger,Trigger6M)),NA())</f>
        <v>3.2561626167801894E-2</v>
      </c>
      <c r="P1723" s="52">
        <f>IFERROR(_xll.qlIndexFixing(Index1Y,$H1723,TRUE,_xll.ohTrigger(RecalcTrigger,Trigger1Y)),NA())</f>
        <v>3.4971425007218594E-2</v>
      </c>
      <c r="Q1723" s="52">
        <f>IFERROR(_xll.qlIndexFixing(ONIndex1Y,I1723,TRUE,_xll.ohTrigger(RecalcTrigger,Trigger1Y)),NA())</f>
        <v>3.4118410311039238E-2</v>
      </c>
    </row>
    <row r="1724" spans="2:17" x14ac:dyDescent="0.2">
      <c r="B1724" s="46" t="s">
        <v>51</v>
      </c>
      <c r="D1724" s="49">
        <f>_xll.qlCalendarAdvance(LocalCalendar,$D1723,B1724,"f",FALSE)</f>
        <v>51390</v>
      </c>
      <c r="E1724" s="49">
        <f>_xll.qlInterestRateIndexValueDate(IndexON,D1724)</f>
        <v>51390</v>
      </c>
      <c r="F1724" s="52">
        <f>IFERROR(_xll.qlIndexFixing(IndexON,D1724,TRUE,_xll.ohTrigger(RecalcTrigger,TriggerON)),NA())</f>
        <v>2.970594397898374E-2</v>
      </c>
      <c r="H1724" s="49">
        <f>_xll.qlCalendarAdvance(IborCalendar,$H1723,B1724,"f",FALSE)</f>
        <v>51377</v>
      </c>
      <c r="I1724" s="49">
        <f>_xll.qlInterestRateIndexValueDate(Index1M,$H1724)</f>
        <v>51379</v>
      </c>
      <c r="J1724" s="52">
        <f>IFERROR(_xll.qlIndexFixing(Index1M,$H1724,TRUE,_xll.ohTrigger(RecalcTrigger,Trigger1M)),NA())</f>
        <v>3.0370868839432661E-2</v>
      </c>
      <c r="K1724" s="52">
        <f>IFERROR(_xll.qlIndexFixing(ONIndex1M,I1724,TRUE,_xll.ohTrigger(RecalcTrigger,Trigger1M)),NA())</f>
        <v>3.0339776279468822E-2</v>
      </c>
      <c r="L1724" s="52">
        <f>IFERROR(_xll.qlIndexFixing(Index3M,H1724,TRUE,_xll.ohTrigger(RecalcTrigger,Trigger3M)),NA())</f>
        <v>3.1647751672974164E-2</v>
      </c>
      <c r="M1724" s="52">
        <f>IFERROR(_xll.qlIndexFixing(ONIndex3M,I1724,TRUE,_xll.ohTrigger(RecalcTrigger,Trigger3M)),NA())</f>
        <v>3.1530223872910934E-2</v>
      </c>
      <c r="N1724" s="52">
        <f>IFERROR(_xll.qlIndexFixing(Index6M,$H1724,TRUE,_xll.ohTrigger(RecalcTrigger,Trigger6M)),NA())</f>
        <v>3.282021209301831E-2</v>
      </c>
      <c r="O1724" s="52">
        <f>IFERROR(_xll.qlIndexFixing(ONIndex6M,I1724,TRUE,_xll.ohTrigger(RecalcTrigger,Trigger6M)),NA())</f>
        <v>3.2561505785377864E-2</v>
      </c>
      <c r="P1724" s="52">
        <f>IFERROR(_xll.qlIndexFixing(Index1Y,$H1724,TRUE,_xll.ohTrigger(RecalcTrigger,Trigger1Y)),NA())</f>
        <v>3.4971404425764699E-2</v>
      </c>
      <c r="Q1724" s="52">
        <f>IFERROR(_xll.qlIndexFixing(ONIndex1Y,I1724,TRUE,_xll.ohTrigger(RecalcTrigger,Trigger1Y)),NA())</f>
        <v>3.4129611905771018E-2</v>
      </c>
    </row>
    <row r="1725" spans="2:17" x14ac:dyDescent="0.2">
      <c r="B1725" s="46" t="s">
        <v>51</v>
      </c>
      <c r="D1725" s="49">
        <f>_xll.qlCalendarAdvance(LocalCalendar,$D1724,B1725,"f",FALSE)</f>
        <v>51397</v>
      </c>
      <c r="E1725" s="49">
        <f>_xll.qlInterestRateIndexValueDate(IndexON,D1725)</f>
        <v>51397</v>
      </c>
      <c r="F1725" s="52">
        <f>IFERROR(_xll.qlIndexFixing(IndexON,D1725,TRUE,_xll.ohTrigger(RecalcTrigger,TriggerON)),NA())</f>
        <v>2.9708690829890472E-2</v>
      </c>
      <c r="H1725" s="49">
        <f>_xll.qlCalendarAdvance(IborCalendar,$H1724,B1725,"f",FALSE)</f>
        <v>51384</v>
      </c>
      <c r="I1725" s="49">
        <f>_xll.qlInterestRateIndexValueDate(Index1M,$H1725)</f>
        <v>51386</v>
      </c>
      <c r="J1725" s="52">
        <f>IFERROR(_xll.qlIndexFixing(Index1M,$H1725,TRUE,_xll.ohTrigger(RecalcTrigger,Trigger1M)),NA())</f>
        <v>3.0376262719895297E-2</v>
      </c>
      <c r="K1725" s="52">
        <f>IFERROR(_xll.qlIndexFixing(ONIndex1M,I1725,TRUE,_xll.ohTrigger(RecalcTrigger,Trigger1M)),NA())</f>
        <v>3.033871910024466E-2</v>
      </c>
      <c r="L1725" s="52">
        <f>IFERROR(_xll.qlIndexFixing(Index3M,H1725,TRUE,_xll.ohTrigger(RecalcTrigger,Trigger3M)),NA())</f>
        <v>3.16472623523541E-2</v>
      </c>
      <c r="M1725" s="52">
        <f>IFERROR(_xll.qlIndexFixing(ONIndex3M,I1725,TRUE,_xll.ohTrigger(RecalcTrigger,Trigger3M)),NA())</f>
        <v>3.1528448590130154E-2</v>
      </c>
      <c r="N1725" s="52">
        <f>IFERROR(_xll.qlIndexFixing(Index6M,$H1725,TRUE,_xll.ohTrigger(RecalcTrigger,Trigger6M)),NA())</f>
        <v>3.2819879653686997E-2</v>
      </c>
      <c r="O1725" s="52">
        <f>IFERROR(_xll.qlIndexFixing(ONIndex6M,I1725,TRUE,_xll.ohTrigger(RecalcTrigger,Trigger6M)),NA())</f>
        <v>3.2559908182188124E-2</v>
      </c>
      <c r="P1725" s="52">
        <f>IFERROR(_xll.qlIndexFixing(Index1Y,$H1725,TRUE,_xll.ohTrigger(RecalcTrigger,Trigger1Y)),NA())</f>
        <v>3.4987101696037609E-2</v>
      </c>
      <c r="Q1725" s="52">
        <f>IFERROR(_xll.qlIndexFixing(ONIndex1Y,I1725,TRUE,_xll.ohTrigger(RecalcTrigger,Trigger1Y)),NA())</f>
        <v>3.4138309471005712E-2</v>
      </c>
    </row>
    <row r="1726" spans="2:17" x14ac:dyDescent="0.2">
      <c r="B1726" s="46" t="s">
        <v>51</v>
      </c>
      <c r="D1726" s="49">
        <f>_xll.qlCalendarAdvance(LocalCalendar,$D1725,B1726,"f",FALSE)</f>
        <v>51404</v>
      </c>
      <c r="E1726" s="49">
        <f>_xll.qlInterestRateIndexValueDate(IndexON,D1726)</f>
        <v>51404</v>
      </c>
      <c r="F1726" s="52">
        <f>IFERROR(_xll.qlIndexFixing(IndexON,D1726,TRUE,_xll.ohTrigger(RecalcTrigger,TriggerON)),NA())</f>
        <v>2.9711397068963308E-2</v>
      </c>
      <c r="H1726" s="49">
        <f>_xll.qlCalendarAdvance(IborCalendar,$H1725,B1726,"f",FALSE)</f>
        <v>51391</v>
      </c>
      <c r="I1726" s="49">
        <f>_xll.qlInterestRateIndexValueDate(Index1M,$H1726)</f>
        <v>51393</v>
      </c>
      <c r="J1726" s="52">
        <f>IFERROR(_xll.qlIndexFixing(Index1M,$H1726,TRUE,_xll.ohTrigger(RecalcTrigger,Trigger1M)),NA())</f>
        <v>3.0375168853372693E-2</v>
      </c>
      <c r="K1726" s="52">
        <f>IFERROR(_xll.qlIndexFixing(ONIndex1M,I1726,TRUE,_xll.ohTrigger(RecalcTrigger,Trigger1M)),NA())</f>
        <v>3.0338944796772793E-2</v>
      </c>
      <c r="L1726" s="52">
        <f>IFERROR(_xll.qlIndexFixing(Index3M,H1726,TRUE,_xll.ohTrigger(RecalcTrigger,Trigger3M)),NA())</f>
        <v>3.1646763288723241E-2</v>
      </c>
      <c r="M1726" s="52">
        <f>IFERROR(_xll.qlIndexFixing(ONIndex3M,I1726,TRUE,_xll.ohTrigger(RecalcTrigger,Trigger3M)),NA())</f>
        <v>3.1528014129182935E-2</v>
      </c>
      <c r="N1726" s="52">
        <f>IFERROR(_xll.qlIndexFixing(Index6M,$H1726,TRUE,_xll.ohTrigger(RecalcTrigger,Trigger6M)),NA())</f>
        <v>3.2819531813335558E-2</v>
      </c>
      <c r="O1726" s="52">
        <f>IFERROR(_xll.qlIndexFixing(ONIndex6M,I1726,TRUE,_xll.ohTrigger(RecalcTrigger,Trigger6M)),NA())</f>
        <v>3.2559758582788589E-2</v>
      </c>
      <c r="P1726" s="52">
        <f>IFERROR(_xll.qlIndexFixing(Index1Y,$H1726,TRUE,_xll.ohTrigger(RecalcTrigger,Trigger1Y)),NA())</f>
        <v>3.4995923175997416E-2</v>
      </c>
      <c r="Q1726" s="52">
        <f>IFERROR(_xll.qlIndexFixing(ONIndex1Y,I1726,TRUE,_xll.ohTrigger(RecalcTrigger,Trigger1Y)),NA())</f>
        <v>3.414932490964695E-2</v>
      </c>
    </row>
    <row r="1727" spans="2:17" x14ac:dyDescent="0.2">
      <c r="B1727" s="46" t="s">
        <v>51</v>
      </c>
      <c r="D1727" s="49">
        <f>_xll.qlCalendarAdvance(LocalCalendar,$D1726,B1727,"f",FALSE)</f>
        <v>51411</v>
      </c>
      <c r="E1727" s="49">
        <f>_xll.qlInterestRateIndexValueDate(IndexON,D1727)</f>
        <v>51411</v>
      </c>
      <c r="F1727" s="52">
        <f>IFERROR(_xll.qlIndexFixing(IndexON,D1727,TRUE,_xll.ohTrigger(RecalcTrigger,TriggerON)),NA())</f>
        <v>2.9714062696521992E-2</v>
      </c>
      <c r="H1727" s="49">
        <f>_xll.qlCalendarAdvance(IborCalendar,$H1726,B1727,"f",FALSE)</f>
        <v>51398</v>
      </c>
      <c r="I1727" s="49">
        <f>_xll.qlInterestRateIndexValueDate(Index1M,$H1727)</f>
        <v>51400</v>
      </c>
      <c r="J1727" s="52">
        <f>IFERROR(_xll.qlIndexFixing(Index1M,$H1727,TRUE,_xll.ohTrigger(RecalcTrigger,Trigger1M)),NA())</f>
        <v>3.0375356580587112E-2</v>
      </c>
      <c r="K1727" s="52">
        <f>IFERROR(_xll.qlIndexFixing(ONIndex1M,I1727,TRUE,_xll.ohTrigger(RecalcTrigger,Trigger1M)),NA())</f>
        <v>3.0339157689409646E-2</v>
      </c>
      <c r="L1727" s="52">
        <f>IFERROR(_xll.qlIndexFixing(Index3M,H1727,TRUE,_xll.ohTrigger(RecalcTrigger,Trigger3M)),NA())</f>
        <v>3.1646254482085974E-2</v>
      </c>
      <c r="M1727" s="52">
        <f>IFERROR(_xll.qlIndexFixing(ONIndex3M,I1727,TRUE,_xll.ohTrigger(RecalcTrigger,Trigger3M)),NA())</f>
        <v>3.1527569999942884E-2</v>
      </c>
      <c r="N1727" s="52">
        <f>IFERROR(_xll.qlIndexFixing(Index6M,$H1727,TRUE,_xll.ohTrigger(RecalcTrigger,Trigger6M)),NA())</f>
        <v>3.2819168571971057E-2</v>
      </c>
      <c r="O1727" s="52">
        <f>IFERROR(_xll.qlIndexFixing(ONIndex6M,I1727,TRUE,_xll.ohTrigger(RecalcTrigger,Trigger6M)),NA())</f>
        <v>3.2559593828231925E-2</v>
      </c>
      <c r="P1727" s="52">
        <f>IFERROR(_xll.qlIndexFixing(Index1Y,$H1727,TRUE,_xll.ohTrigger(RecalcTrigger,Trigger1Y)),NA())</f>
        <v>3.5004645359912698E-2</v>
      </c>
      <c r="Q1727" s="52">
        <f>IFERROR(_xll.qlIndexFixing(ONIndex1Y,I1727,TRUE,_xll.ohTrigger(RecalcTrigger,Trigger1Y)),NA())</f>
        <v>3.4160244373326876E-2</v>
      </c>
    </row>
    <row r="1728" spans="2:17" x14ac:dyDescent="0.2">
      <c r="B1728" s="46" t="s">
        <v>51</v>
      </c>
      <c r="D1728" s="49">
        <f>_xll.qlCalendarAdvance(LocalCalendar,$D1727,B1728,"f",FALSE)</f>
        <v>51418</v>
      </c>
      <c r="E1728" s="49">
        <f>_xll.qlInterestRateIndexValueDate(IndexON,D1728)</f>
        <v>51418</v>
      </c>
      <c r="F1728" s="52">
        <f>IFERROR(_xll.qlIndexFixing(IndexON,D1728,TRUE,_xll.ohTrigger(RecalcTrigger,TriggerON)),NA())</f>
        <v>2.9716687712406653E-2</v>
      </c>
      <c r="H1728" s="49">
        <f>_xll.qlCalendarAdvance(IborCalendar,$H1727,B1728,"f",FALSE)</f>
        <v>51405</v>
      </c>
      <c r="I1728" s="49">
        <f>_xll.qlInterestRateIndexValueDate(Index1M,$H1728)</f>
        <v>51407</v>
      </c>
      <c r="J1728" s="52">
        <f>IFERROR(_xll.qlIndexFixing(Index1M,$H1728,TRUE,_xll.ohTrigger(RecalcTrigger,Trigger1M)),NA())</f>
        <v>3.0378114910056618E-2</v>
      </c>
      <c r="K1728" s="52">
        <f>IFERROR(_xll.qlIndexFixing(ONIndex1M,I1728,TRUE,_xll.ohTrigger(RecalcTrigger,Trigger1M)),NA())</f>
        <v>3.0339357778101927E-2</v>
      </c>
      <c r="L1728" s="52">
        <f>IFERROR(_xll.qlIndexFixing(Index3M,H1728,TRUE,_xll.ohTrigger(RecalcTrigger,Trigger3M)),NA())</f>
        <v>3.1649780919990822E-2</v>
      </c>
      <c r="M1728" s="52">
        <f>IFERROR(_xll.qlIndexFixing(ONIndex3M,I1728,TRUE,_xll.ohTrigger(RecalcTrigger,Trigger3M)),NA())</f>
        <v>3.1527116202383354E-2</v>
      </c>
      <c r="N1728" s="52">
        <f>IFERROR(_xll.qlIndexFixing(Index6M,$H1728,TRUE,_xll.ohTrigger(RecalcTrigger,Trigger6M)),NA())</f>
        <v>3.2820245356450735E-2</v>
      </c>
      <c r="O1728" s="52">
        <f>IFERROR(_xll.qlIndexFixing(ONIndex6M,I1728,TRUE,_xll.ohTrigger(RecalcTrigger,Trigger6M)),NA())</f>
        <v>3.2559413918491487E-2</v>
      </c>
      <c r="P1728" s="52">
        <f>IFERROR(_xll.qlIndexFixing(Index1Y,$H1728,TRUE,_xll.ohTrigger(RecalcTrigger,Trigger1Y)),NA())</f>
        <v>3.5013268245223765E-2</v>
      </c>
      <c r="Q1728" s="52">
        <f>IFERROR(_xll.qlIndexFixing(ONIndex1Y,I1728,TRUE,_xll.ohTrigger(RecalcTrigger,Trigger1Y)),NA())</f>
        <v>3.4171067861965554E-2</v>
      </c>
    </row>
    <row r="1729" spans="2:17" x14ac:dyDescent="0.2">
      <c r="B1729" s="46" t="s">
        <v>51</v>
      </c>
      <c r="D1729" s="49">
        <f>_xll.qlCalendarAdvance(LocalCalendar,$D1728,B1729,"f",FALSE)</f>
        <v>51425</v>
      </c>
      <c r="E1729" s="49">
        <f>_xll.qlInterestRateIndexValueDate(IndexON,D1729)</f>
        <v>51425</v>
      </c>
      <c r="F1729" s="52">
        <f>IFERROR(_xll.qlIndexFixing(IndexON,D1729,TRUE,_xll.ohTrigger(RecalcTrigger,TriggerON)),NA())</f>
        <v>2.9719272116537354E-2</v>
      </c>
      <c r="H1729" s="49">
        <f>_xll.qlCalendarAdvance(IborCalendar,$H1728,B1729,"f",FALSE)</f>
        <v>51412</v>
      </c>
      <c r="I1729" s="49">
        <f>_xll.qlInterestRateIndexValueDate(Index1M,$H1729)</f>
        <v>51414</v>
      </c>
      <c r="J1729" s="52">
        <f>IFERROR(_xll.qlIndexFixing(Index1M,$H1729,TRUE,_xll.ohTrigger(RecalcTrigger,Trigger1M)),NA())</f>
        <v>3.0375693532560533E-2</v>
      </c>
      <c r="K1729" s="52">
        <f>IFERROR(_xll.qlIndexFixing(ONIndex1M,I1729,TRUE,_xll.ohTrigger(RecalcTrigger,Trigger1M)),NA())</f>
        <v>3.0340836259052928E-2</v>
      </c>
      <c r="L1729" s="52">
        <f>IFERROR(_xll.qlIndexFixing(Index3M,H1729,TRUE,_xll.ohTrigger(RecalcTrigger,Trigger3M)),NA())</f>
        <v>3.164925040023589E-2</v>
      </c>
      <c r="M1729" s="52">
        <f>IFERROR(_xll.qlIndexFixing(ONIndex3M,I1729,TRUE,_xll.ohTrigger(RecalcTrigger,Trigger3M)),NA())</f>
        <v>3.1527999578961907E-2</v>
      </c>
      <c r="N1729" s="52">
        <f>IFERROR(_xll.qlIndexFixing(Index6M,$H1729,TRUE,_xll.ohTrigger(RecalcTrigger,Trigger6M)),NA())</f>
        <v>3.2819850177286621E-2</v>
      </c>
      <c r="O1729" s="52">
        <f>IFERROR(_xll.qlIndexFixing(ONIndex6M,I1729,TRUE,_xll.ohTrigger(RecalcTrigger,Trigger6M)),NA())</f>
        <v>3.2560676525077437E-2</v>
      </c>
      <c r="P1729" s="52">
        <f>IFERROR(_xll.qlIndexFixing(Index1Y,$H1729,TRUE,_xll.ohTrigger(RecalcTrigger,Trigger1Y)),NA())</f>
        <v>3.5021791829401634E-2</v>
      </c>
      <c r="Q1729" s="52">
        <f>IFERROR(_xll.qlIndexFixing(ONIndex1Y,I1729,TRUE,_xll.ohTrigger(RecalcTrigger,Trigger1Y)),NA())</f>
        <v>3.4184180123435493E-2</v>
      </c>
    </row>
    <row r="1730" spans="2:17" x14ac:dyDescent="0.2">
      <c r="B1730" s="46" t="s">
        <v>51</v>
      </c>
      <c r="D1730" s="49">
        <f>_xll.qlCalendarAdvance(LocalCalendar,$D1729,B1730,"f",FALSE)</f>
        <v>51432</v>
      </c>
      <c r="E1730" s="49">
        <f>_xll.qlInterestRateIndexValueDate(IndexON,D1730)</f>
        <v>51432</v>
      </c>
      <c r="F1730" s="52">
        <f>IFERROR(_xll.qlIndexFixing(IndexON,D1730,TRUE,_xll.ohTrigger(RecalcTrigger,TriggerON)),NA())</f>
        <v>2.9721815908994031E-2</v>
      </c>
      <c r="H1730" s="49">
        <f>_xll.qlCalendarAdvance(IborCalendar,$H1729,B1730,"f",FALSE)</f>
        <v>51419</v>
      </c>
      <c r="I1730" s="49">
        <f>_xll.qlInterestRateIndexValueDate(Index1M,$H1730)</f>
        <v>51421</v>
      </c>
      <c r="J1730" s="52">
        <f>IFERROR(_xll.qlIndexFixing(Index1M,$H1730,TRUE,_xll.ohTrigger(RecalcTrigger,Trigger1M)),NA())</f>
        <v>3.0377132674888341E-2</v>
      </c>
      <c r="K1730" s="52">
        <f>IFERROR(_xll.qlIndexFixing(ONIndex1M,I1730,TRUE,_xll.ohTrigger(RecalcTrigger,Trigger1M)),NA())</f>
        <v>3.0339719543839294E-2</v>
      </c>
      <c r="L1730" s="52">
        <f>IFERROR(_xll.qlIndexFixing(Index3M,H1730,TRUE,_xll.ohTrigger(RecalcTrigger,Trigger3M)),NA())</f>
        <v>3.1648710134929356E-2</v>
      </c>
      <c r="M1730" s="52">
        <f>IFERROR(_xll.qlIndexFixing(ONIndex3M,I1730,TRUE,_xll.ohTrigger(RecalcTrigger,Trigger3M)),NA())</f>
        <v>3.1526179602492377E-2</v>
      </c>
      <c r="N1730" s="52">
        <f>IFERROR(_xll.qlIndexFixing(Index6M,$H1730,TRUE,_xll.ohTrigger(RecalcTrigger,Trigger6M)),NA())</f>
        <v>3.2819439595744231E-2</v>
      </c>
      <c r="O1730" s="52">
        <f>IFERROR(_xll.qlIndexFixing(ONIndex6M,I1730,TRUE,_xll.ohTrigger(RecalcTrigger,Trigger6M)),NA())</f>
        <v>3.2559008633512576E-2</v>
      </c>
      <c r="P1730" s="52">
        <f>IFERROR(_xll.qlIndexFixing(Index1Y,$H1730,TRUE,_xll.ohTrigger(RecalcTrigger,Trigger1Y)),NA())</f>
        <v>3.5032436434447436E-2</v>
      </c>
      <c r="Q1730" s="52">
        <f>IFERROR(_xll.qlIndexFixing(ONIndex1Y,I1730,TRUE,_xll.ohTrigger(RecalcTrigger,Trigger1Y)),NA())</f>
        <v>3.4192426914145813E-2</v>
      </c>
    </row>
    <row r="1731" spans="2:17" x14ac:dyDescent="0.2">
      <c r="B1731" s="46" t="s">
        <v>51</v>
      </c>
      <c r="D1731" s="49">
        <f>_xll.qlCalendarAdvance(LocalCalendar,$D1730,B1731,"f",FALSE)</f>
        <v>51439</v>
      </c>
      <c r="E1731" s="49">
        <f>_xll.qlInterestRateIndexValueDate(IndexON,D1731)</f>
        <v>51439</v>
      </c>
      <c r="F1731" s="52">
        <f>IFERROR(_xll.qlIndexFixing(IndexON,D1731,TRUE,_xll.ohTrigger(RecalcTrigger,TriggerON)),NA())</f>
        <v>2.9724319089776685E-2</v>
      </c>
      <c r="H1731" s="49">
        <f>_xll.qlCalendarAdvance(IborCalendar,$H1730,B1731,"f",FALSE)</f>
        <v>51426</v>
      </c>
      <c r="I1731" s="49">
        <f>_xll.qlInterestRateIndexValueDate(Index1M,$H1731)</f>
        <v>51428</v>
      </c>
      <c r="J1731" s="52">
        <f>IFERROR(_xll.qlIndexFixing(Index1M,$H1731,TRUE,_xll.ohTrigger(RecalcTrigger,Trigger1M)),NA())</f>
        <v>3.0375979147934464E-2</v>
      </c>
      <c r="K1731" s="52">
        <f>IFERROR(_xll.qlIndexFixing(ONIndex1M,I1731,TRUE,_xll.ohTrigger(RecalcTrigger,Trigger1M)),NA())</f>
        <v>3.0339881220831089E-2</v>
      </c>
      <c r="L1731" s="52">
        <f>IFERROR(_xll.qlIndexFixing(Index3M,H1731,TRUE,_xll.ohTrigger(RecalcTrigger,Trigger3M)),NA())</f>
        <v>3.164950623864287E-2</v>
      </c>
      <c r="M1731" s="52">
        <f>IFERROR(_xll.qlIndexFixing(ONIndex3M,I1731,TRUE,_xll.ohTrigger(RecalcTrigger,Trigger3M)),NA())</f>
        <v>3.1525696800107639E-2</v>
      </c>
      <c r="N1731" s="52">
        <f>IFERROR(_xll.qlIndexFixing(Index6M,$H1731,TRUE,_xll.ohTrigger(RecalcTrigger,Trigger6M)),NA())</f>
        <v>3.2824821458285303E-2</v>
      </c>
      <c r="O1731" s="52">
        <f>IFERROR(_xll.qlIndexFixing(ONIndex6M,I1731,TRUE,_xll.ohTrigger(RecalcTrigger,Trigger6M)),NA())</f>
        <v>3.2558783258247459E-2</v>
      </c>
      <c r="P1731" s="52">
        <f>IFERROR(_xll.qlIndexFixing(Index1Y,$H1731,TRUE,_xll.ohTrigger(RecalcTrigger,Trigger1Y)),NA())</f>
        <v>3.5038541084383618E-2</v>
      </c>
      <c r="Q1731" s="52">
        <f>IFERROR(_xll.qlIndexFixing(ONIndex1Y,I1731,TRUE,_xll.ohTrigger(RecalcTrigger,Trigger1Y)),NA())</f>
        <v>3.4202962477634102E-2</v>
      </c>
    </row>
    <row r="1732" spans="2:17" x14ac:dyDescent="0.2">
      <c r="B1732" s="46" t="s">
        <v>51</v>
      </c>
      <c r="D1732" s="49">
        <f>_xll.qlCalendarAdvance(LocalCalendar,$D1731,B1732,"f",FALSE)</f>
        <v>51446</v>
      </c>
      <c r="E1732" s="49">
        <f>_xll.qlInterestRateIndexValueDate(IndexON,D1732)</f>
        <v>51446</v>
      </c>
      <c r="F1732" s="52">
        <f>IFERROR(_xll.qlIndexFixing(IndexON,D1732,TRUE,_xll.ohTrigger(RecalcTrigger,TriggerON)),NA())</f>
        <v>2.9726781658965251E-2</v>
      </c>
      <c r="H1732" s="49">
        <f>_xll.qlCalendarAdvance(IborCalendar,$H1731,B1732,"f",FALSE)</f>
        <v>51433</v>
      </c>
      <c r="I1732" s="49">
        <f>_xll.qlInterestRateIndexValueDate(Index1M,$H1732)</f>
        <v>51435</v>
      </c>
      <c r="J1732" s="52">
        <f>IFERROR(_xll.qlIndexFixing(Index1M,$H1732,TRUE,_xll.ohTrigger(RecalcTrigger,Trigger1M)),NA())</f>
        <v>3.0376102704392432E-2</v>
      </c>
      <c r="K1732" s="52">
        <f>IFERROR(_xll.qlIndexFixing(ONIndex1M,I1732,TRUE,_xll.ohTrigger(RecalcTrigger,Trigger1M)),NA())</f>
        <v>3.0340030093904957E-2</v>
      </c>
      <c r="L1732" s="52">
        <f>IFERROR(_xll.qlIndexFixing(Index3M,H1732,TRUE,_xll.ohTrigger(RecalcTrigger,Trigger3M)),NA())</f>
        <v>3.1647600367677643E-2</v>
      </c>
      <c r="M1732" s="52">
        <f>IFERROR(_xll.qlIndexFixing(ONIndex3M,I1732,TRUE,_xll.ohTrigger(RecalcTrigger,Trigger3M)),NA())</f>
        <v>3.1525204329430068E-2</v>
      </c>
      <c r="N1732" s="52">
        <f>IFERROR(_xll.qlIndexFixing(Index6M,$H1732,TRUE,_xll.ohTrigger(RecalcTrigger,Trigger6M)),NA())</f>
        <v>3.2818572225563274E-2</v>
      </c>
      <c r="O1732" s="52">
        <f>IFERROR(_xll.qlIndexFixing(ONIndex6M,I1732,TRUE,_xll.ohTrigger(RecalcTrigger,Trigger6M)),NA())</f>
        <v>3.2558542727798567E-2</v>
      </c>
      <c r="P1732" s="52">
        <f>IFERROR(_xll.qlIndexFixing(Index1Y,$H1732,TRUE,_xll.ohTrigger(RecalcTrigger,Trigger1Y)),NA())</f>
        <v>3.5046766750273732E-2</v>
      </c>
      <c r="Q1732" s="52">
        <f>IFERROR(_xll.qlIndexFixing(ONIndex1Y,I1732,TRUE,_xll.ohTrigger(RecalcTrigger,Trigger1Y)),NA())</f>
        <v>3.4213402065974563E-2</v>
      </c>
    </row>
    <row r="1733" spans="2:17" x14ac:dyDescent="0.2">
      <c r="B1733" s="46" t="s">
        <v>51</v>
      </c>
      <c r="D1733" s="49">
        <f>_xll.qlCalendarAdvance(LocalCalendar,$D1732,B1733,"f",FALSE)</f>
        <v>51453</v>
      </c>
      <c r="E1733" s="49">
        <f>_xll.qlInterestRateIndexValueDate(IndexON,D1733)</f>
        <v>51453</v>
      </c>
      <c r="F1733" s="52">
        <f>IFERROR(_xll.qlIndexFixing(IndexON,D1733,TRUE,_xll.ohTrigger(RecalcTrigger,TriggerON)),NA())</f>
        <v>2.9729203616239985E-2</v>
      </c>
      <c r="H1733" s="49">
        <f>_xll.qlCalendarAdvance(IborCalendar,$H1732,B1733,"f",FALSE)</f>
        <v>51440</v>
      </c>
      <c r="I1733" s="49">
        <f>_xll.qlInterestRateIndexValueDate(Index1M,$H1733)</f>
        <v>51442</v>
      </c>
      <c r="J1733" s="52">
        <f>IFERROR(_xll.qlIndexFixing(Index1M,$H1733,TRUE,_xll.ohTrigger(RecalcTrigger,Trigger1M)),NA())</f>
        <v>3.0376213426696018E-2</v>
      </c>
      <c r="K1733" s="52">
        <f>IFERROR(_xll.qlIndexFixing(ONIndex1M,I1733,TRUE,_xll.ohTrigger(RecalcTrigger,Trigger1M)),NA())</f>
        <v>3.03401661630609E-2</v>
      </c>
      <c r="L1733" s="52">
        <f>IFERROR(_xll.qlIndexFixing(Index3M,H1733,TRUE,_xll.ohTrigger(RecalcTrigger,Trigger3M)),NA())</f>
        <v>3.1647030865740118E-2</v>
      </c>
      <c r="M1733" s="52">
        <f>IFERROR(_xll.qlIndexFixing(ONIndex3M,I1733,TRUE,_xll.ohTrigger(RecalcTrigger,Trigger3M)),NA())</f>
        <v>3.1524702190433018E-2</v>
      </c>
      <c r="N1733" s="52">
        <f>IFERROR(_xll.qlIndexFixing(Index6M,$H1733,TRUE,_xll.ohTrigger(RecalcTrigger,Trigger6M)),NA())</f>
        <v>3.281666570300925E-2</v>
      </c>
      <c r="O1733" s="52">
        <f>IFERROR(_xll.qlIndexFixing(ONIndex6M,I1733,TRUE,_xll.ohTrigger(RecalcTrigger,Trigger6M)),NA())</f>
        <v>3.2558287042165901E-2</v>
      </c>
      <c r="P1733" s="52">
        <f>IFERROR(_xll.qlIndexFixing(Index1Y,$H1733,TRUE,_xll.ohTrigger(RecalcTrigger,Trigger1Y)),NA())</f>
        <v>3.5054893105203086E-2</v>
      </c>
      <c r="Q1733" s="52">
        <f>IFERROR(_xll.qlIndexFixing(ONIndex1Y,I1733,TRUE,_xll.ohTrigger(RecalcTrigger,Trigger1Y)),NA())</f>
        <v>3.422374567919384E-2</v>
      </c>
    </row>
    <row r="1734" spans="2:17" x14ac:dyDescent="0.2">
      <c r="B1734" s="46" t="s">
        <v>51</v>
      </c>
      <c r="D1734" s="49">
        <f>_xll.qlCalendarAdvance(LocalCalendar,$D1733,B1734,"f",FALSE)</f>
        <v>51460</v>
      </c>
      <c r="E1734" s="49">
        <f>_xll.qlInterestRateIndexValueDate(IndexON,D1734)</f>
        <v>51460</v>
      </c>
      <c r="F1734" s="52">
        <f>IFERROR(_xll.qlIndexFixing(IndexON,D1734,TRUE,_xll.ohTrigger(RecalcTrigger,TriggerON)),NA())</f>
        <v>2.9731584962080504E-2</v>
      </c>
      <c r="H1734" s="49">
        <f>_xll.qlCalendarAdvance(IborCalendar,$H1733,B1734,"f",FALSE)</f>
        <v>51447</v>
      </c>
      <c r="I1734" s="49">
        <f>_xll.qlInterestRateIndexValueDate(Index1M,$H1734)</f>
        <v>51449</v>
      </c>
      <c r="J1734" s="52">
        <f>IFERROR(_xll.qlIndexFixing(Index1M,$H1734,TRUE,_xll.ohTrigger(RecalcTrigger,Trigger1M)),NA())</f>
        <v>3.0376311314852952E-2</v>
      </c>
      <c r="K1734" s="52">
        <f>IFERROR(_xll.qlIndexFixing(ONIndex1M,I1734,TRUE,_xll.ohTrigger(RecalcTrigger,Trigger1M)),NA())</f>
        <v>3.0341576114010227E-2</v>
      </c>
      <c r="L1734" s="52">
        <f>IFERROR(_xll.qlIndexFixing(Index3M,H1734,TRUE,_xll.ohTrigger(RecalcTrigger,Trigger3M)),NA())</f>
        <v>3.1646451618267152E-2</v>
      </c>
      <c r="M1734" s="52">
        <f>IFERROR(_xll.qlIndexFixing(ONIndex3M,I1734,TRUE,_xll.ohTrigger(RecalcTrigger,Trigger3M)),NA())</f>
        <v>3.1525533556715502E-2</v>
      </c>
      <c r="N1734" s="52">
        <f>IFERROR(_xll.qlIndexFixing(Index6M,$H1734,TRUE,_xll.ohTrigger(RecalcTrigger,Trigger6M)),NA())</f>
        <v>3.2816194654808138E-2</v>
      </c>
      <c r="O1734" s="52">
        <f>IFERROR(_xll.qlIndexFixing(ONIndex6M,I1734,TRUE,_xll.ohTrigger(RecalcTrigger,Trigger6M)),NA())</f>
        <v>3.2559468351036625E-2</v>
      </c>
      <c r="P1734" s="52">
        <f>IFERROR(_xll.qlIndexFixing(Index1Y,$H1734,TRUE,_xll.ohTrigger(RecalcTrigger,Trigger1Y)),NA())</f>
        <v>3.5065115220426192E-2</v>
      </c>
      <c r="Q1734" s="52">
        <f>IFERROR(_xll.qlIndexFixing(ONIndex1Y,I1734,TRUE,_xll.ohTrigger(RecalcTrigger,Trigger1Y)),NA())</f>
        <v>3.4236348744558498E-2</v>
      </c>
    </row>
    <row r="1735" spans="2:17" x14ac:dyDescent="0.2">
      <c r="B1735" s="46" t="s">
        <v>51</v>
      </c>
      <c r="D1735" s="49">
        <f>_xll.qlCalendarAdvance(LocalCalendar,$D1734,B1735,"f",FALSE)</f>
        <v>51467</v>
      </c>
      <c r="E1735" s="49">
        <f>_xll.qlInterestRateIndexValueDate(IndexON,D1735)</f>
        <v>51467</v>
      </c>
      <c r="F1735" s="52">
        <f>IFERROR(_xll.qlIndexFixing(IndexON,D1735,TRUE,_xll.ohTrigger(RecalcTrigger,TriggerON)),NA())</f>
        <v>2.9733925696087127E-2</v>
      </c>
      <c r="H1735" s="49">
        <f>_xll.qlCalendarAdvance(IborCalendar,$H1734,B1735,"f",FALSE)</f>
        <v>51454</v>
      </c>
      <c r="I1735" s="49">
        <f>_xll.qlInterestRateIndexValueDate(Index1M,$H1735)</f>
        <v>51456</v>
      </c>
      <c r="J1735" s="52">
        <f>IFERROR(_xll.qlIndexFixing(Index1M,$H1735,TRUE,_xll.ohTrigger(RecalcTrigger,Trigger1M)),NA())</f>
        <v>3.0376396368852924E-2</v>
      </c>
      <c r="K1735" s="52">
        <f>IFERROR(_xll.qlIndexFixing(ONIndex1M,I1735,TRUE,_xll.ohTrigger(RecalcTrigger,Trigger1M)),NA())</f>
        <v>3.0340399889725589E-2</v>
      </c>
      <c r="L1735" s="52">
        <f>IFERROR(_xll.qlIndexFixing(Index3M,H1735,TRUE,_xll.ohTrigger(RecalcTrigger,Trigger3M)),NA())</f>
        <v>3.1647205754002192E-2</v>
      </c>
      <c r="M1735" s="52">
        <f>IFERROR(_xll.qlIndexFixing(ONIndex3M,I1735,TRUE,_xll.ohTrigger(RecalcTrigger,Trigger3M)),NA())</f>
        <v>3.1523668907667002E-2</v>
      </c>
      <c r="N1735" s="52">
        <f>IFERROR(_xll.qlIndexFixing(Index6M,$H1735,TRUE,_xll.ohTrigger(RecalcTrigger,Trigger6M)),NA())</f>
        <v>3.2815708205671257E-2</v>
      </c>
      <c r="O1735" s="52">
        <f>IFERROR(_xll.qlIndexFixing(ONIndex6M,I1735,TRUE,_xll.ohTrigger(RecalcTrigger,Trigger6M)),NA())</f>
        <v>3.255773020537589E-2</v>
      </c>
      <c r="P1735" s="52">
        <f>IFERROR(_xll.qlIndexFixing(Index1Y,$H1735,TRUE,_xll.ohTrigger(RecalcTrigger,Trigger1Y)),NA())</f>
        <v>3.5070847872670598E-2</v>
      </c>
      <c r="Q1735" s="52">
        <f>IFERROR(_xll.qlIndexFixing(ONIndex1Y,I1735,TRUE,_xll.ohTrigger(RecalcTrigger,Trigger1Y)),NA())</f>
        <v>3.4244144980082325E-2</v>
      </c>
    </row>
    <row r="1736" spans="2:17" x14ac:dyDescent="0.2">
      <c r="B1736" s="46" t="s">
        <v>51</v>
      </c>
      <c r="D1736" s="49">
        <f>_xll.qlCalendarAdvance(LocalCalendar,$D1735,B1736,"f",FALSE)</f>
        <v>51474</v>
      </c>
      <c r="E1736" s="49">
        <f>_xll.qlInterestRateIndexValueDate(IndexON,D1736)</f>
        <v>51474</v>
      </c>
      <c r="F1736" s="52">
        <f>IFERROR(_xll.qlIndexFixing(IndexON,D1736,TRUE,_xll.ohTrigger(RecalcTrigger,TriggerON)),NA())</f>
        <v>2.9736225818419726E-2</v>
      </c>
      <c r="H1736" s="49">
        <f>_xll.qlCalendarAdvance(IborCalendar,$H1735,B1736,"f",FALSE)</f>
        <v>51461</v>
      </c>
      <c r="I1736" s="49">
        <f>_xll.qlInterestRateIndexValueDate(Index1M,$H1736)</f>
        <v>51463</v>
      </c>
      <c r="J1736" s="52">
        <f>IFERROR(_xll.qlIndexFixing(Index1M,$H1736,TRUE,_xll.ohTrigger(RecalcTrigger,Trigger1M)),NA())</f>
        <v>3.037646858869851E-2</v>
      </c>
      <c r="K1736" s="52">
        <f>IFERROR(_xll.qlIndexFixing(ONIndex1M,I1736,TRUE,_xll.ohTrigger(RecalcTrigger,Trigger1M)),NA())</f>
        <v>3.0340497547154399E-2</v>
      </c>
      <c r="L1736" s="52">
        <f>IFERROR(_xll.qlIndexFixing(Index3M,H1736,TRUE,_xll.ohTrigger(RecalcTrigger,Trigger3M)),NA())</f>
        <v>3.164526388673445E-2</v>
      </c>
      <c r="M1736" s="52">
        <f>IFERROR(_xll.qlIndexFixing(ONIndex3M,I1736,TRUE,_xll.ohTrigger(RecalcTrigger,Trigger3M)),NA())</f>
        <v>3.1523137763871389E-2</v>
      </c>
      <c r="N1736" s="52">
        <f>IFERROR(_xll.qlIndexFixing(Index6M,$H1736,TRUE,_xll.ohTrigger(RecalcTrigger,Trigger6M)),NA())</f>
        <v>3.2815206355609201E-2</v>
      </c>
      <c r="O1736" s="52">
        <f>IFERROR(_xll.qlIndexFixing(ONIndex6M,I1736,TRUE,_xll.ohTrigger(RecalcTrigger,Trigger6M)),NA())</f>
        <v>3.2557429054245191E-2</v>
      </c>
      <c r="P1736" s="52">
        <f>IFERROR(_xll.qlIndexFixing(Index1Y,$H1736,TRUE,_xll.ohTrigger(RecalcTrigger,Trigger1Y)),NA())</f>
        <v>3.5078676280528687E-2</v>
      </c>
      <c r="Q1736" s="52">
        <f>IFERROR(_xll.qlIndexFixing(ONIndex1Y,I1736,TRUE,_xll.ohTrigger(RecalcTrigger,Trigger1Y)),NA())</f>
        <v>3.4254200667751533E-2</v>
      </c>
    </row>
    <row r="1737" spans="2:17" x14ac:dyDescent="0.2">
      <c r="B1737" s="46" t="s">
        <v>51</v>
      </c>
      <c r="D1737" s="49">
        <f>_xll.qlCalendarAdvance(LocalCalendar,$D1736,B1737,"f",FALSE)</f>
        <v>51481</v>
      </c>
      <c r="E1737" s="49">
        <f>_xll.qlInterestRateIndexValueDate(IndexON,D1737)</f>
        <v>51481</v>
      </c>
      <c r="F1737" s="52">
        <f>IFERROR(_xll.qlIndexFixing(IndexON,D1737,TRUE,_xll.ohTrigger(RecalcTrigger,TriggerON)),NA())</f>
        <v>2.9738485329078301E-2</v>
      </c>
      <c r="H1737" s="49">
        <f>_xll.qlCalendarAdvance(IborCalendar,$H1736,B1737,"f",FALSE)</f>
        <v>51468</v>
      </c>
      <c r="I1737" s="49">
        <f>_xll.qlInterestRateIndexValueDate(Index1M,$H1737)</f>
        <v>51470</v>
      </c>
      <c r="J1737" s="52">
        <f>IFERROR(_xll.qlIndexFixing(Index1M,$H1737,TRUE,_xll.ohTrigger(RecalcTrigger,Trigger1M)),NA())</f>
        <v>3.0376527974392293E-2</v>
      </c>
      <c r="K1737" s="52">
        <f>IFERROR(_xll.qlIndexFixing(ONIndex1M,I1737,TRUE,_xll.ohTrigger(RecalcTrigger,Trigger1M)),NA())</f>
        <v>3.0340582400691929E-2</v>
      </c>
      <c r="L1737" s="52">
        <f>IFERROR(_xll.qlIndexFixing(Index3M,H1737,TRUE,_xll.ohTrigger(RecalcTrigger,Trigger3M)),NA())</f>
        <v>3.1639288947583388E-2</v>
      </c>
      <c r="M1737" s="52">
        <f>IFERROR(_xll.qlIndexFixing(ONIndex3M,I1737,TRUE,_xll.ohTrigger(RecalcTrigger,Trigger3M)),NA())</f>
        <v>3.1522596951729653E-2</v>
      </c>
      <c r="N1737" s="52">
        <f>IFERROR(_xll.qlIndexFixing(Index6M,$H1737,TRUE,_xll.ohTrigger(RecalcTrigger,Trigger6M)),NA())</f>
        <v>3.2816134259197341E-2</v>
      </c>
      <c r="O1737" s="52">
        <f>IFERROR(_xll.qlIndexFixing(ONIndex6M,I1737,TRUE,_xll.ohTrigger(RecalcTrigger,Trigger6M)),NA())</f>
        <v>3.2557112747904071E-2</v>
      </c>
      <c r="P1737" s="52">
        <f>IFERROR(_xll.qlIndexFixing(Index1Y,$H1737,TRUE,_xll.ohTrigger(RecalcTrigger,Trigger1Y)),NA())</f>
        <v>3.5079874414562499E-2</v>
      </c>
      <c r="Q1737" s="52">
        <f>IFERROR(_xll.qlIndexFixing(ONIndex1Y,I1737,TRUE,_xll.ohTrigger(RecalcTrigger,Trigger1Y)),NA())</f>
        <v>3.4264160380139685E-2</v>
      </c>
    </row>
    <row r="1738" spans="2:17" x14ac:dyDescent="0.2">
      <c r="B1738" s="46" t="s">
        <v>51</v>
      </c>
      <c r="D1738" s="49">
        <f>_xll.qlCalendarAdvance(LocalCalendar,$D1737,B1738,"f",FALSE)</f>
        <v>51488</v>
      </c>
      <c r="E1738" s="49">
        <f>_xll.qlInterestRateIndexValueDate(IndexON,D1738)</f>
        <v>51488</v>
      </c>
      <c r="F1738" s="52">
        <f>IFERROR(_xll.qlIndexFixing(IndexON,D1738,TRUE,_xll.ohTrigger(RecalcTrigger,TriggerON)),NA())</f>
        <v>2.9740704228062853E-2</v>
      </c>
      <c r="H1738" s="49">
        <f>_xll.qlCalendarAdvance(IborCalendar,$H1737,B1738,"f",FALSE)</f>
        <v>51475</v>
      </c>
      <c r="I1738" s="49">
        <f>_xll.qlInterestRateIndexValueDate(Index1M,$H1738)</f>
        <v>51477</v>
      </c>
      <c r="J1738" s="52">
        <f>IFERROR(_xll.qlIndexFixing(Index1M,$H1738,TRUE,_xll.ohTrigger(RecalcTrigger,Trigger1M)),NA())</f>
        <v>3.0376574525934268E-2</v>
      </c>
      <c r="K1738" s="52">
        <f>IFERROR(_xll.qlIndexFixing(ONIndex1M,I1738,TRUE,_xll.ohTrigger(RecalcTrigger,Trigger1M)),NA())</f>
        <v>3.0340654450364823E-2</v>
      </c>
      <c r="L1738" s="52">
        <f>IFERROR(_xll.qlIndexFixing(Index3M,H1738,TRUE,_xll.ohTrigger(RecalcTrigger,Trigger3M)),NA())</f>
        <v>3.1638673717916177E-2</v>
      </c>
      <c r="M1738" s="52">
        <f>IFERROR(_xll.qlIndexFixing(ONIndex3M,I1738,TRUE,_xll.ohTrigger(RecalcTrigger,Trigger3M)),NA())</f>
        <v>3.152204647137502E-2</v>
      </c>
      <c r="N1738" s="52">
        <f>IFERROR(_xll.qlIndexFixing(Index6M,$H1738,TRUE,_xll.ohTrigger(RecalcTrigger,Trigger6M)),NA())</f>
        <v>3.2815600458999894E-2</v>
      </c>
      <c r="O1738" s="52">
        <f>IFERROR(_xll.qlIndexFixing(ONIndex6M,I1738,TRUE,_xll.ohTrigger(RecalcTrigger,Trigger6M)),NA())</f>
        <v>3.2556781286379177E-2</v>
      </c>
      <c r="P1738" s="52">
        <f>IFERROR(_xll.qlIndexFixing(Index1Y,$H1738,TRUE,_xll.ohTrigger(RecalcTrigger,Trigger1Y)),NA())</f>
        <v>3.5094035133008433E-2</v>
      </c>
      <c r="Q1738" s="52">
        <f>IFERROR(_xll.qlIndexFixing(ONIndex1Y,I1738,TRUE,_xll.ohTrigger(RecalcTrigger,Trigger1Y)),NA())</f>
        <v>3.4274024117326718E-2</v>
      </c>
    </row>
    <row r="1739" spans="2:17" x14ac:dyDescent="0.2">
      <c r="B1739" s="46" t="s">
        <v>51</v>
      </c>
      <c r="D1739" s="49">
        <f>_xll.qlCalendarAdvance(LocalCalendar,$D1738,B1739,"f",FALSE)</f>
        <v>51496</v>
      </c>
      <c r="E1739" s="49">
        <f>_xll.qlInterestRateIndexValueDate(IndexON,D1739)</f>
        <v>51496</v>
      </c>
      <c r="F1739" s="52">
        <f>IFERROR(_xll.qlIndexFixing(IndexON,D1739,TRUE,_xll.ohTrigger(RecalcTrigger,TriggerON)),NA())</f>
        <v>2.9743190383983986E-2</v>
      </c>
      <c r="H1739" s="49">
        <f>_xll.qlCalendarAdvance(IborCalendar,$H1738,B1739,"f",FALSE)</f>
        <v>51482</v>
      </c>
      <c r="I1739" s="49">
        <f>_xll.qlInterestRateIndexValueDate(Index1M,$H1739)</f>
        <v>51484</v>
      </c>
      <c r="J1739" s="52">
        <f>IFERROR(_xll.qlIndexFixing(Index1M,$H1739,TRUE,_xll.ohTrigger(RecalcTrigger,Trigger1M)),NA())</f>
        <v>3.0376608243319284E-2</v>
      </c>
      <c r="K1739" s="52">
        <f>IFERROR(_xll.qlIndexFixing(ONIndex1M,I1739,TRUE,_xll.ohTrigger(RecalcTrigger,Trigger1M)),NA())</f>
        <v>3.0340713696119792E-2</v>
      </c>
      <c r="L1739" s="52">
        <f>IFERROR(_xll.qlIndexFixing(Index3M,H1739,TRUE,_xll.ohTrigger(RecalcTrigger,Trigger3M)),NA())</f>
        <v>3.1638048746140512E-2</v>
      </c>
      <c r="M1739" s="52">
        <f>IFERROR(_xll.qlIndexFixing(ONIndex3M,I1739,TRUE,_xll.ohTrigger(RecalcTrigger,Trigger3M)),NA())</f>
        <v>3.1521486322700909E-2</v>
      </c>
      <c r="N1739" s="52">
        <f>IFERROR(_xll.qlIndexFixing(Index6M,$H1739,TRUE,_xll.ohTrigger(RecalcTrigger,Trigger6M)),NA())</f>
        <v>3.2815051256520796E-2</v>
      </c>
      <c r="O1739" s="52">
        <f>IFERROR(_xll.qlIndexFixing(ONIndex6M,I1739,TRUE,_xll.ohTrigger(RecalcTrigger,Trigger6M)),NA())</f>
        <v>3.2556434669670509E-2</v>
      </c>
      <c r="P1739" s="52">
        <f>IFERROR(_xll.qlIndexFixing(Index1Y,$H1739,TRUE,_xll.ohTrigger(RecalcTrigger,Trigger1Y)),NA())</f>
        <v>3.5101565573124272E-2</v>
      </c>
      <c r="Q1739" s="52">
        <f>IFERROR(_xll.qlIndexFixing(ONIndex1Y,I1739,TRUE,_xll.ohTrigger(RecalcTrigger,Trigger1Y)),NA())</f>
        <v>3.4283791879179404E-2</v>
      </c>
    </row>
    <row r="1740" spans="2:17" x14ac:dyDescent="0.2">
      <c r="B1740" s="46" t="s">
        <v>51</v>
      </c>
      <c r="D1740" s="49">
        <f>_xll.qlCalendarAdvance(LocalCalendar,$D1739,B1740,"f",FALSE)</f>
        <v>51503</v>
      </c>
      <c r="E1740" s="49">
        <f>_xll.qlInterestRateIndexValueDate(IndexON,D1740)</f>
        <v>51503</v>
      </c>
      <c r="F1740" s="52">
        <f>IFERROR(_xll.qlIndexFixing(IndexON,D1740,TRUE,_xll.ohTrigger(RecalcTrigger,TriggerON)),NA())</f>
        <v>2.9745322257861417E-2</v>
      </c>
      <c r="H1740" s="49">
        <f>_xll.qlCalendarAdvance(IborCalendar,$H1739,B1740,"f",FALSE)</f>
        <v>51489</v>
      </c>
      <c r="I1740" s="49">
        <f>_xll.qlInterestRateIndexValueDate(Index1M,$H1740)</f>
        <v>51491</v>
      </c>
      <c r="J1740" s="52">
        <f>IFERROR(_xll.qlIndexFixing(Index1M,$H1740,TRUE,_xll.ohTrigger(RecalcTrigger,Trigger1M)),NA())</f>
        <v>3.0377909942361225E-2</v>
      </c>
      <c r="K1740" s="52">
        <f>IFERROR(_xll.qlIndexFixing(ONIndex1M,I1740,TRUE,_xll.ohTrigger(RecalcTrigger,Trigger1M)),NA())</f>
        <v>3.0340760137930189E-2</v>
      </c>
      <c r="L1740" s="52">
        <f>IFERROR(_xll.qlIndexFixing(Index3M,H1740,TRUE,_xll.ohTrigger(RecalcTrigger,Trigger3M)),NA())</f>
        <v>3.1637414032262612E-2</v>
      </c>
      <c r="M1740" s="52">
        <f>IFERROR(_xll.qlIndexFixing(ONIndex3M,I1740,TRUE,_xll.ohTrigger(RecalcTrigger,Trigger3M)),NA())</f>
        <v>3.1520916505733965E-2</v>
      </c>
      <c r="N1740" s="52">
        <f>IFERROR(_xll.qlIndexFixing(Index6M,$H1740,TRUE,_xll.ohTrigger(RecalcTrigger,Trigger6M)),NA())</f>
        <v>3.2814486651774978E-2</v>
      </c>
      <c r="O1740" s="52">
        <f>IFERROR(_xll.qlIndexFixing(ONIndex6M,I1740,TRUE,_xll.ohTrigger(RecalcTrigger,Trigger6M)),NA())</f>
        <v>3.2556072897778066E-2</v>
      </c>
      <c r="P1740" s="52">
        <f>IFERROR(_xll.qlIndexFixing(Index1Y,$H1740,TRUE,_xll.ohTrigger(RecalcTrigger,Trigger1Y)),NA())</f>
        <v>3.510899668620196E-2</v>
      </c>
      <c r="Q1740" s="52">
        <f>IFERROR(_xll.qlIndexFixing(ONIndex1Y,I1740,TRUE,_xll.ohTrigger(RecalcTrigger,Trigger1Y)),NA())</f>
        <v>3.4293463665724389E-2</v>
      </c>
    </row>
    <row r="1741" spans="2:17" x14ac:dyDescent="0.2">
      <c r="B1741" s="46" t="s">
        <v>51</v>
      </c>
      <c r="D1741" s="49">
        <f>_xll.qlCalendarAdvance(LocalCalendar,$D1740,B1741,"f",FALSE)</f>
        <v>51510</v>
      </c>
      <c r="E1741" s="49">
        <f>_xll.qlInterestRateIndexValueDate(IndexON,D1741)</f>
        <v>51510</v>
      </c>
      <c r="F1741" s="52">
        <f>IFERROR(_xll.qlIndexFixing(IndexON,D1741,TRUE,_xll.ohTrigger(RecalcTrigger,TriggerON)),NA())</f>
        <v>2.9747413520224697E-2</v>
      </c>
      <c r="H1741" s="49">
        <f>_xll.qlCalendarAdvance(IborCalendar,$H1740,B1741,"f",FALSE)</f>
        <v>51497</v>
      </c>
      <c r="I1741" s="49">
        <f>_xll.qlInterestRateIndexValueDate(Index1M,$H1741)</f>
        <v>51501</v>
      </c>
      <c r="J1741" s="52">
        <f>IFERROR(_xll.qlIndexFixing(Index1M,$H1741,TRUE,_xll.ohTrigger(RecalcTrigger,Trigger1M)),NA())</f>
        <v>3.0376636696412069E-2</v>
      </c>
      <c r="K1741" s="52">
        <f>IFERROR(_xll.qlIndexFixing(ONIndex1M,I1741,TRUE,_xll.ohTrigger(RecalcTrigger,Trigger1M)),NA())</f>
        <v>3.0339524322933187E-2</v>
      </c>
      <c r="L1741" s="52">
        <f>IFERROR(_xll.qlIndexFixing(Index3M,H1741,TRUE,_xll.ohTrigger(RecalcTrigger,Trigger3M)),NA())</f>
        <v>3.1633813864083198E-2</v>
      </c>
      <c r="M1741" s="52">
        <f>IFERROR(_xll.qlIndexFixing(ONIndex3M,I1741,TRUE,_xll.ohTrigger(RecalcTrigger,Trigger3M)),NA())</f>
        <v>3.1518748033811939E-2</v>
      </c>
      <c r="N1741" s="52">
        <f>IFERROR(_xll.qlIndexFixing(Index6M,$H1741,TRUE,_xll.ohTrigger(RecalcTrigger,Trigger6M)),NA())</f>
        <v>3.2809333109021795E-2</v>
      </c>
      <c r="O1741" s="52">
        <f>IFERROR(_xll.qlIndexFixing(ONIndex6M,I1741,TRUE,_xll.ohTrigger(RecalcTrigger,Trigger6M)),NA())</f>
        <v>3.2554085889220374E-2</v>
      </c>
      <c r="P1741" s="52">
        <f>IFERROR(_xll.qlIndexFixing(Index1Y,$H1741,TRUE,_xll.ohTrigger(RecalcTrigger,Trigger1Y)),NA())</f>
        <v>3.511514326363669E-2</v>
      </c>
      <c r="Q1741" s="52">
        <f>IFERROR(_xll.qlIndexFixing(ONIndex1Y,I1741,TRUE,_xll.ohTrigger(RecalcTrigger,Trigger1Y)),NA())</f>
        <v>3.4304802138711565E-2</v>
      </c>
    </row>
    <row r="1742" spans="2:17" x14ac:dyDescent="0.2">
      <c r="B1742" s="46" t="s">
        <v>51</v>
      </c>
      <c r="D1742" s="49">
        <f>_xll.qlCalendarAdvance(LocalCalendar,$D1741,B1742,"f",FALSE)</f>
        <v>51517</v>
      </c>
      <c r="E1742" s="49">
        <f>_xll.qlInterestRateIndexValueDate(IndexON,D1742)</f>
        <v>51517</v>
      </c>
      <c r="F1742" s="52">
        <f>IFERROR(_xll.qlIndexFixing(IndexON,D1742,TRUE,_xll.ohTrigger(RecalcTrigger,TriggerON)),NA())</f>
        <v>2.9749464170674145E-2</v>
      </c>
      <c r="H1742" s="49">
        <f>_xll.qlCalendarAdvance(IborCalendar,$H1741,B1742,"f",FALSE)</f>
        <v>51504</v>
      </c>
      <c r="I1742" s="49">
        <f>_xll.qlInterestRateIndexValueDate(Index1M,$H1742)</f>
        <v>51508</v>
      </c>
      <c r="J1742" s="52">
        <f>IFERROR(_xll.qlIndexFixing(Index1M,$H1742,TRUE,_xll.ohTrigger(RecalcTrigger,Trigger1M)),NA())</f>
        <v>3.0376626410985364E-2</v>
      </c>
      <c r="K1742" s="52">
        <f>IFERROR(_xll.qlIndexFixing(ONIndex1M,I1742,TRUE,_xll.ohTrigger(RecalcTrigger,Trigger1M)),NA())</f>
        <v>3.0338261531221988E-2</v>
      </c>
      <c r="L1742" s="52">
        <f>IFERROR(_xll.qlIndexFixing(Index3M,H1742,TRUE,_xll.ohTrigger(RecalcTrigger,Trigger3M)),NA())</f>
        <v>3.163716954843928E-2</v>
      </c>
      <c r="M1742" s="52">
        <f>IFERROR(_xll.qlIndexFixing(ONIndex3M,I1742,TRUE,_xll.ohTrigger(RecalcTrigger,Trigger3M)),NA())</f>
        <v>3.1516818552717041E-2</v>
      </c>
      <c r="N1742" s="52">
        <f>IFERROR(_xll.qlIndexFixing(Index6M,$H1742,TRUE,_xll.ohTrigger(RecalcTrigger,Trigger6M)),NA())</f>
        <v>3.2813051345172616E-2</v>
      </c>
      <c r="O1742" s="52">
        <f>IFERROR(_xll.qlIndexFixing(ONIndex6M,I1742,TRUE,_xll.ohTrigger(RecalcTrigger,Trigger6M)),NA())</f>
        <v>3.2552245627197607E-2</v>
      </c>
      <c r="P1742" s="52">
        <f>IFERROR(_xll.qlIndexFixing(Index1Y,$H1742,TRUE,_xll.ohTrigger(RecalcTrigger,Trigger1Y)),NA())</f>
        <v>3.5122345955254188E-2</v>
      </c>
      <c r="Q1742" s="52">
        <f>IFERROR(_xll.qlIndexFixing(ONIndex1Y,I1742,TRUE,_xll.ohTrigger(RecalcTrigger,Trigger1Y)),NA())</f>
        <v>3.4311940454809786E-2</v>
      </c>
    </row>
    <row r="1743" spans="2:17" x14ac:dyDescent="0.2">
      <c r="B1743" s="46" t="s">
        <v>51</v>
      </c>
      <c r="D1743" s="49">
        <f>_xll.qlCalendarAdvance(LocalCalendar,$D1742,B1743,"f",FALSE)</f>
        <v>51524</v>
      </c>
      <c r="E1743" s="49">
        <f>_xll.qlInterestRateIndexValueDate(IndexON,D1743)</f>
        <v>51524</v>
      </c>
      <c r="F1743" s="52">
        <f>IFERROR(_xll.qlIndexFixing(IndexON,D1743,TRUE,_xll.ohTrigger(RecalcTrigger,TriggerON)),NA())</f>
        <v>2.9751474209609441E-2</v>
      </c>
      <c r="H1743" s="49">
        <f>_xll.qlCalendarAdvance(IborCalendar,$H1742,B1743,"f",FALSE)</f>
        <v>51511</v>
      </c>
      <c r="I1743" s="49">
        <f>_xll.qlInterestRateIndexValueDate(Index1M,$H1743)</f>
        <v>51515</v>
      </c>
      <c r="J1743" s="52">
        <f>IFERROR(_xll.qlIndexFixing(Index1M,$H1743,TRUE,_xll.ohTrigger(RecalcTrigger,Trigger1M)),NA())</f>
        <v>3.0376603291404274E-2</v>
      </c>
      <c r="K1743" s="52">
        <f>IFERROR(_xll.qlIndexFixing(ONIndex1M,I1743,TRUE,_xll.ohTrigger(RecalcTrigger,Trigger1M)),NA())</f>
        <v>3.0338265902365436E-2</v>
      </c>
      <c r="L1743" s="52">
        <f>IFERROR(_xll.qlIndexFixing(Index3M,H1743,TRUE,_xll.ohTrigger(RecalcTrigger,Trigger3M)),NA())</f>
        <v>3.1636500678699025E-2</v>
      </c>
      <c r="M1743" s="52">
        <f>IFERROR(_xll.qlIndexFixing(ONIndex3M,I1743,TRUE,_xll.ohTrigger(RecalcTrigger,Trigger3M)),NA())</f>
        <v>3.1516217073930264E-2</v>
      </c>
      <c r="N1743" s="52">
        <f>IFERROR(_xll.qlIndexFixing(Index6M,$H1743,TRUE,_xll.ohTrigger(RecalcTrigger,Trigger6M)),NA())</f>
        <v>3.2812433932751649E-2</v>
      </c>
      <c r="O1743" s="52">
        <f>IFERROR(_xll.qlIndexFixing(ONIndex6M,I1743,TRUE,_xll.ohTrigger(RecalcTrigger,Trigger6M)),NA())</f>
        <v>3.2551834134117996E-2</v>
      </c>
      <c r="P1743" s="52">
        <f>IFERROR(_xll.qlIndexFixing(Index1Y,$H1743,TRUE,_xll.ohTrigger(RecalcTrigger,Trigger1Y)),NA())</f>
        <v>3.5129449331536104E-2</v>
      </c>
      <c r="Q1743" s="52">
        <f>IFERROR(_xll.qlIndexFixing(ONIndex1Y,I1743,TRUE,_xll.ohTrigger(RecalcTrigger,Trigger1Y)),NA())</f>
        <v>3.4321295110100181E-2</v>
      </c>
    </row>
    <row r="1744" spans="2:17" x14ac:dyDescent="0.2">
      <c r="B1744" s="46" t="s">
        <v>51</v>
      </c>
      <c r="D1744" s="49">
        <f>_xll.qlCalendarAdvance(LocalCalendar,$D1743,B1744,"f",FALSE)</f>
        <v>51531</v>
      </c>
      <c r="E1744" s="49">
        <f>_xll.qlInterestRateIndexValueDate(IndexON,D1744)</f>
        <v>51531</v>
      </c>
      <c r="F1744" s="52">
        <f>IFERROR(_xll.qlIndexFixing(IndexON,D1744,TRUE,_xll.ohTrigger(RecalcTrigger,TriggerON)),NA())</f>
        <v>2.9753443636710841E-2</v>
      </c>
      <c r="H1744" s="49">
        <f>_xll.qlCalendarAdvance(IborCalendar,$H1743,B1744,"f",FALSE)</f>
        <v>51518</v>
      </c>
      <c r="I1744" s="49">
        <f>_xll.qlInterestRateIndexValueDate(Index1M,$H1744)</f>
        <v>51523</v>
      </c>
      <c r="J1744" s="52">
        <f>IFERROR(_xll.qlIndexFixing(Index1M,$H1744,TRUE,_xll.ohTrigger(RecalcTrigger,Trigger1M)),NA())</f>
        <v>3.037656115373286E-2</v>
      </c>
      <c r="K1744" s="52">
        <f>IFERROR(_xll.qlIndexFixing(ONIndex1M,I1744,TRUE,_xll.ohTrigger(RecalcTrigger,Trigger1M)),NA())</f>
        <v>3.0338255222268629E-2</v>
      </c>
      <c r="L1744" s="52">
        <f>IFERROR(_xll.qlIndexFixing(Index3M,H1744,TRUE,_xll.ohTrigger(RecalcTrigger,Trigger3M)),NA())</f>
        <v>3.1635724326019306E-2</v>
      </c>
      <c r="M1744" s="52">
        <f>IFERROR(_xll.qlIndexFixing(ONIndex3M,I1744,TRUE,_xll.ohTrigger(RecalcTrigger,Trigger3M)),NA())</f>
        <v>3.1515517832865214E-2</v>
      </c>
      <c r="N1744" s="52">
        <f>IFERROR(_xll.qlIndexFixing(Index6M,$H1744,TRUE,_xll.ohTrigger(RecalcTrigger,Trigger6M)),NA())</f>
        <v>3.2810273033161627E-2</v>
      </c>
      <c r="O1744" s="52">
        <f>IFERROR(_xll.qlIndexFixing(ONIndex6M,I1744,TRUE,_xll.ohTrigger(RecalcTrigger,Trigger6M)),NA())</f>
        <v>3.2551345302422874E-2</v>
      </c>
      <c r="P1744" s="52">
        <f>IFERROR(_xll.qlIndexFixing(Index1Y,$H1744,TRUE,_xll.ohTrigger(RecalcTrigger,Trigger1Y)),NA())</f>
        <v>3.5137445862586145E-2</v>
      </c>
      <c r="Q1744" s="52">
        <f>IFERROR(_xll.qlIndexFixing(ONIndex1Y,I1744,TRUE,_xll.ohTrigger(RecalcTrigger,Trigger1Y)),NA())</f>
        <v>3.4331868645827157E-2</v>
      </c>
    </row>
    <row r="1745" spans="2:17" x14ac:dyDescent="0.2">
      <c r="B1745" s="46" t="s">
        <v>51</v>
      </c>
      <c r="D1745" s="49">
        <f>_xll.qlCalendarAdvance(LocalCalendar,$D1744,B1745,"f",FALSE)</f>
        <v>51538</v>
      </c>
      <c r="E1745" s="49">
        <f>_xll.qlInterestRateIndexValueDate(IndexON,D1745)</f>
        <v>51538</v>
      </c>
      <c r="F1745" s="52">
        <f>IFERROR(_xll.qlIndexFixing(IndexON,D1745,TRUE,_xll.ohTrigger(RecalcTrigger,TriggerON)),NA())</f>
        <v>2.9755372452138218E-2</v>
      </c>
      <c r="H1745" s="49">
        <f>_xll.qlCalendarAdvance(IborCalendar,$H1744,B1745,"f",FALSE)</f>
        <v>51525</v>
      </c>
      <c r="I1745" s="49">
        <f>_xll.qlInterestRateIndexValueDate(Index1M,$H1745)</f>
        <v>51529</v>
      </c>
      <c r="J1745" s="52">
        <f>IFERROR(_xll.qlIndexFixing(Index1M,$H1745,TRUE,_xll.ohTrigger(RecalcTrigger,Trigger1M)),NA())</f>
        <v>3.0376518549778946E-2</v>
      </c>
      <c r="K1745" s="52">
        <f>IFERROR(_xll.qlIndexFixing(ONIndex1M,I1745,TRUE,_xll.ohTrigger(RecalcTrigger,Trigger1M)),NA())</f>
        <v>3.0338236239293437E-2</v>
      </c>
      <c r="L1745" s="52">
        <f>IFERROR(_xll.qlIndexFixing(Index3M,H1745,TRUE,_xll.ohTrigger(RecalcTrigger,Trigger3M)),NA())</f>
        <v>3.163513371042858E-2</v>
      </c>
      <c r="M1745" s="52">
        <f>IFERROR(_xll.qlIndexFixing(ONIndex3M,I1745,TRUE,_xll.ohTrigger(RecalcTrigger,Trigger3M)),NA())</f>
        <v>3.151498511635431E-2</v>
      </c>
      <c r="N1745" s="52">
        <f>IFERROR(_xll.qlIndexFixing(Index6M,$H1745,TRUE,_xll.ohTrigger(RecalcTrigger,Trigger6M)),NA())</f>
        <v>3.2811152901300621E-2</v>
      </c>
      <c r="O1745" s="52">
        <f>IFERROR(_xll.qlIndexFixing(ONIndex6M,I1745,TRUE,_xll.ohTrigger(RecalcTrigger,Trigger6M)),NA())</f>
        <v>3.2550965690800737E-2</v>
      </c>
      <c r="P1745" s="52">
        <f>IFERROR(_xll.qlIndexFixing(Index1Y,$H1745,TRUE,_xll.ohTrigger(RecalcTrigger,Trigger1Y)),NA())</f>
        <v>3.5143358129832221E-2</v>
      </c>
      <c r="Q1745" s="52">
        <f>IFERROR(_xll.qlIndexFixing(ONIndex1Y,I1745,TRUE,_xll.ohTrigger(RecalcTrigger,Trigger1Y)),NA())</f>
        <v>3.4339716548235089E-2</v>
      </c>
    </row>
    <row r="1746" spans="2:17" x14ac:dyDescent="0.2">
      <c r="B1746" s="46" t="s">
        <v>51</v>
      </c>
      <c r="D1746" s="49">
        <f>_xll.qlCalendarAdvance(LocalCalendar,$D1745,B1746,"f",FALSE)</f>
        <v>51545</v>
      </c>
      <c r="E1746" s="49">
        <f>_xll.qlInterestRateIndexValueDate(IndexON,D1746)</f>
        <v>51545</v>
      </c>
      <c r="F1746" s="52">
        <f>IFERROR(_xll.qlIndexFixing(IndexON,D1746,TRUE,_xll.ohTrigger(RecalcTrigger,TriggerON)),NA())</f>
        <v>2.9757260655891571E-2</v>
      </c>
      <c r="H1746" s="49">
        <f>_xll.qlCalendarAdvance(IborCalendar,$H1745,B1746,"f",FALSE)</f>
        <v>51532</v>
      </c>
      <c r="I1746" s="49">
        <f>_xll.qlInterestRateIndexValueDate(Index1M,$H1746)</f>
        <v>51536</v>
      </c>
      <c r="J1746" s="52">
        <f>IFERROR(_xll.qlIndexFixing(Index1M,$H1746,TRUE,_xll.ohTrigger(RecalcTrigger,Trigger1M)),NA())</f>
        <v>3.0372632107370037E-2</v>
      </c>
      <c r="K1746" s="52">
        <f>IFERROR(_xll.qlIndexFixing(ONIndex1M,I1746,TRUE,_xll.ohTrigger(RecalcTrigger,Trigger1M)),NA())</f>
        <v>3.0338202205237863E-2</v>
      </c>
      <c r="L1746" s="52">
        <f>IFERROR(_xll.qlIndexFixing(Index3M,H1746,TRUE,_xll.ohTrigger(RecalcTrigger,Trigger3M)),NA())</f>
        <v>3.163577011787054E-2</v>
      </c>
      <c r="M1746" s="52">
        <f>IFERROR(_xll.qlIndexFixing(ONIndex3M,I1746,TRUE,_xll.ohTrigger(RecalcTrigger,Trigger3M)),NA())</f>
        <v>3.1514354637804942E-2</v>
      </c>
      <c r="N1746" s="52">
        <f>IFERROR(_xll.qlIndexFixing(Index6M,$H1746,TRUE,_xll.ohTrigger(RecalcTrigger,Trigger6M)),NA())</f>
        <v>3.2810489282300868E-2</v>
      </c>
      <c r="O1746" s="52">
        <f>IFERROR(_xll.qlIndexFixing(ONIndex6M,I1746,TRUE,_xll.ohTrigger(RecalcTrigger,Trigger6M)),NA())</f>
        <v>3.2550508740403217E-2</v>
      </c>
      <c r="P1746" s="52">
        <f>IFERROR(_xll.qlIndexFixing(Index1Y,$H1746,TRUE,_xll.ohTrigger(RecalcTrigger,Trigger1Y)),NA())</f>
        <v>3.515016354778764E-2</v>
      </c>
      <c r="Q1746" s="52">
        <f>IFERROR(_xll.qlIndexFixing(ONIndex1Y,I1746,TRUE,_xll.ohTrigger(RecalcTrigger,Trigger1Y)),NA())</f>
        <v>3.4348783330839794E-2</v>
      </c>
    </row>
    <row r="1747" spans="2:17" x14ac:dyDescent="0.2">
      <c r="B1747" s="46" t="s">
        <v>51</v>
      </c>
      <c r="D1747" s="49">
        <f>_xll.qlCalendarAdvance(LocalCalendar,$D1746,B1747,"f",FALSE)</f>
        <v>51552</v>
      </c>
      <c r="E1747" s="49">
        <f>_xll.qlInterestRateIndexValueDate(IndexON,D1747)</f>
        <v>51552</v>
      </c>
      <c r="F1747" s="52">
        <f>IFERROR(_xll.qlIndexFixing(IndexON,D1747,TRUE,_xll.ohTrigger(RecalcTrigger,TriggerON)),NA())</f>
        <v>2.97591082479709E-2</v>
      </c>
      <c r="H1747" s="49">
        <f>_xll.qlCalendarAdvance(IborCalendar,$H1746,B1747,"f",FALSE)</f>
        <v>51539</v>
      </c>
      <c r="I1747" s="49">
        <f>_xll.qlInterestRateIndexValueDate(Index1M,$H1747)</f>
        <v>51543</v>
      </c>
      <c r="J1747" s="52">
        <f>IFERROR(_xll.qlIndexFixing(Index1M,$H1747,TRUE,_xll.ohTrigger(RecalcTrigger,Trigger1M)),NA())</f>
        <v>3.0372560419474417E-2</v>
      </c>
      <c r="K1747" s="52">
        <f>IFERROR(_xll.qlIndexFixing(ONIndex1M,I1747,TRUE,_xll.ohTrigger(RecalcTrigger,Trigger1M)),NA())</f>
        <v>3.0338155369262765E-2</v>
      </c>
      <c r="L1747" s="52">
        <f>IFERROR(_xll.qlIndexFixing(Index3M,H1747,TRUE,_xll.ohTrigger(RecalcTrigger,Trigger3M)),NA())</f>
        <v>3.1633727770470722E-2</v>
      </c>
      <c r="M1747" s="52">
        <f>IFERROR(_xll.qlIndexFixing(ONIndex3M,I1747,TRUE,_xll.ohTrigger(RecalcTrigger,Trigger3M)),NA())</f>
        <v>3.1513714492508171E-2</v>
      </c>
      <c r="N1747" s="52">
        <f>IFERROR(_xll.qlIndexFixing(Index6M,$H1747,TRUE,_xll.ohTrigger(RecalcTrigger,Trigger6M)),NA())</f>
        <v>3.2809810261137176E-2</v>
      </c>
      <c r="O1747" s="52">
        <f>IFERROR(_xll.qlIndexFixing(ONIndex6M,I1747,TRUE,_xll.ohTrigger(RecalcTrigger,Trigger6M)),NA())</f>
        <v>3.2550036637646329E-2</v>
      </c>
      <c r="P1747" s="52">
        <f>IFERROR(_xll.qlIndexFixing(Index1Y,$H1747,TRUE,_xll.ohTrigger(RecalcTrigger,Trigger1Y)),NA())</f>
        <v>3.5156869642290575E-2</v>
      </c>
      <c r="Q1747" s="52">
        <f>IFERROR(_xll.qlIndexFixing(ONIndex1Y,I1747,TRUE,_xll.ohTrigger(RecalcTrigger,Trigger1Y)),NA())</f>
        <v>3.4357754155882603E-2</v>
      </c>
    </row>
    <row r="1748" spans="2:17" x14ac:dyDescent="0.2">
      <c r="B1748" s="46" t="s">
        <v>51</v>
      </c>
      <c r="D1748" s="49">
        <f>_xll.qlCalendarAdvance(LocalCalendar,$D1747,B1748,"f",FALSE)</f>
        <v>51559</v>
      </c>
      <c r="E1748" s="49">
        <f>_xll.qlInterestRateIndexValueDate(IndexON,D1748)</f>
        <v>51559</v>
      </c>
      <c r="F1748" s="52">
        <f>IFERROR(_xll.qlIndexFixing(IndexON,D1748,TRUE,_xll.ohTrigger(RecalcTrigger,TriggerON)),NA())</f>
        <v>2.9760915228456142E-2</v>
      </c>
      <c r="H1748" s="49">
        <f>_xll.qlCalendarAdvance(IborCalendar,$H1747,B1748,"f",FALSE)</f>
        <v>51546</v>
      </c>
      <c r="I1748" s="49">
        <f>_xll.qlInterestRateIndexValueDate(Index1M,$H1748)</f>
        <v>51551</v>
      </c>
      <c r="J1748" s="52">
        <f>IFERROR(_xll.qlIndexFixing(Index1M,$H1748,TRUE,_xll.ohTrigger(RecalcTrigger,Trigger1M)),NA())</f>
        <v>3.037246277913289E-2</v>
      </c>
      <c r="K1748" s="52">
        <f>IFERROR(_xll.qlIndexFixing(ONIndex1M,I1748,TRUE,_xll.ohTrigger(RecalcTrigger,Trigger1M)),NA())</f>
        <v>3.0338086166938893E-2</v>
      </c>
      <c r="L1748" s="52">
        <f>IFERROR(_xll.qlIndexFixing(Index3M,H1748,TRUE,_xll.ohTrigger(RecalcTrigger,Trigger3M)),NA())</f>
        <v>3.1631574003299967E-2</v>
      </c>
      <c r="M1748" s="52">
        <f>IFERROR(_xll.qlIndexFixing(ONIndex3M,I1748,TRUE,_xll.ohTrigger(RecalcTrigger,Trigger3M)),NA())</f>
        <v>3.1512971061351536E-2</v>
      </c>
      <c r="N1748" s="52">
        <f>IFERROR(_xll.qlIndexFixing(Index6M,$H1748,TRUE,_xll.ohTrigger(RecalcTrigger,Trigger6M)),NA())</f>
        <v>3.2807583595356793E-2</v>
      </c>
      <c r="O1748" s="52">
        <f>IFERROR(_xll.qlIndexFixing(ONIndex6M,I1748,TRUE,_xll.ohTrigger(RecalcTrigger,Trigger6M)),NA())</f>
        <v>3.2549478537520216E-2</v>
      </c>
      <c r="P1748" s="52">
        <f>IFERROR(_xll.qlIndexFixing(Index1Y,$H1748,TRUE,_xll.ohTrigger(RecalcTrigger,Trigger1Y)),NA())</f>
        <v>3.5164412127230753E-2</v>
      </c>
      <c r="Q1748" s="52">
        <f>IFERROR(_xll.qlIndexFixing(ONIndex1Y,I1748,TRUE,_xll.ohTrigger(RecalcTrigger,Trigger1Y)),NA())</f>
        <v>3.4367889028183995E-2</v>
      </c>
    </row>
    <row r="1749" spans="2:17" x14ac:dyDescent="0.2">
      <c r="B1749" s="46" t="s">
        <v>51</v>
      </c>
      <c r="D1749" s="49">
        <f>_xll.qlCalendarAdvance(LocalCalendar,$D1748,B1749,"f",FALSE)</f>
        <v>51566</v>
      </c>
      <c r="E1749" s="49">
        <f>_xll.qlInterestRateIndexValueDate(IndexON,D1749)</f>
        <v>51566</v>
      </c>
      <c r="F1749" s="52">
        <f>IFERROR(_xll.qlIndexFixing(IndexON,D1749,TRUE,_xll.ohTrigger(RecalcTrigger,TriggerON)),NA())</f>
        <v>2.9762681597027552E-2</v>
      </c>
      <c r="H1749" s="49">
        <f>_xll.qlCalendarAdvance(IborCalendar,$H1748,B1749,"f",FALSE)</f>
        <v>51553</v>
      </c>
      <c r="I1749" s="49">
        <f>_xll.qlInterestRateIndexValueDate(Index1M,$H1749)</f>
        <v>51557</v>
      </c>
      <c r="J1749" s="52">
        <f>IFERROR(_xll.qlIndexFixing(Index1M,$H1749,TRUE,_xll.ohTrigger(RecalcTrigger,Trigger1M)),NA())</f>
        <v>3.0372378550957028E-2</v>
      </c>
      <c r="K1749" s="52">
        <f>IFERROR(_xll.qlIndexFixing(ONIndex1M,I1749,TRUE,_xll.ohTrigger(RecalcTrigger,Trigger1M)),NA())</f>
        <v>3.0338023292273419E-2</v>
      </c>
      <c r="L1749" s="52">
        <f>IFERROR(_xll.qlIndexFixing(Index3M,H1749,TRUE,_xll.ohTrigger(RecalcTrigger,Trigger3M)),NA())</f>
        <v>3.1633615088461707E-2</v>
      </c>
      <c r="M1749" s="52">
        <f>IFERROR(_xll.qlIndexFixing(ONIndex3M,I1749,TRUE,_xll.ohTrigger(RecalcTrigger,Trigger3M)),NA())</f>
        <v>3.1512405202311911E-2</v>
      </c>
      <c r="N1749" s="52">
        <f>IFERROR(_xll.qlIndexFixing(Index6M,$H1749,TRUE,_xll.ohTrigger(RecalcTrigger,Trigger6M)),NA())</f>
        <v>3.2809836771040095E-2</v>
      </c>
      <c r="O1749" s="52">
        <f>IFERROR(_xll.qlIndexFixing(ONIndex6M,I1749,TRUE,_xll.ohTrigger(RecalcTrigger,Trigger6M)),NA())</f>
        <v>3.2549046974734708E-2</v>
      </c>
      <c r="P1749" s="52">
        <f>IFERROR(_xll.qlIndexFixing(Index1Y,$H1749,TRUE,_xll.ohTrigger(RecalcTrigger,Trigger1Y)),NA())</f>
        <v>3.5169983853140553E-2</v>
      </c>
      <c r="Q1749" s="52">
        <f>IFERROR(_xll.qlIndexFixing(ONIndex1Y,I1749,TRUE,_xll.ohTrigger(RecalcTrigger,Trigger1Y)),NA())</f>
        <v>3.4375407933042723E-2</v>
      </c>
    </row>
    <row r="1750" spans="2:17" x14ac:dyDescent="0.2">
      <c r="B1750" s="46" t="s">
        <v>51</v>
      </c>
      <c r="D1750" s="49">
        <f>_xll.qlCalendarAdvance(LocalCalendar,$D1749,B1750,"f",FALSE)</f>
        <v>51573</v>
      </c>
      <c r="E1750" s="49">
        <f>_xll.qlInterestRateIndexValueDate(IndexON,D1750)</f>
        <v>51573</v>
      </c>
      <c r="F1750" s="52">
        <f>IFERROR(_xll.qlIndexFixing(IndexON,D1750,TRUE,_xll.ohTrigger(RecalcTrigger,TriggerON)),NA())</f>
        <v>2.976440735408481E-2</v>
      </c>
      <c r="H1750" s="49">
        <f>_xll.qlCalendarAdvance(IborCalendar,$H1749,B1750,"f",FALSE)</f>
        <v>51560</v>
      </c>
      <c r="I1750" s="49">
        <f>_xll.qlInterestRateIndexValueDate(Index1M,$H1750)</f>
        <v>51564</v>
      </c>
      <c r="J1750" s="52">
        <f>IFERROR(_xll.qlIndexFixing(Index1M,$H1750,TRUE,_xll.ohTrigger(RecalcTrigger,Trigger1M)),NA())</f>
        <v>3.0376082098031946E-2</v>
      </c>
      <c r="K1750" s="52">
        <f>IFERROR(_xll.qlIndexFixing(ONIndex1M,I1750,TRUE,_xll.ohTrigger(RecalcTrigger,Trigger1M)),NA())</f>
        <v>3.03379380510993E-2</v>
      </c>
      <c r="L1750" s="52">
        <f>IFERROR(_xll.qlIndexFixing(Index3M,H1750,TRUE,_xll.ohTrigger(RecalcTrigger,Trigger3M)),NA())</f>
        <v>3.163287725781469E-2</v>
      </c>
      <c r="M1750" s="52">
        <f>IFERROR(_xll.qlIndexFixing(ONIndex3M,I1750,TRUE,_xll.ohTrigger(RecalcTrigger,Trigger3M)),NA())</f>
        <v>3.1511736057252548E-2</v>
      </c>
      <c r="N1750" s="52">
        <f>IFERROR(_xll.qlIndexFixing(Index6M,$H1750,TRUE,_xll.ohTrigger(RecalcTrigger,Trigger6M)),NA())</f>
        <v>3.2810539945117824E-2</v>
      </c>
      <c r="O1750" s="52">
        <f>IFERROR(_xll.qlIndexFixing(ONIndex6M,I1750,TRUE,_xll.ohTrigger(RecalcTrigger,Trigger6M)),NA())</f>
        <v>3.254852941465991E-2</v>
      </c>
      <c r="P1750" s="52">
        <f>IFERROR(_xll.qlIndexFixing(Index1Y,$H1750,TRUE,_xll.ohTrigger(RecalcTrigger,Trigger1Y)),NA())</f>
        <v>3.5176391965660733E-2</v>
      </c>
      <c r="Q1750" s="52">
        <f>IFERROR(_xll.qlIndexFixing(ONIndex1Y,I1750,TRUE,_xll.ohTrigger(RecalcTrigger,Trigger1Y)),NA())</f>
        <v>3.4384090885160035E-2</v>
      </c>
    </row>
    <row r="1751" spans="2:17" x14ac:dyDescent="0.2">
      <c r="B1751" s="46" t="s">
        <v>51</v>
      </c>
      <c r="D1751" s="49">
        <f>_xll.qlCalendarAdvance(LocalCalendar,$D1750,B1751,"f",FALSE)</f>
        <v>51580</v>
      </c>
      <c r="E1751" s="49">
        <f>_xll.qlInterestRateIndexValueDate(IndexON,D1751)</f>
        <v>51580</v>
      </c>
      <c r="F1751" s="52">
        <f>IFERROR(_xll.qlIndexFixing(IndexON,D1751,TRUE,_xll.ohTrigger(RecalcTrigger,TriggerON)),NA())</f>
        <v>2.9766092499388108E-2</v>
      </c>
      <c r="H1751" s="49">
        <f>_xll.qlCalendarAdvance(IborCalendar,$H1750,B1751,"f",FALSE)</f>
        <v>51567</v>
      </c>
      <c r="I1751" s="49">
        <f>_xll.qlInterestRateIndexValueDate(Index1M,$H1751)</f>
        <v>51571</v>
      </c>
      <c r="J1751" s="52">
        <f>IFERROR(_xll.qlIndexFixing(Index1M,$H1751,TRUE,_xll.ohTrigger(RecalcTrigger,Trigger1M)),NA())</f>
        <v>3.0375956305226093E-2</v>
      </c>
      <c r="K1751" s="52">
        <f>IFERROR(_xll.qlIndexFixing(ONIndex1M,I1751,TRUE,_xll.ohTrigger(RecalcTrigger,Trigger1M)),NA())</f>
        <v>3.0337840008245465E-2</v>
      </c>
      <c r="L1751" s="52">
        <f>IFERROR(_xll.qlIndexFixing(Index3M,H1751,TRUE,_xll.ohTrigger(RecalcTrigger,Trigger3M)),NA())</f>
        <v>3.1632129683420995E-2</v>
      </c>
      <c r="M1751" s="52">
        <f>IFERROR(_xll.qlIndexFixing(ONIndex3M,I1751,TRUE,_xll.ohTrigger(RecalcTrigger,Trigger3M)),NA())</f>
        <v>3.1511057245685592E-2</v>
      </c>
      <c r="N1751" s="52">
        <f>IFERROR(_xll.qlIndexFixing(Index6M,$H1751,TRUE,_xll.ohTrigger(RecalcTrigger,Trigger6M)),NA())</f>
        <v>3.2809796980875952E-2</v>
      </c>
      <c r="O1751" s="52">
        <f>IFERROR(_xll.qlIndexFixing(ONIndex6M,I1751,TRUE,_xll.ohTrigger(RecalcTrigger,Trigger6M)),NA())</f>
        <v>3.2547996702145809E-2</v>
      </c>
      <c r="P1751" s="52">
        <f>IFERROR(_xll.qlIndexFixing(Index1Y,$H1751,TRUE,_xll.ohTrigger(RecalcTrigger,Trigger1Y)),NA())</f>
        <v>3.5182700747075156E-2</v>
      </c>
      <c r="Q1751" s="52">
        <f>IFERROR(_xll.qlIndexFixing(ONIndex1Y,I1751,TRUE,_xll.ohTrigger(RecalcTrigger,Trigger1Y)),NA())</f>
        <v>3.439267787971545E-2</v>
      </c>
    </row>
    <row r="1752" spans="2:17" x14ac:dyDescent="0.2">
      <c r="B1752" s="46" t="s">
        <v>51</v>
      </c>
      <c r="D1752" s="49">
        <f>_xll.qlCalendarAdvance(LocalCalendar,$D1751,B1752,"f",FALSE)</f>
        <v>51587</v>
      </c>
      <c r="E1752" s="49">
        <f>_xll.qlInterestRateIndexValueDate(IndexON,D1752)</f>
        <v>51587</v>
      </c>
      <c r="F1752" s="52">
        <f>IFERROR(_xll.qlIndexFixing(IndexON,D1752,TRUE,_xll.ohTrigger(RecalcTrigger,TriggerON)),NA())</f>
        <v>2.9767737032937447E-2</v>
      </c>
      <c r="H1752" s="49">
        <f>_xll.qlCalendarAdvance(IborCalendar,$H1751,B1752,"f",FALSE)</f>
        <v>51574</v>
      </c>
      <c r="I1752" s="49">
        <f>_xll.qlInterestRateIndexValueDate(Index1M,$H1752)</f>
        <v>51578</v>
      </c>
      <c r="J1752" s="52">
        <f>IFERROR(_xll.qlIndexFixing(Index1M,$H1752,TRUE,_xll.ohTrigger(RecalcTrigger,Trigger1M)),NA())</f>
        <v>3.0375817678265863E-2</v>
      </c>
      <c r="K1752" s="52">
        <f>IFERROR(_xll.qlIndexFixing(ONIndex1M,I1752,TRUE,_xll.ohTrigger(RecalcTrigger,Trigger1M)),NA())</f>
        <v>3.0337729163631977E-2</v>
      </c>
      <c r="L1752" s="52">
        <f>IFERROR(_xll.qlIndexFixing(Index3M,H1752,TRUE,_xll.ohTrigger(RecalcTrigger,Trigger3M)),NA())</f>
        <v>3.1631372365286708E-2</v>
      </c>
      <c r="M1752" s="52">
        <f>IFERROR(_xll.qlIndexFixing(ONIndex3M,I1752,TRUE,_xll.ohTrigger(RecalcTrigger,Trigger3M)),NA())</f>
        <v>3.1510368767451169E-2</v>
      </c>
      <c r="N1752" s="52">
        <f>IFERROR(_xll.qlIndexFixing(Index6M,$H1752,TRUE,_xll.ohTrigger(RecalcTrigger,Trigger6M)),NA())</f>
        <v>3.2809038611773658E-2</v>
      </c>
      <c r="O1752" s="52">
        <f>IFERROR(_xll.qlIndexFixing(ONIndex6M,I1752,TRUE,_xll.ohTrigger(RecalcTrigger,Trigger6M)),NA())</f>
        <v>3.2547448837112469E-2</v>
      </c>
      <c r="P1752" s="52">
        <f>IFERROR(_xll.qlIndexFixing(Index1Y,$H1752,TRUE,_xll.ohTrigger(RecalcTrigger,Trigger1Y)),NA())</f>
        <v>3.5188910195542454E-2</v>
      </c>
      <c r="Q1752" s="52">
        <f>IFERROR(_xll.qlIndexFixing(ONIndex1Y,I1752,TRUE,_xll.ohTrigger(RecalcTrigger,Trigger1Y)),NA())</f>
        <v>3.4401168916629032E-2</v>
      </c>
    </row>
    <row r="1753" spans="2:17" x14ac:dyDescent="0.2">
      <c r="B1753" s="46" t="s">
        <v>51</v>
      </c>
      <c r="D1753" s="49">
        <f>_xll.qlCalendarAdvance(LocalCalendar,$D1752,B1753,"f",FALSE)</f>
        <v>51594</v>
      </c>
      <c r="E1753" s="49">
        <f>_xll.qlInterestRateIndexValueDate(IndexON,D1753)</f>
        <v>51594</v>
      </c>
      <c r="F1753" s="52">
        <f>IFERROR(_xll.qlIndexFixing(IndexON,D1753,TRUE,_xll.ohTrigger(RecalcTrigger,TriggerON)),NA())</f>
        <v>2.9769340954812762E-2</v>
      </c>
      <c r="H1753" s="49">
        <f>_xll.qlCalendarAdvance(IborCalendar,$H1752,B1753,"f",FALSE)</f>
        <v>51581</v>
      </c>
      <c r="I1753" s="49">
        <f>_xll.qlInterestRateIndexValueDate(Index1M,$H1753)</f>
        <v>51585</v>
      </c>
      <c r="J1753" s="52">
        <f>IFERROR(_xll.qlIndexFixing(Index1M,$H1753,TRUE,_xll.ohTrigger(RecalcTrigger,Trigger1M)),NA())</f>
        <v>3.03756662171564E-2</v>
      </c>
      <c r="K1753" s="52">
        <f>IFERROR(_xll.qlIndexFixing(ONIndex1M,I1753,TRUE,_xll.ohTrigger(RecalcTrigger,Trigger1M)),NA())</f>
        <v>3.0337605517258837E-2</v>
      </c>
      <c r="L1753" s="52">
        <f>IFERROR(_xll.qlIndexFixing(Index3M,H1753,TRUE,_xll.ohTrigger(RecalcTrigger,Trigger3M)),NA())</f>
        <v>3.1630605303417034E-2</v>
      </c>
      <c r="M1753" s="52">
        <f>IFERROR(_xll.qlIndexFixing(ONIndex3M,I1753,TRUE,_xll.ohTrigger(RecalcTrigger,Trigger3M)),NA())</f>
        <v>3.1509670622629216E-2</v>
      </c>
      <c r="N1753" s="52">
        <f>IFERROR(_xll.qlIndexFixing(Index6M,$H1753,TRUE,_xll.ohTrigger(RecalcTrigger,Trigger6M)),NA())</f>
        <v>3.2808264837828303E-2</v>
      </c>
      <c r="O1753" s="52">
        <f>IFERROR(_xll.qlIndexFixing(ONIndex6M,I1753,TRUE,_xll.ohTrigger(RecalcTrigger,Trigger6M)),NA())</f>
        <v>3.2546885819719762E-2</v>
      </c>
      <c r="P1753" s="52">
        <f>IFERROR(_xll.qlIndexFixing(Index1Y,$H1753,TRUE,_xll.ohTrigger(RecalcTrigger,Trigger1Y)),NA())</f>
        <v>3.519502030925082E-2</v>
      </c>
      <c r="Q1753" s="52">
        <f>IFERROR(_xll.qlIndexFixing(ONIndex1Y,I1753,TRUE,_xll.ohTrigger(RecalcTrigger,Trigger1Y)),NA())</f>
        <v>3.4409563995740911E-2</v>
      </c>
    </row>
    <row r="1754" spans="2:17" x14ac:dyDescent="0.2">
      <c r="B1754" s="46" t="s">
        <v>51</v>
      </c>
      <c r="D1754" s="49">
        <f>_xll.qlCalendarAdvance(LocalCalendar,$D1753,B1754,"f",FALSE)</f>
        <v>51601</v>
      </c>
      <c r="E1754" s="49">
        <f>_xll.qlInterestRateIndexValueDate(IndexON,D1754)</f>
        <v>51601</v>
      </c>
      <c r="F1754" s="52">
        <f>IFERROR(_xll.qlIndexFixing(IndexON,D1754,TRUE,_xll.ohTrigger(RecalcTrigger,TriggerON)),NA())</f>
        <v>2.9770904265014053E-2</v>
      </c>
      <c r="H1754" s="49">
        <f>_xll.qlCalendarAdvance(IborCalendar,$H1753,B1754,"f",FALSE)</f>
        <v>51588</v>
      </c>
      <c r="I1754" s="49">
        <f>_xll.qlInterestRateIndexValueDate(Index1M,$H1754)</f>
        <v>51592</v>
      </c>
      <c r="J1754" s="52">
        <f>IFERROR(_xll.qlIndexFixing(Index1M,$H1754,TRUE,_xll.ohTrigger(RecalcTrigger,Trigger1M)),NA())</f>
        <v>3.0374234411693735E-2</v>
      </c>
      <c r="K1754" s="52">
        <f>IFERROR(_xll.qlIndexFixing(ONIndex1M,I1754,TRUE,_xll.ohTrigger(RecalcTrigger,Trigger1M)),NA())</f>
        <v>3.0337469069126044E-2</v>
      </c>
      <c r="L1754" s="52">
        <f>IFERROR(_xll.qlIndexFixing(Index3M,H1754,TRUE,_xll.ohTrigger(RecalcTrigger,Trigger3M)),NA())</f>
        <v>3.1628500079184267E-2</v>
      </c>
      <c r="M1754" s="52">
        <f>IFERROR(_xll.qlIndexFixing(ONIndex3M,I1754,TRUE,_xll.ohTrigger(RecalcTrigger,Trigger3M)),NA())</f>
        <v>3.1508962811219732E-2</v>
      </c>
      <c r="N1754" s="52">
        <f>IFERROR(_xll.qlIndexFixing(Index6M,$H1754,TRUE,_xll.ohTrigger(RecalcTrigger,Trigger6M)),NA())</f>
        <v>3.2806050769540462E-2</v>
      </c>
      <c r="O1754" s="52">
        <f>IFERROR(_xll.qlIndexFixing(ONIndex6M,I1754,TRUE,_xll.ohTrigger(RecalcTrigger,Trigger6M)),NA())</f>
        <v>3.2546307649807815E-2</v>
      </c>
      <c r="P1754" s="52">
        <f>IFERROR(_xll.qlIndexFixing(Index1Y,$H1754,TRUE,_xll.ohTrigger(RecalcTrigger,Trigger1Y)),NA())</f>
        <v>3.5201031086417554E-2</v>
      </c>
      <c r="Q1754" s="52">
        <f>IFERROR(_xll.qlIndexFixing(ONIndex1Y,I1754,TRUE,_xll.ohTrigger(RecalcTrigger,Trigger1Y)),NA())</f>
        <v>3.4417863117290892E-2</v>
      </c>
    </row>
    <row r="1755" spans="2:17" x14ac:dyDescent="0.2">
      <c r="B1755" s="46" t="s">
        <v>51</v>
      </c>
      <c r="D1755" s="49">
        <f>_xll.qlCalendarAdvance(LocalCalendar,$D1754,B1755,"f",FALSE)</f>
        <v>51608</v>
      </c>
      <c r="E1755" s="49">
        <f>_xll.qlInterestRateIndexValueDate(IndexON,D1755)</f>
        <v>51608</v>
      </c>
      <c r="F1755" s="52">
        <f>IFERROR(_xll.qlIndexFixing(IndexON,D1755,TRUE,_xll.ohTrigger(RecalcTrigger,TriggerON)),NA())</f>
        <v>2.9772426963461385E-2</v>
      </c>
      <c r="H1755" s="49">
        <f>_xll.qlCalendarAdvance(IborCalendar,$H1754,B1755,"f",FALSE)</f>
        <v>51595</v>
      </c>
      <c r="I1755" s="49">
        <f>_xll.qlInterestRateIndexValueDate(Index1M,$H1755)</f>
        <v>51599</v>
      </c>
      <c r="J1755" s="52">
        <f>IFERROR(_xll.qlIndexFixing(Index1M,$H1755,TRUE,_xll.ohTrigger(RecalcTrigger,Trigger1M)),NA())</f>
        <v>3.0374058213856081E-2</v>
      </c>
      <c r="K1755" s="52">
        <f>IFERROR(_xll.qlIndexFixing(ONIndex1M,I1755,TRUE,_xll.ohTrigger(RecalcTrigger,Trigger1M)),NA())</f>
        <v>3.0337319819313535E-2</v>
      </c>
      <c r="L1755" s="52">
        <f>IFERROR(_xll.qlIndexFixing(Index3M,H1755,TRUE,_xll.ohTrigger(RecalcTrigger,Trigger3M)),NA())</f>
        <v>3.1627714294605765E-2</v>
      </c>
      <c r="M1755" s="52">
        <f>IFERROR(_xll.qlIndexFixing(ONIndex3M,I1755,TRUE,_xll.ohTrigger(RecalcTrigger,Trigger3M)),NA())</f>
        <v>3.1508245333302654E-2</v>
      </c>
      <c r="N1755" s="52">
        <f>IFERROR(_xll.qlIndexFixing(Index6M,$H1755,TRUE,_xll.ohTrigger(RecalcTrigger,Trigger6M)),NA())</f>
        <v>3.280524735891719E-2</v>
      </c>
      <c r="O1755" s="52">
        <f>IFERROR(_xll.qlIndexFixing(ONIndex6M,I1755,TRUE,_xll.ohTrigger(RecalcTrigger,Trigger6M)),NA())</f>
        <v>3.2545714327616437E-2</v>
      </c>
      <c r="P1755" s="52">
        <f>IFERROR(_xll.qlIndexFixing(Index1Y,$H1755,TRUE,_xll.ohTrigger(RecalcTrigger,Trigger1Y)),NA())</f>
        <v>3.5206942525288019E-2</v>
      </c>
      <c r="Q1755" s="52">
        <f>IFERROR(_xll.qlIndexFixing(ONIndex1Y,I1755,TRUE,_xll.ohTrigger(RecalcTrigger,Trigger1Y)),NA())</f>
        <v>3.4426066281199041E-2</v>
      </c>
    </row>
    <row r="1756" spans="2:17" x14ac:dyDescent="0.2">
      <c r="B1756" s="46" t="s">
        <v>51</v>
      </c>
      <c r="D1756" s="49">
        <f>_xll.qlCalendarAdvance(LocalCalendar,$D1755,B1756,"f",FALSE)</f>
        <v>51615</v>
      </c>
      <c r="E1756" s="49">
        <f>_xll.qlInterestRateIndexValueDate(IndexON,D1756)</f>
        <v>51615</v>
      </c>
      <c r="F1756" s="52">
        <f>IFERROR(_xll.qlIndexFixing(IndexON,D1756,TRUE,_xll.ohTrigger(RecalcTrigger,TriggerON)),NA())</f>
        <v>2.9773909050314629E-2</v>
      </c>
      <c r="H1756" s="49">
        <f>_xll.qlCalendarAdvance(IborCalendar,$H1755,B1756,"f",FALSE)</f>
        <v>51602</v>
      </c>
      <c r="I1756" s="49">
        <f>_xll.qlInterestRateIndexValueDate(Index1M,$H1756)</f>
        <v>51606</v>
      </c>
      <c r="J1756" s="52">
        <f>IFERROR(_xll.qlIndexFixing(Index1M,$H1756,TRUE,_xll.ohTrigger(RecalcTrigger,Trigger1M)),NA())</f>
        <v>3.0373869182950486E-2</v>
      </c>
      <c r="K1756" s="52">
        <f>IFERROR(_xll.qlIndexFixing(ONIndex1M,I1756,TRUE,_xll.ohTrigger(RecalcTrigger,Trigger1M)),NA())</f>
        <v>3.0337157767581502E-2</v>
      </c>
      <c r="L1756" s="52">
        <f>IFERROR(_xll.qlIndexFixing(Index3M,H1756,TRUE,_xll.ohTrigger(RecalcTrigger,Trigger3M)),NA())</f>
        <v>3.1626918767159652E-2</v>
      </c>
      <c r="M1756" s="52">
        <f>IFERROR(_xll.qlIndexFixing(ONIndex3M,I1756,TRUE,_xll.ohTrigger(RecalcTrigger,Trigger3M)),NA())</f>
        <v>3.1507518188718109E-2</v>
      </c>
      <c r="N1756" s="52">
        <f>IFERROR(_xll.qlIndexFixing(Index6M,$H1756,TRUE,_xll.ohTrigger(RecalcTrigger,Trigger6M)),NA())</f>
        <v>3.2804428544894702E-2</v>
      </c>
      <c r="O1756" s="52">
        <f>IFERROR(_xll.qlIndexFixing(ONIndex6M,I1756,TRUE,_xll.ohTrigger(RecalcTrigger,Trigger6M)),NA())</f>
        <v>3.2545105852825884E-2</v>
      </c>
      <c r="P1756" s="52">
        <f>IFERROR(_xll.qlIndexFixing(Index1Y,$H1756,TRUE,_xll.ohTrigger(RecalcTrigger,Trigger1Y)),NA())</f>
        <v>3.5212754624137782E-2</v>
      </c>
      <c r="Q1756" s="52">
        <f>IFERROR(_xll.qlIndexFixing(ONIndex1Y,I1756,TRUE,_xll.ohTrigger(RecalcTrigger,Trigger1Y)),NA())</f>
        <v>3.4434173487385422E-2</v>
      </c>
    </row>
    <row r="1757" spans="2:17" x14ac:dyDescent="0.2">
      <c r="B1757" s="46" t="s">
        <v>51</v>
      </c>
      <c r="D1757" s="49">
        <f>_xll.qlCalendarAdvance(LocalCalendar,$D1756,B1757,"f",FALSE)</f>
        <v>51622</v>
      </c>
      <c r="E1757" s="49">
        <f>_xll.qlInterestRateIndexValueDate(IndexON,D1757)</f>
        <v>51622</v>
      </c>
      <c r="F1757" s="52">
        <f>IFERROR(_xll.qlIndexFixing(IndexON,D1757,TRUE,_xll.ohTrigger(RecalcTrigger,TriggerON)),NA())</f>
        <v>2.9775350525413913E-2</v>
      </c>
      <c r="H1757" s="49">
        <f>_xll.qlCalendarAdvance(IborCalendar,$H1756,B1757,"f",FALSE)</f>
        <v>51609</v>
      </c>
      <c r="I1757" s="49">
        <f>_xll.qlInterestRateIndexValueDate(Index1M,$H1757)</f>
        <v>51615</v>
      </c>
      <c r="J1757" s="52">
        <f>IFERROR(_xll.qlIndexFixing(Index1M,$H1757,TRUE,_xll.ohTrigger(RecalcTrigger,Trigger1M)),NA())</f>
        <v>3.037360728646199E-2</v>
      </c>
      <c r="K1757" s="52">
        <f>IFERROR(_xll.qlIndexFixing(ONIndex1M,I1757,TRUE,_xll.ohTrigger(RecalcTrigger,Trigger1M)),NA())</f>
        <v>3.0336930604812906E-2</v>
      </c>
      <c r="L1757" s="52">
        <f>IFERROR(_xll.qlIndexFixing(Index3M,H1757,TRUE,_xll.ohTrigger(RecalcTrigger,Trigger3M)),NA())</f>
        <v>3.1625881630116148E-2</v>
      </c>
      <c r="M1757" s="52">
        <f>IFERROR(_xll.qlIndexFixing(ONIndex3M,I1757,TRUE,_xll.ohTrigger(RecalcTrigger,Trigger3M)),NA())</f>
        <v>3.1506569084562841E-2</v>
      </c>
      <c r="N1757" s="52">
        <f>IFERROR(_xll.qlIndexFixing(Index6M,$H1757,TRUE,_xll.ohTrigger(RecalcTrigger,Trigger6M)),NA())</f>
        <v>3.2803353150474633E-2</v>
      </c>
      <c r="O1757" s="52">
        <f>IFERROR(_xll.qlIndexFixing(ONIndex6M,I1757,TRUE,_xll.ohTrigger(RecalcTrigger,Trigger6M)),NA())</f>
        <v>3.2544301263390807E-2</v>
      </c>
      <c r="P1757" s="52">
        <f>IFERROR(_xll.qlIndexFixing(Index1Y,$H1757,TRUE,_xll.ohTrigger(RecalcTrigger,Trigger1Y)),NA())</f>
        <v>3.5220081350922507E-2</v>
      </c>
      <c r="Q1757" s="52">
        <f>IFERROR(_xll.qlIndexFixing(ONIndex1Y,I1757,TRUE,_xll.ohTrigger(RecalcTrigger,Trigger1Y)),NA())</f>
        <v>3.4444456039155469E-2</v>
      </c>
    </row>
    <row r="1758" spans="2:17" x14ac:dyDescent="0.2">
      <c r="B1758" s="46" t="s">
        <v>51</v>
      </c>
      <c r="D1758" s="49">
        <f>_xll.qlCalendarAdvance(LocalCalendar,$D1757,B1758,"f",FALSE)</f>
        <v>51629</v>
      </c>
      <c r="E1758" s="49">
        <f>_xll.qlInterestRateIndexValueDate(IndexON,D1758)</f>
        <v>51629</v>
      </c>
      <c r="F1758" s="52">
        <f>IFERROR(_xll.qlIndexFixing(IndexON,D1758,TRUE,_xll.ohTrigger(RecalcTrigger,TriggerON)),NA())</f>
        <v>2.9776751388759237E-2</v>
      </c>
      <c r="H1758" s="49">
        <f>_xll.qlCalendarAdvance(IborCalendar,$H1757,B1758,"f",FALSE)</f>
        <v>51616</v>
      </c>
      <c r="I1758" s="49">
        <f>_xll.qlInterestRateIndexValueDate(Index1M,$H1758)</f>
        <v>51620</v>
      </c>
      <c r="J1758" s="52">
        <f>IFERROR(_xll.qlIndexFixing(Index1M,$H1758,TRUE,_xll.ohTrigger(RecalcTrigger,Trigger1M)),NA())</f>
        <v>3.0373452621932806E-2</v>
      </c>
      <c r="K1758" s="52">
        <f>IFERROR(_xll.qlIndexFixing(ONIndex1M,I1758,TRUE,_xll.ohTrigger(RecalcTrigger,Trigger1M)),NA())</f>
        <v>3.0336795259078286E-2</v>
      </c>
      <c r="L1758" s="52">
        <f>IFERROR(_xll.qlIndexFixing(Index3M,H1758,TRUE,_xll.ohTrigger(RecalcTrigger,Trigger3M)),NA())</f>
        <v>3.1625298483688301E-2</v>
      </c>
      <c r="M1758" s="52">
        <f>IFERROR(_xll.qlIndexFixing(ONIndex3M,I1758,TRUE,_xll.ohTrigger(RecalcTrigger,Trigger3M)),NA())</f>
        <v>3.1506034899786428E-2</v>
      </c>
      <c r="N1758" s="52">
        <f>IFERROR(_xll.qlIndexFixing(Index6M,$H1758,TRUE,_xll.ohTrigger(RecalcTrigger,Trigger6M)),NA())</f>
        <v>3.2802744706730717E-2</v>
      </c>
      <c r="O1758" s="52">
        <f>IFERROR(_xll.qlIndexFixing(ONIndex6M,I1758,TRUE,_xll.ohTrigger(RecalcTrigger,Trigger6M)),NA())</f>
        <v>3.254384344608674E-2</v>
      </c>
      <c r="P1758" s="52">
        <f>IFERROR(_xll.qlIndexFixing(Index1Y,$H1758,TRUE,_xll.ohTrigger(RecalcTrigger,Trigger1Y)),NA())</f>
        <v>3.5224080795019395E-2</v>
      </c>
      <c r="Q1758" s="52">
        <f>IFERROR(_xll.qlIndexFixing(ONIndex1Y,I1758,TRUE,_xll.ohTrigger(RecalcTrigger,Trigger1Y)),NA())</f>
        <v>3.445010002675275E-2</v>
      </c>
    </row>
    <row r="1759" spans="2:17" x14ac:dyDescent="0.2">
      <c r="B1759" s="46" t="s">
        <v>51</v>
      </c>
      <c r="D1759" s="49">
        <f>_xll.qlCalendarAdvance(LocalCalendar,$D1758,B1759,"f",FALSE)</f>
        <v>51636</v>
      </c>
      <c r="E1759" s="49">
        <f>_xll.qlInterestRateIndexValueDate(IndexON,D1759)</f>
        <v>51636</v>
      </c>
      <c r="F1759" s="52">
        <f>IFERROR(_xll.qlIndexFixing(IndexON,D1759,TRUE,_xll.ohTrigger(RecalcTrigger,TriggerON)),NA())</f>
        <v>2.9778111640510474E-2</v>
      </c>
      <c r="H1759" s="49">
        <f>_xll.qlCalendarAdvance(IborCalendar,$H1758,B1759,"f",FALSE)</f>
        <v>51623</v>
      </c>
      <c r="I1759" s="49">
        <f>_xll.qlInterestRateIndexValueDate(Index1M,$H1759)</f>
        <v>51628</v>
      </c>
      <c r="J1759" s="52">
        <f>IFERROR(_xll.qlIndexFixing(Index1M,$H1759,TRUE,_xll.ohTrigger(RecalcTrigger,Trigger1M)),NA())</f>
        <v>3.0374454247658736E-2</v>
      </c>
      <c r="K1759" s="52">
        <f>IFERROR(_xll.qlIndexFixing(ONIndex1M,I1759,TRUE,_xll.ohTrigger(RecalcTrigger,Trigger1M)),NA())</f>
        <v>3.0336565120450132E-2</v>
      </c>
      <c r="L1759" s="52">
        <f>IFERROR(_xll.qlIndexFixing(Index3M,H1759,TRUE,_xll.ohTrigger(RecalcTrigger,Trigger3M)),NA())</f>
        <v>3.1625679586657345E-2</v>
      </c>
      <c r="M1759" s="52">
        <f>IFERROR(_xll.qlIndexFixing(ONIndex3M,I1759,TRUE,_xll.ohTrigger(RecalcTrigger,Trigger3M)),NA())</f>
        <v>3.1505169945678091E-2</v>
      </c>
      <c r="N1759" s="52">
        <f>IFERROR(_xll.qlIndexFixing(Index6M,$H1759,TRUE,_xll.ohTrigger(RecalcTrigger,Trigger6M)),NA())</f>
        <v>3.2803173692737143E-2</v>
      </c>
      <c r="O1759" s="52">
        <f>IFERROR(_xll.qlIndexFixing(ONIndex6M,I1759,TRUE,_xll.ohTrigger(RecalcTrigger,Trigger6M)),NA())</f>
        <v>3.2543094858255017E-2</v>
      </c>
      <c r="P1759" s="52">
        <f>IFERROR(_xll.qlIndexFixing(Index1Y,$H1759,TRUE,_xll.ohTrigger(RecalcTrigger,Trigger1Y)),NA())</f>
        <v>3.5230374477957932E-2</v>
      </c>
      <c r="Q1759" s="52">
        <f>IFERROR(_xll.qlIndexFixing(ONIndex1Y,I1759,TRUE,_xll.ohTrigger(RecalcTrigger,Trigger1Y)),NA())</f>
        <v>3.4459028574094219E-2</v>
      </c>
    </row>
    <row r="1760" spans="2:17" x14ac:dyDescent="0.2">
      <c r="B1760" s="46" t="s">
        <v>51</v>
      </c>
      <c r="D1760" s="49">
        <f>_xll.qlCalendarAdvance(LocalCalendar,$D1759,B1760,"f",FALSE)</f>
        <v>51643</v>
      </c>
      <c r="E1760" s="49">
        <f>_xll.qlInterestRateIndexValueDate(IndexON,D1760)</f>
        <v>51643</v>
      </c>
      <c r="F1760" s="52">
        <f>IFERROR(_xll.qlIndexFixing(IndexON,D1760,TRUE,_xll.ohTrigger(RecalcTrigger,TriggerON)),NA())</f>
        <v>2.9779431280507751E-2</v>
      </c>
      <c r="H1760" s="49">
        <f>_xll.qlCalendarAdvance(IborCalendar,$H1759,B1760,"f",FALSE)</f>
        <v>51630</v>
      </c>
      <c r="I1760" s="49">
        <f>_xll.qlInterestRateIndexValueDate(Index1M,$H1760)</f>
        <v>51634</v>
      </c>
      <c r="J1760" s="52">
        <f>IFERROR(_xll.qlIndexFixing(Index1M,$H1760,TRUE,_xll.ohTrigger(RecalcTrigger,Trigger1M)),NA())</f>
        <v>3.0374246633193762E-2</v>
      </c>
      <c r="K1760" s="52">
        <f>IFERROR(_xll.qlIndexFixing(ONIndex1M,I1760,TRUE,_xll.ohTrigger(RecalcTrigger,Trigger1M)),NA())</f>
        <v>3.0336381543616397E-2</v>
      </c>
      <c r="L1760" s="52">
        <f>IFERROR(_xll.qlIndexFixing(Index3M,H1760,TRUE,_xll.ohTrigger(RecalcTrigger,Trigger3M)),NA())</f>
        <v>3.1624963046231219E-2</v>
      </c>
      <c r="M1760" s="52">
        <f>IFERROR(_xll.qlIndexFixing(ONIndex3M,I1760,TRUE,_xll.ohTrigger(RecalcTrigger,Trigger3M)),NA())</f>
        <v>3.150451294442469E-2</v>
      </c>
      <c r="N1760" s="52">
        <f>IFERROR(_xll.qlIndexFixing(Index6M,$H1760,TRUE,_xll.ohTrigger(RecalcTrigger,Trigger6M)),NA())</f>
        <v>3.2802417086174963E-2</v>
      </c>
      <c r="O1760" s="52">
        <f>IFERROR(_xll.qlIndexFixing(ONIndex6M,I1760,TRUE,_xll.ohTrigger(RecalcTrigger,Trigger6M)),NA())</f>
        <v>3.2542520429590382E-2</v>
      </c>
      <c r="P1760" s="52">
        <f>IFERROR(_xll.qlIndexFixing(Index1Y,$H1760,TRUE,_xll.ohTrigger(RecalcTrigger,Trigger1Y)),NA())</f>
        <v>3.523500958584163E-2</v>
      </c>
      <c r="Q1760" s="52">
        <f>IFERROR(_xll.qlIndexFixing(ONIndex1Y,I1760,TRUE,_xll.ohTrigger(RecalcTrigger,Trigger1Y)),NA())</f>
        <v>3.446564273531294E-2</v>
      </c>
    </row>
    <row r="1761" spans="2:17" x14ac:dyDescent="0.2">
      <c r="B1761" s="46" t="s">
        <v>51</v>
      </c>
      <c r="D1761" s="49">
        <f>_xll.qlCalendarAdvance(LocalCalendar,$D1760,B1761,"f",FALSE)</f>
        <v>51650</v>
      </c>
      <c r="E1761" s="49">
        <f>_xll.qlInterestRateIndexValueDate(IndexON,D1761)</f>
        <v>51650</v>
      </c>
      <c r="F1761" s="52">
        <f>IFERROR(_xll.qlIndexFixing(IndexON,D1761,TRUE,_xll.ohTrigger(RecalcTrigger,TriggerON)),NA())</f>
        <v>2.9780710308751068E-2</v>
      </c>
      <c r="H1761" s="49">
        <f>_xll.qlCalendarAdvance(IborCalendar,$H1760,B1761,"f",FALSE)</f>
        <v>51637</v>
      </c>
      <c r="I1761" s="49">
        <f>_xll.qlInterestRateIndexValueDate(Index1M,$H1761)</f>
        <v>51641</v>
      </c>
      <c r="J1761" s="52">
        <f>IFERROR(_xll.qlIndexFixing(Index1M,$H1761,TRUE,_xll.ohTrigger(RecalcTrigger,Trigger1M)),NA())</f>
        <v>3.0373992498895639E-2</v>
      </c>
      <c r="K1761" s="52">
        <f>IFERROR(_xll.qlIndexFixing(ONIndex1M,I1761,TRUE,_xll.ohTrigger(RecalcTrigger,Trigger1M)),NA())</f>
        <v>3.0336155483245975E-2</v>
      </c>
      <c r="L1761" s="52">
        <f>IFERROR(_xll.qlIndexFixing(Index3M,H1761,TRUE,_xll.ohTrigger(RecalcTrigger,Trigger3M)),NA())</f>
        <v>3.1624118034689612E-2</v>
      </c>
      <c r="M1761" s="52">
        <f>IFERROR(_xll.qlIndexFixing(ONIndex3M,I1761,TRUE,_xll.ohTrigger(RecalcTrigger,Trigger3M)),NA())</f>
        <v>3.1503737466902493E-2</v>
      </c>
      <c r="N1761" s="52">
        <f>IFERROR(_xll.qlIndexFixing(Index6M,$H1761,TRUE,_xll.ohTrigger(RecalcTrigger,Trigger6M)),NA())</f>
        <v>3.2801520074165508E-2</v>
      </c>
      <c r="O1761" s="52">
        <f>IFERROR(_xll.qlIndexFixing(ONIndex6M,I1761,TRUE,_xll.ohTrigger(RecalcTrigger,Trigger6M)),NA())</f>
        <v>3.2541836192683249E-2</v>
      </c>
      <c r="P1761" s="52">
        <f>IFERROR(_xll.qlIndexFixing(Index1Y,$H1761,TRUE,_xll.ohTrigger(RecalcTrigger,Trigger1Y)),NA())</f>
        <v>3.5240324959726017E-2</v>
      </c>
      <c r="Q1761" s="52">
        <f>IFERROR(_xll.qlIndexFixing(ONIndex1Y,I1761,TRUE,_xll.ohTrigger(RecalcTrigger,Trigger1Y)),NA())</f>
        <v>3.447327015305035E-2</v>
      </c>
    </row>
    <row r="1762" spans="2:17" x14ac:dyDescent="0.2">
      <c r="B1762" s="46" t="s">
        <v>51</v>
      </c>
      <c r="D1762" s="49">
        <f>_xll.qlCalendarAdvance(LocalCalendar,$D1761,B1762,"f",FALSE)</f>
        <v>51657</v>
      </c>
      <c r="E1762" s="49">
        <f>_xll.qlInterestRateIndexValueDate(IndexON,D1762)</f>
        <v>51657</v>
      </c>
      <c r="F1762" s="52">
        <f>IFERROR(_xll.qlIndexFixing(IndexON,D1762,TRUE,_xll.ohTrigger(RecalcTrigger,TriggerON)),NA())</f>
        <v>2.9781948725320362E-2</v>
      </c>
      <c r="H1762" s="49">
        <f>_xll.qlCalendarAdvance(IborCalendar,$H1761,B1762,"f",FALSE)</f>
        <v>51644</v>
      </c>
      <c r="I1762" s="49">
        <f>_xll.qlInterestRateIndexValueDate(Index1M,$H1762)</f>
        <v>51649</v>
      </c>
      <c r="J1762" s="52">
        <f>IFERROR(_xll.qlIndexFixing(Index1M,$H1762,TRUE,_xll.ohTrigger(RecalcTrigger,Trigger1M)),NA())</f>
        <v>3.0373686344415809E-2</v>
      </c>
      <c r="K1762" s="52">
        <f>IFERROR(_xll.qlIndexFixing(ONIndex1M,I1762,TRUE,_xll.ohTrigger(RecalcTrigger,Trigger1M)),NA())</f>
        <v>3.0335881453007474E-2</v>
      </c>
      <c r="L1762" s="52">
        <f>IFERROR(_xll.qlIndexFixing(Index3M,H1762,TRUE,_xll.ohTrigger(RecalcTrigger,Trigger3M)),NA())</f>
        <v>3.1623140376178069E-2</v>
      </c>
      <c r="M1762" s="52">
        <f>IFERROR(_xll.qlIndexFixing(ONIndex3M,I1762,TRUE,_xll.ohTrigger(RecalcTrigger,Trigger3M)),NA())</f>
        <v>3.1502839370265434E-2</v>
      </c>
      <c r="N1762" s="52">
        <f>IFERROR(_xll.qlIndexFixing(Index6M,$H1762,TRUE,_xll.ohTrigger(RecalcTrigger,Trigger6M)),NA())</f>
        <v>3.2801891324741927E-2</v>
      </c>
      <c r="O1762" s="52">
        <f>IFERROR(_xll.qlIndexFixing(ONIndex6M,I1762,TRUE,_xll.ohTrigger(RecalcTrigger,Trigger6M)),NA())</f>
        <v>3.2541035653688155E-2</v>
      </c>
      <c r="P1762" s="52">
        <f>IFERROR(_xll.qlIndexFixing(Index1Y,$H1762,TRUE,_xll.ohTrigger(RecalcTrigger,Trigger1Y)),NA())</f>
        <v>3.5246278019876925E-2</v>
      </c>
      <c r="Q1762" s="52">
        <f>IFERROR(_xll.qlIndexFixing(ONIndex1Y,I1762,TRUE,_xll.ohTrigger(RecalcTrigger,Trigger1Y)),NA())</f>
        <v>3.4481869702682744E-2</v>
      </c>
    </row>
    <row r="1763" spans="2:17" x14ac:dyDescent="0.2">
      <c r="B1763" s="46" t="s">
        <v>51</v>
      </c>
      <c r="D1763" s="49">
        <f>_xll.qlCalendarAdvance(LocalCalendar,$D1762,B1763,"f",FALSE)</f>
        <v>51664</v>
      </c>
      <c r="E1763" s="49">
        <f>_xll.qlInterestRateIndexValueDate(IndexON,D1763)</f>
        <v>51664</v>
      </c>
      <c r="F1763" s="52">
        <f>IFERROR(_xll.qlIndexFixing(IndexON,D1763,TRUE,_xll.ohTrigger(RecalcTrigger,TriggerON)),NA())</f>
        <v>2.9783146530215632E-2</v>
      </c>
      <c r="H1763" s="49">
        <f>_xll.qlCalendarAdvance(IborCalendar,$H1762,B1763,"f",FALSE)</f>
        <v>51651</v>
      </c>
      <c r="I1763" s="49">
        <f>_xll.qlInterestRateIndexValueDate(Index1M,$H1763)</f>
        <v>51655</v>
      </c>
      <c r="J1763" s="52">
        <f>IFERROR(_xll.qlIndexFixing(Index1M,$H1763,TRUE,_xll.ohTrigger(RecalcTrigger,Trigger1M)),NA())</f>
        <v>3.0372186640740928E-2</v>
      </c>
      <c r="K1763" s="52">
        <f>IFERROR(_xll.qlIndexFixing(ONIndex1M,I1763,TRUE,_xll.ohTrigger(RecalcTrigger,Trigger1M)),NA())</f>
        <v>3.0335664957226172E-2</v>
      </c>
      <c r="L1763" s="52">
        <f>IFERROR(_xll.qlIndexFixing(Index3M,H1763,TRUE,_xll.ohTrigger(RecalcTrigger,Trigger3M)),NA())</f>
        <v>3.1622398780570542E-2</v>
      </c>
      <c r="M1763" s="52">
        <f>IFERROR(_xll.qlIndexFixing(ONIndex3M,I1763,TRUE,_xll.ohTrigger(RecalcTrigger,Trigger3M)),NA())</f>
        <v>3.1502157512015572E-2</v>
      </c>
      <c r="N1763" s="52">
        <f>IFERROR(_xll.qlIndexFixing(Index6M,$H1763,TRUE,_xll.ohTrigger(RecalcTrigger,Trigger6M)),NA())</f>
        <v>3.2798265553210498E-2</v>
      </c>
      <c r="O1763" s="52">
        <f>IFERROR(_xll.qlIndexFixing(ONIndex6M,I1763,TRUE,_xll.ohTrigger(RecalcTrigger,Trigger6M)),NA())</f>
        <v>3.2540422261551072E-2</v>
      </c>
      <c r="P1763" s="52">
        <f>IFERROR(_xll.qlIndexFixing(Index1Y,$H1763,TRUE,_xll.ohTrigger(RecalcTrigger,Trigger1Y)),NA())</f>
        <v>3.52506576566851E-2</v>
      </c>
      <c r="Q1763" s="52">
        <f>IFERROR(_xll.qlIndexFixing(ONIndex1Y,I1763,TRUE,_xll.ohTrigger(RecalcTrigger,Trigger1Y)),NA())</f>
        <v>3.4488237115359865E-2</v>
      </c>
    </row>
    <row r="1764" spans="2:17" x14ac:dyDescent="0.2">
      <c r="B1764" s="46" t="s">
        <v>51</v>
      </c>
      <c r="D1764" s="49">
        <f>_xll.qlCalendarAdvance(LocalCalendar,$D1763,B1764,"f",FALSE)</f>
        <v>51671</v>
      </c>
      <c r="E1764" s="49">
        <f>_xll.qlInterestRateIndexValueDate(IndexON,D1764)</f>
        <v>51671</v>
      </c>
      <c r="F1764" s="52">
        <f>IFERROR(_xll.qlIndexFixing(IndexON,D1764,TRUE,_xll.ohTrigger(RecalcTrigger,TriggerON)),NA())</f>
        <v>2.9784303723356942E-2</v>
      </c>
      <c r="H1764" s="49">
        <f>_xll.qlCalendarAdvance(IborCalendar,$H1763,B1764,"f",FALSE)</f>
        <v>51658</v>
      </c>
      <c r="I1764" s="49">
        <f>_xll.qlInterestRateIndexValueDate(Index1M,$H1764)</f>
        <v>51662</v>
      </c>
      <c r="J1764" s="52">
        <f>IFERROR(_xll.qlIndexFixing(Index1M,$H1764,TRUE,_xll.ohTrigger(RecalcTrigger,Trigger1M)),NA())</f>
        <v>3.0371894945313116E-2</v>
      </c>
      <c r="K1764" s="52">
        <f>IFERROR(_xll.qlIndexFixing(ONIndex1M,I1764,TRUE,_xll.ohTrigger(RecalcTrigger,Trigger1M)),NA())</f>
        <v>3.0335400491656728E-2</v>
      </c>
      <c r="L1764" s="52">
        <f>IFERROR(_xll.qlIndexFixing(Index3M,H1764,TRUE,_xll.ohTrigger(RecalcTrigger,Trigger3M)),NA())</f>
        <v>3.1621524538005243E-2</v>
      </c>
      <c r="M1764" s="52">
        <f>IFERROR(_xll.qlIndexFixing(ONIndex3M,I1764,TRUE,_xll.ohTrigger(RecalcTrigger,Trigger3M)),NA())</f>
        <v>3.1501353034650847E-2</v>
      </c>
      <c r="N1764" s="52">
        <f>IFERROR(_xll.qlIndexFixing(Index6M,$H1764,TRUE,_xll.ohTrigger(RecalcTrigger,Trigger6M)),NA())</f>
        <v>3.2797323512710246E-2</v>
      </c>
      <c r="O1764" s="52">
        <f>IFERROR(_xll.qlIndexFixing(ONIndex6M,I1764,TRUE,_xll.ohTrigger(RecalcTrigger,Trigger6M)),NA())</f>
        <v>3.2539692567326028E-2</v>
      </c>
      <c r="P1764" s="52">
        <f>IFERROR(_xll.qlIndexFixing(Index1Y,$H1764,TRUE,_xll.ohTrigger(RecalcTrigger,Trigger1Y)),NA())</f>
        <v>3.5255674976744797E-2</v>
      </c>
      <c r="Q1764" s="52">
        <f>IFERROR(_xll.qlIndexFixing(ONIndex1Y,I1764,TRUE,_xll.ohTrigger(RecalcTrigger,Trigger1Y)),NA())</f>
        <v>3.449557665993197E-2</v>
      </c>
    </row>
    <row r="1765" spans="2:17" x14ac:dyDescent="0.2">
      <c r="B1765" s="46" t="s">
        <v>51</v>
      </c>
      <c r="D1765" s="49">
        <f>_xll.qlCalendarAdvance(LocalCalendar,$D1764,B1765,"f",FALSE)</f>
        <v>51678</v>
      </c>
      <c r="E1765" s="49">
        <f>_xll.qlInterestRateIndexValueDate(IndexON,D1765)</f>
        <v>51678</v>
      </c>
      <c r="F1765" s="52">
        <f>IFERROR(_xll.qlIndexFixing(IndexON,D1765,TRUE,_xll.ohTrigger(RecalcTrigger,TriggerON)),NA())</f>
        <v>2.9785420304824228E-2</v>
      </c>
      <c r="H1765" s="49">
        <f>_xll.qlCalendarAdvance(IborCalendar,$H1764,B1765,"f",FALSE)</f>
        <v>51665</v>
      </c>
      <c r="I1765" s="49">
        <f>_xll.qlInterestRateIndexValueDate(Index1M,$H1765)</f>
        <v>51669</v>
      </c>
      <c r="J1765" s="52">
        <f>IFERROR(_xll.qlIndexFixing(Index1M,$H1765,TRUE,_xll.ohTrigger(RecalcTrigger,Trigger1M)),NA())</f>
        <v>3.0371590416822691E-2</v>
      </c>
      <c r="K1765" s="52">
        <f>IFERROR(_xll.qlIndexFixing(ONIndex1M,I1765,TRUE,_xll.ohTrigger(RecalcTrigger,Trigger1M)),NA())</f>
        <v>3.0335123224247695E-2</v>
      </c>
      <c r="L1765" s="52">
        <f>IFERROR(_xll.qlIndexFixing(Index3M,H1765,TRUE,_xll.ohTrigger(RecalcTrigger,Trigger3M)),NA())</f>
        <v>3.1620640551777546E-2</v>
      </c>
      <c r="M1765" s="52">
        <f>IFERROR(_xll.qlIndexFixing(ONIndex3M,I1765,TRUE,_xll.ohTrigger(RecalcTrigger,Trigger3M)),NA())</f>
        <v>3.1500538890778529E-2</v>
      </c>
      <c r="N1765" s="52">
        <f>IFERROR(_xll.qlIndexFixing(Index6M,$H1765,TRUE,_xll.ohTrigger(RecalcTrigger,Trigger6M)),NA())</f>
        <v>3.2796366068993811E-2</v>
      </c>
      <c r="O1765" s="52">
        <f>IFERROR(_xll.qlIndexFixing(ONIndex6M,I1765,TRUE,_xll.ohTrigger(RecalcTrigger,Trigger6M)),NA())</f>
        <v>3.2538947720741618E-2</v>
      </c>
      <c r="P1765" s="52">
        <f>IFERROR(_xll.qlIndexFixing(Index1Y,$H1765,TRUE,_xll.ohTrigger(RecalcTrigger,Trigger1Y)),NA())</f>
        <v>3.5260592942562834E-2</v>
      </c>
      <c r="Q1765" s="52">
        <f>IFERROR(_xll.qlIndexFixing(ONIndex1Y,I1765,TRUE,_xll.ohTrigger(RecalcTrigger,Trigger1Y)),NA())</f>
        <v>3.4502820246862242E-2</v>
      </c>
    </row>
    <row r="1766" spans="2:17" x14ac:dyDescent="0.2">
      <c r="B1766" s="46" t="s">
        <v>51</v>
      </c>
      <c r="D1766" s="49">
        <f>_xll.qlCalendarAdvance(LocalCalendar,$D1765,B1766,"f",FALSE)</f>
        <v>51685</v>
      </c>
      <c r="E1766" s="49">
        <f>_xll.qlInterestRateIndexValueDate(IndexON,D1766)</f>
        <v>51685</v>
      </c>
      <c r="F1766" s="52">
        <f>IFERROR(_xll.qlIndexFixing(IndexON,D1766,TRUE,_xll.ohTrigger(RecalcTrigger,TriggerON)),NA())</f>
        <v>2.9787803749505848E-2</v>
      </c>
      <c r="H1766" s="49">
        <f>_xll.qlCalendarAdvance(IborCalendar,$H1765,B1766,"f",FALSE)</f>
        <v>51672</v>
      </c>
      <c r="I1766" s="49">
        <f>_xll.qlInterestRateIndexValueDate(Index1M,$H1766)</f>
        <v>51676</v>
      </c>
      <c r="J1766" s="52">
        <f>IFERROR(_xll.qlIndexFixing(Index1M,$H1766,TRUE,_xll.ohTrigger(RecalcTrigger,Trigger1M)),NA())</f>
        <v>3.0371273055272319E-2</v>
      </c>
      <c r="K1766" s="52">
        <f>IFERROR(_xll.qlIndexFixing(ONIndex1M,I1766,TRUE,_xll.ohTrigger(RecalcTrigger,Trigger1M)),NA())</f>
        <v>3.0334833155158947E-2</v>
      </c>
      <c r="L1766" s="52">
        <f>IFERROR(_xll.qlIndexFixing(Index3M,H1766,TRUE,_xll.ohTrigger(RecalcTrigger,Trigger3M)),NA())</f>
        <v>3.1619746821894404E-2</v>
      </c>
      <c r="M1766" s="52">
        <f>IFERROR(_xll.qlIndexFixing(ONIndex3M,I1766,TRUE,_xll.ohTrigger(RecalcTrigger,Trigger3M)),NA())</f>
        <v>3.149971508031868E-2</v>
      </c>
      <c r="N1766" s="52">
        <f>IFERROR(_xll.qlIndexFixing(Index6M,$H1766,TRUE,_xll.ohTrigger(RecalcTrigger,Trigger6M)),NA())</f>
        <v>3.2795393222083892E-2</v>
      </c>
      <c r="O1766" s="52">
        <f>IFERROR(_xll.qlIndexFixing(ONIndex6M,I1766,TRUE,_xll.ohTrigger(RecalcTrigger,Trigger6M)),NA())</f>
        <v>3.2538187721558032E-2</v>
      </c>
      <c r="P1766" s="52">
        <f>IFERROR(_xll.qlIndexFixing(Index1Y,$H1766,TRUE,_xll.ohTrigger(RecalcTrigger,Trigger1Y)),NA())</f>
        <v>3.526541155270365E-2</v>
      </c>
      <c r="Q1766" s="52">
        <f>IFERROR(_xll.qlIndexFixing(ONIndex1Y,I1766,TRUE,_xll.ohTrigger(RecalcTrigger,Trigger1Y)),NA())</f>
        <v>3.450996787599081E-2</v>
      </c>
    </row>
    <row r="1767" spans="2:17" x14ac:dyDescent="0.2">
      <c r="B1767" s="46" t="s">
        <v>51</v>
      </c>
      <c r="D1767" s="49">
        <f>_xll.qlCalendarAdvance(LocalCalendar,$D1766,B1767,"f",FALSE)</f>
        <v>51692</v>
      </c>
      <c r="E1767" s="49">
        <f>_xll.qlInterestRateIndexValueDate(IndexON,D1767)</f>
        <v>51692</v>
      </c>
      <c r="F1767" s="52">
        <f>IFERROR(_xll.qlIndexFixing(IndexON,D1767,TRUE,_xll.ohTrigger(RecalcTrigger,TriggerON)),NA())</f>
        <v>2.9787531632656794E-2</v>
      </c>
      <c r="H1767" s="49">
        <f>_xll.qlCalendarAdvance(IborCalendar,$H1766,B1767,"f",FALSE)</f>
        <v>51679</v>
      </c>
      <c r="I1767" s="49">
        <f>_xll.qlInterestRateIndexValueDate(Index1M,$H1767)</f>
        <v>51683</v>
      </c>
      <c r="J1767" s="52">
        <f>IFERROR(_xll.qlIndexFixing(Index1M,$H1767,TRUE,_xll.ohTrigger(RecalcTrigger,Trigger1M)),NA())</f>
        <v>3.0372198176078859E-2</v>
      </c>
      <c r="K1767" s="52">
        <f>IFERROR(_xll.qlIndexFixing(ONIndex1M,I1767,TRUE,_xll.ohTrigger(RecalcTrigger,Trigger1M)),NA())</f>
        <v>3.0334530284310546E-2</v>
      </c>
      <c r="L1767" s="52">
        <f>IFERROR(_xll.qlIndexFixing(Index3M,H1767,TRUE,_xll.ohTrigger(RecalcTrigger,Trigger3M)),NA())</f>
        <v>3.1618843348361021E-2</v>
      </c>
      <c r="M1767" s="52">
        <f>IFERROR(_xll.qlIndexFixing(ONIndex3M,I1767,TRUE,_xll.ohTrigger(RecalcTrigger,Trigger3M)),NA())</f>
        <v>3.1498881603191364E-2</v>
      </c>
      <c r="N1767" s="52">
        <f>IFERROR(_xll.qlIndexFixing(Index6M,$H1767,TRUE,_xll.ohTrigger(RecalcTrigger,Trigger6M)),NA())</f>
        <v>3.279722400874014E-2</v>
      </c>
      <c r="O1767" s="52">
        <f>IFERROR(_xll.qlIndexFixing(ONIndex6M,I1767,TRUE,_xll.ohTrigger(RecalcTrigger,Trigger6M)),NA())</f>
        <v>3.2537412570015078E-2</v>
      </c>
      <c r="P1767" s="52">
        <f>IFERROR(_xll.qlIndexFixing(Index1Y,$H1767,TRUE,_xll.ohTrigger(RecalcTrigger,Trigger1Y)),NA())</f>
        <v>3.527013080576169E-2</v>
      </c>
      <c r="Q1767" s="52">
        <f>IFERROR(_xll.qlIndexFixing(ONIndex1Y,I1767,TRUE,_xll.ohTrigger(RecalcTrigger,Trigger1Y)),NA())</f>
        <v>3.4517019547317673E-2</v>
      </c>
    </row>
    <row r="1768" spans="2:17" x14ac:dyDescent="0.2">
      <c r="B1768" s="46" t="s">
        <v>51</v>
      </c>
      <c r="D1768" s="49">
        <f>_xll.qlCalendarAdvance(LocalCalendar,$D1767,B1768,"f",FALSE)</f>
        <v>51699</v>
      </c>
      <c r="E1768" s="49">
        <f>_xll.qlInterestRateIndexValueDate(IndexON,D1768)</f>
        <v>51699</v>
      </c>
      <c r="F1768" s="52">
        <f>IFERROR(_xll.qlIndexFixing(IndexON,D1768,TRUE,_xll.ohTrigger(RecalcTrigger,TriggerON)),NA())</f>
        <v>2.9788526379102009E-2</v>
      </c>
      <c r="H1768" s="49">
        <f>_xll.qlCalendarAdvance(IborCalendar,$H1767,B1768,"f",FALSE)</f>
        <v>51686</v>
      </c>
      <c r="I1768" s="49">
        <f>_xll.qlInterestRateIndexValueDate(Index1M,$H1768)</f>
        <v>51690</v>
      </c>
      <c r="J1768" s="52">
        <f>IFERROR(_xll.qlIndexFixing(Index1M,$H1768,TRUE,_xll.ohTrigger(RecalcTrigger,Trigger1M)),NA())</f>
        <v>3.0371854202777406E-2</v>
      </c>
      <c r="K1768" s="52">
        <f>IFERROR(_xll.qlIndexFixing(ONIndex1M,I1768,TRUE,_xll.ohTrigger(RecalcTrigger,Trigger1M)),NA())</f>
        <v>3.0334214611622556E-2</v>
      </c>
      <c r="L1768" s="52">
        <f>IFERROR(_xll.qlIndexFixing(Index3M,H1768,TRUE,_xll.ohTrigger(RecalcTrigger,Trigger3M)),NA())</f>
        <v>3.1617930131185232E-2</v>
      </c>
      <c r="M1768" s="52">
        <f>IFERROR(_xll.qlIndexFixing(ONIndex3M,I1768,TRUE,_xll.ohTrigger(RecalcTrigger,Trigger3M)),NA())</f>
        <v>3.1498038459476518E-2</v>
      </c>
      <c r="N1768" s="52">
        <f>IFERROR(_xll.qlIndexFixing(Index6M,$H1768,TRUE,_xll.ohTrigger(RecalcTrigger,Trigger6M)),NA())</f>
        <v>3.279480966061199E-2</v>
      </c>
      <c r="O1768" s="52">
        <f>IFERROR(_xll.qlIndexFixing(ONIndex6M,I1768,TRUE,_xll.ohTrigger(RecalcTrigger,Trigger6M)),NA())</f>
        <v>3.2536622266032822E-2</v>
      </c>
      <c r="P1768" s="52">
        <f>IFERROR(_xll.qlIndexFixing(Index1Y,$H1768,TRUE,_xll.ohTrigger(RecalcTrigger,Trigger1Y)),NA())</f>
        <v>3.527475070035898E-2</v>
      </c>
      <c r="Q1768" s="52">
        <f>IFERROR(_xll.qlIndexFixing(ONIndex1Y,I1768,TRUE,_xll.ohTrigger(RecalcTrigger,Trigger1Y)),NA())</f>
        <v>3.4523975260922768E-2</v>
      </c>
    </row>
    <row r="1769" spans="2:17" x14ac:dyDescent="0.2">
      <c r="B1769" s="46" t="s">
        <v>51</v>
      </c>
      <c r="D1769" s="49">
        <f>_xll.qlCalendarAdvance(LocalCalendar,$D1768,B1769,"f",FALSE)</f>
        <v>51706</v>
      </c>
      <c r="E1769" s="49">
        <f>_xll.qlInterestRateIndexValueDate(IndexON,D1769)</f>
        <v>51706</v>
      </c>
      <c r="F1769" s="52">
        <f>IFERROR(_xll.qlIndexFixing(IndexON,D1769,TRUE,_xll.ohTrigger(RecalcTrigger,TriggerON)),NA())</f>
        <v>2.9789480513633393E-2</v>
      </c>
      <c r="H1769" s="49">
        <f>_xll.qlCalendarAdvance(IborCalendar,$H1768,B1769,"f",FALSE)</f>
        <v>51693</v>
      </c>
      <c r="I1769" s="49">
        <f>_xll.qlInterestRateIndexValueDate(Index1M,$H1769)</f>
        <v>51697</v>
      </c>
      <c r="J1769" s="52">
        <f>IFERROR(_xll.qlIndexFixing(Index1M,$H1769,TRUE,_xll.ohTrigger(RecalcTrigger,Trigger1M)),NA())</f>
        <v>3.0371497395347353E-2</v>
      </c>
      <c r="K1769" s="52">
        <f>IFERROR(_xll.qlIndexFixing(ONIndex1M,I1769,TRUE,_xll.ohTrigger(RecalcTrigger,Trigger1M)),NA())</f>
        <v>3.0333886137334787E-2</v>
      </c>
      <c r="L1769" s="52">
        <f>IFERROR(_xll.qlIndexFixing(Index3M,H1769,TRUE,_xll.ohTrigger(RecalcTrigger,Trigger3M)),NA())</f>
        <v>3.1617007170374842E-2</v>
      </c>
      <c r="M1769" s="52">
        <f>IFERROR(_xll.qlIndexFixing(ONIndex3M,I1769,TRUE,_xll.ohTrigger(RecalcTrigger,Trigger3M)),NA())</f>
        <v>3.1497185649174142E-2</v>
      </c>
      <c r="N1769" s="52">
        <f>IFERROR(_xll.qlIndexFixing(Index6M,$H1769,TRUE,_xll.ohTrigger(RecalcTrigger,Trigger6M)),NA())</f>
        <v>3.2793789411872581E-2</v>
      </c>
      <c r="O1769" s="52">
        <f>IFERROR(_xll.qlIndexFixing(ONIndex6M,I1769,TRUE,_xll.ohTrigger(RecalcTrigger,Trigger6M)),NA())</f>
        <v>3.2535816809691198E-2</v>
      </c>
      <c r="P1769" s="52">
        <f>IFERROR(_xll.qlIndexFixing(Index1Y,$H1769,TRUE,_xll.ohTrigger(RecalcTrigger,Trigger1Y)),NA())</f>
        <v>3.5279271235147999E-2</v>
      </c>
      <c r="Q1769" s="52">
        <f>IFERROR(_xll.qlIndexFixing(ONIndex1Y,I1769,TRUE,_xll.ohTrigger(RecalcTrigger,Trigger1Y)),NA())</f>
        <v>3.453083501688603E-2</v>
      </c>
    </row>
    <row r="1770" spans="2:17" x14ac:dyDescent="0.2">
      <c r="B1770" s="46" t="s">
        <v>51</v>
      </c>
      <c r="D1770" s="49">
        <f>_xll.qlCalendarAdvance(LocalCalendar,$D1769,B1770,"f",FALSE)</f>
        <v>51713</v>
      </c>
      <c r="E1770" s="49">
        <f>_xll.qlInterestRateIndexValueDate(IndexON,D1770)</f>
        <v>51713</v>
      </c>
      <c r="F1770" s="52">
        <f>IFERROR(_xll.qlIndexFixing(IndexON,D1770,TRUE,_xll.ohTrigger(RecalcTrigger,TriggerON)),NA())</f>
        <v>2.9790394036570689E-2</v>
      </c>
      <c r="H1770" s="49">
        <f>_xll.qlCalendarAdvance(IborCalendar,$H1769,B1770,"f",FALSE)</f>
        <v>51700</v>
      </c>
      <c r="I1770" s="49">
        <f>_xll.qlInterestRateIndexValueDate(Index1M,$H1770)</f>
        <v>51704</v>
      </c>
      <c r="J1770" s="52">
        <f>IFERROR(_xll.qlIndexFixing(Index1M,$H1770,TRUE,_xll.ohTrigger(RecalcTrigger,Trigger1M)),NA())</f>
        <v>3.0371127753773229E-2</v>
      </c>
      <c r="K1770" s="52">
        <f>IFERROR(_xll.qlIndexFixing(ONIndex1M,I1770,TRUE,_xll.ohTrigger(RecalcTrigger,Trigger1M)),NA())</f>
        <v>3.0333544861207429E-2</v>
      </c>
      <c r="L1770" s="52">
        <f>IFERROR(_xll.qlIndexFixing(Index3M,H1770,TRUE,_xll.ohTrigger(RecalcTrigger,Trigger3M)),NA())</f>
        <v>3.1616074465935076E-2</v>
      </c>
      <c r="M1770" s="52">
        <f>IFERROR(_xll.qlIndexFixing(ONIndex3M,I1770,TRUE,_xll.ohTrigger(RecalcTrigger,Trigger3M)),NA())</f>
        <v>3.1496323172364171E-2</v>
      </c>
      <c r="N1770" s="52">
        <f>IFERROR(_xll.qlIndexFixing(Index6M,$H1770,TRUE,_xll.ohTrigger(RecalcTrigger,Trigger6M)),NA())</f>
        <v>3.2792753758645057E-2</v>
      </c>
      <c r="O1770" s="52">
        <f>IFERROR(_xll.qlIndexFixing(ONIndex6M,I1770,TRUE,_xll.ohTrigger(RecalcTrigger,Trigger6M)),NA())</f>
        <v>3.2534996200750399E-2</v>
      </c>
      <c r="P1770" s="52">
        <f>IFERROR(_xll.qlIndexFixing(Index1Y,$H1770,TRUE,_xll.ohTrigger(RecalcTrigger,Trigger1Y)),NA())</f>
        <v>3.5283692408809256E-2</v>
      </c>
      <c r="Q1770" s="52">
        <f>IFERROR(_xll.qlIndexFixing(ONIndex1Y,I1770,TRUE,_xll.ohTrigger(RecalcTrigger,Trigger1Y)),NA())</f>
        <v>3.4537598814887716E-2</v>
      </c>
    </row>
    <row r="1771" spans="2:17" x14ac:dyDescent="0.2">
      <c r="B1771" s="46" t="s">
        <v>51</v>
      </c>
      <c r="D1771" s="49">
        <f>_xll.qlCalendarAdvance(LocalCalendar,$D1770,B1771,"f",FALSE)</f>
        <v>51720</v>
      </c>
      <c r="E1771" s="49">
        <f>_xll.qlInterestRateIndexValueDate(IndexON,D1771)</f>
        <v>51720</v>
      </c>
      <c r="F1771" s="52">
        <f>IFERROR(_xll.qlIndexFixing(IndexON,D1771,TRUE,_xll.ohTrigger(RecalcTrigger,TriggerON)),NA())</f>
        <v>2.9791266947833961E-2</v>
      </c>
      <c r="H1771" s="49">
        <f>_xll.qlCalendarAdvance(IborCalendar,$H1770,B1771,"f",FALSE)</f>
        <v>51707</v>
      </c>
      <c r="I1771" s="49">
        <f>_xll.qlInterestRateIndexValueDate(Index1M,$H1771)</f>
        <v>51711</v>
      </c>
      <c r="J1771" s="52">
        <f>IFERROR(_xll.qlIndexFixing(Index1M,$H1771,TRUE,_xll.ohTrigger(RecalcTrigger,Trigger1M)),NA())</f>
        <v>3.037074527806535E-2</v>
      </c>
      <c r="K1771" s="52">
        <f>IFERROR(_xll.qlIndexFixing(ONIndex1M,I1771,TRUE,_xll.ohTrigger(RecalcTrigger,Trigger1M)),NA())</f>
        <v>3.0333190783320418E-2</v>
      </c>
      <c r="L1771" s="52">
        <f>IFERROR(_xll.qlIndexFixing(Index3M,H1771,TRUE,_xll.ohTrigger(RecalcTrigger,Trigger3M)),NA())</f>
        <v>3.1615132017873741E-2</v>
      </c>
      <c r="M1771" s="52">
        <f>IFERROR(_xll.qlIndexFixing(ONIndex3M,I1771,TRUE,_xll.ohTrigger(RecalcTrigger,Trigger3M)),NA())</f>
        <v>3.1495451028806798E-2</v>
      </c>
      <c r="N1771" s="52">
        <f>IFERROR(_xll.qlIndexFixing(Index6M,$H1771,TRUE,_xll.ohTrigger(RecalcTrigger,Trigger6M)),NA())</f>
        <v>3.2791702700953308E-2</v>
      </c>
      <c r="O1771" s="52">
        <f>IFERROR(_xll.qlIndexFixing(ONIndex6M,I1771,TRUE,_xll.ohTrigger(RecalcTrigger,Trigger6M)),NA())</f>
        <v>3.2534160439530169E-2</v>
      </c>
      <c r="P1771" s="52">
        <f>IFERROR(_xll.qlIndexFixing(Index1Y,$H1771,TRUE,_xll.ohTrigger(RecalcTrigger,Trigger1Y)),NA())</f>
        <v>3.5288014220052601E-2</v>
      </c>
      <c r="Q1771" s="52">
        <f>IFERROR(_xll.qlIndexFixing(ONIndex1Y,I1771,TRUE,_xll.ohTrigger(RecalcTrigger,Trigger1Y)),NA())</f>
        <v>3.4544266655327505E-2</v>
      </c>
    </row>
    <row r="1772" spans="2:17" x14ac:dyDescent="0.2">
      <c r="B1772" s="46" t="s">
        <v>51</v>
      </c>
      <c r="D1772" s="49">
        <f>_xll.qlCalendarAdvance(LocalCalendar,$D1771,B1772,"f",FALSE)</f>
        <v>51727</v>
      </c>
      <c r="E1772" s="49">
        <f>_xll.qlInterestRateIndexValueDate(IndexON,D1772)</f>
        <v>51727</v>
      </c>
      <c r="F1772" s="52">
        <f>IFERROR(_xll.qlIndexFixing(IndexON,D1772,TRUE,_xll.ohTrigger(RecalcTrigger,TriggerON)),NA())</f>
        <v>2.9792099247343273E-2</v>
      </c>
      <c r="H1772" s="49">
        <f>_xll.qlCalendarAdvance(IborCalendar,$H1771,B1772,"f",FALSE)</f>
        <v>51714</v>
      </c>
      <c r="I1772" s="49">
        <f>_xll.qlInterestRateIndexValueDate(Index1M,$H1772)</f>
        <v>51718</v>
      </c>
      <c r="J1772" s="52">
        <f>IFERROR(_xll.qlIndexFixing(Index1M,$H1772,TRUE,_xll.ohTrigger(RecalcTrigger,Trigger1M)),NA())</f>
        <v>3.0370349968226292E-2</v>
      </c>
      <c r="K1772" s="52">
        <f>IFERROR(_xll.qlIndexFixing(ONIndex1M,I1772,TRUE,_xll.ohTrigger(RecalcTrigger,Trigger1M)),NA())</f>
        <v>3.0332823903753692E-2</v>
      </c>
      <c r="L1772" s="52">
        <f>IFERROR(_xll.qlIndexFixing(Index3M,H1772,TRUE,_xll.ohTrigger(RecalcTrigger,Trigger3M)),NA())</f>
        <v>3.161417982619693E-2</v>
      </c>
      <c r="M1772" s="52">
        <f>IFERROR(_xll.qlIndexFixing(ONIndex3M,I1772,TRUE,_xll.ohTrigger(RecalcTrigger,Trigger3M)),NA())</f>
        <v>3.149456921874183E-2</v>
      </c>
      <c r="N1772" s="52">
        <f>IFERROR(_xll.qlIndexFixing(Index6M,$H1772,TRUE,_xll.ohTrigger(RecalcTrigger,Trigger6M)),NA())</f>
        <v>3.2790636238821225E-2</v>
      </c>
      <c r="O1772" s="52">
        <f>IFERROR(_xll.qlIndexFixing(ONIndex6M,I1772,TRUE,_xll.ohTrigger(RecalcTrigger,Trigger6M)),NA())</f>
        <v>3.2533309525790699E-2</v>
      </c>
      <c r="P1772" s="52">
        <f>IFERROR(_xll.qlIndexFixing(Index1Y,$H1772,TRUE,_xll.ohTrigger(RecalcTrigger,Trigger1Y)),NA())</f>
        <v>3.5292236667617015E-2</v>
      </c>
      <c r="Q1772" s="52">
        <f>IFERROR(_xll.qlIndexFixing(ONIndex1Y,I1772,TRUE,_xll.ohTrigger(RecalcTrigger,Trigger1Y)),NA())</f>
        <v>3.4550838537965589E-2</v>
      </c>
    </row>
    <row r="1773" spans="2:17" x14ac:dyDescent="0.2">
      <c r="B1773" s="46" t="s">
        <v>51</v>
      </c>
      <c r="D1773" s="49">
        <f>_xll.qlCalendarAdvance(LocalCalendar,$D1772,B1773,"f",FALSE)</f>
        <v>51734</v>
      </c>
      <c r="E1773" s="49">
        <f>_xll.qlInterestRateIndexValueDate(IndexON,D1773)</f>
        <v>51734</v>
      </c>
      <c r="F1773" s="52">
        <f>IFERROR(_xll.qlIndexFixing(IndexON,D1773,TRUE,_xll.ohTrigger(RecalcTrigger,TriggerON)),NA())</f>
        <v>2.9792890935178562E-2</v>
      </c>
      <c r="H1773" s="49">
        <f>_xll.qlCalendarAdvance(IborCalendar,$H1772,B1773,"f",FALSE)</f>
        <v>51721</v>
      </c>
      <c r="I1773" s="49">
        <f>_xll.qlInterestRateIndexValueDate(Index1M,$H1773)</f>
        <v>51725</v>
      </c>
      <c r="J1773" s="52">
        <f>IFERROR(_xll.qlIndexFixing(Index1M,$H1773,TRUE,_xll.ohTrigger(RecalcTrigger,Trigger1M)),NA())</f>
        <v>3.0369941824245746E-2</v>
      </c>
      <c r="K1773" s="52">
        <f>IFERROR(_xll.qlIndexFixing(ONIndex1M,I1773,TRUE,_xll.ohTrigger(RecalcTrigger,Trigger1M)),NA())</f>
        <v>3.0332444222347377E-2</v>
      </c>
      <c r="L1773" s="52">
        <f>IFERROR(_xll.qlIndexFixing(Index3M,H1773,TRUE,_xll.ohTrigger(RecalcTrigger,Trigger3M)),NA())</f>
        <v>3.1613217890913328E-2</v>
      </c>
      <c r="M1773" s="52">
        <f>IFERROR(_xll.qlIndexFixing(ONIndex3M,I1773,TRUE,_xll.ohTrigger(RecalcTrigger,Trigger3M)),NA())</f>
        <v>3.1493677742169268E-2</v>
      </c>
      <c r="N1773" s="52">
        <f>IFERROR(_xll.qlIndexFixing(Index6M,$H1773,TRUE,_xll.ohTrigger(RecalcTrigger,Trigger6M)),NA())</f>
        <v>3.2789554372274439E-2</v>
      </c>
      <c r="O1773" s="52">
        <f>IFERROR(_xll.qlIndexFixing(ONIndex6M,I1773,TRUE,_xll.ohTrigger(RecalcTrigger,Trigger6M)),NA())</f>
        <v>3.2532443459691862E-2</v>
      </c>
      <c r="P1773" s="52">
        <f>IFERROR(_xll.qlIndexFixing(Index1Y,$H1773,TRUE,_xll.ohTrigger(RecalcTrigger,Trigger1Y)),NA())</f>
        <v>3.5296359750269519E-2</v>
      </c>
      <c r="Q1773" s="52">
        <f>IFERROR(_xll.qlIndexFixing(ONIndex1Y,I1773,TRUE,_xll.ohTrigger(RecalcTrigger,Trigger1Y)),NA())</f>
        <v>3.4557314462801969E-2</v>
      </c>
    </row>
    <row r="1774" spans="2:17" x14ac:dyDescent="0.2">
      <c r="B1774" s="46" t="s">
        <v>51</v>
      </c>
      <c r="D1774" s="49">
        <f>_xll.qlCalendarAdvance(LocalCalendar,$D1773,B1774,"f",FALSE)</f>
        <v>51741</v>
      </c>
      <c r="E1774" s="49">
        <f>_xll.qlInterestRateIndexValueDate(IndexON,D1774)</f>
        <v>51741</v>
      </c>
      <c r="F1774" s="52">
        <f>IFERROR(_xll.qlIndexFixing(IndexON,D1774,TRUE,_xll.ohTrigger(RecalcTrigger,TriggerON)),NA())</f>
        <v>2.9793642011339827E-2</v>
      </c>
      <c r="H1774" s="49">
        <f>_xll.qlCalendarAdvance(IborCalendar,$H1773,B1774,"f",FALSE)</f>
        <v>51728</v>
      </c>
      <c r="I1774" s="49">
        <f>_xll.qlInterestRateIndexValueDate(Index1M,$H1774)</f>
        <v>51732</v>
      </c>
      <c r="J1774" s="52">
        <f>IFERROR(_xll.qlIndexFixing(Index1M,$H1774,TRUE,_xll.ohTrigger(RecalcTrigger,Trigger1M)),NA())</f>
        <v>3.0369520846139177E-2</v>
      </c>
      <c r="K1774" s="52">
        <f>IFERROR(_xll.qlIndexFixing(ONIndex1M,I1774,TRUE,_xll.ohTrigger(RecalcTrigger,Trigger1M)),NA())</f>
        <v>3.0332051739261345E-2</v>
      </c>
      <c r="L1774" s="52">
        <f>IFERROR(_xll.qlIndexFixing(Index3M,H1774,TRUE,_xll.ohTrigger(RecalcTrigger,Trigger3M)),NA())</f>
        <v>3.1612246212028149E-2</v>
      </c>
      <c r="M1774" s="52">
        <f>IFERROR(_xll.qlIndexFixing(ONIndex3M,I1774,TRUE,_xll.ohTrigger(RecalcTrigger,Trigger3M)),NA())</f>
        <v>3.149277659892924E-2</v>
      </c>
      <c r="N1774" s="52">
        <f>IFERROR(_xll.qlIndexFixing(Index6M,$H1774,TRUE,_xll.ohTrigger(RecalcTrigger,Trigger6M)),NA())</f>
        <v>3.2788457101337286E-2</v>
      </c>
      <c r="O1774" s="52">
        <f>IFERROR(_xll.qlIndexFixing(ONIndex6M,I1774,TRUE,_xll.ohTrigger(RecalcTrigger,Trigger6M)),NA())</f>
        <v>3.2531562241153722E-2</v>
      </c>
      <c r="P1774" s="52">
        <f>IFERROR(_xll.qlIndexFixing(Index1Y,$H1774,TRUE,_xll.ohTrigger(RecalcTrigger,Trigger1Y)),NA())</f>
        <v>3.5300383466807563E-2</v>
      </c>
      <c r="Q1774" s="52">
        <f>IFERROR(_xll.qlIndexFixing(ONIndex1Y,I1774,TRUE,_xll.ohTrigger(RecalcTrigger,Trigger1Y)),NA())</f>
        <v>3.4563694429756708E-2</v>
      </c>
    </row>
    <row r="1775" spans="2:17" x14ac:dyDescent="0.2">
      <c r="B1775" s="46" t="s">
        <v>51</v>
      </c>
      <c r="D1775" s="49">
        <f>_xll.qlCalendarAdvance(LocalCalendar,$D1774,B1775,"f",FALSE)</f>
        <v>51748</v>
      </c>
      <c r="E1775" s="49">
        <f>_xll.qlInterestRateIndexValueDate(IndexON,D1775)</f>
        <v>51748</v>
      </c>
      <c r="F1775" s="52">
        <f>IFERROR(_xll.qlIndexFixing(IndexON,D1775,TRUE,_xll.ohTrigger(RecalcTrigger,TriggerON)),NA())</f>
        <v>2.9794352475747132E-2</v>
      </c>
      <c r="H1775" s="49">
        <f>_xll.qlCalendarAdvance(IborCalendar,$H1774,B1775,"f",FALSE)</f>
        <v>51735</v>
      </c>
      <c r="I1775" s="49">
        <f>_xll.qlInterestRateIndexValueDate(Index1M,$H1775)</f>
        <v>51740</v>
      </c>
      <c r="J1775" s="52">
        <f>IFERROR(_xll.qlIndexFixing(Index1M,$H1775,TRUE,_xll.ohTrigger(RecalcTrigger,Trigger1M)),NA())</f>
        <v>3.0369024013040643E-2</v>
      </c>
      <c r="K1775" s="52">
        <f>IFERROR(_xll.qlIndexFixing(ONIndex1M,I1775,TRUE,_xll.ohTrigger(RecalcTrigger,Trigger1M)),NA())</f>
        <v>3.0331587511485125E-2</v>
      </c>
      <c r="L1775" s="52">
        <f>IFERROR(_xll.qlIndexFixing(Index3M,H1775,TRUE,_xll.ohTrigger(RecalcTrigger,Trigger3M)),NA())</f>
        <v>3.1611123790943378E-2</v>
      </c>
      <c r="M1775" s="52">
        <f>IFERROR(_xll.qlIndexFixing(ONIndex3M,I1775,TRUE,_xll.ohTrigger(RecalcTrigger,Trigger3M)),NA())</f>
        <v>3.149173488421475E-2</v>
      </c>
      <c r="N1775" s="52">
        <f>IFERROR(_xll.qlIndexFixing(Index6M,$H1775,TRUE,_xll.ohTrigger(RecalcTrigger,Trigger6M)),NA())</f>
        <v>3.2787184214923625E-2</v>
      </c>
      <c r="O1775" s="52">
        <f>IFERROR(_xll.qlIndexFixing(ONIndex6M,I1775,TRUE,_xll.ohTrigger(RecalcTrigger,Trigger6M)),NA())</f>
        <v>3.2530536580157587E-2</v>
      </c>
      <c r="P1775" s="52">
        <f>IFERROR(_xll.qlIndexFixing(Index1Y,$H1775,TRUE,_xll.ohTrigger(RecalcTrigger,Trigger1Y)),NA())</f>
        <v>3.5304860325695984E-2</v>
      </c>
      <c r="Q1775" s="52">
        <f>IFERROR(_xll.qlIndexFixing(ONIndex1Y,I1775,TRUE,_xll.ohTrigger(RecalcTrigger,Trigger1Y)),NA())</f>
        <v>3.4570868321317505E-2</v>
      </c>
    </row>
    <row r="1776" spans="2:17" x14ac:dyDescent="0.2">
      <c r="B1776" s="46" t="s">
        <v>51</v>
      </c>
      <c r="D1776" s="49">
        <f>_xll.qlCalendarAdvance(LocalCalendar,$D1775,B1776,"f",FALSE)</f>
        <v>51755</v>
      </c>
      <c r="E1776" s="49">
        <f>_xll.qlInterestRateIndexValueDate(IndexON,D1776)</f>
        <v>51755</v>
      </c>
      <c r="F1776" s="52">
        <f>IFERROR(_xll.qlIndexFixing(IndexON,D1776,TRUE,_xll.ohTrigger(RecalcTrigger,TriggerON)),NA())</f>
        <v>2.9795022328480414E-2</v>
      </c>
      <c r="H1776" s="49">
        <f>_xll.qlCalendarAdvance(IborCalendar,$H1775,B1776,"f",FALSE)</f>
        <v>51742</v>
      </c>
      <c r="I1776" s="49">
        <f>_xll.qlInterestRateIndexValueDate(Index1M,$H1776)</f>
        <v>51747</v>
      </c>
      <c r="J1776" s="52">
        <f>IFERROR(_xll.qlIndexFixing(Index1M,$H1776,TRUE,_xll.ohTrigger(RecalcTrigger,Trigger1M)),NA())</f>
        <v>3.0367328903781576E-2</v>
      </c>
      <c r="K1776" s="52">
        <f>IFERROR(_xll.qlIndexFixing(ONIndex1M,I1776,TRUE,_xll.ohTrigger(RecalcTrigger,Trigger1M)),NA())</f>
        <v>3.0331167596102659E-2</v>
      </c>
      <c r="L1776" s="52">
        <f>IFERROR(_xll.qlIndexFixing(Index3M,H1776,TRUE,_xll.ohTrigger(RecalcTrigger,Trigger3M)),NA())</f>
        <v>3.1608819946881569E-2</v>
      </c>
      <c r="M1776" s="52">
        <f>IFERROR(_xll.qlIndexFixing(ONIndex3M,I1776,TRUE,_xll.ohTrigger(RecalcTrigger,Trigger3M)),NA())</f>
        <v>3.1490813026904263E-2</v>
      </c>
      <c r="N1776" s="52">
        <f>IFERROR(_xll.qlIndexFixing(Index6M,$H1776,TRUE,_xll.ohTrigger(RecalcTrigger,Trigger6M)),NA())</f>
        <v>3.2781858066012456E-2</v>
      </c>
      <c r="O1776" s="52">
        <f>IFERROR(_xll.qlIndexFixing(ONIndex6M,I1776,TRUE,_xll.ohTrigger(RecalcTrigger,Trigger6M)),NA())</f>
        <v>3.2529622892072396E-2</v>
      </c>
      <c r="P1776" s="52">
        <f>IFERROR(_xll.qlIndexFixing(Index1Y,$H1776,TRUE,_xll.ohTrigger(RecalcTrigger,Trigger1Y)),NA())</f>
        <v>3.530867111092878E-2</v>
      </c>
      <c r="Q1776" s="52">
        <f>IFERROR(_xll.qlIndexFixing(ONIndex1Y,I1776,TRUE,_xll.ohTrigger(RecalcTrigger,Trigger1Y)),NA())</f>
        <v>3.457704266459416E-2</v>
      </c>
    </row>
    <row r="1777" spans="2:17" x14ac:dyDescent="0.2">
      <c r="B1777" s="46" t="s">
        <v>51</v>
      </c>
      <c r="D1777" s="49">
        <f>_xll.qlCalendarAdvance(LocalCalendar,$D1776,B1777,"f",FALSE)</f>
        <v>51762</v>
      </c>
      <c r="E1777" s="49">
        <f>_xll.qlInterestRateIndexValueDate(IndexON,D1777)</f>
        <v>51762</v>
      </c>
      <c r="F1777" s="52">
        <f>IFERROR(_xll.qlIndexFixing(IndexON,D1777,TRUE,_xll.ohTrigger(RecalcTrigger,TriggerON)),NA())</f>
        <v>2.9795651569459736E-2</v>
      </c>
      <c r="H1777" s="49">
        <f>_xll.qlCalendarAdvance(IborCalendar,$H1776,B1777,"f",FALSE)</f>
        <v>51749</v>
      </c>
      <c r="I1777" s="49">
        <f>_xll.qlInterestRateIndexValueDate(Index1M,$H1777)</f>
        <v>51753</v>
      </c>
      <c r="J1777" s="52">
        <f>IFERROR(_xll.qlIndexFixing(Index1M,$H1777,TRUE,_xll.ohTrigger(RecalcTrigger,Trigger1M)),NA())</f>
        <v>3.0366935096533432E-2</v>
      </c>
      <c r="K1777" s="52">
        <f>IFERROR(_xll.qlIndexFixing(ONIndex1M,I1777,TRUE,_xll.ohTrigger(RecalcTrigger,Trigger1M)),NA())</f>
        <v>3.0330797479445337E-2</v>
      </c>
      <c r="L1777" s="52">
        <f>IFERROR(_xll.qlIndexFixing(Index3M,H1777,TRUE,_xll.ohTrigger(RecalcTrigger,Trigger3M)),NA())</f>
        <v>3.1607962099354049E-2</v>
      </c>
      <c r="M1777" s="52">
        <f>IFERROR(_xll.qlIndexFixing(ONIndex3M,I1777,TRUE,_xll.ohTrigger(RecalcTrigger,Trigger3M)),NA())</f>
        <v>3.1490015169604035E-2</v>
      </c>
      <c r="N1777" s="52">
        <f>IFERROR(_xll.qlIndexFixing(Index6M,$H1777,TRUE,_xll.ohTrigger(RecalcTrigger,Trigger6M)),NA())</f>
        <v>3.2782277710554031E-2</v>
      </c>
      <c r="O1777" s="52">
        <f>IFERROR(_xll.qlIndexFixing(ONIndex6M,I1777,TRUE,_xll.ohTrigger(RecalcTrigger,Trigger6M)),NA())</f>
        <v>3.2528827670823546E-2</v>
      </c>
      <c r="P1777" s="52">
        <f>IFERROR(_xll.qlIndexFixing(Index1Y,$H1777,TRUE,_xll.ohTrigger(RecalcTrigger,Trigger1Y)),NA())</f>
        <v>3.5311858408137407E-2</v>
      </c>
      <c r="Q1777" s="52">
        <f>IFERROR(_xll.qlIndexFixing(ONIndex1Y,I1777,TRUE,_xll.ohTrigger(RecalcTrigger,Trigger1Y)),NA())</f>
        <v>3.4582258584210379E-2</v>
      </c>
    </row>
    <row r="1778" spans="2:17" x14ac:dyDescent="0.2">
      <c r="B1778" s="46" t="s">
        <v>51</v>
      </c>
      <c r="D1778" s="49">
        <f>_xll.qlCalendarAdvance(LocalCalendar,$D1777,B1778,"f",FALSE)</f>
        <v>51769</v>
      </c>
      <c r="E1778" s="49">
        <f>_xll.qlInterestRateIndexValueDate(IndexON,D1778)</f>
        <v>51769</v>
      </c>
      <c r="F1778" s="52">
        <f>IFERROR(_xll.qlIndexFixing(IndexON,D1778,TRUE,_xll.ohTrigger(RecalcTrigger,TriggerON)),NA())</f>
        <v>2.9796240198685098E-2</v>
      </c>
      <c r="H1778" s="49">
        <f>_xll.qlCalendarAdvance(IborCalendar,$H1777,B1778,"f",FALSE)</f>
        <v>51756</v>
      </c>
      <c r="I1778" s="49">
        <f>_xll.qlInterestRateIndexValueDate(Index1M,$H1778)</f>
        <v>51760</v>
      </c>
      <c r="J1778" s="52">
        <f>IFERROR(_xll.qlIndexFixing(Index1M,$H1778,TRUE,_xll.ohTrigger(RecalcTrigger,Trigger1M)),NA())</f>
        <v>3.0366463738351612E-2</v>
      </c>
      <c r="K1778" s="52">
        <f>IFERROR(_xll.qlIndexFixing(ONIndex1M,I1778,TRUE,_xll.ohTrigger(RecalcTrigger,Trigger1M)),NA())</f>
        <v>3.0330353789320696E-2</v>
      </c>
      <c r="L1778" s="52">
        <f>IFERROR(_xll.qlIndexFixing(Index3M,H1778,TRUE,_xll.ohTrigger(RecalcTrigger,Trigger3M)),NA())</f>
        <v>3.1606952230424472E-2</v>
      </c>
      <c r="M1778" s="52">
        <f>IFERROR(_xll.qlIndexFixing(ONIndex3M,I1778,TRUE,_xll.ohTrigger(RecalcTrigger,Trigger3M)),NA())</f>
        <v>3.1489075360013885E-2</v>
      </c>
      <c r="N1778" s="52">
        <f>IFERROR(_xll.qlIndexFixing(Index6M,$H1778,TRUE,_xll.ohTrigger(RecalcTrigger,Trigger6M)),NA())</f>
        <v>3.2781121231832015E-2</v>
      </c>
      <c r="O1778" s="52">
        <f>IFERROR(_xll.qlIndexFixing(ONIndex6M,I1778,TRUE,_xll.ohTrigger(RecalcTrigger,Trigger6M)),NA())</f>
        <v>3.2527885842448256E-2</v>
      </c>
      <c r="P1778" s="52">
        <f>IFERROR(_xll.qlIndexFixing(Index1Y,$H1778,TRUE,_xll.ohTrigger(RecalcTrigger,Trigger1Y)),NA())</f>
        <v>3.5315484648764855E-2</v>
      </c>
      <c r="Q1778" s="52">
        <f>IFERROR(_xll.qlIndexFixing(ONIndex1Y,I1778,TRUE,_xll.ohTrigger(RecalcTrigger,Trigger1Y)),NA())</f>
        <v>3.4588254720038236E-2</v>
      </c>
    </row>
    <row r="1779" spans="2:17" x14ac:dyDescent="0.2">
      <c r="B1779" s="46" t="s">
        <v>51</v>
      </c>
      <c r="D1779" s="49">
        <f>_xll.qlCalendarAdvance(LocalCalendar,$D1778,B1779,"f",FALSE)</f>
        <v>51776</v>
      </c>
      <c r="E1779" s="49">
        <f>_xll.qlInterestRateIndexValueDate(IndexON,D1779)</f>
        <v>51776</v>
      </c>
      <c r="F1779" s="52">
        <f>IFERROR(_xll.qlIndexFixing(IndexON,D1779,TRUE,_xll.ohTrigger(RecalcTrigger,TriggerON)),NA())</f>
        <v>2.9796788216236436E-2</v>
      </c>
      <c r="H1779" s="49">
        <f>_xll.qlCalendarAdvance(IborCalendar,$H1778,B1779,"f",FALSE)</f>
        <v>51763</v>
      </c>
      <c r="I1779" s="49">
        <f>_xll.qlInterestRateIndexValueDate(Index1M,$H1779)</f>
        <v>51767</v>
      </c>
      <c r="J1779" s="52">
        <f>IFERROR(_xll.qlIndexFixing(Index1M,$H1779,TRUE,_xll.ohTrigger(RecalcTrigger,Trigger1M)),NA())</f>
        <v>3.0365979547120503E-2</v>
      </c>
      <c r="K1779" s="52">
        <f>IFERROR(_xll.qlIndexFixing(ONIndex1M,I1779,TRUE,_xll.ohTrigger(RecalcTrigger,Trigger1M)),NA())</f>
        <v>3.0329897297516339E-2</v>
      </c>
      <c r="L1779" s="52">
        <f>IFERROR(_xll.qlIndexFixing(Index3M,H1779,TRUE,_xll.ohTrigger(RecalcTrigger,Trigger3M)),NA())</f>
        <v>3.1605932618779246E-2</v>
      </c>
      <c r="M1779" s="52">
        <f>IFERROR(_xll.qlIndexFixing(ONIndex3M,I1779,TRUE,_xll.ohTrigger(RecalcTrigger,Trigger3M)),NA())</f>
        <v>3.1488125883756268E-2</v>
      </c>
      <c r="N1779" s="52">
        <f>IFERROR(_xll.qlIndexFixing(Index6M,$H1779,TRUE,_xll.ohTrigger(RecalcTrigger,Trigger6M)),NA())</f>
        <v>3.2779949351621124E-2</v>
      </c>
      <c r="O1779" s="52">
        <f>IFERROR(_xll.qlIndexFixing(ONIndex6M,I1779,TRUE,_xll.ohTrigger(RecalcTrigger,Trigger6M)),NA())</f>
        <v>3.2526928861633664E-2</v>
      </c>
      <c r="P1779" s="52">
        <f>IFERROR(_xll.qlIndexFixing(Index1Y,$H1779,TRUE,_xll.ohTrigger(RecalcTrigger,Trigger1Y)),NA())</f>
        <v>3.531901151769655E-2</v>
      </c>
      <c r="Q1779" s="52">
        <f>IFERROR(_xll.qlIndexFixing(ONIndex1Y,I1779,TRUE,_xll.ohTrigger(RecalcTrigger,Trigger1Y)),NA())</f>
        <v>3.4594154898144325E-2</v>
      </c>
    </row>
    <row r="1780" spans="2:17" x14ac:dyDescent="0.2">
      <c r="B1780" s="46" t="s">
        <v>51</v>
      </c>
      <c r="D1780" s="49">
        <f>_xll.qlCalendarAdvance(LocalCalendar,$D1779,B1780,"f",FALSE)</f>
        <v>51783</v>
      </c>
      <c r="E1780" s="49">
        <f>_xll.qlInterestRateIndexValueDate(IndexON,D1780)</f>
        <v>51783</v>
      </c>
      <c r="F1780" s="52">
        <f>IFERROR(_xll.qlIndexFixing(IndexON,D1780,TRUE,_xll.ohTrigger(RecalcTrigger,TriggerON)),NA())</f>
        <v>2.9797295622113751E-2</v>
      </c>
      <c r="H1780" s="49">
        <f>_xll.qlCalendarAdvance(IborCalendar,$H1779,B1780,"f",FALSE)</f>
        <v>51770</v>
      </c>
      <c r="I1780" s="49">
        <f>_xll.qlInterestRateIndexValueDate(Index1M,$H1780)</f>
        <v>51774</v>
      </c>
      <c r="J1780" s="52">
        <f>IFERROR(_xll.qlIndexFixing(Index1M,$H1780,TRUE,_xll.ohTrigger(RecalcTrigger,Trigger1M)),NA())</f>
        <v>3.0366725460804354E-2</v>
      </c>
      <c r="K1780" s="52">
        <f>IFERROR(_xll.qlIndexFixing(ONIndex1M,I1780,TRUE,_xll.ohTrigger(RecalcTrigger,Trigger1M)),NA())</f>
        <v>3.0329428003872394E-2</v>
      </c>
      <c r="L1780" s="52">
        <f>IFERROR(_xll.qlIndexFixing(Index3M,H1780,TRUE,_xll.ohTrigger(RecalcTrigger,Trigger3M)),NA())</f>
        <v>3.1606211523513165E-2</v>
      </c>
      <c r="M1780" s="52">
        <f>IFERROR(_xll.qlIndexFixing(ONIndex3M,I1780,TRUE,_xll.ohTrigger(RecalcTrigger,Trigger3M)),NA())</f>
        <v>3.1487166740991057E-2</v>
      </c>
      <c r="N1780" s="52">
        <f>IFERROR(_xll.qlIndexFixing(Index6M,$H1780,TRUE,_xll.ohTrigger(RecalcTrigger,Trigger6M)),NA())</f>
        <v>3.2778762069949903E-2</v>
      </c>
      <c r="O1780" s="52">
        <f>IFERROR(_xll.qlIndexFixing(ONIndex6M,I1780,TRUE,_xll.ohTrigger(RecalcTrigger,Trigger6M)),NA())</f>
        <v>3.2525956728459704E-2</v>
      </c>
      <c r="P1780" s="52">
        <f>IFERROR(_xll.qlIndexFixing(Index1Y,$H1780,TRUE,_xll.ohTrigger(RecalcTrigger,Trigger1Y)),NA())</f>
        <v>3.5322439013902966E-2</v>
      </c>
      <c r="Q1780" s="52">
        <f>IFERROR(_xll.qlIndexFixing(ONIndex1Y,I1780,TRUE,_xll.ohTrigger(RecalcTrigger,Trigger1Y)),NA())</f>
        <v>3.4599959118368773E-2</v>
      </c>
    </row>
    <row r="1781" spans="2:17" x14ac:dyDescent="0.2">
      <c r="B1781" s="46" t="s">
        <v>51</v>
      </c>
      <c r="D1781" s="49">
        <f>_xll.qlCalendarAdvance(LocalCalendar,$D1780,B1781,"f",FALSE)</f>
        <v>51790</v>
      </c>
      <c r="E1781" s="49">
        <f>_xll.qlInterestRateIndexValueDate(IndexON,D1781)</f>
        <v>51790</v>
      </c>
      <c r="F1781" s="52">
        <f>IFERROR(_xll.qlIndexFixing(IndexON,D1781,TRUE,_xll.ohTrigger(RecalcTrigger,TriggerON)),NA())</f>
        <v>2.9797762416237106E-2</v>
      </c>
      <c r="H1781" s="49">
        <f>_xll.qlCalendarAdvance(IborCalendar,$H1780,B1781,"f",FALSE)</f>
        <v>51777</v>
      </c>
      <c r="I1781" s="49">
        <f>_xll.qlInterestRateIndexValueDate(Index1M,$H1781)</f>
        <v>51781</v>
      </c>
      <c r="J1781" s="52">
        <f>IFERROR(_xll.qlIndexFixing(Index1M,$H1781,TRUE,_xll.ohTrigger(RecalcTrigger,Trigger1M)),NA())</f>
        <v>3.0366214643815646E-2</v>
      </c>
      <c r="K1781" s="52">
        <f>IFERROR(_xll.qlIndexFixing(ONIndex1M,I1781,TRUE,_xll.ohTrigger(RecalcTrigger,Trigger1M)),NA())</f>
        <v>3.0328945908548732E-2</v>
      </c>
      <c r="L1781" s="52">
        <f>IFERROR(_xll.qlIndexFixing(Index3M,H1781,TRUE,_xll.ohTrigger(RecalcTrigger,Trigger3M)),NA())</f>
        <v>3.1605171639628948E-2</v>
      </c>
      <c r="M1781" s="52">
        <f>IFERROR(_xll.qlIndexFixing(ONIndex3M,I1781,TRUE,_xll.ohTrigger(RecalcTrigger,Trigger3M)),NA())</f>
        <v>3.148619793155838E-2</v>
      </c>
      <c r="N1781" s="52">
        <f>IFERROR(_xll.qlIndexFixing(Index6M,$H1781,TRUE,_xll.ohTrigger(RecalcTrigger,Trigger6M)),NA())</f>
        <v>3.2778952151349544E-2</v>
      </c>
      <c r="O1781" s="52">
        <f>IFERROR(_xll.qlIndexFixing(ONIndex6M,I1781,TRUE,_xll.ohTrigger(RecalcTrigger,Trigger6M)),NA())</f>
        <v>3.2524969442846441E-2</v>
      </c>
      <c r="P1781" s="52">
        <f>IFERROR(_xll.qlIndexFixing(Index1Y,$H1781,TRUE,_xll.ohTrigger(RecalcTrigger,Trigger1Y)),NA())</f>
        <v>3.5325767136384134E-2</v>
      </c>
      <c r="Q1781" s="52">
        <f>IFERROR(_xll.qlIndexFixing(ONIndex1Y,I1781,TRUE,_xll.ohTrigger(RecalcTrigger,Trigger1Y)),NA())</f>
        <v>3.4605667380871452E-2</v>
      </c>
    </row>
    <row r="1782" spans="2:17" x14ac:dyDescent="0.2">
      <c r="B1782" s="46" t="s">
        <v>51</v>
      </c>
      <c r="D1782" s="49">
        <f>_xll.qlCalendarAdvance(LocalCalendar,$D1781,B1782,"f",FALSE)</f>
        <v>51797</v>
      </c>
      <c r="E1782" s="49">
        <f>_xll.qlInterestRateIndexValueDate(IndexON,D1782)</f>
        <v>51797</v>
      </c>
      <c r="F1782" s="52">
        <f>IFERROR(_xll.qlIndexFixing(IndexON,D1782,TRUE,_xll.ohTrigger(RecalcTrigger,TriggerON)),NA())</f>
        <v>2.9798188598766373E-2</v>
      </c>
      <c r="H1782" s="49">
        <f>_xll.qlCalendarAdvance(IborCalendar,$H1781,B1782,"f",FALSE)</f>
        <v>51784</v>
      </c>
      <c r="I1782" s="49">
        <f>_xll.qlInterestRateIndexValueDate(Index1M,$H1782)</f>
        <v>51789</v>
      </c>
      <c r="J1782" s="52">
        <f>IFERROR(_xll.qlIndexFixing(Index1M,$H1782,TRUE,_xll.ohTrigger(RecalcTrigger,Trigger1M)),NA())</f>
        <v>3.0365615137721846E-2</v>
      </c>
      <c r="K1782" s="52">
        <f>IFERROR(_xll.qlIndexFixing(ONIndex1M,I1782,TRUE,_xll.ohTrigger(RecalcTrigger,Trigger1M)),NA())</f>
        <v>3.0328379266855165E-2</v>
      </c>
      <c r="L1782" s="52">
        <f>IFERROR(_xll.qlIndexFixing(Index3M,H1782,TRUE,_xll.ohTrigger(RecalcTrigger,Trigger3M)),NA())</f>
        <v>3.1603971270038264E-2</v>
      </c>
      <c r="M1782" s="52">
        <f>IFERROR(_xll.qlIndexFixing(ONIndex3M,I1782,TRUE,_xll.ohTrigger(RecalcTrigger,Trigger3M)),NA())</f>
        <v>3.1485078884143647E-2</v>
      </c>
      <c r="N1782" s="52">
        <f>IFERROR(_xll.qlIndexFixing(Index6M,$H1782,TRUE,_xll.ohTrigger(RecalcTrigger,Trigger6M)),NA())</f>
        <v>3.2776166033002735E-2</v>
      </c>
      <c r="O1782" s="52">
        <f>IFERROR(_xll.qlIndexFixing(ONIndex6M,I1782,TRUE,_xll.ohTrigger(RecalcTrigger,Trigger6M)),NA())</f>
        <v>3.2523822562415816E-2</v>
      </c>
      <c r="P1782" s="52">
        <f>IFERROR(_xll.qlIndexFixing(Index1Y,$H1782,TRUE,_xll.ohTrigger(RecalcTrigger,Trigger1Y)),NA())</f>
        <v>3.532944902157692E-2</v>
      </c>
      <c r="Q1782" s="52">
        <f>IFERROR(_xll.qlIndexFixing(ONIndex1Y,I1782,TRUE,_xll.ohTrigger(RecalcTrigger,Trigger1Y)),NA())</f>
        <v>3.4612073610018612E-2</v>
      </c>
    </row>
    <row r="1783" spans="2:17" x14ac:dyDescent="0.2">
      <c r="B1783" s="46" t="s">
        <v>51</v>
      </c>
      <c r="D1783" s="49">
        <f>_xll.qlCalendarAdvance(LocalCalendar,$D1782,B1783,"f",FALSE)</f>
        <v>51804</v>
      </c>
      <c r="E1783" s="49">
        <f>_xll.qlInterestRateIndexValueDate(IndexON,D1783)</f>
        <v>51804</v>
      </c>
      <c r="F1783" s="52">
        <f>IFERROR(_xll.qlIndexFixing(IndexON,D1783,TRUE,_xll.ohTrigger(RecalcTrigger,TriggerON)),NA())</f>
        <v>2.9798574169541681E-2</v>
      </c>
      <c r="H1783" s="49">
        <f>_xll.qlCalendarAdvance(IborCalendar,$H1782,B1783,"f",FALSE)</f>
        <v>51791</v>
      </c>
      <c r="I1783" s="49">
        <f>_xll.qlInterestRateIndexValueDate(Index1M,$H1783)</f>
        <v>51795</v>
      </c>
      <c r="J1783" s="52">
        <f>IFERROR(_xll.qlIndexFixing(Index1M,$H1783,TRUE,_xll.ohTrigger(RecalcTrigger,Trigger1M)),NA())</f>
        <v>3.0365154507480799E-2</v>
      </c>
      <c r="K1783" s="52">
        <f>IFERROR(_xll.qlIndexFixing(ONIndex1M,I1783,TRUE,_xll.ohTrigger(RecalcTrigger,Trigger1M)),NA())</f>
        <v>3.0327943312622452E-2</v>
      </c>
      <c r="L1783" s="52">
        <f>IFERROR(_xll.qlIndexFixing(Index3M,H1783,TRUE,_xll.ohTrigger(RecalcTrigger,Trigger3M)),NA())</f>
        <v>3.1603062641246057E-2</v>
      </c>
      <c r="M1783" s="52">
        <f>IFERROR(_xll.qlIndexFixing(ONIndex3M,I1783,TRUE,_xll.ohTrigger(RecalcTrigger,Trigger3M)),NA())</f>
        <v>3.1484231313010369E-2</v>
      </c>
      <c r="N1783" s="52">
        <f>IFERROR(_xll.qlIndexFixing(Index6M,$H1783,TRUE,_xll.ohTrigger(RecalcTrigger,Trigger6M)),NA())</f>
        <v>3.2775107816441759E-2</v>
      </c>
      <c r="O1783" s="52">
        <f>IFERROR(_xll.qlIndexFixing(ONIndex6M,I1783,TRUE,_xll.ohTrigger(RecalcTrigger,Trigger6M)),NA())</f>
        <v>3.2522949414302005E-2</v>
      </c>
      <c r="P1783" s="52">
        <f>IFERROR(_xll.qlIndexFixing(Index1Y,$H1783,TRUE,_xll.ohTrigger(RecalcTrigger,Trigger1Y)),NA())</f>
        <v>3.5332125256314517E-2</v>
      </c>
      <c r="Q1783" s="52">
        <f>IFERROR(_xll.qlIndexFixing(ONIndex1Y,I1783,TRUE,_xll.ohTrigger(RecalcTrigger,Trigger1Y)),NA())</f>
        <v>3.4616796032311825E-2</v>
      </c>
    </row>
    <row r="1784" spans="2:17" x14ac:dyDescent="0.2">
      <c r="B1784" s="46" t="s">
        <v>51</v>
      </c>
      <c r="D1784" s="49">
        <f>_xll.qlCalendarAdvance(LocalCalendar,$D1783,B1784,"f",FALSE)</f>
        <v>51811</v>
      </c>
      <c r="E1784" s="49">
        <f>_xll.qlInterestRateIndexValueDate(IndexON,D1784)</f>
        <v>51811</v>
      </c>
      <c r="F1784" s="52">
        <f>IFERROR(_xll.qlIndexFixing(IndexON,D1784,TRUE,_xll.ohTrigger(RecalcTrigger,TriggerON)),NA())</f>
        <v>2.9798919128563028E-2</v>
      </c>
      <c r="H1784" s="49">
        <f>_xll.qlCalendarAdvance(IborCalendar,$H1783,B1784,"f",FALSE)</f>
        <v>51798</v>
      </c>
      <c r="I1784" s="49">
        <f>_xll.qlInterestRateIndexValueDate(Index1M,$H1784)</f>
        <v>51802</v>
      </c>
      <c r="J1784" s="52">
        <f>IFERROR(_xll.qlIndexFixing(Index1M,$H1784,TRUE,_xll.ohTrigger(RecalcTrigger,Trigger1M)),NA())</f>
        <v>3.0365844258671559E-2</v>
      </c>
      <c r="K1784" s="52">
        <f>IFERROR(_xll.qlIndexFixing(ONIndex1M,I1784,TRUE,_xll.ohTrigger(RecalcTrigger,Trigger1M)),NA())</f>
        <v>3.0327422812099769E-2</v>
      </c>
      <c r="L1784" s="52">
        <f>IFERROR(_xll.qlIndexFixing(Index3M,H1784,TRUE,_xll.ohTrigger(RecalcTrigger,Trigger3M)),NA())</f>
        <v>3.1601993526762157E-2</v>
      </c>
      <c r="M1784" s="52">
        <f>IFERROR(_xll.qlIndexFixing(ONIndex3M,I1784,TRUE,_xll.ohTrigger(RecalcTrigger,Trigger3M)),NA())</f>
        <v>3.1483233503895036E-2</v>
      </c>
      <c r="N1784" s="52">
        <f>IFERROR(_xll.qlIndexFixing(Index6M,$H1784,TRUE,_xll.ohTrigger(RecalcTrigger,Trigger6M)),NA())</f>
        <v>3.2773858929201545E-2</v>
      </c>
      <c r="O1784" s="52">
        <f>IFERROR(_xll.qlIndexFixing(ONIndex6M,I1784,TRUE,_xll.ohTrigger(RecalcTrigger,Trigger6M)),NA())</f>
        <v>3.2521916671450768E-2</v>
      </c>
      <c r="P1784" s="52">
        <f>IFERROR(_xll.qlIndexFixing(Index1Y,$H1784,TRUE,_xll.ohTrigger(RecalcTrigger,Trigger1Y)),NA())</f>
        <v>3.5335155251908348E-2</v>
      </c>
      <c r="Q1784" s="52">
        <f>IFERROR(_xll.qlIndexFixing(ONIndex1Y,I1784,TRUE,_xll.ohTrigger(RecalcTrigger,Trigger1Y)),NA())</f>
        <v>3.4622216421329455E-2</v>
      </c>
    </row>
    <row r="1785" spans="2:17" x14ac:dyDescent="0.2">
      <c r="B1785" s="46" t="s">
        <v>51</v>
      </c>
      <c r="D1785" s="49">
        <f>_xll.qlCalendarAdvance(LocalCalendar,$D1784,B1785,"f",FALSE)</f>
        <v>51818</v>
      </c>
      <c r="E1785" s="49">
        <f>_xll.qlInterestRateIndexValueDate(IndexON,D1785)</f>
        <v>51818</v>
      </c>
      <c r="F1785" s="52">
        <f>IFERROR(_xll.qlIndexFixing(IndexON,D1785,TRUE,_xll.ohTrigger(RecalcTrigger,TriggerON)),NA())</f>
        <v>2.9799223475910352E-2</v>
      </c>
      <c r="H1785" s="49">
        <f>_xll.qlCalendarAdvance(IborCalendar,$H1784,B1785,"f",FALSE)</f>
        <v>51805</v>
      </c>
      <c r="I1785" s="49">
        <f>_xll.qlInterestRateIndexValueDate(Index1M,$H1785)</f>
        <v>51809</v>
      </c>
      <c r="J1785" s="52">
        <f>IFERROR(_xll.qlIndexFixing(Index1M,$H1785,TRUE,_xll.ohTrigger(RecalcTrigger,Trigger1M)),NA())</f>
        <v>3.0362804905903928E-2</v>
      </c>
      <c r="K1785" s="52">
        <f>IFERROR(_xll.qlIndexFixing(ONIndex1M,I1785,TRUE,_xll.ohTrigger(RecalcTrigger,Trigger1M)),NA())</f>
        <v>3.0326889509657562E-2</v>
      </c>
      <c r="L1785" s="52">
        <f>IFERROR(_xll.qlIndexFixing(Index3M,H1785,TRUE,_xll.ohTrigger(RecalcTrigger,Trigger3M)),NA())</f>
        <v>3.1600914668760964E-2</v>
      </c>
      <c r="M1785" s="52">
        <f>IFERROR(_xll.qlIndexFixing(ONIndex3M,I1785,TRUE,_xll.ohTrigger(RecalcTrigger,Trigger3M)),NA())</f>
        <v>3.1482226028112237E-2</v>
      </c>
      <c r="N1785" s="52">
        <f>IFERROR(_xll.qlIndexFixing(Index6M,$H1785,TRUE,_xll.ohTrigger(RecalcTrigger,Trigger6M)),NA())</f>
        <v>3.2773982556059504E-2</v>
      </c>
      <c r="O1785" s="52">
        <f>IFERROR(_xll.qlIndexFixing(ONIndex6M,I1785,TRUE,_xll.ohTrigger(RecalcTrigger,Trigger6M)),NA())</f>
        <v>3.2520868776000356E-2</v>
      </c>
      <c r="P1785" s="52">
        <f>IFERROR(_xll.qlIndexFixing(Index1Y,$H1785,TRUE,_xll.ohTrigger(RecalcTrigger,Trigger1Y)),NA())</f>
        <v>3.5338085870065698E-2</v>
      </c>
      <c r="Q1785" s="52">
        <f>IFERROR(_xll.qlIndexFixing(ONIndex1Y,I1785,TRUE,_xll.ohTrigger(RecalcTrigger,Trigger1Y)),NA())</f>
        <v>3.4627540852465444E-2</v>
      </c>
    </row>
    <row r="1786" spans="2:17" x14ac:dyDescent="0.2">
      <c r="B1786" s="46" t="s">
        <v>51</v>
      </c>
      <c r="D1786" s="49">
        <f>_xll.qlCalendarAdvance(LocalCalendar,$D1785,B1786,"f",FALSE)</f>
        <v>51825</v>
      </c>
      <c r="E1786" s="49">
        <f>_xll.qlInterestRateIndexValueDate(IndexON,D1786)</f>
        <v>51825</v>
      </c>
      <c r="F1786" s="52">
        <f>IFERROR(_xll.qlIndexFixing(IndexON,D1786,TRUE,_xll.ohTrigger(RecalcTrigger,TriggerON)),NA())</f>
        <v>2.9799487211503717E-2</v>
      </c>
      <c r="H1786" s="49">
        <f>_xll.qlCalendarAdvance(IborCalendar,$H1785,B1786,"f",FALSE)</f>
        <v>51812</v>
      </c>
      <c r="I1786" s="49">
        <f>_xll.qlInterestRateIndexValueDate(Index1M,$H1786)</f>
        <v>51817</v>
      </c>
      <c r="J1786" s="52">
        <f>IFERROR(_xll.qlIndexFixing(Index1M,$H1786,TRUE,_xll.ohTrigger(RecalcTrigger,Trigger1M)),NA())</f>
        <v>3.0362147832598829E-2</v>
      </c>
      <c r="K1786" s="52">
        <f>IFERROR(_xll.qlIndexFixing(ONIndex1M,I1786,TRUE,_xll.ohTrigger(RecalcTrigger,Trigger1M)),NA())</f>
        <v>3.0326264345656995E-2</v>
      </c>
      <c r="L1786" s="52">
        <f>IFERROR(_xll.qlIndexFixing(Index3M,H1786,TRUE,_xll.ohTrigger(RecalcTrigger,Trigger3M)),NA())</f>
        <v>3.159966975736004E-2</v>
      </c>
      <c r="M1786" s="52">
        <f>IFERROR(_xll.qlIndexFixing(ONIndex3M,I1786,TRUE,_xll.ohTrigger(RecalcTrigger,Trigger3M)),NA())</f>
        <v>3.1481062790605918E-2</v>
      </c>
      <c r="N1786" s="52">
        <f>IFERROR(_xll.qlIndexFixing(Index6M,$H1786,TRUE,_xll.ohTrigger(RecalcTrigger,Trigger6M)),NA())</f>
        <v>3.2769744321948478E-2</v>
      </c>
      <c r="O1786" s="52">
        <f>IFERROR(_xll.qlIndexFixing(ONIndex6M,I1786,TRUE,_xll.ohTrigger(RecalcTrigger,Trigger6M)),NA())</f>
        <v>3.2519652627378548E-2</v>
      </c>
      <c r="P1786" s="52">
        <f>IFERROR(_xll.qlIndexFixing(Index1Y,$H1786,TRUE,_xll.ohTrigger(RecalcTrigger,Trigger1Y)),NA())</f>
        <v>3.5341313460207156E-2</v>
      </c>
      <c r="Q1786" s="52">
        <f>IFERROR(_xll.qlIndexFixing(ONIndex1Y,I1786,TRUE,_xll.ohTrigger(RecalcTrigger,Trigger1Y)),NA())</f>
        <v>3.4633508417227787E-2</v>
      </c>
    </row>
    <row r="1787" spans="2:17" x14ac:dyDescent="0.2">
      <c r="B1787" s="46" t="s">
        <v>51</v>
      </c>
      <c r="D1787" s="49">
        <f>_xll.qlCalendarAdvance(LocalCalendar,$D1786,B1787,"f",FALSE)</f>
        <v>51832</v>
      </c>
      <c r="E1787" s="49">
        <f>_xll.qlInterestRateIndexValueDate(IndexON,D1787)</f>
        <v>51832</v>
      </c>
      <c r="F1787" s="52">
        <f>IFERROR(_xll.qlIndexFixing(IndexON,D1787,TRUE,_xll.ohTrigger(RecalcTrigger,TriggerON)),NA())</f>
        <v>2.9800957981249709E-2</v>
      </c>
      <c r="H1787" s="49">
        <f>_xll.qlCalendarAdvance(IborCalendar,$H1786,B1787,"f",FALSE)</f>
        <v>51819</v>
      </c>
      <c r="I1787" s="49">
        <f>_xll.qlInterestRateIndexValueDate(Index1M,$H1787)</f>
        <v>51823</v>
      </c>
      <c r="J1787" s="52">
        <f>IFERROR(_xll.qlIndexFixing(Index1M,$H1787,TRUE,_xll.ohTrigger(RecalcTrigger,Trigger1M)),NA())</f>
        <v>3.036164402788355E-2</v>
      </c>
      <c r="K1787" s="52">
        <f>IFERROR(_xll.qlIndexFixing(ONIndex1M,I1787,TRUE,_xll.ohTrigger(RecalcTrigger,Trigger1M)),NA())</f>
        <v>3.0325784499733999E-2</v>
      </c>
      <c r="L1787" s="52">
        <f>IFERROR(_xll.qlIndexFixing(Index3M,H1787,TRUE,_xll.ohTrigger(RecalcTrigger,Trigger3M)),NA())</f>
        <v>3.1598727722237957E-2</v>
      </c>
      <c r="M1787" s="52">
        <f>IFERROR(_xll.qlIndexFixing(ONIndex3M,I1787,TRUE,_xll.ohTrigger(RecalcTrigger,Trigger3M)),NA())</f>
        <v>3.1480182076863983E-2</v>
      </c>
      <c r="N1787" s="52">
        <f>IFERROR(_xll.qlIndexFixing(Index6M,$H1787,TRUE,_xll.ohTrigger(RecalcTrigger,Trigger6M)),NA())</f>
        <v>3.2770019859668945E-2</v>
      </c>
      <c r="O1787" s="52">
        <f>IFERROR(_xll.qlIndexFixing(ONIndex6M,I1787,TRUE,_xll.ohTrigger(RecalcTrigger,Trigger6M)),NA())</f>
        <v>3.2518727527941493E-2</v>
      </c>
      <c r="P1787" s="52">
        <f>IFERROR(_xll.qlIndexFixing(Index1Y,$H1787,TRUE,_xll.ohTrigger(RecalcTrigger,Trigger1Y)),NA())</f>
        <v>3.5343648970679292E-2</v>
      </c>
      <c r="Q1787" s="52">
        <f>IFERROR(_xll.qlIndexFixing(ONIndex1Y,I1787,TRUE,_xll.ohTrigger(RecalcTrigger,Trigger1Y)),NA())</f>
        <v>3.4637901841252372E-2</v>
      </c>
    </row>
    <row r="1788" spans="2:17" x14ac:dyDescent="0.2">
      <c r="B1788" s="46" t="s">
        <v>51</v>
      </c>
      <c r="D1788" s="49">
        <f>_xll.qlCalendarAdvance(LocalCalendar,$D1787,B1788,"f",FALSE)</f>
        <v>51839</v>
      </c>
      <c r="E1788" s="49">
        <f>_xll.qlInterestRateIndexValueDate(IndexON,D1788)</f>
        <v>51839</v>
      </c>
      <c r="F1788" s="52">
        <f>IFERROR(_xll.qlIndexFixing(IndexON,D1788,TRUE,_xll.ohTrigger(RecalcTrigger,TriggerON)),NA())</f>
        <v>2.9799892847588438E-2</v>
      </c>
      <c r="H1788" s="49">
        <f>_xll.qlCalendarAdvance(IborCalendar,$H1787,B1788,"f",FALSE)</f>
        <v>51826</v>
      </c>
      <c r="I1788" s="49">
        <f>_xll.qlInterestRateIndexValueDate(Index1M,$H1788)</f>
        <v>51830</v>
      </c>
      <c r="J1788" s="52">
        <f>IFERROR(_xll.qlIndexFixing(Index1M,$H1788,TRUE,_xll.ohTrigger(RecalcTrigger,Trigger1M)),NA())</f>
        <v>3.0363514777073941E-2</v>
      </c>
      <c r="K1788" s="52">
        <f>IFERROR(_xll.qlIndexFixing(ONIndex1M,I1788,TRUE,_xll.ohTrigger(RecalcTrigger,Trigger1M)),NA())</f>
        <v>3.0325212792172707E-2</v>
      </c>
      <c r="L1788" s="52">
        <f>IFERROR(_xll.qlIndexFixing(Index3M,H1788,TRUE,_xll.ohTrigger(RecalcTrigger,Trigger3M)),NA())</f>
        <v>3.159761963373179E-2</v>
      </c>
      <c r="M1788" s="52">
        <f>IFERROR(_xll.qlIndexFixing(ONIndex3M,I1788,TRUE,_xll.ohTrigger(RecalcTrigger,Trigger3M)),NA())</f>
        <v>3.1479145601318592E-2</v>
      </c>
      <c r="N1788" s="52">
        <f>IFERROR(_xll.qlIndexFixing(Index6M,$H1788,TRUE,_xll.ohTrigger(RecalcTrigger,Trigger6M)),NA())</f>
        <v>3.2770093631391314E-2</v>
      </c>
      <c r="O1788" s="52">
        <f>IFERROR(_xll.qlIndexFixing(ONIndex6M,I1788,TRUE,_xll.ohTrigger(RecalcTrigger,Trigger6M)),NA())</f>
        <v>3.2517634175333043E-2</v>
      </c>
      <c r="P1788" s="52">
        <f>IFERROR(_xll.qlIndexFixing(Index1Y,$H1788,TRUE,_xll.ohTrigger(RecalcTrigger,Trigger1Y)),NA())</f>
        <v>3.5346281451511849E-2</v>
      </c>
      <c r="Q1788" s="52">
        <f>IFERROR(_xll.qlIndexFixing(ONIndex1Y,I1788,TRUE,_xll.ohTrigger(RecalcTrigger,Trigger1Y)),NA())</f>
        <v>3.4642938398983247E-2</v>
      </c>
    </row>
    <row r="1789" spans="2:17" x14ac:dyDescent="0.2">
      <c r="B1789" s="46" t="s">
        <v>51</v>
      </c>
      <c r="D1789" s="49">
        <f>_xll.qlCalendarAdvance(LocalCalendar,$D1788,B1789,"f",FALSE)</f>
        <v>51846</v>
      </c>
      <c r="E1789" s="49">
        <f>_xll.qlInterestRateIndexValueDate(IndexON,D1789)</f>
        <v>51846</v>
      </c>
      <c r="F1789" s="52">
        <f>IFERROR(_xll.qlIndexFixing(IndexON,D1789,TRUE,_xll.ohTrigger(RecalcTrigger,TriggerON)),NA())</f>
        <v>2.980003474799986E-2</v>
      </c>
      <c r="H1789" s="49">
        <f>_xll.qlCalendarAdvance(IborCalendar,$H1788,B1789,"f",FALSE)</f>
        <v>51833</v>
      </c>
      <c r="I1789" s="49">
        <f>_xll.qlInterestRateIndexValueDate(Index1M,$H1789)</f>
        <v>51837</v>
      </c>
      <c r="J1789" s="52">
        <f>IFERROR(_xll.qlIndexFixing(Index1M,$H1789,TRUE,_xll.ohTrigger(RecalcTrigger,Trigger1M)),NA())</f>
        <v>3.0361666079745737E-2</v>
      </c>
      <c r="K1789" s="52">
        <f>IFERROR(_xll.qlIndexFixing(ONIndex1M,I1789,TRUE,_xll.ohTrigger(RecalcTrigger,Trigger1M)),NA())</f>
        <v>3.0324628282851762E-2</v>
      </c>
      <c r="L1789" s="52">
        <f>IFERROR(_xll.qlIndexFixing(Index3M,H1789,TRUE,_xll.ohTrigger(RecalcTrigger,Trigger3M)),NA())</f>
        <v>3.159520065466713E-2</v>
      </c>
      <c r="M1789" s="52">
        <f>IFERROR(_xll.qlIndexFixing(ONIndex3M,I1789,TRUE,_xll.ohTrigger(RecalcTrigger,Trigger3M)),NA())</f>
        <v>3.1478099459185671E-2</v>
      </c>
      <c r="N1789" s="52">
        <f>IFERROR(_xll.qlIndexFixing(Index6M,$H1789,TRUE,_xll.ohTrigger(RecalcTrigger,Trigger6M)),NA())</f>
        <v>3.2767383473767266E-2</v>
      </c>
      <c r="O1789" s="52">
        <f>IFERROR(_xll.qlIndexFixing(ONIndex6M,I1789,TRUE,_xll.ohTrigger(RecalcTrigger,Trigger6M)),NA())</f>
        <v>3.251652567028529E-2</v>
      </c>
      <c r="P1789" s="52">
        <f>IFERROR(_xll.qlIndexFixing(Index1Y,$H1789,TRUE,_xll.ohTrigger(RecalcTrigger,Trigger1Y)),NA())</f>
        <v>3.5348814551660994E-2</v>
      </c>
      <c r="Q1789" s="52">
        <f>IFERROR(_xll.qlIndexFixing(ONIndex1Y,I1789,TRUE,_xll.ohTrigger(RecalcTrigger,Trigger1Y)),NA())</f>
        <v>3.464787899867261E-2</v>
      </c>
    </row>
    <row r="1790" spans="2:17" x14ac:dyDescent="0.2">
      <c r="B1790" s="46" t="s">
        <v>51</v>
      </c>
      <c r="D1790" s="49">
        <f>_xll.qlCalendarAdvance(LocalCalendar,$D1789,B1790,"f",FALSE)</f>
        <v>51853</v>
      </c>
      <c r="E1790" s="49">
        <f>_xll.qlInterestRateIndexValueDate(IndexON,D1790)</f>
        <v>51853</v>
      </c>
      <c r="F1790" s="52">
        <f>IFERROR(_xll.qlIndexFixing(IndexON,D1790,TRUE,_xll.ohTrigger(RecalcTrigger,TriggerON)),NA())</f>
        <v>2.9800136036817193E-2</v>
      </c>
      <c r="H1790" s="49">
        <f>_xll.qlCalendarAdvance(IborCalendar,$H1789,B1790,"f",FALSE)</f>
        <v>51840</v>
      </c>
      <c r="I1790" s="49">
        <f>_xll.qlInterestRateIndexValueDate(Index1M,$H1790)</f>
        <v>51844</v>
      </c>
      <c r="J1790" s="52">
        <f>IFERROR(_xll.qlIndexFixing(Index1M,$H1790,TRUE,_xll.ohTrigger(RecalcTrigger,Trigger1M)),NA())</f>
        <v>3.036103975574404E-2</v>
      </c>
      <c r="K1790" s="52">
        <f>IFERROR(_xll.qlIndexFixing(ONIndex1M,I1790,TRUE,_xll.ohTrigger(RecalcTrigger,Trigger1M)),NA())</f>
        <v>3.0324030971771165E-2</v>
      </c>
      <c r="L1790" s="52">
        <f>IFERROR(_xll.qlIndexFixing(Index3M,H1790,TRUE,_xll.ohTrigger(RecalcTrigger,Trigger3M)),NA())</f>
        <v>3.1594073873662809E-2</v>
      </c>
      <c r="M1790" s="52">
        <f>IFERROR(_xll.qlIndexFixing(ONIndex3M,I1790,TRUE,_xll.ohTrigger(RecalcTrigger,Trigger3M)),NA())</f>
        <v>3.147704365046522E-2</v>
      </c>
      <c r="N1790" s="52">
        <f>IFERROR(_xll.qlIndexFixing(Index6M,$H1790,TRUE,_xll.ohTrigger(RecalcTrigger,Trigger6M)),NA())</f>
        <v>3.276604217904143E-2</v>
      </c>
      <c r="O1790" s="52">
        <f>IFERROR(_xll.qlIndexFixing(ONIndex6M,I1790,TRUE,_xll.ohTrigger(RecalcTrigger,Trigger6M)),NA())</f>
        <v>3.2515402012718297E-2</v>
      </c>
      <c r="P1790" s="52">
        <f>IFERROR(_xll.qlIndexFixing(Index1Y,$H1790,TRUE,_xll.ohTrigger(RecalcTrigger,Trigger1Y)),NA())</f>
        <v>3.5351248270387811E-2</v>
      </c>
      <c r="Q1790" s="52">
        <f>IFERROR(_xll.qlIndexFixing(ONIndex1Y,I1790,TRUE,_xll.ohTrigger(RecalcTrigger,Trigger1Y)),NA())</f>
        <v>3.4652723640640204E-2</v>
      </c>
    </row>
    <row r="1791" spans="2:17" x14ac:dyDescent="0.2">
      <c r="B1791" s="46" t="s">
        <v>51</v>
      </c>
      <c r="D1791" s="49">
        <f>_xll.qlCalendarAdvance(LocalCalendar,$D1790,B1791,"f",FALSE)</f>
        <v>51861</v>
      </c>
      <c r="E1791" s="49">
        <f>_xll.qlInterestRateIndexValueDate(IndexON,D1791)</f>
        <v>51861</v>
      </c>
      <c r="F1791" s="52">
        <f>IFERROR(_xll.qlIndexFixing(IndexON,D1791,TRUE,_xll.ohTrigger(RecalcTrigger,TriggerON)),NA())</f>
        <v>2.9800202066878612E-2</v>
      </c>
      <c r="H1791" s="49">
        <f>_xll.qlCalendarAdvance(IborCalendar,$H1790,B1791,"f",FALSE)</f>
        <v>51847</v>
      </c>
      <c r="I1791" s="49">
        <f>_xll.qlInterestRateIndexValueDate(Index1M,$H1791)</f>
        <v>51851</v>
      </c>
      <c r="J1791" s="52">
        <f>IFERROR(_xll.qlIndexFixing(Index1M,$H1791,TRUE,_xll.ohTrigger(RecalcTrigger,Trigger1M)),NA())</f>
        <v>3.0360400597642112E-2</v>
      </c>
      <c r="K1791" s="52">
        <f>IFERROR(_xll.qlIndexFixing(ONIndex1M,I1791,TRUE,_xll.ohTrigger(RecalcTrigger,Trigger1M)),NA())</f>
        <v>3.0323420858930916E-2</v>
      </c>
      <c r="L1791" s="52">
        <f>IFERROR(_xll.qlIndexFixing(Index3M,H1791,TRUE,_xll.ohTrigger(RecalcTrigger,Trigger3M)),NA())</f>
        <v>3.1592937350036827E-2</v>
      </c>
      <c r="M1791" s="52">
        <f>IFERROR(_xll.qlIndexFixing(ONIndex3M,I1791,TRUE,_xll.ohTrigger(RecalcTrigger,Trigger3M)),NA())</f>
        <v>3.1475978175237174E-2</v>
      </c>
      <c r="N1791" s="52">
        <f>IFERROR(_xll.qlIndexFixing(Index6M,$H1791,TRUE,_xll.ohTrigger(RecalcTrigger,Trigger6M)),NA())</f>
        <v>3.2764685483175009E-2</v>
      </c>
      <c r="O1791" s="52">
        <f>IFERROR(_xll.qlIndexFixing(ONIndex6M,I1791,TRUE,_xll.ohTrigger(RecalcTrigger,Trigger6M)),NA())</f>
        <v>3.2514263202791938E-2</v>
      </c>
      <c r="P1791" s="52">
        <f>IFERROR(_xll.qlIndexFixing(Index1Y,$H1791,TRUE,_xll.ohTrigger(RecalcTrigger,Trigger1Y)),NA())</f>
        <v>3.5353582606981647E-2</v>
      </c>
      <c r="Q1791" s="52">
        <f>IFERROR(_xll.qlIndexFixing(ONIndex1Y,I1791,TRUE,_xll.ohTrigger(RecalcTrigger,Trigger1Y)),NA())</f>
        <v>3.4657472324726157E-2</v>
      </c>
    </row>
    <row r="1792" spans="2:17" x14ac:dyDescent="0.2">
      <c r="B1792" s="46" t="s">
        <v>51</v>
      </c>
      <c r="D1792" s="49">
        <f>_xll.qlCalendarAdvance(LocalCalendar,$D1791,B1792,"f",FALSE)</f>
        <v>51868</v>
      </c>
      <c r="E1792" s="49">
        <f>_xll.qlInterestRateIndexValueDate(IndexON,D1792)</f>
        <v>51868</v>
      </c>
      <c r="F1792" s="52">
        <f>IFERROR(_xll.qlIndexFixing(IndexON,D1792,TRUE,_xll.ohTrigger(RecalcTrigger,TriggerON)),NA())</f>
        <v>2.9800216330428952E-2</v>
      </c>
      <c r="H1792" s="49">
        <f>_xll.qlCalendarAdvance(IborCalendar,$H1791,B1792,"f",FALSE)</f>
        <v>51854</v>
      </c>
      <c r="I1792" s="49">
        <f>_xll.qlInterestRateIndexValueDate(Index1M,$H1792)</f>
        <v>51858</v>
      </c>
      <c r="J1792" s="52">
        <f>IFERROR(_xll.qlIndexFixing(Index1M,$H1792,TRUE,_xll.ohTrigger(RecalcTrigger,Trigger1M)),NA())</f>
        <v>3.0359748605439951E-2</v>
      </c>
      <c r="K1792" s="52">
        <f>IFERROR(_xll.qlIndexFixing(ONIndex1M,I1792,TRUE,_xll.ohTrigger(RecalcTrigger,Trigger1M)),NA())</f>
        <v>3.0322797944331015E-2</v>
      </c>
      <c r="L1792" s="52">
        <f>IFERROR(_xll.qlIndexFixing(Index3M,H1792,TRUE,_xll.ohTrigger(RecalcTrigger,Trigger3M)),NA())</f>
        <v>3.1591791083799732E-2</v>
      </c>
      <c r="M1792" s="52">
        <f>IFERROR(_xll.qlIndexFixing(ONIndex3M,I1792,TRUE,_xll.ohTrigger(RecalcTrigger,Trigger3M)),NA())</f>
        <v>3.1474903033261725E-2</v>
      </c>
      <c r="N1792" s="52">
        <f>IFERROR(_xll.qlIndexFixing(Index6M,$H1792,TRUE,_xll.ohTrigger(RecalcTrigger,Trigger6M)),NA())</f>
        <v>3.2763313386196993E-2</v>
      </c>
      <c r="O1792" s="52">
        <f>IFERROR(_xll.qlIndexFixing(ONIndex6M,I1792,TRUE,_xll.ohTrigger(RecalcTrigger,Trigger6M)),NA())</f>
        <v>3.2513109240266402E-2</v>
      </c>
      <c r="P1792" s="52">
        <f>IFERROR(_xll.qlIndexFixing(Index1Y,$H1792,TRUE,_xll.ohTrigger(RecalcTrigger,Trigger1Y)),NA())</f>
        <v>3.5355817560761386E-2</v>
      </c>
      <c r="Q1792" s="52">
        <f>IFERROR(_xll.qlIndexFixing(ONIndex1Y,I1792,TRUE,_xll.ohTrigger(RecalcTrigger,Trigger1Y)),NA())</f>
        <v>3.466212505093047E-2</v>
      </c>
    </row>
    <row r="1793" spans="2:17" x14ac:dyDescent="0.2">
      <c r="B1793" s="46" t="s">
        <v>51</v>
      </c>
      <c r="D1793" s="49">
        <f>_xll.qlCalendarAdvance(LocalCalendar,$D1792,B1793,"f",FALSE)</f>
        <v>51875</v>
      </c>
      <c r="E1793" s="49">
        <f>_xll.qlInterestRateIndexValueDate(IndexON,D1793)</f>
        <v>51875</v>
      </c>
      <c r="F1793" s="52">
        <f>IFERROR(_xll.qlIndexFixing(IndexON,D1793,TRUE,_xll.ohTrigger(RecalcTrigger,TriggerON)),NA())</f>
        <v>2.9800189982465142E-2</v>
      </c>
      <c r="H1793" s="49">
        <f>_xll.qlCalendarAdvance(IborCalendar,$H1792,B1793,"f",FALSE)</f>
        <v>51862</v>
      </c>
      <c r="I1793" s="49">
        <f>_xll.qlInterestRateIndexValueDate(Index1M,$H1793)</f>
        <v>51866</v>
      </c>
      <c r="J1793" s="52">
        <f>IFERROR(_xll.qlIndexFixing(Index1M,$H1793,TRUE,_xll.ohTrigger(RecalcTrigger,Trigger1M)),NA())</f>
        <v>3.0358987756270474E-2</v>
      </c>
      <c r="K1793" s="52">
        <f>IFERROR(_xll.qlIndexFixing(ONIndex1M,I1793,TRUE,_xll.ohTrigger(RecalcTrigger,Trigger1M)),NA())</f>
        <v>3.0323301284300719E-2</v>
      </c>
      <c r="L1793" s="52">
        <f>IFERROR(_xll.qlIndexFixing(Index3M,H1793,TRUE,_xll.ohTrigger(RecalcTrigger,Trigger3M)),NA())</f>
        <v>3.1589171284861273E-2</v>
      </c>
      <c r="M1793" s="52">
        <f>IFERROR(_xll.qlIndexFixing(ONIndex3M,I1793,TRUE,_xll.ohTrigger(RecalcTrigger,Trigger3M)),NA())</f>
        <v>3.1474960298134569E-2</v>
      </c>
      <c r="N1793" s="52">
        <f>IFERROR(_xll.qlIndexFixing(Index6M,$H1793,TRUE,_xll.ohTrigger(RecalcTrigger,Trigger6M)),NA())</f>
        <v>3.2760348406934488E-2</v>
      </c>
      <c r="O1793" s="52">
        <f>IFERROR(_xll.qlIndexFixing(ONIndex6M,I1793,TRUE,_xll.ohTrigger(RecalcTrigger,Trigger6M)),NA())</f>
        <v>3.2513155660094384E-2</v>
      </c>
      <c r="P1793" s="52">
        <f>IFERROR(_xll.qlIndexFixing(Index1Y,$H1793,TRUE,_xll.ohTrigger(RecalcTrigger,Trigger1Y)),NA())</f>
        <v>3.5358250099574835E-2</v>
      </c>
      <c r="Q1793" s="52">
        <f>IFERROR(_xll.qlIndexFixing(ONIndex1Y,I1793,TRUE,_xll.ohTrigger(RecalcTrigger,Trigger1Y)),NA())</f>
        <v>3.4669314770630066E-2</v>
      </c>
    </row>
    <row r="1794" spans="2:17" x14ac:dyDescent="0.2">
      <c r="B1794" s="46" t="s">
        <v>51</v>
      </c>
      <c r="D1794" s="49">
        <f>_xll.qlCalendarAdvance(LocalCalendar,$D1793,B1794,"f",FALSE)</f>
        <v>51882</v>
      </c>
      <c r="E1794" s="49">
        <f>_xll.qlInterestRateIndexValueDate(IndexON,D1794)</f>
        <v>51882</v>
      </c>
      <c r="F1794" s="52">
        <f>IFERROR(_xll.qlIndexFixing(IndexON,D1794,TRUE,_xll.ohTrigger(RecalcTrigger,TriggerON)),NA())</f>
        <v>2.9800123022747371E-2</v>
      </c>
      <c r="H1794" s="49">
        <f>_xll.qlCalendarAdvance(IborCalendar,$H1793,B1794,"f",FALSE)</f>
        <v>51869</v>
      </c>
      <c r="I1794" s="49">
        <f>_xll.qlInterestRateIndexValueDate(Index1M,$H1794)</f>
        <v>51873</v>
      </c>
      <c r="J1794" s="52">
        <f>IFERROR(_xll.qlIndexFixing(Index1M,$H1794,TRUE,_xll.ohTrigger(RecalcTrigger,Trigger1M)),NA())</f>
        <v>3.0358308262431216E-2</v>
      </c>
      <c r="K1794" s="52">
        <f>IFERROR(_xll.qlIndexFixing(ONIndex1M,I1794,TRUE,_xll.ohTrigger(RecalcTrigger,Trigger1M)),NA())</f>
        <v>3.0321420019436829E-2</v>
      </c>
      <c r="L1794" s="52">
        <f>IFERROR(_xll.qlIndexFixing(Index3M,H1794,TRUE,_xll.ohTrigger(RecalcTrigger,Trigger3M)),NA())</f>
        <v>3.1589301992285733E-2</v>
      </c>
      <c r="M1794" s="52">
        <f>IFERROR(_xll.qlIndexFixing(ONIndex3M,I1794,TRUE,_xll.ohTrigger(RecalcTrigger,Trigger3M)),NA())</f>
        <v>3.1472566607009256E-2</v>
      </c>
      <c r="N1794" s="52">
        <f>IFERROR(_xll.qlIndexFixing(Index6M,$H1794,TRUE,_xll.ohTrigger(RecalcTrigger,Trigger6M)),NA())</f>
        <v>3.2758944534470466E-2</v>
      </c>
      <c r="O1794" s="52">
        <f>IFERROR(_xll.qlIndexFixing(ONIndex6M,I1794,TRUE,_xll.ohTrigger(RecalcTrigger,Trigger6M)),NA())</f>
        <v>3.251058544029739E-2</v>
      </c>
      <c r="P1794" s="52">
        <f>IFERROR(_xll.qlIndexFixing(Index1Y,$H1794,TRUE,_xll.ohTrigger(RecalcTrigger,Trigger1Y)),NA())</f>
        <v>3.5360272088022414E-2</v>
      </c>
      <c r="Q1794" s="52">
        <f>IFERROR(_xll.qlIndexFixing(ONIndex1Y,I1794,TRUE,_xll.ohTrigger(RecalcTrigger,Trigger1Y)),NA())</f>
        <v>3.4671772055165917E-2</v>
      </c>
    </row>
    <row r="1795" spans="2:17" x14ac:dyDescent="0.2">
      <c r="B1795" s="46" t="s">
        <v>51</v>
      </c>
      <c r="D1795" s="49">
        <f>_xll.qlCalendarAdvance(LocalCalendar,$D1794,B1795,"f",FALSE)</f>
        <v>51889</v>
      </c>
      <c r="E1795" s="49">
        <f>_xll.qlInterestRateIndexValueDate(IndexON,D1795)</f>
        <v>51889</v>
      </c>
      <c r="F1795" s="52">
        <f>IFERROR(_xll.qlIndexFixing(IndexON,D1795,TRUE,_xll.ohTrigger(RecalcTrigger,TriggerON)),NA())</f>
        <v>2.9800015451275641E-2</v>
      </c>
      <c r="H1795" s="49">
        <f>_xll.qlCalendarAdvance(IborCalendar,$H1794,B1795,"f",FALSE)</f>
        <v>51876</v>
      </c>
      <c r="I1795" s="49">
        <f>_xll.qlInterestRateIndexValueDate(Index1M,$H1795)</f>
        <v>51880</v>
      </c>
      <c r="J1795" s="52">
        <f>IFERROR(_xll.qlIndexFixing(Index1M,$H1795,TRUE,_xll.ohTrigger(RecalcTrigger,Trigger1M)),NA())</f>
        <v>3.0357615934499458E-2</v>
      </c>
      <c r="K1795" s="52">
        <f>IFERROR(_xll.qlIndexFixing(ONIndex1M,I1795,TRUE,_xll.ohTrigger(RecalcTrigger,Trigger1M)),NA())</f>
        <v>3.0320756870860777E-2</v>
      </c>
      <c r="L1795" s="52">
        <f>IFERROR(_xll.qlIndexFixing(Index3M,H1795,TRUE,_xll.ohTrigger(RecalcTrigger,Trigger3M)),NA())</f>
        <v>3.1586828852336879E-2</v>
      </c>
      <c r="M1795" s="52">
        <f>IFERROR(_xll.qlIndexFixing(ONIndex3M,I1795,TRUE,_xll.ohTrigger(RecalcTrigger,Trigger3M)),NA())</f>
        <v>3.1471461084455754E-2</v>
      </c>
      <c r="N1795" s="52">
        <f>IFERROR(_xll.qlIndexFixing(Index6M,$H1795,TRUE,_xll.ohTrigger(RecalcTrigger,Trigger6M)),NA())</f>
        <v>3.2757525262377907E-2</v>
      </c>
      <c r="O1795" s="52">
        <f>IFERROR(_xll.qlIndexFixing(ONIndex6M,I1795,TRUE,_xll.ohTrigger(RecalcTrigger,Trigger6M)),NA())</f>
        <v>3.2509383855945373E-2</v>
      </c>
      <c r="P1795" s="52">
        <f>IFERROR(_xll.qlIndexFixing(Index1Y,$H1795,TRUE,_xll.ohTrigger(RecalcTrigger,Trigger1Y)),NA())</f>
        <v>3.5362194691703062E-2</v>
      </c>
      <c r="Q1795" s="52">
        <f>IFERROR(_xll.qlIndexFixing(ONIndex1Y,I1795,TRUE,_xll.ohTrigger(RecalcTrigger,Trigger1Y)),NA())</f>
        <v>3.467612319949076E-2</v>
      </c>
    </row>
    <row r="1796" spans="2:17" x14ac:dyDescent="0.2">
      <c r="B1796" s="46" t="s">
        <v>51</v>
      </c>
      <c r="D1796" s="49">
        <f>_xll.qlCalendarAdvance(LocalCalendar,$D1795,B1796,"f",FALSE)</f>
        <v>51896</v>
      </c>
      <c r="E1796" s="49">
        <f>_xll.qlInterestRateIndexValueDate(IndexON,D1796)</f>
        <v>51896</v>
      </c>
      <c r="F1796" s="52">
        <f>IFERROR(_xll.qlIndexFixing(IndexON,D1796,TRUE,_xll.ohTrigger(RecalcTrigger,TriggerON)),NA())</f>
        <v>2.9799867268129887E-2</v>
      </c>
      <c r="H1796" s="49">
        <f>_xll.qlCalendarAdvance(IborCalendar,$H1795,B1796,"f",FALSE)</f>
        <v>51883</v>
      </c>
      <c r="I1796" s="49">
        <f>_xll.qlInterestRateIndexValueDate(Index1M,$H1796)</f>
        <v>51887</v>
      </c>
      <c r="J1796" s="52">
        <f>IFERROR(_xll.qlIndexFixing(Index1M,$H1796,TRUE,_xll.ohTrigger(RecalcTrigger,Trigger1M)),NA())</f>
        <v>3.0356910772475199E-2</v>
      </c>
      <c r="K1796" s="52">
        <f>IFERROR(_xll.qlIndexFixing(ONIndex1M,I1796,TRUE,_xll.ohTrigger(RecalcTrigger,Trigger1M)),NA())</f>
        <v>3.0320080920445136E-2</v>
      </c>
      <c r="L1796" s="52">
        <f>IFERROR(_xll.qlIndexFixing(Index3M,H1796,TRUE,_xll.ohTrigger(RecalcTrigger,Trigger3M)),NA())</f>
        <v>3.1585643023475107E-2</v>
      </c>
      <c r="M1796" s="52">
        <f>IFERROR(_xll.qlIndexFixing(ONIndex3M,I1796,TRUE,_xll.ohTrigger(RecalcTrigger,Trigger3M)),NA())</f>
        <v>3.1470345895234786E-2</v>
      </c>
      <c r="N1796" s="52">
        <f>IFERROR(_xll.qlIndexFixing(Index6M,$H1796,TRUE,_xll.ohTrigger(RecalcTrigger,Trigger6M)),NA())</f>
        <v>3.2756090590689936E-2</v>
      </c>
      <c r="O1796" s="52">
        <f>IFERROR(_xll.qlIndexFixing(ONIndex6M,I1796,TRUE,_xll.ohTrigger(RecalcTrigger,Trigger6M)),NA())</f>
        <v>3.2508167119154052E-2</v>
      </c>
      <c r="P1796" s="52">
        <f>IFERROR(_xll.qlIndexFixing(Index1Y,$H1796,TRUE,_xll.ohTrigger(RecalcTrigger,Trigger1Y)),NA())</f>
        <v>3.5364017910056555E-2</v>
      </c>
      <c r="Q1796" s="52">
        <f>IFERROR(_xll.qlIndexFixing(ONIndex1Y,I1796,TRUE,_xll.ohTrigger(RecalcTrigger,Trigger1Y)),NA())</f>
        <v>3.4680378386013899E-2</v>
      </c>
    </row>
    <row r="1797" spans="2:17" x14ac:dyDescent="0.2">
      <c r="B1797" s="46" t="s">
        <v>51</v>
      </c>
      <c r="D1797" s="49">
        <f>_xll.qlCalendarAdvance(LocalCalendar,$D1796,B1797,"f",FALSE)</f>
        <v>51903</v>
      </c>
      <c r="E1797" s="49">
        <f>_xll.qlInterestRateIndexValueDate(IndexON,D1797)</f>
        <v>51903</v>
      </c>
      <c r="F1797" s="52">
        <f>IFERROR(_xll.qlIndexFixing(IndexON,D1797,TRUE,_xll.ohTrigger(RecalcTrigger,TriggerON)),NA())</f>
        <v>2.9799678473230173E-2</v>
      </c>
      <c r="H1797" s="49">
        <f>_xll.qlCalendarAdvance(IborCalendar,$H1796,B1797,"f",FALSE)</f>
        <v>51890</v>
      </c>
      <c r="I1797" s="49">
        <f>_xll.qlInterestRateIndexValueDate(Index1M,$H1797)</f>
        <v>51894</v>
      </c>
      <c r="J1797" s="52">
        <f>IFERROR(_xll.qlIndexFixing(Index1M,$H1797,TRUE,_xll.ohTrigger(RecalcTrigger,Trigger1M)),NA())</f>
        <v>3.0356192776363602E-2</v>
      </c>
      <c r="K1797" s="52">
        <f>IFERROR(_xll.qlIndexFixing(ONIndex1M,I1797,TRUE,_xll.ohTrigger(RecalcTrigger,Trigger1M)),NA())</f>
        <v>3.0319392168349779E-2</v>
      </c>
      <c r="L1797" s="52">
        <f>IFERROR(_xll.qlIndexFixing(Index3M,H1797,TRUE,_xll.ohTrigger(RecalcTrigger,Trigger3M)),NA())</f>
        <v>3.1584447452890352E-2</v>
      </c>
      <c r="M1797" s="52">
        <f>IFERROR(_xll.qlIndexFixing(ONIndex3M,I1797,TRUE,_xll.ohTrigger(RecalcTrigger,Trigger3M)),NA())</f>
        <v>3.1469221039426287E-2</v>
      </c>
      <c r="N1797" s="52">
        <f>IFERROR(_xll.qlIndexFixing(Index6M,$H1797,TRUE,_xll.ohTrigger(RecalcTrigger,Trigger6M)),NA())</f>
        <v>3.2754640519439236E-2</v>
      </c>
      <c r="O1797" s="52">
        <f>IFERROR(_xll.qlIndexFixing(ONIndex6M,I1797,TRUE,_xll.ohTrigger(RecalcTrigger,Trigger6M)),NA())</f>
        <v>3.2506935230003364E-2</v>
      </c>
      <c r="P1797" s="52">
        <f>IFERROR(_xll.qlIndexFixing(Index1Y,$H1797,TRUE,_xll.ohTrigger(RecalcTrigger,Trigger1Y)),NA())</f>
        <v>3.5365741742550513E-2</v>
      </c>
      <c r="Q1797" s="52">
        <f>IFERROR(_xll.qlIndexFixing(ONIndex1Y,I1797,TRUE,_xll.ohTrigger(RecalcTrigger,Trigger1Y)),NA())</f>
        <v>3.4684537614655397E-2</v>
      </c>
    </row>
    <row r="1798" spans="2:17" x14ac:dyDescent="0.2">
      <c r="B1798" s="46" t="s">
        <v>51</v>
      </c>
      <c r="D1798" s="49">
        <f>_xll.qlCalendarAdvance(LocalCalendar,$D1797,B1798,"f",FALSE)</f>
        <v>51910</v>
      </c>
      <c r="E1798" s="49">
        <f>_xll.qlInterestRateIndexValueDate(IndexON,D1798)</f>
        <v>51910</v>
      </c>
      <c r="F1798" s="52">
        <f>IFERROR(_xll.qlIndexFixing(IndexON,D1798,TRUE,_xll.ohTrigger(RecalcTrigger,TriggerON)),NA())</f>
        <v>2.9799449066656436E-2</v>
      </c>
      <c r="H1798" s="49">
        <f>_xll.qlCalendarAdvance(IborCalendar,$H1797,B1798,"f",FALSE)</f>
        <v>51897</v>
      </c>
      <c r="I1798" s="49">
        <f>_xll.qlInterestRateIndexValueDate(Index1M,$H1798)</f>
        <v>51901</v>
      </c>
      <c r="J1798" s="52">
        <f>IFERROR(_xll.qlIndexFixing(Index1M,$H1798,TRUE,_xll.ohTrigger(RecalcTrigger,Trigger1M)),NA())</f>
        <v>3.0351785796483961E-2</v>
      </c>
      <c r="K1798" s="52">
        <f>IFERROR(_xll.qlIndexFixing(ONIndex1M,I1798,TRUE,_xll.ohTrigger(RecalcTrigger,Trigger1M)),NA())</f>
        <v>3.031869061449477E-2</v>
      </c>
      <c r="L1798" s="52">
        <f>IFERROR(_xll.qlIndexFixing(Index3M,H1798,TRUE,_xll.ohTrigger(RecalcTrigger,Trigger3M)),NA())</f>
        <v>3.1584535993567413E-2</v>
      </c>
      <c r="M1798" s="52">
        <f>IFERROR(_xll.qlIndexFixing(ONIndex3M,I1798,TRUE,_xll.ohTrigger(RecalcTrigger,Trigger3M)),NA())</f>
        <v>3.1468086517110194E-2</v>
      </c>
      <c r="N1798" s="52">
        <f>IFERROR(_xll.qlIndexFixing(Index6M,$H1798,TRUE,_xll.ohTrigger(RecalcTrigger,Trigger6M)),NA())</f>
        <v>3.2753175048658933E-2</v>
      </c>
      <c r="O1798" s="52">
        <f>IFERROR(_xll.qlIndexFixing(ONIndex6M,I1798,TRUE,_xll.ohTrigger(RecalcTrigger,Trigger6M)),NA())</f>
        <v>3.2505688188413373E-2</v>
      </c>
      <c r="P1798" s="52">
        <f>IFERROR(_xll.qlIndexFixing(Index1Y,$H1798,TRUE,_xll.ohTrigger(RecalcTrigger,Trigger1Y)),NA())</f>
        <v>3.5367366188681658E-2</v>
      </c>
      <c r="Q1798" s="52">
        <f>IFERROR(_xll.qlIndexFixing(ONIndex1Y,I1798,TRUE,_xll.ohTrigger(RecalcTrigger,Trigger1Y)),NA())</f>
        <v>3.4688600885415255E-2</v>
      </c>
    </row>
    <row r="1799" spans="2:17" x14ac:dyDescent="0.2">
      <c r="B1799" s="46" t="s">
        <v>51</v>
      </c>
      <c r="D1799" s="49">
        <f>_xll.qlCalendarAdvance(LocalCalendar,$D1798,B1799,"f",FALSE)</f>
        <v>51917</v>
      </c>
      <c r="E1799" s="49">
        <f>_xll.qlInterestRateIndexValueDate(IndexON,D1799)</f>
        <v>51917</v>
      </c>
      <c r="F1799" s="52">
        <f>IFERROR(_xll.qlIndexFixing(IndexON,D1799,TRUE,_xll.ohTrigger(RecalcTrigger,TriggerON)),NA())</f>
        <v>2.9799179048408675E-2</v>
      </c>
      <c r="H1799" s="49">
        <f>_xll.qlCalendarAdvance(IborCalendar,$H1798,B1799,"f",FALSE)</f>
        <v>51904</v>
      </c>
      <c r="I1799" s="49">
        <f>_xll.qlInterestRateIndexValueDate(Index1M,$H1799)</f>
        <v>51908</v>
      </c>
      <c r="J1799" s="52">
        <f>IFERROR(_xll.qlIndexFixing(Index1M,$H1799,TRUE,_xll.ohTrigger(RecalcTrigger,Trigger1M)),NA())</f>
        <v>3.0351045069512774E-2</v>
      </c>
      <c r="K1799" s="52">
        <f>IFERROR(_xll.qlIndexFixing(ONIndex1M,I1799,TRUE,_xll.ohTrigger(RecalcTrigger,Trigger1M)),NA())</f>
        <v>3.0317976258800172E-2</v>
      </c>
      <c r="L1799" s="52">
        <f>IFERROR(_xll.qlIndexFixing(Index3M,H1799,TRUE,_xll.ohTrigger(RecalcTrigger,Trigger3M)),NA())</f>
        <v>3.1582027086591857E-2</v>
      </c>
      <c r="M1799" s="52">
        <f>IFERROR(_xll.qlIndexFixing(ONIndex3M,I1799,TRUE,_xll.ohTrigger(RecalcTrigger,Trigger3M)),NA())</f>
        <v>3.1466942328126635E-2</v>
      </c>
      <c r="N1799" s="52">
        <f>IFERROR(_xll.qlIndexFixing(Index6M,$H1799,TRUE,_xll.ohTrigger(RecalcTrigger,Trigger6M)),NA())</f>
        <v>3.2751694178381703E-2</v>
      </c>
      <c r="O1799" s="52">
        <f>IFERROR(_xll.qlIndexFixing(ONIndex6M,I1799,TRUE,_xll.ohTrigger(RecalcTrigger,Trigger6M)),NA())</f>
        <v>3.2504425994304142E-2</v>
      </c>
      <c r="P1799" s="52">
        <f>IFERROR(_xll.qlIndexFixing(Index1Y,$H1799,TRUE,_xll.ohTrigger(RecalcTrigger,Trigger1Y)),NA())</f>
        <v>3.5368891247976285E-2</v>
      </c>
      <c r="Q1799" s="52">
        <f>IFERROR(_xll.qlIndexFixing(ONIndex1Y,I1799,TRUE,_xll.ohTrigger(RecalcTrigger,Trigger1Y)),NA())</f>
        <v>3.4692568198213536E-2</v>
      </c>
    </row>
    <row r="1800" spans="2:17" x14ac:dyDescent="0.2">
      <c r="B1800" s="46" t="s">
        <v>51</v>
      </c>
      <c r="D1800" s="49">
        <f>_xll.qlCalendarAdvance(LocalCalendar,$D1799,B1800,"f",FALSE)</f>
        <v>51924</v>
      </c>
      <c r="E1800" s="49">
        <f>_xll.qlInterestRateIndexValueDate(IndexON,D1800)</f>
        <v>51924</v>
      </c>
      <c r="F1800" s="52">
        <f>IFERROR(_xll.qlIndexFixing(IndexON,D1800,TRUE,_xll.ohTrigger(RecalcTrigger,TriggerON)),NA())</f>
        <v>2.9798868418406954E-2</v>
      </c>
      <c r="H1800" s="49">
        <f>_xll.qlCalendarAdvance(IborCalendar,$H1799,B1800,"f",FALSE)</f>
        <v>51911</v>
      </c>
      <c r="I1800" s="49">
        <f>_xll.qlInterestRateIndexValueDate(Index1M,$H1800)</f>
        <v>51915</v>
      </c>
      <c r="J1800" s="52">
        <f>IFERROR(_xll.qlIndexFixing(Index1M,$H1800,TRUE,_xll.ohTrigger(RecalcTrigger,Trigger1M)),NA())</f>
        <v>3.0350291511702335E-2</v>
      </c>
      <c r="K1800" s="52">
        <f>IFERROR(_xll.qlIndexFixing(ONIndex1M,I1800,TRUE,_xll.ohTrigger(RecalcTrigger,Trigger1M)),NA())</f>
        <v>3.0317249101505794E-2</v>
      </c>
      <c r="L1800" s="52">
        <f>IFERROR(_xll.qlIndexFixing(Index3M,H1800,TRUE,_xll.ohTrigger(RecalcTrigger,Trigger3M)),NA())</f>
        <v>3.1580802290894994E-2</v>
      </c>
      <c r="M1800" s="52">
        <f>IFERROR(_xll.qlIndexFixing(ONIndex3M,I1800,TRUE,_xll.ohTrigger(RecalcTrigger,Trigger3M)),NA())</f>
        <v>3.1465788472555545E-2</v>
      </c>
      <c r="N1800" s="52">
        <f>IFERROR(_xll.qlIndexFixing(Index6M,$H1800,TRUE,_xll.ohTrigger(RecalcTrigger,Trigger6M)),NA())</f>
        <v>3.2750197908642871E-2</v>
      </c>
      <c r="O1800" s="52">
        <f>IFERROR(_xll.qlIndexFixing(ONIndex6M,I1800,TRUE,_xll.ohTrigger(RecalcTrigger,Trigger6M)),NA())</f>
        <v>3.2503148647835545E-2</v>
      </c>
      <c r="P1800" s="52">
        <f>IFERROR(_xll.qlIndexFixing(Index1Y,$H1800,TRUE,_xll.ohTrigger(RecalcTrigger,Trigger1Y)),NA())</f>
        <v>3.537031691998873E-2</v>
      </c>
      <c r="Q1800" s="52">
        <f>IFERROR(_xll.qlIndexFixing(ONIndex1Y,I1800,TRUE,_xll.ohTrigger(RecalcTrigger,Trigger1Y)),NA())</f>
        <v>3.4696439553210112E-2</v>
      </c>
    </row>
    <row r="1801" spans="2:17" x14ac:dyDescent="0.2">
      <c r="B1801" s="46" t="s">
        <v>51</v>
      </c>
      <c r="D1801" s="49">
        <f>_xll.qlCalendarAdvance(LocalCalendar,$D1800,B1801,"f",FALSE)</f>
        <v>51931</v>
      </c>
      <c r="E1801" s="49">
        <f>_xll.qlInterestRateIndexValueDate(IndexON,D1801)</f>
        <v>51931</v>
      </c>
      <c r="F1801" s="52">
        <f>IFERROR(_xll.qlIndexFixing(IndexON,D1801,TRUE,_xll.ohTrigger(RecalcTrigger,TriggerON)),NA())</f>
        <v>2.9798517176651274E-2</v>
      </c>
      <c r="H1801" s="49">
        <f>_xll.qlCalendarAdvance(IborCalendar,$H1800,B1801,"f",FALSE)</f>
        <v>51918</v>
      </c>
      <c r="I1801" s="49">
        <f>_xll.qlInterestRateIndexValueDate(Index1M,$H1801)</f>
        <v>51922</v>
      </c>
      <c r="J1801" s="52">
        <f>IFERROR(_xll.qlIndexFixing(Index1M,$H1801,TRUE,_xll.ohTrigger(RecalcTrigger,Trigger1M)),NA())</f>
        <v>3.0349525123044088E-2</v>
      </c>
      <c r="K1801" s="52">
        <f>IFERROR(_xll.qlIndexFixing(ONIndex1M,I1801,TRUE,_xll.ohTrigger(RecalcTrigger,Trigger1M)),NA())</f>
        <v>3.0316509142291892E-2</v>
      </c>
      <c r="L1801" s="52">
        <f>IFERROR(_xll.qlIndexFixing(Index3M,H1801,TRUE,_xll.ohTrigger(RecalcTrigger,Trigger3M)),NA())</f>
        <v>3.1580859197711503E-2</v>
      </c>
      <c r="M1801" s="52">
        <f>IFERROR(_xll.qlIndexFixing(ONIndex3M,I1801,TRUE,_xll.ohTrigger(RecalcTrigger,Trigger3M)),NA())</f>
        <v>3.1464624950396924E-2</v>
      </c>
      <c r="N1801" s="52">
        <f>IFERROR(_xll.qlIndexFixing(Index6M,$H1801,TRUE,_xll.ohTrigger(RecalcTrigger,Trigger6M)),NA())</f>
        <v>3.2750054396466673E-2</v>
      </c>
      <c r="O1801" s="52">
        <f>IFERROR(_xll.qlIndexFixing(ONIndex6M,I1801,TRUE,_xll.ohTrigger(RecalcTrigger,Trigger6M)),NA())</f>
        <v>3.2501856148847708E-2</v>
      </c>
      <c r="P1801" s="52">
        <f>IFERROR(_xll.qlIndexFixing(Index1Y,$H1801,TRUE,_xll.ohTrigger(RecalcTrigger,Trigger1Y)),NA())</f>
        <v>3.5371643204303541E-2</v>
      </c>
      <c r="Q1801" s="52">
        <f>IFERROR(_xll.qlIndexFixing(ONIndex1Y,I1801,TRUE,_xll.ohTrigger(RecalcTrigger,Trigger1Y)),NA())</f>
        <v>3.4700214950325048E-2</v>
      </c>
    </row>
    <row r="1802" spans="2:17" x14ac:dyDescent="0.2">
      <c r="B1802" s="46" t="s">
        <v>51</v>
      </c>
      <c r="D1802" s="49">
        <f>_xll.qlCalendarAdvance(LocalCalendar,$D1801,B1802,"f",FALSE)</f>
        <v>51938</v>
      </c>
      <c r="E1802" s="49">
        <f>_xll.qlInterestRateIndexValueDate(IndexON,D1802)</f>
        <v>51938</v>
      </c>
      <c r="F1802" s="52">
        <f>IFERROR(_xll.qlIndexFixing(IndexON,D1802,TRUE,_xll.ohTrigger(RecalcTrigger,TriggerON)),NA())</f>
        <v>2.9798125323301505E-2</v>
      </c>
      <c r="H1802" s="49">
        <f>_xll.qlCalendarAdvance(IborCalendar,$H1801,B1802,"f",FALSE)</f>
        <v>51925</v>
      </c>
      <c r="I1802" s="49">
        <f>_xll.qlInterestRateIndexValueDate(Index1M,$H1802)</f>
        <v>51929</v>
      </c>
      <c r="J1802" s="52">
        <f>IFERROR(_xll.qlIndexFixing(Index1M,$H1802,TRUE,_xll.ohTrigger(RecalcTrigger,Trigger1M)),NA())</f>
        <v>3.0357295774032469E-2</v>
      </c>
      <c r="K1802" s="52">
        <f>IFERROR(_xll.qlIndexFixing(ONIndex1M,I1802,TRUE,_xll.ohTrigger(RecalcTrigger,Trigger1M)),NA())</f>
        <v>3.0315756381478209E-2</v>
      </c>
      <c r="L1802" s="52">
        <f>IFERROR(_xll.qlIndexFixing(Index3M,H1802,TRUE,_xll.ohTrigger(RecalcTrigger,Trigger3M)),NA())</f>
        <v>3.1580904751993079E-2</v>
      </c>
      <c r="M1802" s="52">
        <f>IFERROR(_xll.qlIndexFixing(ONIndex3M,I1802,TRUE,_xll.ohTrigger(RecalcTrigger,Trigger3M)),NA())</f>
        <v>3.1463451761650774E-2</v>
      </c>
      <c r="N1802" s="52">
        <f>IFERROR(_xll.qlIndexFixing(Index6M,$H1802,TRUE,_xll.ohTrigger(RecalcTrigger,Trigger6M)),NA())</f>
        <v>3.2751259819747164E-2</v>
      </c>
      <c r="O1802" s="52">
        <f>IFERROR(_xll.qlIndexFixing(ONIndex6M,I1802,TRUE,_xll.ohTrigger(RecalcTrigger,Trigger6M)),NA())</f>
        <v>3.2500548497580439E-2</v>
      </c>
      <c r="P1802" s="52">
        <f>IFERROR(_xll.qlIndexFixing(Index1Y,$H1802,TRUE,_xll.ohTrigger(RecalcTrigger,Trigger1Y)),NA())</f>
        <v>3.5372870100533305E-2</v>
      </c>
      <c r="Q1802" s="52">
        <f>IFERROR(_xll.qlIndexFixing(ONIndex1Y,I1802,TRUE,_xll.ohTrigger(RecalcTrigger,Trigger1Y)),NA())</f>
        <v>3.4703894389478407E-2</v>
      </c>
    </row>
    <row r="1803" spans="2:17" x14ac:dyDescent="0.2">
      <c r="B1803" s="46" t="s">
        <v>51</v>
      </c>
      <c r="D1803" s="49">
        <f>_xll.qlCalendarAdvance(LocalCalendar,$D1802,B1803,"f",FALSE)</f>
        <v>51945</v>
      </c>
      <c r="E1803" s="49">
        <f>_xll.qlInterestRateIndexValueDate(IndexON,D1803)</f>
        <v>51945</v>
      </c>
      <c r="F1803" s="52">
        <f>IFERROR(_xll.qlIndexFixing(IndexON,D1803,TRUE,_xll.ohTrigger(RecalcTrigger,TriggerON)),NA())</f>
        <v>2.9797692858197777E-2</v>
      </c>
      <c r="H1803" s="49">
        <f>_xll.qlCalendarAdvance(IborCalendar,$H1802,B1803,"f",FALSE)</f>
        <v>51932</v>
      </c>
      <c r="I1803" s="49">
        <f>_xll.qlInterestRateIndexValueDate(Index1M,$H1803)</f>
        <v>51936</v>
      </c>
      <c r="J1803" s="52">
        <f>IFERROR(_xll.qlIndexFixing(Index1M,$H1803,TRUE,_xll.ohTrigger(RecalcTrigger,Trigger1M)),NA())</f>
        <v>3.0351615283957835E-2</v>
      </c>
      <c r="K1803" s="52">
        <f>IFERROR(_xll.qlIndexFixing(ONIndex1M,I1803,TRUE,_xll.ohTrigger(RecalcTrigger,Trigger1M)),NA())</f>
        <v>3.0314990818824938E-2</v>
      </c>
      <c r="L1803" s="52">
        <f>IFERROR(_xll.qlIndexFixing(Index3M,H1803,TRUE,_xll.ohTrigger(RecalcTrigger,Trigger3M)),NA())</f>
        <v>3.1579649120205833E-2</v>
      </c>
      <c r="M1803" s="52">
        <f>IFERROR(_xll.qlIndexFixing(ONIndex3M,I1803,TRUE,_xll.ohTrigger(RecalcTrigger,Trigger3M)),NA())</f>
        <v>3.1462268906317092E-2</v>
      </c>
      <c r="N1803" s="52">
        <f>IFERROR(_xll.qlIndexFixing(Index6M,$H1803,TRUE,_xll.ohTrigger(RecalcTrigger,Trigger6M)),NA())</f>
        <v>3.2749713633544175E-2</v>
      </c>
      <c r="O1803" s="52">
        <f>IFERROR(_xll.qlIndexFixing(ONIndex6M,I1803,TRUE,_xll.ohTrigger(RecalcTrigger,Trigger6M)),NA())</f>
        <v>3.2499225693713996E-2</v>
      </c>
      <c r="P1803" s="52">
        <f>IFERROR(_xll.qlIndexFixing(Index1Y,$H1803,TRUE,_xll.ohTrigger(RecalcTrigger,Trigger1Y)),NA())</f>
        <v>3.5373997608319947E-2</v>
      </c>
      <c r="Q1803" s="52">
        <f>IFERROR(_xll.qlIndexFixing(ONIndex1Y,I1803,TRUE,_xll.ohTrigger(RecalcTrigger,Trigger1Y)),NA())</f>
        <v>3.4707477870670189E-2</v>
      </c>
    </row>
    <row r="1804" spans="2:17" x14ac:dyDescent="0.2">
      <c r="B1804" s="46" t="s">
        <v>51</v>
      </c>
      <c r="D1804" s="49">
        <f>_xll.qlCalendarAdvance(LocalCalendar,$D1803,B1804,"f",FALSE)</f>
        <v>51952</v>
      </c>
      <c r="E1804" s="49">
        <f>_xll.qlInterestRateIndexValueDate(IndexON,D1804)</f>
        <v>51952</v>
      </c>
      <c r="F1804" s="52">
        <f>IFERROR(_xll.qlIndexFixing(IndexON,D1804,TRUE,_xll.ohTrigger(RecalcTrigger,TriggerON)),NA())</f>
        <v>2.979721978134009E-2</v>
      </c>
      <c r="H1804" s="49">
        <f>_xll.qlCalendarAdvance(IborCalendar,$H1803,B1804,"f",FALSE)</f>
        <v>51939</v>
      </c>
      <c r="I1804" s="49">
        <f>_xll.qlInterestRateIndexValueDate(Index1M,$H1804)</f>
        <v>51943</v>
      </c>
      <c r="J1804" s="52">
        <f>IFERROR(_xll.qlIndexFixing(Index1M,$H1804,TRUE,_xll.ohTrigger(RecalcTrigger,Trigger1M)),NA())</f>
        <v>3.0350807449296736E-2</v>
      </c>
      <c r="K1804" s="52">
        <f>IFERROR(_xll.qlIndexFixing(ONIndex1M,I1804,TRUE,_xll.ohTrigger(RecalcTrigger,Trigger1M)),NA())</f>
        <v>3.0314212454491951E-2</v>
      </c>
      <c r="L1804" s="52">
        <f>IFERROR(_xll.qlIndexFixing(Index3M,H1804,TRUE,_xll.ohTrigger(RecalcTrigger,Trigger3M)),NA())</f>
        <v>3.1578383745066385E-2</v>
      </c>
      <c r="M1804" s="52">
        <f>IFERROR(_xll.qlIndexFixing(ONIndex3M,I1804,TRUE,_xll.ohTrigger(RecalcTrigger,Trigger3M)),NA())</f>
        <v>3.1461076384475817E-2</v>
      </c>
      <c r="N1804" s="52">
        <f>IFERROR(_xll.qlIndexFixing(Index6M,$H1804,TRUE,_xll.ohTrigger(RecalcTrigger,Trigger6M)),NA())</f>
        <v>3.2748152043876599E-2</v>
      </c>
      <c r="O1804" s="52">
        <f>IFERROR(_xll.qlIndexFixing(ONIndex6M,I1804,TRUE,_xll.ohTrigger(RecalcTrigger,Trigger6M)),NA())</f>
        <v>3.2497887737568121E-2</v>
      </c>
      <c r="P1804" s="52">
        <f>IFERROR(_xll.qlIndexFixing(Index1Y,$H1804,TRUE,_xll.ohTrigger(RecalcTrigger,Trigger1Y)),NA())</f>
        <v>3.5375025727334745E-2</v>
      </c>
      <c r="Q1804" s="52">
        <f>IFERROR(_xll.qlIndexFixing(ONIndex1Y,I1804,TRUE,_xll.ohTrigger(RecalcTrigger,Trigger1Y)),NA())</f>
        <v>3.4710965394140203E-2</v>
      </c>
    </row>
    <row r="1805" spans="2:17" x14ac:dyDescent="0.2">
      <c r="B1805" s="46" t="s">
        <v>51</v>
      </c>
      <c r="D1805" s="49">
        <f>_xll.qlCalendarAdvance(LocalCalendar,$D1804,B1805,"f",FALSE)</f>
        <v>51959</v>
      </c>
      <c r="E1805" s="49">
        <f>_xll.qlInterestRateIndexValueDate(IndexON,D1805)</f>
        <v>51959</v>
      </c>
      <c r="F1805" s="52">
        <f>IFERROR(_xll.qlIndexFixing(IndexON,D1805,TRUE,_xll.ohTrigger(RecalcTrigger,TriggerON)),NA())</f>
        <v>2.9796706092808378E-2</v>
      </c>
      <c r="H1805" s="49">
        <f>_xll.qlCalendarAdvance(IborCalendar,$H1804,B1805,"f",FALSE)</f>
        <v>51946</v>
      </c>
      <c r="I1805" s="49">
        <f>_xll.qlInterestRateIndexValueDate(Index1M,$H1805)</f>
        <v>51950</v>
      </c>
      <c r="J1805" s="52">
        <f>IFERROR(_xll.qlIndexFixing(Index1M,$H1805,TRUE,_xll.ohTrigger(RecalcTrigger,Trigger1M)),NA())</f>
        <v>3.0349986780561188E-2</v>
      </c>
      <c r="K1805" s="52">
        <f>IFERROR(_xll.qlIndexFixing(ONIndex1M,I1805,TRUE,_xll.ohTrigger(RecalcTrigger,Trigger1M)),NA())</f>
        <v>3.0313421288399311E-2</v>
      </c>
      <c r="L1805" s="52">
        <f>IFERROR(_xll.qlIndexFixing(Index3M,H1805,TRUE,_xll.ohTrigger(RecalcTrigger,Trigger3M)),NA())</f>
        <v>3.1577108626585144E-2</v>
      </c>
      <c r="M1805" s="52">
        <f>IFERROR(_xll.qlIndexFixing(ONIndex3M,I1805,TRUE,_xll.ohTrigger(RecalcTrigger,Trigger3M)),NA())</f>
        <v>3.1459874195967075E-2</v>
      </c>
      <c r="N1805" s="52">
        <f>IFERROR(_xll.qlIndexFixing(Index6M,$H1805,TRUE,_xll.ohTrigger(RecalcTrigger,Trigger6M)),NA())</f>
        <v>3.2746575050780491E-2</v>
      </c>
      <c r="O1805" s="52">
        <f>IFERROR(_xll.qlIndexFixing(ONIndex6M,I1805,TRUE,_xll.ohTrigger(RecalcTrigger,Trigger6M)),NA())</f>
        <v>3.2496534628903007E-2</v>
      </c>
      <c r="P1805" s="52">
        <f>IFERROR(_xll.qlIndexFixing(Index1Y,$H1805,TRUE,_xll.ohTrigger(RecalcTrigger,Trigger1Y)),NA())</f>
        <v>3.5375954457277016E-2</v>
      </c>
      <c r="Q1805" s="52">
        <f>IFERROR(_xll.qlIndexFixing(ONIndex1Y,I1805,TRUE,_xll.ohTrigger(RecalcTrigger,Trigger1Y)),NA())</f>
        <v>3.471435695964864E-2</v>
      </c>
    </row>
    <row r="1806" spans="2:17" x14ac:dyDescent="0.2">
      <c r="B1806" s="46" t="s">
        <v>51</v>
      </c>
      <c r="D1806" s="49">
        <f>_xll.qlCalendarAdvance(LocalCalendar,$D1805,B1806,"f",FALSE)</f>
        <v>51966</v>
      </c>
      <c r="E1806" s="49">
        <f>_xll.qlInterestRateIndexValueDate(IndexON,D1806)</f>
        <v>51966</v>
      </c>
      <c r="F1806" s="52">
        <f>IFERROR(_xll.qlIndexFixing(IndexON,D1806,TRUE,_xll.ohTrigger(RecalcTrigger,TriggerON)),NA())</f>
        <v>2.9796151792522707E-2</v>
      </c>
      <c r="H1806" s="49">
        <f>_xll.qlCalendarAdvance(IborCalendar,$H1805,B1806,"f",FALSE)</f>
        <v>51953</v>
      </c>
      <c r="I1806" s="49">
        <f>_xll.qlInterestRateIndexValueDate(Index1M,$H1806)</f>
        <v>51957</v>
      </c>
      <c r="J1806" s="52">
        <f>IFERROR(_xll.qlIndexFixing(Index1M,$H1806,TRUE,_xll.ohTrigger(RecalcTrigger,Trigger1M)),NA())</f>
        <v>3.0347935783314739E-2</v>
      </c>
      <c r="K1806" s="52">
        <f>IFERROR(_xll.qlIndexFixing(ONIndex1M,I1806,TRUE,_xll.ohTrigger(RecalcTrigger,Trigger1M)),NA())</f>
        <v>3.031261732054702E-2</v>
      </c>
      <c r="L1806" s="52">
        <f>IFERROR(_xll.qlIndexFixing(Index3M,H1806,TRUE,_xll.ohTrigger(RecalcTrigger,Trigger3M)),NA())</f>
        <v>3.1574536354261815E-2</v>
      </c>
      <c r="M1806" s="52">
        <f>IFERROR(_xll.qlIndexFixing(ONIndex3M,I1806,TRUE,_xll.ohTrigger(RecalcTrigger,Trigger3M)),NA())</f>
        <v>3.1458662340870802E-2</v>
      </c>
      <c r="N1806" s="52">
        <f>IFERROR(_xll.qlIndexFixing(Index6M,$H1806,TRUE,_xll.ohTrigger(RecalcTrigger,Trigger6M)),NA())</f>
        <v>3.2743620774398879E-2</v>
      </c>
      <c r="O1806" s="52">
        <f>IFERROR(_xll.qlIndexFixing(ONIndex6M,I1806,TRUE,_xll.ohTrigger(RecalcTrigger,Trigger6M)),NA())</f>
        <v>3.2495166367798589E-2</v>
      </c>
      <c r="P1806" s="52">
        <f>IFERROR(_xll.qlIndexFixing(Index1Y,$H1806,TRUE,_xll.ohTrigger(RecalcTrigger,Trigger1Y)),NA())</f>
        <v>3.5376783797876496E-2</v>
      </c>
      <c r="Q1806" s="52">
        <f>IFERROR(_xll.qlIndexFixing(ONIndex1Y,I1806,TRUE,_xll.ohTrigger(RecalcTrigger,Trigger1Y)),NA())</f>
        <v>3.4717652567195501E-2</v>
      </c>
    </row>
    <row r="1807" spans="2:17" x14ac:dyDescent="0.2">
      <c r="B1807" s="46" t="s">
        <v>51</v>
      </c>
      <c r="D1807" s="49">
        <f>_xll.qlCalendarAdvance(LocalCalendar,$D1806,B1807,"f",FALSE)</f>
        <v>51973</v>
      </c>
      <c r="E1807" s="49">
        <f>_xll.qlInterestRateIndexValueDate(IndexON,D1807)</f>
        <v>51973</v>
      </c>
      <c r="F1807" s="52">
        <f>IFERROR(_xll.qlIndexFixing(IndexON,D1807,TRUE,_xll.ohTrigger(RecalcTrigger,TriggerON)),NA())</f>
        <v>2.9795556880563012E-2</v>
      </c>
      <c r="H1807" s="49">
        <f>_xll.qlCalendarAdvance(IborCalendar,$H1806,B1807,"f",FALSE)</f>
        <v>51964</v>
      </c>
      <c r="I1807" s="49">
        <f>_xll.qlInterestRateIndexValueDate(Index1M,$H1807)</f>
        <v>51966</v>
      </c>
      <c r="J1807" s="52">
        <f>IFERROR(_xll.qlIndexFixing(Index1M,$H1807,TRUE,_xll.ohTrigger(RecalcTrigger,Trigger1M)),NA())</f>
        <v>3.034927897121481E-2</v>
      </c>
      <c r="K1807" s="52">
        <f>IFERROR(_xll.qlIndexFixing(ONIndex1M,I1807,TRUE,_xll.ohTrigger(RecalcTrigger,Trigger1M)),NA())</f>
        <v>3.0311564836846827E-2</v>
      </c>
      <c r="L1807" s="52">
        <f>IFERROR(_xll.qlIndexFixing(Index3M,H1807,TRUE,_xll.ohTrigger(RecalcTrigger,Trigger3M)),NA())</f>
        <v>3.1572871112621408E-2</v>
      </c>
      <c r="M1807" s="52">
        <f>IFERROR(_xll.qlIndexFixing(ONIndex3M,I1807,TRUE,_xll.ohTrigger(RecalcTrigger,Trigger3M)),NA())</f>
        <v>3.1457090037463331E-2</v>
      </c>
      <c r="N1807" s="52">
        <f>IFERROR(_xll.qlIndexFixing(Index6M,$H1807,TRUE,_xll.ohTrigger(RecalcTrigger,Trigger6M)),NA())</f>
        <v>3.2741552375162068E-2</v>
      </c>
      <c r="O1807" s="52">
        <f>IFERROR(_xll.qlIndexFixing(ONIndex6M,I1807,TRUE,_xll.ohTrigger(RecalcTrigger,Trigger6M)),NA())</f>
        <v>3.249338491017717E-2</v>
      </c>
      <c r="P1807" s="52">
        <f>IFERROR(_xll.qlIndexFixing(Index1Y,$H1807,TRUE,_xll.ohTrigger(RecalcTrigger,Trigger1Y)),NA())</f>
        <v>3.537770405106281E-2</v>
      </c>
      <c r="Q1807" s="52">
        <f>IFERROR(_xll.qlIndexFixing(ONIndex1Y,I1807,TRUE,_xll.ohTrigger(RecalcTrigger,Trigger1Y)),NA())</f>
        <v>3.4721748777606365E-2</v>
      </c>
    </row>
    <row r="1808" spans="2:17" x14ac:dyDescent="0.2">
      <c r="B1808" s="46" t="s">
        <v>51</v>
      </c>
      <c r="D1808" s="49">
        <f>_xll.qlCalendarAdvance(LocalCalendar,$D1807,B1808,"f",FALSE)</f>
        <v>51980</v>
      </c>
      <c r="E1808" s="49">
        <f>_xll.qlInterestRateIndexValueDate(IndexON,D1808)</f>
        <v>51980</v>
      </c>
      <c r="F1808" s="52">
        <f>IFERROR(_xll.qlIndexFixing(IndexON,D1808,TRUE,_xll.ohTrigger(RecalcTrigger,TriggerON)),NA())</f>
        <v>2.9794921356929294E-2</v>
      </c>
      <c r="H1808" s="49">
        <f>_xll.qlCalendarAdvance(IborCalendar,$H1807,B1808,"f",FALSE)</f>
        <v>51971</v>
      </c>
      <c r="I1808" s="49">
        <f>_xll.qlInterestRateIndexValueDate(Index1M,$H1808)</f>
        <v>51973</v>
      </c>
      <c r="J1808" s="52">
        <f>IFERROR(_xll.qlIndexFixing(Index1M,$H1808,TRUE,_xll.ohTrigger(RecalcTrigger,Trigger1M)),NA())</f>
        <v>3.0348415143975072E-2</v>
      </c>
      <c r="K1808" s="52">
        <f>IFERROR(_xll.qlIndexFixing(ONIndex1M,I1808,TRUE,_xll.ohTrigger(RecalcTrigger,Trigger1M)),NA())</f>
        <v>3.0310731607841035E-2</v>
      </c>
      <c r="L1808" s="52">
        <f>IFERROR(_xll.qlIndexFixing(Index3M,H1808,TRUE,_xll.ohTrigger(RecalcTrigger,Trigger3M)),NA())</f>
        <v>3.1571564790432521E-2</v>
      </c>
      <c r="M1808" s="52">
        <f>IFERROR(_xll.qlIndexFixing(ONIndex3M,I1808,TRUE,_xll.ohTrigger(RecalcTrigger,Trigger3M)),NA())</f>
        <v>3.1455856087401202E-2</v>
      </c>
      <c r="N1808" s="52">
        <f>IFERROR(_xll.qlIndexFixing(Index6M,$H1808,TRUE,_xll.ohTrigger(RecalcTrigger,Trigger6M)),NA())</f>
        <v>3.2739926017994227E-2</v>
      </c>
      <c r="O1808" s="52">
        <f>IFERROR(_xll.qlIndexFixing(ONIndex6M,I1808,TRUE,_xll.ohTrigger(RecalcTrigger,Trigger6M)),NA())</f>
        <v>3.2491982015017129E-2</v>
      </c>
      <c r="P1808" s="52">
        <f>IFERROR(_xll.qlIndexFixing(Index1Y,$H1808,TRUE,_xll.ohTrigger(RecalcTrigger,Trigger1Y)),NA())</f>
        <v>3.5378306215158487E-2</v>
      </c>
      <c r="Q1808" s="52">
        <f>IFERROR(_xll.qlIndexFixing(ONIndex1Y,I1808,TRUE,_xll.ohTrigger(RecalcTrigger,Trigger1Y)),NA())</f>
        <v>3.4724825052920849E-2</v>
      </c>
    </row>
    <row r="1809" spans="2:17" x14ac:dyDescent="0.2">
      <c r="B1809" s="46" t="s">
        <v>51</v>
      </c>
      <c r="D1809" s="49">
        <f>_xll.qlCalendarAdvance(LocalCalendar,$D1808,B1809,"f",FALSE)</f>
        <v>51987</v>
      </c>
      <c r="E1809" s="49">
        <f>_xll.qlInterestRateIndexValueDate(IndexON,D1809)</f>
        <v>51987</v>
      </c>
      <c r="F1809" s="52">
        <f>IFERROR(_xll.qlIndexFixing(IndexON,D1809,TRUE,_xll.ohTrigger(RecalcTrigger,TriggerON)),NA())</f>
        <v>2.9794245221621551E-2</v>
      </c>
      <c r="H1809" s="49">
        <f>_xll.qlCalendarAdvance(IborCalendar,$H1808,B1809,"f",FALSE)</f>
        <v>51978</v>
      </c>
      <c r="I1809" s="49">
        <f>_xll.qlInterestRateIndexValueDate(Index1M,$H1809)</f>
        <v>51980</v>
      </c>
      <c r="J1809" s="52">
        <f>IFERROR(_xll.qlIndexFixing(Index1M,$H1809,TRUE,_xll.ohTrigger(RecalcTrigger,Trigger1M)),NA())</f>
        <v>3.0348752673460572E-2</v>
      </c>
      <c r="K1809" s="52">
        <f>IFERROR(_xll.qlIndexFixing(ONIndex1M,I1809,TRUE,_xll.ohTrigger(RecalcTrigger,Trigger1M)),NA())</f>
        <v>3.0309885577155526E-2</v>
      </c>
      <c r="L1809" s="52">
        <f>IFERROR(_xll.qlIndexFixing(Index3M,H1809,TRUE,_xll.ohTrigger(RecalcTrigger,Trigger3M)),NA())</f>
        <v>3.1570248725786253E-2</v>
      </c>
      <c r="M1809" s="52">
        <f>IFERROR(_xll.qlIndexFixing(ONIndex3M,I1809,TRUE,_xll.ohTrigger(RecalcTrigger,Trigger3M)),NA())</f>
        <v>3.145461247059167E-2</v>
      </c>
      <c r="N1809" s="52">
        <f>IFERROR(_xll.qlIndexFixing(Index6M,$H1809,TRUE,_xll.ohTrigger(RecalcTrigger,Trigger6M)),NA())</f>
        <v>3.2738284258936344E-2</v>
      </c>
      <c r="O1809" s="52">
        <f>IFERROR(_xll.qlIndexFixing(ONIndex6M,I1809,TRUE,_xll.ohTrigger(RecalcTrigger,Trigger6M)),NA())</f>
        <v>3.2490563967337849E-2</v>
      </c>
      <c r="P1809" s="52">
        <f>IFERROR(_xll.qlIndexFixing(Index1Y,$H1809,TRUE,_xll.ohTrigger(RecalcTrigger,Trigger1Y)),NA())</f>
        <v>3.5378808989224596E-2</v>
      </c>
      <c r="Q1809" s="52">
        <f>IFERROR(_xll.qlIndexFixing(ONIndex1Y,I1809,TRUE,_xll.ohTrigger(RecalcTrigger,Trigger1Y)),NA())</f>
        <v>3.4727805370113884E-2</v>
      </c>
    </row>
    <row r="1810" spans="2:17" x14ac:dyDescent="0.2">
      <c r="B1810" s="46" t="s">
        <v>51</v>
      </c>
      <c r="D1810" s="49">
        <f>_xll.qlCalendarAdvance(LocalCalendar,$D1809,B1810,"f",FALSE)</f>
        <v>51994</v>
      </c>
      <c r="E1810" s="49">
        <f>_xll.qlInterestRateIndexValueDate(IndexON,D1810)</f>
        <v>51994</v>
      </c>
      <c r="F1810" s="52">
        <f>IFERROR(_xll.qlIndexFixing(IndexON,D1810,TRUE,_xll.ohTrigger(RecalcTrigger,TriggerON)),NA())</f>
        <v>2.9793528474479913E-2</v>
      </c>
      <c r="H1810" s="49">
        <f>_xll.qlCalendarAdvance(IborCalendar,$H1809,B1810,"f",FALSE)</f>
        <v>51985</v>
      </c>
      <c r="I1810" s="49">
        <f>_xll.qlInterestRateIndexValueDate(Index1M,$H1810)</f>
        <v>51987</v>
      </c>
      <c r="J1810" s="52">
        <f>IFERROR(_xll.qlIndexFixing(Index1M,$H1810,TRUE,_xll.ohTrigger(RecalcTrigger,Trigger1M)),NA())</f>
        <v>3.0346648984099223E-2</v>
      </c>
      <c r="K1810" s="52">
        <f>IFERROR(_xll.qlIndexFixing(ONIndex1M,I1810,TRUE,_xll.ohTrigger(RecalcTrigger,Trigger1M)),NA())</f>
        <v>3.030902674463043E-2</v>
      </c>
      <c r="L1810" s="52">
        <f>IFERROR(_xll.qlIndexFixing(Index3M,H1810,TRUE,_xll.ohTrigger(RecalcTrigger,Trigger3M)),NA())</f>
        <v>3.1570206856200378E-2</v>
      </c>
      <c r="M1810" s="52">
        <f>IFERROR(_xll.qlIndexFixing(ONIndex3M,I1810,TRUE,_xll.ohTrigger(RecalcTrigger,Trigger3M)),NA())</f>
        <v>3.1453359187354479E-2</v>
      </c>
      <c r="N1810" s="52">
        <f>IFERROR(_xll.qlIndexFixing(Index6M,$H1810,TRUE,_xll.ohTrigger(RecalcTrigger,Trigger6M)),NA())</f>
        <v>3.2740696585392581E-2</v>
      </c>
      <c r="O1810" s="52">
        <f>IFERROR(_xll.qlIndexFixing(ONIndex6M,I1810,TRUE,_xll.ohTrigger(RecalcTrigger,Trigger6M)),NA())</f>
        <v>3.2489130767299201E-2</v>
      </c>
      <c r="P1810" s="52">
        <f>IFERROR(_xll.qlIndexFixing(Index1Y,$H1810,TRUE,_xll.ohTrigger(RecalcTrigger,Trigger1Y)),NA())</f>
        <v>3.5379212373114616E-2</v>
      </c>
      <c r="Q1810" s="52">
        <f>IFERROR(_xll.qlIndexFixing(ONIndex1Y,I1810,TRUE,_xll.ohTrigger(RecalcTrigger,Trigger1Y)),NA())</f>
        <v>3.4730689729585151E-2</v>
      </c>
    </row>
    <row r="1811" spans="2:17" x14ac:dyDescent="0.2">
      <c r="B1811" s="46" t="s">
        <v>51</v>
      </c>
      <c r="D1811" s="49">
        <f>_xll.qlCalendarAdvance(LocalCalendar,$D1810,B1811,"f",FALSE)</f>
        <v>52001</v>
      </c>
      <c r="E1811" s="49">
        <f>_xll.qlInterestRateIndexValueDate(IndexON,D1811)</f>
        <v>52001</v>
      </c>
      <c r="F1811" s="52">
        <f>IFERROR(_xll.qlIndexFixing(IndexON,D1811,TRUE,_xll.ohTrigger(RecalcTrigger,TriggerON)),NA())</f>
        <v>2.9792771115744188E-2</v>
      </c>
      <c r="H1811" s="49">
        <f>_xll.qlCalendarAdvance(IborCalendar,$H1810,B1811,"f",FALSE)</f>
        <v>51992</v>
      </c>
      <c r="I1811" s="49">
        <f>_xll.qlInterestRateIndexValueDate(Index1M,$H1811)</f>
        <v>51994</v>
      </c>
      <c r="J1811" s="52">
        <f>IFERROR(_xll.qlIndexFixing(Index1M,$H1811,TRUE,_xll.ohTrigger(RecalcTrigger,Trigger1M)),NA())</f>
        <v>3.0345746651463112E-2</v>
      </c>
      <c r="K1811" s="52">
        <f>IFERROR(_xll.qlIndexFixing(ONIndex1M,I1811,TRUE,_xll.ohTrigger(RecalcTrigger,Trigger1M)),NA())</f>
        <v>3.030815511034568E-2</v>
      </c>
      <c r="L1811" s="52">
        <f>IFERROR(_xll.qlIndexFixing(Index3M,H1811,TRUE,_xll.ohTrigger(RecalcTrigger,Trigger3M)),NA())</f>
        <v>3.1568870494069853E-2</v>
      </c>
      <c r="M1811" s="52">
        <f>IFERROR(_xll.qlIndexFixing(ONIndex3M,I1811,TRUE,_xll.ohTrigger(RecalcTrigger,Trigger3M)),NA())</f>
        <v>3.1452096237369886E-2</v>
      </c>
      <c r="N1811" s="52">
        <f>IFERROR(_xll.qlIndexFixing(Index6M,$H1811,TRUE,_xll.ohTrigger(RecalcTrigger,Trigger6M)),NA())</f>
        <v>3.2739020268831749E-2</v>
      </c>
      <c r="O1811" s="52">
        <f>IFERROR(_xll.qlIndexFixing(ONIndex6M,I1811,TRUE,_xll.ohTrigger(RecalcTrigger,Trigger6M)),NA())</f>
        <v>3.2487682414741315E-2</v>
      </c>
      <c r="P1811" s="52">
        <f>IFERROR(_xll.qlIndexFixing(Index1Y,$H1811,TRUE,_xll.ohTrigger(RecalcTrigger,Trigger1Y)),NA())</f>
        <v>3.5379516366710495E-2</v>
      </c>
      <c r="Q1811" s="52">
        <f>IFERROR(_xll.qlIndexFixing(ONIndex1Y,I1811,TRUE,_xll.ohTrigger(RecalcTrigger,Trigger1Y)),NA())</f>
        <v>3.4733478130934969E-2</v>
      </c>
    </row>
    <row r="1812" spans="2:17" x14ac:dyDescent="0.2">
      <c r="B1812" s="46" t="s">
        <v>51</v>
      </c>
      <c r="D1812" s="49">
        <f>_xll.qlCalendarAdvance(LocalCalendar,$D1811,B1812,"f",FALSE)</f>
        <v>52008</v>
      </c>
      <c r="E1812" s="49">
        <f>_xll.qlInterestRateIndexValueDate(IndexON,D1812)</f>
        <v>52008</v>
      </c>
      <c r="F1812" s="52">
        <f>IFERROR(_xll.qlIndexFixing(IndexON,D1812,TRUE,_xll.ohTrigger(RecalcTrigger,TriggerON)),NA())</f>
        <v>2.9791973145174566E-2</v>
      </c>
      <c r="H1812" s="49">
        <f>_xll.qlCalendarAdvance(IborCalendar,$H1811,B1812,"f",FALSE)</f>
        <v>51999</v>
      </c>
      <c r="I1812" s="49">
        <f>_xll.qlInterestRateIndexValueDate(Index1M,$H1812)</f>
        <v>52001</v>
      </c>
      <c r="J1812" s="52">
        <f>IFERROR(_xll.qlIndexFixing(Index1M,$H1812,TRUE,_xll.ohTrigger(RecalcTrigger,Trigger1M)),NA())</f>
        <v>3.0344831483706536E-2</v>
      </c>
      <c r="K1812" s="52">
        <f>IFERROR(_xll.qlIndexFixing(ONIndex1M,I1812,TRUE,_xll.ohTrigger(RecalcTrigger,Trigger1M)),NA())</f>
        <v>3.0307270674461151E-2</v>
      </c>
      <c r="L1812" s="52">
        <f>IFERROR(_xll.qlIndexFixing(Index3M,H1812,TRUE,_xll.ohTrigger(RecalcTrigger,Trigger3M)),NA())</f>
        <v>3.1567524388667056E-2</v>
      </c>
      <c r="M1812" s="52">
        <f>IFERROR(_xll.qlIndexFixing(ONIndex3M,I1812,TRUE,_xll.ohTrigger(RecalcTrigger,Trigger3M)),NA())</f>
        <v>3.1450823620797763E-2</v>
      </c>
      <c r="N1812" s="52">
        <f>IFERROR(_xll.qlIndexFixing(Index6M,$H1812,TRUE,_xll.ohTrigger(RecalcTrigger,Trigger6M)),NA())</f>
        <v>3.2737328546360828E-2</v>
      </c>
      <c r="O1812" s="52">
        <f>IFERROR(_xll.qlIndexFixing(ONIndex6M,I1812,TRUE,_xll.ohTrigger(RecalcTrigger,Trigger6M)),NA())</f>
        <v>3.2486218909824061E-2</v>
      </c>
      <c r="P1812" s="52">
        <f>IFERROR(_xll.qlIndexFixing(Index1Y,$H1812,TRUE,_xll.ohTrigger(RecalcTrigger,Trigger1Y)),NA())</f>
        <v>3.5379720969923555E-2</v>
      </c>
      <c r="Q1812" s="52">
        <f>IFERROR(_xll.qlIndexFixing(ONIndex1Y,I1812,TRUE,_xll.ohTrigger(RecalcTrigger,Trigger1Y)),NA())</f>
        <v>3.4736170574563019E-2</v>
      </c>
    </row>
    <row r="1813" spans="2:17" x14ac:dyDescent="0.2">
      <c r="B1813" s="46" t="s">
        <v>51</v>
      </c>
      <c r="D1813" s="49">
        <f>_xll.qlCalendarAdvance(LocalCalendar,$D1812,B1813,"f",FALSE)</f>
        <v>52015</v>
      </c>
      <c r="E1813" s="49">
        <f>_xll.qlInterestRateIndexValueDate(IndexON,D1813)</f>
        <v>52015</v>
      </c>
      <c r="F1813" s="52">
        <f>IFERROR(_xll.qlIndexFixing(IndexON,D1813,TRUE,_xll.ohTrigger(RecalcTrigger,TriggerON)),NA())</f>
        <v>2.9791134563010857E-2</v>
      </c>
      <c r="H1813" s="49">
        <f>_xll.qlCalendarAdvance(IborCalendar,$H1812,B1813,"f",FALSE)</f>
        <v>52006</v>
      </c>
      <c r="I1813" s="49">
        <f>_xll.qlInterestRateIndexValueDate(Index1M,$H1813)</f>
        <v>52008</v>
      </c>
      <c r="J1813" s="52">
        <f>IFERROR(_xll.qlIndexFixing(Index1M,$H1813,TRUE,_xll.ohTrigger(RecalcTrigger,Trigger1M)),NA())</f>
        <v>3.0343903480824497E-2</v>
      </c>
      <c r="K1813" s="52">
        <f>IFERROR(_xll.qlIndexFixing(ONIndex1M,I1813,TRUE,_xll.ohTrigger(RecalcTrigger,Trigger1M)),NA())</f>
        <v>3.0306373436657097E-2</v>
      </c>
      <c r="L1813" s="52">
        <f>IFERROR(_xll.qlIndexFixing(Index3M,H1813,TRUE,_xll.ohTrigger(RecalcTrigger,Trigger3M)),NA())</f>
        <v>3.1566168540003284E-2</v>
      </c>
      <c r="M1813" s="52">
        <f>IFERROR(_xll.qlIndexFixing(ONIndex3M,I1813,TRUE,_xll.ohTrigger(RecalcTrigger,Trigger3M)),NA())</f>
        <v>3.1449541337797982E-2</v>
      </c>
      <c r="N1813" s="52">
        <f>IFERROR(_xll.qlIndexFixing(Index6M,$H1813,TRUE,_xll.ohTrigger(RecalcTrigger,Trigger6M)),NA())</f>
        <v>3.2735621418019341E-2</v>
      </c>
      <c r="O1813" s="52">
        <f>IFERROR(_xll.qlIndexFixing(ONIndex6M,I1813,TRUE,_xll.ohTrigger(RecalcTrigger,Trigger6M)),NA())</f>
        <v>3.2484740252467503E-2</v>
      </c>
      <c r="P1813" s="52">
        <f>IFERROR(_xll.qlIndexFixing(Index1Y,$H1813,TRUE,_xll.ohTrigger(RecalcTrigger,Trigger1Y)),NA())</f>
        <v>3.5379826182694432E-2</v>
      </c>
      <c r="Q1813" s="52">
        <f>IFERROR(_xll.qlIndexFixing(ONIndex1Y,I1813,TRUE,_xll.ohTrigger(RecalcTrigger,Trigger1Y)),NA())</f>
        <v>3.4738767060149556E-2</v>
      </c>
    </row>
    <row r="1814" spans="2:17" x14ac:dyDescent="0.2">
      <c r="B1814" s="46" t="s">
        <v>51</v>
      </c>
      <c r="D1814" s="49">
        <f>_xll.qlCalendarAdvance(LocalCalendar,$D1813,B1814,"f",FALSE)</f>
        <v>52022</v>
      </c>
      <c r="E1814" s="49">
        <f>_xll.qlInterestRateIndexValueDate(IndexON,D1814)</f>
        <v>52022</v>
      </c>
      <c r="F1814" s="52">
        <f>IFERROR(_xll.qlIndexFixing(IndexON,D1814,TRUE,_xll.ohTrigger(RecalcTrigger,TriggerON)),NA())</f>
        <v>2.9790255369093188E-2</v>
      </c>
      <c r="H1814" s="49">
        <f>_xll.qlCalendarAdvance(IborCalendar,$H1813,B1814,"f",FALSE)</f>
        <v>52013</v>
      </c>
      <c r="I1814" s="49">
        <f>_xll.qlInterestRateIndexValueDate(Index1M,$H1814)</f>
        <v>52015</v>
      </c>
      <c r="J1814" s="52">
        <f>IFERROR(_xll.qlIndexFixing(Index1M,$H1814,TRUE,_xll.ohTrigger(RecalcTrigger,Trigger1M)),NA())</f>
        <v>3.0342962642824489E-2</v>
      </c>
      <c r="K1814" s="52">
        <f>IFERROR(_xll.qlIndexFixing(ONIndex1M,I1814,TRUE,_xll.ohTrigger(RecalcTrigger,Trigger1M)),NA())</f>
        <v>3.0305463397253263E-2</v>
      </c>
      <c r="L1814" s="52">
        <f>IFERROR(_xll.qlIndexFixing(Index3M,H1814,TRUE,_xll.ohTrigger(RecalcTrigger,Trigger3M)),NA())</f>
        <v>3.1564802948087216E-2</v>
      </c>
      <c r="M1814" s="52">
        <f>IFERROR(_xll.qlIndexFixing(ONIndex3M,I1814,TRUE,_xll.ohTrigger(RecalcTrigger,Trigger3M)),NA())</f>
        <v>3.1448249388130733E-2</v>
      </c>
      <c r="N1814" s="52">
        <f>IFERROR(_xll.qlIndexFixing(Index6M,$H1814,TRUE,_xll.ohTrigger(RecalcTrigger,Trigger6M)),NA())</f>
        <v>3.2729844436645249E-2</v>
      </c>
      <c r="O1814" s="52">
        <f>IFERROR(_xll.qlIndexFixing(ONIndex6M,I1814,TRUE,_xll.ohTrigger(RecalcTrigger,Trigger6M)),NA())</f>
        <v>3.2483246442671643E-2</v>
      </c>
      <c r="P1814" s="52">
        <f>IFERROR(_xll.qlIndexFixing(Index1Y,$H1814,TRUE,_xll.ohTrigger(RecalcTrigger,Trigger1Y)),NA())</f>
        <v>3.5379832004992257E-2</v>
      </c>
      <c r="Q1814" s="52">
        <f>IFERROR(_xll.qlIndexFixing(ONIndex1Y,I1814,TRUE,_xll.ohTrigger(RecalcTrigger,Trigger1Y)),NA())</f>
        <v>3.4741267587854452E-2</v>
      </c>
    </row>
    <row r="1815" spans="2:17" x14ac:dyDescent="0.2">
      <c r="B1815" s="46" t="s">
        <v>51</v>
      </c>
      <c r="D1815" s="49">
        <f>_xll.qlCalendarAdvance(LocalCalendar,$D1814,B1815,"f",FALSE)</f>
        <v>52029</v>
      </c>
      <c r="E1815" s="49">
        <f>_xll.qlInterestRateIndexValueDate(IndexON,D1815)</f>
        <v>52029</v>
      </c>
      <c r="F1815" s="52">
        <f>IFERROR(_xll.qlIndexFixing(IndexON,D1815,TRUE,_xll.ohTrigger(RecalcTrigger,TriggerON)),NA())</f>
        <v>2.9789335563501496E-2</v>
      </c>
      <c r="H1815" s="49">
        <f>_xll.qlCalendarAdvance(IborCalendar,$H1814,B1815,"f",FALSE)</f>
        <v>52020</v>
      </c>
      <c r="I1815" s="49">
        <f>_xll.qlInterestRateIndexValueDate(Index1M,$H1815)</f>
        <v>52022</v>
      </c>
      <c r="J1815" s="52">
        <f>IFERROR(_xll.qlIndexFixing(Index1M,$H1815,TRUE,_xll.ohTrigger(RecalcTrigger,Trigger1M)),NA())</f>
        <v>3.0342008969706513E-2</v>
      </c>
      <c r="K1815" s="52">
        <f>IFERROR(_xll.qlIndexFixing(ONIndex1M,I1815,TRUE,_xll.ohTrigger(RecalcTrigger,Trigger1M)),NA())</f>
        <v>3.030454055600984E-2</v>
      </c>
      <c r="L1815" s="52">
        <f>IFERROR(_xll.qlIndexFixing(Index3M,H1815,TRUE,_xll.ohTrigger(RecalcTrigger,Trigger3M)),NA())</f>
        <v>3.1563427612928407E-2</v>
      </c>
      <c r="M1815" s="52">
        <f>IFERROR(_xll.qlIndexFixing(ONIndex3M,I1815,TRUE,_xll.ohTrigger(RecalcTrigger,Trigger3M)),NA())</f>
        <v>3.1446947771796019E-2</v>
      </c>
      <c r="N1815" s="52">
        <f>IFERROR(_xll.qlIndexFixing(Index6M,$H1815,TRUE,_xll.ohTrigger(RecalcTrigger,Trigger6M)),NA())</f>
        <v>3.2728110267060045E-2</v>
      </c>
      <c r="O1815" s="52">
        <f>IFERROR(_xll.qlIndexFixing(ONIndex6M,I1815,TRUE,_xll.ohTrigger(RecalcTrigger,Trigger6M)),NA())</f>
        <v>3.2481737480516415E-2</v>
      </c>
      <c r="P1815" s="52">
        <f>IFERROR(_xll.qlIndexFixing(Index1Y,$H1815,TRUE,_xll.ohTrigger(RecalcTrigger,Trigger1Y)),NA())</f>
        <v>3.5379738436815265E-2</v>
      </c>
      <c r="Q1815" s="52">
        <f>IFERROR(_xll.qlIndexFixing(ONIndex1Y,I1815,TRUE,_xll.ohTrigger(RecalcTrigger,Trigger1Y)),NA())</f>
        <v>3.4743672157677707E-2</v>
      </c>
    </row>
    <row r="1816" spans="2:17" x14ac:dyDescent="0.2">
      <c r="B1816" s="46" t="s">
        <v>51</v>
      </c>
      <c r="D1816" s="49">
        <f>_xll.qlCalendarAdvance(LocalCalendar,$D1815,B1816,"f",FALSE)</f>
        <v>52036</v>
      </c>
      <c r="E1816" s="49">
        <f>_xll.qlInterestRateIndexValueDate(IndexON,D1816)</f>
        <v>52036</v>
      </c>
      <c r="F1816" s="52">
        <f>IFERROR(_xll.qlIndexFixing(IndexON,D1816,TRUE,_xll.ohTrigger(RecalcTrigger,TriggerON)),NA())</f>
        <v>2.9788375146075907E-2</v>
      </c>
      <c r="H1816" s="49">
        <f>_xll.qlCalendarAdvance(IborCalendar,$H1815,B1816,"f",FALSE)</f>
        <v>52027</v>
      </c>
      <c r="I1816" s="49">
        <f>_xll.qlInterestRateIndexValueDate(Index1M,$H1816)</f>
        <v>52029</v>
      </c>
      <c r="J1816" s="52">
        <f>IFERROR(_xll.qlIndexFixing(Index1M,$H1816,TRUE,_xll.ohTrigger(RecalcTrigger,Trigger1M)),NA())</f>
        <v>3.0341042461475565E-2</v>
      </c>
      <c r="K1816" s="52">
        <f>IFERROR(_xll.qlIndexFixing(ONIndex1M,I1816,TRUE,_xll.ohTrigger(RecalcTrigger,Trigger1M)),NA())</f>
        <v>3.0303604913086701E-2</v>
      </c>
      <c r="L1816" s="52">
        <f>IFERROR(_xll.qlIndexFixing(Index3M,H1816,TRUE,_xll.ohTrigger(RecalcTrigger,Trigger3M)),NA())</f>
        <v>3.1562042534537302E-2</v>
      </c>
      <c r="M1816" s="52">
        <f>IFERROR(_xll.qlIndexFixing(ONIndex3M,I1816,TRUE,_xll.ohTrigger(RecalcTrigger,Trigger3M)),NA())</f>
        <v>3.144563648895371E-2</v>
      </c>
      <c r="N1816" s="52">
        <f>IFERROR(_xll.qlIndexFixing(Index6M,$H1816,TRUE,_xll.ohTrigger(RecalcTrigger,Trigger6M)),NA())</f>
        <v>3.2726360695857819E-2</v>
      </c>
      <c r="O1816" s="52">
        <f>IFERROR(_xll.qlIndexFixing(ONIndex6M,I1816,TRUE,_xll.ohTrigger(RecalcTrigger,Trigger6M)),NA())</f>
        <v>3.2480213365841948E-2</v>
      </c>
      <c r="P1816" s="52">
        <f>IFERROR(_xll.qlIndexFixing(Index1Y,$H1816,TRUE,_xll.ohTrigger(RecalcTrigger,Trigger1Y)),NA())</f>
        <v>3.5379545478190631E-2</v>
      </c>
      <c r="Q1816" s="52">
        <f>IFERROR(_xll.qlIndexFixing(ONIndex1Y,I1816,TRUE,_xll.ohTrigger(RecalcTrigger,Trigger1Y)),NA())</f>
        <v>3.4745980769539386E-2</v>
      </c>
    </row>
    <row r="1817" spans="2:17" x14ac:dyDescent="0.2">
      <c r="B1817" s="46" t="s">
        <v>51</v>
      </c>
      <c r="D1817" s="49">
        <f>_xll.qlCalendarAdvance(LocalCalendar,$D1816,B1817,"f",FALSE)</f>
        <v>52043</v>
      </c>
      <c r="E1817" s="49">
        <f>_xll.qlInterestRateIndexValueDate(IndexON,D1817)</f>
        <v>52043</v>
      </c>
      <c r="F1817" s="52">
        <f>IFERROR(_xll.qlIndexFixing(IndexON,D1817,TRUE,_xll.ohTrigger(RecalcTrigger,TriggerON)),NA())</f>
        <v>2.9787374117136167E-2</v>
      </c>
      <c r="H1817" s="49">
        <f>_xll.qlCalendarAdvance(IborCalendar,$H1816,B1817,"f",FALSE)</f>
        <v>52034</v>
      </c>
      <c r="I1817" s="49">
        <f>_xll.qlInterestRateIndexValueDate(Index1M,$H1817)</f>
        <v>52036</v>
      </c>
      <c r="J1817" s="52">
        <f>IFERROR(_xll.qlIndexFixing(Index1M,$H1817,TRUE,_xll.ohTrigger(RecalcTrigger,Trigger1M)),NA())</f>
        <v>3.034006311813664E-2</v>
      </c>
      <c r="K1817" s="52">
        <f>IFERROR(_xll.qlIndexFixing(ONIndex1M,I1817,TRUE,_xll.ohTrigger(RecalcTrigger,Trigger1M)),NA())</f>
        <v>3.030265646840391E-2</v>
      </c>
      <c r="L1817" s="52">
        <f>IFERROR(_xll.qlIndexFixing(Index3M,H1817,TRUE,_xll.ohTrigger(RecalcTrigger,Trigger3M)),NA())</f>
        <v>3.1560647712926916E-2</v>
      </c>
      <c r="M1817" s="52">
        <f>IFERROR(_xll.qlIndexFixing(ONIndex3M,I1817,TRUE,_xll.ohTrigger(RecalcTrigger,Trigger3M)),NA())</f>
        <v>3.144431553952387E-2</v>
      </c>
      <c r="N1817" s="52">
        <f>IFERROR(_xll.qlIndexFixing(Index6M,$H1817,TRUE,_xll.ohTrigger(RecalcTrigger,Trigger6M)),NA())</f>
        <v>3.2724595723080049E-2</v>
      </c>
      <c r="O1817" s="52">
        <f>IFERROR(_xll.qlIndexFixing(ONIndex6M,I1817,TRUE,_xll.ohTrigger(RecalcTrigger,Trigger6M)),NA())</f>
        <v>3.2478674098808114E-2</v>
      </c>
      <c r="P1817" s="52">
        <f>IFERROR(_xll.qlIndexFixing(Index1Y,$H1817,TRUE,_xll.ohTrigger(RecalcTrigger,Trigger1Y)),NA())</f>
        <v>3.5379253129174837E-2</v>
      </c>
      <c r="Q1817" s="52">
        <f>IFERROR(_xll.qlIndexFixing(ONIndex1Y,I1817,TRUE,_xll.ohTrigger(RecalcTrigger,Trigger1Y)),NA())</f>
        <v>3.4748193423519425E-2</v>
      </c>
    </row>
    <row r="1818" spans="2:17" x14ac:dyDescent="0.2">
      <c r="B1818" s="46" t="s">
        <v>51</v>
      </c>
      <c r="D1818" s="49">
        <f>_xll.qlCalendarAdvance(LocalCalendar,$D1817,B1818,"f",FALSE)</f>
        <v>52050</v>
      </c>
      <c r="E1818" s="49">
        <f>_xll.qlInterestRateIndexValueDate(IndexON,D1818)</f>
        <v>52050</v>
      </c>
      <c r="F1818" s="52">
        <f>IFERROR(_xll.qlIndexFixing(IndexON,D1818,TRUE,_xll.ohTrigger(RecalcTrigger,TriggerON)),NA())</f>
        <v>2.978980038642165E-2</v>
      </c>
      <c r="H1818" s="49">
        <f>_xll.qlCalendarAdvance(IborCalendar,$H1817,B1818,"f",FALSE)</f>
        <v>52041</v>
      </c>
      <c r="I1818" s="49">
        <f>_xll.qlInterestRateIndexValueDate(Index1M,$H1818)</f>
        <v>52043</v>
      </c>
      <c r="J1818" s="52">
        <f>IFERROR(_xll.qlIndexFixing(Index1M,$H1818,TRUE,_xll.ohTrigger(RecalcTrigger,Trigger1M)),NA())</f>
        <v>3.0339070939692236E-2</v>
      </c>
      <c r="K1818" s="52">
        <f>IFERROR(_xll.qlIndexFixing(ONIndex1M,I1818,TRUE,_xll.ohTrigger(RecalcTrigger,Trigger1M)),NA())</f>
        <v>3.0301695221961467E-2</v>
      </c>
      <c r="L1818" s="52">
        <f>IFERROR(_xll.qlIndexFixing(Index3M,H1818,TRUE,_xll.ohTrigger(RecalcTrigger,Trigger3M)),NA())</f>
        <v>3.1559243148103336E-2</v>
      </c>
      <c r="M1818" s="52">
        <f>IFERROR(_xll.qlIndexFixing(ONIndex3M,I1818,TRUE,_xll.ohTrigger(RecalcTrigger,Trigger3M)),NA())</f>
        <v>3.1442984923426565E-2</v>
      </c>
      <c r="N1818" s="52">
        <f>IFERROR(_xll.qlIndexFixing(Index6M,$H1818,TRUE,_xll.ohTrigger(RecalcTrigger,Trigger6M)),NA())</f>
        <v>3.2726854689669627E-2</v>
      </c>
      <c r="O1818" s="52">
        <f>IFERROR(_xll.qlIndexFixing(ONIndex6M,I1818,TRUE,_xll.ohTrigger(RecalcTrigger,Trigger6M)),NA())</f>
        <v>3.2477119679334976E-2</v>
      </c>
      <c r="P1818" s="52">
        <f>IFERROR(_xll.qlIndexFixing(Index1Y,$H1818,TRUE,_xll.ohTrigger(RecalcTrigger,Trigger1Y)),NA())</f>
        <v>3.5378861389853092E-2</v>
      </c>
      <c r="Q1818" s="52">
        <f>IFERROR(_xll.qlIndexFixing(ONIndex1Y,I1818,TRUE,_xll.ohTrigger(RecalcTrigger,Trigger1Y)),NA())</f>
        <v>3.475031011945795E-2</v>
      </c>
    </row>
    <row r="1819" spans="2:17" x14ac:dyDescent="0.2">
      <c r="B1819" s="46" t="s">
        <v>51</v>
      </c>
      <c r="D1819" s="49">
        <f>_xll.qlCalendarAdvance(LocalCalendar,$D1818,B1819,"f",FALSE)</f>
        <v>52057</v>
      </c>
      <c r="E1819" s="49">
        <f>_xll.qlInterestRateIndexValueDate(IndexON,D1819)</f>
        <v>52057</v>
      </c>
      <c r="F1819" s="52">
        <f>IFERROR(_xll.qlIndexFixing(IndexON,D1819,TRUE,_xll.ohTrigger(RecalcTrigger,TriggerON)),NA())</f>
        <v>2.9785250223994808E-2</v>
      </c>
      <c r="H1819" s="49">
        <f>_xll.qlCalendarAdvance(IborCalendar,$H1818,B1819,"f",FALSE)</f>
        <v>52048</v>
      </c>
      <c r="I1819" s="49">
        <f>_xll.qlInterestRateIndexValueDate(Index1M,$H1819)</f>
        <v>52050</v>
      </c>
      <c r="J1819" s="52">
        <f>IFERROR(_xll.qlIndexFixing(Index1M,$H1819,TRUE,_xll.ohTrigger(RecalcTrigger,Trigger1M)),NA())</f>
        <v>3.0338065926139857E-2</v>
      </c>
      <c r="K1819" s="52">
        <f>IFERROR(_xll.qlIndexFixing(ONIndex1M,I1819,TRUE,_xll.ohTrigger(RecalcTrigger,Trigger1M)),NA())</f>
        <v>3.0304336338886628E-2</v>
      </c>
      <c r="L1819" s="52">
        <f>IFERROR(_xll.qlIndexFixing(Index3M,H1819,TRUE,_xll.ohTrigger(RecalcTrigger,Trigger3M)),NA())</f>
        <v>3.1557828840080467E-2</v>
      </c>
      <c r="M1819" s="52">
        <f>IFERROR(_xll.qlIndexFixing(ONIndex3M,I1819,TRUE,_xll.ohTrigger(RecalcTrigger,Trigger3M)),NA())</f>
        <v>3.1445475291598246E-2</v>
      </c>
      <c r="N1819" s="52">
        <f>IFERROR(_xll.qlIndexFixing(Index6M,$H1819,TRUE,_xll.ohTrigger(RecalcTrigger,Trigger6M)),NA())</f>
        <v>3.2725055126959168E-2</v>
      </c>
      <c r="O1819" s="52">
        <f>IFERROR(_xll.qlIndexFixing(ONIndex6M,I1819,TRUE,_xll.ohTrigger(RecalcTrigger,Trigger6M)),NA())</f>
        <v>3.2479606200863653E-2</v>
      </c>
      <c r="P1819" s="52">
        <f>IFERROR(_xll.qlIndexFixing(Index1Y,$H1819,TRUE,_xll.ohTrigger(RecalcTrigger,Trigger1Y)),NA())</f>
        <v>3.5383220509722695E-2</v>
      </c>
      <c r="Q1819" s="52">
        <f>IFERROR(_xll.qlIndexFixing(ONIndex1Y,I1819,TRUE,_xll.ohTrigger(RecalcTrigger,Trigger1Y)),NA())</f>
        <v>3.4757782795256098E-2</v>
      </c>
    </row>
    <row r="1820" spans="2:17" x14ac:dyDescent="0.2">
      <c r="B1820" s="46" t="s">
        <v>51</v>
      </c>
      <c r="D1820" s="49">
        <f>_xll.qlCalendarAdvance(LocalCalendar,$D1819,B1820,"f",FALSE)</f>
        <v>52064</v>
      </c>
      <c r="E1820" s="49">
        <f>_xll.qlInterestRateIndexValueDate(IndexON,D1820)</f>
        <v>52064</v>
      </c>
      <c r="F1820" s="52">
        <f>IFERROR(_xll.qlIndexFixing(IndexON,D1820,TRUE,_xll.ohTrigger(RecalcTrigger,TriggerON)),NA())</f>
        <v>2.9784127359953061E-2</v>
      </c>
      <c r="H1820" s="49">
        <f>_xll.qlCalendarAdvance(IborCalendar,$H1819,B1820,"f",FALSE)</f>
        <v>52055</v>
      </c>
      <c r="I1820" s="49">
        <f>_xll.qlInterestRateIndexValueDate(Index1M,$H1820)</f>
        <v>52057</v>
      </c>
      <c r="J1820" s="52">
        <f>IFERROR(_xll.qlIndexFixing(Index1M,$H1820,TRUE,_xll.ohTrigger(RecalcTrigger,Trigger1M)),NA())</f>
        <v>3.033704807749199E-2</v>
      </c>
      <c r="K1820" s="52">
        <f>IFERROR(_xll.qlIndexFixing(ONIndex1M,I1820,TRUE,_xll.ohTrigger(RecalcTrigger,Trigger1M)),NA())</f>
        <v>3.0299734323797622E-2</v>
      </c>
      <c r="L1820" s="52">
        <f>IFERROR(_xll.qlIndexFixing(Index3M,H1820,TRUE,_xll.ohTrigger(RecalcTrigger,Trigger3M)),NA())</f>
        <v>3.1556404788866121E-2</v>
      </c>
      <c r="M1820" s="52">
        <f>IFERROR(_xll.qlIndexFixing(ONIndex3M,I1820,TRUE,_xll.ohTrigger(RecalcTrigger,Trigger3M)),NA())</f>
        <v>3.1440294691549298E-2</v>
      </c>
      <c r="N1820" s="52">
        <f>IFERROR(_xll.qlIndexFixing(Index6M,$H1820,TRUE,_xll.ohTrigger(RecalcTrigger,Trigger6M)),NA())</f>
        <v>3.2723240158666088E-2</v>
      </c>
      <c r="O1820" s="52">
        <f>IFERROR(_xll.qlIndexFixing(ONIndex6M,I1820,TRUE,_xll.ohTrigger(RecalcTrigger,Trigger6M)),NA())</f>
        <v>3.2473965382990855E-2</v>
      </c>
      <c r="P1820" s="52">
        <f>IFERROR(_xll.qlIndexFixing(Index1Y,$H1820,TRUE,_xll.ohTrigger(RecalcTrigger,Trigger1Y)),NA())</f>
        <v>3.5377779740778562E-2</v>
      </c>
      <c r="Q1820" s="52">
        <f>IFERROR(_xll.qlIndexFixing(ONIndex1Y,I1820,TRUE,_xll.ohTrigger(RecalcTrigger,Trigger1Y)),NA())</f>
        <v>3.4754255637610143E-2</v>
      </c>
    </row>
    <row r="1821" spans="2:17" x14ac:dyDescent="0.2">
      <c r="B1821" s="46" t="s">
        <v>51</v>
      </c>
      <c r="D1821" s="49">
        <f>_xll.qlCalendarAdvance(LocalCalendar,$D1820,B1821,"f",FALSE)</f>
        <v>52071</v>
      </c>
      <c r="E1821" s="49">
        <f>_xll.qlInterestRateIndexValueDate(IndexON,D1821)</f>
        <v>52071</v>
      </c>
      <c r="F1821" s="52">
        <f>IFERROR(_xll.qlIndexFixing(IndexON,D1821,TRUE,_xll.ohTrigger(RecalcTrigger,TriggerON)),NA())</f>
        <v>2.9782963883997482E-2</v>
      </c>
      <c r="H1821" s="49">
        <f>_xll.qlCalendarAdvance(IborCalendar,$H1820,B1821,"f",FALSE)</f>
        <v>52062</v>
      </c>
      <c r="I1821" s="49">
        <f>_xll.qlInterestRateIndexValueDate(Index1M,$H1821)</f>
        <v>52064</v>
      </c>
      <c r="J1821" s="52">
        <f>IFERROR(_xll.qlIndexFixing(Index1M,$H1821,TRUE,_xll.ohTrigger(RecalcTrigger,Trigger1M)),NA())</f>
        <v>3.033601739374614E-2</v>
      </c>
      <c r="K1821" s="52">
        <f>IFERROR(_xll.qlIndexFixing(ONIndex1M,I1821,TRUE,_xll.ohTrigger(RecalcTrigger,Trigger1M)),NA())</f>
        <v>3.0298734672076222E-2</v>
      </c>
      <c r="L1821" s="52">
        <f>IFERROR(_xll.qlIndexFixing(Index3M,H1821,TRUE,_xll.ohTrigger(RecalcTrigger,Trigger3M)),NA())</f>
        <v>3.1554970994473346E-2</v>
      </c>
      <c r="M1821" s="52">
        <f>IFERROR(_xll.qlIndexFixing(ONIndex3M,I1821,TRUE,_xll.ohTrigger(RecalcTrigger,Trigger3M)),NA())</f>
        <v>3.1438935075849272E-2</v>
      </c>
      <c r="N1821" s="52">
        <f>IFERROR(_xll.qlIndexFixing(Index6M,$H1821,TRUE,_xll.ohTrigger(RecalcTrigger,Trigger6M)),NA())</f>
        <v>3.2722752360068989E-2</v>
      </c>
      <c r="O1821" s="52">
        <f>IFERROR(_xll.qlIndexFixing(ONIndex6M,I1821,TRUE,_xll.ohTrigger(RecalcTrigger,Trigger6M)),NA())</f>
        <v>3.2472365506199807E-2</v>
      </c>
      <c r="P1821" s="52">
        <f>IFERROR(_xll.qlIndexFixing(Index1Y,$H1821,TRUE,_xll.ohTrigger(RecalcTrigger,Trigger1Y)),NA())</f>
        <v>3.5377089831341364E-2</v>
      </c>
      <c r="Q1821" s="52">
        <f>IFERROR(_xll.qlIndexFixing(ONIndex1Y,I1821,TRUE,_xll.ohTrigger(RecalcTrigger,Trigger1Y)),NA())</f>
        <v>3.4756084459823811E-2</v>
      </c>
    </row>
    <row r="1822" spans="2:17" x14ac:dyDescent="0.2">
      <c r="B1822" s="46" t="s">
        <v>51</v>
      </c>
      <c r="D1822" s="49">
        <f>_xll.qlCalendarAdvance(LocalCalendar,$D1821,B1822,"f",FALSE)</f>
        <v>52078</v>
      </c>
      <c r="E1822" s="49">
        <f>_xll.qlInterestRateIndexValueDate(IndexON,D1822)</f>
        <v>52078</v>
      </c>
      <c r="F1822" s="52">
        <f>IFERROR(_xll.qlIndexFixing(IndexON,D1822,TRUE,_xll.ohTrigger(RecalcTrigger,TriggerON)),NA())</f>
        <v>2.9781759796447815E-2</v>
      </c>
      <c r="H1822" s="49">
        <f>_xll.qlCalendarAdvance(IborCalendar,$H1821,B1822,"f",FALSE)</f>
        <v>52069</v>
      </c>
      <c r="I1822" s="49">
        <f>_xll.qlInterestRateIndexValueDate(Index1M,$H1822)</f>
        <v>52071</v>
      </c>
      <c r="J1822" s="52">
        <f>IFERROR(_xll.qlIndexFixing(Index1M,$H1822,TRUE,_xll.ohTrigger(RecalcTrigger,Trigger1M)),NA())</f>
        <v>3.0336175089865334E-2</v>
      </c>
      <c r="K1822" s="52">
        <f>IFERROR(_xll.qlIndexFixing(ONIndex1M,I1822,TRUE,_xll.ohTrigger(RecalcTrigger,Trigger1M)),NA())</f>
        <v>3.0297722218675105E-2</v>
      </c>
      <c r="L1822" s="52">
        <f>IFERROR(_xll.qlIndexFixing(Index3M,H1822,TRUE,_xll.ohTrigger(RecalcTrigger,Trigger3M)),NA())</f>
        <v>3.1553527456911687E-2</v>
      </c>
      <c r="M1822" s="52">
        <f>IFERROR(_xll.qlIndexFixing(ONIndex3M,I1822,TRUE,_xll.ohTrigger(RecalcTrigger,Trigger3M)),NA())</f>
        <v>3.1437565793401845E-2</v>
      </c>
      <c r="N1822" s="52">
        <f>IFERROR(_xll.qlIndexFixing(Index6M,$H1822,TRUE,_xll.ohTrigger(RecalcTrigger,Trigger6M)),NA())</f>
        <v>3.2719564005504423E-2</v>
      </c>
      <c r="O1822" s="52">
        <f>IFERROR(_xll.qlIndexFixing(ONIndex6M,I1822,TRUE,_xll.ohTrigger(RecalcTrigger,Trigger6M)),NA())</f>
        <v>3.2470750476969457E-2</v>
      </c>
      <c r="P1822" s="52">
        <f>IFERROR(_xll.qlIndexFixing(Index1Y,$H1822,TRUE,_xll.ohTrigger(RecalcTrigger,Trigger1Y)),NA())</f>
        <v>3.5376300532229815E-2</v>
      </c>
      <c r="Q1822" s="52">
        <f>IFERROR(_xll.qlIndexFixing(ONIndex1Y,I1822,TRUE,_xll.ohTrigger(RecalcTrigger,Trigger1Y)),NA())</f>
        <v>3.4757817324155837E-2</v>
      </c>
    </row>
    <row r="1823" spans="2:17" x14ac:dyDescent="0.2">
      <c r="B1823" s="46" t="s">
        <v>51</v>
      </c>
      <c r="D1823" s="49">
        <f>_xll.qlCalendarAdvance(LocalCalendar,$D1822,B1823,"f",FALSE)</f>
        <v>52085</v>
      </c>
      <c r="E1823" s="49">
        <f>_xll.qlInterestRateIndexValueDate(IndexON,D1823)</f>
        <v>52085</v>
      </c>
      <c r="F1823" s="52">
        <f>IFERROR(_xll.qlIndexFixing(IndexON,D1823,TRUE,_xll.ohTrigger(RecalcTrigger,TriggerON)),NA())</f>
        <v>2.9780515097224125E-2</v>
      </c>
      <c r="H1823" s="49">
        <f>_xll.qlCalendarAdvance(IborCalendar,$H1822,B1823,"f",FALSE)</f>
        <v>52076</v>
      </c>
      <c r="I1823" s="49">
        <f>_xll.qlInterestRateIndexValueDate(Index1M,$H1823)</f>
        <v>52078</v>
      </c>
      <c r="J1823" s="52">
        <f>IFERROR(_xll.qlIndexFixing(Index1M,$H1823,TRUE,_xll.ohTrigger(RecalcTrigger,Trigger1M)),NA())</f>
        <v>3.033031672209692E-2</v>
      </c>
      <c r="K1823" s="52">
        <f>IFERROR(_xll.qlIndexFixing(ONIndex1M,I1823,TRUE,_xll.ohTrigger(RecalcTrigger,Trigger1M)),NA())</f>
        <v>3.0296696963514336E-2</v>
      </c>
      <c r="L1823" s="52">
        <f>IFERROR(_xll.qlIndexFixing(Index3M,H1823,TRUE,_xll.ohTrigger(RecalcTrigger,Trigger3M)),NA())</f>
        <v>3.1552074176190707E-2</v>
      </c>
      <c r="M1823" s="52">
        <f>IFERROR(_xll.qlIndexFixing(ONIndex3M,I1823,TRUE,_xll.ohTrigger(RecalcTrigger,Trigger3M)),NA())</f>
        <v>3.1436186844446823E-2</v>
      </c>
      <c r="N1823" s="52">
        <f>IFERROR(_xll.qlIndexFixing(Index6M,$H1823,TRUE,_xll.ohTrigger(RecalcTrigger,Trigger6M)),NA())</f>
        <v>3.2713682455624428E-2</v>
      </c>
      <c r="O1823" s="52">
        <f>IFERROR(_xll.qlIndexFixing(ONIndex6M,I1823,TRUE,_xll.ohTrigger(RecalcTrigger,Trigger6M)),NA())</f>
        <v>3.2469120295299803E-2</v>
      </c>
      <c r="P1823" s="52">
        <f>IFERROR(_xll.qlIndexFixing(Index1Y,$H1823,TRUE,_xll.ohTrigger(RecalcTrigger,Trigger1Y)),NA())</f>
        <v>3.5375411843673647E-2</v>
      </c>
      <c r="Q1823" s="52">
        <f>IFERROR(_xll.qlIndexFixing(ONIndex1Y,I1823,TRUE,_xll.ohTrigger(RecalcTrigger,Trigger1Y)),NA())</f>
        <v>3.4759454230446352E-2</v>
      </c>
    </row>
    <row r="1824" spans="2:17" x14ac:dyDescent="0.2">
      <c r="B1824" s="46" t="s">
        <v>51</v>
      </c>
      <c r="D1824" s="49">
        <f>_xll.qlCalendarAdvance(LocalCalendar,$D1823,B1824,"f",FALSE)</f>
        <v>52092</v>
      </c>
      <c r="E1824" s="49">
        <f>_xll.qlInterestRateIndexValueDate(IndexON,D1824)</f>
        <v>52092</v>
      </c>
      <c r="F1824" s="52">
        <f>IFERROR(_xll.qlIndexFixing(IndexON,D1824,TRUE,_xll.ohTrigger(RecalcTrigger,TriggerON)),NA())</f>
        <v>2.9779229786246475E-2</v>
      </c>
      <c r="H1824" s="49">
        <f>_xll.qlCalendarAdvance(IborCalendar,$H1823,B1824,"f",FALSE)</f>
        <v>52083</v>
      </c>
      <c r="I1824" s="49">
        <f>_xll.qlInterestRateIndexValueDate(Index1M,$H1824)</f>
        <v>52085</v>
      </c>
      <c r="J1824" s="52">
        <f>IFERROR(_xll.qlIndexFixing(Index1M,$H1824,TRUE,_xll.ohTrigger(RecalcTrigger,Trigger1M)),NA())</f>
        <v>3.0332848331968143E-2</v>
      </c>
      <c r="K1824" s="52">
        <f>IFERROR(_xll.qlIndexFixing(ONIndex1M,I1824,TRUE,_xll.ohTrigger(RecalcTrigger,Trigger1M)),NA())</f>
        <v>3.0295658906593914E-2</v>
      </c>
      <c r="L1824" s="52">
        <f>IFERROR(_xll.qlIndexFixing(Index3M,H1824,TRUE,_xll.ohTrigger(RecalcTrigger,Trigger3M)),NA())</f>
        <v>3.1550611152323431E-2</v>
      </c>
      <c r="M1824" s="52">
        <f>IFERROR(_xll.qlIndexFixing(ONIndex3M,I1824,TRUE,_xll.ohTrigger(RecalcTrigger,Trigger3M)),NA())</f>
        <v>3.143479822890427E-2</v>
      </c>
      <c r="N1824" s="52">
        <f>IFERROR(_xll.qlIndexFixing(Index6M,$H1824,TRUE,_xll.ohTrigger(RecalcTrigger,Trigger6M)),NA())</f>
        <v>3.27158262305293E-2</v>
      </c>
      <c r="O1824" s="52">
        <f>IFERROR(_xll.qlIndexFixing(ONIndex6M,I1824,TRUE,_xll.ohTrigger(RecalcTrigger,Trigger6M)),NA())</f>
        <v>3.2467474961270781E-2</v>
      </c>
      <c r="P1824" s="52">
        <f>IFERROR(_xll.qlIndexFixing(Index1Y,$H1824,TRUE,_xll.ohTrigger(RecalcTrigger,Trigger1Y)),NA())</f>
        <v>3.5374423765932819E-2</v>
      </c>
      <c r="Q1824" s="52">
        <f>IFERROR(_xll.qlIndexFixing(ONIndex1Y,I1824,TRUE,_xll.ohTrigger(RecalcTrigger,Trigger1Y)),NA())</f>
        <v>3.4760995178695353E-2</v>
      </c>
    </row>
    <row r="1825" spans="2:17" x14ac:dyDescent="0.2">
      <c r="B1825" s="46" t="s">
        <v>51</v>
      </c>
      <c r="D1825" s="49">
        <f>_xll.qlCalendarAdvance(LocalCalendar,$D1824,B1825,"f",FALSE)</f>
        <v>52099</v>
      </c>
      <c r="E1825" s="49">
        <f>_xll.qlInterestRateIndexValueDate(IndexON,D1825)</f>
        <v>52099</v>
      </c>
      <c r="F1825" s="52">
        <f>IFERROR(_xll.qlIndexFixing(IndexON,D1825,TRUE,_xll.ohTrigger(RecalcTrigger,TriggerON)),NA())</f>
        <v>2.9777903863594801E-2</v>
      </c>
      <c r="H1825" s="49">
        <f>_xll.qlCalendarAdvance(IborCalendar,$H1824,B1825,"f",FALSE)</f>
        <v>52090</v>
      </c>
      <c r="I1825" s="49">
        <f>_xll.qlInterestRateIndexValueDate(Index1M,$H1825)</f>
        <v>52092</v>
      </c>
      <c r="J1825" s="52">
        <f>IFERROR(_xll.qlIndexFixing(Index1M,$H1825,TRUE,_xll.ohTrigger(RecalcTrigger,Trigger1M)),NA())</f>
        <v>3.0331766307872821E-2</v>
      </c>
      <c r="K1825" s="52">
        <f>IFERROR(_xll.qlIndexFixing(ONIndex1M,I1825,TRUE,_xll.ohTrigger(RecalcTrigger,Trigger1M)),NA())</f>
        <v>3.029460804791384E-2</v>
      </c>
      <c r="L1825" s="52">
        <f>IFERROR(_xll.qlIndexFixing(Index3M,H1825,TRUE,_xll.ohTrigger(RecalcTrigger,Trigger3M)),NA())</f>
        <v>3.1549138385316824E-2</v>
      </c>
      <c r="M1825" s="52">
        <f>IFERROR(_xll.qlIndexFixing(ONIndex3M,I1825,TRUE,_xll.ohTrigger(RecalcTrigger,Trigger3M)),NA())</f>
        <v>3.1433399946774188E-2</v>
      </c>
      <c r="N1825" s="52">
        <f>IFERROR(_xll.qlIndexFixing(Index6M,$H1825,TRUE,_xll.ohTrigger(RecalcTrigger,Trigger6M)),NA())</f>
        <v>3.2715271734538205E-2</v>
      </c>
      <c r="O1825" s="52">
        <f>IFERROR(_xll.qlIndexFixing(ONIndex6M,I1825,TRUE,_xll.ohTrigger(RecalcTrigger,Trigger6M)),NA())</f>
        <v>3.2465814474802457E-2</v>
      </c>
      <c r="P1825" s="52">
        <f>IFERROR(_xll.qlIndexFixing(Index1Y,$H1825,TRUE,_xll.ohTrigger(RecalcTrigger,Trigger1Y)),NA())</f>
        <v>3.5373336299295746E-2</v>
      </c>
      <c r="Q1825" s="52">
        <f>IFERROR(_xll.qlIndexFixing(ONIndex1Y,I1825,TRUE,_xll.ohTrigger(RecalcTrigger,Trigger1Y)),NA())</f>
        <v>3.4762440169222586E-2</v>
      </c>
    </row>
    <row r="1826" spans="2:17" x14ac:dyDescent="0.2">
      <c r="B1826" s="46" t="s">
        <v>51</v>
      </c>
      <c r="D1826" s="49">
        <f>_xll.qlCalendarAdvance(LocalCalendar,$D1825,B1826,"f",FALSE)</f>
        <v>52106</v>
      </c>
      <c r="E1826" s="49">
        <f>_xll.qlInterestRateIndexValueDate(IndexON,D1826)</f>
        <v>52106</v>
      </c>
      <c r="F1826" s="52">
        <f>IFERROR(_xll.qlIndexFixing(IndexON,D1826,TRUE,_xll.ohTrigger(RecalcTrigger,TriggerON)),NA())</f>
        <v>2.9776537329269104E-2</v>
      </c>
      <c r="H1826" s="49">
        <f>_xll.qlCalendarAdvance(IborCalendar,$H1825,B1826,"f",FALSE)</f>
        <v>52097</v>
      </c>
      <c r="I1826" s="49">
        <f>_xll.qlInterestRateIndexValueDate(Index1M,$H1826)</f>
        <v>52099</v>
      </c>
      <c r="J1826" s="52">
        <f>IFERROR(_xll.qlIndexFixing(Index1M,$H1826,TRUE,_xll.ohTrigger(RecalcTrigger,Trigger1M)),NA())</f>
        <v>3.0330671448701996E-2</v>
      </c>
      <c r="K1826" s="52">
        <f>IFERROR(_xll.qlIndexFixing(ONIndex1M,I1826,TRUE,_xll.ohTrigger(RecalcTrigger,Trigger1M)),NA())</f>
        <v>3.029354438755405E-2</v>
      </c>
      <c r="L1826" s="52">
        <f>IFERROR(_xll.qlIndexFixing(Index3M,H1826,TRUE,_xll.ohTrigger(RecalcTrigger,Trigger3M)),NA())</f>
        <v>3.1547655875187382E-2</v>
      </c>
      <c r="M1826" s="52">
        <f>IFERROR(_xll.qlIndexFixing(ONIndex3M,I1826,TRUE,_xll.ohTrigger(RecalcTrigger,Trigger3M)),NA())</f>
        <v>3.1431991998056574E-2</v>
      </c>
      <c r="N1826" s="52">
        <f>IFERROR(_xll.qlIndexFixing(Index6M,$H1826,TRUE,_xll.ohTrigger(RecalcTrigger,Trigger6M)),NA())</f>
        <v>3.2712026834092266E-2</v>
      </c>
      <c r="O1826" s="52">
        <f>IFERROR(_xll.qlIndexFixing(ONIndex6M,I1826,TRUE,_xll.ohTrigger(RecalcTrigger,Trigger6M)),NA())</f>
        <v>3.2464138835894829E-2</v>
      </c>
      <c r="P1826" s="52">
        <f>IFERROR(_xll.qlIndexFixing(Index1Y,$H1826,TRUE,_xll.ohTrigger(RecalcTrigger,Trigger1Y)),NA())</f>
        <v>3.5372149444079341E-2</v>
      </c>
      <c r="Q1826" s="52">
        <f>IFERROR(_xll.qlIndexFixing(ONIndex1Y,I1826,TRUE,_xll.ohTrigger(RecalcTrigger,Trigger1Y)),NA())</f>
        <v>3.4763789201708306E-2</v>
      </c>
    </row>
    <row r="1827" spans="2:17" x14ac:dyDescent="0.2">
      <c r="B1827" s="46" t="s">
        <v>51</v>
      </c>
      <c r="D1827" s="49">
        <f>_xll.qlCalendarAdvance(LocalCalendar,$D1826,B1827,"f",FALSE)</f>
        <v>52113</v>
      </c>
      <c r="E1827" s="49">
        <f>_xll.qlInterestRateIndexValueDate(IndexON,D1827)</f>
        <v>52113</v>
      </c>
      <c r="F1827" s="52">
        <f>IFERROR(_xll.qlIndexFixing(IndexON,D1827,TRUE,_xll.ohTrigger(RecalcTrigger,TriggerON)),NA())</f>
        <v>2.9775130183189447E-2</v>
      </c>
      <c r="H1827" s="49">
        <f>_xll.qlCalendarAdvance(IborCalendar,$H1826,B1827,"f",FALSE)</f>
        <v>52104</v>
      </c>
      <c r="I1827" s="49">
        <f>_xll.qlInterestRateIndexValueDate(Index1M,$H1827)</f>
        <v>52106</v>
      </c>
      <c r="J1827" s="52">
        <f>IFERROR(_xll.qlIndexFixing(Index1M,$H1827,TRUE,_xll.ohTrigger(RecalcTrigger,Trigger1M)),NA())</f>
        <v>3.0329563754455668E-2</v>
      </c>
      <c r="K1827" s="52">
        <f>IFERROR(_xll.qlIndexFixing(ONIndex1M,I1827,TRUE,_xll.ohTrigger(RecalcTrigger,Trigger1M)),NA())</f>
        <v>3.0292467925354671E-2</v>
      </c>
      <c r="L1827" s="52">
        <f>IFERROR(_xll.qlIndexFixing(Index3M,H1827,TRUE,_xll.ohTrigger(RecalcTrigger,Trigger3M)),NA())</f>
        <v>3.1546163621940328E-2</v>
      </c>
      <c r="M1827" s="52">
        <f>IFERROR(_xll.qlIndexFixing(ONIndex3M,I1827,TRUE,_xll.ohTrigger(RecalcTrigger,Trigger3M)),NA())</f>
        <v>3.1430574382671495E-2</v>
      </c>
      <c r="N1827" s="52">
        <f>IFERROR(_xll.qlIndexFixing(Index6M,$H1827,TRUE,_xll.ohTrigger(RecalcTrigger,Trigger6M)),NA())</f>
        <v>3.2706098917766414E-2</v>
      </c>
      <c r="O1827" s="52">
        <f>IFERROR(_xll.qlIndexFixing(ONIndex6M,I1827,TRUE,_xll.ohTrigger(RecalcTrigger,Trigger6M)),NA())</f>
        <v>3.2462448044467962E-2</v>
      </c>
      <c r="P1827" s="52">
        <f>IFERROR(_xll.qlIndexFixing(Index1Y,$H1827,TRUE,_xll.ohTrigger(RecalcTrigger,Trigger1Y)),NA())</f>
        <v>3.5370863200630494E-2</v>
      </c>
      <c r="Q1827" s="52">
        <f>IFERROR(_xll.qlIndexFixing(ONIndex1Y,I1827,TRUE,_xll.ohTrigger(RecalcTrigger,Trigger1Y)),NA())</f>
        <v>3.476504227623245E-2</v>
      </c>
    </row>
    <row r="1828" spans="2:17" x14ac:dyDescent="0.2">
      <c r="B1828" s="46" t="s">
        <v>51</v>
      </c>
      <c r="D1828" s="49">
        <f>_xll.qlCalendarAdvance(LocalCalendar,$D1827,B1828,"f",FALSE)</f>
        <v>52120</v>
      </c>
      <c r="E1828" s="49">
        <f>_xll.qlInterestRateIndexValueDate(IndexON,D1828)</f>
        <v>52120</v>
      </c>
      <c r="F1828" s="52">
        <f>IFERROR(_xll.qlIndexFixing(IndexON,D1828,TRUE,_xll.ohTrigger(RecalcTrigger,TriggerON)),NA())</f>
        <v>2.977368242535583E-2</v>
      </c>
      <c r="H1828" s="49">
        <f>_xll.qlCalendarAdvance(IborCalendar,$H1827,B1828,"f",FALSE)</f>
        <v>52111</v>
      </c>
      <c r="I1828" s="49">
        <f>_xll.qlInterestRateIndexValueDate(Index1M,$H1828)</f>
        <v>52113</v>
      </c>
      <c r="J1828" s="52">
        <f>IFERROR(_xll.qlIndexFixing(Index1M,$H1828,TRUE,_xll.ohTrigger(RecalcTrigger,Trigger1M)),NA())</f>
        <v>3.0328443225138835E-2</v>
      </c>
      <c r="K1828" s="52">
        <f>IFERROR(_xll.qlIndexFixing(ONIndex1M,I1828,TRUE,_xll.ohTrigger(RecalcTrigger,Trigger1M)),NA())</f>
        <v>3.0291378661475576E-2</v>
      </c>
      <c r="L1828" s="52">
        <f>IFERROR(_xll.qlIndexFixing(Index3M,H1828,TRUE,_xll.ohTrigger(RecalcTrigger,Trigger3M)),NA())</f>
        <v>3.1543392444153398E-2</v>
      </c>
      <c r="M1828" s="52">
        <f>IFERROR(_xll.qlIndexFixing(ONIndex3M,I1828,TRUE,_xll.ohTrigger(RecalcTrigger,Trigger3M)),NA())</f>
        <v>3.142914710077882E-2</v>
      </c>
      <c r="N1828" s="52">
        <f>IFERROR(_xll.qlIndexFixing(Index6M,$H1828,TRUE,_xll.ohTrigger(RecalcTrigger,Trigger6M)),NA())</f>
        <v>3.2701496797426587E-2</v>
      </c>
      <c r="O1828" s="52">
        <f>IFERROR(_xll.qlIndexFixing(ONIndex6M,I1828,TRUE,_xll.ohTrigger(RecalcTrigger,Trigger6M)),NA())</f>
        <v>3.2460742100761664E-2</v>
      </c>
      <c r="P1828" s="52">
        <f>IFERROR(_xll.qlIndexFixing(Index1Y,$H1828,TRUE,_xll.ohTrigger(RecalcTrigger,Trigger1Y)),NA())</f>
        <v>3.536947756932414E-2</v>
      </c>
      <c r="Q1828" s="52">
        <f>IFERROR(_xll.qlIndexFixing(ONIndex1Y,I1828,TRUE,_xll.ohTrigger(RecalcTrigger,Trigger1Y)),NA())</f>
        <v>3.4766199392874952E-2</v>
      </c>
    </row>
    <row r="1829" spans="2:17" x14ac:dyDescent="0.2">
      <c r="B1829" s="46" t="s">
        <v>51</v>
      </c>
      <c r="D1829" s="49">
        <f>_xll.qlCalendarAdvance(LocalCalendar,$D1828,B1829,"f",FALSE)</f>
        <v>52127</v>
      </c>
      <c r="E1829" s="49">
        <f>_xll.qlInterestRateIndexValueDate(IndexON,D1829)</f>
        <v>52127</v>
      </c>
      <c r="F1829" s="52">
        <f>IFERROR(_xll.qlIndexFixing(IndexON,D1829,TRUE,_xll.ohTrigger(RecalcTrigger,TriggerON)),NA())</f>
        <v>2.9772194055928125E-2</v>
      </c>
      <c r="H1829" s="49">
        <f>_xll.qlCalendarAdvance(IborCalendar,$H1828,B1829,"f",FALSE)</f>
        <v>52118</v>
      </c>
      <c r="I1829" s="49">
        <f>_xll.qlInterestRateIndexValueDate(Index1M,$H1829)</f>
        <v>52120</v>
      </c>
      <c r="J1829" s="52">
        <f>IFERROR(_xll.qlIndexFixing(Index1M,$H1829,TRUE,_xll.ohTrigger(RecalcTrigger,Trigger1M)),NA())</f>
        <v>3.0328504012760896E-2</v>
      </c>
      <c r="K1829" s="52">
        <f>IFERROR(_xll.qlIndexFixing(ONIndex1M,I1829,TRUE,_xll.ohTrigger(RecalcTrigger,Trigger1M)),NA())</f>
        <v>3.0290276595756893E-2</v>
      </c>
      <c r="L1829" s="52">
        <f>IFERROR(_xll.qlIndexFixing(Index3M,H1829,TRUE,_xll.ohTrigger(RecalcTrigger,Trigger3M)),NA())</f>
        <v>3.1541881532508809E-2</v>
      </c>
      <c r="M1829" s="52">
        <f>IFERROR(_xll.qlIndexFixing(ONIndex3M,I1829,TRUE,_xll.ohTrigger(RecalcTrigger,Trigger3M)),NA())</f>
        <v>3.142771015221868E-2</v>
      </c>
      <c r="N1829" s="52">
        <f>IFERROR(_xll.qlIndexFixing(Index6M,$H1829,TRUE,_xll.ohTrigger(RecalcTrigger,Trigger6M)),NA())</f>
        <v>3.2699549560067383E-2</v>
      </c>
      <c r="O1829" s="52">
        <f>IFERROR(_xll.qlIndexFixing(ONIndex6M,I1829,TRUE,_xll.ohTrigger(RecalcTrigger,Trigger6M)),NA())</f>
        <v>3.2459021004536126E-2</v>
      </c>
      <c r="P1829" s="52">
        <f>IFERROR(_xll.qlIndexFixing(Index1Y,$H1829,TRUE,_xll.ohTrigger(RecalcTrigger,Trigger1Y)),NA())</f>
        <v>3.5367992550565004E-2</v>
      </c>
      <c r="Q1829" s="52">
        <f>IFERROR(_xll.qlIndexFixing(ONIndex1Y,I1829,TRUE,_xll.ohTrigger(RecalcTrigger,Trigger1Y)),NA())</f>
        <v>3.4767260551555879E-2</v>
      </c>
    </row>
    <row r="1830" spans="2:17" x14ac:dyDescent="0.2">
      <c r="B1830" s="46" t="s">
        <v>51</v>
      </c>
      <c r="D1830" s="49">
        <f>_xll.qlCalendarAdvance(LocalCalendar,$D1829,B1830,"f",FALSE)</f>
        <v>52134</v>
      </c>
      <c r="E1830" s="49">
        <f>_xll.qlInterestRateIndexValueDate(IndexON,D1830)</f>
        <v>52134</v>
      </c>
      <c r="F1830" s="52">
        <f>IFERROR(_xll.qlIndexFixing(IndexON,D1830,TRUE,_xll.ohTrigger(RecalcTrigger,TriggerON)),NA())</f>
        <v>2.9770665074826397E-2</v>
      </c>
      <c r="H1830" s="49">
        <f>_xll.qlCalendarAdvance(IborCalendar,$H1829,B1830,"f",FALSE)</f>
        <v>52125</v>
      </c>
      <c r="I1830" s="49">
        <f>_xll.qlInterestRateIndexValueDate(Index1M,$H1830)</f>
        <v>52127</v>
      </c>
      <c r="J1830" s="52">
        <f>IFERROR(_xll.qlIndexFixing(Index1M,$H1830,TRUE,_xll.ohTrigger(RecalcTrigger,Trigger1M)),NA())</f>
        <v>3.0326163661306138E-2</v>
      </c>
      <c r="K1830" s="52">
        <f>IFERROR(_xll.qlIndexFixing(ONIndex1M,I1830,TRUE,_xll.ohTrigger(RecalcTrigger,Trigger1M)),NA())</f>
        <v>3.0289161728358494E-2</v>
      </c>
      <c r="L1830" s="52">
        <f>IFERROR(_xll.qlIndexFixing(Index3M,H1830,TRUE,_xll.ohTrigger(RecalcTrigger,Trigger3M)),NA())</f>
        <v>3.1540360878627313E-2</v>
      </c>
      <c r="M1830" s="52">
        <f>IFERROR(_xll.qlIndexFixing(ONIndex3M,I1830,TRUE,_xll.ohTrigger(RecalcTrigger,Trigger3M)),NA())</f>
        <v>3.1426263537150945E-2</v>
      </c>
      <c r="N1830" s="52">
        <f>IFERROR(_xll.qlIndexFixing(Index6M,$H1830,TRUE,_xll.ohTrigger(RecalcTrigger,Trigger6M)),NA())</f>
        <v>3.269758692443768E-2</v>
      </c>
      <c r="O1830" s="52">
        <f>IFERROR(_xll.qlIndexFixing(ONIndex6M,I1830,TRUE,_xll.ohTrigger(RecalcTrigger,Trigger6M)),NA())</f>
        <v>3.2457284755871285E-2</v>
      </c>
      <c r="P1830" s="52">
        <f>IFERROR(_xll.qlIndexFixing(Index1Y,$H1830,TRUE,_xll.ohTrigger(RecalcTrigger,Trigger1Y)),NA())</f>
        <v>3.5366408144786261E-2</v>
      </c>
      <c r="Q1830" s="52">
        <f>IFERROR(_xll.qlIndexFixing(ONIndex1Y,I1830,TRUE,_xll.ohTrigger(RecalcTrigger,Trigger1Y)),NA())</f>
        <v>3.4768225752275228E-2</v>
      </c>
    </row>
    <row r="1831" spans="2:17" x14ac:dyDescent="0.2">
      <c r="B1831" s="46" t="s">
        <v>51</v>
      </c>
      <c r="D1831" s="49">
        <f>_xll.qlCalendarAdvance(LocalCalendar,$D1830,B1831,"f",FALSE)</f>
        <v>52141</v>
      </c>
      <c r="E1831" s="49">
        <f>_xll.qlInterestRateIndexValueDate(IndexON,D1831)</f>
        <v>52141</v>
      </c>
      <c r="F1831" s="52">
        <f>IFERROR(_xll.qlIndexFixing(IndexON,D1831,TRUE,_xll.ohTrigger(RecalcTrigger,TriggerON)),NA())</f>
        <v>2.9769095481890773E-2</v>
      </c>
      <c r="H1831" s="49">
        <f>_xll.qlCalendarAdvance(IborCalendar,$H1830,B1831,"f",FALSE)</f>
        <v>52132</v>
      </c>
      <c r="I1831" s="49">
        <f>_xll.qlInterestRateIndexValueDate(Index1M,$H1831)</f>
        <v>52134</v>
      </c>
      <c r="J1831" s="52">
        <f>IFERROR(_xll.qlIndexFixing(Index1M,$H1831,TRUE,_xll.ohTrigger(RecalcTrigger,Trigger1M)),NA())</f>
        <v>3.0325004626800267E-2</v>
      </c>
      <c r="K1831" s="52">
        <f>IFERROR(_xll.qlIndexFixing(ONIndex1M,I1831,TRUE,_xll.ohTrigger(RecalcTrigger,Trigger1M)),NA())</f>
        <v>3.0288034059280378E-2</v>
      </c>
      <c r="L1831" s="52">
        <f>IFERROR(_xll.qlIndexFixing(Index3M,H1831,TRUE,_xll.ohTrigger(RecalcTrigger,Trigger3M)),NA())</f>
        <v>3.1543897231622105E-2</v>
      </c>
      <c r="M1831" s="52">
        <f>IFERROR(_xll.qlIndexFixing(ONIndex3M,I1831,TRUE,_xll.ohTrigger(RecalcTrigger,Trigger3M)),NA())</f>
        <v>3.1424807255495679E-2</v>
      </c>
      <c r="N1831" s="52">
        <f>IFERROR(_xll.qlIndexFixing(Index6M,$H1831,TRUE,_xll.ohTrigger(RecalcTrigger,Trigger6M)),NA())</f>
        <v>3.2695608890582074E-2</v>
      </c>
      <c r="O1831" s="52">
        <f>IFERROR(_xll.qlIndexFixing(ONIndex6M,I1831,TRUE,_xll.ohTrigger(RecalcTrigger,Trigger6M)),NA())</f>
        <v>3.2455533354847077E-2</v>
      </c>
      <c r="P1831" s="52">
        <f>IFERROR(_xll.qlIndexFixing(Index1Y,$H1831,TRUE,_xll.ohTrigger(RecalcTrigger,Trigger1Y)),NA())</f>
        <v>3.5364724352450236E-2</v>
      </c>
      <c r="Q1831" s="52">
        <f>IFERROR(_xll.qlIndexFixing(ONIndex1Y,I1831,TRUE,_xll.ohTrigger(RecalcTrigger,Trigger1Y)),NA())</f>
        <v>3.4769094994953065E-2</v>
      </c>
    </row>
    <row r="1832" spans="2:17" x14ac:dyDescent="0.2">
      <c r="B1832" s="46" t="s">
        <v>51</v>
      </c>
      <c r="D1832" s="49">
        <f>_xll.qlCalendarAdvance(LocalCalendar,$D1831,B1832,"f",FALSE)</f>
        <v>52148</v>
      </c>
      <c r="E1832" s="49">
        <f>_xll.qlInterestRateIndexValueDate(IndexON,D1832)</f>
        <v>52148</v>
      </c>
      <c r="F1832" s="52">
        <f>IFERROR(_xll.qlIndexFixing(IndexON,D1832,TRUE,_xll.ohTrigger(RecalcTrigger,TriggerON)),NA())</f>
        <v>2.9767485277281125E-2</v>
      </c>
      <c r="H1832" s="49">
        <f>_xll.qlCalendarAdvance(IborCalendar,$H1831,B1832,"f",FALSE)</f>
        <v>52139</v>
      </c>
      <c r="I1832" s="49">
        <f>_xll.qlInterestRateIndexValueDate(Index1M,$H1832)</f>
        <v>52141</v>
      </c>
      <c r="J1832" s="52">
        <f>IFERROR(_xll.qlIndexFixing(Index1M,$H1832,TRUE,_xll.ohTrigger(RecalcTrigger,Trigger1M)),NA())</f>
        <v>3.0323832757241376E-2</v>
      </c>
      <c r="K1832" s="52">
        <f>IFERROR(_xll.qlIndexFixing(ONIndex1M,I1832,TRUE,_xll.ohTrigger(RecalcTrigger,Trigger1M)),NA())</f>
        <v>3.0286893588442609E-2</v>
      </c>
      <c r="L1832" s="52">
        <f>IFERROR(_xll.qlIndexFixing(Index3M,H1832,TRUE,_xll.ohTrigger(RecalcTrigger,Trigger3M)),NA())</f>
        <v>3.153855620937869E-2</v>
      </c>
      <c r="M1832" s="52">
        <f>IFERROR(_xll.qlIndexFixing(ONIndex3M,I1832,TRUE,_xll.ohTrigger(RecalcTrigger,Trigger3M)),NA())</f>
        <v>3.1423341307252883E-2</v>
      </c>
      <c r="N1832" s="52">
        <f>IFERROR(_xll.qlIndexFixing(Index6M,$H1832,TRUE,_xll.ohTrigger(RecalcTrigger,Trigger6M)),NA())</f>
        <v>3.2694944236003866E-2</v>
      </c>
      <c r="O1832" s="52">
        <f>IFERROR(_xll.qlIndexFixing(ONIndex6M,I1832,TRUE,_xll.ohTrigger(RecalcTrigger,Trigger6M)),NA())</f>
        <v>3.245376680130363E-2</v>
      </c>
      <c r="P1832" s="52">
        <f>IFERROR(_xll.qlIndexFixing(Index1Y,$H1832,TRUE,_xll.ohTrigger(RecalcTrigger,Trigger1Y)),NA())</f>
        <v>3.5362941174048805E-2</v>
      </c>
      <c r="Q1832" s="52">
        <f>IFERROR(_xll.qlIndexFixing(ONIndex1Y,I1832,TRUE,_xll.ohTrigger(RecalcTrigger,Trigger1Y)),NA())</f>
        <v>3.4769868279909133E-2</v>
      </c>
    </row>
    <row r="1833" spans="2:17" x14ac:dyDescent="0.2">
      <c r="B1833" s="46" t="s">
        <v>51</v>
      </c>
      <c r="D1833" s="49">
        <f>_xll.qlCalendarAdvance(LocalCalendar,$D1832,B1833,"f",FALSE)</f>
        <v>52155</v>
      </c>
      <c r="E1833" s="49">
        <f>_xll.qlInterestRateIndexValueDate(IndexON,D1833)</f>
        <v>52155</v>
      </c>
      <c r="F1833" s="52">
        <f>IFERROR(_xll.qlIndexFixing(IndexON,D1833,TRUE,_xll.ohTrigger(RecalcTrigger,TriggerON)),NA())</f>
        <v>2.976583446107739E-2</v>
      </c>
      <c r="H1833" s="49">
        <f>_xll.qlCalendarAdvance(IborCalendar,$H1832,B1833,"f",FALSE)</f>
        <v>52146</v>
      </c>
      <c r="I1833" s="49">
        <f>_xll.qlInterestRateIndexValueDate(Index1M,$H1833)</f>
        <v>52148</v>
      </c>
      <c r="J1833" s="52">
        <f>IFERROR(_xll.qlIndexFixing(Index1M,$H1833,TRUE,_xll.ohTrigger(RecalcTrigger,Trigger1M)),NA())</f>
        <v>3.0322648052629464E-2</v>
      </c>
      <c r="K1833" s="52">
        <f>IFERROR(_xll.qlIndexFixing(ONIndex1M,I1833,TRUE,_xll.ohTrigger(RecalcTrigger,Trigger1M)),NA())</f>
        <v>3.0285740315845189E-2</v>
      </c>
      <c r="L1833" s="52">
        <f>IFERROR(_xll.qlIndexFixing(Index3M,H1833,TRUE,_xll.ohTrigger(RecalcTrigger,Trigger3M)),NA())</f>
        <v>3.1537005497678773E-2</v>
      </c>
      <c r="M1833" s="52">
        <f>IFERROR(_xll.qlIndexFixing(ONIndex3M,I1833,TRUE,_xll.ohTrigger(RecalcTrigger,Trigger3M)),NA())</f>
        <v>3.1421865692342621E-2</v>
      </c>
      <c r="N1833" s="52">
        <f>IFERROR(_xll.qlIndexFixing(Index6M,$H1833,TRUE,_xll.ohTrigger(RecalcTrigger,Trigger6M)),NA())</f>
        <v>3.2692934124921448E-2</v>
      </c>
      <c r="O1833" s="52">
        <f>IFERROR(_xll.qlIndexFixing(ONIndex6M,I1833,TRUE,_xll.ohTrigger(RecalcTrigger,Trigger6M)),NA())</f>
        <v>3.2451985095400815E-2</v>
      </c>
      <c r="P1833" s="52">
        <f>IFERROR(_xll.qlIndexFixing(Index1Y,$H1833,TRUE,_xll.ohTrigger(RecalcTrigger,Trigger1Y)),NA())</f>
        <v>3.5361058610101664E-2</v>
      </c>
      <c r="Q1833" s="52">
        <f>IFERROR(_xll.qlIndexFixing(ONIndex1Y,I1833,TRUE,_xll.ohTrigger(RecalcTrigger,Trigger1Y)),NA())</f>
        <v>3.4770545606663816E-2</v>
      </c>
    </row>
    <row r="1834" spans="2:17" x14ac:dyDescent="0.2">
      <c r="B1834" s="46" t="s">
        <v>51</v>
      </c>
      <c r="D1834" s="49">
        <f>_xll.qlCalendarAdvance(LocalCalendar,$D1833,B1834,"f",FALSE)</f>
        <v>52162</v>
      </c>
      <c r="E1834" s="49">
        <f>_xll.qlInterestRateIndexValueDate(IndexON,D1834)</f>
        <v>52162</v>
      </c>
      <c r="F1834" s="52">
        <f>IFERROR(_xll.qlIndexFixing(IndexON,D1834,TRUE,_xll.ohTrigger(RecalcTrigger,TriggerON)),NA())</f>
        <v>2.9764143033119694E-2</v>
      </c>
      <c r="H1834" s="49">
        <f>_xll.qlCalendarAdvance(IborCalendar,$H1833,B1834,"f",FALSE)</f>
        <v>52153</v>
      </c>
      <c r="I1834" s="49">
        <f>_xll.qlInterestRateIndexValueDate(Index1M,$H1834)</f>
        <v>52155</v>
      </c>
      <c r="J1834" s="52">
        <f>IFERROR(_xll.qlIndexFixing(Index1M,$H1834,TRUE,_xll.ohTrigger(RecalcTrigger,Trigger1M)),NA())</f>
        <v>3.0321450512969528E-2</v>
      </c>
      <c r="K1834" s="52">
        <f>IFERROR(_xll.qlIndexFixing(ONIndex1M,I1834,TRUE,_xll.ohTrigger(RecalcTrigger,Trigger1M)),NA())</f>
        <v>3.028457424140818E-2</v>
      </c>
      <c r="L1834" s="52">
        <f>IFERROR(_xll.qlIndexFixing(Index3M,H1834,TRUE,_xll.ohTrigger(RecalcTrigger,Trigger3M)),NA())</f>
        <v>3.1535445042942041E-2</v>
      </c>
      <c r="M1834" s="52">
        <f>IFERROR(_xll.qlIndexFixing(ONIndex3M,I1834,TRUE,_xll.ohTrigger(RecalcTrigger,Trigger3M)),NA())</f>
        <v>3.1420380410924764E-2</v>
      </c>
      <c r="N1834" s="52">
        <f>IFERROR(_xll.qlIndexFixing(Index6M,$H1834,TRUE,_xll.ohTrigger(RecalcTrigger,Trigger6M)),NA())</f>
        <v>3.2690908614376665E-2</v>
      </c>
      <c r="O1834" s="52">
        <f>IFERROR(_xll.qlIndexFixing(ONIndex6M,I1834,TRUE,_xll.ohTrigger(RecalcTrigger,Trigger6M)),NA())</f>
        <v>3.2450188237138633E-2</v>
      </c>
      <c r="P1834" s="52">
        <f>IFERROR(_xll.qlIndexFixing(Index1Y,$H1834,TRUE,_xll.ohTrigger(RecalcTrigger,Trigger1Y)),NA())</f>
        <v>3.5359076661158728E-2</v>
      </c>
      <c r="Q1834" s="52">
        <f>IFERROR(_xll.qlIndexFixing(ONIndex1Y,I1834,TRUE,_xll.ohTrigger(RecalcTrigger,Trigger1Y)),NA())</f>
        <v>3.4771126975616795E-2</v>
      </c>
    </row>
    <row r="1835" spans="2:17" x14ac:dyDescent="0.2">
      <c r="B1835" s="46" t="s">
        <v>51</v>
      </c>
      <c r="D1835" s="49">
        <f>_xll.qlCalendarAdvance(LocalCalendar,$D1834,B1835,"f",FALSE)</f>
        <v>52169</v>
      </c>
      <c r="E1835" s="49">
        <f>_xll.qlInterestRateIndexValueDate(IndexON,D1835)</f>
        <v>52169</v>
      </c>
      <c r="F1835" s="52">
        <f>IFERROR(_xll.qlIndexFixing(IndexON,D1835,TRUE,_xll.ohTrigger(RecalcTrigger,TriggerON)),NA())</f>
        <v>2.9762410993487975E-2</v>
      </c>
      <c r="H1835" s="49">
        <f>_xll.qlCalendarAdvance(IborCalendar,$H1834,B1835,"f",FALSE)</f>
        <v>52160</v>
      </c>
      <c r="I1835" s="49">
        <f>_xll.qlInterestRateIndexValueDate(Index1M,$H1835)</f>
        <v>52162</v>
      </c>
      <c r="J1835" s="52">
        <f>IFERROR(_xll.qlIndexFixing(Index1M,$H1835,TRUE,_xll.ohTrigger(RecalcTrigger,Trigger1M)),NA())</f>
        <v>3.0320240138269061E-2</v>
      </c>
      <c r="K1835" s="52">
        <f>IFERROR(_xll.qlIndexFixing(ONIndex1M,I1835,TRUE,_xll.ohTrigger(RecalcTrigger,Trigger1M)),NA())</f>
        <v>3.0283395365451327E-2</v>
      </c>
      <c r="L1835" s="52">
        <f>IFERROR(_xll.qlIndexFixing(Index3M,H1835,TRUE,_xll.ohTrigger(RecalcTrigger,Trigger3M)),NA())</f>
        <v>3.15338748451824E-2</v>
      </c>
      <c r="M1835" s="52">
        <f>IFERROR(_xll.qlIndexFixing(ONIndex3M,I1835,TRUE,_xll.ohTrigger(RecalcTrigger,Trigger3M)),NA())</f>
        <v>3.1418885462999313E-2</v>
      </c>
      <c r="N1835" s="52">
        <f>IFERROR(_xll.qlIndexFixing(Index6M,$H1835,TRUE,_xll.ohTrigger(RecalcTrigger,Trigger6M)),NA())</f>
        <v>3.2688867704417389E-2</v>
      </c>
      <c r="O1835" s="52">
        <f>IFERROR(_xll.qlIndexFixing(ONIndex6M,I1835,TRUE,_xll.ohTrigger(RecalcTrigger,Trigger6M)),NA())</f>
        <v>3.2448376226437148E-2</v>
      </c>
      <c r="P1835" s="52">
        <f>IFERROR(_xll.qlIndexFixing(Index1Y,$H1835,TRUE,_xll.ohTrigger(RecalcTrigger,Trigger1Y)),NA())</f>
        <v>3.5356995327798166E-2</v>
      </c>
      <c r="Q1835" s="52">
        <f>IFERROR(_xll.qlIndexFixing(ONIndex1Y,I1835,TRUE,_xll.ohTrigger(RecalcTrigger,Trigger1Y)),NA())</f>
        <v>3.4771612386688133E-2</v>
      </c>
    </row>
    <row r="1836" spans="2:17" x14ac:dyDescent="0.2">
      <c r="B1836" s="46" t="s">
        <v>51</v>
      </c>
      <c r="D1836" s="49">
        <f>_xll.qlCalendarAdvance(LocalCalendar,$D1835,B1836,"f",FALSE)</f>
        <v>52176</v>
      </c>
      <c r="E1836" s="49">
        <f>_xll.qlInterestRateIndexValueDate(IndexON,D1836)</f>
        <v>52176</v>
      </c>
      <c r="F1836" s="52">
        <f>IFERROR(_xll.qlIndexFixing(IndexON,D1836,TRUE,_xll.ohTrigger(RecalcTrigger,TriggerON)),NA())</f>
        <v>2.9760638342182233E-2</v>
      </c>
      <c r="H1836" s="49">
        <f>_xll.qlCalendarAdvance(IborCalendar,$H1835,B1836,"f",FALSE)</f>
        <v>52167</v>
      </c>
      <c r="I1836" s="49">
        <f>_xll.qlInterestRateIndexValueDate(Index1M,$H1836)</f>
        <v>52169</v>
      </c>
      <c r="J1836" s="52">
        <f>IFERROR(_xll.qlIndexFixing(Index1M,$H1836,TRUE,_xll.ohTrigger(RecalcTrigger,Trigger1M)),NA())</f>
        <v>3.0315455635605865E-2</v>
      </c>
      <c r="K1836" s="52">
        <f>IFERROR(_xll.qlIndexFixing(ONIndex1M,I1836,TRUE,_xll.ohTrigger(RecalcTrigger,Trigger1M)),NA())</f>
        <v>3.0282203687415077E-2</v>
      </c>
      <c r="L1836" s="52">
        <f>IFERROR(_xll.qlIndexFixing(Index3M,H1836,TRUE,_xll.ohTrigger(RecalcTrigger,Trigger3M)),NA())</f>
        <v>3.1532294904409404E-2</v>
      </c>
      <c r="M1836" s="52">
        <f>IFERROR(_xll.qlIndexFixing(ONIndex3M,I1836,TRUE,_xll.ohTrigger(RecalcTrigger,Trigger3M)),NA())</f>
        <v>3.1417380848326459E-2</v>
      </c>
      <c r="N1836" s="52">
        <f>IFERROR(_xll.qlIndexFixing(Index6M,$H1836,TRUE,_xll.ohTrigger(RecalcTrigger,Trigger6M)),NA())</f>
        <v>3.2686811395089298E-2</v>
      </c>
      <c r="O1836" s="52">
        <f>IFERROR(_xll.qlIndexFixing(ONIndex6M,I1836,TRUE,_xll.ohTrigger(RecalcTrigger,Trigger6M)),NA())</f>
        <v>3.2446549063136487E-2</v>
      </c>
      <c r="P1836" s="52">
        <f>IFERROR(_xll.qlIndexFixing(Index1Y,$H1836,TRUE,_xll.ohTrigger(RecalcTrigger,Trigger1Y)),NA())</f>
        <v>3.5354814610627706E-2</v>
      </c>
      <c r="Q1836" s="52">
        <f>IFERROR(_xll.qlIndexFixing(ONIndex1Y,I1836,TRUE,_xll.ohTrigger(RecalcTrigger,Trigger1Y)),NA())</f>
        <v>3.4772001839638023E-2</v>
      </c>
    </row>
    <row r="1837" spans="2:17" x14ac:dyDescent="0.2">
      <c r="B1837" s="46" t="s">
        <v>51</v>
      </c>
      <c r="D1837" s="49">
        <f>_xll.qlCalendarAdvance(LocalCalendar,$D1836,B1837,"f",FALSE)</f>
        <v>52183</v>
      </c>
      <c r="E1837" s="49">
        <f>_xll.qlInterestRateIndexValueDate(IndexON,D1837)</f>
        <v>52183</v>
      </c>
      <c r="F1837" s="52">
        <f>IFERROR(_xll.qlIndexFixing(IndexON,D1837,TRUE,_xll.ohTrigger(RecalcTrigger,TriggerON)),NA())</f>
        <v>2.9758825079122531E-2</v>
      </c>
      <c r="H1837" s="49">
        <f>_xll.qlCalendarAdvance(IborCalendar,$H1836,B1837,"f",FALSE)</f>
        <v>52174</v>
      </c>
      <c r="I1837" s="49">
        <f>_xll.qlInterestRateIndexValueDate(Index1M,$H1837)</f>
        <v>52176</v>
      </c>
      <c r="J1837" s="52">
        <f>IFERROR(_xll.qlIndexFixing(Index1M,$H1837,TRUE,_xll.ohTrigger(RecalcTrigger,Trigger1M)),NA())</f>
        <v>3.0317780883754031E-2</v>
      </c>
      <c r="K1837" s="52">
        <f>IFERROR(_xll.qlIndexFixing(ONIndex1M,I1837,TRUE,_xll.ohTrigger(RecalcTrigger,Trigger1M)),NA())</f>
        <v>3.0280999207938919E-2</v>
      </c>
      <c r="L1837" s="52">
        <f>IFERROR(_xll.qlIndexFixing(Index3M,H1837,TRUE,_xll.ohTrigger(RecalcTrigger,Trigger3M)),NA())</f>
        <v>3.1530705220635225E-2</v>
      </c>
      <c r="M1837" s="52">
        <f>IFERROR(_xll.qlIndexFixing(ONIndex3M,I1837,TRUE,_xll.ohTrigger(RecalcTrigger,Trigger3M)),NA())</f>
        <v>3.1415866567225947E-2</v>
      </c>
      <c r="N1837" s="52">
        <f>IFERROR(_xll.qlIndexFixing(Index6M,$H1837,TRUE,_xll.ohTrigger(RecalcTrigger,Trigger6M)),NA())</f>
        <v>3.2683417327260315E-2</v>
      </c>
      <c r="O1837" s="52">
        <f>IFERROR(_xll.qlIndexFixing(ONIndex6M,I1837,TRUE,_xll.ohTrigger(RecalcTrigger,Trigger6M)),NA())</f>
        <v>3.2444706747556395E-2</v>
      </c>
      <c r="P1837" s="52">
        <f>IFERROR(_xll.qlIndexFixing(Index1Y,$H1837,TRUE,_xll.ohTrigger(RecalcTrigger,Trigger1Y)),NA())</f>
        <v>3.5352534510283334E-2</v>
      </c>
      <c r="Q1837" s="52">
        <f>IFERROR(_xll.qlIndexFixing(ONIndex1Y,I1837,TRUE,_xll.ohTrigger(RecalcTrigger,Trigger1Y)),NA())</f>
        <v>3.4772295334786207E-2</v>
      </c>
    </row>
    <row r="1838" spans="2:17" x14ac:dyDescent="0.2">
      <c r="B1838" s="46" t="s">
        <v>51</v>
      </c>
      <c r="D1838" s="49">
        <f>_xll.qlCalendarAdvance(LocalCalendar,$D1837,B1838,"f",FALSE)</f>
        <v>52190</v>
      </c>
      <c r="E1838" s="49">
        <f>_xll.qlInterestRateIndexValueDate(IndexON,D1838)</f>
        <v>52190</v>
      </c>
      <c r="F1838" s="52">
        <f>IFERROR(_xll.qlIndexFixing(IndexON,D1838,TRUE,_xll.ohTrigger(RecalcTrigger,TriggerON)),NA())</f>
        <v>2.9756971204468741E-2</v>
      </c>
      <c r="H1838" s="49">
        <f>_xll.qlCalendarAdvance(IborCalendar,$H1837,B1838,"f",FALSE)</f>
        <v>52181</v>
      </c>
      <c r="I1838" s="49">
        <f>_xll.qlInterestRateIndexValueDate(Index1M,$H1838)</f>
        <v>52183</v>
      </c>
      <c r="J1838" s="52">
        <f>IFERROR(_xll.qlIndexFixing(Index1M,$H1838,TRUE,_xll.ohTrigger(RecalcTrigger,Trigger1M)),NA())</f>
        <v>3.0316532003946961E-2</v>
      </c>
      <c r="K1838" s="52">
        <f>IFERROR(_xll.qlIndexFixing(ONIndex1M,I1838,TRUE,_xll.ohTrigger(RecalcTrigger,Trigger1M)),NA())</f>
        <v>3.0279781926543237E-2</v>
      </c>
      <c r="L1838" s="52">
        <f>IFERROR(_xll.qlIndexFixing(Index3M,H1838,TRUE,_xll.ohTrigger(RecalcTrigger,Trigger3M)),NA())</f>
        <v>3.1529105793872018E-2</v>
      </c>
      <c r="M1838" s="52">
        <f>IFERROR(_xll.qlIndexFixing(ONIndex3M,I1838,TRUE,_xll.ohTrigger(RecalcTrigger,Trigger3M)),NA())</f>
        <v>3.1414342619378033E-2</v>
      </c>
      <c r="N1838" s="52">
        <f>IFERROR(_xll.qlIndexFixing(Index6M,$H1838,TRUE,_xll.ohTrigger(RecalcTrigger,Trigger6M)),NA())</f>
        <v>3.2681331507108578E-2</v>
      </c>
      <c r="O1838" s="52">
        <f>IFERROR(_xll.qlIndexFixing(ONIndex6M,I1838,TRUE,_xll.ohTrigger(RecalcTrigger,Trigger6M)),NA())</f>
        <v>3.2442849279537E-2</v>
      </c>
      <c r="P1838" s="52">
        <f>IFERROR(_xll.qlIndexFixing(Index1Y,$H1838,TRUE,_xll.ohTrigger(RecalcTrigger,Trigger1Y)),NA())</f>
        <v>3.535015502743083E-2</v>
      </c>
      <c r="Q1838" s="52">
        <f>IFERROR(_xll.qlIndexFixing(ONIndex1Y,I1838,TRUE,_xll.ohTrigger(RecalcTrigger,Trigger1Y)),NA())</f>
        <v>3.4772492871733007E-2</v>
      </c>
    </row>
    <row r="1839" spans="2:17" x14ac:dyDescent="0.2">
      <c r="B1839" s="46" t="s">
        <v>51</v>
      </c>
      <c r="D1839" s="49">
        <f>_xll.qlCalendarAdvance(LocalCalendar,$D1838,B1839,"f",FALSE)</f>
        <v>52198</v>
      </c>
      <c r="E1839" s="49">
        <f>_xll.qlInterestRateIndexValueDate(IndexON,D1839)</f>
        <v>52198</v>
      </c>
      <c r="F1839" s="52">
        <f>IFERROR(_xll.qlIndexFixing(IndexON,D1839,TRUE,_xll.ohTrigger(RecalcTrigger,TriggerON)),NA())</f>
        <v>2.9756987023601411E-2</v>
      </c>
      <c r="H1839" s="49">
        <f>_xll.qlCalendarAdvance(IborCalendar,$H1838,B1839,"f",FALSE)</f>
        <v>52188</v>
      </c>
      <c r="I1839" s="49">
        <f>_xll.qlInterestRateIndexValueDate(Index1M,$H1839)</f>
        <v>52190</v>
      </c>
      <c r="J1839" s="52">
        <f>IFERROR(_xll.qlIndexFixing(Index1M,$H1839,TRUE,_xll.ohTrigger(RecalcTrigger,Trigger1M)),NA())</f>
        <v>3.0315270289116847E-2</v>
      </c>
      <c r="K1839" s="52">
        <f>IFERROR(_xll.qlIndexFixing(ONIndex1M,I1839,TRUE,_xll.ohTrigger(RecalcTrigger,Trigger1M)),NA())</f>
        <v>3.0278551843467838E-2</v>
      </c>
      <c r="L1839" s="52">
        <f>IFERROR(_xll.qlIndexFixing(Index3M,H1839,TRUE,_xll.ohTrigger(RecalcTrigger,Trigger3M)),NA())</f>
        <v>3.1527496624131082E-2</v>
      </c>
      <c r="M1839" s="52">
        <f>IFERROR(_xll.qlIndexFixing(ONIndex3M,I1839,TRUE,_xll.ohTrigger(RecalcTrigger,Trigger3M)),NA())</f>
        <v>3.1412809005022524E-2</v>
      </c>
      <c r="N1839" s="52">
        <f>IFERROR(_xll.qlIndexFixing(Index6M,$H1839,TRUE,_xll.ohTrigger(RecalcTrigger,Trigger6M)),NA())</f>
        <v>3.2679230289102364E-2</v>
      </c>
      <c r="O1839" s="52">
        <f>IFERROR(_xll.qlIndexFixing(ONIndex6M,I1839,TRUE,_xll.ohTrigger(RecalcTrigger,Trigger6M)),NA())</f>
        <v>3.2440976658998366E-2</v>
      </c>
      <c r="P1839" s="52">
        <f>IFERROR(_xll.qlIndexFixing(Index1Y,$H1839,TRUE,_xll.ohTrigger(RecalcTrigger,Trigger1Y)),NA())</f>
        <v>3.5347676162764421E-2</v>
      </c>
      <c r="Q1839" s="52">
        <f>IFERROR(_xll.qlIndexFixing(ONIndex1Y,I1839,TRUE,_xll.ohTrigger(RecalcTrigger,Trigger1Y)),NA())</f>
        <v>3.4772594450958039E-2</v>
      </c>
    </row>
    <row r="1840" spans="2:17" x14ac:dyDescent="0.2">
      <c r="B1840" s="46" t="s">
        <v>51</v>
      </c>
      <c r="D1840" s="49">
        <f>_xll.qlCalendarAdvance(LocalCalendar,$D1839,B1840,"f",FALSE)</f>
        <v>52205</v>
      </c>
      <c r="E1840" s="49">
        <f>_xll.qlInterestRateIndexValueDate(IndexON,D1840)</f>
        <v>52205</v>
      </c>
      <c r="F1840" s="52">
        <f>IFERROR(_xll.qlIndexFixing(IndexON,D1840,TRUE,_xll.ohTrigger(RecalcTrigger,TriggerON)),NA())</f>
        <v>2.9755040000338795E-2</v>
      </c>
      <c r="H1840" s="49">
        <f>_xll.qlCalendarAdvance(IborCalendar,$H1839,B1840,"f",FALSE)</f>
        <v>52195</v>
      </c>
      <c r="I1840" s="49">
        <f>_xll.qlInterestRateIndexValueDate(Index1M,$H1840)</f>
        <v>52198</v>
      </c>
      <c r="J1840" s="52">
        <f>IFERROR(_xll.qlIndexFixing(Index1M,$H1840,TRUE,_xll.ohTrigger(RecalcTrigger,Trigger1M)),NA())</f>
        <v>3.0314995413157127E-2</v>
      </c>
      <c r="K1840" s="52">
        <f>IFERROR(_xll.qlIndexFixing(ONIndex1M,I1840,TRUE,_xll.ohTrigger(RecalcTrigger,Trigger1M)),NA())</f>
        <v>3.0279497853324955E-2</v>
      </c>
      <c r="L1840" s="52">
        <f>IFERROR(_xll.qlIndexFixing(Index3M,H1840,TRUE,_xll.ohTrigger(RecalcTrigger,Trigger3M)),NA())</f>
        <v>3.1524386570249259E-2</v>
      </c>
      <c r="M1840" s="52">
        <f>IFERROR(_xll.qlIndexFixing(ONIndex3M,I1840,TRUE,_xll.ohTrigger(RecalcTrigger,Trigger3M)),NA())</f>
        <v>3.1413563691229385E-2</v>
      </c>
      <c r="N1840" s="52">
        <f>IFERROR(_xll.qlIndexFixing(Index6M,$H1840,TRUE,_xll.ohTrigger(RecalcTrigger,Trigger6M)),NA())</f>
        <v>3.2678128349924659E-2</v>
      </c>
      <c r="O1840" s="52">
        <f>IFERROR(_xll.qlIndexFixing(ONIndex6M,I1840,TRUE,_xll.ohTrigger(RecalcTrigger,Trigger6M)),NA())</f>
        <v>3.2441469666659728E-2</v>
      </c>
      <c r="P1840" s="52">
        <f>IFERROR(_xll.qlIndexFixing(Index1Y,$H1840,TRUE,_xll.ohTrigger(RecalcTrigger,Trigger1Y)),NA())</f>
        <v>3.5347648832064565E-2</v>
      </c>
      <c r="Q1840" s="52">
        <f>IFERROR(_xll.qlIndexFixing(ONIndex1Y,I1840,TRUE,_xll.ohTrigger(RecalcTrigger,Trigger1Y)),NA())</f>
        <v>3.4775942210254485E-2</v>
      </c>
    </row>
    <row r="1841" spans="2:17" x14ac:dyDescent="0.2">
      <c r="B1841" s="46" t="s">
        <v>51</v>
      </c>
      <c r="D1841" s="49">
        <f>_xll.qlCalendarAdvance(LocalCalendar,$D1840,B1841,"f",FALSE)</f>
        <v>52212</v>
      </c>
      <c r="E1841" s="49">
        <f>_xll.qlInterestRateIndexValueDate(IndexON,D1841)</f>
        <v>52212</v>
      </c>
      <c r="F1841" s="52">
        <f>IFERROR(_xll.qlIndexFixing(IndexON,D1841,TRUE,_xll.ohTrigger(RecalcTrigger,TriggerON)),NA())</f>
        <v>2.9753052358660881E-2</v>
      </c>
      <c r="H1841" s="49">
        <f>_xll.qlCalendarAdvance(IborCalendar,$H1840,B1841,"f",FALSE)</f>
        <v>52202</v>
      </c>
      <c r="I1841" s="49">
        <f>_xll.qlInterestRateIndexValueDate(Index1M,$H1841)</f>
        <v>52204</v>
      </c>
      <c r="J1841" s="52">
        <f>IFERROR(_xll.qlIndexFixing(Index1M,$H1841,TRUE,_xll.ohTrigger(RecalcTrigger,Trigger1M)),NA())</f>
        <v>3.0312708354394979E-2</v>
      </c>
      <c r="K1841" s="52">
        <f>IFERROR(_xll.qlIndexFixing(ONIndex1M,I1841,TRUE,_xll.ohTrigger(RecalcTrigger,Trigger1M)),NA())</f>
        <v>3.027605327211802E-2</v>
      </c>
      <c r="L1841" s="52">
        <f>IFERROR(_xll.qlIndexFixing(Index3M,H1841,TRUE,_xll.ohTrigger(RecalcTrigger,Trigger3M)),NA())</f>
        <v>3.1521732340310749E-2</v>
      </c>
      <c r="M1841" s="52">
        <f>IFERROR(_xll.qlIndexFixing(ONIndex3M,I1841,TRUE,_xll.ohTrigger(RecalcTrigger,Trigger3M)),NA())</f>
        <v>3.1409712776468979E-2</v>
      </c>
      <c r="N1841" s="52">
        <f>IFERROR(_xll.qlIndexFixing(Index6M,$H1841,TRUE,_xll.ohTrigger(RecalcTrigger,Trigger6M)),NA())</f>
        <v>3.2676298859590051E-2</v>
      </c>
      <c r="O1841" s="52">
        <f>IFERROR(_xll.qlIndexFixing(ONIndex6M,I1841,TRUE,_xll.ohTrigger(RecalcTrigger,Trigger6M)),NA())</f>
        <v>3.2437185960922932E-2</v>
      </c>
      <c r="P1841" s="52">
        <f>IFERROR(_xll.qlIndexFixing(Index1Y,$H1841,TRUE,_xll.ohTrigger(RecalcTrigger,Trigger1Y)),NA())</f>
        <v>3.534242029091271E-2</v>
      </c>
      <c r="Q1841" s="52">
        <f>IFERROR(_xll.qlIndexFixing(ONIndex1Y,I1841,TRUE,_xll.ohTrigger(RecalcTrigger,Trigger1Y)),NA())</f>
        <v>3.4772509735443435E-2</v>
      </c>
    </row>
    <row r="1842" spans="2:17" x14ac:dyDescent="0.2">
      <c r="B1842" s="46" t="s">
        <v>51</v>
      </c>
      <c r="D1842" s="49">
        <f>_xll.qlCalendarAdvance(LocalCalendar,$D1841,B1842,"f",FALSE)</f>
        <v>52219</v>
      </c>
      <c r="E1842" s="49">
        <f>_xll.qlInterestRateIndexValueDate(IndexON,D1842)</f>
        <v>52219</v>
      </c>
      <c r="F1842" s="52">
        <f>IFERROR(_xll.qlIndexFixing(IndexON,D1842,TRUE,_xll.ohTrigger(RecalcTrigger,TriggerON)),NA())</f>
        <v>2.9751024098594314E-2</v>
      </c>
      <c r="H1842" s="49">
        <f>_xll.qlCalendarAdvance(IborCalendar,$H1841,B1842,"f",FALSE)</f>
        <v>52209</v>
      </c>
      <c r="I1842" s="49">
        <f>_xll.qlInterestRateIndexValueDate(Index1M,$H1842)</f>
        <v>52211</v>
      </c>
      <c r="J1842" s="52">
        <f>IFERROR(_xll.qlIndexFixing(Index1M,$H1842,TRUE,_xll.ohTrigger(RecalcTrigger,Trigger1M)),NA())</f>
        <v>3.031140813451072E-2</v>
      </c>
      <c r="K1842" s="52">
        <f>IFERROR(_xll.qlIndexFixing(ONIndex1M,I1842,TRUE,_xll.ohTrigger(RecalcTrigger,Trigger1M)),NA())</f>
        <v>3.02747847838436E-2</v>
      </c>
      <c r="L1842" s="52">
        <f>IFERROR(_xll.qlIndexFixing(Index3M,H1842,TRUE,_xll.ohTrigger(RecalcTrigger,Trigger3M)),NA())</f>
        <v>3.1520095619074873E-2</v>
      </c>
      <c r="M1842" s="52">
        <f>IFERROR(_xll.qlIndexFixing(ONIndex3M,I1842,TRUE,_xll.ohTrigger(RecalcTrigger,Trigger3M)),NA())</f>
        <v>3.1408150162430815E-2</v>
      </c>
      <c r="N1842" s="52">
        <f>IFERROR(_xll.qlIndexFixing(Index6M,$H1842,TRUE,_xll.ohTrigger(RecalcTrigger,Trigger6M)),NA())</f>
        <v>3.2674150155056626E-2</v>
      </c>
      <c r="O1842" s="52">
        <f>IFERROR(_xll.qlIndexFixing(ONIndex6M,I1842,TRUE,_xll.ohTrigger(RecalcTrigger,Trigger6M)),NA())</f>
        <v>3.2435267883146324E-2</v>
      </c>
      <c r="P1842" s="52">
        <f>IFERROR(_xll.qlIndexFixing(Index1Y,$H1842,TRUE,_xll.ohTrigger(RecalcTrigger,Trigger1Y)),NA())</f>
        <v>3.533964328526152E-2</v>
      </c>
      <c r="Q1842" s="52">
        <f>IFERROR(_xll.qlIndexFixing(ONIndex1Y,I1842,TRUE,_xll.ohTrigger(RecalcTrigger,Trigger1Y)),NA())</f>
        <v>3.4772323440783737E-2</v>
      </c>
    </row>
    <row r="1843" spans="2:17" x14ac:dyDescent="0.2">
      <c r="B1843" s="46" t="s">
        <v>51</v>
      </c>
      <c r="D1843" s="49">
        <f>_xll.qlCalendarAdvance(LocalCalendar,$D1842,B1843,"f",FALSE)</f>
        <v>52226</v>
      </c>
      <c r="E1843" s="49">
        <f>_xll.qlInterestRateIndexValueDate(IndexON,D1843)</f>
        <v>52226</v>
      </c>
      <c r="F1843" s="52">
        <f>IFERROR(_xll.qlIndexFixing(IndexON,D1843,TRUE,_xll.ohTrigger(RecalcTrigger,TriggerON)),NA())</f>
        <v>2.9748955220192386E-2</v>
      </c>
      <c r="H1843" s="49">
        <f>_xll.qlCalendarAdvance(IborCalendar,$H1842,B1843,"f",FALSE)</f>
        <v>52216</v>
      </c>
      <c r="I1843" s="49">
        <f>_xll.qlInterestRateIndexValueDate(Index1M,$H1843)</f>
        <v>52218</v>
      </c>
      <c r="J1843" s="52">
        <f>IFERROR(_xll.qlIndexFixing(Index1M,$H1843,TRUE,_xll.ohTrigger(RecalcTrigger,Trigger1M)),NA())</f>
        <v>3.0311274947599678E-2</v>
      </c>
      <c r="K1843" s="52">
        <f>IFERROR(_xll.qlIndexFixing(ONIndex1M,I1843,TRUE,_xll.ohTrigger(RecalcTrigger,Trigger1M)),NA())</f>
        <v>3.0273503493729592E-2</v>
      </c>
      <c r="L1843" s="52">
        <f>IFERROR(_xll.qlIndexFixing(Index3M,H1843,TRUE,_xll.ohTrigger(RecalcTrigger,Trigger3M)),NA())</f>
        <v>3.1518449156591188E-2</v>
      </c>
      <c r="M1843" s="52">
        <f>IFERROR(_xll.qlIndexFixing(ONIndex3M,I1843,TRUE,_xll.ohTrigger(RecalcTrigger,Trigger3M)),NA())</f>
        <v>3.1406577881725184E-2</v>
      </c>
      <c r="N1843" s="52">
        <f>IFERROR(_xll.qlIndexFixing(Index6M,$H1843,TRUE,_xll.ohTrigger(RecalcTrigger,Trigger6M)),NA())</f>
        <v>3.2671986051493462E-2</v>
      </c>
      <c r="O1843" s="52">
        <f>IFERROR(_xll.qlIndexFixing(ONIndex6M,I1843,TRUE,_xll.ohTrigger(RecalcTrigger,Trigger6M)),NA())</f>
        <v>3.2433334653010348E-2</v>
      </c>
      <c r="P1843" s="52">
        <f>IFERROR(_xll.qlIndexFixing(Index1Y,$H1843,TRUE,_xll.ohTrigger(RecalcTrigger,Trigger1Y)),NA())</f>
        <v>3.5336766900863785E-2</v>
      </c>
      <c r="Q1843" s="52">
        <f>IFERROR(_xll.qlIndexFixing(ONIndex1Y,I1843,TRUE,_xll.ohTrigger(RecalcTrigger,Trigger1Y)),NA())</f>
        <v>3.4772041188082525E-2</v>
      </c>
    </row>
    <row r="1844" spans="2:17" x14ac:dyDescent="0.2">
      <c r="B1844" s="46" t="s">
        <v>51</v>
      </c>
      <c r="D1844" s="49">
        <f>_xll.qlCalendarAdvance(LocalCalendar,$D1843,B1844,"f",FALSE)</f>
        <v>52233</v>
      </c>
      <c r="E1844" s="49">
        <f>_xll.qlInterestRateIndexValueDate(IndexON,D1844)</f>
        <v>52233</v>
      </c>
      <c r="F1844" s="52">
        <f>IFERROR(_xll.qlIndexFixing(IndexON,D1844,TRUE,_xll.ohTrigger(RecalcTrigger,TriggerON)),NA())</f>
        <v>2.9746845723401805E-2</v>
      </c>
      <c r="H1844" s="49">
        <f>_xll.qlCalendarAdvance(IborCalendar,$H1843,B1844,"f",FALSE)</f>
        <v>52223</v>
      </c>
      <c r="I1844" s="49">
        <f>_xll.qlInterestRateIndexValueDate(Index1M,$H1844)</f>
        <v>52229</v>
      </c>
      <c r="J1844" s="52">
        <f>IFERROR(_xll.qlIndexFixing(Index1M,$H1844,TRUE,_xll.ohTrigger(RecalcTrigger,Trigger1M)),NA())</f>
        <v>3.0306827492113556E-2</v>
      </c>
      <c r="K1844" s="52">
        <f>IFERROR(_xll.qlIndexFixing(ONIndex1M,I1844,TRUE,_xll.ohTrigger(RecalcTrigger,Trigger1M)),NA())</f>
        <v>3.0271464173257101E-2</v>
      </c>
      <c r="L1844" s="52">
        <f>IFERROR(_xll.qlIndexFixing(Index3M,H1844,TRUE,_xll.ohTrigger(RecalcTrigger,Trigger3M)),NA())</f>
        <v>3.1518352894279546E-2</v>
      </c>
      <c r="M1844" s="52">
        <f>IFERROR(_xll.qlIndexFixing(ONIndex3M,I1844,TRUE,_xll.ohTrigger(RecalcTrigger,Trigger3M)),NA())</f>
        <v>3.1404087624444799E-2</v>
      </c>
      <c r="N1844" s="52">
        <f>IFERROR(_xll.qlIndexFixing(Index6M,$H1844,TRUE,_xll.ohTrigger(RecalcTrigger,Trigger6M)),NA())</f>
        <v>3.2668554205115399E-2</v>
      </c>
      <c r="O1844" s="52">
        <f>IFERROR(_xll.qlIndexFixing(ONIndex6M,I1844,TRUE,_xll.ohTrigger(RecalcTrigger,Trigger6M)),NA())</f>
        <v>3.2430266105833994E-2</v>
      </c>
      <c r="P1844" s="52">
        <f>IFERROR(_xll.qlIndexFixing(Index1Y,$H1844,TRUE,_xll.ohTrigger(RecalcTrigger,Trigger1Y)),NA())</f>
        <v>3.5332046084638399E-2</v>
      </c>
      <c r="Q1844" s="52">
        <f>IFERROR(_xll.qlIndexFixing(ONIndex1Y,I1844,TRUE,_xll.ohTrigger(RecalcTrigger,Trigger1Y)),NA())</f>
        <v>3.4771403774040976E-2</v>
      </c>
    </row>
    <row r="1845" spans="2:17" x14ac:dyDescent="0.2">
      <c r="B1845" s="46" t="s">
        <v>51</v>
      </c>
      <c r="D1845" s="49">
        <f>_xll.qlCalendarAdvance(LocalCalendar,$D1844,B1845,"f",FALSE)</f>
        <v>52240</v>
      </c>
      <c r="E1845" s="49">
        <f>_xll.qlInterestRateIndexValueDate(IndexON,D1845)</f>
        <v>52240</v>
      </c>
      <c r="F1845" s="52">
        <f>IFERROR(_xll.qlIndexFixing(IndexON,D1845,TRUE,_xll.ohTrigger(RecalcTrigger,TriggerON)),NA())</f>
        <v>2.9744695608222571E-2</v>
      </c>
      <c r="H1845" s="49">
        <f>_xll.qlCalendarAdvance(IborCalendar,$H1844,B1845,"f",FALSE)</f>
        <v>52230</v>
      </c>
      <c r="I1845" s="49">
        <f>_xll.qlInterestRateIndexValueDate(Index1M,$H1845)</f>
        <v>52233</v>
      </c>
      <c r="J1845" s="52">
        <f>IFERROR(_xll.qlIndexFixing(Index1M,$H1845,TRUE,_xll.ohTrigger(RecalcTrigger,Trigger1M)),NA())</f>
        <v>3.0306060475436287E-2</v>
      </c>
      <c r="K1845" s="52">
        <f>IFERROR(_xll.qlIndexFixing(ONIndex1M,I1845,TRUE,_xll.ohTrigger(RecalcTrigger,Trigger1M)),NA())</f>
        <v>3.0273072034274762E-2</v>
      </c>
      <c r="L1845" s="52">
        <f>IFERROR(_xll.qlIndexFixing(Index3M,H1845,TRUE,_xll.ohTrigger(RecalcTrigger,Trigger3M)),NA())</f>
        <v>3.1514888220598003E-2</v>
      </c>
      <c r="M1845" s="52">
        <f>IFERROR(_xll.qlIndexFixing(ONIndex3M,I1845,TRUE,_xll.ohTrigger(RecalcTrigger,Trigger3M)),NA())</f>
        <v>3.1405687104140156E-2</v>
      </c>
      <c r="N1845" s="52">
        <f>IFERROR(_xll.qlIndexFixing(Index6M,$H1845,TRUE,_xll.ohTrigger(RecalcTrigger,Trigger6M)),NA())</f>
        <v>3.266598499987982E-2</v>
      </c>
      <c r="O1845" s="52">
        <f>IFERROR(_xll.qlIndexFixing(ONIndex6M,I1845,TRUE,_xll.ohTrigger(RecalcTrigger,Trigger6M)),NA())</f>
        <v>3.2431780123891585E-2</v>
      </c>
      <c r="P1845" s="52">
        <f>IFERROR(_xll.qlIndexFixing(Index1Y,$H1845,TRUE,_xll.ohTrigger(RecalcTrigger,Trigger1Y)),NA())</f>
        <v>3.5333122145543627E-2</v>
      </c>
      <c r="Q1845" s="52">
        <f>IFERROR(_xll.qlIndexFixing(ONIndex1Y,I1845,TRUE,_xll.ohTrigger(RecalcTrigger,Trigger1Y)),NA())</f>
        <v>3.4774393565202288E-2</v>
      </c>
    </row>
    <row r="1846" spans="2:17" x14ac:dyDescent="0.2">
      <c r="B1846" s="46" t="s">
        <v>51</v>
      </c>
      <c r="D1846" s="49">
        <f>_xll.qlCalendarAdvance(LocalCalendar,$D1845,B1846,"f",FALSE)</f>
        <v>52247</v>
      </c>
      <c r="E1846" s="49">
        <f>_xll.qlInterestRateIndexValueDate(IndexON,D1846)</f>
        <v>52247</v>
      </c>
      <c r="F1846" s="52">
        <f>IFERROR(_xll.qlIndexFixing(IndexON,D1846,TRUE,_xll.ohTrigger(RecalcTrigger,TriggerON)),NA())</f>
        <v>2.9743575151082169E-2</v>
      </c>
      <c r="H1846" s="49">
        <f>_xll.qlCalendarAdvance(IborCalendar,$H1845,B1846,"f",FALSE)</f>
        <v>52237</v>
      </c>
      <c r="I1846" s="49">
        <f>_xll.qlInterestRateIndexValueDate(Index1M,$H1846)</f>
        <v>52239</v>
      </c>
      <c r="J1846" s="52">
        <f>IFERROR(_xll.qlIndexFixing(Index1M,$H1846,TRUE,_xll.ohTrigger(RecalcTrigger,Trigger1M)),NA())</f>
        <v>3.0306078904935585E-2</v>
      </c>
      <c r="K1846" s="52">
        <f>IFERROR(_xll.qlIndexFixing(ONIndex1M,I1846,TRUE,_xll.ohTrigger(RecalcTrigger,Trigger1M)),NA())</f>
        <v>3.0269582813149398E-2</v>
      </c>
      <c r="L1846" s="52">
        <f>IFERROR(_xll.qlIndexFixing(Index3M,H1846,TRUE,_xll.ohTrigger(RecalcTrigger,Trigger3M)),NA())</f>
        <v>3.1513451321782071E-2</v>
      </c>
      <c r="M1846" s="52">
        <f>IFERROR(_xll.qlIndexFixing(ONIndex3M,I1846,TRUE,_xll.ohTrigger(RecalcTrigger,Trigger3M)),NA())</f>
        <v>3.1401803040083109E-2</v>
      </c>
      <c r="N1846" s="52">
        <f>IFERROR(_xll.qlIndexFixing(Index6M,$H1846,TRUE,_xll.ohTrigger(RecalcTrigger,Trigger6M)),NA())</f>
        <v>3.266409062721401E-2</v>
      </c>
      <c r="O1846" s="52">
        <f>IFERROR(_xll.qlIndexFixing(ONIndex6M,I1846,TRUE,_xll.ohTrigger(RecalcTrigger,Trigger6M)),NA())</f>
        <v>3.2427444048046539E-2</v>
      </c>
      <c r="P1846" s="52">
        <f>IFERROR(_xll.qlIndexFixing(Index1Y,$H1846,TRUE,_xll.ohTrigger(RecalcTrigger,Trigger1Y)),NA())</f>
        <v>3.5327541483733946E-2</v>
      </c>
      <c r="Q1846" s="52">
        <f>IFERROR(_xll.qlIndexFixing(ONIndex1Y,I1846,TRUE,_xll.ohTrigger(RecalcTrigger,Trigger1Y)),NA())</f>
        <v>3.4770618682609111E-2</v>
      </c>
    </row>
    <row r="1847" spans="2:17" x14ac:dyDescent="0.2">
      <c r="B1847" s="46" t="s">
        <v>51</v>
      </c>
      <c r="D1847" s="49">
        <f>_xll.qlCalendarAdvance(LocalCalendar,$D1846,B1847,"f",FALSE)</f>
        <v>52254</v>
      </c>
      <c r="E1847" s="49">
        <f>_xll.qlInterestRateIndexValueDate(IndexON,D1847)</f>
        <v>52254</v>
      </c>
      <c r="F1847" s="52">
        <f>IFERROR(_xll.qlIndexFixing(IndexON,D1847,TRUE,_xll.ohTrigger(RecalcTrigger,TriggerON)),NA())</f>
        <v>2.9740273522751437E-2</v>
      </c>
      <c r="H1847" s="49">
        <f>_xll.qlCalendarAdvance(IborCalendar,$H1846,B1847,"f",FALSE)</f>
        <v>52244</v>
      </c>
      <c r="I1847" s="49">
        <f>_xll.qlInterestRateIndexValueDate(Index1M,$H1847)</f>
        <v>52246</v>
      </c>
      <c r="J1847" s="52">
        <f>IFERROR(_xll.qlIndexFixing(Index1M,$H1847,TRUE,_xll.ohTrigger(RecalcTrigger,Trigger1M)),NA())</f>
        <v>3.0305890258202278E-2</v>
      </c>
      <c r="K1847" s="52">
        <f>IFERROR(_xll.qlIndexFixing(ONIndex1M,I1847,TRUE,_xll.ohTrigger(RecalcTrigger,Trigger1M)),NA())</f>
        <v>3.0268250316156653E-2</v>
      </c>
      <c r="L1847" s="52">
        <f>IFERROR(_xll.qlIndexFixing(Index3M,H1847,TRUE,_xll.ohTrigger(RecalcTrigger,Trigger3M)),NA())</f>
        <v>3.1511765894432386E-2</v>
      </c>
      <c r="M1847" s="52">
        <f>IFERROR(_xll.qlIndexFixing(ONIndex3M,I1847,TRUE,_xll.ohTrigger(RecalcTrigger,Trigger3M)),NA())</f>
        <v>3.1400192093027357E-2</v>
      </c>
      <c r="N1847" s="52">
        <f>IFERROR(_xll.qlIndexFixing(Index6M,$H1847,TRUE,_xll.ohTrigger(RecalcTrigger,Trigger6M)),NA())</f>
        <v>3.2661866228130519E-2</v>
      </c>
      <c r="O1847" s="52">
        <f>IFERROR(_xll.qlIndexFixing(ONIndex6M,I1847,TRUE,_xll.ohTrigger(RecalcTrigger,Trigger6M)),NA())</f>
        <v>3.242545020815335E-2</v>
      </c>
      <c r="P1847" s="52">
        <f>IFERROR(_xll.qlIndexFixing(Index1Y,$H1847,TRUE,_xll.ohTrigger(RecalcTrigger,Trigger1Y)),NA())</f>
        <v>3.5324267593036342E-2</v>
      </c>
      <c r="Q1847" s="52">
        <f>IFERROR(_xll.qlIndexFixing(ONIndex1Y,I1847,TRUE,_xll.ohTrigger(RecalcTrigger,Trigger1Y)),NA())</f>
        <v>3.4769952598141529E-2</v>
      </c>
    </row>
    <row r="1848" spans="2:17" x14ac:dyDescent="0.2">
      <c r="B1848" s="46" t="s">
        <v>51</v>
      </c>
      <c r="D1848" s="49">
        <f>_xll.qlCalendarAdvance(LocalCalendar,$D1847,B1848,"f",FALSE)</f>
        <v>52261</v>
      </c>
      <c r="E1848" s="49">
        <f>_xll.qlInterestRateIndexValueDate(IndexON,D1848)</f>
        <v>52261</v>
      </c>
      <c r="F1848" s="52">
        <f>IFERROR(_xll.qlIndexFixing(IndexON,D1848,TRUE,_xll.ohTrigger(RecalcTrigger,TriggerON)),NA())</f>
        <v>2.9738001552459536E-2</v>
      </c>
      <c r="H1848" s="49">
        <f>_xll.qlCalendarAdvance(IborCalendar,$H1847,B1848,"f",FALSE)</f>
        <v>52251</v>
      </c>
      <c r="I1848" s="49">
        <f>_xll.qlInterestRateIndexValueDate(Index1M,$H1848)</f>
        <v>52253</v>
      </c>
      <c r="J1848" s="52">
        <f>IFERROR(_xll.qlIndexFixing(Index1M,$H1848,TRUE,_xll.ohTrigger(RecalcTrigger,Trigger1M)),NA())</f>
        <v>3.030333728018586E-2</v>
      </c>
      <c r="K1848" s="52">
        <f>IFERROR(_xll.qlIndexFixing(ONIndex1M,I1848,TRUE,_xll.ohTrigger(RecalcTrigger,Trigger1M)),NA())</f>
        <v>3.0266905017404255E-2</v>
      </c>
      <c r="L1848" s="52">
        <f>IFERROR(_xll.qlIndexFixing(Index3M,H1848,TRUE,_xll.ohTrigger(RecalcTrigger,Trigger3M)),NA())</f>
        <v>3.1510070725897066E-2</v>
      </c>
      <c r="M1848" s="52">
        <f>IFERROR(_xll.qlIndexFixing(ONIndex3M,I1848,TRUE,_xll.ohTrigger(RecalcTrigger,Trigger3M)),NA())</f>
        <v>3.139857147946401E-2</v>
      </c>
      <c r="N1848" s="52">
        <f>IFERROR(_xll.qlIndexFixing(Index6M,$H1848,TRUE,_xll.ohTrigger(RecalcTrigger,Trigger6M)),NA())</f>
        <v>3.2659626431637716E-2</v>
      </c>
      <c r="O1848" s="52">
        <f>IFERROR(_xll.qlIndexFixing(ONIndex6M,I1848,TRUE,_xll.ohTrigger(RecalcTrigger,Trigger6M)),NA())</f>
        <v>3.2423441215900795E-2</v>
      </c>
      <c r="P1848" s="52">
        <f>IFERROR(_xll.qlIndexFixing(Index1Y,$H1848,TRUE,_xll.ohTrigger(RecalcTrigger,Trigger1Y)),NA())</f>
        <v>3.5320894328079548E-2</v>
      </c>
      <c r="Q1848" s="52">
        <f>IFERROR(_xll.qlIndexFixing(ONIndex1Y,I1848,TRUE,_xll.ohTrigger(RecalcTrigger,Trigger1Y)),NA())</f>
        <v>3.4769190555792306E-2</v>
      </c>
    </row>
    <row r="1849" spans="2:17" x14ac:dyDescent="0.2">
      <c r="B1849" s="46" t="s">
        <v>51</v>
      </c>
      <c r="D1849" s="49">
        <f>_xll.qlCalendarAdvance(LocalCalendar,$D1848,B1849,"f",FALSE)</f>
        <v>52268</v>
      </c>
      <c r="E1849" s="49">
        <f>_xll.qlInterestRateIndexValueDate(IndexON,D1849)</f>
        <v>52268</v>
      </c>
      <c r="F1849" s="52">
        <f>IFERROR(_xll.qlIndexFixing(IndexON,D1849,TRUE,_xll.ohTrigger(RecalcTrigger,TriggerON)),NA())</f>
        <v>2.9735688963778983E-2</v>
      </c>
      <c r="H1849" s="49">
        <f>_xll.qlCalendarAdvance(IborCalendar,$H1848,B1849,"f",FALSE)</f>
        <v>52258</v>
      </c>
      <c r="I1849" s="49">
        <f>_xll.qlInterestRateIndexValueDate(Index1M,$H1849)</f>
        <v>52260</v>
      </c>
      <c r="J1849" s="52">
        <f>IFERROR(_xll.qlIndexFixing(Index1M,$H1849,TRUE,_xll.ohTrigger(RecalcTrigger,Trigger1M)),NA())</f>
        <v>3.029842597334895E-2</v>
      </c>
      <c r="K1849" s="52">
        <f>IFERROR(_xll.qlIndexFixing(ONIndex1M,I1849,TRUE,_xll.ohTrigger(RecalcTrigger,Trigger1M)),NA())</f>
        <v>3.0265546916892205E-2</v>
      </c>
      <c r="L1849" s="52">
        <f>IFERROR(_xll.qlIndexFixing(Index3M,H1849,TRUE,_xll.ohTrigger(RecalcTrigger,Trigger3M)),NA())</f>
        <v>3.1508365816188544E-2</v>
      </c>
      <c r="M1849" s="52">
        <f>IFERROR(_xll.qlIndexFixing(ONIndex3M,I1849,TRUE,_xll.ohTrigger(RecalcTrigger,Trigger3M)),NA())</f>
        <v>3.1396941199233197E-2</v>
      </c>
      <c r="N1849" s="52">
        <f>IFERROR(_xll.qlIndexFixing(Index6M,$H1849,TRUE,_xll.ohTrigger(RecalcTrigger,Trigger6M)),NA())</f>
        <v>3.2657371237785941E-2</v>
      </c>
      <c r="O1849" s="52">
        <f>IFERROR(_xll.qlIndexFixing(ONIndex6M,I1849,TRUE,_xll.ohTrigger(RecalcTrigger,Trigger6M)),NA())</f>
        <v>3.2421417071208936E-2</v>
      </c>
      <c r="P1849" s="52">
        <f>IFERROR(_xll.qlIndexFixing(Index1Y,$H1849,TRUE,_xll.ohTrigger(RecalcTrigger,Trigger1Y)),NA())</f>
        <v>3.5317421689848659E-2</v>
      </c>
      <c r="Q1849" s="52">
        <f>IFERROR(_xll.qlIndexFixing(ONIndex1Y,I1849,TRUE,_xll.ohTrigger(RecalcTrigger,Trigger1Y)),NA())</f>
        <v>3.4768332555481507E-2</v>
      </c>
    </row>
    <row r="1850" spans="2:17" x14ac:dyDescent="0.2">
      <c r="B1850" s="46" t="s">
        <v>51</v>
      </c>
      <c r="D1850" s="49">
        <f>_xll.qlCalendarAdvance(LocalCalendar,$D1849,B1850,"f",FALSE)</f>
        <v>52275</v>
      </c>
      <c r="E1850" s="49">
        <f>_xll.qlInterestRateIndexValueDate(IndexON,D1850)</f>
        <v>52275</v>
      </c>
      <c r="F1850" s="52">
        <f>IFERROR(_xll.qlIndexFixing(IndexON,D1850,TRUE,_xll.ohTrigger(RecalcTrigger,TriggerON)),NA())</f>
        <v>2.9734393669607062E-2</v>
      </c>
      <c r="H1850" s="49">
        <f>_xll.qlCalendarAdvance(IborCalendar,$H1849,B1850,"f",FALSE)</f>
        <v>52265</v>
      </c>
      <c r="I1850" s="49">
        <f>_xll.qlInterestRateIndexValueDate(Index1M,$H1850)</f>
        <v>52267</v>
      </c>
      <c r="J1850" s="52">
        <f>IFERROR(_xll.qlIndexFixing(Index1M,$H1850,TRUE,_xll.ohTrigger(RecalcTrigger,Trigger1M)),NA())</f>
        <v>3.0295853398248123E-2</v>
      </c>
      <c r="K1850" s="52">
        <f>IFERROR(_xll.qlIndexFixing(ONIndex1M,I1850,TRUE,_xll.ohTrigger(RecalcTrigger,Trigger1M)),NA())</f>
        <v>3.0264176014620503E-2</v>
      </c>
      <c r="L1850" s="52">
        <f>IFERROR(_xll.qlIndexFixing(Index3M,H1850,TRUE,_xll.ohTrigger(RecalcTrigger,Trigger3M)),NA())</f>
        <v>3.1505400374041224E-2</v>
      </c>
      <c r="M1850" s="52">
        <f>IFERROR(_xll.qlIndexFixing(ONIndex3M,I1850,TRUE,_xll.ohTrigger(RecalcTrigger,Trigger3M)),NA())</f>
        <v>3.1395301252414853E-2</v>
      </c>
      <c r="N1850" s="52">
        <f>IFERROR(_xll.qlIndexFixing(Index6M,$H1850,TRUE,_xll.ohTrigger(RecalcTrigger,Trigger6M)),NA())</f>
        <v>3.2655100646628195E-2</v>
      </c>
      <c r="O1850" s="52">
        <f>IFERROR(_xll.qlIndexFixing(ONIndex6M,I1850,TRUE,_xll.ohTrigger(RecalcTrigger,Trigger6M)),NA())</f>
        <v>3.2419377774157709E-2</v>
      </c>
      <c r="P1850" s="52">
        <f>IFERROR(_xll.qlIndexFixing(Index1Y,$H1850,TRUE,_xll.ohTrigger(RecalcTrigger,Trigger1Y)),NA())</f>
        <v>3.5313849679356336E-2</v>
      </c>
      <c r="Q1850" s="52">
        <f>IFERROR(_xll.qlIndexFixing(ONIndex1Y,I1850,TRUE,_xll.ohTrigger(RecalcTrigger,Trigger1Y)),NA())</f>
        <v>3.4767378597209131E-2</v>
      </c>
    </row>
    <row r="1851" spans="2:17" x14ac:dyDescent="0.2">
      <c r="B1851" s="46" t="s">
        <v>51</v>
      </c>
      <c r="D1851" s="49">
        <f>_xll.qlCalendarAdvance(LocalCalendar,$D1850,B1851,"f",FALSE)</f>
        <v>52282</v>
      </c>
      <c r="E1851" s="49">
        <f>_xll.qlInterestRateIndexValueDate(IndexON,D1851)</f>
        <v>52282</v>
      </c>
      <c r="F1851" s="52">
        <f>IFERROR(_xll.qlIndexFixing(IndexON,D1851,TRUE,_xll.ohTrigger(RecalcTrigger,TriggerON)),NA())</f>
        <v>2.9730941931358501E-2</v>
      </c>
      <c r="H1851" s="49">
        <f>_xll.qlCalendarAdvance(IborCalendar,$H1850,B1851,"f",FALSE)</f>
        <v>52272</v>
      </c>
      <c r="I1851" s="49">
        <f>_xll.qlInterestRateIndexValueDate(Index1M,$H1851)</f>
        <v>52274</v>
      </c>
      <c r="J1851" s="52">
        <f>IFERROR(_xll.qlIndexFixing(Index1M,$H1851,TRUE,_xll.ohTrigger(RecalcTrigger,Trigger1M)),NA())</f>
        <v>3.029444180526562E-2</v>
      </c>
      <c r="K1851" s="52">
        <f>IFERROR(_xll.qlIndexFixing(ONIndex1M,I1851,TRUE,_xll.ohTrigger(RecalcTrigger,Trigger1M)),NA())</f>
        <v>3.0262792310669084E-2</v>
      </c>
      <c r="L1851" s="52">
        <f>IFERROR(_xll.qlIndexFixing(Index3M,H1851,TRUE,_xll.ohTrigger(RecalcTrigger,Trigger3M)),NA())</f>
        <v>3.1503676828070107E-2</v>
      </c>
      <c r="M1851" s="52">
        <f>IFERROR(_xll.qlIndexFixing(ONIndex3M,I1851,TRUE,_xll.ohTrigger(RecalcTrigger,Trigger3M)),NA())</f>
        <v>3.1393651639008979E-2</v>
      </c>
      <c r="N1851" s="52">
        <f>IFERROR(_xll.qlIndexFixing(Index6M,$H1851,TRUE,_xll.ohTrigger(RecalcTrigger,Trigger6M)),NA())</f>
        <v>3.2652814658214381E-2</v>
      </c>
      <c r="O1851" s="52">
        <f>IFERROR(_xll.qlIndexFixing(ONIndex6M,I1851,TRUE,_xll.ohTrigger(RecalcTrigger,Trigger6M)),NA())</f>
        <v>3.2417323324587244E-2</v>
      </c>
      <c r="P1851" s="52">
        <f>IFERROR(_xll.qlIndexFixing(Index1Y,$H1851,TRUE,_xll.ohTrigger(RecalcTrigger,Trigger1Y)),NA())</f>
        <v>3.5310178297645253E-2</v>
      </c>
      <c r="Q1851" s="52">
        <f>IFERROR(_xll.qlIndexFixing(ONIndex1Y,I1851,TRUE,_xll.ohTrigger(RecalcTrigger,Trigger1Y)),NA())</f>
        <v>3.4766328680975178E-2</v>
      </c>
    </row>
    <row r="1852" spans="2:17" x14ac:dyDescent="0.2">
      <c r="B1852" s="46" t="s">
        <v>51</v>
      </c>
      <c r="D1852" s="49">
        <f>_xll.qlCalendarAdvance(LocalCalendar,$D1851,B1852,"f",FALSE)</f>
        <v>52289</v>
      </c>
      <c r="E1852" s="49">
        <f>_xll.qlInterestRateIndexValueDate(IndexON,D1852)</f>
        <v>52289</v>
      </c>
      <c r="F1852" s="52">
        <f>IFERROR(_xll.qlIndexFixing(IndexON,D1852,TRUE,_xll.ohTrigger(RecalcTrigger,TriggerON)),NA())</f>
        <v>2.9728507487645217E-2</v>
      </c>
      <c r="H1852" s="49">
        <f>_xll.qlCalendarAdvance(IborCalendar,$H1851,B1852,"f",FALSE)</f>
        <v>52279</v>
      </c>
      <c r="I1852" s="49">
        <f>_xll.qlInterestRateIndexValueDate(Index1M,$H1852)</f>
        <v>52281</v>
      </c>
      <c r="J1852" s="52">
        <f>IFERROR(_xll.qlIndexFixing(Index1M,$H1852,TRUE,_xll.ohTrigger(RecalcTrigger,Trigger1M)),NA())</f>
        <v>3.0293017381609451E-2</v>
      </c>
      <c r="K1852" s="52">
        <f>IFERROR(_xll.qlIndexFixing(ONIndex1M,I1852,TRUE,_xll.ohTrigger(RecalcTrigger,Trigger1M)),NA())</f>
        <v>3.0261395804958013E-2</v>
      </c>
      <c r="L1852" s="52">
        <f>IFERROR(_xll.qlIndexFixing(Index3M,H1852,TRUE,_xll.ohTrigger(RecalcTrigger,Trigger3M)),NA())</f>
        <v>3.1501943541802337E-2</v>
      </c>
      <c r="M1852" s="52">
        <f>IFERROR(_xll.qlIndexFixing(ONIndex3M,I1852,TRUE,_xll.ohTrigger(RecalcTrigger,Trigger3M)),NA())</f>
        <v>3.1391992359095511E-2</v>
      </c>
      <c r="N1852" s="52">
        <f>IFERROR(_xll.qlIndexFixing(Index6M,$H1852,TRUE,_xll.ohTrigger(RecalcTrigger,Trigger6M)),NA())</f>
        <v>3.2650513272598825E-2</v>
      </c>
      <c r="O1852" s="52">
        <f>IFERROR(_xll.qlIndexFixing(ONIndex6M,I1852,TRUE,_xll.ohTrigger(RecalcTrigger,Trigger6M)),NA())</f>
        <v>3.2415253722657411E-2</v>
      </c>
      <c r="P1852" s="52">
        <f>IFERROR(_xll.qlIndexFixing(Index1Y,$H1852,TRUE,_xll.ohTrigger(RecalcTrigger,Trigger1Y)),NA())</f>
        <v>3.530640754578699E-2</v>
      </c>
      <c r="Q1852" s="52">
        <f>IFERROR(_xll.qlIndexFixing(ONIndex1Y,I1852,TRUE,_xll.ohTrigger(RecalcTrigger,Trigger1Y)),NA())</f>
        <v>3.4765182806779649E-2</v>
      </c>
    </row>
    <row r="1853" spans="2:17" x14ac:dyDescent="0.2">
      <c r="B1853" s="46" t="s">
        <v>51</v>
      </c>
      <c r="D1853" s="49">
        <f>_xll.qlCalendarAdvance(LocalCalendar,$D1852,B1853,"f",FALSE)</f>
        <v>52296</v>
      </c>
      <c r="E1853" s="49">
        <f>_xll.qlInterestRateIndexValueDate(IndexON,D1853)</f>
        <v>52296</v>
      </c>
      <c r="F1853" s="52">
        <f>IFERROR(_xll.qlIndexFixing(IndexON,D1853,TRUE,_xll.ohTrigger(RecalcTrigger,TriggerON)),NA())</f>
        <v>2.9726032425516635E-2</v>
      </c>
      <c r="H1853" s="49">
        <f>_xll.qlCalendarAdvance(IborCalendar,$H1852,B1853,"f",FALSE)</f>
        <v>52286</v>
      </c>
      <c r="I1853" s="49">
        <f>_xll.qlInterestRateIndexValueDate(Index1M,$H1853)</f>
        <v>52288</v>
      </c>
      <c r="J1853" s="52">
        <f>IFERROR(_xll.qlIndexFixing(Index1M,$H1853,TRUE,_xll.ohTrigger(RecalcTrigger,Trigger1M)),NA())</f>
        <v>3.0291580127279616E-2</v>
      </c>
      <c r="K1853" s="52">
        <f>IFERROR(_xll.qlIndexFixing(ONIndex1M,I1853,TRUE,_xll.ohTrigger(RecalcTrigger,Trigger1M)),NA())</f>
        <v>3.0259986497407354E-2</v>
      </c>
      <c r="L1853" s="52">
        <f>IFERROR(_xll.qlIndexFixing(Index3M,H1853,TRUE,_xll.ohTrigger(RecalcTrigger,Trigger3M)),NA())</f>
        <v>3.1500200515251382E-2</v>
      </c>
      <c r="M1853" s="52">
        <f>IFERROR(_xll.qlIndexFixing(ONIndex3M,I1853,TRUE,_xll.ohTrigger(RecalcTrigger,Trigger3M)),NA())</f>
        <v>3.1390323412514576E-2</v>
      </c>
      <c r="N1853" s="52">
        <f>IFERROR(_xll.qlIndexFixing(Index6M,$H1853,TRUE,_xll.ohTrigger(RecalcTrigger,Trigger6M)),NA())</f>
        <v>3.2648196489832311E-2</v>
      </c>
      <c r="O1853" s="52">
        <f>IFERROR(_xll.qlIndexFixing(ONIndex6M,I1853,TRUE,_xll.ohTrigger(RecalcTrigger,Trigger6M)),NA())</f>
        <v>3.2413168968288275E-2</v>
      </c>
      <c r="P1853" s="52">
        <f>IFERROR(_xll.qlIndexFixing(Index1Y,$H1853,TRUE,_xll.ohTrigger(RecalcTrigger,Trigger1Y)),NA())</f>
        <v>3.5302537424882034E-2</v>
      </c>
      <c r="Q1853" s="52">
        <f>IFERROR(_xll.qlIndexFixing(ONIndex1Y,I1853,TRUE,_xll.ohTrigger(RecalcTrigger,Trigger1Y)),NA())</f>
        <v>3.4763940974622543E-2</v>
      </c>
    </row>
    <row r="1854" spans="2:17" x14ac:dyDescent="0.2">
      <c r="B1854" s="46" t="s">
        <v>51</v>
      </c>
      <c r="D1854" s="49">
        <f>_xll.qlCalendarAdvance(LocalCalendar,$D1853,B1854,"f",FALSE)</f>
        <v>52303</v>
      </c>
      <c r="E1854" s="49">
        <f>_xll.qlInterestRateIndexValueDate(IndexON,D1854)</f>
        <v>52303</v>
      </c>
      <c r="F1854" s="52">
        <f>IFERROR(_xll.qlIndexFixing(IndexON,D1854,TRUE,_xll.ohTrigger(RecalcTrigger,TriggerON)),NA())</f>
        <v>2.9723516745026046E-2</v>
      </c>
      <c r="H1854" s="49">
        <f>_xll.qlCalendarAdvance(IborCalendar,$H1853,B1854,"f",FALSE)</f>
        <v>52293</v>
      </c>
      <c r="I1854" s="49">
        <f>_xll.qlInterestRateIndexValueDate(Index1M,$H1854)</f>
        <v>52295</v>
      </c>
      <c r="J1854" s="52">
        <f>IFERROR(_xll.qlIndexFixing(Index1M,$H1854,TRUE,_xll.ohTrigger(RecalcTrigger,Trigger1M)),NA())</f>
        <v>3.0294804366550188E-2</v>
      </c>
      <c r="K1854" s="52">
        <f>IFERROR(_xll.qlIndexFixing(ONIndex1M,I1854,TRUE,_xll.ohTrigger(RecalcTrigger,Trigger1M)),NA())</f>
        <v>3.0258564388256914E-2</v>
      </c>
      <c r="L1854" s="52">
        <f>IFERROR(_xll.qlIndexFixing(Index3M,H1854,TRUE,_xll.ohTrigger(RecalcTrigger,Trigger3M)),NA())</f>
        <v>3.1502189929013359E-2</v>
      </c>
      <c r="M1854" s="52">
        <f>IFERROR(_xll.qlIndexFixing(ONIndex3M,I1854,TRUE,_xll.ohTrigger(RecalcTrigger,Trigger3M)),NA())</f>
        <v>3.138864479934611E-2</v>
      </c>
      <c r="N1854" s="52">
        <f>IFERROR(_xll.qlIndexFixing(Index6M,$H1854,TRUE,_xll.ohTrigger(RecalcTrigger,Trigger6M)),NA())</f>
        <v>3.2653665284914778E-2</v>
      </c>
      <c r="O1854" s="52">
        <f>IFERROR(_xll.qlIndexFixing(ONIndex6M,I1854,TRUE,_xll.ohTrigger(RecalcTrigger,Trigger6M)),NA())</f>
        <v>3.2411069061479836E-2</v>
      </c>
      <c r="P1854" s="52">
        <f>IFERROR(_xll.qlIndexFixing(Index1Y,$H1854,TRUE,_xll.ohTrigger(RecalcTrigger,Trigger1Y)),NA())</f>
        <v>3.5302649532241576E-2</v>
      </c>
      <c r="Q1854" s="52">
        <f>IFERROR(_xll.qlIndexFixing(ONIndex1Y,I1854,TRUE,_xll.ohTrigger(RecalcTrigger,Trigger1Y)),NA())</f>
        <v>3.4762603184583796E-2</v>
      </c>
    </row>
    <row r="1855" spans="2:17" x14ac:dyDescent="0.2">
      <c r="B1855" s="46" t="s">
        <v>51</v>
      </c>
      <c r="D1855" s="49">
        <f>_xll.qlCalendarAdvance(LocalCalendar,$D1854,B1855,"f",FALSE)</f>
        <v>52310</v>
      </c>
      <c r="E1855" s="49">
        <f>_xll.qlInterestRateIndexValueDate(IndexON,D1855)</f>
        <v>52310</v>
      </c>
      <c r="F1855" s="52">
        <f>IFERROR(_xll.qlIndexFixing(IndexON,D1855,TRUE,_xll.ohTrigger(RecalcTrigger,TriggerON)),NA())</f>
        <v>2.9720960446226741E-2</v>
      </c>
      <c r="H1855" s="49">
        <f>_xll.qlCalendarAdvance(IborCalendar,$H1854,B1855,"f",FALSE)</f>
        <v>52300</v>
      </c>
      <c r="I1855" s="49">
        <f>_xll.qlInterestRateIndexValueDate(Index1M,$H1855)</f>
        <v>52302</v>
      </c>
      <c r="J1855" s="52">
        <f>IFERROR(_xll.qlIndexFixing(Index1M,$H1855,TRUE,_xll.ohTrigger(RecalcTrigger,Trigger1M)),NA())</f>
        <v>3.0293337291915912E-2</v>
      </c>
      <c r="K1855" s="52">
        <f>IFERROR(_xll.qlIndexFixing(ONIndex1M,I1855,TRUE,_xll.ohTrigger(RecalcTrigger,Trigger1M)),NA())</f>
        <v>3.0257129477346822E-2</v>
      </c>
      <c r="L1855" s="52">
        <f>IFERROR(_xll.qlIndexFixing(Index3M,H1855,TRUE,_xll.ohTrigger(RecalcTrigger,Trigger3M)),NA())</f>
        <v>3.1500424873305677E-2</v>
      </c>
      <c r="M1855" s="52">
        <f>IFERROR(_xll.qlIndexFixing(ONIndex3M,I1855,TRUE,_xll.ohTrigger(RecalcTrigger,Trigger3M)),NA())</f>
        <v>3.1386956519749987E-2</v>
      </c>
      <c r="N1855" s="52">
        <f>IFERROR(_xll.qlIndexFixing(Index6M,$H1855,TRUE,_xll.ohTrigger(RecalcTrigger,Trigger6M)),NA())</f>
        <v>3.2650011106589286E-2</v>
      </c>
      <c r="O1855" s="52">
        <f>IFERROR(_xll.qlIndexFixing(ONIndex6M,I1855,TRUE,_xll.ohTrigger(RecalcTrigger,Trigger6M)),NA())</f>
        <v>3.2408954002312029E-2</v>
      </c>
      <c r="P1855" s="52">
        <f>IFERROR(_xll.qlIndexFixing(Index1Y,$H1855,TRUE,_xll.ohTrigger(RecalcTrigger,Trigger1Y)),NA())</f>
        <v>3.5298558202504618E-2</v>
      </c>
      <c r="Q1855" s="52">
        <f>IFERROR(_xll.qlIndexFixing(ONIndex1Y,I1855,TRUE,_xll.ohTrigger(RecalcTrigger,Trigger1Y)),NA())</f>
        <v>3.4761169436663408E-2</v>
      </c>
    </row>
    <row r="1856" spans="2:17" x14ac:dyDescent="0.2">
      <c r="B1856" s="46" t="s">
        <v>51</v>
      </c>
      <c r="D1856" s="49">
        <f>_xll.qlCalendarAdvance(LocalCalendar,$D1855,B1856,"f",FALSE)</f>
        <v>52317</v>
      </c>
      <c r="E1856" s="49">
        <f>_xll.qlInterestRateIndexValueDate(IndexON,D1856)</f>
        <v>52317</v>
      </c>
      <c r="F1856" s="52">
        <f>IFERROR(_xll.qlIndexFixing(IndexON,D1856,TRUE,_xll.ohTrigger(RecalcTrigger,TriggerON)),NA())</f>
        <v>2.9718363529065428E-2</v>
      </c>
      <c r="H1856" s="49">
        <f>_xll.qlCalendarAdvance(IborCalendar,$H1855,B1856,"f",FALSE)</f>
        <v>52307</v>
      </c>
      <c r="I1856" s="49">
        <f>_xll.qlInterestRateIndexValueDate(Index1M,$H1856)</f>
        <v>52309</v>
      </c>
      <c r="J1856" s="52">
        <f>IFERROR(_xll.qlIndexFixing(Index1M,$H1856,TRUE,_xll.ohTrigger(RecalcTrigger,Trigger1M)),NA())</f>
        <v>3.0291857382336029E-2</v>
      </c>
      <c r="K1856" s="52">
        <f>IFERROR(_xll.qlIndexFixing(ONIndex1M,I1856,TRUE,_xll.ohTrigger(RecalcTrigger,Trigger1M)),NA())</f>
        <v>3.0255681764677078E-2</v>
      </c>
      <c r="L1856" s="52">
        <f>IFERROR(_xll.qlIndexFixing(Index3M,H1856,TRUE,_xll.ohTrigger(RecalcTrigger,Trigger3M)),NA())</f>
        <v>3.1498650074831401E-2</v>
      </c>
      <c r="M1856" s="52">
        <f>IFERROR(_xll.qlIndexFixing(ONIndex3M,I1856,TRUE,_xll.ohTrigger(RecalcTrigger,Trigger3M)),NA())</f>
        <v>3.1385258573326524E-2</v>
      </c>
      <c r="N1856" s="52">
        <f>IFERROR(_xll.qlIndexFixing(Index6M,$H1856,TRUE,_xll.ohTrigger(RecalcTrigger,Trigger6M)),NA())</f>
        <v>3.2647641568527605E-2</v>
      </c>
      <c r="O1856" s="52">
        <f>IFERROR(_xll.qlIndexFixing(ONIndex6M,I1856,TRUE,_xll.ohTrigger(RecalcTrigger,Trigger6M)),NA())</f>
        <v>3.2406823790624983E-2</v>
      </c>
      <c r="P1856" s="52">
        <f>IFERROR(_xll.qlIndexFixing(Index1Y,$H1856,TRUE,_xll.ohTrigger(RecalcTrigger,Trigger1Y)),NA())</f>
        <v>3.5294367478892356E-2</v>
      </c>
      <c r="Q1856" s="52">
        <f>IFERROR(_xll.qlIndexFixing(ONIndex1Y,I1856,TRUE,_xll.ohTrigger(RecalcTrigger,Trigger1Y)),NA())</f>
        <v>3.4759639730621572E-2</v>
      </c>
    </row>
    <row r="1857" spans="2:17" x14ac:dyDescent="0.2">
      <c r="B1857" s="46" t="s">
        <v>51</v>
      </c>
      <c r="D1857" s="49">
        <f>_xll.qlCalendarAdvance(LocalCalendar,$D1856,B1857,"f",FALSE)</f>
        <v>52324</v>
      </c>
      <c r="E1857" s="49">
        <f>_xll.qlInterestRateIndexValueDate(IndexON,D1857)</f>
        <v>52324</v>
      </c>
      <c r="F1857" s="52">
        <f>IFERROR(_xll.qlIndexFixing(IndexON,D1857,TRUE,_xll.ohTrigger(RecalcTrigger,TriggerON)),NA())</f>
        <v>2.9715725993542108E-2</v>
      </c>
      <c r="H1857" s="49">
        <f>_xll.qlCalendarAdvance(IborCalendar,$H1856,B1857,"f",FALSE)</f>
        <v>52314</v>
      </c>
      <c r="I1857" s="49">
        <f>_xll.qlInterestRateIndexValueDate(Index1M,$H1857)</f>
        <v>52316</v>
      </c>
      <c r="J1857" s="52">
        <f>IFERROR(_xll.qlIndexFixing(Index1M,$H1857,TRUE,_xll.ohTrigger(RecalcTrigger,Trigger1M)),NA())</f>
        <v>3.0290364637815537E-2</v>
      </c>
      <c r="K1857" s="52">
        <f>IFERROR(_xll.qlIndexFixing(ONIndex1M,I1857,TRUE,_xll.ohTrigger(RecalcTrigger,Trigger1M)),NA())</f>
        <v>3.0258886733431467E-2</v>
      </c>
      <c r="L1857" s="52">
        <f>IFERROR(_xll.qlIndexFixing(Index3M,H1857,TRUE,_xll.ohTrigger(RecalcTrigger,Trigger3M)),NA())</f>
        <v>3.1496865533607046E-2</v>
      </c>
      <c r="M1857" s="52">
        <f>IFERROR(_xll.qlIndexFixing(ONIndex3M,I1857,TRUE,_xll.ohTrigger(RecalcTrigger,Trigger3M)),NA())</f>
        <v>3.138853322271018E-2</v>
      </c>
      <c r="N1857" s="52">
        <f>IFERROR(_xll.qlIndexFixing(Index6M,$H1857,TRUE,_xll.ohTrigger(RecalcTrigger,Trigger6M)),NA())</f>
        <v>3.26452566267025E-2</v>
      </c>
      <c r="O1857" s="52">
        <f>IFERROR(_xll.qlIndexFixing(ONIndex6M,I1857,TRUE,_xll.ohTrigger(RecalcTrigger,Trigger6M)),NA())</f>
        <v>3.2409896360759305E-2</v>
      </c>
      <c r="P1857" s="52">
        <f>IFERROR(_xll.qlIndexFixing(Index1Y,$H1857,TRUE,_xll.ohTrigger(RecalcTrigger,Trigger1Y)),NA())</f>
        <v>3.5290077362637721E-2</v>
      </c>
      <c r="Q1857" s="52">
        <f>IFERROR(_xll.qlIndexFixing(ONIndex1Y,I1857,TRUE,_xll.ohTrigger(RecalcTrigger,Trigger1Y)),NA())</f>
        <v>3.4764242244463617E-2</v>
      </c>
    </row>
    <row r="1858" spans="2:17" x14ac:dyDescent="0.2">
      <c r="B1858" s="46" t="s">
        <v>51</v>
      </c>
      <c r="D1858" s="49">
        <f>_xll.qlCalendarAdvance(LocalCalendar,$D1857,B1858,"f",FALSE)</f>
        <v>52331</v>
      </c>
      <c r="E1858" s="49">
        <f>_xll.qlInterestRateIndexValueDate(IndexON,D1858)</f>
        <v>52331</v>
      </c>
      <c r="F1858" s="52">
        <f>IFERROR(_xll.qlIndexFixing(IndexON,D1858,TRUE,_xll.ohTrigger(RecalcTrigger,TriggerON)),NA())</f>
        <v>2.9713047839656781E-2</v>
      </c>
      <c r="H1858" s="49">
        <f>_xll.qlCalendarAdvance(IborCalendar,$H1857,B1858,"f",FALSE)</f>
        <v>52321</v>
      </c>
      <c r="I1858" s="49">
        <f>_xll.qlInterestRateIndexValueDate(Index1M,$H1858)</f>
        <v>52323</v>
      </c>
      <c r="J1858" s="52">
        <f>IFERROR(_xll.qlIndexFixing(Index1M,$H1858,TRUE,_xll.ohTrigger(RecalcTrigger,Trigger1M)),NA())</f>
        <v>3.0290023388432695E-2</v>
      </c>
      <c r="K1858" s="52">
        <f>IFERROR(_xll.qlIndexFixing(ONIndex1M,I1858,TRUE,_xll.ohTrigger(RecalcTrigger,Trigger1M)),NA())</f>
        <v>3.0252747934058632E-2</v>
      </c>
      <c r="L1858" s="52">
        <f>IFERROR(_xll.qlIndexFixing(Index3M,H1858,TRUE,_xll.ohTrigger(RecalcTrigger,Trigger3M)),NA())</f>
        <v>3.1493827268368163E-2</v>
      </c>
      <c r="M1858" s="52">
        <f>IFERROR(_xll.qlIndexFixing(ONIndex3M,I1858,TRUE,_xll.ohTrigger(RecalcTrigger,Trigger3M)),NA())</f>
        <v>3.1381833681036753E-2</v>
      </c>
      <c r="N1858" s="52">
        <f>IFERROR(_xll.qlIndexFixing(Index6M,$H1858,TRUE,_xll.ohTrigger(RecalcTrigger,Trigger6M)),NA())</f>
        <v>3.2638971629391979E-2</v>
      </c>
      <c r="O1858" s="52">
        <f>IFERROR(_xll.qlIndexFixing(ONIndex6M,I1858,TRUE,_xll.ohTrigger(RecalcTrigger,Trigger6M)),NA())</f>
        <v>3.2402517910092854E-2</v>
      </c>
      <c r="P1858" s="52">
        <f>IFERROR(_xll.qlIndexFixing(Index1Y,$H1858,TRUE,_xll.ohTrigger(RecalcTrigger,Trigger1Y)),NA())</f>
        <v>3.5285687855003176E-2</v>
      </c>
      <c r="Q1858" s="52">
        <f>IFERROR(_xll.qlIndexFixing(ONIndex1Y,I1858,TRUE,_xll.ohTrigger(RecalcTrigger,Trigger1Y)),NA())</f>
        <v>3.4756292444892978E-2</v>
      </c>
    </row>
    <row r="1859" spans="2:17" x14ac:dyDescent="0.2">
      <c r="B1859" s="46" t="s">
        <v>51</v>
      </c>
      <c r="D1859" s="49">
        <f>_xll.qlCalendarAdvance(LocalCalendar,$D1858,B1859,"f",FALSE)</f>
        <v>52338</v>
      </c>
      <c r="E1859" s="49">
        <f>_xll.qlInterestRateIndexValueDate(IndexON,D1859)</f>
        <v>52338</v>
      </c>
      <c r="F1859" s="52">
        <f>IFERROR(_xll.qlIndexFixing(IndexON,D1859,TRUE,_xll.ohTrigger(RecalcTrigger,TriggerON)),NA())</f>
        <v>2.9710329067462737E-2</v>
      </c>
      <c r="H1859" s="49">
        <f>_xll.qlCalendarAdvance(IborCalendar,$H1858,B1859,"f",FALSE)</f>
        <v>52328</v>
      </c>
      <c r="I1859" s="49">
        <f>_xll.qlInterestRateIndexValueDate(Index1M,$H1859)</f>
        <v>52330</v>
      </c>
      <c r="J1859" s="52">
        <f>IFERROR(_xll.qlIndexFixing(Index1M,$H1859,TRUE,_xll.ohTrigger(RecalcTrigger,Trigger1M)),NA())</f>
        <v>3.0287340643962712E-2</v>
      </c>
      <c r="K1859" s="52">
        <f>IFERROR(_xll.qlIndexFixing(ONIndex1M,I1859,TRUE,_xll.ohTrigger(RecalcTrigger,Trigger1M)),NA())</f>
        <v>3.0251261816109931E-2</v>
      </c>
      <c r="L1859" s="52">
        <f>IFERROR(_xll.qlIndexFixing(Index3M,H1859,TRUE,_xll.ohTrigger(RecalcTrigger,Trigger3M)),NA())</f>
        <v>3.1492024094712058E-2</v>
      </c>
      <c r="M1859" s="52">
        <f>IFERROR(_xll.qlIndexFixing(ONIndex3M,I1859,TRUE,_xll.ohTrigger(RecalcTrigger,Trigger3M)),NA())</f>
        <v>3.1380106734930635E-2</v>
      </c>
      <c r="N1859" s="52">
        <f>IFERROR(_xll.qlIndexFixing(Index6M,$H1859,TRUE,_xll.ohTrigger(RecalcTrigger,Trigger6M)),NA())</f>
        <v>3.2636559831635499E-2</v>
      </c>
      <c r="O1859" s="52">
        <f>IFERROR(_xll.qlIndexFixing(ONIndex6M,I1859,TRUE,_xll.ohTrigger(RecalcTrigger,Trigger6M)),NA())</f>
        <v>3.240034224124777E-2</v>
      </c>
      <c r="P1859" s="52">
        <f>IFERROR(_xll.qlIndexFixing(Index1Y,$H1859,TRUE,_xll.ohTrigger(RecalcTrigger,Trigger1Y)),NA())</f>
        <v>3.5281198957279859E-2</v>
      </c>
      <c r="Q1859" s="52">
        <f>IFERROR(_xll.qlIndexFixing(ONIndex1Y,I1859,TRUE,_xll.ohTrigger(RecalcTrigger,Trigger1Y)),NA())</f>
        <v>3.475447486520622E-2</v>
      </c>
    </row>
    <row r="1860" spans="2:17" x14ac:dyDescent="0.2">
      <c r="B1860" s="46" t="s">
        <v>51</v>
      </c>
      <c r="D1860" s="49">
        <f>_xll.qlCalendarAdvance(LocalCalendar,$D1859,B1860,"f",FALSE)</f>
        <v>52345</v>
      </c>
      <c r="E1860" s="49">
        <f>_xll.qlInterestRateIndexValueDate(IndexON,D1860)</f>
        <v>52345</v>
      </c>
      <c r="F1860" s="52">
        <f>IFERROR(_xll.qlIndexFixing(IndexON,D1860,TRUE,_xll.ohTrigger(RecalcTrigger,TriggerON)),NA())</f>
        <v>2.9707569676906687E-2</v>
      </c>
      <c r="H1860" s="49">
        <f>_xll.qlCalendarAdvance(IborCalendar,$H1859,B1860,"f",FALSE)</f>
        <v>52335</v>
      </c>
      <c r="I1860" s="49">
        <f>_xll.qlInterestRateIndexValueDate(Index1M,$H1860)</f>
        <v>52337</v>
      </c>
      <c r="J1860" s="52">
        <f>IFERROR(_xll.qlIndexFixing(Index1M,$H1860,TRUE,_xll.ohTrigger(RecalcTrigger,Trigger1M)),NA())</f>
        <v>3.0285809394647867E-2</v>
      </c>
      <c r="K1860" s="52">
        <f>IFERROR(_xll.qlIndexFixing(ONIndex1M,I1860,TRUE,_xll.ohTrigger(RecalcTrigger,Trigger1M)),NA())</f>
        <v>3.0249762896481514E-2</v>
      </c>
      <c r="L1860" s="52">
        <f>IFERROR(_xll.qlIndexFixing(Index3M,H1860,TRUE,_xll.ohTrigger(RecalcTrigger,Trigger3M)),NA())</f>
        <v>3.1490211179183596E-2</v>
      </c>
      <c r="M1860" s="52">
        <f>IFERROR(_xll.qlIndexFixing(ONIndex3M,I1860,TRUE,_xll.ohTrigger(RecalcTrigger,Trigger3M)),NA())</f>
        <v>3.1378370122396859E-2</v>
      </c>
      <c r="N1860" s="52">
        <f>IFERROR(_xll.qlIndexFixing(Index6M,$H1860,TRUE,_xll.ohTrigger(RecalcTrigger,Trigger6M)),NA())</f>
        <v>3.2634132634377894E-2</v>
      </c>
      <c r="O1860" s="52">
        <f>IFERROR(_xll.qlIndexFixing(ONIndex6M,I1860,TRUE,_xll.ohTrigger(RecalcTrigger,Trigger6M)),NA())</f>
        <v>3.2398151419883447E-2</v>
      </c>
      <c r="P1860" s="52">
        <f>IFERROR(_xll.qlIndexFixing(Index1Y,$H1860,TRUE,_xll.ohTrigger(RecalcTrigger,Trigger1Y)),NA())</f>
        <v>3.5277924829550673E-2</v>
      </c>
      <c r="Q1860" s="52">
        <f>IFERROR(_xll.qlIndexFixing(ONIndex1Y,I1860,TRUE,_xll.ohTrigger(RecalcTrigger,Trigger1Y)),NA())</f>
        <v>3.4752561327557885E-2</v>
      </c>
    </row>
    <row r="1861" spans="2:17" x14ac:dyDescent="0.2">
      <c r="B1861" s="46" t="s">
        <v>51</v>
      </c>
      <c r="D1861" s="49">
        <f>_xll.qlCalendarAdvance(LocalCalendar,$D1860,B1861,"f",FALSE)</f>
        <v>52352</v>
      </c>
      <c r="E1861" s="49">
        <f>_xll.qlInterestRateIndexValueDate(IndexON,D1861)</f>
        <v>52352</v>
      </c>
      <c r="F1861" s="52">
        <f>IFERROR(_xll.qlIndexFixing(IndexON,D1861,TRUE,_xll.ohTrigger(RecalcTrigger,TriggerON)),NA())</f>
        <v>2.9704769668041919E-2</v>
      </c>
      <c r="H1861" s="49">
        <f>_xll.qlCalendarAdvance(IborCalendar,$H1860,B1861,"f",FALSE)</f>
        <v>52342</v>
      </c>
      <c r="I1861" s="49">
        <f>_xll.qlInterestRateIndexValueDate(Index1M,$H1861)</f>
        <v>52344</v>
      </c>
      <c r="J1861" s="52">
        <f>IFERROR(_xll.qlIndexFixing(Index1M,$H1861,TRUE,_xll.ohTrigger(RecalcTrigger,Trigger1M)),NA())</f>
        <v>3.0285426503947513E-2</v>
      </c>
      <c r="K1861" s="52">
        <f>IFERROR(_xll.qlIndexFixing(ONIndex1M,I1861,TRUE,_xll.ohTrigger(RecalcTrigger,Trigger1M)),NA())</f>
        <v>3.0248251175093444E-2</v>
      </c>
      <c r="L1861" s="52">
        <f>IFERROR(_xll.qlIndexFixing(Index3M,H1861,TRUE,_xll.ohTrigger(RecalcTrigger,Trigger3M)),NA())</f>
        <v>3.1488388521794183E-2</v>
      </c>
      <c r="M1861" s="52">
        <f>IFERROR(_xll.qlIndexFixing(ONIndex3M,I1861,TRUE,_xll.ohTrigger(RecalcTrigger,Trigger3M)),NA())</f>
        <v>3.1376623843115681E-2</v>
      </c>
      <c r="N1861" s="52">
        <f>IFERROR(_xll.qlIndexFixing(Index6M,$H1861,TRUE,_xll.ohTrigger(RecalcTrigger,Trigger6M)),NA())</f>
        <v>3.2631690037675069E-2</v>
      </c>
      <c r="O1861" s="52">
        <f>IFERROR(_xll.qlIndexFixing(ONIndex6M,I1861,TRUE,_xll.ohTrigger(RecalcTrigger,Trigger6M)),NA())</f>
        <v>3.2395945446239693E-2</v>
      </c>
      <c r="P1861" s="52">
        <f>IFERROR(_xll.qlIndexFixing(Index1Y,$H1861,TRUE,_xll.ohTrigger(RecalcTrigger,Trigger1Y)),NA())</f>
        <v>3.5271922996880284E-2</v>
      </c>
      <c r="Q1861" s="52">
        <f>IFERROR(_xll.qlIndexFixing(ONIndex1Y,I1861,TRUE,_xll.ohTrigger(RecalcTrigger,Trigger1Y)),NA())</f>
        <v>3.4750551831868037E-2</v>
      </c>
    </row>
    <row r="1862" spans="2:17" x14ac:dyDescent="0.2">
      <c r="B1862" s="46" t="s">
        <v>51</v>
      </c>
      <c r="D1862" s="49">
        <f>_xll.qlCalendarAdvance(LocalCalendar,$D1861,B1862,"f",FALSE)</f>
        <v>52359</v>
      </c>
      <c r="E1862" s="49">
        <f>_xll.qlInterestRateIndexValueDate(IndexON,D1862)</f>
        <v>52359</v>
      </c>
      <c r="F1862" s="52">
        <f>IFERROR(_xll.qlIndexFixing(IndexON,D1862,TRUE,_xll.ohTrigger(RecalcTrigger,TriggerON)),NA())</f>
        <v>2.970192904084179E-2</v>
      </c>
      <c r="H1862" s="49">
        <f>_xll.qlCalendarAdvance(IborCalendar,$H1861,B1862,"f",FALSE)</f>
        <v>52349</v>
      </c>
      <c r="I1862" s="49">
        <f>_xll.qlInterestRateIndexValueDate(Index1M,$H1862)</f>
        <v>52351</v>
      </c>
      <c r="J1862" s="52">
        <f>IFERROR(_xll.qlIndexFixing(Index1M,$H1862,TRUE,_xll.ohTrigger(RecalcTrigger,Trigger1M)),NA())</f>
        <v>3.0279227744226648E-2</v>
      </c>
      <c r="K1862" s="52">
        <f>IFERROR(_xll.qlIndexFixing(ONIndex1M,I1862,TRUE,_xll.ohTrigger(RecalcTrigger,Trigger1M)),NA())</f>
        <v>3.0246726651945721E-2</v>
      </c>
      <c r="L1862" s="52">
        <f>IFERROR(_xll.qlIndexFixing(Index3M,H1862,TRUE,_xll.ohTrigger(RecalcTrigger,Trigger3M)),NA())</f>
        <v>3.1487796686673633E-2</v>
      </c>
      <c r="M1862" s="52">
        <f>IFERROR(_xll.qlIndexFixing(ONIndex3M,I1862,TRUE,_xll.ohTrigger(RecalcTrigger,Trigger3M)),NA())</f>
        <v>3.1374867897326908E-2</v>
      </c>
      <c r="N1862" s="52">
        <f>IFERROR(_xll.qlIndexFixing(Index6M,$H1862,TRUE,_xll.ohTrigger(RecalcTrigger,Trigger6M)),NA())</f>
        <v>3.2629232041583377E-2</v>
      </c>
      <c r="O1862" s="52">
        <f>IFERROR(_xll.qlIndexFixing(ONIndex6M,I1862,TRUE,_xll.ohTrigger(RecalcTrigger,Trigger6M)),NA())</f>
        <v>3.23937243200767E-2</v>
      </c>
      <c r="P1862" s="52">
        <f>IFERROR(_xll.qlIndexFixing(Index1Y,$H1862,TRUE,_xll.ohTrigger(RecalcTrigger,Trigger1Y)),NA())</f>
        <v>3.5263234925550724E-2</v>
      </c>
      <c r="Q1862" s="52">
        <f>IFERROR(_xll.qlIndexFixing(ONIndex1Y,I1862,TRUE,_xll.ohTrigger(RecalcTrigger,Trigger1Y)),NA())</f>
        <v>3.4748446378376485E-2</v>
      </c>
    </row>
    <row r="1863" spans="2:17" x14ac:dyDescent="0.2">
      <c r="B1863" s="46" t="s">
        <v>51</v>
      </c>
      <c r="D1863" s="49">
        <f>_xll.qlCalendarAdvance(LocalCalendar,$D1862,B1863,"f",FALSE)</f>
        <v>52366</v>
      </c>
      <c r="E1863" s="49">
        <f>_xll.qlInterestRateIndexValueDate(IndexON,D1863)</f>
        <v>52366</v>
      </c>
      <c r="F1863" s="52">
        <f>IFERROR(_xll.qlIndexFixing(IndexON,D1863,TRUE,_xll.ohTrigger(RecalcTrigger,TriggerON)),NA())</f>
        <v>2.9699047795279654E-2</v>
      </c>
      <c r="H1863" s="49">
        <f>_xll.qlCalendarAdvance(IborCalendar,$H1862,B1863,"f",FALSE)</f>
        <v>52356</v>
      </c>
      <c r="I1863" s="49">
        <f>_xll.qlInterestRateIndexValueDate(Index1M,$H1863)</f>
        <v>52358</v>
      </c>
      <c r="J1863" s="52">
        <f>IFERROR(_xll.qlIndexFixing(Index1M,$H1863,TRUE,_xll.ohTrigger(RecalcTrigger,Trigger1M)),NA())</f>
        <v>3.0281138637189564E-2</v>
      </c>
      <c r="K1863" s="52">
        <f>IFERROR(_xll.qlIndexFixing(ONIndex1M,I1863,TRUE,_xll.ohTrigger(RecalcTrigger,Trigger1M)),NA())</f>
        <v>3.0245189327118283E-2</v>
      </c>
      <c r="L1863" s="52">
        <f>IFERROR(_xll.qlIndexFixing(Index3M,H1863,TRUE,_xll.ohTrigger(RecalcTrigger,Trigger3M)),NA())</f>
        <v>3.1485953689218117E-2</v>
      </c>
      <c r="M1863" s="52">
        <f>IFERROR(_xll.qlIndexFixing(ONIndex3M,I1863,TRUE,_xll.ohTrigger(RecalcTrigger,Trigger3M)),NA())</f>
        <v>3.1373102284950605E-2</v>
      </c>
      <c r="N1863" s="52">
        <f>IFERROR(_xll.qlIndexFixing(Index6M,$H1863,TRUE,_xll.ohTrigger(RecalcTrigger,Trigger6M)),NA())</f>
        <v>3.2630623499855058E-2</v>
      </c>
      <c r="O1863" s="52">
        <f>IFERROR(_xll.qlIndexFixing(ONIndex6M,I1863,TRUE,_xll.ohTrigger(RecalcTrigger,Trigger6M)),NA())</f>
        <v>3.2391488041474403E-2</v>
      </c>
      <c r="P1863" s="52">
        <f>IFERROR(_xll.qlIndexFixing(Index1Y,$H1863,TRUE,_xll.ohTrigger(RecalcTrigger,Trigger1Y)),NA())</f>
        <v>3.526224949235527E-2</v>
      </c>
      <c r="Q1863" s="52">
        <f>IFERROR(_xll.qlIndexFixing(ONIndex1Y,I1863,TRUE,_xll.ohTrigger(RecalcTrigger,Trigger1Y)),NA())</f>
        <v>3.474624496684342E-2</v>
      </c>
    </row>
    <row r="1864" spans="2:17" x14ac:dyDescent="0.2">
      <c r="B1864" s="46" t="s">
        <v>51</v>
      </c>
      <c r="D1864" s="49">
        <f>_xll.qlCalendarAdvance(LocalCalendar,$D1863,B1864,"f",FALSE)</f>
        <v>52373</v>
      </c>
      <c r="E1864" s="49">
        <f>_xll.qlInterestRateIndexValueDate(IndexON,D1864)</f>
        <v>52373</v>
      </c>
      <c r="F1864" s="52">
        <f>IFERROR(_xll.qlIndexFixing(IndexON,D1864,TRUE,_xll.ohTrigger(RecalcTrigger,TriggerON)),NA())</f>
        <v>2.9697140151496715E-2</v>
      </c>
      <c r="H1864" s="49">
        <f>_xll.qlCalendarAdvance(IborCalendar,$H1863,B1864,"f",FALSE)</f>
        <v>52363</v>
      </c>
      <c r="I1864" s="49">
        <f>_xll.qlInterestRateIndexValueDate(Index1M,$H1864)</f>
        <v>52365</v>
      </c>
      <c r="J1864" s="52">
        <f>IFERROR(_xll.qlIndexFixing(Index1M,$H1864,TRUE,_xll.ohTrigger(RecalcTrigger,Trigger1M)),NA())</f>
        <v>3.0279556048222189E-2</v>
      </c>
      <c r="K1864" s="52">
        <f>IFERROR(_xll.qlIndexFixing(ONIndex1M,I1864,TRUE,_xll.ohTrigger(RecalcTrigger,Trigger1M)),NA())</f>
        <v>3.0243639200531192E-2</v>
      </c>
      <c r="L1864" s="52">
        <f>IFERROR(_xll.qlIndexFixing(Index3M,H1864,TRUE,_xll.ohTrigger(RecalcTrigger,Trigger3M)),NA())</f>
        <v>3.148410094910635E-2</v>
      </c>
      <c r="M1864" s="52">
        <f>IFERROR(_xll.qlIndexFixing(ONIndex3M,I1864,TRUE,_xll.ohTrigger(RecalcTrigger,Trigger3M)),NA())</f>
        <v>3.1371327006066707E-2</v>
      </c>
      <c r="N1864" s="52">
        <f>IFERROR(_xll.qlIndexFixing(Index6M,$H1864,TRUE,_xll.ohTrigger(RecalcTrigger,Trigger6M)),NA())</f>
        <v>3.262813073326707E-2</v>
      </c>
      <c r="O1864" s="52">
        <f>IFERROR(_xll.qlIndexFixing(ONIndex6M,I1864,TRUE,_xll.ohTrigger(RecalcTrigger,Trigger6M)),NA())</f>
        <v>3.2389236610592675E-2</v>
      </c>
      <c r="P1864" s="52">
        <f>IFERROR(_xll.qlIndexFixing(Index1Y,$H1864,TRUE,_xll.ohTrigger(RecalcTrigger,Trigger1Y)),NA())</f>
        <v>3.5257263664585495E-2</v>
      </c>
      <c r="Q1864" s="52">
        <f>IFERROR(_xll.qlIndexFixing(ONIndex1Y,I1864,TRUE,_xll.ohTrigger(RecalcTrigger,Trigger1Y)),NA())</f>
        <v>3.4743947597428715E-2</v>
      </c>
    </row>
    <row r="1865" spans="2:17" x14ac:dyDescent="0.2">
      <c r="B1865" s="46" t="s">
        <v>51</v>
      </c>
      <c r="D1865" s="49">
        <f>_xll.qlCalendarAdvance(LocalCalendar,$D1864,B1865,"f",FALSE)</f>
        <v>52380</v>
      </c>
      <c r="E1865" s="49">
        <f>_xll.qlInterestRateIndexValueDate(IndexON,D1865)</f>
        <v>52380</v>
      </c>
      <c r="F1865" s="52">
        <f>IFERROR(_xll.qlIndexFixing(IndexON,D1865,TRUE,_xll.ohTrigger(RecalcTrigger,TriggerON)),NA())</f>
        <v>2.9693163449202586E-2</v>
      </c>
      <c r="H1865" s="49">
        <f>_xll.qlCalendarAdvance(IborCalendar,$H1864,B1865,"f",FALSE)</f>
        <v>52370</v>
      </c>
      <c r="I1865" s="49">
        <f>_xll.qlInterestRateIndexValueDate(Index1M,$H1865)</f>
        <v>52372</v>
      </c>
      <c r="J1865" s="52">
        <f>IFERROR(_xll.qlIndexFixing(Index1M,$H1865,TRUE,_xll.ohTrigger(RecalcTrigger,Trigger1M)),NA())</f>
        <v>3.0277960624351674E-2</v>
      </c>
      <c r="K1865" s="52">
        <f>IFERROR(_xll.qlIndexFixing(ONIndex1M,I1865,TRUE,_xll.ohTrigger(RecalcTrigger,Trigger1M)),NA())</f>
        <v>3.0242076272104512E-2</v>
      </c>
      <c r="L1865" s="52">
        <f>IFERROR(_xll.qlIndexFixing(Index3M,H1865,TRUE,_xll.ohTrigger(RecalcTrigger,Trigger3M)),NA())</f>
        <v>3.1482238466349635E-2</v>
      </c>
      <c r="M1865" s="52">
        <f>IFERROR(_xll.qlIndexFixing(ONIndex3M,I1865,TRUE,_xll.ohTrigger(RecalcTrigger,Trigger3M)),NA())</f>
        <v>3.1369542060435407E-2</v>
      </c>
      <c r="N1865" s="52">
        <f>IFERROR(_xll.qlIndexFixing(Index6M,$H1865,TRUE,_xll.ohTrigger(RecalcTrigger,Trigger6M)),NA())</f>
        <v>3.2625622563371634E-2</v>
      </c>
      <c r="O1865" s="52">
        <f>IFERROR(_xll.qlIndexFixing(ONIndex6M,I1865,TRUE,_xll.ohTrigger(RecalcTrigger,Trigger6M)),NA())</f>
        <v>3.2386970027111772E-2</v>
      </c>
      <c r="P1865" s="52">
        <f>IFERROR(_xll.qlIndexFixing(Index1Y,$H1865,TRUE,_xll.ohTrigger(RecalcTrigger,Trigger1Y)),NA())</f>
        <v>3.5252178455089829E-2</v>
      </c>
      <c r="Q1865" s="52">
        <f>IFERROR(_xll.qlIndexFixing(ONIndex1Y,I1865,TRUE,_xll.ohTrigger(RecalcTrigger,Trigger1Y)),NA())</f>
        <v>3.4741554270052433E-2</v>
      </c>
    </row>
    <row r="1866" spans="2:17" x14ac:dyDescent="0.2">
      <c r="B1866" s="46" t="s">
        <v>51</v>
      </c>
      <c r="D1866" s="49">
        <f>_xll.qlCalendarAdvance(LocalCalendar,$D1865,B1866,"f",FALSE)</f>
        <v>52387</v>
      </c>
      <c r="E1866" s="49">
        <f>_xll.qlInterestRateIndexValueDate(IndexON,D1866)</f>
        <v>52387</v>
      </c>
      <c r="F1866" s="52">
        <f>IFERROR(_xll.qlIndexFixing(IndexON,D1866,TRUE,_xll.ohTrigger(RecalcTrigger,TriggerON)),NA())</f>
        <v>2.9690160348687655E-2</v>
      </c>
      <c r="H1866" s="49">
        <f>_xll.qlCalendarAdvance(IborCalendar,$H1865,B1866,"f",FALSE)</f>
        <v>52377</v>
      </c>
      <c r="I1866" s="49">
        <f>_xll.qlInterestRateIndexValueDate(Index1M,$H1866)</f>
        <v>52379</v>
      </c>
      <c r="J1866" s="52">
        <f>IFERROR(_xll.qlIndexFixing(Index1M,$H1866,TRUE,_xll.ohTrigger(RecalcTrigger,Trigger1M)),NA())</f>
        <v>3.0276352365588011E-2</v>
      </c>
      <c r="K1866" s="52">
        <f>IFERROR(_xll.qlIndexFixing(ONIndex1M,I1866,TRUE,_xll.ohTrigger(RecalcTrigger,Trigger1M)),NA())</f>
        <v>3.0240500542078053E-2</v>
      </c>
      <c r="L1866" s="52">
        <f>IFERROR(_xll.qlIndexFixing(Index3M,H1866,TRUE,_xll.ohTrigger(RecalcTrigger,Trigger3M)),NA())</f>
        <v>3.1480366240962739E-2</v>
      </c>
      <c r="M1866" s="52">
        <f>IFERROR(_xll.qlIndexFixing(ONIndex3M,I1866,TRUE,_xll.ohTrigger(RecalcTrigger,Trigger3M)),NA())</f>
        <v>3.1367747448376448E-2</v>
      </c>
      <c r="N1866" s="52">
        <f>IFERROR(_xll.qlIndexFixing(Index6M,$H1866,TRUE,_xll.ohTrigger(RecalcTrigger,Trigger6M)),NA())</f>
        <v>3.2623098990229353E-2</v>
      </c>
      <c r="O1866" s="52">
        <f>IFERROR(_xll.qlIndexFixing(ONIndex6M,I1866,TRUE,_xll.ohTrigger(RecalcTrigger,Trigger6M)),NA())</f>
        <v>3.2384688291351438E-2</v>
      </c>
      <c r="P1866" s="52">
        <f>IFERROR(_xll.qlIndexFixing(Index1Y,$H1866,TRUE,_xll.ohTrigger(RecalcTrigger,Trigger1Y)),NA())</f>
        <v>3.5248262579099902E-2</v>
      </c>
      <c r="Q1866" s="52">
        <f>IFERROR(_xll.qlIndexFixing(ONIndex1Y,I1866,TRUE,_xll.ohTrigger(RecalcTrigger,Trigger1Y)),NA())</f>
        <v>3.4739064984874446E-2</v>
      </c>
    </row>
    <row r="1867" spans="2:17" x14ac:dyDescent="0.2">
      <c r="B1867" s="46" t="s">
        <v>51</v>
      </c>
      <c r="D1867" s="49">
        <f>_xll.qlCalendarAdvance(LocalCalendar,$D1866,B1867,"f",FALSE)</f>
        <v>52394</v>
      </c>
      <c r="E1867" s="49">
        <f>_xll.qlInterestRateIndexValueDate(IndexON,D1867)</f>
        <v>52394</v>
      </c>
      <c r="F1867" s="52">
        <f>IFERROR(_xll.qlIndexFixing(IndexON,D1867,TRUE,_xll.ohTrigger(RecalcTrigger,TriggerON)),NA())</f>
        <v>2.9687116629837362E-2</v>
      </c>
      <c r="H1867" s="49">
        <f>_xll.qlCalendarAdvance(IborCalendar,$H1866,B1867,"f",FALSE)</f>
        <v>52384</v>
      </c>
      <c r="I1867" s="49">
        <f>_xll.qlInterestRateIndexValueDate(Index1M,$H1867)</f>
        <v>52386</v>
      </c>
      <c r="J1867" s="52">
        <f>IFERROR(_xll.qlIndexFixing(Index1M,$H1867,TRUE,_xll.ohTrigger(RecalcTrigger,Trigger1M)),NA())</f>
        <v>3.0274731271936195E-2</v>
      </c>
      <c r="K1867" s="52">
        <f>IFERROR(_xll.qlIndexFixing(ONIndex1M,I1867,TRUE,_xll.ohTrigger(RecalcTrigger,Trigger1M)),NA())</f>
        <v>3.0238912010291941E-2</v>
      </c>
      <c r="L1867" s="52">
        <f>IFERROR(_xll.qlIndexFixing(Index3M,H1867,TRUE,_xll.ohTrigger(RecalcTrigger,Trigger3M)),NA())</f>
        <v>3.1478484272959566E-2</v>
      </c>
      <c r="M1867" s="52">
        <f>IFERROR(_xll.qlIndexFixing(ONIndex3M,I1867,TRUE,_xll.ohTrigger(RecalcTrigger,Trigger3M)),NA())</f>
        <v>3.1365943169650023E-2</v>
      </c>
      <c r="N1867" s="52">
        <f>IFERROR(_xll.qlIndexFixing(Index6M,$H1867,TRUE,_xll.ohTrigger(RecalcTrigger,Trigger6M)),NA())</f>
        <v>3.2616711072294226E-2</v>
      </c>
      <c r="O1867" s="52">
        <f>IFERROR(_xll.qlIndexFixing(ONIndex6M,I1867,TRUE,_xll.ohTrigger(RecalcTrigger,Trigger6M)),NA())</f>
        <v>3.2382391403071864E-2</v>
      </c>
      <c r="P1867" s="52">
        <f>IFERROR(_xll.qlIndexFixing(Index1Y,$H1867,TRUE,_xll.ohTrigger(RecalcTrigger,Trigger1Y)),NA())</f>
        <v>3.5241709896936223E-2</v>
      </c>
      <c r="Q1867" s="52">
        <f>IFERROR(_xll.qlIndexFixing(ONIndex1Y,I1867,TRUE,_xll.ohTrigger(RecalcTrigger,Trigger1Y)),NA())</f>
        <v>3.4736479741654946E-2</v>
      </c>
    </row>
    <row r="1868" spans="2:17" x14ac:dyDescent="0.2">
      <c r="B1868" s="46" t="s">
        <v>51</v>
      </c>
      <c r="D1868" s="49">
        <f>_xll.qlCalendarAdvance(LocalCalendar,$D1867,B1868,"f",FALSE)</f>
        <v>52401</v>
      </c>
      <c r="E1868" s="49">
        <f>_xll.qlInterestRateIndexValueDate(IndexON,D1868)</f>
        <v>52401</v>
      </c>
      <c r="F1868" s="52">
        <f>IFERROR(_xll.qlIndexFixing(IndexON,D1868,TRUE,_xll.ohTrigger(RecalcTrigger,TriggerON)),NA())</f>
        <v>2.9684032292704998E-2</v>
      </c>
      <c r="H1868" s="49">
        <f>_xll.qlCalendarAdvance(IborCalendar,$H1867,B1868,"f",FALSE)</f>
        <v>52391</v>
      </c>
      <c r="I1868" s="49">
        <f>_xll.qlInterestRateIndexValueDate(Index1M,$H1868)</f>
        <v>52393</v>
      </c>
      <c r="J1868" s="52">
        <f>IFERROR(_xll.qlIndexFixing(Index1M,$H1868,TRUE,_xll.ohTrigger(RecalcTrigger,Trigger1M)),NA())</f>
        <v>3.0273097343398725E-2</v>
      </c>
      <c r="K1868" s="52">
        <f>IFERROR(_xll.qlIndexFixing(ONIndex1M,I1868,TRUE,_xll.ohTrigger(RecalcTrigger,Trigger1M)),NA())</f>
        <v>3.023731067666624E-2</v>
      </c>
      <c r="L1868" s="52">
        <f>IFERROR(_xll.qlIndexFixing(Index3M,H1868,TRUE,_xll.ohTrigger(RecalcTrigger,Trigger3M)),NA())</f>
        <v>3.1476592562354876E-2</v>
      </c>
      <c r="M1868" s="52">
        <f>IFERROR(_xll.qlIndexFixing(ONIndex3M,I1868,TRUE,_xll.ohTrigger(RecalcTrigger,Trigger3M)),NA())</f>
        <v>3.1364129224336068E-2</v>
      </c>
      <c r="N1868" s="52">
        <f>IFERROR(_xll.qlIndexFixing(Index6M,$H1868,TRUE,_xll.ohTrigger(RecalcTrigger,Trigger6M)),NA())</f>
        <v>3.2614160681075359E-2</v>
      </c>
      <c r="O1868" s="52">
        <f>IFERROR(_xll.qlIndexFixing(ONIndex6M,I1868,TRUE,_xll.ohTrigger(RecalcTrigger,Trigger6M)),NA())</f>
        <v>3.2380079362432923E-2</v>
      </c>
      <c r="P1868" s="52">
        <f>IFERROR(_xll.qlIndexFixing(Index1Y,$H1868,TRUE,_xll.ohTrigger(RecalcTrigger,Trigger1Y)),NA())</f>
        <v>3.5236326551357777E-2</v>
      </c>
      <c r="Q1868" s="52">
        <f>IFERROR(_xll.qlIndexFixing(ONIndex1Y,I1868,TRUE,_xll.ohTrigger(RecalcTrigger,Trigger1Y)),NA())</f>
        <v>3.473379854047387E-2</v>
      </c>
    </row>
    <row r="1869" spans="2:17" x14ac:dyDescent="0.2">
      <c r="B1869" s="46" t="s">
        <v>51</v>
      </c>
      <c r="D1869" s="49">
        <f>_xll.qlCalendarAdvance(LocalCalendar,$D1868,B1869,"f",FALSE)</f>
        <v>52408</v>
      </c>
      <c r="E1869" s="49">
        <f>_xll.qlInterestRateIndexValueDate(IndexON,D1869)</f>
        <v>52408</v>
      </c>
      <c r="F1869" s="52">
        <f>IFERROR(_xll.qlIndexFixing(IndexON,D1869,TRUE,_xll.ohTrigger(RecalcTrigger,TriggerON)),NA())</f>
        <v>2.9680907337210627E-2</v>
      </c>
      <c r="H1869" s="49">
        <f>_xll.qlCalendarAdvance(IborCalendar,$H1868,B1869,"f",FALSE)</f>
        <v>52398</v>
      </c>
      <c r="I1869" s="49">
        <f>_xll.qlInterestRateIndexValueDate(Index1M,$H1869)</f>
        <v>52400</v>
      </c>
      <c r="J1869" s="52">
        <f>IFERROR(_xll.qlIndexFixing(Index1M,$H1869,TRUE,_xll.ohTrigger(RecalcTrigger,Trigger1M)),NA())</f>
        <v>3.0271450579983095E-2</v>
      </c>
      <c r="K1869" s="52">
        <f>IFERROR(_xll.qlIndexFixing(ONIndex1M,I1869,TRUE,_xll.ohTrigger(RecalcTrigger,Trigger1M)),NA())</f>
        <v>3.0235696541360824E-2</v>
      </c>
      <c r="L1869" s="52">
        <f>IFERROR(_xll.qlIndexFixing(Index3M,H1869,TRUE,_xll.ohTrigger(RecalcTrigger,Trigger3M)),NA())</f>
        <v>3.1474691109162588E-2</v>
      </c>
      <c r="M1869" s="52">
        <f>IFERROR(_xll.qlIndexFixing(ONIndex3M,I1869,TRUE,_xll.ohTrigger(RecalcTrigger,Trigger3M)),NA())</f>
        <v>3.1362305612434582E-2</v>
      </c>
      <c r="N1869" s="52">
        <f>IFERROR(_xll.qlIndexFixing(Index6M,$H1869,TRUE,_xll.ohTrigger(RecalcTrigger,Trigger6M)),NA())</f>
        <v>3.2611594890872543E-2</v>
      </c>
      <c r="O1869" s="52">
        <f>IFERROR(_xll.qlIndexFixing(ONIndex6M,I1869,TRUE,_xll.ohTrigger(RecalcTrigger,Trigger6M)),NA())</f>
        <v>3.2377752169354679E-2</v>
      </c>
      <c r="P1869" s="52">
        <f>IFERROR(_xll.qlIndexFixing(Index1Y,$H1869,TRUE,_xll.ohTrigger(RecalcTrigger,Trigger1Y)),NA())</f>
        <v>3.5230843830213951E-2</v>
      </c>
      <c r="Q1869" s="52">
        <f>IFERROR(_xll.qlIndexFixing(ONIndex1Y,I1869,TRUE,_xll.ohTrigger(RecalcTrigger,Trigger1Y)),NA())</f>
        <v>3.4731021381411153E-2</v>
      </c>
    </row>
    <row r="1870" spans="2:17" x14ac:dyDescent="0.2">
      <c r="B1870" s="46" t="s">
        <v>51</v>
      </c>
      <c r="D1870" s="49">
        <f>_xll.qlCalendarAdvance(LocalCalendar,$D1869,B1870,"f",FALSE)</f>
        <v>52418</v>
      </c>
      <c r="E1870" s="49">
        <f>_xll.qlInterestRateIndexValueDate(IndexON,D1870)</f>
        <v>52418</v>
      </c>
      <c r="F1870" s="52">
        <f>IFERROR(_xll.qlIndexFixing(IndexON,D1870,TRUE,_xll.ohTrigger(RecalcTrigger,TriggerON)),NA())</f>
        <v>2.9674384037203794E-2</v>
      </c>
      <c r="H1870" s="49">
        <f>_xll.qlCalendarAdvance(IborCalendar,$H1869,B1870,"f",FALSE)</f>
        <v>52405</v>
      </c>
      <c r="I1870" s="49">
        <f>_xll.qlInterestRateIndexValueDate(Index1M,$H1870)</f>
        <v>52407</v>
      </c>
      <c r="J1870" s="52">
        <f>IFERROR(_xll.qlIndexFixing(Index1M,$H1870,TRUE,_xll.ohTrigger(RecalcTrigger,Trigger1M)),NA())</f>
        <v>3.0269790981699296E-2</v>
      </c>
      <c r="K1870" s="52">
        <f>IFERROR(_xll.qlIndexFixing(ONIndex1M,I1870,TRUE,_xll.ohTrigger(RecalcTrigger,Trigger1M)),NA())</f>
        <v>3.0234069604375691E-2</v>
      </c>
      <c r="L1870" s="52">
        <f>IFERROR(_xll.qlIndexFixing(Index3M,H1870,TRUE,_xll.ohTrigger(RecalcTrigger,Trigger3M)),NA())</f>
        <v>3.1472779913394859E-2</v>
      </c>
      <c r="M1870" s="52">
        <f>IFERROR(_xll.qlIndexFixing(ONIndex3M,I1870,TRUE,_xll.ohTrigger(RecalcTrigger,Trigger3M)),NA())</f>
        <v>3.1360472334025502E-2</v>
      </c>
      <c r="N1870" s="52">
        <f>IFERROR(_xll.qlIndexFixing(Index6M,$H1870,TRUE,_xll.ohTrigger(RecalcTrigger,Trigger6M)),NA())</f>
        <v>3.2614129552947818E-2</v>
      </c>
      <c r="O1870" s="52">
        <f>IFERROR(_xll.qlIndexFixing(ONIndex6M,I1870,TRUE,_xll.ohTrigger(RecalcTrigger,Trigger6M)),NA())</f>
        <v>3.2375409823837131E-2</v>
      </c>
      <c r="P1870" s="52">
        <f>IFERROR(_xll.qlIndexFixing(Index1Y,$H1870,TRUE,_xll.ohTrigger(RecalcTrigger,Trigger1Y)),NA())</f>
        <v>3.5225261735117794E-2</v>
      </c>
      <c r="Q1870" s="52">
        <f>IFERROR(_xll.qlIndexFixing(ONIndex1Y,I1870,TRUE,_xll.ohTrigger(RecalcTrigger,Trigger1Y)),NA())</f>
        <v>3.4728148264466796E-2</v>
      </c>
    </row>
    <row r="1871" spans="2:17" x14ac:dyDescent="0.2">
      <c r="B1871" s="46" t="s">
        <v>51</v>
      </c>
      <c r="D1871" s="49">
        <f>_xll.qlCalendarAdvance(LocalCalendar,$D1870,B1871,"f",FALSE)</f>
        <v>52425</v>
      </c>
      <c r="E1871" s="49">
        <f>_xll.qlInterestRateIndexValueDate(IndexON,D1871)</f>
        <v>52425</v>
      </c>
      <c r="F1871" s="52">
        <f>IFERROR(_xll.qlIndexFixing(IndexON,D1871,TRUE,_xll.ohTrigger(RecalcTrigger,TriggerON)),NA())</f>
        <v>2.9671166770270929E-2</v>
      </c>
      <c r="H1871" s="49">
        <f>_xll.qlCalendarAdvance(IborCalendar,$H1870,B1871,"f",FALSE)</f>
        <v>52412</v>
      </c>
      <c r="I1871" s="49">
        <f>_xll.qlInterestRateIndexValueDate(Index1M,$H1871)</f>
        <v>52414</v>
      </c>
      <c r="J1871" s="52">
        <f>IFERROR(_xll.qlIndexFixing(Index1M,$H1871,TRUE,_xll.ohTrigger(RecalcTrigger,Trigger1M)),NA())</f>
        <v>3.0268118548544831E-2</v>
      </c>
      <c r="K1871" s="52">
        <f>IFERROR(_xll.qlIndexFixing(ONIndex1M,I1871,TRUE,_xll.ohTrigger(RecalcTrigger,Trigger1M)),NA())</f>
        <v>3.0235885120952766E-2</v>
      </c>
      <c r="L1871" s="52">
        <f>IFERROR(_xll.qlIndexFixing(Index3M,H1871,TRUE,_xll.ohTrigger(RecalcTrigger,Trigger3M)),NA())</f>
        <v>3.147085897506819E-2</v>
      </c>
      <c r="M1871" s="52">
        <f>IFERROR(_xll.qlIndexFixing(ONIndex3M,I1871,TRUE,_xll.ohTrigger(RecalcTrigger,Trigger3M)),NA())</f>
        <v>3.1362330574127295E-2</v>
      </c>
      <c r="N1871" s="52">
        <f>IFERROR(_xll.qlIndexFixing(Index6M,$H1871,TRUE,_xll.ohTrigger(RecalcTrigger,Trigger6M)),NA())</f>
        <v>3.2610250077893956E-2</v>
      </c>
      <c r="O1871" s="52">
        <f>IFERROR(_xll.qlIndexFixing(ONIndex6M,I1871,TRUE,_xll.ohTrigger(RecalcTrigger,Trigger6M)),NA())</f>
        <v>3.2376911835312328E-2</v>
      </c>
      <c r="P1871" s="52">
        <f>IFERROR(_xll.qlIndexFixing(Index1Y,$H1871,TRUE,_xll.ohTrigger(RecalcTrigger,Trigger1Y)),NA())</f>
        <v>3.5220810852882166E-2</v>
      </c>
      <c r="Q1871" s="52">
        <f>IFERROR(_xll.qlIndexFixing(ONIndex1Y,I1871,TRUE,_xll.ohTrigger(RecalcTrigger,Trigger1Y)),NA())</f>
        <v>3.4729553711305705E-2</v>
      </c>
    </row>
    <row r="1872" spans="2:17" x14ac:dyDescent="0.2">
      <c r="B1872" s="46" t="s">
        <v>51</v>
      </c>
      <c r="D1872" s="49">
        <f>_xll.qlCalendarAdvance(LocalCalendar,$D1871,B1872,"f",FALSE)</f>
        <v>52432</v>
      </c>
      <c r="E1872" s="49">
        <f>_xll.qlInterestRateIndexValueDate(IndexON,D1872)</f>
        <v>52432</v>
      </c>
      <c r="F1872" s="52">
        <f>IFERROR(_xll.qlIndexFixing(IndexON,D1872,TRUE,_xll.ohTrigger(RecalcTrigger,TriggerON)),NA())</f>
        <v>2.9667908891664041E-2</v>
      </c>
      <c r="H1872" s="49">
        <f>_xll.qlCalendarAdvance(IborCalendar,$H1871,B1872,"f",FALSE)</f>
        <v>52419</v>
      </c>
      <c r="I1872" s="49">
        <f>_xll.qlInterestRateIndexValueDate(Index1M,$H1872)</f>
        <v>52421</v>
      </c>
      <c r="J1872" s="52">
        <f>IFERROR(_xll.qlIndexFixing(Index1M,$H1872,TRUE,_xll.ohTrigger(RecalcTrigger,Trigger1M)),NA())</f>
        <v>3.0266433280529692E-2</v>
      </c>
      <c r="K1872" s="52">
        <f>IFERROR(_xll.qlIndexFixing(ONIndex1M,I1872,TRUE,_xll.ohTrigger(RecalcTrigger,Trigger1M)),NA())</f>
        <v>3.0230777325046532E-2</v>
      </c>
      <c r="L1872" s="52">
        <f>IFERROR(_xll.qlIndexFixing(Index3M,H1872,TRUE,_xll.ohTrigger(RecalcTrigger,Trigger3M)),NA())</f>
        <v>3.1468928294193885E-2</v>
      </c>
      <c r="M1872" s="52">
        <f>IFERROR(_xll.qlIndexFixing(ONIndex3M,I1872,TRUE,_xll.ohTrigger(RecalcTrigger,Trigger3M)),NA())</f>
        <v>3.1356776777364814E-2</v>
      </c>
      <c r="N1872" s="52">
        <f>IFERROR(_xll.qlIndexFixing(Index6M,$H1872,TRUE,_xll.ohTrigger(RecalcTrigger,Trigger6M)),NA())</f>
        <v>3.2607634086523764E-2</v>
      </c>
      <c r="O1872" s="52">
        <f>IFERROR(_xll.qlIndexFixing(ONIndex6M,I1872,TRUE,_xll.ohTrigger(RecalcTrigger,Trigger6M)),NA())</f>
        <v>3.2370679675643999E-2</v>
      </c>
      <c r="P1872" s="52">
        <f>IFERROR(_xll.qlIndexFixing(Index1Y,$H1872,TRUE,_xll.ohTrigger(RecalcTrigger,Trigger1Y)),NA())</f>
        <v>3.521379942966648E-2</v>
      </c>
      <c r="Q1872" s="52">
        <f>IFERROR(_xll.qlIndexFixing(ONIndex1Y,I1872,TRUE,_xll.ohTrigger(RecalcTrigger,Trigger1Y)),NA())</f>
        <v>3.4722114156853223E-2</v>
      </c>
    </row>
    <row r="1873" spans="2:17" x14ac:dyDescent="0.2">
      <c r="B1873" s="46" t="s">
        <v>51</v>
      </c>
      <c r="D1873" s="49">
        <f>_xll.qlCalendarAdvance(LocalCalendar,$D1872,B1873,"f",FALSE)</f>
        <v>52439</v>
      </c>
      <c r="E1873" s="49">
        <f>_xll.qlInterestRateIndexValueDate(IndexON,D1873)</f>
        <v>52439</v>
      </c>
      <c r="F1873" s="52">
        <f>IFERROR(_xll.qlIndexFixing(IndexON,D1873,TRUE,_xll.ohTrigger(RecalcTrigger,TriggerON)),NA())</f>
        <v>2.9664610401383129E-2</v>
      </c>
      <c r="H1873" s="49">
        <f>_xll.qlCalendarAdvance(IborCalendar,$H1872,B1873,"f",FALSE)</f>
        <v>52426</v>
      </c>
      <c r="I1873" s="49">
        <f>_xll.qlInterestRateIndexValueDate(Index1M,$H1873)</f>
        <v>52428</v>
      </c>
      <c r="J1873" s="52">
        <f>IFERROR(_xll.qlIndexFixing(Index1M,$H1873,TRUE,_xll.ohTrigger(RecalcTrigger,Trigger1M)),NA())</f>
        <v>3.0264735177661373E-2</v>
      </c>
      <c r="K1873" s="52">
        <f>IFERROR(_xll.qlIndexFixing(ONIndex1M,I1873,TRUE,_xll.ohTrigger(RecalcTrigger,Trigger1M)),NA())</f>
        <v>3.0229111982862378E-2</v>
      </c>
      <c r="L1873" s="52">
        <f>IFERROR(_xll.qlIndexFixing(Index3M,H1873,TRUE,_xll.ohTrigger(RecalcTrigger,Trigger3M)),NA())</f>
        <v>3.1466987870790192E-2</v>
      </c>
      <c r="M1873" s="52">
        <f>IFERROR(_xll.qlIndexFixing(ONIndex3M,I1873,TRUE,_xll.ohTrigger(RecalcTrigger,Trigger3M)),NA())</f>
        <v>3.1354914499193143E-2</v>
      </c>
      <c r="N1873" s="52">
        <f>IFERROR(_xll.qlIndexFixing(Index6M,$H1873,TRUE,_xll.ohTrigger(RecalcTrigger,Trigger6M)),NA())</f>
        <v>3.2606277573034491E-2</v>
      </c>
      <c r="O1873" s="52">
        <f>IFERROR(_xll.qlIndexFixing(ONIndex6M,I1873,TRUE,_xll.ohTrigger(RecalcTrigger,Trigger6M)),NA())</f>
        <v>3.2368291872968413E-2</v>
      </c>
      <c r="P1873" s="52">
        <f>IFERROR(_xll.qlIndexFixing(Index1Y,$H1873,TRUE,_xll.ohTrigger(RecalcTrigger,Trigger1Y)),NA())</f>
        <v>3.5207919222683841E-2</v>
      </c>
      <c r="Q1873" s="52">
        <f>IFERROR(_xll.qlIndexFixing(ONIndex1Y,I1873,TRUE,_xll.ohTrigger(RecalcTrigger,Trigger1Y)),NA())</f>
        <v>3.4718953166104072E-2</v>
      </c>
    </row>
    <row r="1874" spans="2:17" x14ac:dyDescent="0.2">
      <c r="B1874" s="46" t="s">
        <v>51</v>
      </c>
      <c r="D1874" s="49">
        <f>_xll.qlCalendarAdvance(LocalCalendar,$D1873,B1874,"f",FALSE)</f>
        <v>52446</v>
      </c>
      <c r="E1874" s="49">
        <f>_xll.qlInterestRateIndexValueDate(IndexON,D1874)</f>
        <v>52446</v>
      </c>
      <c r="F1874" s="52">
        <f>IFERROR(_xll.qlIndexFixing(IndexON,D1874,TRUE,_xll.ohTrigger(RecalcTrigger,TriggerON)),NA())</f>
        <v>2.9661271299428194E-2</v>
      </c>
      <c r="H1874" s="49">
        <f>_xll.qlCalendarAdvance(IborCalendar,$H1873,B1874,"f",FALSE)</f>
        <v>52433</v>
      </c>
      <c r="I1874" s="49">
        <f>_xll.qlInterestRateIndexValueDate(Index1M,$H1874)</f>
        <v>52435</v>
      </c>
      <c r="J1874" s="52">
        <f>IFERROR(_xll.qlIndexFixing(Index1M,$H1874,TRUE,_xll.ohTrigger(RecalcTrigger,Trigger1M)),NA())</f>
        <v>3.0263024239942371E-2</v>
      </c>
      <c r="K1874" s="52">
        <f>IFERROR(_xll.qlIndexFixing(ONIndex1M,I1874,TRUE,_xll.ohTrigger(RecalcTrigger,Trigger1M)),NA())</f>
        <v>3.0227433838838635E-2</v>
      </c>
      <c r="L1874" s="52">
        <f>IFERROR(_xll.qlIndexFixing(Index3M,H1874,TRUE,_xll.ohTrigger(RecalcTrigger,Trigger3M)),NA())</f>
        <v>3.1465037704867527E-2</v>
      </c>
      <c r="M1874" s="52">
        <f>IFERROR(_xll.qlIndexFixing(ONIndex3M,I1874,TRUE,_xll.ohTrigger(RecalcTrigger,Trigger3M)),NA())</f>
        <v>3.1353042554354005E-2</v>
      </c>
      <c r="N1874" s="52">
        <f>IFERROR(_xll.qlIndexFixing(Index6M,$H1874,TRUE,_xll.ohTrigger(RecalcTrigger,Trigger6M)),NA())</f>
        <v>3.2602355895371665E-2</v>
      </c>
      <c r="O1874" s="52">
        <f>IFERROR(_xll.qlIndexFixing(ONIndex6M,I1874,TRUE,_xll.ohTrigger(RecalcTrigger,Trigger6M)),NA())</f>
        <v>3.2365888917853525E-2</v>
      </c>
      <c r="P1874" s="52">
        <f>IFERROR(_xll.qlIndexFixing(Index1Y,$H1874,TRUE,_xll.ohTrigger(RecalcTrigger,Trigger1Y)),NA())</f>
        <v>3.5201939648493698E-2</v>
      </c>
      <c r="Q1874" s="52">
        <f>IFERROR(_xll.qlIndexFixing(ONIndex1Y,I1874,TRUE,_xll.ohTrigger(RecalcTrigger,Trigger1Y)),NA())</f>
        <v>3.4715696217553216E-2</v>
      </c>
    </row>
    <row r="1875" spans="2:17" x14ac:dyDescent="0.2">
      <c r="B1875" s="46" t="s">
        <v>51</v>
      </c>
      <c r="D1875" s="49">
        <f>_xll.qlCalendarAdvance(LocalCalendar,$D1874,B1875,"f",FALSE)</f>
        <v>52453</v>
      </c>
      <c r="E1875" s="49">
        <f>_xll.qlInterestRateIndexValueDate(IndexON,D1875)</f>
        <v>52453</v>
      </c>
      <c r="F1875" s="52">
        <f>IFERROR(_xll.qlIndexFixing(IndexON,D1875,TRUE,_xll.ohTrigger(RecalcTrigger,TriggerON)),NA())</f>
        <v>2.965789158587917E-2</v>
      </c>
      <c r="H1875" s="49">
        <f>_xll.qlCalendarAdvance(IborCalendar,$H1874,B1875,"f",FALSE)</f>
        <v>52440</v>
      </c>
      <c r="I1875" s="49">
        <f>_xll.qlInterestRateIndexValueDate(Index1M,$H1875)</f>
        <v>52442</v>
      </c>
      <c r="J1875" s="52">
        <f>IFERROR(_xll.qlIndexFixing(Index1M,$H1875,TRUE,_xll.ohTrigger(RecalcTrigger,Trigger1M)),NA())</f>
        <v>3.0257860958275064E-2</v>
      </c>
      <c r="K1875" s="52">
        <f>IFERROR(_xll.qlIndexFixing(ONIndex1M,I1875,TRUE,_xll.ohTrigger(RecalcTrigger,Trigger1M)),NA())</f>
        <v>3.0225742893135177E-2</v>
      </c>
      <c r="L1875" s="52">
        <f>IFERROR(_xll.qlIndexFixing(Index3M,H1875,TRUE,_xll.ohTrigger(RecalcTrigger,Trigger3M)),NA())</f>
        <v>3.1463077796443278E-2</v>
      </c>
      <c r="M1875" s="52">
        <f>IFERROR(_xll.qlIndexFixing(ONIndex3M,I1875,TRUE,_xll.ohTrigger(RecalcTrigger,Trigger3M)),NA())</f>
        <v>3.1351160943087208E-2</v>
      </c>
      <c r="N1875" s="52">
        <f>IFERROR(_xll.qlIndexFixing(Index6M,$H1875,TRUE,_xll.ohTrigger(RecalcTrigger,Trigger6M)),NA())</f>
        <v>3.2595876774342239E-2</v>
      </c>
      <c r="O1875" s="52">
        <f>IFERROR(_xll.qlIndexFixing(ONIndex6M,I1875,TRUE,_xll.ohTrigger(RecalcTrigger,Trigger6M)),NA())</f>
        <v>3.2363470810299333E-2</v>
      </c>
      <c r="P1875" s="52">
        <f>IFERROR(_xll.qlIndexFixing(Index1Y,$H1875,TRUE,_xll.ohTrigger(RecalcTrigger,Trigger1Y)),NA())</f>
        <v>3.5192256990138657E-2</v>
      </c>
      <c r="Q1875" s="52">
        <f>IFERROR(_xll.qlIndexFixing(ONIndex1Y,I1875,TRUE,_xll.ohTrigger(RecalcTrigger,Trigger1Y)),NA())</f>
        <v>3.4712343311040783E-2</v>
      </c>
    </row>
    <row r="1876" spans="2:17" x14ac:dyDescent="0.2">
      <c r="B1876" s="46" t="s">
        <v>51</v>
      </c>
      <c r="D1876" s="49">
        <f>_xll.qlCalendarAdvance(LocalCalendar,$D1875,B1876,"f",FALSE)</f>
        <v>52460</v>
      </c>
      <c r="E1876" s="49">
        <f>_xll.qlInterestRateIndexValueDate(IndexON,D1876)</f>
        <v>52460</v>
      </c>
      <c r="F1876" s="52">
        <f>IFERROR(_xll.qlIndexFixing(IndexON,D1876,TRUE,_xll.ohTrigger(RecalcTrigger,TriggerON)),NA())</f>
        <v>2.9654471260736059E-2</v>
      </c>
      <c r="H1876" s="49">
        <f>_xll.qlCalendarAdvance(IborCalendar,$H1875,B1876,"f",FALSE)</f>
        <v>52447</v>
      </c>
      <c r="I1876" s="49">
        <f>_xll.qlInterestRateIndexValueDate(Index1M,$H1876)</f>
        <v>52449</v>
      </c>
      <c r="J1876" s="52">
        <f>IFERROR(_xll.qlIndexFixing(Index1M,$H1876,TRUE,_xll.ohTrigger(RecalcTrigger,Trigger1M)),NA())</f>
        <v>3.0260709226316802E-2</v>
      </c>
      <c r="K1876" s="52">
        <f>IFERROR(_xll.qlIndexFixing(ONIndex1M,I1876,TRUE,_xll.ohTrigger(RecalcTrigger,Trigger1M)),NA())</f>
        <v>3.022403914559213E-2</v>
      </c>
      <c r="L1876" s="52">
        <f>IFERROR(_xll.qlIndexFixing(Index3M,H1876,TRUE,_xll.ohTrigger(RecalcTrigger,Trigger3M)),NA())</f>
        <v>3.1461108145531345E-2</v>
      </c>
      <c r="M1876" s="52">
        <f>IFERROR(_xll.qlIndexFixing(ONIndex3M,I1876,TRUE,_xll.ohTrigger(RecalcTrigger,Trigger3M)),NA())</f>
        <v>3.134926966507301E-2</v>
      </c>
      <c r="N1876" s="52">
        <f>IFERROR(_xll.qlIndexFixing(Index6M,$H1876,TRUE,_xll.ohTrigger(RecalcTrigger,Trigger6M)),NA())</f>
        <v>3.2597016093415358E-2</v>
      </c>
      <c r="O1876" s="52">
        <f>IFERROR(_xll.qlIndexFixing(ONIndex6M,I1876,TRUE,_xll.ohTrigger(RecalcTrigger,Trigger6M)),NA())</f>
        <v>3.2361037550305838E-2</v>
      </c>
      <c r="P1876" s="52">
        <f>IFERROR(_xll.qlIndexFixing(Index1Y,$H1876,TRUE,_xll.ohTrigger(RecalcTrigger,Trigger1Y)),NA())</f>
        <v>3.5189682405555679E-2</v>
      </c>
      <c r="Q1876" s="52">
        <f>IFERROR(_xll.qlIndexFixing(ONIndex1Y,I1876,TRUE,_xll.ohTrigger(RecalcTrigger,Trigger1Y)),NA())</f>
        <v>3.470889444664671E-2</v>
      </c>
    </row>
    <row r="1877" spans="2:17" x14ac:dyDescent="0.2">
      <c r="B1877" s="46" t="s">
        <v>51</v>
      </c>
      <c r="D1877" s="49">
        <f>_xll.qlCalendarAdvance(LocalCalendar,$D1876,B1877,"f",FALSE)</f>
        <v>52467</v>
      </c>
      <c r="E1877" s="49">
        <f>_xll.qlInterestRateIndexValueDate(IndexON,D1877)</f>
        <v>52467</v>
      </c>
      <c r="F1877" s="52">
        <f>IFERROR(_xll.qlIndexFixing(IndexON,D1877,TRUE,_xll.ohTrigger(RecalcTrigger,TriggerON)),NA())</f>
        <v>2.9651010323759053E-2</v>
      </c>
      <c r="H1877" s="49">
        <f>_xll.qlCalendarAdvance(IborCalendar,$H1876,B1877,"f",FALSE)</f>
        <v>52454</v>
      </c>
      <c r="I1877" s="49">
        <f>_xll.qlInterestRateIndexValueDate(Index1M,$H1877)</f>
        <v>52456</v>
      </c>
      <c r="J1877" s="52">
        <f>IFERROR(_xll.qlIndexFixing(Index1M,$H1877,TRUE,_xll.ohTrigger(RecalcTrigger,Trigger1M)),NA())</f>
        <v>3.0257814417751216E-2</v>
      </c>
      <c r="K1877" s="52">
        <f>IFERROR(_xll.qlIndexFixing(ONIndex1M,I1877,TRUE,_xll.ohTrigger(RecalcTrigger,Trigger1M)),NA())</f>
        <v>3.0222322596369366E-2</v>
      </c>
      <c r="L1877" s="52">
        <f>IFERROR(_xll.qlIndexFixing(Index3M,H1877,TRUE,_xll.ohTrigger(RecalcTrigger,Trigger3M)),NA())</f>
        <v>3.1459128752145626E-2</v>
      </c>
      <c r="M1877" s="52">
        <f>IFERROR(_xll.qlIndexFixing(ONIndex3M,I1877,TRUE,_xll.ohTrigger(RecalcTrigger,Trigger3M)),NA())</f>
        <v>3.1347368720551216E-2</v>
      </c>
      <c r="N1877" s="52">
        <f>IFERROR(_xll.qlIndexFixing(Index6M,$H1877,TRUE,_xll.ohTrigger(RecalcTrigger,Trigger6M)),NA())</f>
        <v>3.2595592609054792E-2</v>
      </c>
      <c r="O1877" s="52">
        <f>IFERROR(_xll.qlIndexFixing(ONIndex6M,I1877,TRUE,_xll.ohTrigger(RecalcTrigger,Trigger6M)),NA())</f>
        <v>3.2358589137952976E-2</v>
      </c>
      <c r="P1877" s="52">
        <f>IFERROR(_xll.qlIndexFixing(Index1Y,$H1877,TRUE,_xll.ohTrigger(RecalcTrigger,Trigger1Y)),NA())</f>
        <v>3.5183404740414044E-2</v>
      </c>
      <c r="Q1877" s="52">
        <f>IFERROR(_xll.qlIndexFixing(ONIndex1Y,I1877,TRUE,_xll.ohTrigger(RecalcTrigger,Trigger1Y)),NA())</f>
        <v>3.470534962429106E-2</v>
      </c>
    </row>
    <row r="1878" spans="2:17" x14ac:dyDescent="0.2">
      <c r="B1878" s="46" t="s">
        <v>51</v>
      </c>
      <c r="D1878" s="49">
        <f>_xll.qlCalendarAdvance(LocalCalendar,$D1877,B1878,"f",FALSE)</f>
        <v>52474</v>
      </c>
      <c r="E1878" s="49">
        <f>_xll.qlInterestRateIndexValueDate(IndexON,D1878)</f>
        <v>52474</v>
      </c>
      <c r="F1878" s="52">
        <f>IFERROR(_xll.qlIndexFixing(IndexON,D1878,TRUE,_xll.ohTrigger(RecalcTrigger,TriggerON)),NA())</f>
        <v>2.9647508775187958E-2</v>
      </c>
      <c r="H1878" s="49">
        <f>_xll.qlCalendarAdvance(IborCalendar,$H1877,B1878,"f",FALSE)</f>
        <v>52461</v>
      </c>
      <c r="I1878" s="49">
        <f>_xll.qlInterestRateIndexValueDate(Index1M,$H1878)</f>
        <v>52463</v>
      </c>
      <c r="J1878" s="52">
        <f>IFERROR(_xll.qlIndexFixing(Index1M,$H1878,TRUE,_xll.ohTrigger(RecalcTrigger,Trigger1M)),NA())</f>
        <v>3.0256052140694434E-2</v>
      </c>
      <c r="K1878" s="52">
        <f>IFERROR(_xll.qlIndexFixing(ONIndex1M,I1878,TRUE,_xll.ohTrigger(RecalcTrigger,Trigger1M)),NA())</f>
        <v>3.0220593245466887E-2</v>
      </c>
      <c r="L1878" s="52">
        <f>IFERROR(_xll.qlIndexFixing(Index3M,H1878,TRUE,_xll.ohTrigger(RecalcTrigger,Trigger3M)),NA())</f>
        <v>3.1457139616300887E-2</v>
      </c>
      <c r="M1878" s="52">
        <f>IFERROR(_xll.qlIndexFixing(ONIndex3M,I1878,TRUE,_xll.ohTrigger(RecalcTrigger,Trigger3M)),NA())</f>
        <v>3.1345458109441893E-2</v>
      </c>
      <c r="N1878" s="52">
        <f>IFERROR(_xll.qlIndexFixing(Index6M,$H1878,TRUE,_xll.ohTrigger(RecalcTrigger,Trigger6M)),NA())</f>
        <v>3.2591614681156816E-2</v>
      </c>
      <c r="O1878" s="52">
        <f>IFERROR(_xll.qlIndexFixing(ONIndex6M,I1878,TRUE,_xll.ohTrigger(RecalcTrigger,Trigger6M)),NA())</f>
        <v>3.2356125573080874E-2</v>
      </c>
      <c r="P1878" s="52">
        <f>IFERROR(_xll.qlIndexFixing(Index1Y,$H1878,TRUE,_xll.ohTrigger(RecalcTrigger,Trigger1Y)),NA())</f>
        <v>3.5177027715277399E-2</v>
      </c>
      <c r="Q1878" s="52">
        <f>IFERROR(_xll.qlIndexFixing(ONIndex1Y,I1878,TRUE,_xll.ohTrigger(RecalcTrigger,Trigger1Y)),NA())</f>
        <v>3.4701708844053769E-2</v>
      </c>
    </row>
    <row r="1879" spans="2:17" x14ac:dyDescent="0.2">
      <c r="B1879" s="46" t="s">
        <v>51</v>
      </c>
      <c r="D1879" s="49">
        <f>_xll.qlCalendarAdvance(LocalCalendar,$D1878,B1879,"f",FALSE)</f>
        <v>52482</v>
      </c>
      <c r="E1879" s="49">
        <f>_xll.qlInterestRateIndexValueDate(IndexON,D1879)</f>
        <v>52482</v>
      </c>
      <c r="F1879" s="52">
        <f>IFERROR(_xll.qlIndexFixing(IndexON,D1879,TRUE,_xll.ohTrigger(RecalcTrigger,TriggerON)),NA())</f>
        <v>2.9643457276771201E-2</v>
      </c>
      <c r="H1879" s="49">
        <f>_xll.qlCalendarAdvance(IborCalendar,$H1878,B1879,"f",FALSE)</f>
        <v>52468</v>
      </c>
      <c r="I1879" s="49">
        <f>_xll.qlInterestRateIndexValueDate(Index1M,$H1879)</f>
        <v>52470</v>
      </c>
      <c r="J1879" s="52">
        <f>IFERROR(_xll.qlIndexFixing(Index1M,$H1879,TRUE,_xll.ohTrigger(RecalcTrigger,Trigger1M)),NA())</f>
        <v>3.0254277028819443E-2</v>
      </c>
      <c r="K1879" s="52">
        <f>IFERROR(_xll.qlIndexFixing(ONIndex1M,I1879,TRUE,_xll.ohTrigger(RecalcTrigger,Trigger1M)),NA())</f>
        <v>3.0218851092804755E-2</v>
      </c>
      <c r="L1879" s="52">
        <f>IFERROR(_xll.qlIndexFixing(Index3M,H1879,TRUE,_xll.ohTrigger(RecalcTrigger,Trigger3M)),NA())</f>
        <v>3.1455140738011915E-2</v>
      </c>
      <c r="M1879" s="52">
        <f>IFERROR(_xll.qlIndexFixing(ONIndex3M,I1879,TRUE,_xll.ohTrigger(RecalcTrigger,Trigger3M)),NA())</f>
        <v>3.1343537831824975E-2</v>
      </c>
      <c r="N1879" s="52">
        <f>IFERROR(_xll.qlIndexFixing(Index6M,$H1879,TRUE,_xll.ohTrigger(RecalcTrigger,Trigger6M)),NA())</f>
        <v>3.2588890871322794E-2</v>
      </c>
      <c r="O1879" s="52">
        <f>IFERROR(_xll.qlIndexFixing(ONIndex6M,I1879,TRUE,_xll.ohTrigger(RecalcTrigger,Trigger6M)),NA())</f>
        <v>3.2353646855929341E-2</v>
      </c>
      <c r="P1879" s="52">
        <f>IFERROR(_xll.qlIndexFixing(Index1Y,$H1879,TRUE,_xll.ohTrigger(RecalcTrigger,Trigger1Y)),NA())</f>
        <v>3.5171720426383071E-2</v>
      </c>
      <c r="Q1879" s="52">
        <f>IFERROR(_xll.qlIndexFixing(ONIndex1Y,I1879,TRUE,_xll.ohTrigger(RecalcTrigger,Trigger1Y)),NA())</f>
        <v>3.4697972106014774E-2</v>
      </c>
    </row>
    <row r="1880" spans="2:17" x14ac:dyDescent="0.2">
      <c r="B1880" s="46" t="s">
        <v>51</v>
      </c>
      <c r="D1880" s="49">
        <f>_xll.qlCalendarAdvance(LocalCalendar,$D1879,B1880,"f",FALSE)</f>
        <v>52489</v>
      </c>
      <c r="E1880" s="49">
        <f>_xll.qlInterestRateIndexValueDate(IndexON,D1880)</f>
        <v>52489</v>
      </c>
      <c r="F1880" s="52">
        <f>IFERROR(_xll.qlIndexFixing(IndexON,D1880,TRUE,_xll.ohTrigger(RecalcTrigger,TriggerON)),NA())</f>
        <v>2.9639868703252858E-2</v>
      </c>
      <c r="H1880" s="49">
        <f>_xll.qlCalendarAdvance(IborCalendar,$H1879,B1880,"f",FALSE)</f>
        <v>52475</v>
      </c>
      <c r="I1880" s="49">
        <f>_xll.qlInterestRateIndexValueDate(Index1M,$H1880)</f>
        <v>52477</v>
      </c>
      <c r="J1880" s="52">
        <f>IFERROR(_xll.qlIndexFixing(Index1M,$H1880,TRUE,_xll.ohTrigger(RecalcTrigger,Trigger1M)),NA())</f>
        <v>3.0252489082128742E-2</v>
      </c>
      <c r="K1880" s="52">
        <f>IFERROR(_xll.qlIndexFixing(ONIndex1M,I1880,TRUE,_xll.ohTrigger(RecalcTrigger,Trigger1M)),NA())</f>
        <v>3.0217096138382971E-2</v>
      </c>
      <c r="L1880" s="52">
        <f>IFERROR(_xll.qlIndexFixing(Index3M,H1880,TRUE,_xll.ohTrigger(RecalcTrigger,Trigger3M)),NA())</f>
        <v>3.1451907096273254E-2</v>
      </c>
      <c r="M1880" s="52">
        <f>IFERROR(_xll.qlIndexFixing(ONIndex3M,I1880,TRUE,_xll.ohTrigger(RecalcTrigger,Trigger3M)),NA())</f>
        <v>3.134160788754059E-2</v>
      </c>
      <c r="N1880" s="52">
        <f>IFERROR(_xll.qlIndexFixing(Index6M,$H1880,TRUE,_xll.ohTrigger(RecalcTrigger,Trigger6M)),NA())</f>
        <v>3.2581089184996505E-2</v>
      </c>
      <c r="O1880" s="52">
        <f>IFERROR(_xll.qlIndexFixing(ONIndex6M,I1880,TRUE,_xll.ohTrigger(RecalcTrigger,Trigger6M)),NA())</f>
        <v>3.2351152986258569E-2</v>
      </c>
      <c r="P1880" s="52">
        <f>IFERROR(_xll.qlIndexFixing(Index1Y,$H1880,TRUE,_xll.ohTrigger(RecalcTrigger,Trigger1Y)),NA())</f>
        <v>3.5165136958730199E-2</v>
      </c>
      <c r="Q1880" s="52">
        <f>IFERROR(_xll.qlIndexFixing(ONIndex1Y,I1880,TRUE,_xll.ohTrigger(RecalcTrigger,Trigger1Y)),NA())</f>
        <v>3.4694139410014202E-2</v>
      </c>
    </row>
    <row r="1881" spans="2:17" x14ac:dyDescent="0.2">
      <c r="B1881" s="46" t="s">
        <v>51</v>
      </c>
      <c r="D1881" s="49">
        <f>_xll.qlCalendarAdvance(LocalCalendar,$D1880,B1881,"f",FALSE)</f>
        <v>52496</v>
      </c>
      <c r="E1881" s="49">
        <f>_xll.qlInterestRateIndexValueDate(IndexON,D1881)</f>
        <v>52496</v>
      </c>
      <c r="F1881" s="52">
        <f>IFERROR(_xll.qlIndexFixing(IndexON,D1881,TRUE,_xll.ohTrigger(RecalcTrigger,TriggerON)),NA())</f>
        <v>2.9636239518060492E-2</v>
      </c>
      <c r="H1881" s="49">
        <f>_xll.qlCalendarAdvance(IborCalendar,$H1880,B1881,"f",FALSE)</f>
        <v>52482</v>
      </c>
      <c r="I1881" s="49">
        <f>_xll.qlInterestRateIndexValueDate(Index1M,$H1881)</f>
        <v>52484</v>
      </c>
      <c r="J1881" s="52">
        <f>IFERROR(_xll.qlIndexFixing(Index1M,$H1881,TRUE,_xll.ohTrigger(RecalcTrigger,Trigger1M)),NA())</f>
        <v>3.0251828337773453E-2</v>
      </c>
      <c r="K1881" s="52">
        <f>IFERROR(_xll.qlIndexFixing(ONIndex1M,I1881,TRUE,_xll.ohTrigger(RecalcTrigger,Trigger1M)),NA())</f>
        <v>3.0215328382201534E-2</v>
      </c>
      <c r="L1881" s="52">
        <f>IFERROR(_xll.qlIndexFixing(Index3M,H1881,TRUE,_xll.ohTrigger(RecalcTrigger,Trigger3M)),NA())</f>
        <v>3.1449889604592725E-2</v>
      </c>
      <c r="M1881" s="52">
        <f>IFERROR(_xll.qlIndexFixing(ONIndex3M,I1881,TRUE,_xll.ohTrigger(RecalcTrigger,Trigger3M)),NA())</f>
        <v>3.1339668276748611E-2</v>
      </c>
      <c r="N1881" s="52">
        <f>IFERROR(_xll.qlIndexFixing(Index6M,$H1881,TRUE,_xll.ohTrigger(RecalcTrigger,Trigger6M)),NA())</f>
        <v>3.2578339958367737E-2</v>
      </c>
      <c r="O1881" s="52">
        <f>IFERROR(_xll.qlIndexFixing(ONIndex6M,I1881,TRUE,_xll.ohTrigger(RecalcTrigger,Trigger6M)),NA())</f>
        <v>3.234864396422843E-2</v>
      </c>
      <c r="P1881" s="52">
        <f>IFERROR(_xll.qlIndexFixing(Index1Y,$H1881,TRUE,_xll.ohTrigger(RecalcTrigger,Trigger1Y)),NA())</f>
        <v>3.5157300498801385E-2</v>
      </c>
      <c r="Q1881" s="52">
        <f>IFERROR(_xll.qlIndexFixing(ONIndex1Y,I1881,TRUE,_xll.ohTrigger(RecalcTrigger,Trigger1Y)),NA())</f>
        <v>3.4690210756052053E-2</v>
      </c>
    </row>
    <row r="1882" spans="2:17" x14ac:dyDescent="0.2">
      <c r="B1882" s="46" t="s">
        <v>51</v>
      </c>
      <c r="D1882" s="49">
        <f>_xll.qlCalendarAdvance(LocalCalendar,$D1881,B1882,"f",FALSE)</f>
        <v>52503</v>
      </c>
      <c r="E1882" s="49">
        <f>_xll.qlInterestRateIndexValueDate(IndexON,D1882)</f>
        <v>52503</v>
      </c>
      <c r="F1882" s="52">
        <f>IFERROR(_xll.qlIndexFixing(IndexON,D1882,TRUE,_xll.ohTrigger(RecalcTrigger,TriggerON)),NA())</f>
        <v>2.9632569721194102E-2</v>
      </c>
      <c r="H1882" s="49">
        <f>_xll.qlCalendarAdvance(IborCalendar,$H1881,B1882,"f",FALSE)</f>
        <v>52489</v>
      </c>
      <c r="I1882" s="49">
        <f>_xll.qlInterestRateIndexValueDate(Index1M,$H1882)</f>
        <v>52491</v>
      </c>
      <c r="J1882" s="52">
        <f>IFERROR(_xll.qlIndexFixing(Index1M,$H1882,TRUE,_xll.ohTrigger(RecalcTrigger,Trigger1M)),NA())</f>
        <v>3.0248874684335181E-2</v>
      </c>
      <c r="K1882" s="52">
        <f>IFERROR(_xll.qlIndexFixing(ONIndex1M,I1882,TRUE,_xll.ohTrigger(RecalcTrigger,Trigger1M)),NA())</f>
        <v>3.0213547824420317E-2</v>
      </c>
      <c r="L1882" s="52">
        <f>IFERROR(_xll.qlIndexFixing(Index3M,H1882,TRUE,_xll.ohTrigger(RecalcTrigger,Trigger3M)),NA())</f>
        <v>3.1447862371347279E-2</v>
      </c>
      <c r="M1882" s="52">
        <f>IFERROR(_xll.qlIndexFixing(ONIndex3M,I1882,TRUE,_xll.ohTrigger(RecalcTrigger,Trigger3M)),NA())</f>
        <v>3.1337718999289166E-2</v>
      </c>
      <c r="N1882" s="52">
        <f>IFERROR(_xll.qlIndexFixing(Index6M,$H1882,TRUE,_xll.ohTrigger(RecalcTrigger,Trigger6M)),NA())</f>
        <v>3.2575575334910546E-2</v>
      </c>
      <c r="O1882" s="52">
        <f>IFERROR(_xll.qlIndexFixing(ONIndex6M,I1882,TRUE,_xll.ohTrigger(RecalcTrigger,Trigger6M)),NA())</f>
        <v>3.2346119789838923E-2</v>
      </c>
      <c r="P1882" s="52">
        <f>IFERROR(_xll.qlIndexFixing(Index1Y,$H1882,TRUE,_xll.ohTrigger(RecalcTrigger,Trigger1Y)),NA())</f>
        <v>3.5150526052736615E-2</v>
      </c>
      <c r="Q1882" s="52">
        <f>IFERROR(_xll.qlIndexFixing(ONIndex1Y,I1882,TRUE,_xll.ohTrigger(RecalcTrigger,Trigger1Y)),NA())</f>
        <v>3.4686186144368136E-2</v>
      </c>
    </row>
    <row r="1883" spans="2:17" x14ac:dyDescent="0.2">
      <c r="B1883" s="46" t="s">
        <v>51</v>
      </c>
      <c r="D1883" s="49">
        <f>_xll.qlCalendarAdvance(LocalCalendar,$D1882,B1883,"f",FALSE)</f>
        <v>52510</v>
      </c>
      <c r="E1883" s="49">
        <f>_xll.qlInterestRateIndexValueDate(IndexON,D1883)</f>
        <v>52510</v>
      </c>
      <c r="F1883" s="52">
        <f>IFERROR(_xll.qlIndexFixing(IndexON,D1883,TRUE,_xll.ohTrigger(RecalcTrigger,TriggerON)),NA())</f>
        <v>2.9628859312733624E-2</v>
      </c>
      <c r="H1883" s="49">
        <f>_xll.qlCalendarAdvance(IborCalendar,$H1882,B1883,"f",FALSE)</f>
        <v>52496</v>
      </c>
      <c r="I1883" s="49">
        <f>_xll.qlInterestRateIndexValueDate(Index1M,$H1883)</f>
        <v>52498</v>
      </c>
      <c r="J1883" s="52">
        <f>IFERROR(_xll.qlIndexFixing(Index1M,$H1883,TRUE,_xll.ohTrigger(RecalcTrigger,Trigger1M)),NA())</f>
        <v>3.0247048233239815E-2</v>
      </c>
      <c r="K1883" s="52">
        <f>IFERROR(_xll.qlIndexFixing(ONIndex1M,I1883,TRUE,_xll.ohTrigger(RecalcTrigger,Trigger1M)),NA())</f>
        <v>3.0211754464719576E-2</v>
      </c>
      <c r="L1883" s="52">
        <f>IFERROR(_xll.qlIndexFixing(Index3M,H1883,TRUE,_xll.ohTrigger(RecalcTrigger,Trigger3M)),NA())</f>
        <v>3.1445825396552725E-2</v>
      </c>
      <c r="M1883" s="52">
        <f>IFERROR(_xll.qlIndexFixing(ONIndex3M,I1883,TRUE,_xll.ohTrigger(RecalcTrigger,Trigger3M)),NA())</f>
        <v>3.133576005524219E-2</v>
      </c>
      <c r="N1883" s="52">
        <f>IFERROR(_xll.qlIndexFixing(Index6M,$H1883,TRUE,_xll.ohTrigger(RecalcTrigger,Trigger6M)),NA())</f>
        <v>3.2572795314688166E-2</v>
      </c>
      <c r="O1883" s="52">
        <f>IFERROR(_xll.qlIndexFixing(ONIndex6M,I1883,TRUE,_xll.ohTrigger(RecalcTrigger,Trigger6M)),NA())</f>
        <v>3.2343580462930177E-2</v>
      </c>
      <c r="P1883" s="52">
        <f>IFERROR(_xll.qlIndexFixing(Index1Y,$H1883,TRUE,_xll.ohTrigger(RecalcTrigger,Trigger1Y)),NA())</f>
        <v>3.5143652256349314E-2</v>
      </c>
      <c r="Q1883" s="52">
        <f>IFERROR(_xll.qlIndexFixing(ONIndex1Y,I1883,TRUE,_xll.ohTrigger(RecalcTrigger,Trigger1Y)),NA())</f>
        <v>3.4682065574722643E-2</v>
      </c>
    </row>
    <row r="1884" spans="2:17" x14ac:dyDescent="0.2">
      <c r="B1884" s="46" t="s">
        <v>51</v>
      </c>
      <c r="D1884" s="49">
        <f>_xll.qlCalendarAdvance(LocalCalendar,$D1883,B1884,"f",FALSE)</f>
        <v>52517</v>
      </c>
      <c r="E1884" s="49">
        <f>_xll.qlInterestRateIndexValueDate(IndexON,D1884)</f>
        <v>52517</v>
      </c>
      <c r="F1884" s="52">
        <f>IFERROR(_xll.qlIndexFixing(IndexON,D1884,TRUE,_xll.ohTrigger(RecalcTrigger,TriggerON)),NA())</f>
        <v>2.9625108292519187E-2</v>
      </c>
      <c r="H1884" s="49">
        <f>_xll.qlCalendarAdvance(IborCalendar,$H1883,B1884,"f",FALSE)</f>
        <v>52503</v>
      </c>
      <c r="I1884" s="49">
        <f>_xll.qlInterestRateIndexValueDate(Index1M,$H1884)</f>
        <v>52505</v>
      </c>
      <c r="J1884" s="52">
        <f>IFERROR(_xll.qlIndexFixing(Index1M,$H1884,TRUE,_xll.ohTrigger(RecalcTrigger,Trigger1M)),NA())</f>
        <v>3.0245208947358715E-2</v>
      </c>
      <c r="K1884" s="52">
        <f>IFERROR(_xll.qlIndexFixing(ONIndex1M,I1884,TRUE,_xll.ohTrigger(RecalcTrigger,Trigger1M)),NA())</f>
        <v>3.0209948303339118E-2</v>
      </c>
      <c r="L1884" s="52">
        <f>IFERROR(_xll.qlIndexFixing(Index3M,H1884,TRUE,_xll.ohTrigger(RecalcTrigger,Trigger3M)),NA())</f>
        <v>3.1448664725619767E-2</v>
      </c>
      <c r="M1884" s="52">
        <f>IFERROR(_xll.qlIndexFixing(ONIndex3M,I1884,TRUE,_xll.ohTrigger(RecalcTrigger,Trigger3M)),NA())</f>
        <v>3.133379144468762E-2</v>
      </c>
      <c r="N1884" s="52">
        <f>IFERROR(_xll.qlIndexFixing(Index6M,$H1884,TRUE,_xll.ohTrigger(RecalcTrigger,Trigger6M)),NA())</f>
        <v>3.2571260200939596E-2</v>
      </c>
      <c r="O1884" s="52">
        <f>IFERROR(_xll.qlIndexFixing(ONIndex6M,I1884,TRUE,_xll.ohTrigger(RecalcTrigger,Trigger6M)),NA())</f>
        <v>3.2341025983662064E-2</v>
      </c>
      <c r="P1884" s="52">
        <f>IFERROR(_xll.qlIndexFixing(Index1Y,$H1884,TRUE,_xll.ohTrigger(RecalcTrigger,Trigger1Y)),NA())</f>
        <v>3.5136679111661337E-2</v>
      </c>
      <c r="Q1884" s="52">
        <f>IFERROR(_xll.qlIndexFixing(ONIndex1Y,I1884,TRUE,_xll.ohTrigger(RecalcTrigger,Trigger1Y)),NA())</f>
        <v>3.4677849047195508E-2</v>
      </c>
    </row>
    <row r="1885" spans="2:17" x14ac:dyDescent="0.2">
      <c r="B1885" s="46" t="s">
        <v>51</v>
      </c>
      <c r="D1885" s="49">
        <f>_xll.qlCalendarAdvance(LocalCalendar,$D1884,B1885,"f",FALSE)</f>
        <v>52524</v>
      </c>
      <c r="E1885" s="49">
        <f>_xll.qlInterestRateIndexValueDate(IndexON,D1885)</f>
        <v>52524</v>
      </c>
      <c r="F1885" s="52">
        <f>IFERROR(_xll.qlIndexFixing(IndexON,D1885,TRUE,_xll.ohTrigger(RecalcTrigger,TriggerON)),NA())</f>
        <v>2.9621316660710661E-2</v>
      </c>
      <c r="H1885" s="49">
        <f>_xll.qlCalendarAdvance(IborCalendar,$H1884,B1885,"f",FALSE)</f>
        <v>52510</v>
      </c>
      <c r="I1885" s="49">
        <f>_xll.qlInterestRateIndexValueDate(Index1M,$H1885)</f>
        <v>52512</v>
      </c>
      <c r="J1885" s="52">
        <f>IFERROR(_xll.qlIndexFixing(Index1M,$H1885,TRUE,_xll.ohTrigger(RecalcTrigger,Trigger1M)),NA())</f>
        <v>3.0243356826691881E-2</v>
      </c>
      <c r="K1885" s="52">
        <f>IFERROR(_xll.qlIndexFixing(ONIndex1M,I1885,TRUE,_xll.ohTrigger(RecalcTrigger,Trigger1M)),NA())</f>
        <v>3.0208129340278944E-2</v>
      </c>
      <c r="L1885" s="52">
        <f>IFERROR(_xll.qlIndexFixing(Index3M,H1885,TRUE,_xll.ohTrigger(RecalcTrigger,Trigger3M)),NA())</f>
        <v>3.1442942877787421E-2</v>
      </c>
      <c r="M1885" s="52">
        <f>IFERROR(_xll.qlIndexFixing(ONIndex3M,I1885,TRUE,_xll.ohTrigger(RecalcTrigger,Trigger3M)),NA())</f>
        <v>3.1331813167545519E-2</v>
      </c>
      <c r="N1885" s="52">
        <f>IFERROR(_xll.qlIndexFixing(Index6M,$H1885,TRUE,_xll.ohTrigger(RecalcTrigger,Trigger6M)),NA())</f>
        <v>3.256844803530088E-2</v>
      </c>
      <c r="O1885" s="52">
        <f>IFERROR(_xll.qlIndexFixing(ONIndex6M,I1885,TRUE,_xll.ohTrigger(RecalcTrigger,Trigger6M)),NA())</f>
        <v>3.2338456351954648E-2</v>
      </c>
      <c r="P1885" s="52">
        <f>IFERROR(_xll.qlIndexFixing(Index1Y,$H1885,TRUE,_xll.ohTrigger(RecalcTrigger,Trigger1Y)),NA())</f>
        <v>3.5130729207074635E-2</v>
      </c>
      <c r="Q1885" s="52">
        <f>IFERROR(_xll.qlIndexFixing(ONIndex1Y,I1885,TRUE,_xll.ohTrigger(RecalcTrigger,Trigger1Y)),NA())</f>
        <v>3.4673536561786733E-2</v>
      </c>
    </row>
    <row r="1886" spans="2:17" x14ac:dyDescent="0.2">
      <c r="B1886" s="46" t="s">
        <v>51</v>
      </c>
      <c r="D1886" s="49">
        <f>_xll.qlCalendarAdvance(LocalCalendar,$D1885,B1886,"f",FALSE)</f>
        <v>52531</v>
      </c>
      <c r="E1886" s="49">
        <f>_xll.qlInterestRateIndexValueDate(IndexON,D1886)</f>
        <v>52531</v>
      </c>
      <c r="F1886" s="52">
        <f>IFERROR(_xll.qlIndexFixing(IndexON,D1886,TRUE,_xll.ohTrigger(RecalcTrigger,TriggerON)),NA())</f>
        <v>2.9617484417228113E-2</v>
      </c>
      <c r="H1886" s="49">
        <f>_xll.qlCalendarAdvance(IborCalendar,$H1885,B1886,"f",FALSE)</f>
        <v>52517</v>
      </c>
      <c r="I1886" s="49">
        <f>_xll.qlInterestRateIndexValueDate(Index1M,$H1886)</f>
        <v>52519</v>
      </c>
      <c r="J1886" s="52">
        <f>IFERROR(_xll.qlIndexFixing(Index1M,$H1886,TRUE,_xll.ohTrigger(RecalcTrigger,Trigger1M)),NA())</f>
        <v>3.0241491871251802E-2</v>
      </c>
      <c r="K1886" s="52">
        <f>IFERROR(_xll.qlIndexFixing(ONIndex1M,I1886,TRUE,_xll.ohTrigger(RecalcTrigger,Trigger1M)),NA())</f>
        <v>3.0206297575459118E-2</v>
      </c>
      <c r="L1886" s="52">
        <f>IFERROR(_xll.qlIndexFixing(Index3M,H1886,TRUE,_xll.ohTrigger(RecalcTrigger,Trigger3M)),NA())</f>
        <v>3.144087580280841E-2</v>
      </c>
      <c r="M1886" s="52">
        <f>IFERROR(_xll.qlIndexFixing(ONIndex3M,I1886,TRUE,_xll.ohTrigger(RecalcTrigger,Trigger3M)),NA())</f>
        <v>3.1329825223815888E-2</v>
      </c>
      <c r="N1886" s="52">
        <f>IFERROR(_xll.qlIndexFixing(Index6M,$H1886,TRUE,_xll.ohTrigger(RecalcTrigger,Trigger6M)),NA())</f>
        <v>3.2570650319980458E-2</v>
      </c>
      <c r="O1886" s="52">
        <f>IFERROR(_xll.qlIndexFixing(ONIndex6M,I1886,TRUE,_xll.ohTrigger(RecalcTrigger,Trigger6M)),NA())</f>
        <v>3.2335871567887864E-2</v>
      </c>
      <c r="P1886" s="52">
        <f>IFERROR(_xll.qlIndexFixing(Index1Y,$H1886,TRUE,_xll.ohTrigger(RecalcTrigger,Trigger1Y)),NA())</f>
        <v>3.512243478561982E-2</v>
      </c>
      <c r="Q1886" s="52">
        <f>IFERROR(_xll.qlIndexFixing(ONIndex1Y,I1886,TRUE,_xll.ohTrigger(RecalcTrigger,Trigger1Y)),NA())</f>
        <v>3.4669128118496317E-2</v>
      </c>
    </row>
    <row r="1887" spans="2:17" x14ac:dyDescent="0.2">
      <c r="B1887" s="46" t="s">
        <v>51</v>
      </c>
      <c r="D1887" s="49">
        <f>_xll.qlCalendarAdvance(LocalCalendar,$D1886,B1887,"f",FALSE)</f>
        <v>52538</v>
      </c>
      <c r="E1887" s="49">
        <f>_xll.qlInterestRateIndexValueDate(IndexON,D1887)</f>
        <v>52538</v>
      </c>
      <c r="F1887" s="52">
        <f>IFERROR(_xll.qlIndexFixing(IndexON,D1887,TRUE,_xll.ohTrigger(RecalcTrigger,TriggerON)),NA())</f>
        <v>2.961361156207154E-2</v>
      </c>
      <c r="H1887" s="49">
        <f>_xll.qlCalendarAdvance(IborCalendar,$H1886,B1887,"f",FALSE)</f>
        <v>52524</v>
      </c>
      <c r="I1887" s="49">
        <f>_xll.qlInterestRateIndexValueDate(Index1M,$H1887)</f>
        <v>52526</v>
      </c>
      <c r="J1887" s="52">
        <f>IFERROR(_xll.qlIndexFixing(Index1M,$H1887,TRUE,_xll.ohTrigger(RecalcTrigger,Trigger1M)),NA())</f>
        <v>3.0239614081038479E-2</v>
      </c>
      <c r="K1887" s="52">
        <f>IFERROR(_xll.qlIndexFixing(ONIndex1M,I1887,TRUE,_xll.ohTrigger(RecalcTrigger,Trigger1M)),NA())</f>
        <v>3.0204453008879639E-2</v>
      </c>
      <c r="L1887" s="52">
        <f>IFERROR(_xll.qlIndexFixing(Index3M,H1887,TRUE,_xll.ohTrigger(RecalcTrigger,Trigger3M)),NA())</f>
        <v>3.1438798985505931E-2</v>
      </c>
      <c r="M1887" s="52">
        <f>IFERROR(_xll.qlIndexFixing(ONIndex3M,I1887,TRUE,_xll.ohTrigger(RecalcTrigger,Trigger3M)),NA())</f>
        <v>3.1327827613498727E-2</v>
      </c>
      <c r="N1887" s="52">
        <f>IFERROR(_xll.qlIndexFixing(Index6M,$H1887,TRUE,_xll.ohTrigger(RecalcTrigger,Trigger6M)),NA())</f>
        <v>3.256277751030618E-2</v>
      </c>
      <c r="O1887" s="52">
        <f>IFERROR(_xll.qlIndexFixing(ONIndex6M,I1887,TRUE,_xll.ohTrigger(RecalcTrigger,Trigger6M)),NA())</f>
        <v>3.2333271631381777E-2</v>
      </c>
      <c r="P1887" s="52">
        <f>IFERROR(_xll.qlIndexFixing(Index1Y,$H1887,TRUE,_xll.ohTrigger(RecalcTrigger,Trigger1Y)),NA())</f>
        <v>3.511516360845706E-2</v>
      </c>
      <c r="Q1887" s="52">
        <f>IFERROR(_xll.qlIndexFixing(ONIndex1Y,I1887,TRUE,_xll.ohTrigger(RecalcTrigger,Trigger1Y)),NA())</f>
        <v>3.4664623717404197E-2</v>
      </c>
    </row>
    <row r="1888" spans="2:17" x14ac:dyDescent="0.2">
      <c r="B1888" s="46" t="s">
        <v>51</v>
      </c>
      <c r="D1888" s="49">
        <f>_xll.qlCalendarAdvance(LocalCalendar,$D1887,B1888,"f",FALSE)</f>
        <v>52545</v>
      </c>
      <c r="E1888" s="49">
        <f>_xll.qlInterestRateIndexValueDate(IndexON,D1888)</f>
        <v>52545</v>
      </c>
      <c r="F1888" s="52">
        <f>IFERROR(_xll.qlIndexFixing(IndexON,D1888,TRUE,_xll.ohTrigger(RecalcTrigger,TriggerON)),NA())</f>
        <v>2.9610634567700522E-2</v>
      </c>
      <c r="H1888" s="49">
        <f>_xll.qlCalendarAdvance(IborCalendar,$H1887,B1888,"f",FALSE)</f>
        <v>52531</v>
      </c>
      <c r="I1888" s="49">
        <f>_xll.qlInterestRateIndexValueDate(Index1M,$H1888)</f>
        <v>52533</v>
      </c>
      <c r="J1888" s="52">
        <f>IFERROR(_xll.qlIndexFixing(Index1M,$H1888,TRUE,_xll.ohTrigger(RecalcTrigger,Trigger1M)),NA())</f>
        <v>3.0237723456064403E-2</v>
      </c>
      <c r="K1888" s="52">
        <f>IFERROR(_xll.qlIndexFixing(ONIndex1M,I1888,TRUE,_xll.ohTrigger(RecalcTrigger,Trigger1M)),NA())</f>
        <v>3.0202595640620444E-2</v>
      </c>
      <c r="L1888" s="52">
        <f>IFERROR(_xll.qlIndexFixing(Index3M,H1888,TRUE,_xll.ohTrigger(RecalcTrigger,Trigger3M)),NA())</f>
        <v>3.1436712425894756E-2</v>
      </c>
      <c r="M1888" s="52">
        <f>IFERROR(_xll.qlIndexFixing(ONIndex3M,I1888,TRUE,_xll.ohTrigger(RecalcTrigger,Trigger3M)),NA())</f>
        <v>3.1325820336594035E-2</v>
      </c>
      <c r="N1888" s="52">
        <f>IFERROR(_xll.qlIndexFixing(Index6M,$H1888,TRUE,_xll.ohTrigger(RecalcTrigger,Trigger6M)),NA())</f>
        <v>3.2559919151080807E-2</v>
      </c>
      <c r="O1888" s="52">
        <f>IFERROR(_xll.qlIndexFixing(ONIndex6M,I1888,TRUE,_xll.ohTrigger(RecalcTrigger,Trigger6M)),NA())</f>
        <v>3.2330656542436387E-2</v>
      </c>
      <c r="P1888" s="52">
        <f>IFERROR(_xll.qlIndexFixing(Index1Y,$H1888,TRUE,_xll.ohTrigger(RecalcTrigger,Trigger1Y)),NA())</f>
        <v>3.5107793091374746E-2</v>
      </c>
      <c r="Q1888" s="52">
        <f>IFERROR(_xll.qlIndexFixing(ONIndex1Y,I1888,TRUE,_xll.ohTrigger(RecalcTrigger,Trigger1Y)),NA())</f>
        <v>3.46600233583505E-2</v>
      </c>
    </row>
    <row r="1889" spans="2:17" x14ac:dyDescent="0.2">
      <c r="B1889" s="46" t="s">
        <v>51</v>
      </c>
      <c r="D1889" s="49">
        <f>_xll.qlCalendarAdvance(LocalCalendar,$D1888,B1889,"f",FALSE)</f>
        <v>52552</v>
      </c>
      <c r="E1889" s="49">
        <f>_xll.qlInterestRateIndexValueDate(IndexON,D1889)</f>
        <v>52552</v>
      </c>
      <c r="F1889" s="52">
        <f>IFERROR(_xll.qlIndexFixing(IndexON,D1889,TRUE,_xll.ohTrigger(RecalcTrigger,TriggerON)),NA())</f>
        <v>2.9605744016896196E-2</v>
      </c>
      <c r="H1889" s="49">
        <f>_xll.qlCalendarAdvance(IborCalendar,$H1888,B1889,"f",FALSE)</f>
        <v>52538</v>
      </c>
      <c r="I1889" s="49">
        <f>_xll.qlInterestRateIndexValueDate(Index1M,$H1889)</f>
        <v>52540</v>
      </c>
      <c r="J1889" s="52">
        <f>IFERROR(_xll.qlIndexFixing(Index1M,$H1889,TRUE,_xll.ohTrigger(RecalcTrigger,Trigger1M)),NA())</f>
        <v>3.023581999633207E-2</v>
      </c>
      <c r="K1889" s="52">
        <f>IFERROR(_xll.qlIndexFixing(ONIndex1M,I1889,TRUE,_xll.ohTrigger(RecalcTrigger,Trigger1M)),NA())</f>
        <v>3.0200725470521661E-2</v>
      </c>
      <c r="L1889" s="52">
        <f>IFERROR(_xll.qlIndexFixing(Index3M,H1889,TRUE,_xll.ohTrigger(RecalcTrigger,Trigger3M)),NA())</f>
        <v>3.1434616123992253E-2</v>
      </c>
      <c r="M1889" s="52">
        <f>IFERROR(_xll.qlIndexFixing(ONIndex3M,I1889,TRUE,_xll.ohTrigger(RecalcTrigger,Trigger3M)),NA())</f>
        <v>3.1323803393101812E-2</v>
      </c>
      <c r="N1889" s="52">
        <f>IFERROR(_xll.qlIndexFixing(Index6M,$H1889,TRUE,_xll.ohTrigger(RecalcTrigger,Trigger6M)),NA())</f>
        <v>3.2555791864887482E-2</v>
      </c>
      <c r="O1889" s="52">
        <f>IFERROR(_xll.qlIndexFixing(ONIndex6M,I1889,TRUE,_xll.ohTrigger(RecalcTrigger,Trigger6M)),NA())</f>
        <v>3.2328026301131629E-2</v>
      </c>
      <c r="P1889" s="52">
        <f>IFERROR(_xll.qlIndexFixing(Index1Y,$H1889,TRUE,_xll.ohTrigger(RecalcTrigger,Trigger1Y)),NA())</f>
        <v>3.5100323236541796E-2</v>
      </c>
      <c r="Q1889" s="52">
        <f>IFERROR(_xll.qlIndexFixing(ONIndex1Y,I1889,TRUE,_xll.ohTrigger(RecalcTrigger,Trigger1Y)),NA())</f>
        <v>3.4655327041495099E-2</v>
      </c>
    </row>
    <row r="1890" spans="2:17" x14ac:dyDescent="0.2">
      <c r="B1890" s="46" t="s">
        <v>51</v>
      </c>
      <c r="D1890" s="49">
        <f>_xll.qlCalendarAdvance(LocalCalendar,$D1889,B1890,"f",FALSE)</f>
        <v>52559</v>
      </c>
      <c r="E1890" s="49">
        <f>_xll.qlInterestRateIndexValueDate(IndexON,D1890)</f>
        <v>52559</v>
      </c>
      <c r="F1890" s="52">
        <f>IFERROR(_xll.qlIndexFixing(IndexON,D1890,TRUE,_xll.ohTrigger(RecalcTrigger,TriggerON)),NA())</f>
        <v>2.9601749326957361E-2</v>
      </c>
      <c r="H1890" s="49">
        <f>_xll.qlCalendarAdvance(IborCalendar,$H1889,B1890,"f",FALSE)</f>
        <v>52545</v>
      </c>
      <c r="I1890" s="49">
        <f>_xll.qlInterestRateIndexValueDate(Index1M,$H1890)</f>
        <v>52547</v>
      </c>
      <c r="J1890" s="52">
        <f>IFERROR(_xll.qlIndexFixing(Index1M,$H1890,TRUE,_xll.ohTrigger(RecalcTrigger,Trigger1M)),NA())</f>
        <v>3.0233903701848974E-2</v>
      </c>
      <c r="K1890" s="52">
        <f>IFERROR(_xll.qlIndexFixing(ONIndex1M,I1890,TRUE,_xll.ohTrigger(RecalcTrigger,Trigger1M)),NA())</f>
        <v>3.0198842498743161E-2</v>
      </c>
      <c r="L1890" s="52">
        <f>IFERROR(_xll.qlIndexFixing(Index3M,H1890,TRUE,_xll.ohTrigger(RecalcTrigger,Trigger3M)),NA())</f>
        <v>3.1432510079811467E-2</v>
      </c>
      <c r="M1890" s="52">
        <f>IFERROR(_xll.qlIndexFixing(ONIndex3M,I1890,TRUE,_xll.ohTrigger(RecalcTrigger,Trigger3M)),NA())</f>
        <v>3.1321776783101996E-2</v>
      </c>
      <c r="N1890" s="52">
        <f>IFERROR(_xll.qlIndexFixing(Index6M,$H1890,TRUE,_xll.ohTrigger(RecalcTrigger,Trigger6M)),NA())</f>
        <v>3.255290406911706E-2</v>
      </c>
      <c r="O1890" s="52">
        <f>IFERROR(_xll.qlIndexFixing(ONIndex6M,I1890,TRUE,_xll.ohTrigger(RecalcTrigger,Trigger6M)),NA())</f>
        <v>3.2325380907387569E-2</v>
      </c>
      <c r="P1890" s="52">
        <f>IFERROR(_xll.qlIndexFixing(Index1Y,$H1890,TRUE,_xll.ohTrigger(RecalcTrigger,Trigger1Y)),NA())</f>
        <v>3.509275404615559E-2</v>
      </c>
      <c r="Q1890" s="52">
        <f>IFERROR(_xll.qlIndexFixing(ONIndex1Y,I1890,TRUE,_xll.ohTrigger(RecalcTrigger,Trigger1Y)),NA())</f>
        <v>3.4650534766837993E-2</v>
      </c>
    </row>
    <row r="1891" spans="2:17" x14ac:dyDescent="0.2">
      <c r="B1891" s="46" t="s">
        <v>51</v>
      </c>
      <c r="D1891" s="49">
        <f>_xll.qlCalendarAdvance(LocalCalendar,$D1890,B1891,"f",FALSE)</f>
        <v>52566</v>
      </c>
      <c r="E1891" s="49">
        <f>_xll.qlInterestRateIndexValueDate(IndexON,D1891)</f>
        <v>52566</v>
      </c>
      <c r="F1891" s="52">
        <f>IFERROR(_xll.qlIndexFixing(IndexON,D1891,TRUE,_xll.ohTrigger(RecalcTrigger,TriggerON)),NA())</f>
        <v>2.9597714025184629E-2</v>
      </c>
      <c r="H1891" s="49">
        <f>_xll.qlCalendarAdvance(IborCalendar,$H1890,B1891,"f",FALSE)</f>
        <v>52552</v>
      </c>
      <c r="I1891" s="49">
        <f>_xll.qlInterestRateIndexValueDate(Index1M,$H1891)</f>
        <v>52554</v>
      </c>
      <c r="J1891" s="52">
        <f>IFERROR(_xll.qlIndexFixing(Index1M,$H1891,TRUE,_xll.ohTrigger(RecalcTrigger,Trigger1M)),NA())</f>
        <v>3.0231974572625109E-2</v>
      </c>
      <c r="K1891" s="52">
        <f>IFERROR(_xll.qlIndexFixing(ONIndex1M,I1891,TRUE,_xll.ohTrigger(RecalcTrigger,Trigger1M)),NA())</f>
        <v>3.0196946725364882E-2</v>
      </c>
      <c r="L1891" s="52">
        <f>IFERROR(_xll.qlIndexFixing(Index3M,H1891,TRUE,_xll.ohTrigger(RecalcTrigger,Trigger3M)),NA())</f>
        <v>3.1430394293369766E-2</v>
      </c>
      <c r="M1891" s="52">
        <f>IFERROR(_xll.qlIndexFixing(ONIndex3M,I1891,TRUE,_xll.ohTrigger(RecalcTrigger,Trigger3M)),NA())</f>
        <v>3.1319740506514648E-2</v>
      </c>
      <c r="N1891" s="52">
        <f>IFERROR(_xll.qlIndexFixing(Index6M,$H1891,TRUE,_xll.ohTrigger(RecalcTrigger,Trigger6M)),NA())</f>
        <v>3.2550000877102796E-2</v>
      </c>
      <c r="O1891" s="52">
        <f>IFERROR(_xll.qlIndexFixing(ONIndex6M,I1891,TRUE,_xll.ohTrigger(RecalcTrigger,Trigger6M)),NA())</f>
        <v>3.2322720361284141E-2</v>
      </c>
      <c r="P1891" s="52">
        <f>IFERROR(_xll.qlIndexFixing(Index1Y,$H1891,TRUE,_xll.ohTrigger(RecalcTrigger,Trigger1Y)),NA())</f>
        <v>3.5085085522443035E-2</v>
      </c>
      <c r="Q1891" s="52">
        <f>IFERROR(_xll.qlIndexFixing(ONIndex1Y,I1891,TRUE,_xll.ohTrigger(RecalcTrigger,Trigger1Y)),NA())</f>
        <v>3.464564653421931E-2</v>
      </c>
    </row>
    <row r="1892" spans="2:17" x14ac:dyDescent="0.2">
      <c r="B1892" s="46" t="s">
        <v>51</v>
      </c>
      <c r="D1892" s="49">
        <f>_xll.qlCalendarAdvance(LocalCalendar,$D1891,B1892,"f",FALSE)</f>
        <v>52573</v>
      </c>
      <c r="E1892" s="49">
        <f>_xll.qlInterestRateIndexValueDate(IndexON,D1892)</f>
        <v>52573</v>
      </c>
      <c r="F1892" s="52">
        <f>IFERROR(_xll.qlIndexFixing(IndexON,D1892,TRUE,_xll.ohTrigger(RecalcTrigger,TriggerON)),NA())</f>
        <v>2.9593638111897747E-2</v>
      </c>
      <c r="H1892" s="49">
        <f>_xll.qlCalendarAdvance(IborCalendar,$H1891,B1892,"f",FALSE)</f>
        <v>52559</v>
      </c>
      <c r="I1892" s="49">
        <f>_xll.qlInterestRateIndexValueDate(Index1M,$H1892)</f>
        <v>52562</v>
      </c>
      <c r="J1892" s="52">
        <f>IFERROR(_xll.qlIndexFixing(Index1M,$H1892,TRUE,_xll.ohTrigger(RecalcTrigger,Trigger1M)),NA())</f>
        <v>3.0229754137501841E-2</v>
      </c>
      <c r="K1892" s="52">
        <f>IFERROR(_xll.qlIndexFixing(ONIndex1M,I1892,TRUE,_xll.ohTrigger(RecalcTrigger,Trigger1M)),NA())</f>
        <v>3.0197022995368528E-2</v>
      </c>
      <c r="L1892" s="52">
        <f>IFERROR(_xll.qlIndexFixing(Index3M,H1892,TRUE,_xll.ohTrigger(RecalcTrigger,Trigger3M)),NA())</f>
        <v>3.1430393046717582E-2</v>
      </c>
      <c r="M1892" s="52">
        <f>IFERROR(_xll.qlIndexFixing(ONIndex3M,I1892,TRUE,_xll.ohTrigger(RecalcTrigger,Trigger3M)),NA())</f>
        <v>3.1319832582674678E-2</v>
      </c>
      <c r="N1892" s="52">
        <f>IFERROR(_xll.qlIndexFixing(Index6M,$H1892,TRUE,_xll.ohTrigger(RecalcTrigger,Trigger6M)),NA())</f>
        <v>3.254666409091346E-2</v>
      </c>
      <c r="O1892" s="52">
        <f>IFERROR(_xll.qlIndexFixing(ONIndex6M,I1892,TRUE,_xll.ohTrigger(RecalcTrigger,Trigger6M)),NA())</f>
        <v>3.2322178866088791E-2</v>
      </c>
      <c r="P1892" s="52">
        <f>IFERROR(_xll.qlIndexFixing(Index1Y,$H1892,TRUE,_xll.ohTrigger(RecalcTrigger,Trigger1Y)),NA())</f>
        <v>3.5075132392466769E-2</v>
      </c>
      <c r="Q1892" s="52">
        <f>IFERROR(_xll.qlIndexFixing(ONIndex1Y,I1892,TRUE,_xll.ohTrigger(RecalcTrigger,Trigger1Y)),NA())</f>
        <v>3.4642553106305485E-2</v>
      </c>
    </row>
    <row r="1893" spans="2:17" x14ac:dyDescent="0.2">
      <c r="B1893" s="46" t="s">
        <v>51</v>
      </c>
      <c r="D1893" s="49">
        <f>_xll.qlCalendarAdvance(LocalCalendar,$D1892,B1893,"f",FALSE)</f>
        <v>52580</v>
      </c>
      <c r="E1893" s="49">
        <f>_xll.qlInterestRateIndexValueDate(IndexON,D1893)</f>
        <v>52580</v>
      </c>
      <c r="F1893" s="52">
        <f>IFERROR(_xll.qlIndexFixing(IndexON,D1893,TRUE,_xll.ohTrigger(RecalcTrigger,TriggerON)),NA())</f>
        <v>2.958952158693684E-2</v>
      </c>
      <c r="H1893" s="49">
        <f>_xll.qlCalendarAdvance(IborCalendar,$H1892,B1893,"f",FALSE)</f>
        <v>52566</v>
      </c>
      <c r="I1893" s="49">
        <f>_xll.qlInterestRateIndexValueDate(Index1M,$H1893)</f>
        <v>52568</v>
      </c>
      <c r="J1893" s="52">
        <f>IFERROR(_xll.qlIndexFixing(Index1M,$H1893,TRUE,_xll.ohTrigger(RecalcTrigger,Trigger1M)),NA())</f>
        <v>3.0228077809965059E-2</v>
      </c>
      <c r="K1893" s="52">
        <f>IFERROR(_xll.qlIndexFixing(ONIndex1M,I1893,TRUE,_xll.ohTrigger(RecalcTrigger,Trigger1M)),NA())</f>
        <v>3.0193116773089557E-2</v>
      </c>
      <c r="L1893" s="52">
        <f>IFERROR(_xll.qlIndexFixing(Index3M,H1893,TRUE,_xll.ohTrigger(RecalcTrigger,Trigger3M)),NA())</f>
        <v>3.1424919866721517E-2</v>
      </c>
      <c r="M1893" s="52">
        <f>IFERROR(_xll.qlIndexFixing(ONIndex3M,I1893,TRUE,_xll.ohTrigger(RecalcTrigger,Trigger3M)),NA())</f>
        <v>3.1315638953497427E-2</v>
      </c>
      <c r="N1893" s="52">
        <f>IFERROR(_xll.qlIndexFixing(Index6M,$H1893,TRUE,_xll.ohTrigger(RecalcTrigger,Trigger6M)),NA())</f>
        <v>3.2545396390330321E-2</v>
      </c>
      <c r="O1893" s="52">
        <f>IFERROR(_xll.qlIndexFixing(ONIndex6M,I1893,TRUE,_xll.ohTrigger(RecalcTrigger,Trigger6M)),NA())</f>
        <v>3.2317353811759375E-2</v>
      </c>
      <c r="P1893" s="52">
        <f>IFERROR(_xll.qlIndexFixing(Index1Y,$H1893,TRUE,_xll.ohTrigger(RecalcTrigger,Trigger1Y)),NA())</f>
        <v>3.5069450484091637E-2</v>
      </c>
      <c r="Q1893" s="52">
        <f>IFERROR(_xll.qlIndexFixing(ONIndex1Y,I1893,TRUE,_xll.ohTrigger(RecalcTrigger,Trigger1Y)),NA())</f>
        <v>3.4635582195576831E-2</v>
      </c>
    </row>
    <row r="1894" spans="2:17" x14ac:dyDescent="0.2">
      <c r="B1894" s="46" t="s">
        <v>51</v>
      </c>
      <c r="D1894" s="49">
        <f>_xll.qlCalendarAdvance(LocalCalendar,$D1893,B1894,"f",FALSE)</f>
        <v>52587</v>
      </c>
      <c r="E1894" s="49">
        <f>_xll.qlInterestRateIndexValueDate(IndexON,D1894)</f>
        <v>52587</v>
      </c>
      <c r="F1894" s="52">
        <f>IFERROR(_xll.qlIndexFixing(IndexON,D1894,TRUE,_xll.ohTrigger(RecalcTrigger,TriggerON)),NA())</f>
        <v>2.958536445030191E-2</v>
      </c>
      <c r="H1894" s="49">
        <f>_xll.qlCalendarAdvance(IborCalendar,$H1893,B1894,"f",FALSE)</f>
        <v>52573</v>
      </c>
      <c r="I1894" s="49">
        <f>_xll.qlInterestRateIndexValueDate(Index1M,$H1894)</f>
        <v>52575</v>
      </c>
      <c r="J1894" s="52">
        <f>IFERROR(_xll.qlIndexFixing(Index1M,$H1894,TRUE,_xll.ohTrigger(RecalcTrigger,Trigger1M)),NA())</f>
        <v>3.0226110176546361E-2</v>
      </c>
      <c r="K1894" s="52">
        <f>IFERROR(_xll.qlIndexFixing(ONIndex1M,I1894,TRUE,_xll.ohTrigger(RecalcTrigger,Trigger1M)),NA())</f>
        <v>3.0191182594352384E-2</v>
      </c>
      <c r="L1894" s="52">
        <f>IFERROR(_xll.qlIndexFixing(Index3M,H1894,TRUE,_xll.ohTrigger(RecalcTrigger,Trigger3M)),NA())</f>
        <v>3.1422775735885561E-2</v>
      </c>
      <c r="M1894" s="52">
        <f>IFERROR(_xll.qlIndexFixing(ONIndex3M,I1894,TRUE,_xll.ohTrigger(RecalcTrigger,Trigger3M)),NA())</f>
        <v>3.1313573677147488E-2</v>
      </c>
      <c r="N1894" s="52">
        <f>IFERROR(_xll.qlIndexFixing(Index6M,$H1894,TRUE,_xll.ohTrigger(RecalcTrigger,Trigger6M)),NA())</f>
        <v>3.2542445645724727E-2</v>
      </c>
      <c r="O1894" s="52">
        <f>IFERROR(_xll.qlIndexFixing(ONIndex6M,I1894,TRUE,_xll.ohTrigger(RecalcTrigger,Trigger6M)),NA())</f>
        <v>3.2314647808338037E-2</v>
      </c>
      <c r="P1894" s="52">
        <f>IFERROR(_xll.qlIndexFixing(Index1Y,$H1894,TRUE,_xll.ohTrigger(RecalcTrigger,Trigger1Y)),NA())</f>
        <v>3.5061483974052163E-2</v>
      </c>
      <c r="Q1894" s="52">
        <f>IFERROR(_xll.qlIndexFixing(ONIndex1Y,I1894,TRUE,_xll.ohTrigger(RecalcTrigger,Trigger1Y)),NA())</f>
        <v>3.4630406089393162E-2</v>
      </c>
    </row>
    <row r="1895" spans="2:17" x14ac:dyDescent="0.2">
      <c r="B1895" s="46" t="s">
        <v>51</v>
      </c>
      <c r="D1895" s="49">
        <f>_xll.qlCalendarAdvance(LocalCalendar,$D1894,B1895,"f",FALSE)</f>
        <v>52594</v>
      </c>
      <c r="E1895" s="49">
        <f>_xll.qlInterestRateIndexValueDate(IndexON,D1895)</f>
        <v>52594</v>
      </c>
      <c r="F1895" s="52">
        <f>IFERROR(_xll.qlIndexFixing(IndexON,D1895,TRUE,_xll.ohTrigger(RecalcTrigger,TriggerON)),NA())</f>
        <v>2.9581166702072892E-2</v>
      </c>
      <c r="H1895" s="49">
        <f>_xll.qlCalendarAdvance(IborCalendar,$H1894,B1895,"f",FALSE)</f>
        <v>52580</v>
      </c>
      <c r="I1895" s="49">
        <f>_xll.qlInterestRateIndexValueDate(Index1M,$H1895)</f>
        <v>52582</v>
      </c>
      <c r="J1895" s="52">
        <f>IFERROR(_xll.qlIndexFixing(Index1M,$H1895,TRUE,_xll.ohTrigger(RecalcTrigger,Trigger1M)),NA())</f>
        <v>3.0225254681894048E-2</v>
      </c>
      <c r="K1895" s="52">
        <f>IFERROR(_xll.qlIndexFixing(ONIndex1M,I1895,TRUE,_xll.ohTrigger(RecalcTrigger,Trigger1M)),NA())</f>
        <v>3.0189235614015431E-2</v>
      </c>
      <c r="L1895" s="52">
        <f>IFERROR(_xll.qlIndexFixing(Index3M,H1895,TRUE,_xll.ohTrigger(RecalcTrigger,Trigger3M)),NA())</f>
        <v>3.1420621863685848E-2</v>
      </c>
      <c r="M1895" s="52">
        <f>IFERROR(_xll.qlIndexFixing(ONIndex3M,I1895,TRUE,_xll.ohTrigger(RecalcTrigger,Trigger3M)),NA())</f>
        <v>3.1311498734210019E-2</v>
      </c>
      <c r="N1895" s="52">
        <f>IFERROR(_xll.qlIndexFixing(Index6M,$H1895,TRUE,_xll.ohTrigger(RecalcTrigger,Trigger6M)),NA())</f>
        <v>3.2539479503792441E-2</v>
      </c>
      <c r="O1895" s="52">
        <f>IFERROR(_xll.qlIndexFixing(ONIndex6M,I1895,TRUE,_xll.ohTrigger(RecalcTrigger,Trigger6M)),NA())</f>
        <v>3.2311926652637268E-2</v>
      </c>
      <c r="P1895" s="52">
        <f>IFERROR(_xll.qlIndexFixing(Index1Y,$H1895,TRUE,_xll.ohTrigger(RecalcTrigger,Trigger1Y)),NA())</f>
        <v>3.5053418139885287E-2</v>
      </c>
      <c r="Q1895" s="52">
        <f>IFERROR(_xll.qlIndexFixing(ONIndex1Y,I1895,TRUE,_xll.ohTrigger(RecalcTrigger,Trigger1Y)),NA())</f>
        <v>3.4625134025487725E-2</v>
      </c>
    </row>
    <row r="1896" spans="2:17" x14ac:dyDescent="0.2">
      <c r="B1896" s="46" t="s">
        <v>51</v>
      </c>
      <c r="D1896" s="49">
        <f>_xll.qlCalendarAdvance(LocalCalendar,$D1895,B1896,"f",FALSE)</f>
        <v>52601</v>
      </c>
      <c r="E1896" s="49">
        <f>_xll.qlInterestRateIndexValueDate(IndexON,D1896)</f>
        <v>52601</v>
      </c>
      <c r="F1896" s="52">
        <f>IFERROR(_xll.qlIndexFixing(IndexON,D1896,TRUE,_xll.ohTrigger(RecalcTrigger,TriggerON)),NA())</f>
        <v>2.957692834216985E-2</v>
      </c>
      <c r="H1896" s="49">
        <f>_xll.qlCalendarAdvance(IborCalendar,$H1895,B1896,"f",FALSE)</f>
        <v>52587</v>
      </c>
      <c r="I1896" s="49">
        <f>_xll.qlInterestRateIndexValueDate(Index1M,$H1896)</f>
        <v>52589</v>
      </c>
      <c r="J1896" s="52">
        <f>IFERROR(_xll.qlIndexFixing(Index1M,$H1896,TRUE,_xll.ohTrigger(RecalcTrigger,Trigger1M)),NA())</f>
        <v>3.0222136405561595E-2</v>
      </c>
      <c r="K1896" s="52">
        <f>IFERROR(_xll.qlIndexFixing(ONIndex1M,I1896,TRUE,_xll.ohTrigger(RecalcTrigger,Trigger1M)),NA())</f>
        <v>3.0191776137375115E-2</v>
      </c>
      <c r="L1896" s="52">
        <f>IFERROR(_xll.qlIndexFixing(Index3M,H1896,TRUE,_xll.ohTrigger(RecalcTrigger,Trigger3M)),NA())</f>
        <v>3.1418458250135547E-2</v>
      </c>
      <c r="M1896" s="52">
        <f>IFERROR(_xll.qlIndexFixing(ONIndex3M,I1896,TRUE,_xll.ohTrigger(RecalcTrigger,Trigger3M)),NA())</f>
        <v>3.1314262811656945E-2</v>
      </c>
      <c r="N1896" s="52">
        <f>IFERROR(_xll.qlIndexFixing(Index6M,$H1896,TRUE,_xll.ohTrigger(RecalcTrigger,Trigger6M)),NA())</f>
        <v>3.2536497964602035E-2</v>
      </c>
      <c r="O1896" s="52">
        <f>IFERROR(_xll.qlIndexFixing(ONIndex6M,I1896,TRUE,_xll.ohTrigger(RecalcTrigger,Trigger6M)),NA())</f>
        <v>3.2314205042801802E-2</v>
      </c>
      <c r="P1896" s="52">
        <f>IFERROR(_xll.qlIndexFixing(Index1Y,$H1896,TRUE,_xll.ohTrigger(RecalcTrigger,Trigger1Y)),NA())</f>
        <v>3.5047325211226256E-2</v>
      </c>
      <c r="Q1896" s="52">
        <f>IFERROR(_xll.qlIndexFixing(ONIndex1Y,I1896,TRUE,_xll.ohTrigger(RecalcTrigger,Trigger1Y)),NA())</f>
        <v>3.4624871232724175E-2</v>
      </c>
    </row>
    <row r="1897" spans="2:17" x14ac:dyDescent="0.2">
      <c r="B1897" s="46" t="s">
        <v>51</v>
      </c>
      <c r="D1897" s="49">
        <f>_xll.qlCalendarAdvance(LocalCalendar,$D1896,B1897,"f",FALSE)</f>
        <v>52608</v>
      </c>
      <c r="E1897" s="49">
        <f>_xll.qlInterestRateIndexValueDate(IndexON,D1897)</f>
        <v>52608</v>
      </c>
      <c r="F1897" s="52">
        <f>IFERROR(_xll.qlIndexFixing(IndexON,D1897,TRUE,_xll.ohTrigger(RecalcTrigger,TriggerON)),NA())</f>
        <v>2.9572649370672721E-2</v>
      </c>
      <c r="H1897" s="49">
        <f>_xll.qlCalendarAdvance(IborCalendar,$H1896,B1897,"f",FALSE)</f>
        <v>52594</v>
      </c>
      <c r="I1897" s="49">
        <f>_xll.qlInterestRateIndexValueDate(Index1M,$H1897)</f>
        <v>52596</v>
      </c>
      <c r="J1897" s="52">
        <f>IFERROR(_xll.qlIndexFixing(Index1M,$H1897,TRUE,_xll.ohTrigger(RecalcTrigger,Trigger1M)),NA())</f>
        <v>3.0216761610490684E-2</v>
      </c>
      <c r="K1897" s="52">
        <f>IFERROR(_xll.qlIndexFixing(ONIndex1M,I1897,TRUE,_xll.ohTrigger(RecalcTrigger,Trigger1M)),NA())</f>
        <v>3.0188675296802803E-2</v>
      </c>
      <c r="L1897" s="52">
        <f>IFERROR(_xll.qlIndexFixing(Index3M,H1897,TRUE,_xll.ohTrigger(RecalcTrigger,Trigger3M)),NA())</f>
        <v>3.1416284895252236E-2</v>
      </c>
      <c r="M1897" s="52">
        <f>IFERROR(_xll.qlIndexFixing(ONIndex3M,I1897,TRUE,_xll.ohTrigger(RecalcTrigger,Trigger3M)),NA())</f>
        <v>3.1310953764660532E-2</v>
      </c>
      <c r="N1897" s="52">
        <f>IFERROR(_xll.qlIndexFixing(Index6M,$H1897,TRUE,_xll.ohTrigger(RecalcTrigger,Trigger6M)),NA())</f>
        <v>3.2532258407648722E-2</v>
      </c>
      <c r="O1897" s="52">
        <f>IFERROR(_xll.qlIndexFixing(ONIndex6M,I1897,TRUE,_xll.ohTrigger(RecalcTrigger,Trigger6M)),NA())</f>
        <v>3.2310195996319013E-2</v>
      </c>
      <c r="P1897" s="52">
        <f>IFERROR(_xll.qlIndexFixing(Index1Y,$H1897,TRUE,_xll.ohTrigger(RecalcTrigger,Trigger1Y)),NA())</f>
        <v>3.503389862395017E-2</v>
      </c>
      <c r="Q1897" s="52">
        <f>IFERROR(_xll.qlIndexFixing(ONIndex1Y,I1897,TRUE,_xll.ohTrigger(RecalcTrigger,Trigger1Y)),NA())</f>
        <v>3.4618109732620361E-2</v>
      </c>
    </row>
    <row r="1898" spans="2:17" x14ac:dyDescent="0.2">
      <c r="B1898" s="46" t="s">
        <v>51</v>
      </c>
      <c r="D1898" s="49">
        <f>_xll.qlCalendarAdvance(LocalCalendar,$D1897,B1898,"f",FALSE)</f>
        <v>52615</v>
      </c>
      <c r="E1898" s="49">
        <f>_xll.qlInterestRateIndexValueDate(IndexON,D1898)</f>
        <v>52615</v>
      </c>
      <c r="F1898" s="52">
        <f>IFERROR(_xll.qlIndexFixing(IndexON,D1898,TRUE,_xll.ohTrigger(RecalcTrigger,TriggerON)),NA())</f>
        <v>2.9568329787501568E-2</v>
      </c>
      <c r="H1898" s="49">
        <f>_xll.qlCalendarAdvance(IborCalendar,$H1897,B1898,"f",FALSE)</f>
        <v>52601</v>
      </c>
      <c r="I1898" s="49">
        <f>_xll.qlInterestRateIndexValueDate(Index1M,$H1898)</f>
        <v>52603</v>
      </c>
      <c r="J1898" s="52">
        <f>IFERROR(_xll.qlIndexFixing(Index1M,$H1898,TRUE,_xll.ohTrigger(RecalcTrigger,Trigger1M)),NA())</f>
        <v>3.0218111295763628E-2</v>
      </c>
      <c r="K1898" s="52">
        <f>IFERROR(_xll.qlIndexFixing(ONIndex1M,I1898,TRUE,_xll.ohTrigger(RecalcTrigger,Trigger1M)),NA())</f>
        <v>3.0183317862206849E-2</v>
      </c>
      <c r="L1898" s="52">
        <f>IFERROR(_xll.qlIndexFixing(Index3M,H1898,TRUE,_xll.ohTrigger(RecalcTrigger,Trigger3M)),NA())</f>
        <v>3.1414101799050839E-2</v>
      </c>
      <c r="M1898" s="52">
        <f>IFERROR(_xll.qlIndexFixing(ONIndex3M,I1898,TRUE,_xll.ohTrigger(RecalcTrigger,Trigger3M)),NA())</f>
        <v>3.1305215905952366E-2</v>
      </c>
      <c r="N1898" s="52">
        <f>IFERROR(_xll.qlIndexFixing(Index6M,$H1898,TRUE,_xll.ohTrigger(RecalcTrigger,Trigger6M)),NA())</f>
        <v>3.2529247443812664E-2</v>
      </c>
      <c r="O1898" s="52">
        <f>IFERROR(_xll.qlIndexFixing(ONIndex6M,I1898,TRUE,_xll.ohTrigger(RecalcTrigger,Trigger6M)),NA())</f>
        <v>3.2303672270819206E-2</v>
      </c>
      <c r="P1898" s="52">
        <f>IFERROR(_xll.qlIndexFixing(Index1Y,$H1898,TRUE,_xll.ohTrigger(RecalcTrigger,Trigger1Y)),NA())</f>
        <v>3.5028624716495073E-2</v>
      </c>
      <c r="Q1898" s="52">
        <f>IFERROR(_xll.qlIndexFixing(ONIndex1Y,I1898,TRUE,_xll.ohTrigger(RecalcTrigger,Trigger1Y)),NA())</f>
        <v>3.4608742086641442E-2</v>
      </c>
    </row>
    <row r="1899" spans="2:17" x14ac:dyDescent="0.2">
      <c r="B1899" s="46" t="s">
        <v>51</v>
      </c>
      <c r="D1899" s="49">
        <f>_xll.qlCalendarAdvance(LocalCalendar,$D1898,B1899,"f",FALSE)</f>
        <v>52622</v>
      </c>
      <c r="E1899" s="49">
        <f>_xll.qlInterestRateIndexValueDate(IndexON,D1899)</f>
        <v>52622</v>
      </c>
      <c r="F1899" s="52">
        <f>IFERROR(_xll.qlIndexFixing(IndexON,D1899,TRUE,_xll.ohTrigger(RecalcTrigger,TriggerON)),NA())</f>
        <v>2.9563969592736328E-2</v>
      </c>
      <c r="H1899" s="49">
        <f>_xll.qlCalendarAdvance(IborCalendar,$H1898,B1899,"f",FALSE)</f>
        <v>52608</v>
      </c>
      <c r="I1899" s="49">
        <f>_xll.qlInterestRateIndexValueDate(Index1M,$H1899)</f>
        <v>52610</v>
      </c>
      <c r="J1899" s="52">
        <f>IFERROR(_xll.qlIndexFixing(Index1M,$H1899,TRUE,_xll.ohTrigger(RecalcTrigger,Trigger1M)),NA())</f>
        <v>3.021720012005473E-2</v>
      </c>
      <c r="K1899" s="52">
        <f>IFERROR(_xll.qlIndexFixing(ONIndex1M,I1899,TRUE,_xll.ohTrigger(RecalcTrigger,Trigger1M)),NA())</f>
        <v>3.0181319674911222E-2</v>
      </c>
      <c r="L1899" s="52">
        <f>IFERROR(_xll.qlIndexFixing(Index3M,H1899,TRUE,_xll.ohTrigger(RecalcTrigger,Trigger3M)),NA())</f>
        <v>3.1411908961548052E-2</v>
      </c>
      <c r="M1899" s="52">
        <f>IFERROR(_xll.qlIndexFixing(ONIndex3M,I1899,TRUE,_xll.ohTrigger(RecalcTrigger,Trigger3M)),NA())</f>
        <v>3.1303102296664775E-2</v>
      </c>
      <c r="N1899" s="52">
        <f>IFERROR(_xll.qlIndexFixing(Index6M,$H1899,TRUE,_xll.ohTrigger(RecalcTrigger,Trigger6M)),NA())</f>
        <v>3.2526221084275185E-2</v>
      </c>
      <c r="O1899" s="52">
        <f>IFERROR(_xll.qlIndexFixing(ONIndex6M,I1899,TRUE,_xll.ohTrigger(RecalcTrigger,Trigger6M)),NA())</f>
        <v>3.2300890505361224E-2</v>
      </c>
      <c r="P1899" s="52">
        <f>IFERROR(_xll.qlIndexFixing(Index1Y,$H1899,TRUE,_xll.ohTrigger(RecalcTrigger,Trigger1Y)),NA())</f>
        <v>3.5021174388087349E-2</v>
      </c>
      <c r="Q1899" s="52">
        <f>IFERROR(_xll.qlIndexFixing(ONIndex1Y,I1899,TRUE,_xll.ohTrigger(RecalcTrigger,Trigger1Y)),NA())</f>
        <v>3.4603086191369314E-2</v>
      </c>
    </row>
    <row r="1900" spans="2:17" x14ac:dyDescent="0.2">
      <c r="B1900" s="46" t="s">
        <v>51</v>
      </c>
      <c r="D1900" s="49">
        <f>_xll.qlCalendarAdvance(LocalCalendar,$D1899,B1900,"f",FALSE)</f>
        <v>52629</v>
      </c>
      <c r="E1900" s="49">
        <f>_xll.qlInterestRateIndexValueDate(IndexON,D1900)</f>
        <v>52629</v>
      </c>
      <c r="F1900" s="52">
        <f>IFERROR(_xll.qlIndexFixing(IndexON,D1900,TRUE,_xll.ohTrigger(RecalcTrigger,TriggerON)),NA())</f>
        <v>2.9559568786297064E-2</v>
      </c>
      <c r="H1900" s="49">
        <f>_xll.qlCalendarAdvance(IborCalendar,$H1899,B1900,"f",FALSE)</f>
        <v>52615</v>
      </c>
      <c r="I1900" s="49">
        <f>_xll.qlInterestRateIndexValueDate(Index1M,$H1900)</f>
        <v>52617</v>
      </c>
      <c r="J1900" s="52">
        <f>IFERROR(_xll.qlIndexFixing(Index1M,$H1900,TRUE,_xll.ohTrigger(RecalcTrigger,Trigger1M)),NA())</f>
        <v>3.0214034847204918E-2</v>
      </c>
      <c r="K1900" s="52">
        <f>IFERROR(_xll.qlIndexFixing(ONIndex1M,I1900,TRUE,_xll.ohTrigger(RecalcTrigger,Trigger1M)),NA())</f>
        <v>3.0179308685776007E-2</v>
      </c>
      <c r="L1900" s="52">
        <f>IFERROR(_xll.qlIndexFixing(Index3M,H1900,TRUE,_xll.ohTrigger(RecalcTrigger,Trigger3M)),NA())</f>
        <v>3.1409706382759681E-2</v>
      </c>
      <c r="M1900" s="52">
        <f>IFERROR(_xll.qlIndexFixing(ONIndex3M,I1900,TRUE,_xll.ohTrigger(RecalcTrigger,Trigger3M)),NA())</f>
        <v>3.130097902086959E-2</v>
      </c>
      <c r="N1900" s="52">
        <f>IFERROR(_xll.qlIndexFixing(Index6M,$H1900,TRUE,_xll.ohTrigger(RecalcTrigger,Trigger6M)),NA())</f>
        <v>3.2523179329107442E-2</v>
      </c>
      <c r="O1900" s="52">
        <f>IFERROR(_xll.qlIndexFixing(ONIndex6M,I1900,TRUE,_xll.ohTrigger(RecalcTrigger,Trigger6M)),NA())</f>
        <v>3.2298093587623811E-2</v>
      </c>
      <c r="P1900" s="52">
        <f>IFERROR(_xll.qlIndexFixing(Index1Y,$H1900,TRUE,_xll.ohTrigger(RecalcTrigger,Trigger1Y)),NA())</f>
        <v>3.5011599191211128E-2</v>
      </c>
      <c r="Q1900" s="52">
        <f>IFERROR(_xll.qlIndexFixing(ONIndex1Y,I1900,TRUE,_xll.ohTrigger(RecalcTrigger,Trigger1Y)),NA())</f>
        <v>3.4597334338295482E-2</v>
      </c>
    </row>
    <row r="1901" spans="2:17" x14ac:dyDescent="0.2">
      <c r="B1901" s="46" t="s">
        <v>51</v>
      </c>
      <c r="D1901" s="49">
        <f>_xll.qlCalendarAdvance(LocalCalendar,$D1900,B1901,"f",FALSE)</f>
        <v>52636</v>
      </c>
      <c r="E1901" s="49">
        <f>_xll.qlInterestRateIndexValueDate(IndexON,D1901)</f>
        <v>52636</v>
      </c>
      <c r="F1901" s="52">
        <f>IFERROR(_xll.qlIndexFixing(IndexON,D1901,TRUE,_xll.ohTrigger(RecalcTrigger,TriggerON)),NA())</f>
        <v>2.9555127368263712E-2</v>
      </c>
      <c r="H1901" s="49">
        <f>_xll.qlCalendarAdvance(IborCalendar,$H1900,B1901,"f",FALSE)</f>
        <v>52622</v>
      </c>
      <c r="I1901" s="49">
        <f>_xll.qlInterestRateIndexValueDate(Index1M,$H1901)</f>
        <v>52624</v>
      </c>
      <c r="J1901" s="52">
        <f>IFERROR(_xll.qlIndexFixing(Index1M,$H1901,TRUE,_xll.ohTrigger(RecalcTrigger,Trigger1M)),NA())</f>
        <v>3.0211977370905585E-2</v>
      </c>
      <c r="K1901" s="52">
        <f>IFERROR(_xll.qlIndexFixing(ONIndex1M,I1901,TRUE,_xll.ohTrigger(RecalcTrigger,Trigger1M)),NA())</f>
        <v>3.0177284894961076E-2</v>
      </c>
      <c r="L1901" s="52">
        <f>IFERROR(_xll.qlIndexFixing(Index3M,H1901,TRUE,_xll.ohTrigger(RecalcTrigger,Trigger3M)),NA())</f>
        <v>3.1407494062700665E-2</v>
      </c>
      <c r="M1901" s="52">
        <f>IFERROR(_xll.qlIndexFixing(ONIndex3M,I1901,TRUE,_xll.ohTrigger(RecalcTrigger,Trigger3M)),NA())</f>
        <v>3.1298846078406939E-2</v>
      </c>
      <c r="N1901" s="52">
        <f>IFERROR(_xll.qlIndexFixing(Index6M,$H1901,TRUE,_xll.ohTrigger(RecalcTrigger,Trigger6M)),NA())</f>
        <v>3.252012217837795E-2</v>
      </c>
      <c r="O1901" s="52">
        <f>IFERROR(_xll.qlIndexFixing(ONIndex6M,I1901,TRUE,_xll.ohTrigger(RecalcTrigger,Trigger6M)),NA())</f>
        <v>3.2295281517447094E-2</v>
      </c>
      <c r="P1901" s="52">
        <f>IFERROR(_xll.qlIndexFixing(Index1Y,$H1901,TRUE,_xll.ohTrigger(RecalcTrigger,Trigger1Y)),NA())</f>
        <v>3.5002937463131129E-2</v>
      </c>
      <c r="Q1901" s="52">
        <f>IFERROR(_xll.qlIndexFixing(ONIndex1Y,I1901,TRUE,_xll.ohTrigger(RecalcTrigger,Trigger1Y)),NA())</f>
        <v>3.4591486527499882E-2</v>
      </c>
    </row>
    <row r="1902" spans="2:17" x14ac:dyDescent="0.2">
      <c r="B1902" s="46" t="s">
        <v>51</v>
      </c>
      <c r="D1902" s="49">
        <f>_xll.qlCalendarAdvance(LocalCalendar,$D1901,B1902,"f",FALSE)</f>
        <v>52643</v>
      </c>
      <c r="E1902" s="49">
        <f>_xll.qlInterestRateIndexValueDate(IndexON,D1902)</f>
        <v>52643</v>
      </c>
      <c r="F1902" s="52">
        <f>IFERROR(_xll.qlIndexFixing(IndexON,D1902,TRUE,_xll.ohTrigger(RecalcTrigger,TriggerON)),NA())</f>
        <v>2.9550645338636272E-2</v>
      </c>
      <c r="H1902" s="49">
        <f>_xll.qlCalendarAdvance(IborCalendar,$H1901,B1902,"f",FALSE)</f>
        <v>52629</v>
      </c>
      <c r="I1902" s="49">
        <f>_xll.qlInterestRateIndexValueDate(Index1M,$H1902)</f>
        <v>52631</v>
      </c>
      <c r="J1902" s="52">
        <f>IFERROR(_xll.qlIndexFixing(Index1M,$H1902,TRUE,_xll.ohTrigger(RecalcTrigger,Trigger1M)),NA())</f>
        <v>3.0206554720790351E-2</v>
      </c>
      <c r="K1902" s="52">
        <f>IFERROR(_xll.qlIndexFixing(ONIndex1M,I1902,TRUE,_xll.ohTrigger(RecalcTrigger,Trigger1M)),NA())</f>
        <v>3.0175248302386493E-2</v>
      </c>
      <c r="L1902" s="52">
        <f>IFERROR(_xll.qlIndexFixing(Index3M,H1902,TRUE,_xll.ohTrigger(RecalcTrigger,Trigger3M)),NA())</f>
        <v>3.1404066330024349E-2</v>
      </c>
      <c r="M1902" s="52">
        <f>IFERROR(_xll.qlIndexFixing(ONIndex3M,I1902,TRUE,_xll.ohTrigger(RecalcTrigger,Trigger3M)),NA())</f>
        <v>3.1296703469516629E-2</v>
      </c>
      <c r="N1902" s="52">
        <f>IFERROR(_xll.qlIndexFixing(Index6M,$H1902,TRUE,_xll.ohTrigger(RecalcTrigger,Trigger6M)),NA())</f>
        <v>3.251704963215786E-2</v>
      </c>
      <c r="O1902" s="52">
        <f>IFERROR(_xll.qlIndexFixing(ONIndex6M,I1902,TRUE,_xll.ohTrigger(RecalcTrigger,Trigger6M)),NA())</f>
        <v>3.2292454294751138E-2</v>
      </c>
      <c r="P1902" s="52">
        <f>IFERROR(_xll.qlIndexFixing(Index1Y,$H1902,TRUE,_xll.ohTrigger(RecalcTrigger,Trigger1Y)),NA())</f>
        <v>3.4994176428146687E-2</v>
      </c>
      <c r="Q1902" s="52">
        <f>IFERROR(_xll.qlIndexFixing(ONIndex1Y,I1902,TRUE,_xll.ohTrigger(RecalcTrigger,Trigger1Y)),NA())</f>
        <v>3.4585542758822641E-2</v>
      </c>
    </row>
    <row r="1903" spans="2:17" x14ac:dyDescent="0.2">
      <c r="B1903" s="46" t="s">
        <v>51</v>
      </c>
      <c r="D1903" s="49">
        <f>_xll.qlCalendarAdvance(LocalCalendar,$D1902,B1903,"f",FALSE)</f>
        <v>52650</v>
      </c>
      <c r="E1903" s="49">
        <f>_xll.qlInterestRateIndexValueDate(IndexON,D1903)</f>
        <v>52650</v>
      </c>
      <c r="F1903" s="52">
        <f>IFERROR(_xll.qlIndexFixing(IndexON,D1903,TRUE,_xll.ohTrigger(RecalcTrigger,TriggerON)),NA())</f>
        <v>2.9546122697334809E-2</v>
      </c>
      <c r="H1903" s="49">
        <f>_xll.qlCalendarAdvance(IborCalendar,$H1902,B1903,"f",FALSE)</f>
        <v>52636</v>
      </c>
      <c r="I1903" s="49">
        <f>_xll.qlInterestRateIndexValueDate(Index1M,$H1903)</f>
        <v>52638</v>
      </c>
      <c r="J1903" s="52">
        <f>IFERROR(_xll.qlIndexFixing(Index1M,$H1903,TRUE,_xll.ohTrigger(RecalcTrigger,Trigger1M)),NA())</f>
        <v>3.020447484840293E-2</v>
      </c>
      <c r="K1903" s="52">
        <f>IFERROR(_xll.qlIndexFixing(ONIndex1M,I1903,TRUE,_xll.ohTrigger(RecalcTrigger,Trigger1M)),NA())</f>
        <v>3.0173198908052257E-2</v>
      </c>
      <c r="L1903" s="52">
        <f>IFERROR(_xll.qlIndexFixing(Index3M,H1903,TRUE,_xll.ohTrigger(RecalcTrigger,Trigger3M)),NA())</f>
        <v>3.1401835417128154E-2</v>
      </c>
      <c r="M1903" s="52">
        <f>IFERROR(_xll.qlIndexFixing(ONIndex3M,I1903,TRUE,_xll.ohTrigger(RecalcTrigger,Trigger3M)),NA())</f>
        <v>3.1294551193878917E-2</v>
      </c>
      <c r="N1903" s="52">
        <f>IFERROR(_xll.qlIndexFixing(Index6M,$H1903,TRUE,_xll.ohTrigger(RecalcTrigger,Trigger6M)),NA())</f>
        <v>3.2513961690517013E-2</v>
      </c>
      <c r="O1903" s="52">
        <f>IFERROR(_xll.qlIndexFixing(ONIndex6M,I1903,TRUE,_xll.ohTrigger(RecalcTrigger,Trigger6M)),NA())</f>
        <v>3.2289611919695815E-2</v>
      </c>
      <c r="P1903" s="52">
        <f>IFERROR(_xll.qlIndexFixing(Index1Y,$H1903,TRUE,_xll.ohTrigger(RecalcTrigger,Trigger1Y)),NA())</f>
        <v>3.498531608883531E-2</v>
      </c>
      <c r="Q1903" s="52">
        <f>IFERROR(_xll.qlIndexFixing(ONIndex1Y,I1903,TRUE,_xll.ohTrigger(RecalcTrigger,Trigger1Y)),NA())</f>
        <v>3.4579503032263759E-2</v>
      </c>
    </row>
    <row r="1904" spans="2:17" x14ac:dyDescent="0.2">
      <c r="B1904" s="46" t="s">
        <v>51</v>
      </c>
      <c r="D1904" s="49">
        <f>_xll.qlCalendarAdvance(LocalCalendar,$D1903,B1904,"f",FALSE)</f>
        <v>52657</v>
      </c>
      <c r="E1904" s="49">
        <f>_xll.qlInterestRateIndexValueDate(IndexON,D1904)</f>
        <v>52657</v>
      </c>
      <c r="F1904" s="52">
        <f>IFERROR(_xll.qlIndexFixing(IndexON,D1904,TRUE,_xll.ohTrigger(RecalcTrigger,TriggerON)),NA())</f>
        <v>2.9541559444359322E-2</v>
      </c>
      <c r="H1904" s="49">
        <f>_xll.qlCalendarAdvance(IborCalendar,$H1903,B1904,"f",FALSE)</f>
        <v>52643</v>
      </c>
      <c r="I1904" s="49">
        <f>_xll.qlInterestRateIndexValueDate(Index1M,$H1904)</f>
        <v>52645</v>
      </c>
      <c r="J1904" s="52">
        <f>IFERROR(_xll.qlIndexFixing(Index1M,$H1904,TRUE,_xll.ohTrigger(RecalcTrigger,Trigger1M)),NA())</f>
        <v>3.020238214455272E-2</v>
      </c>
      <c r="K1904" s="52">
        <f>IFERROR(_xll.qlIndexFixing(ONIndex1M,I1904,TRUE,_xll.ohTrigger(RecalcTrigger,Trigger1M)),NA())</f>
        <v>3.0171136712038304E-2</v>
      </c>
      <c r="L1904" s="52">
        <f>IFERROR(_xll.qlIndexFixing(Index3M,H1904,TRUE,_xll.ohTrigger(RecalcTrigger,Trigger3M)),NA())</f>
        <v>3.1399594763843908E-2</v>
      </c>
      <c r="M1904" s="52">
        <f>IFERROR(_xll.qlIndexFixing(ONIndex3M,I1904,TRUE,_xll.ohTrigger(RecalcTrigger,Trigger3M)),NA())</f>
        <v>3.1292389251813546E-2</v>
      </c>
      <c r="N1904" s="52">
        <f>IFERROR(_xll.qlIndexFixing(Index6M,$H1904,TRUE,_xll.ohTrigger(RecalcTrigger,Trigger6M)),NA())</f>
        <v>3.2510858353527426E-2</v>
      </c>
      <c r="O1904" s="52">
        <f>IFERROR(_xll.qlIndexFixing(ONIndex6M,I1904,TRUE,_xll.ohTrigger(RecalcTrigger,Trigger6M)),NA())</f>
        <v>3.2286754392361061E-2</v>
      </c>
      <c r="P1904" s="52">
        <f>IFERROR(_xll.qlIndexFixing(Index1Y,$H1904,TRUE,_xll.ohTrigger(RecalcTrigger,Trigger1Y)),NA())</f>
        <v>3.4977329574775E-2</v>
      </c>
      <c r="Q1904" s="52">
        <f>IFERROR(_xll.qlIndexFixing(ONIndex1Y,I1904,TRUE,_xll.ohTrigger(RecalcTrigger,Trigger1Y)),NA())</f>
        <v>3.4573367347983108E-2</v>
      </c>
    </row>
    <row r="1905" spans="2:17" x14ac:dyDescent="0.2">
      <c r="B1905" s="46" t="s">
        <v>51</v>
      </c>
      <c r="D1905" s="49">
        <f>_xll.qlCalendarAdvance(LocalCalendar,$D1904,B1905,"f",FALSE)</f>
        <v>52664</v>
      </c>
      <c r="E1905" s="49">
        <f>_xll.qlInterestRateIndexValueDate(IndexON,D1905)</f>
        <v>52664</v>
      </c>
      <c r="F1905" s="52">
        <f>IFERROR(_xll.qlIndexFixing(IndexON,D1905,TRUE,_xll.ohTrigger(RecalcTrigger,TriggerON)),NA())</f>
        <v>2.9536955579789748E-2</v>
      </c>
      <c r="H1905" s="49">
        <f>_xll.qlCalendarAdvance(IborCalendar,$H1904,B1905,"f",FALSE)</f>
        <v>52650</v>
      </c>
      <c r="I1905" s="49">
        <f>_xll.qlInterestRateIndexValueDate(Index1M,$H1905)</f>
        <v>52652</v>
      </c>
      <c r="J1905" s="52">
        <f>IFERROR(_xll.qlIndexFixing(Index1M,$H1905,TRUE,_xll.ohTrigger(RecalcTrigger,Trigger1M)),NA())</f>
        <v>3.0200276609239723E-2</v>
      </c>
      <c r="K1905" s="52">
        <f>IFERROR(_xll.qlIndexFixing(ONIndex1M,I1905,TRUE,_xll.ohTrigger(RecalcTrigger,Trigger1M)),NA())</f>
        <v>3.01690617142647E-2</v>
      </c>
      <c r="L1905" s="52">
        <f>IFERROR(_xll.qlIndexFixing(Index3M,H1905,TRUE,_xll.ohTrigger(RecalcTrigger,Trigger3M)),NA())</f>
        <v>3.1397344370184932E-2</v>
      </c>
      <c r="M1905" s="52">
        <f>IFERROR(_xll.qlIndexFixing(ONIndex3M,I1905,TRUE,_xll.ohTrigger(RecalcTrigger,Trigger3M)),NA())</f>
        <v>3.1290217643000773E-2</v>
      </c>
      <c r="N1905" s="52">
        <f>IFERROR(_xll.qlIndexFixing(Index6M,$H1905,TRUE,_xll.ohTrigger(RecalcTrigger,Trigger6M)),NA())</f>
        <v>3.2507739621258948E-2</v>
      </c>
      <c r="O1905" s="52">
        <f>IFERROR(_xll.qlIndexFixing(ONIndex6M,I1905,TRUE,_xll.ohTrigger(RecalcTrigger,Trigger6M)),NA())</f>
        <v>3.2283881712507068E-2</v>
      </c>
      <c r="P1905" s="52">
        <f>IFERROR(_xll.qlIndexFixing(Index1Y,$H1905,TRUE,_xll.ohTrigger(RecalcTrigger,Trigger1Y)),NA())</f>
        <v>3.4967297507684916E-2</v>
      </c>
      <c r="Q1905" s="52">
        <f>IFERROR(_xll.qlIndexFixing(ONIndex1Y,I1905,TRUE,_xll.ohTrigger(RecalcTrigger,Trigger1Y)),NA())</f>
        <v>3.4567135705980689E-2</v>
      </c>
    </row>
    <row r="1906" spans="2:17" x14ac:dyDescent="0.2">
      <c r="B1906" s="46" t="s">
        <v>51</v>
      </c>
      <c r="D1906" s="49">
        <f>_xll.qlCalendarAdvance(LocalCalendar,$D1905,B1906,"f",FALSE)</f>
        <v>52671</v>
      </c>
      <c r="E1906" s="49">
        <f>_xll.qlInterestRateIndexValueDate(IndexON,D1906)</f>
        <v>52671</v>
      </c>
      <c r="F1906" s="52">
        <f>IFERROR(_xll.qlIndexFixing(IndexON,D1906,TRUE,_xll.ohTrigger(RecalcTrigger,TriggerON)),NA())</f>
        <v>2.9532311103706022E-2</v>
      </c>
      <c r="H1906" s="49">
        <f>_xll.qlCalendarAdvance(IborCalendar,$H1905,B1906,"f",FALSE)</f>
        <v>52657</v>
      </c>
      <c r="I1906" s="49">
        <f>_xll.qlInterestRateIndexValueDate(Index1M,$H1906)</f>
        <v>52659</v>
      </c>
      <c r="J1906" s="52">
        <f>IFERROR(_xll.qlIndexFixing(Index1M,$H1906,TRUE,_xll.ohTrigger(RecalcTrigger,Trigger1M)),NA())</f>
        <v>3.0201497469523886E-2</v>
      </c>
      <c r="K1906" s="52">
        <f>IFERROR(_xll.qlIndexFixing(ONIndex1M,I1906,TRUE,_xll.ohTrigger(RecalcTrigger,Trigger1M)),NA())</f>
        <v>3.0166973914811379E-2</v>
      </c>
      <c r="L1906" s="52">
        <f>IFERROR(_xll.qlIndexFixing(Index3M,H1906,TRUE,_xll.ohTrigger(RecalcTrigger,Trigger3M)),NA())</f>
        <v>3.1397488436177658E-2</v>
      </c>
      <c r="M1906" s="52">
        <f>IFERROR(_xll.qlIndexFixing(ONIndex3M,I1906,TRUE,_xll.ohTrigger(RecalcTrigger,Trigger3M)),NA())</f>
        <v>3.1288036367760341E-2</v>
      </c>
      <c r="N1906" s="52">
        <f>IFERROR(_xll.qlIndexFixing(Index6M,$H1906,TRUE,_xll.ohTrigger(RecalcTrigger,Trigger6M)),NA())</f>
        <v>3.2510756133084351E-2</v>
      </c>
      <c r="O1906" s="52">
        <f>IFERROR(_xll.qlIndexFixing(ONIndex6M,I1906,TRUE,_xll.ohTrigger(RecalcTrigger,Trigger6M)),NA())</f>
        <v>3.2280993880293707E-2</v>
      </c>
      <c r="P1906" s="52">
        <f>IFERROR(_xll.qlIndexFixing(Index1Y,$H1906,TRUE,_xll.ohTrigger(RecalcTrigger,Trigger1Y)),NA())</f>
        <v>3.495526342780949E-2</v>
      </c>
      <c r="Q1906" s="52">
        <f>IFERROR(_xll.qlIndexFixing(ONIndex1Y,I1906,TRUE,_xll.ohTrigger(RecalcTrigger,Trigger1Y)),NA())</f>
        <v>3.456080810609663E-2</v>
      </c>
    </row>
    <row r="1907" spans="2:17" x14ac:dyDescent="0.2">
      <c r="B1907" s="46" t="s">
        <v>51</v>
      </c>
      <c r="D1907" s="49">
        <f>_xll.qlCalendarAdvance(LocalCalendar,$D1906,B1907,"f",FALSE)</f>
        <v>52678</v>
      </c>
      <c r="E1907" s="49">
        <f>_xll.qlInterestRateIndexValueDate(IndexON,D1907)</f>
        <v>52678</v>
      </c>
      <c r="F1907" s="52">
        <f>IFERROR(_xll.qlIndexFixing(IndexON,D1907,TRUE,_xll.ohTrigger(RecalcTrigger,TriggerON)),NA())</f>
        <v>2.9527626015948272E-2</v>
      </c>
      <c r="H1907" s="49">
        <f>_xll.qlCalendarAdvance(IborCalendar,$H1906,B1907,"f",FALSE)</f>
        <v>52664</v>
      </c>
      <c r="I1907" s="49">
        <f>_xll.qlInterestRateIndexValueDate(Index1M,$H1907)</f>
        <v>52666</v>
      </c>
      <c r="J1907" s="52">
        <f>IFERROR(_xll.qlIndexFixing(Index1M,$H1907,TRUE,_xll.ohTrigger(RecalcTrigger,Trigger1M)),NA())</f>
        <v>3.0199362985314504E-2</v>
      </c>
      <c r="K1907" s="52">
        <f>IFERROR(_xll.qlIndexFixing(ONIndex1M,I1907,TRUE,_xll.ohTrigger(RecalcTrigger,Trigger1M)),NA())</f>
        <v>3.0164873313598406E-2</v>
      </c>
      <c r="L1907" s="52">
        <f>IFERROR(_xll.qlIndexFixing(Index3M,H1907,TRUE,_xll.ohTrigger(RecalcTrigger,Trigger3M)),NA())</f>
        <v>3.1395216775731816E-2</v>
      </c>
      <c r="M1907" s="52">
        <f>IFERROR(_xll.qlIndexFixing(ONIndex3M,I1907,TRUE,_xll.ohTrigger(RecalcTrigger,Trigger3M)),NA())</f>
        <v>3.1285845425932379E-2</v>
      </c>
      <c r="N1907" s="52">
        <f>IFERROR(_xll.qlIndexFixing(Index6M,$H1907,TRUE,_xll.ohTrigger(RecalcTrigger,Trigger6M)),NA())</f>
        <v>3.2506371071339489E-2</v>
      </c>
      <c r="O1907" s="52">
        <f>IFERROR(_xll.qlIndexFixing(ONIndex6M,I1907,TRUE,_xll.ohTrigger(RecalcTrigger,Trigger6M)),NA())</f>
        <v>3.2278090895561107E-2</v>
      </c>
      <c r="P1907" s="52">
        <f>IFERROR(_xll.qlIndexFixing(Index1Y,$H1907,TRUE,_xll.ohTrigger(RecalcTrigger,Trigger1Y)),NA())</f>
        <v>3.4946029816013885E-2</v>
      </c>
      <c r="Q1907" s="52">
        <f>IFERROR(_xll.qlIndexFixing(ONIndex1Y,I1907,TRUE,_xll.ohTrigger(RecalcTrigger,Trigger1Y)),NA())</f>
        <v>3.4554384548490802E-2</v>
      </c>
    </row>
    <row r="1908" spans="2:17" x14ac:dyDescent="0.2">
      <c r="B1908" s="46" t="s">
        <v>51</v>
      </c>
      <c r="D1908" s="49">
        <f>_xll.qlCalendarAdvance(LocalCalendar,$D1907,B1908,"f",FALSE)</f>
        <v>52685</v>
      </c>
      <c r="E1908" s="49">
        <f>_xll.qlInterestRateIndexValueDate(IndexON,D1908)</f>
        <v>52685</v>
      </c>
      <c r="F1908" s="52">
        <f>IFERROR(_xll.qlIndexFixing(IndexON,D1908,TRUE,_xll.ohTrigger(RecalcTrigger,TriggerON)),NA())</f>
        <v>2.9522900316516498E-2</v>
      </c>
      <c r="H1908" s="49">
        <f>_xll.qlCalendarAdvance(IborCalendar,$H1907,B1908,"f",FALSE)</f>
        <v>52671</v>
      </c>
      <c r="I1908" s="49">
        <f>_xll.qlInterestRateIndexValueDate(Index1M,$H1908)</f>
        <v>52673</v>
      </c>
      <c r="J1908" s="52">
        <f>IFERROR(_xll.qlIndexFixing(Index1M,$H1908,TRUE,_xll.ohTrigger(RecalcTrigger,Trigger1M)),NA())</f>
        <v>3.019832646542769E-2</v>
      </c>
      <c r="K1908" s="52">
        <f>IFERROR(_xll.qlIndexFixing(ONIndex1M,I1908,TRUE,_xll.ohTrigger(RecalcTrigger,Trigger1M)),NA())</f>
        <v>3.016275991062578E-2</v>
      </c>
      <c r="L1908" s="52">
        <f>IFERROR(_xll.qlIndexFixing(Index3M,H1908,TRUE,_xll.ohTrigger(RecalcTrigger,Trigger3M)),NA())</f>
        <v>3.1392935373299631E-2</v>
      </c>
      <c r="M1908" s="52">
        <f>IFERROR(_xll.qlIndexFixing(ONIndex3M,I1908,TRUE,_xll.ohTrigger(RecalcTrigger,Trigger3M)),NA())</f>
        <v>3.1283644817436951E-2</v>
      </c>
      <c r="N1908" s="52">
        <f>IFERROR(_xll.qlIndexFixing(Index6M,$H1908,TRUE,_xll.ohTrigger(RecalcTrigger,Trigger6M)),NA())</f>
        <v>3.250320061978143E-2</v>
      </c>
      <c r="O1908" s="52">
        <f>IFERROR(_xll.qlIndexFixing(ONIndex6M,I1908,TRUE,_xll.ohTrigger(RecalcTrigger,Trigger6M)),NA())</f>
        <v>3.2275172758549076E-2</v>
      </c>
      <c r="P1908" s="52">
        <f>IFERROR(_xll.qlIndexFixing(Index1Y,$H1908,TRUE,_xll.ohTrigger(RecalcTrigger,Trigger1Y)),NA())</f>
        <v>3.493669694032802E-2</v>
      </c>
      <c r="Q1908" s="52">
        <f>IFERROR(_xll.qlIndexFixing(ONIndex1Y,I1908,TRUE,_xll.ohTrigger(RecalcTrigger,Trigger1Y)),NA())</f>
        <v>3.4547865033083269E-2</v>
      </c>
    </row>
    <row r="1909" spans="2:17" x14ac:dyDescent="0.2">
      <c r="B1909" s="46" t="s">
        <v>51</v>
      </c>
      <c r="D1909" s="49">
        <f>_xll.qlCalendarAdvance(LocalCalendar,$D1908,B1909,"f",FALSE)</f>
        <v>52692</v>
      </c>
      <c r="E1909" s="49">
        <f>_xll.qlInterestRateIndexValueDate(IndexON,D1909)</f>
        <v>52692</v>
      </c>
      <c r="F1909" s="52">
        <f>IFERROR(_xll.qlIndexFixing(IndexON,D1909,TRUE,_xll.ohTrigger(RecalcTrigger,TriggerON)),NA())</f>
        <v>2.9518134005490637E-2</v>
      </c>
      <c r="H1909" s="49">
        <f>_xll.qlCalendarAdvance(IborCalendar,$H1908,B1909,"f",FALSE)</f>
        <v>52678</v>
      </c>
      <c r="I1909" s="49">
        <f>_xll.qlInterestRateIndexValueDate(Index1M,$H1909)</f>
        <v>52680</v>
      </c>
      <c r="J1909" s="52">
        <f>IFERROR(_xll.qlIndexFixing(Index1M,$H1909,TRUE,_xll.ohTrigger(RecalcTrigger,Trigger1M)),NA())</f>
        <v>3.0195055513033142E-2</v>
      </c>
      <c r="K1909" s="52">
        <f>IFERROR(_xll.qlIndexFixing(ONIndex1M,I1909,TRUE,_xll.ohTrigger(RecalcTrigger,Trigger1M)),NA())</f>
        <v>3.0160633705893503E-2</v>
      </c>
      <c r="L1909" s="52">
        <f>IFERROR(_xll.qlIndexFixing(Index3M,H1909,TRUE,_xll.ohTrigger(RecalcTrigger,Trigger3M)),NA())</f>
        <v>3.1390644228900207E-2</v>
      </c>
      <c r="M1909" s="52">
        <f>IFERROR(_xll.qlIndexFixing(ONIndex3M,I1909,TRUE,_xll.ohTrigger(RecalcTrigger,Trigger3M)),NA())</f>
        <v>3.1281434542433928E-2</v>
      </c>
      <c r="N1909" s="52">
        <f>IFERROR(_xll.qlIndexFixing(Index6M,$H1909,TRUE,_xll.ohTrigger(RecalcTrigger,Trigger6M)),NA())</f>
        <v>3.2500014767850346E-2</v>
      </c>
      <c r="O1909" s="52">
        <f>IFERROR(_xll.qlIndexFixing(ONIndex6M,I1909,TRUE,_xll.ohTrigger(RecalcTrigger,Trigger6M)),NA())</f>
        <v>3.2272239469097741E-2</v>
      </c>
      <c r="P1909" s="52">
        <f>IFERROR(_xll.qlIndexFixing(Index1Y,$H1909,TRUE,_xll.ohTrigger(RecalcTrigger,Trigger1Y)),NA())</f>
        <v>3.4927264803474981E-2</v>
      </c>
      <c r="Q1909" s="52">
        <f>IFERROR(_xll.qlIndexFixing(ONIndex1Y,I1909,TRUE,_xll.ohTrigger(RecalcTrigger,Trigger1Y)),NA())</f>
        <v>3.4541249559874032E-2</v>
      </c>
    </row>
    <row r="1910" spans="2:17" x14ac:dyDescent="0.2">
      <c r="B1910" s="46" t="s">
        <v>51</v>
      </c>
      <c r="D1910" s="49">
        <f>_xll.qlCalendarAdvance(LocalCalendar,$D1909,B1910,"f",FALSE)</f>
        <v>52699</v>
      </c>
      <c r="E1910" s="49">
        <f>_xll.qlInterestRateIndexValueDate(IndexON,D1910)</f>
        <v>52699</v>
      </c>
      <c r="F1910" s="52">
        <f>IFERROR(_xll.qlIndexFixing(IndexON,D1910,TRUE,_xll.ohTrigger(RecalcTrigger,TriggerON)),NA())</f>
        <v>2.9513327082950624E-2</v>
      </c>
      <c r="H1910" s="49">
        <f>_xll.qlCalendarAdvance(IborCalendar,$H1909,B1910,"f",FALSE)</f>
        <v>52685</v>
      </c>
      <c r="I1910" s="49">
        <f>_xll.qlInterestRateIndexValueDate(Index1M,$H1910)</f>
        <v>52687</v>
      </c>
      <c r="J1910" s="52">
        <f>IFERROR(_xll.qlIndexFixing(Index1M,$H1910,TRUE,_xll.ohTrigger(RecalcTrigger,Trigger1M)),NA())</f>
        <v>3.0189556461011298E-2</v>
      </c>
      <c r="K1910" s="52">
        <f>IFERROR(_xll.qlIndexFixing(ONIndex1M,I1910,TRUE,_xll.ohTrigger(RecalcTrigger,Trigger1M)),NA())</f>
        <v>3.0158494699561444E-2</v>
      </c>
      <c r="L1910" s="52">
        <f>IFERROR(_xll.qlIndexFixing(Index3M,H1910,TRUE,_xll.ohTrigger(RecalcTrigger,Trigger3M)),NA())</f>
        <v>3.1387144827743359E-2</v>
      </c>
      <c r="M1910" s="52">
        <f>IFERROR(_xll.qlIndexFixing(ONIndex3M,I1910,TRUE,_xll.ohTrigger(RecalcTrigger,Trigger3M)),NA())</f>
        <v>3.1279214600843375E-2</v>
      </c>
      <c r="N1910" s="52">
        <f>IFERROR(_xll.qlIndexFixing(Index6M,$H1910,TRUE,_xll.ohTrigger(RecalcTrigger,Trigger6M)),NA())</f>
        <v>3.2493139743027637E-2</v>
      </c>
      <c r="O1910" s="52">
        <f>IFERROR(_xll.qlIndexFixing(ONIndex6M,I1910,TRUE,_xll.ohTrigger(RecalcTrigger,Trigger6M)),NA())</f>
        <v>3.2269291027207103E-2</v>
      </c>
      <c r="P1910" s="52">
        <f>IFERROR(_xll.qlIndexFixing(Index1Y,$H1910,TRUE,_xll.ohTrigger(RecalcTrigger,Trigger1Y)),NA())</f>
        <v>3.4917733408206537E-2</v>
      </c>
      <c r="Q1910" s="52">
        <f>IFERROR(_xll.qlIndexFixing(ONIndex1Y,I1910,TRUE,_xll.ohTrigger(RecalcTrigger,Trigger1Y)),NA())</f>
        <v>3.453453812886309E-2</v>
      </c>
    </row>
    <row r="1911" spans="2:17" x14ac:dyDescent="0.2">
      <c r="B1911" s="46" t="s">
        <v>51</v>
      </c>
      <c r="D1911" s="49">
        <f>_xll.qlCalendarAdvance(LocalCalendar,$D1910,B1911,"f",FALSE)</f>
        <v>52706</v>
      </c>
      <c r="E1911" s="49">
        <f>_xll.qlInterestRateIndexValueDate(IndexON,D1911)</f>
        <v>52706</v>
      </c>
      <c r="F1911" s="52">
        <f>IFERROR(_xll.qlIndexFixing(IndexON,D1911,TRUE,_xll.ohTrigger(RecalcTrigger,TriggerON)),NA())</f>
        <v>2.9508479548736588E-2</v>
      </c>
      <c r="H1911" s="49">
        <f>_xll.qlCalendarAdvance(IborCalendar,$H1910,B1911,"f",FALSE)</f>
        <v>52692</v>
      </c>
      <c r="I1911" s="49">
        <f>_xll.qlInterestRateIndexValueDate(Index1M,$H1911)</f>
        <v>52694</v>
      </c>
      <c r="J1911" s="52">
        <f>IFERROR(_xll.qlIndexFixing(Index1M,$H1911,TRUE,_xll.ohTrigger(RecalcTrigger,Trigger1M)),NA())</f>
        <v>3.0190696702305786E-2</v>
      </c>
      <c r="K1911" s="52">
        <f>IFERROR(_xll.qlIndexFixing(ONIndex1M,I1911,TRUE,_xll.ohTrigger(RecalcTrigger,Trigger1M)),NA())</f>
        <v>3.0156342891469734E-2</v>
      </c>
      <c r="L1911" s="52">
        <f>IFERROR(_xll.qlIndexFixing(Index3M,H1911,TRUE,_xll.ohTrigger(RecalcTrigger,Trigger3M)),NA())</f>
        <v>3.1384835095893189E-2</v>
      </c>
      <c r="M1911" s="52">
        <f>IFERROR(_xll.qlIndexFixing(ONIndex3M,I1911,TRUE,_xll.ohTrigger(RecalcTrigger,Trigger3M)),NA())</f>
        <v>3.1276984992825163E-2</v>
      </c>
      <c r="N1911" s="52">
        <f>IFERROR(_xll.qlIndexFixing(Index6M,$H1911,TRUE,_xll.ohTrigger(RecalcTrigger,Trigger6M)),NA())</f>
        <v>3.2489927253427406E-2</v>
      </c>
      <c r="O1911" s="52">
        <f>IFERROR(_xll.qlIndexFixing(ONIndex6M,I1911,TRUE,_xll.ohTrigger(RecalcTrigger,Trigger6M)),NA())</f>
        <v>3.2266327433037034E-2</v>
      </c>
      <c r="P1911" s="52">
        <f>IFERROR(_xll.qlIndexFixing(Index1Y,$H1911,TRUE,_xll.ohTrigger(RecalcTrigger,Trigger1Y)),NA())</f>
        <v>3.4911775972160317E-2</v>
      </c>
      <c r="Q1911" s="52">
        <f>IFERROR(_xll.qlIndexFixing(ONIndex1Y,I1911,TRUE,_xll.ohTrigger(RecalcTrigger,Trigger1Y)),NA())</f>
        <v>3.4527730740210316E-2</v>
      </c>
    </row>
    <row r="1912" spans="2:17" x14ac:dyDescent="0.2">
      <c r="B1912" s="46" t="s">
        <v>51</v>
      </c>
      <c r="D1912" s="49">
        <f>_xll.qlCalendarAdvance(LocalCalendar,$D1911,B1912,"f",FALSE)</f>
        <v>52713</v>
      </c>
      <c r="E1912" s="49">
        <f>_xll.qlInterestRateIndexValueDate(IndexON,D1912)</f>
        <v>52713</v>
      </c>
      <c r="F1912" s="52">
        <f>IFERROR(_xll.qlIndexFixing(IndexON,D1912,TRUE,_xll.ohTrigger(RecalcTrigger,TriggerON)),NA())</f>
        <v>2.9503591402848528E-2</v>
      </c>
      <c r="H1912" s="49">
        <f>_xll.qlCalendarAdvance(IborCalendar,$H1911,B1912,"f",FALSE)</f>
        <v>52699</v>
      </c>
      <c r="I1912" s="49">
        <f>_xll.qlInterestRateIndexValueDate(Index1M,$H1912)</f>
        <v>52701</v>
      </c>
      <c r="J1912" s="52">
        <f>IFERROR(_xll.qlIndexFixing(Index1M,$H1912,TRUE,_xll.ohTrigger(RecalcTrigger,Trigger1M)),NA())</f>
        <v>3.0188498045044532E-2</v>
      </c>
      <c r="K1912" s="52">
        <f>IFERROR(_xll.qlIndexFixing(ONIndex1M,I1912,TRUE,_xll.ohTrigger(RecalcTrigger,Trigger1M)),NA())</f>
        <v>3.0158608948811505E-2</v>
      </c>
      <c r="L1912" s="52">
        <f>IFERROR(_xll.qlIndexFixing(Index3M,H1912,TRUE,_xll.ohTrigger(RecalcTrigger,Trigger3M)),NA())</f>
        <v>3.1382515622954195E-2</v>
      </c>
      <c r="M1912" s="52">
        <f>IFERROR(_xll.qlIndexFixing(ONIndex3M,I1912,TRUE,_xll.ohTrigger(RecalcTrigger,Trigger3M)),NA())</f>
        <v>3.1279538144387331E-2</v>
      </c>
      <c r="N1912" s="52">
        <f>IFERROR(_xll.qlIndexFixing(Index6M,$H1912,TRUE,_xll.ohTrigger(RecalcTrigger,Trigger6M)),NA())</f>
        <v>3.2486699367713492E-2</v>
      </c>
      <c r="O1912" s="52">
        <f>IFERROR(_xll.qlIndexFixing(ONIndex6M,I1912,TRUE,_xll.ohTrigger(RecalcTrigger,Trigger6M)),NA())</f>
        <v>3.2268277644837084E-2</v>
      </c>
      <c r="P1912" s="52">
        <f>IFERROR(_xll.qlIndexFixing(Index1Y,$H1912,TRUE,_xll.ohTrigger(RecalcTrigger,Trigger1Y)),NA())</f>
        <v>3.4898372853576151E-2</v>
      </c>
      <c r="Q1912" s="52">
        <f>IFERROR(_xll.qlIndexFixing(ONIndex1Y,I1912,TRUE,_xll.ohTrigger(RecalcTrigger,Trigger1Y)),NA())</f>
        <v>3.4525455782787873E-2</v>
      </c>
    </row>
    <row r="1913" spans="2:17" x14ac:dyDescent="0.2">
      <c r="B1913" s="46" t="s">
        <v>51</v>
      </c>
      <c r="D1913" s="49">
        <f>_xll.qlCalendarAdvance(LocalCalendar,$D1912,B1913,"f",FALSE)</f>
        <v>52720</v>
      </c>
      <c r="E1913" s="49">
        <f>_xll.qlInterestRateIndexValueDate(IndexON,D1913)</f>
        <v>52720</v>
      </c>
      <c r="F1913" s="52">
        <f>IFERROR(_xll.qlIndexFixing(IndexON,D1913,TRUE,_xll.ohTrigger(RecalcTrigger,TriggerON)),NA())</f>
        <v>2.949866264536638E-2</v>
      </c>
      <c r="H1913" s="49">
        <f>_xll.qlCalendarAdvance(IborCalendar,$H1912,B1913,"f",FALSE)</f>
        <v>52706</v>
      </c>
      <c r="I1913" s="49">
        <f>_xll.qlInterestRateIndexValueDate(Index1M,$H1913)</f>
        <v>52708</v>
      </c>
      <c r="J1913" s="52">
        <f>IFERROR(_xll.qlIndexFixing(Index1M,$H1913,TRUE,_xll.ohTrigger(RecalcTrigger,Trigger1M)),NA())</f>
        <v>3.0186286553192387E-2</v>
      </c>
      <c r="K1913" s="52">
        <f>IFERROR(_xll.qlIndexFixing(ONIndex1M,I1913,TRUE,_xll.ohTrigger(RecalcTrigger,Trigger1M)),NA())</f>
        <v>3.015200086992742E-2</v>
      </c>
      <c r="L1913" s="52">
        <f>IFERROR(_xll.qlIndexFixing(Index3M,H1913,TRUE,_xll.ohTrigger(RecalcTrigger,Trigger3M)),NA())</f>
        <v>3.1380186408946589E-2</v>
      </c>
      <c r="M1913" s="52">
        <f>IFERROR(_xll.qlIndexFixing(ONIndex3M,I1913,TRUE,_xll.ohTrigger(RecalcTrigger,Trigger3M)),NA())</f>
        <v>3.127249677678634E-2</v>
      </c>
      <c r="N1913" s="52">
        <f>IFERROR(_xll.qlIndexFixing(Index6M,$H1913,TRUE,_xll.ohTrigger(RecalcTrigger,Trigger6M)),NA())</f>
        <v>3.2483456085959726E-2</v>
      </c>
      <c r="O1913" s="52">
        <f>IFERROR(_xll.qlIndexFixing(ONIndex6M,I1913,TRUE,_xll.ohTrigger(RecalcTrigger,Trigger6M)),NA())</f>
        <v>3.2260354787219114E-2</v>
      </c>
      <c r="P1913" s="52">
        <f>IFERROR(_xll.qlIndexFixing(Index1Y,$H1913,TRUE,_xll.ohTrigger(RecalcTrigger,Trigger1Y)),NA())</f>
        <v>3.488854369986296E-2</v>
      </c>
      <c r="Q1913" s="52">
        <f>IFERROR(_xll.qlIndexFixing(ONIndex1Y,I1913,TRUE,_xll.ohTrigger(RecalcTrigger,Trigger1Y)),NA())</f>
        <v>3.451382808957959E-2</v>
      </c>
    </row>
    <row r="1914" spans="2:17" x14ac:dyDescent="0.2">
      <c r="B1914" s="46" t="s">
        <v>51</v>
      </c>
      <c r="D1914" s="49">
        <f>_xll.qlCalendarAdvance(LocalCalendar,$D1913,B1914,"f",FALSE)</f>
        <v>52727</v>
      </c>
      <c r="E1914" s="49">
        <f>_xll.qlInterestRateIndexValueDate(IndexON,D1914)</f>
        <v>52727</v>
      </c>
      <c r="F1914" s="52">
        <f>IFERROR(_xll.qlIndexFixing(IndexON,D1914,TRUE,_xll.ohTrigger(RecalcTrigger,TriggerON)),NA())</f>
        <v>2.9493693276290145E-2</v>
      </c>
      <c r="H1914" s="49">
        <f>_xll.qlCalendarAdvance(IborCalendar,$H1913,B1914,"f",FALSE)</f>
        <v>52713</v>
      </c>
      <c r="I1914" s="49">
        <f>_xll.qlInterestRateIndexValueDate(Index1M,$H1914)</f>
        <v>52715</v>
      </c>
      <c r="J1914" s="52">
        <f>IFERROR(_xll.qlIndexFixing(Index1M,$H1914,TRUE,_xll.ohTrigger(RecalcTrigger,Trigger1M)),NA())</f>
        <v>3.0185166423053064E-2</v>
      </c>
      <c r="K1914" s="52">
        <f>IFERROR(_xll.qlIndexFixing(ONIndex1M,I1914,TRUE,_xll.ohTrigger(RecalcTrigger,Trigger1M)),NA())</f>
        <v>3.0149810656556753E-2</v>
      </c>
      <c r="L1914" s="52">
        <f>IFERROR(_xll.qlIndexFixing(Index3M,H1914,TRUE,_xll.ohTrigger(RecalcTrigger,Trigger3M)),NA())</f>
        <v>3.1377847453885312E-2</v>
      </c>
      <c r="M1914" s="52">
        <f>IFERROR(_xll.qlIndexFixing(ONIndex3M,I1914,TRUE,_xll.ohTrigger(RecalcTrigger,Trigger3M)),NA())</f>
        <v>3.1270238168845665E-2</v>
      </c>
      <c r="N1914" s="52">
        <f>IFERROR(_xll.qlIndexFixing(Index6M,$H1914,TRUE,_xll.ohTrigger(RecalcTrigger,Trigger6M)),NA())</f>
        <v>3.2480197408242553E-2</v>
      </c>
      <c r="O1914" s="52">
        <f>IFERROR(_xll.qlIndexFixing(ONIndex6M,I1914,TRUE,_xll.ohTrigger(RecalcTrigger,Trigger6M)),NA())</f>
        <v>3.2257345735811072E-2</v>
      </c>
      <c r="P1914" s="52">
        <f>IFERROR(_xll.qlIndexFixing(Index1Y,$H1914,TRUE,_xll.ohTrigger(RecalcTrigger,Trigger1Y)),NA())</f>
        <v>3.4878615299030968E-2</v>
      </c>
      <c r="Q1914" s="52">
        <f>IFERROR(_xll.qlIndexFixing(ONIndex1Y,I1914,TRUE,_xll.ohTrigger(RecalcTrigger,Trigger1Y)),NA())</f>
        <v>3.4506732827601638E-2</v>
      </c>
    </row>
    <row r="1915" spans="2:17" x14ac:dyDescent="0.2">
      <c r="B1915" s="46" t="s">
        <v>51</v>
      </c>
      <c r="D1915" s="49">
        <f>_xll.qlCalendarAdvance(LocalCalendar,$D1914,B1915,"f",FALSE)</f>
        <v>52734</v>
      </c>
      <c r="E1915" s="49">
        <f>_xll.qlInterestRateIndexValueDate(IndexON,D1915)</f>
        <v>52734</v>
      </c>
      <c r="F1915" s="52">
        <f>IFERROR(_xll.qlIndexFixing(IndexON,D1915,TRUE,_xll.ohTrigger(RecalcTrigger,TriggerON)),NA())</f>
        <v>2.9488683295619822E-2</v>
      </c>
      <c r="H1915" s="49">
        <f>_xll.qlCalendarAdvance(IborCalendar,$H1914,B1915,"f",FALSE)</f>
        <v>52720</v>
      </c>
      <c r="I1915" s="49">
        <f>_xll.qlInterestRateIndexValueDate(Index1M,$H1915)</f>
        <v>52722</v>
      </c>
      <c r="J1915" s="52">
        <f>IFERROR(_xll.qlIndexFixing(Index1M,$H1915,TRUE,_xll.ohTrigger(RecalcTrigger,Trigger1M)),NA())</f>
        <v>3.0181825065750401E-2</v>
      </c>
      <c r="K1915" s="52">
        <f>IFERROR(_xll.qlIndexFixing(ONIndex1M,I1915,TRUE,_xll.ohTrigger(RecalcTrigger,Trigger1M)),NA())</f>
        <v>3.0147607641506369E-2</v>
      </c>
      <c r="L1915" s="52">
        <f>IFERROR(_xll.qlIndexFixing(Index3M,H1915,TRUE,_xll.ohTrigger(RecalcTrigger,Trigger3M)),NA())</f>
        <v>3.1376692782119756E-2</v>
      </c>
      <c r="M1915" s="52">
        <f>IFERROR(_xll.qlIndexFixing(ONIndex3M,I1915,TRUE,_xll.ohTrigger(RecalcTrigger,Trigger3M)),NA())</f>
        <v>3.1267969894397396E-2</v>
      </c>
      <c r="N1915" s="52">
        <f>IFERROR(_xll.qlIndexFixing(Index6M,$H1915,TRUE,_xll.ohTrigger(RecalcTrigger,Trigger6M)),NA())</f>
        <v>3.2480576252650717E-2</v>
      </c>
      <c r="O1915" s="52">
        <f>IFERROR(_xll.qlIndexFixing(ONIndex6M,I1915,TRUE,_xll.ohTrigger(RecalcTrigger,Trigger6M)),NA())</f>
        <v>3.2254321531883789E-2</v>
      </c>
      <c r="P1915" s="52">
        <f>IFERROR(_xll.qlIndexFixing(Index1Y,$H1915,TRUE,_xll.ohTrigger(RecalcTrigger,Trigger1Y)),NA())</f>
        <v>3.4868587653977365E-2</v>
      </c>
      <c r="Q1915" s="52">
        <f>IFERROR(_xll.qlIndexFixing(ONIndex1Y,I1915,TRUE,_xll.ohTrigger(RecalcTrigger,Trigger1Y)),NA())</f>
        <v>3.4499541607901918E-2</v>
      </c>
    </row>
    <row r="1916" spans="2:17" x14ac:dyDescent="0.2">
      <c r="B1916" s="46" t="s">
        <v>51</v>
      </c>
      <c r="D1916" s="49">
        <f>_xll.qlCalendarAdvance(LocalCalendar,$D1915,B1916,"f",FALSE)</f>
        <v>52741</v>
      </c>
      <c r="E1916" s="49">
        <f>_xll.qlInterestRateIndexValueDate(IndexON,D1916)</f>
        <v>52741</v>
      </c>
      <c r="F1916" s="52">
        <f>IFERROR(_xll.qlIndexFixing(IndexON,D1916,TRUE,_xll.ohTrigger(RecalcTrigger,TriggerON)),NA())</f>
        <v>2.9483632703355411E-2</v>
      </c>
      <c r="H1916" s="49">
        <f>_xll.qlCalendarAdvance(IborCalendar,$H1915,B1916,"f",FALSE)</f>
        <v>52727</v>
      </c>
      <c r="I1916" s="49">
        <f>_xll.qlInterestRateIndexValueDate(Index1M,$H1916)</f>
        <v>52729</v>
      </c>
      <c r="J1916" s="52">
        <f>IFERROR(_xll.qlIndexFixing(Index1M,$H1916,TRUE,_xll.ohTrigger(RecalcTrigger,Trigger1M)),NA())</f>
        <v>3.0179575070178044E-2</v>
      </c>
      <c r="K1916" s="52">
        <f>IFERROR(_xll.qlIndexFixing(ONIndex1M,I1916,TRUE,_xll.ohTrigger(RecalcTrigger,Trigger1M)),NA())</f>
        <v>3.0145391824696333E-2</v>
      </c>
      <c r="L1916" s="52">
        <f>IFERROR(_xll.qlIndexFixing(Index3M,H1916,TRUE,_xll.ohTrigger(RecalcTrigger,Trigger3M)),NA())</f>
        <v>3.1374333444421497E-2</v>
      </c>
      <c r="M1916" s="52">
        <f>IFERROR(_xll.qlIndexFixing(ONIndex3M,I1916,TRUE,_xll.ohTrigger(RecalcTrigger,Trigger3M)),NA())</f>
        <v>3.1265691953361596E-2</v>
      </c>
      <c r="N1916" s="52">
        <f>IFERROR(_xll.qlIndexFixing(Index6M,$H1916,TRUE,_xll.ohTrigger(RecalcTrigger,Trigger6M)),NA())</f>
        <v>3.2477282600225942E-2</v>
      </c>
      <c r="O1916" s="52">
        <f>IFERROR(_xll.qlIndexFixing(ONIndex6M,I1916,TRUE,_xll.ohTrigger(RecalcTrigger,Trigger6M)),NA())</f>
        <v>3.2251282175677076E-2</v>
      </c>
      <c r="P1916" s="52">
        <f>IFERROR(_xll.qlIndexFixing(Index1Y,$H1916,TRUE,_xll.ohTrigger(RecalcTrigger,Trigger1Y)),NA())</f>
        <v>3.4858460767627823E-2</v>
      </c>
      <c r="Q1916" s="52">
        <f>IFERROR(_xll.qlIndexFixing(ONIndex1Y,I1916,TRUE,_xll.ohTrigger(RecalcTrigger,Trigger1Y)),NA())</f>
        <v>3.4492254430480429E-2</v>
      </c>
    </row>
    <row r="1917" spans="2:17" x14ac:dyDescent="0.2">
      <c r="B1917" s="46" t="s">
        <v>51</v>
      </c>
      <c r="D1917" s="49">
        <f>_xll.qlCalendarAdvance(LocalCalendar,$D1916,B1917,"f",FALSE)</f>
        <v>52748</v>
      </c>
      <c r="E1917" s="49">
        <f>_xll.qlInterestRateIndexValueDate(IndexON,D1917)</f>
        <v>52748</v>
      </c>
      <c r="F1917" s="52">
        <f>IFERROR(_xll.qlIndexFixing(IndexON,D1917,TRUE,_xll.ohTrigger(RecalcTrigger,TriggerON)),NA())</f>
        <v>2.9478541499496913E-2</v>
      </c>
      <c r="H1917" s="49">
        <f>_xll.qlCalendarAdvance(IborCalendar,$H1916,B1917,"f",FALSE)</f>
        <v>52734</v>
      </c>
      <c r="I1917" s="49">
        <f>_xll.qlInterestRateIndexValueDate(Index1M,$H1917)</f>
        <v>52736</v>
      </c>
      <c r="J1917" s="52">
        <f>IFERROR(_xll.qlIndexFixing(Index1M,$H1917,TRUE,_xll.ohTrigger(RecalcTrigger,Trigger1M)),NA())</f>
        <v>3.0177312240044774E-2</v>
      </c>
      <c r="K1917" s="52">
        <f>IFERROR(_xll.qlIndexFixing(ONIndex1M,I1917,TRUE,_xll.ohTrigger(RecalcTrigger,Trigger1M)),NA())</f>
        <v>3.014316320620658E-2</v>
      </c>
      <c r="L1917" s="52">
        <f>IFERROR(_xll.qlIndexFixing(Index3M,H1917,TRUE,_xll.ohTrigger(RecalcTrigger,Trigger3M)),NA())</f>
        <v>3.1371964364891557E-2</v>
      </c>
      <c r="M1917" s="52">
        <f>IFERROR(_xll.qlIndexFixing(ONIndex3M,I1917,TRUE,_xll.ohTrigger(RecalcTrigger,Trigger3M)),NA())</f>
        <v>3.1263404345818202E-2</v>
      </c>
      <c r="N1917" s="52">
        <f>IFERROR(_xll.qlIndexFixing(Index6M,$H1917,TRUE,_xll.ohTrigger(RecalcTrigger,Trigger6M)),NA())</f>
        <v>3.2473973548036696E-2</v>
      </c>
      <c r="O1917" s="52">
        <f>IFERROR(_xll.qlIndexFixing(ONIndex6M,I1917,TRUE,_xll.ohTrigger(RecalcTrigger,Trigger6M)),NA())</f>
        <v>3.224822766703106E-2</v>
      </c>
      <c r="P1917" s="52">
        <f>IFERROR(_xll.qlIndexFixing(Index1Y,$H1917,TRUE,_xll.ohTrigger(RecalcTrigger,Trigger1Y)),NA())</f>
        <v>3.4848234642936453E-2</v>
      </c>
      <c r="Q1917" s="52">
        <f>IFERROR(_xll.qlIndexFixing(ONIndex1Y,I1917,TRUE,_xll.ohTrigger(RecalcTrigger,Trigger1Y)),NA())</f>
        <v>3.4484871295257236E-2</v>
      </c>
    </row>
    <row r="1918" spans="2:17" x14ac:dyDescent="0.2">
      <c r="B1918" s="46" t="s">
        <v>51</v>
      </c>
      <c r="D1918" s="49">
        <f>_xll.qlCalendarAdvance(LocalCalendar,$D1917,B1918,"f",FALSE)</f>
        <v>52755</v>
      </c>
      <c r="E1918" s="49">
        <f>_xll.qlInterestRateIndexValueDate(IndexON,D1918)</f>
        <v>52755</v>
      </c>
      <c r="F1918" s="52">
        <f>IFERROR(_xll.qlIndexFixing(IndexON,D1918,TRUE,_xll.ohTrigger(RecalcTrigger,TriggerON)),NA())</f>
        <v>2.9473409684044327E-2</v>
      </c>
      <c r="H1918" s="49">
        <f>_xll.qlCalendarAdvance(IborCalendar,$H1917,B1918,"f",FALSE)</f>
        <v>52741</v>
      </c>
      <c r="I1918" s="49">
        <f>_xll.qlInterestRateIndexValueDate(Index1M,$H1918)</f>
        <v>52743</v>
      </c>
      <c r="J1918" s="52">
        <f>IFERROR(_xll.qlIndexFixing(Index1M,$H1918,TRUE,_xll.ohTrigger(RecalcTrigger,Trigger1M)),NA())</f>
        <v>3.0175036575360581E-2</v>
      </c>
      <c r="K1918" s="52">
        <f>IFERROR(_xll.qlIndexFixing(ONIndex1M,I1918,TRUE,_xll.ohTrigger(RecalcTrigger,Trigger1M)),NA())</f>
        <v>3.0140921785957175E-2</v>
      </c>
      <c r="L1918" s="52">
        <f>IFERROR(_xll.qlIndexFixing(Index3M,H1918,TRUE,_xll.ohTrigger(RecalcTrigger,Trigger3M)),NA())</f>
        <v>3.1369585543549912E-2</v>
      </c>
      <c r="M1918" s="52">
        <f>IFERROR(_xll.qlIndexFixing(ONIndex3M,I1918,TRUE,_xll.ohTrigger(RecalcTrigger,Trigger3M)),NA())</f>
        <v>3.1261107071607341E-2</v>
      </c>
      <c r="N1918" s="52">
        <f>IFERROR(_xll.qlIndexFixing(Index6M,$H1918,TRUE,_xll.ohTrigger(RecalcTrigger,Trigger6M)),NA())</f>
        <v>3.2470649096161618E-2</v>
      </c>
      <c r="O1918" s="52">
        <f>IFERROR(_xll.qlIndexFixing(ONIndex6M,I1918,TRUE,_xll.ohTrigger(RecalcTrigger,Trigger6M)),NA())</f>
        <v>3.224515800594574E-2</v>
      </c>
      <c r="P1918" s="52">
        <f>IFERROR(_xll.qlIndexFixing(Index1Y,$H1918,TRUE,_xll.ohTrigger(RecalcTrigger,Trigger1Y)),NA())</f>
        <v>3.4837909282886749E-2</v>
      </c>
      <c r="Q1918" s="52">
        <f>IFERROR(_xll.qlIndexFixing(ONIndex1Y,I1918,TRUE,_xll.ohTrigger(RecalcTrigger,Trigger1Y)),NA())</f>
        <v>3.447739220239221E-2</v>
      </c>
    </row>
    <row r="1919" spans="2:17" x14ac:dyDescent="0.2">
      <c r="B1919" s="46" t="s">
        <v>51</v>
      </c>
      <c r="D1919" s="49">
        <f>_xll.qlCalendarAdvance(LocalCalendar,$D1918,B1919,"f",FALSE)</f>
        <v>52762</v>
      </c>
      <c r="E1919" s="49">
        <f>_xll.qlInterestRateIndexValueDate(IndexON,D1919)</f>
        <v>52762</v>
      </c>
      <c r="F1919" s="52">
        <f>IFERROR(_xll.qlIndexFixing(IndexON,D1919,TRUE,_xll.ohTrigger(RecalcTrigger,TriggerON)),NA())</f>
        <v>2.9468237256997654E-2</v>
      </c>
      <c r="H1919" s="49">
        <f>_xll.qlCalendarAdvance(IborCalendar,$H1918,B1919,"f",FALSE)</f>
        <v>52748</v>
      </c>
      <c r="I1919" s="49">
        <f>_xll.qlInterestRateIndexValueDate(Index1M,$H1919)</f>
        <v>52750</v>
      </c>
      <c r="J1919" s="52">
        <f>IFERROR(_xll.qlIndexFixing(Index1M,$H1919,TRUE,_xll.ohTrigger(RecalcTrigger,Trigger1M)),NA())</f>
        <v>3.0173846741058892E-2</v>
      </c>
      <c r="K1919" s="52">
        <f>IFERROR(_xll.qlIndexFixing(ONIndex1M,I1919,TRUE,_xll.ohTrigger(RecalcTrigger,Trigger1M)),NA())</f>
        <v>3.0138667563868182E-2</v>
      </c>
      <c r="L1919" s="52">
        <f>IFERROR(_xll.qlIndexFixing(Index3M,H1919,TRUE,_xll.ohTrigger(RecalcTrigger,Trigger3M)),NA())</f>
        <v>3.1367196980411328E-2</v>
      </c>
      <c r="M1919" s="52">
        <f>IFERROR(_xll.qlIndexFixing(ONIndex3M,I1919,TRUE,_xll.ohTrigger(RecalcTrigger,Trigger3M)),NA())</f>
        <v>3.125880013080895E-2</v>
      </c>
      <c r="N1919" s="52">
        <f>IFERROR(_xll.qlIndexFixing(Index6M,$H1919,TRUE,_xll.ohTrigger(RecalcTrigger,Trigger6M)),NA())</f>
        <v>3.2463673082842967E-2</v>
      </c>
      <c r="O1919" s="52">
        <f>IFERROR(_xll.qlIndexFixing(ONIndex6M,I1919,TRUE,_xll.ohTrigger(RecalcTrigger,Trigger6M)),NA())</f>
        <v>3.2242073192421117E-2</v>
      </c>
      <c r="P1919" s="52">
        <f>IFERROR(_xll.qlIndexFixing(Index1Y,$H1919,TRUE,_xll.ohTrigger(RecalcTrigger,Trigger1Y)),NA())</f>
        <v>3.4827484690491302E-2</v>
      </c>
      <c r="Q1919" s="52">
        <f>IFERROR(_xll.qlIndexFixing(ONIndex1Y,I1919,TRUE,_xll.ohTrigger(RecalcTrigger,Trigger1Y)),NA())</f>
        <v>3.4469817151805415E-2</v>
      </c>
    </row>
    <row r="1920" spans="2:17" x14ac:dyDescent="0.2">
      <c r="B1920" s="46" t="s">
        <v>51</v>
      </c>
      <c r="D1920" s="49">
        <f>_xll.qlCalendarAdvance(LocalCalendar,$D1919,B1920,"f",FALSE)</f>
        <v>52769</v>
      </c>
      <c r="E1920" s="49">
        <f>_xll.qlInterestRateIndexValueDate(IndexON,D1920)</f>
        <v>52769</v>
      </c>
      <c r="F1920" s="52">
        <f>IFERROR(_xll.qlIndexFixing(IndexON,D1920,TRUE,_xll.ohTrigger(RecalcTrigger,TriggerON)),NA())</f>
        <v>2.946302421819702E-2</v>
      </c>
      <c r="H1920" s="49">
        <f>_xll.qlCalendarAdvance(IborCalendar,$H1919,B1920,"f",FALSE)</f>
        <v>52755</v>
      </c>
      <c r="I1920" s="49">
        <f>_xll.qlInterestRateIndexValueDate(Index1M,$H1920)</f>
        <v>52757</v>
      </c>
      <c r="J1920" s="52">
        <f>IFERROR(_xll.qlIndexFixing(Index1M,$H1920,TRUE,_xll.ohTrigger(RecalcTrigger,Trigger1M)),NA())</f>
        <v>3.01704467423769E-2</v>
      </c>
      <c r="K1920" s="52">
        <f>IFERROR(_xll.qlIndexFixing(ONIndex1M,I1920,TRUE,_xll.ohTrigger(RecalcTrigger,Trigger1M)),NA())</f>
        <v>3.0136400540339281E-2</v>
      </c>
      <c r="L1920" s="52">
        <f>IFERROR(_xll.qlIndexFixing(Index3M,H1920,TRUE,_xll.ohTrigger(RecalcTrigger,Trigger3M)),NA())</f>
        <v>3.1364798675495797E-2</v>
      </c>
      <c r="M1920" s="52">
        <f>IFERROR(_xll.qlIndexFixing(ONIndex3M,I1920,TRUE,_xll.ohTrigger(RecalcTrigger,Trigger3M)),NA())</f>
        <v>3.1256483523502965E-2</v>
      </c>
      <c r="N1920" s="52">
        <f>IFERROR(_xll.qlIndexFixing(Index6M,$H1920,TRUE,_xll.ohTrigger(RecalcTrigger,Trigger6M)),NA())</f>
        <v>3.246032203093531E-2</v>
      </c>
      <c r="O1920" s="52">
        <f>IFERROR(_xll.qlIndexFixing(ONIndex6M,I1920,TRUE,_xll.ohTrigger(RecalcTrigger,Trigger6M)),NA())</f>
        <v>3.2238973226696999E-2</v>
      </c>
      <c r="P1920" s="52">
        <f>IFERROR(_xll.qlIndexFixing(Index1Y,$H1920,TRUE,_xll.ohTrigger(RecalcTrigger,Trigger1Y)),NA())</f>
        <v>3.4816960868790978E-2</v>
      </c>
      <c r="Q1920" s="52">
        <f>IFERROR(_xll.qlIndexFixing(ONIndex1Y,I1920,TRUE,_xll.ohTrigger(RecalcTrigger,Trigger1Y)),NA())</f>
        <v>3.4462146143576788E-2</v>
      </c>
    </row>
    <row r="1921" spans="2:17" x14ac:dyDescent="0.2">
      <c r="B1921" s="46" t="s">
        <v>51</v>
      </c>
      <c r="D1921" s="49">
        <f>_xll.qlCalendarAdvance(LocalCalendar,$D1920,B1921,"f",FALSE)</f>
        <v>52776</v>
      </c>
      <c r="E1921" s="49">
        <f>_xll.qlInterestRateIndexValueDate(IndexON,D1921)</f>
        <v>52776</v>
      </c>
      <c r="F1921" s="52">
        <f>IFERROR(_xll.qlIndexFixing(IndexON,D1921,TRUE,_xll.ohTrigger(RecalcTrigger,TriggerON)),NA())</f>
        <v>2.9457770568042108E-2</v>
      </c>
      <c r="H1921" s="49">
        <f>_xll.qlCalendarAdvance(IborCalendar,$H1920,B1921,"f",FALSE)</f>
        <v>52762</v>
      </c>
      <c r="I1921" s="49">
        <f>_xll.qlInterestRateIndexValueDate(Index1M,$H1921)</f>
        <v>52764</v>
      </c>
      <c r="J1921" s="52">
        <f>IFERROR(_xll.qlIndexFixing(Index1M,$H1921,TRUE,_xll.ohTrigger(RecalcTrigger,Trigger1M)),NA())</f>
        <v>3.0168132574087403E-2</v>
      </c>
      <c r="K1921" s="52">
        <f>IFERROR(_xll.qlIndexFixing(ONIndex1M,I1921,TRUE,_xll.ohTrigger(RecalcTrigger,Trigger1M)),NA())</f>
        <v>3.0134120714810919E-2</v>
      </c>
      <c r="L1921" s="52">
        <f>IFERROR(_xll.qlIndexFixing(Index3M,H1921,TRUE,_xll.ohTrigger(RecalcTrigger,Trigger3M)),NA())</f>
        <v>3.1362390628820687E-2</v>
      </c>
      <c r="M1921" s="52">
        <f>IFERROR(_xll.qlIndexFixing(ONIndex3M,I1921,TRUE,_xll.ohTrigger(RecalcTrigger,Trigger3M)),NA())</f>
        <v>3.1254157249609449E-2</v>
      </c>
      <c r="N1921" s="52">
        <f>IFERROR(_xll.qlIndexFixing(Index6M,$H1921,TRUE,_xll.ohTrigger(RecalcTrigger,Trigger6M)),NA())</f>
        <v>3.245695558359759E-2</v>
      </c>
      <c r="O1921" s="52">
        <f>IFERROR(_xll.qlIndexFixing(ONIndex6M,I1921,TRUE,_xll.ohTrigger(RecalcTrigger,Trigger6M)),NA())</f>
        <v>3.2235858108373705E-2</v>
      </c>
      <c r="P1921" s="52">
        <f>IFERROR(_xll.qlIndexFixing(Index1Y,$H1921,TRUE,_xll.ohTrigger(RecalcTrigger,Trigger1Y)),NA())</f>
        <v>3.4806337820856403E-2</v>
      </c>
      <c r="Q1921" s="52">
        <f>IFERROR(_xll.qlIndexFixing(ONIndex1Y,I1921,TRUE,_xll.ohTrigger(RecalcTrigger,Trigger1Y)),NA())</f>
        <v>3.4454379177466521E-2</v>
      </c>
    </row>
    <row r="1922" spans="2:17" x14ac:dyDescent="0.2">
      <c r="B1922" s="46" t="s">
        <v>51</v>
      </c>
      <c r="D1922" s="49">
        <f>_xll.qlCalendarAdvance(LocalCalendar,$D1921,B1922,"f",FALSE)</f>
        <v>52783</v>
      </c>
      <c r="E1922" s="49">
        <f>_xll.qlInterestRateIndexValueDate(IndexON,D1922)</f>
        <v>52783</v>
      </c>
      <c r="F1922" s="52">
        <f>IFERROR(_xll.qlIndexFixing(IndexON,D1922,TRUE,_xll.ohTrigger(RecalcTrigger,TriggerON)),NA())</f>
        <v>2.9452476306133235E-2</v>
      </c>
      <c r="H1922" s="49">
        <f>_xll.qlCalendarAdvance(IborCalendar,$H1921,B1922,"f",FALSE)</f>
        <v>52769</v>
      </c>
      <c r="I1922" s="49">
        <f>_xll.qlInterestRateIndexValueDate(Index1M,$H1922)</f>
        <v>52771</v>
      </c>
      <c r="J1922" s="52">
        <f>IFERROR(_xll.qlIndexFixing(Index1M,$H1922,TRUE,_xll.ohTrigger(RecalcTrigger,Trigger1M)),NA())</f>
        <v>3.0165805571279458E-2</v>
      </c>
      <c r="K1922" s="52">
        <f>IFERROR(_xll.qlIndexFixing(ONIndex1M,I1922,TRUE,_xll.ohTrigger(RecalcTrigger,Trigger1M)),NA())</f>
        <v>3.0131828087682777E-2</v>
      </c>
      <c r="L1922" s="52">
        <f>IFERROR(_xll.qlIndexFixing(Index3M,H1922,TRUE,_xll.ohTrigger(RecalcTrigger,Trigger3M)),NA())</f>
        <v>3.135997284040426E-2</v>
      </c>
      <c r="M1922" s="52">
        <f>IFERROR(_xll.qlIndexFixing(ONIndex3M,I1922,TRUE,_xll.ohTrigger(RecalcTrigger,Trigger3M)),NA())</f>
        <v>3.1251821309208339E-2</v>
      </c>
      <c r="N1922" s="52">
        <f>IFERROR(_xll.qlIndexFixing(Index6M,$H1922,TRUE,_xll.ohTrigger(RecalcTrigger,Trigger6M)),NA())</f>
        <v>3.2453573740908417E-2</v>
      </c>
      <c r="O1922" s="52">
        <f>IFERROR(_xll.qlIndexFixing(ONIndex6M,I1922,TRUE,_xll.ohTrigger(RecalcTrigger,Trigger6M)),NA())</f>
        <v>3.223272783777098E-2</v>
      </c>
      <c r="P1922" s="52">
        <f>IFERROR(_xll.qlIndexFixing(Index1Y,$H1922,TRUE,_xll.ohTrigger(RecalcTrigger,Trigger1Y)),NA())</f>
        <v>3.4795615549786482E-2</v>
      </c>
      <c r="Q1922" s="52">
        <f>IFERROR(_xll.qlIndexFixing(ONIndex1Y,I1922,TRUE,_xll.ohTrigger(RecalcTrigger,Trigger1Y)),NA())</f>
        <v>3.4446516253874293E-2</v>
      </c>
    </row>
    <row r="1923" spans="2:17" x14ac:dyDescent="0.2">
      <c r="B1923" s="46" t="s">
        <v>51</v>
      </c>
      <c r="D1923" s="49">
        <f>_xll.qlCalendarAdvance(LocalCalendar,$D1922,B1923,"f",FALSE)</f>
        <v>52790</v>
      </c>
      <c r="E1923" s="49">
        <f>_xll.qlInterestRateIndexValueDate(IndexON,D1923)</f>
        <v>52790</v>
      </c>
      <c r="F1923" s="52">
        <f>IFERROR(_xll.qlIndexFixing(IndexON,D1923,TRUE,_xll.ohTrigger(RecalcTrigger,TriggerON)),NA())</f>
        <v>2.9447141432630275E-2</v>
      </c>
      <c r="H1923" s="49">
        <f>_xll.qlCalendarAdvance(IborCalendar,$H1922,B1923,"f",FALSE)</f>
        <v>52776</v>
      </c>
      <c r="I1923" s="49">
        <f>_xll.qlInterestRateIndexValueDate(Index1M,$H1923)</f>
        <v>52778</v>
      </c>
      <c r="J1923" s="52">
        <f>IFERROR(_xll.qlIndexFixing(Index1M,$H1923,TRUE,_xll.ohTrigger(RecalcTrigger,Trigger1M)),NA())</f>
        <v>3.0160182801580993E-2</v>
      </c>
      <c r="K1923" s="52">
        <f>IFERROR(_xll.qlIndexFixing(ONIndex1M,I1923,TRUE,_xll.ohTrigger(RecalcTrigger,Trigger1M)),NA())</f>
        <v>3.0129522658794983E-2</v>
      </c>
      <c r="L1923" s="52">
        <f>IFERROR(_xll.qlIndexFixing(Index3M,H1923,TRUE,_xll.ohTrigger(RecalcTrigger,Trigger3M)),NA())</f>
        <v>3.1357545310261269E-2</v>
      </c>
      <c r="M1923" s="52">
        <f>IFERROR(_xll.qlIndexFixing(ONIndex3M,I1923,TRUE,_xll.ohTrigger(RecalcTrigger,Trigger3M)),NA())</f>
        <v>3.1249475702139762E-2</v>
      </c>
      <c r="N1923" s="52">
        <f>IFERROR(_xll.qlIndexFixing(Index6M,$H1923,TRUE,_xll.ohTrigger(RecalcTrigger,Trigger6M)),NA())</f>
        <v>3.2450176502945127E-2</v>
      </c>
      <c r="O1923" s="52">
        <f>IFERROR(_xll.qlIndexFixing(ONIndex6M,I1923,TRUE,_xll.ohTrigger(RecalcTrigger,Trigger6M)),NA())</f>
        <v>3.2229582414649016E-2</v>
      </c>
      <c r="P1923" s="52">
        <f>IFERROR(_xll.qlIndexFixing(Index1Y,$H1923,TRUE,_xll.ohTrigger(RecalcTrigger,Trigger1Y)),NA())</f>
        <v>3.4784794060045143E-2</v>
      </c>
      <c r="Q1923" s="52">
        <f>IFERROR(_xll.qlIndexFixing(ONIndex1Y,I1923,TRUE,_xll.ohTrigger(RecalcTrigger,Trigger1Y)),NA())</f>
        <v>3.4438557372400425E-2</v>
      </c>
    </row>
    <row r="1924" spans="2:17" x14ac:dyDescent="0.2">
      <c r="B1924" s="46" t="s">
        <v>51</v>
      </c>
      <c r="D1924" s="49">
        <f>_xll.qlCalendarAdvance(LocalCalendar,$D1923,B1924,"f",FALSE)</f>
        <v>52797</v>
      </c>
      <c r="E1924" s="49">
        <f>_xll.qlInterestRateIndexValueDate(IndexON,D1924)</f>
        <v>52797</v>
      </c>
      <c r="F1924" s="52">
        <f>IFERROR(_xll.qlIndexFixing(IndexON,D1924,TRUE,_xll.ohTrigger(RecalcTrigger,TriggerON)),NA())</f>
        <v>2.9441765947613163E-2</v>
      </c>
      <c r="H1924" s="49">
        <f>_xll.qlCalendarAdvance(IborCalendar,$H1923,B1924,"f",FALSE)</f>
        <v>52783</v>
      </c>
      <c r="I1924" s="49">
        <f>_xll.qlInterestRateIndexValueDate(Index1M,$H1924)</f>
        <v>52785</v>
      </c>
      <c r="J1924" s="52">
        <f>IFERROR(_xll.qlIndexFixing(Index1M,$H1924,TRUE,_xll.ohTrigger(RecalcTrigger,Trigger1M)),NA())</f>
        <v>3.0161113062135703E-2</v>
      </c>
      <c r="K1924" s="52">
        <f>IFERROR(_xll.qlIndexFixing(ONIndex1M,I1924,TRUE,_xll.ohTrigger(RecalcTrigger,Trigger1M)),NA())</f>
        <v>3.0127204428227472E-2</v>
      </c>
      <c r="L1924" s="52">
        <f>IFERROR(_xll.qlIndexFixing(Index3M,H1924,TRUE,_xll.ohTrigger(RecalcTrigger,Trigger3M)),NA())</f>
        <v>3.1355108038414313E-2</v>
      </c>
      <c r="M1924" s="52">
        <f>IFERROR(_xll.qlIndexFixing(ONIndex3M,I1924,TRUE,_xll.ohTrigger(RecalcTrigger,Trigger3M)),NA())</f>
        <v>3.1247120428483655E-2</v>
      </c>
      <c r="N1924" s="52">
        <f>IFERROR(_xll.qlIndexFixing(Index6M,$H1924,TRUE,_xll.ohTrigger(RecalcTrigger,Trigger6M)),NA())</f>
        <v>3.245037899589065E-2</v>
      </c>
      <c r="O1924" s="52">
        <f>IFERROR(_xll.qlIndexFixing(ONIndex6M,I1924,TRUE,_xll.ohTrigger(RecalcTrigger,Trigger6M)),NA())</f>
        <v>3.2226421839167685E-2</v>
      </c>
      <c r="P1924" s="52">
        <f>IFERROR(_xll.qlIndexFixing(Index1Y,$H1924,TRUE,_xll.ohTrigger(RecalcTrigger,Trigger1Y)),NA())</f>
        <v>3.477387403487478E-2</v>
      </c>
      <c r="Q1924" s="52">
        <f>IFERROR(_xll.qlIndexFixing(ONIndex1Y,I1924,TRUE,_xll.ohTrigger(RecalcTrigger,Trigger1Y)),NA())</f>
        <v>3.443050253336466E-2</v>
      </c>
    </row>
    <row r="1925" spans="2:17" x14ac:dyDescent="0.2">
      <c r="B1925" s="46" t="s">
        <v>51</v>
      </c>
      <c r="D1925" s="49">
        <f>_xll.qlCalendarAdvance(LocalCalendar,$D1924,B1925,"f",FALSE)</f>
        <v>52804</v>
      </c>
      <c r="E1925" s="49">
        <f>_xll.qlInterestRateIndexValueDate(IndexON,D1925)</f>
        <v>52804</v>
      </c>
      <c r="F1925" s="52">
        <f>IFERROR(_xll.qlIndexFixing(IndexON,D1925,TRUE,_xll.ohTrigger(RecalcTrigger,TriggerON)),NA())</f>
        <v>2.9436349851001964E-2</v>
      </c>
      <c r="H1925" s="49">
        <f>_xll.qlCalendarAdvance(IborCalendar,$H1924,B1925,"f",FALSE)</f>
        <v>52790</v>
      </c>
      <c r="I1925" s="49">
        <f>_xll.qlInterestRateIndexValueDate(Index1M,$H1925)</f>
        <v>52792</v>
      </c>
      <c r="J1925" s="52">
        <f>IFERROR(_xll.qlIndexFixing(Index1M,$H1925,TRUE,_xll.ohTrigger(RecalcTrigger,Trigger1M)),NA())</f>
        <v>3.0158747555817378E-2</v>
      </c>
      <c r="K1925" s="52">
        <f>IFERROR(_xll.qlIndexFixing(ONIndex1M,I1925,TRUE,_xll.ohTrigger(RecalcTrigger,Trigger1M)),NA())</f>
        <v>3.0124873395900309E-2</v>
      </c>
      <c r="L1925" s="52">
        <f>IFERROR(_xll.qlIndexFixing(Index3M,H1925,TRUE,_xll.ohTrigger(RecalcTrigger,Trigger3M)),NA())</f>
        <v>3.1352661024879908E-2</v>
      </c>
      <c r="M1925" s="52">
        <f>IFERROR(_xll.qlIndexFixing(ONIndex3M,I1925,TRUE,_xll.ohTrigger(RecalcTrigger,Trigger3M)),NA())</f>
        <v>3.1244755488240017E-2</v>
      </c>
      <c r="N1925" s="52">
        <f>IFERROR(_xll.qlIndexFixing(Index6M,$H1925,TRUE,_xll.ohTrigger(RecalcTrigger,Trigger6M)),NA())</f>
        <v>3.2448150258506572E-2</v>
      </c>
      <c r="O1925" s="52">
        <f>IFERROR(_xll.qlIndexFixing(ONIndex6M,I1925,TRUE,_xll.ohTrigger(RecalcTrigger,Trigger6M)),NA())</f>
        <v>3.2223246111326986E-2</v>
      </c>
      <c r="P1925" s="52">
        <f>IFERROR(_xll.qlIndexFixing(Index1Y,$H1925,TRUE,_xll.ohTrigger(RecalcTrigger,Trigger1Y)),NA())</f>
        <v>3.4762857938545069E-2</v>
      </c>
      <c r="Q1925" s="52">
        <f>IFERROR(_xll.qlIndexFixing(ONIndex1Y,I1925,TRUE,_xll.ohTrigger(RecalcTrigger,Trigger1Y)),NA())</f>
        <v>3.4422351736607126E-2</v>
      </c>
    </row>
    <row r="1926" spans="2:17" x14ac:dyDescent="0.2">
      <c r="B1926" s="46" t="s">
        <v>51</v>
      </c>
      <c r="D1926" s="49">
        <f>_xll.qlCalendarAdvance(LocalCalendar,$D1925,B1926,"f",FALSE)</f>
        <v>52811</v>
      </c>
      <c r="E1926" s="49">
        <f>_xll.qlInterestRateIndexValueDate(IndexON,D1926)</f>
        <v>52811</v>
      </c>
      <c r="F1926" s="52">
        <f>IFERROR(_xll.qlIndexFixing(IndexON,D1926,TRUE,_xll.ohTrigger(RecalcTrigger,TriggerON)),NA())</f>
        <v>2.9430893142796677E-2</v>
      </c>
      <c r="H1926" s="49">
        <f>_xll.qlCalendarAdvance(IborCalendar,$H1925,B1926,"f",FALSE)</f>
        <v>52797</v>
      </c>
      <c r="I1926" s="49">
        <f>_xll.qlInterestRateIndexValueDate(Index1M,$H1926)</f>
        <v>52799</v>
      </c>
      <c r="J1926" s="52">
        <f>IFERROR(_xll.qlIndexFixing(Index1M,$H1926,TRUE,_xll.ohTrigger(RecalcTrigger,Trigger1M)),NA())</f>
        <v>3.0156369215010581E-2</v>
      </c>
      <c r="K1926" s="52">
        <f>IFERROR(_xll.qlIndexFixing(ONIndex1M,I1926,TRUE,_xll.ohTrigger(RecalcTrigger,Trigger1M)),NA())</f>
        <v>3.0122529561813494E-2</v>
      </c>
      <c r="L1926" s="52">
        <f>IFERROR(_xll.qlIndexFixing(Index3M,H1926,TRUE,_xll.ohTrigger(RecalcTrigger,Trigger3M)),NA())</f>
        <v>3.1350204269673679E-2</v>
      </c>
      <c r="M1926" s="52">
        <f>IFERROR(_xll.qlIndexFixing(ONIndex3M,I1926,TRUE,_xll.ohTrigger(RecalcTrigger,Trigger3M)),NA())</f>
        <v>3.1242380881568721E-2</v>
      </c>
      <c r="N1926" s="52">
        <f>IFERROR(_xll.qlIndexFixing(Index6M,$H1926,TRUE,_xll.ohTrigger(RecalcTrigger,Trigger6M)),NA())</f>
        <v>3.2443499101890344E-2</v>
      </c>
      <c r="O1926" s="52">
        <f>IFERROR(_xll.qlIndexFixing(ONIndex6M,I1926,TRUE,_xll.ohTrigger(RecalcTrigger,Trigger6M)),NA())</f>
        <v>3.2220055231046985E-2</v>
      </c>
      <c r="P1926" s="52">
        <f>IFERROR(_xll.qlIndexFixing(Index1Y,$H1926,TRUE,_xll.ohTrigger(RecalcTrigger,Trigger1Y)),NA())</f>
        <v>3.4751748523843801E-2</v>
      </c>
      <c r="Q1926" s="52">
        <f>IFERROR(_xll.qlIndexFixing(ONIndex1Y,I1926,TRUE,_xll.ohTrigger(RecalcTrigger,Trigger1Y)),NA())</f>
        <v>3.4414104982127824E-2</v>
      </c>
    </row>
    <row r="1927" spans="2:17" x14ac:dyDescent="0.2">
      <c r="B1927" s="46" t="s">
        <v>51</v>
      </c>
      <c r="D1927" s="49">
        <f>_xll.qlCalendarAdvance(LocalCalendar,$D1926,B1927,"f",FALSE)</f>
        <v>52818</v>
      </c>
      <c r="E1927" s="49">
        <f>_xll.qlInterestRateIndexValueDate(IndexON,D1927)</f>
        <v>52818</v>
      </c>
      <c r="F1927" s="52">
        <f>IFERROR(_xll.qlIndexFixing(IndexON,D1927,TRUE,_xll.ohTrigger(RecalcTrigger,TriggerON)),NA())</f>
        <v>2.9425395822997302E-2</v>
      </c>
      <c r="H1927" s="49">
        <f>_xll.qlCalendarAdvance(IborCalendar,$H1926,B1927,"f",FALSE)</f>
        <v>52804</v>
      </c>
      <c r="I1927" s="49">
        <f>_xll.qlInterestRateIndexValueDate(Index1M,$H1927)</f>
        <v>52806</v>
      </c>
      <c r="J1927" s="52">
        <f>IFERROR(_xll.qlIndexFixing(Index1M,$H1927,TRUE,_xll.ohTrigger(RecalcTrigger,Trigger1M)),NA())</f>
        <v>3.0155067799394173E-2</v>
      </c>
      <c r="K1927" s="52">
        <f>IFERROR(_xll.qlIndexFixing(ONIndex1M,I1927,TRUE,_xll.ohTrigger(RecalcTrigger,Trigger1M)),NA())</f>
        <v>3.0120172925967026E-2</v>
      </c>
      <c r="L1927" s="52">
        <f>IFERROR(_xll.qlIndexFixing(Index3M,H1927,TRUE,_xll.ohTrigger(RecalcTrigger,Trigger3M)),NA())</f>
        <v>3.1347737772816485E-2</v>
      </c>
      <c r="M1927" s="52">
        <f>IFERROR(_xll.qlIndexFixing(ONIndex3M,I1927,TRUE,_xll.ohTrigger(RecalcTrigger,Trigger3M)),NA())</f>
        <v>3.1239996608229958E-2</v>
      </c>
      <c r="N1927" s="52">
        <f>IFERROR(_xll.qlIndexFixing(Index6M,$H1927,TRUE,_xll.ohTrigger(RecalcTrigger,Trigger6M)),NA())</f>
        <v>3.2440036056393527E-2</v>
      </c>
      <c r="O1927" s="52">
        <f>IFERROR(_xll.qlIndexFixing(ONIndex6M,I1927,TRUE,_xll.ohTrigger(RecalcTrigger,Trigger6M)),NA())</f>
        <v>3.2216849198487552E-2</v>
      </c>
      <c r="P1927" s="52">
        <f>IFERROR(_xll.qlIndexFixing(Index1Y,$H1927,TRUE,_xll.ohTrigger(RecalcTrigger,Trigger1Y)),NA())</f>
        <v>3.4740548543464179E-2</v>
      </c>
      <c r="Q1927" s="52">
        <f>IFERROR(_xll.qlIndexFixing(ONIndex1Y,I1927,TRUE,_xll.ohTrigger(RecalcTrigger,Trigger1Y)),NA())</f>
        <v>3.4405762270086626E-2</v>
      </c>
    </row>
    <row r="1928" spans="2:17" x14ac:dyDescent="0.2">
      <c r="B1928" s="46" t="s">
        <v>51</v>
      </c>
      <c r="D1928" s="49">
        <f>_xll.qlCalendarAdvance(LocalCalendar,$D1927,B1928,"f",FALSE)</f>
        <v>52825</v>
      </c>
      <c r="E1928" s="49">
        <f>_xll.qlInterestRateIndexValueDate(IndexON,D1928)</f>
        <v>52825</v>
      </c>
      <c r="F1928" s="52">
        <f>IFERROR(_xll.qlIndexFixing(IndexON,D1928,TRUE,_xll.ohTrigger(RecalcTrigger,TriggerON)),NA())</f>
        <v>2.9419857891683776E-2</v>
      </c>
      <c r="H1928" s="49">
        <f>_xll.qlCalendarAdvance(IborCalendar,$H1927,B1928,"f",FALSE)</f>
        <v>52811</v>
      </c>
      <c r="I1928" s="49">
        <f>_xll.qlInterestRateIndexValueDate(Index1M,$H1928)</f>
        <v>52813</v>
      </c>
      <c r="J1928" s="52">
        <f>IFERROR(_xll.qlIndexFixing(Index1M,$H1928,TRUE,_xll.ohTrigger(RecalcTrigger,Trigger1M)),NA())</f>
        <v>3.0152662671721394E-2</v>
      </c>
      <c r="K1928" s="52">
        <f>IFERROR(_xll.qlIndexFixing(ONIndex1M,I1928,TRUE,_xll.ohTrigger(RecalcTrigger,Trigger1M)),NA())</f>
        <v>3.0117803488440842E-2</v>
      </c>
      <c r="L1928" s="52">
        <f>IFERROR(_xll.qlIndexFixing(Index3M,H1928,TRUE,_xll.ohTrigger(RecalcTrigger,Trigger3M)),NA())</f>
        <v>3.1345261534325708E-2</v>
      </c>
      <c r="M1928" s="52">
        <f>IFERROR(_xll.qlIndexFixing(ONIndex3M,I1928,TRUE,_xll.ohTrigger(RecalcTrigger,Trigger3M)),NA())</f>
        <v>3.1237602668303666E-2</v>
      </c>
      <c r="N1928" s="52">
        <f>IFERROR(_xll.qlIndexFixing(Index6M,$H1928,TRUE,_xll.ohTrigger(RecalcTrigger,Trigger6M)),NA())</f>
        <v>3.2436557612006804E-2</v>
      </c>
      <c r="O1928" s="52">
        <f>IFERROR(_xll.qlIndexFixing(ONIndex6M,I1928,TRUE,_xll.ohTrigger(RecalcTrigger,Trigger6M)),NA())</f>
        <v>3.2213628013408879E-2</v>
      </c>
      <c r="P1928" s="52">
        <f>IFERROR(_xll.qlIndexFixing(Index1Y,$H1928,TRUE,_xll.ohTrigger(RecalcTrigger,Trigger1Y)),NA())</f>
        <v>3.4729260750003696E-2</v>
      </c>
      <c r="Q1928" s="52">
        <f>IFERROR(_xll.qlIndexFixing(ONIndex1Y,I1928,TRUE,_xll.ohTrigger(RecalcTrigger,Trigger1Y)),NA())</f>
        <v>3.4397323600403595E-2</v>
      </c>
    </row>
    <row r="1929" spans="2:17" x14ac:dyDescent="0.2">
      <c r="B1929" s="46" t="s">
        <v>51</v>
      </c>
      <c r="D1929" s="49">
        <f>_xll.qlCalendarAdvance(LocalCalendar,$D1928,B1929,"f",FALSE)</f>
        <v>52832</v>
      </c>
      <c r="E1929" s="49">
        <f>_xll.qlInterestRateIndexValueDate(IndexON,D1929)</f>
        <v>52832</v>
      </c>
      <c r="F1929" s="52">
        <f>IFERROR(_xll.qlIndexFixing(IndexON,D1929,TRUE,_xll.ohTrigger(RecalcTrigger,TriggerON)),NA())</f>
        <v>2.941427934861629E-2</v>
      </c>
      <c r="H1929" s="49">
        <f>_xll.qlCalendarAdvance(IborCalendar,$H1928,B1929,"f",FALSE)</f>
        <v>52818</v>
      </c>
      <c r="I1929" s="49">
        <f>_xll.qlInterestRateIndexValueDate(Index1M,$H1929)</f>
        <v>52820</v>
      </c>
      <c r="J1929" s="52">
        <f>IFERROR(_xll.qlIndexFixing(Index1M,$H1929,TRUE,_xll.ohTrigger(RecalcTrigger,Trigger1M)),NA())</f>
        <v>3.0149157185746789E-2</v>
      </c>
      <c r="K1929" s="52">
        <f>IFERROR(_xll.qlIndexFixing(ONIndex1M,I1929,TRUE,_xll.ohTrigger(RecalcTrigger,Trigger1M)),NA())</f>
        <v>3.0115421249234942E-2</v>
      </c>
      <c r="L1929" s="52">
        <f>IFERROR(_xll.qlIndexFixing(Index3M,H1929,TRUE,_xll.ohTrigger(RecalcTrigger,Trigger3M)),NA())</f>
        <v>3.1346319464552075E-2</v>
      </c>
      <c r="M1929" s="52">
        <f>IFERROR(_xll.qlIndexFixing(ONIndex3M,I1929,TRUE,_xll.ohTrigger(RecalcTrigger,Trigger3M)),NA())</f>
        <v>3.1235199061869778E-2</v>
      </c>
      <c r="N1929" s="52">
        <f>IFERROR(_xll.qlIndexFixing(Index6M,$H1929,TRUE,_xll.ohTrigger(RecalcTrigger,Trigger6M)),NA())</f>
        <v>3.2433063768813122E-2</v>
      </c>
      <c r="O1929" s="52">
        <f>IFERROR(_xll.qlIndexFixing(ONIndex6M,I1929,TRUE,_xll.ohTrigger(RecalcTrigger,Trigger6M)),NA())</f>
        <v>3.221039167597084E-2</v>
      </c>
      <c r="P1929" s="52">
        <f>IFERROR(_xll.qlIndexFixing(Index1Y,$H1929,TRUE,_xll.ohTrigger(RecalcTrigger,Trigger1Y)),NA())</f>
        <v>3.4717887895961072E-2</v>
      </c>
      <c r="Q1929" s="52">
        <f>IFERROR(_xll.qlIndexFixing(ONIndex1Y,I1929,TRUE,_xll.ohTrigger(RecalcTrigger,Trigger1Y)),NA())</f>
        <v>3.4388788972998796E-2</v>
      </c>
    </row>
    <row r="1930" spans="2:17" x14ac:dyDescent="0.2">
      <c r="B1930" s="46" t="s">
        <v>51</v>
      </c>
      <c r="D1930" s="49">
        <f>_xll.qlCalendarAdvance(LocalCalendar,$D1929,B1930,"f",FALSE)</f>
        <v>52839</v>
      </c>
      <c r="E1930" s="49">
        <f>_xll.qlInterestRateIndexValueDate(IndexON,D1930)</f>
        <v>52839</v>
      </c>
      <c r="F1930" s="52">
        <f>IFERROR(_xll.qlIndexFixing(IndexON,D1930,TRUE,_xll.ohTrigger(RecalcTrigger,TriggerON)),NA())</f>
        <v>2.9408660194114589E-2</v>
      </c>
      <c r="H1930" s="49">
        <f>_xll.qlCalendarAdvance(IborCalendar,$H1929,B1930,"f",FALSE)</f>
        <v>52825</v>
      </c>
      <c r="I1930" s="49">
        <f>_xll.qlInterestRateIndexValueDate(Index1M,$H1930)</f>
        <v>52827</v>
      </c>
      <c r="J1930" s="52">
        <f>IFERROR(_xll.qlIndexFixing(Index1M,$H1930,TRUE,_xll.ohTrigger(RecalcTrigger,Trigger1M)),NA())</f>
        <v>3.0146727507073534E-2</v>
      </c>
      <c r="K1930" s="52">
        <f>IFERROR(_xll.qlIndexFixing(ONIndex1M,I1930,TRUE,_xll.ohTrigger(RecalcTrigger,Trigger1M)),NA())</f>
        <v>3.0113026208269389E-2</v>
      </c>
      <c r="L1930" s="52">
        <f>IFERROR(_xll.qlIndexFixing(Index3M,H1930,TRUE,_xll.ohTrigger(RecalcTrigger,Trigger3M)),NA())</f>
        <v>3.1340279832517248E-2</v>
      </c>
      <c r="M1930" s="52">
        <f>IFERROR(_xll.qlIndexFixing(ONIndex3M,I1930,TRUE,_xll.ohTrigger(RecalcTrigger,Trigger3M)),NA())</f>
        <v>3.1232785788768425E-2</v>
      </c>
      <c r="N1930" s="52">
        <f>IFERROR(_xll.qlIndexFixing(Index6M,$H1930,TRUE,_xll.ohTrigger(RecalcTrigger,Trigger6M)),NA())</f>
        <v>3.243075098272899E-2</v>
      </c>
      <c r="O1930" s="52">
        <f>IFERROR(_xll.qlIndexFixing(ONIndex6M,I1930,TRUE,_xll.ohTrigger(RecalcTrigger,Trigger6M)),NA())</f>
        <v>3.2207140186173433E-2</v>
      </c>
      <c r="P1930" s="52">
        <f>IFERROR(_xll.qlIndexFixing(Index1Y,$H1930,TRUE,_xll.ohTrigger(RecalcTrigger,Trigger1Y)),NA())</f>
        <v>3.4706432733735387E-2</v>
      </c>
      <c r="Q1930" s="52">
        <f>IFERROR(_xll.qlIndexFixing(ONIndex1Y,I1930,TRUE,_xll.ohTrigger(RecalcTrigger,Trigger1Y)),NA())</f>
        <v>3.4380158387952164E-2</v>
      </c>
    </row>
    <row r="1931" spans="2:17" x14ac:dyDescent="0.2">
      <c r="B1931" s="46" t="s">
        <v>51</v>
      </c>
      <c r="D1931" s="49">
        <f>_xll.qlCalendarAdvance(LocalCalendar,$D1930,B1931,"f",FALSE)</f>
        <v>52846</v>
      </c>
      <c r="E1931" s="49">
        <f>_xll.qlInterestRateIndexValueDate(IndexON,D1931)</f>
        <v>52846</v>
      </c>
      <c r="F1931" s="52">
        <f>IFERROR(_xll.qlIndexFixing(IndexON,D1931,TRUE,_xll.ohTrigger(RecalcTrigger,TriggerON)),NA())</f>
        <v>2.9403000427938863E-2</v>
      </c>
      <c r="H1931" s="49">
        <f>_xll.qlCalendarAdvance(IborCalendar,$H1930,B1931,"f",FALSE)</f>
        <v>52832</v>
      </c>
      <c r="I1931" s="49">
        <f>_xll.qlInterestRateIndexValueDate(Index1M,$H1931)</f>
        <v>52834</v>
      </c>
      <c r="J1931" s="52">
        <f>IFERROR(_xll.qlIndexFixing(Index1M,$H1931,TRUE,_xll.ohTrigger(RecalcTrigger,Trigger1M)),NA())</f>
        <v>3.0144284993954273E-2</v>
      </c>
      <c r="K1931" s="52">
        <f>IFERROR(_xll.qlIndexFixing(ONIndex1M,I1931,TRUE,_xll.ohTrigger(RecalcTrigger,Trigger1M)),NA())</f>
        <v>3.011061836562412E-2</v>
      </c>
      <c r="L1931" s="52">
        <f>IFERROR(_xll.qlIndexFixing(Index3M,H1931,TRUE,_xll.ohTrigger(RecalcTrigger,Trigger3M)),NA())</f>
        <v>3.1337774369237792E-2</v>
      </c>
      <c r="M1931" s="52">
        <f>IFERROR(_xll.qlIndexFixing(ONIndex3M,I1931,TRUE,_xll.ohTrigger(RecalcTrigger,Trigger3M)),NA())</f>
        <v>3.1230362849239413E-2</v>
      </c>
      <c r="N1931" s="52">
        <f>IFERROR(_xll.qlIndexFixing(Index6M,$H1931,TRUE,_xll.ohTrigger(RecalcTrigger,Trigger6M)),NA())</f>
        <v>3.2426029886329776E-2</v>
      </c>
      <c r="O1931" s="52">
        <f>IFERROR(_xll.qlIndexFixing(ONIndex6M,I1931,TRUE,_xll.ohTrigger(RecalcTrigger,Trigger6M)),NA())</f>
        <v>3.2203873543936723E-2</v>
      </c>
      <c r="P1931" s="52">
        <f>IFERROR(_xll.qlIndexFixing(Index1Y,$H1931,TRUE,_xll.ohTrigger(RecalcTrigger,Trigger1Y)),NA())</f>
        <v>3.4694898015621249E-2</v>
      </c>
      <c r="Q1931" s="52">
        <f>IFERROR(_xll.qlIndexFixing(ONIndex1Y,I1931,TRUE,_xll.ohTrigger(RecalcTrigger,Trigger1Y)),NA())</f>
        <v>3.43714318452637E-2</v>
      </c>
    </row>
    <row r="1932" spans="2:17" x14ac:dyDescent="0.2">
      <c r="B1932" s="46" t="s">
        <v>51</v>
      </c>
      <c r="D1932" s="49">
        <f>_xll.qlCalendarAdvance(LocalCalendar,$D1931,B1932,"f",FALSE)</f>
        <v>52853</v>
      </c>
      <c r="E1932" s="49">
        <f>_xll.qlInterestRateIndexValueDate(IndexON,D1932)</f>
        <v>52853</v>
      </c>
      <c r="F1932" s="52">
        <f>IFERROR(_xll.qlIndexFixing(IndexON,D1932,TRUE,_xll.ohTrigger(RecalcTrigger,TriggerON)),NA())</f>
        <v>2.9397300050248987E-2</v>
      </c>
      <c r="H1932" s="49">
        <f>_xll.qlCalendarAdvance(IborCalendar,$H1931,B1932,"f",FALSE)</f>
        <v>52839</v>
      </c>
      <c r="I1932" s="49">
        <f>_xll.qlInterestRateIndexValueDate(Index1M,$H1932)</f>
        <v>52841</v>
      </c>
      <c r="J1932" s="52">
        <f>IFERROR(_xll.qlIndexFixing(Index1M,$H1932,TRUE,_xll.ohTrigger(RecalcTrigger,Trigger1M)),NA())</f>
        <v>3.0141829646389007E-2</v>
      </c>
      <c r="K1932" s="52">
        <f>IFERROR(_xll.qlIndexFixing(ONIndex1M,I1932,TRUE,_xll.ohTrigger(RecalcTrigger,Trigger1M)),NA())</f>
        <v>3.0108197721139263E-2</v>
      </c>
      <c r="L1932" s="52">
        <f>IFERROR(_xll.qlIndexFixing(Index3M,H1932,TRUE,_xll.ohTrigger(RecalcTrigger,Trigger3M)),NA())</f>
        <v>3.1334080562573301E-2</v>
      </c>
      <c r="M1932" s="52">
        <f>IFERROR(_xll.qlIndexFixing(ONIndex3M,I1932,TRUE,_xll.ohTrigger(RecalcTrigger,Trigger3M)),NA())</f>
        <v>3.1227930242962998E-2</v>
      </c>
      <c r="N1932" s="52">
        <f>IFERROR(_xll.qlIndexFixing(Index6M,$H1932,TRUE,_xll.ohTrigger(RecalcTrigger,Trigger6M)),NA())</f>
        <v>3.2416520758992269E-2</v>
      </c>
      <c r="O1932" s="52">
        <f>IFERROR(_xll.qlIndexFixing(ONIndex6M,I1932,TRUE,_xll.ohTrigger(RecalcTrigger,Trigger6M)),NA())</f>
        <v>3.2200591749340646E-2</v>
      </c>
      <c r="P1932" s="52">
        <f>IFERROR(_xll.qlIndexFixing(Index1Y,$H1932,TRUE,_xll.ohTrigger(RecalcTrigger,Trigger1Y)),NA())</f>
        <v>3.4683286493809244E-2</v>
      </c>
      <c r="Q1932" s="52">
        <f>IFERROR(_xll.qlIndexFixing(ONIndex1Y,I1932,TRUE,_xll.ohTrigger(RecalcTrigger,Trigger1Y)),NA())</f>
        <v>3.4362609344933404E-2</v>
      </c>
    </row>
    <row r="1933" spans="2:17" x14ac:dyDescent="0.2">
      <c r="B1933" s="46" t="s">
        <v>51</v>
      </c>
      <c r="D1933" s="49">
        <f>_xll.qlCalendarAdvance(LocalCalendar,$D1932,B1933,"f",FALSE)</f>
        <v>52860</v>
      </c>
      <c r="E1933" s="49">
        <f>_xll.qlInterestRateIndexValueDate(IndexON,D1933)</f>
        <v>52860</v>
      </c>
      <c r="F1933" s="52">
        <f>IFERROR(_xll.qlIndexFixing(IndexON,D1933,TRUE,_xll.ohTrigger(RecalcTrigger,TriggerON)),NA())</f>
        <v>2.9391559060965022E-2</v>
      </c>
      <c r="H1933" s="49">
        <f>_xll.qlCalendarAdvance(IborCalendar,$H1932,B1933,"f",FALSE)</f>
        <v>52846</v>
      </c>
      <c r="I1933" s="49">
        <f>_xll.qlInterestRateIndexValueDate(Index1M,$H1933)</f>
        <v>52848</v>
      </c>
      <c r="J1933" s="52">
        <f>IFERROR(_xll.qlIndexFixing(Index1M,$H1933,TRUE,_xll.ohTrigger(RecalcTrigger,Trigger1M)),NA())</f>
        <v>3.0140444500727656E-2</v>
      </c>
      <c r="K1933" s="52">
        <f>IFERROR(_xll.qlIndexFixing(ONIndex1M,I1933,TRUE,_xll.ohTrigger(RecalcTrigger,Trigger1M)),NA())</f>
        <v>3.0105764274974689E-2</v>
      </c>
      <c r="L1933" s="52">
        <f>IFERROR(_xll.qlIndexFixing(Index3M,H1933,TRUE,_xll.ohTrigger(RecalcTrigger,Trigger3M)),NA())</f>
        <v>3.1331556530839785E-2</v>
      </c>
      <c r="M1933" s="52">
        <f>IFERROR(_xll.qlIndexFixing(ONIndex3M,I1933,TRUE,_xll.ohTrigger(RecalcTrigger,Trigger3M)),NA())</f>
        <v>3.1225487970178989E-2</v>
      </c>
      <c r="N1933" s="52">
        <f>IFERROR(_xll.qlIndexFixing(Index6M,$H1933,TRUE,_xll.ohTrigger(RecalcTrigger,Trigger6M)),NA())</f>
        <v>3.2412972405755837E-2</v>
      </c>
      <c r="O1933" s="52">
        <f>IFERROR(_xll.qlIndexFixing(ONIndex6M,I1933,TRUE,_xll.ohTrigger(RecalcTrigger,Trigger6M)),NA())</f>
        <v>3.2197294802305265E-2</v>
      </c>
      <c r="P1933" s="52">
        <f>IFERROR(_xll.qlIndexFixing(Index1Y,$H1933,TRUE,_xll.ohTrigger(RecalcTrigger,Trigger1Y)),NA())</f>
        <v>3.4671600920381546E-2</v>
      </c>
      <c r="Q1933" s="52">
        <f>IFERROR(_xll.qlIndexFixing(ONIndex1Y,I1933,TRUE,_xll.ohTrigger(RecalcTrigger,Trigger1Y)),NA())</f>
        <v>3.4353690887041211E-2</v>
      </c>
    </row>
    <row r="1934" spans="2:17" x14ac:dyDescent="0.2">
      <c r="B1934" s="46" t="s">
        <v>51</v>
      </c>
      <c r="D1934" s="49">
        <f>_xll.qlCalendarAdvance(LocalCalendar,$D1933,B1934,"f",FALSE)</f>
        <v>52867</v>
      </c>
      <c r="E1934" s="49">
        <f>_xll.qlInterestRateIndexValueDate(IndexON,D1934)</f>
        <v>52867</v>
      </c>
      <c r="F1934" s="52">
        <f>IFERROR(_xll.qlIndexFixing(IndexON,D1934,TRUE,_xll.ohTrigger(RecalcTrigger,TriggerON)),NA())</f>
        <v>2.938577746008697E-2</v>
      </c>
      <c r="H1934" s="49">
        <f>_xll.qlCalendarAdvance(IborCalendar,$H1933,B1934,"f",FALSE)</f>
        <v>52853</v>
      </c>
      <c r="I1934" s="49">
        <f>_xll.qlInterestRateIndexValueDate(Index1M,$H1934)</f>
        <v>52855</v>
      </c>
      <c r="J1934" s="52">
        <f>IFERROR(_xll.qlIndexFixing(Index1M,$H1934,TRUE,_xll.ohTrigger(RecalcTrigger,Trigger1M)),NA())</f>
        <v>3.01368804479904E-2</v>
      </c>
      <c r="K1934" s="52">
        <f>IFERROR(_xll.qlIndexFixing(ONIndex1M,I1934,TRUE,_xll.ohTrigger(RecalcTrigger,Trigger1M)),NA())</f>
        <v>3.0103318027050463E-2</v>
      </c>
      <c r="L1934" s="52">
        <f>IFERROR(_xll.qlIndexFixing(Index3M,H1934,TRUE,_xll.ohTrigger(RecalcTrigger,Trigger3M)),NA())</f>
        <v>3.1329022758409236E-2</v>
      </c>
      <c r="M1934" s="52">
        <f>IFERROR(_xll.qlIndexFixing(ONIndex3M,I1934,TRUE,_xll.ohTrigger(RecalcTrigger,Trigger3M)),NA())</f>
        <v>3.1223036030887386E-2</v>
      </c>
      <c r="N1934" s="52">
        <f>IFERROR(_xll.qlIndexFixing(Index6M,$H1934,TRUE,_xll.ohTrigger(RecalcTrigger,Trigger6M)),NA())</f>
        <v>3.2409408660797473E-2</v>
      </c>
      <c r="O1934" s="52">
        <f>IFERROR(_xll.qlIndexFixing(ONIndex6M,I1934,TRUE,_xll.ohTrigger(RecalcTrigger,Trigger6M)),NA())</f>
        <v>3.2193982702910517E-2</v>
      </c>
      <c r="P1934" s="52">
        <f>IFERROR(_xll.qlIndexFixing(Index1Y,$H1934,TRUE,_xll.ohTrigger(RecalcTrigger,Trigger1Y)),NA())</f>
        <v>3.4659844047311934E-2</v>
      </c>
      <c r="Q1934" s="52">
        <f>IFERROR(_xll.qlIndexFixing(ONIndex1Y,I1934,TRUE,_xll.ohTrigger(RecalcTrigger,Trigger1Y)),NA())</f>
        <v>3.4344676471507185E-2</v>
      </c>
    </row>
    <row r="1935" spans="2:17" x14ac:dyDescent="0.2">
      <c r="B1935" s="46" t="s">
        <v>51</v>
      </c>
      <c r="D1935" s="49">
        <f>_xll.qlCalendarAdvance(LocalCalendar,$D1934,B1935,"f",FALSE)</f>
        <v>52874</v>
      </c>
      <c r="E1935" s="49">
        <f>_xll.qlInterestRateIndexValueDate(IndexON,D1935)</f>
        <v>52874</v>
      </c>
      <c r="F1935" s="52">
        <f>IFERROR(_xll.qlIndexFixing(IndexON,D1935,TRUE,_xll.ohTrigger(RecalcTrigger,TriggerON)),NA())</f>
        <v>2.9379955247694767E-2</v>
      </c>
      <c r="H1935" s="49">
        <f>_xll.qlCalendarAdvance(IborCalendar,$H1934,B1935,"f",FALSE)</f>
        <v>52860</v>
      </c>
      <c r="I1935" s="49">
        <f>_xll.qlInterestRateIndexValueDate(Index1M,$H1935)</f>
        <v>52862</v>
      </c>
      <c r="J1935" s="52">
        <f>IFERROR(_xll.qlIndexFixing(Index1M,$H1935,TRUE,_xll.ohTrigger(RecalcTrigger,Trigger1M)),NA())</f>
        <v>3.0134386597169549E-2</v>
      </c>
      <c r="K1935" s="52">
        <f>IFERROR(_xll.qlIndexFixing(ONIndex1M,I1935,TRUE,_xll.ohTrigger(RecalcTrigger,Trigger1M)),NA())</f>
        <v>3.0100858977526457E-2</v>
      </c>
      <c r="L1935" s="52">
        <f>IFERROR(_xll.qlIndexFixing(Index3M,H1935,TRUE,_xll.ohTrigger(RecalcTrigger,Trigger3M)),NA())</f>
        <v>3.1326479245300971E-2</v>
      </c>
      <c r="M1935" s="52">
        <f>IFERROR(_xll.qlIndexFixing(ONIndex3M,I1935,TRUE,_xll.ohTrigger(RecalcTrigger,Trigger3M)),NA())</f>
        <v>3.1220574425008252E-2</v>
      </c>
      <c r="N1935" s="52">
        <f>IFERROR(_xll.qlIndexFixing(Index6M,$H1935,TRUE,_xll.ohTrigger(RecalcTrigger,Trigger6M)),NA())</f>
        <v>3.2405829524198446E-2</v>
      </c>
      <c r="O1935" s="52">
        <f>IFERROR(_xll.qlIndexFixing(ONIndex6M,I1935,TRUE,_xll.ohTrigger(RecalcTrigger,Trigger6M)),NA())</f>
        <v>3.2190655451076466E-2</v>
      </c>
      <c r="P1935" s="52">
        <f>IFERROR(_xll.qlIndexFixing(Index1Y,$H1935,TRUE,_xll.ohTrigger(RecalcTrigger,Trigger1Y)),NA())</f>
        <v>3.4648018626462052E-2</v>
      </c>
      <c r="Q1935" s="52">
        <f>IFERROR(_xll.qlIndexFixing(ONIndex1Y,I1935,TRUE,_xll.ohTrigger(RecalcTrigger,Trigger1Y)),NA())</f>
        <v>3.4335566098331327E-2</v>
      </c>
    </row>
    <row r="1936" spans="2:17" x14ac:dyDescent="0.2">
      <c r="B1936" s="46" t="s">
        <v>51</v>
      </c>
      <c r="D1936" s="49">
        <f>_xll.qlCalendarAdvance(LocalCalendar,$D1935,B1936,"f",FALSE)</f>
        <v>52881</v>
      </c>
      <c r="E1936" s="49">
        <f>_xll.qlInterestRateIndexValueDate(IndexON,D1936)</f>
        <v>52881</v>
      </c>
      <c r="F1936" s="52">
        <f>IFERROR(_xll.qlIndexFixing(IndexON,D1936,TRUE,_xll.ohTrigger(RecalcTrigger,TriggerON)),NA())</f>
        <v>2.9374092423788412E-2</v>
      </c>
      <c r="H1936" s="49">
        <f>_xll.qlCalendarAdvance(IborCalendar,$H1935,B1936,"f",FALSE)</f>
        <v>52867</v>
      </c>
      <c r="I1936" s="49">
        <f>_xll.qlInterestRateIndexValueDate(Index1M,$H1936)</f>
        <v>52869</v>
      </c>
      <c r="J1936" s="52">
        <f>IFERROR(_xll.qlIndexFixing(Index1M,$H1936,TRUE,_xll.ohTrigger(RecalcTrigger,Trigger1M)),NA())</f>
        <v>3.0131879911940163E-2</v>
      </c>
      <c r="K1936" s="52">
        <f>IFERROR(_xll.qlIndexFixing(ONIndex1M,I1936,TRUE,_xll.ohTrigger(RecalcTrigger,Trigger1M)),NA())</f>
        <v>3.0098387126162862E-2</v>
      </c>
      <c r="L1936" s="52">
        <f>IFERROR(_xll.qlIndexFixing(Index3M,H1936,TRUE,_xll.ohTrigger(RecalcTrigger,Trigger3M)),NA())</f>
        <v>3.132392599153256E-2</v>
      </c>
      <c r="M1936" s="52">
        <f>IFERROR(_xll.qlIndexFixing(ONIndex3M,I1936,TRUE,_xll.ohTrigger(RecalcTrigger,Trigger3M)),NA())</f>
        <v>3.1218103152541588E-2</v>
      </c>
      <c r="N1936" s="52">
        <f>IFERROR(_xll.qlIndexFixing(Index6M,$H1936,TRUE,_xll.ohTrigger(RecalcTrigger,Trigger6M)),NA())</f>
        <v>3.2402234996040447E-2</v>
      </c>
      <c r="O1936" s="52">
        <f>IFERROR(_xll.qlIndexFixing(ONIndex6M,I1936,TRUE,_xll.ohTrigger(RecalcTrigger,Trigger6M)),NA())</f>
        <v>3.2187313046883048E-2</v>
      </c>
      <c r="P1936" s="52">
        <f>IFERROR(_xll.qlIndexFixing(Index1Y,$H1936,TRUE,_xll.ohTrigger(RecalcTrigger,Trigger1Y)),NA())</f>
        <v>3.4636127409580969E-2</v>
      </c>
      <c r="Q1936" s="52">
        <f>IFERROR(_xll.qlIndexFixing(ONIndex1Y,I1936,TRUE,_xll.ohTrigger(RecalcTrigger,Trigger1Y)),NA())</f>
        <v>3.4326359767593573E-2</v>
      </c>
    </row>
    <row r="1937" spans="2:17" x14ac:dyDescent="0.2">
      <c r="B1937" s="46" t="s">
        <v>51</v>
      </c>
      <c r="D1937" s="49">
        <f>_xll.qlCalendarAdvance(LocalCalendar,$D1936,B1937,"f",FALSE)</f>
        <v>52888</v>
      </c>
      <c r="E1937" s="49">
        <f>_xll.qlInterestRateIndexValueDate(IndexON,D1937)</f>
        <v>52888</v>
      </c>
      <c r="F1937" s="52">
        <f>IFERROR(_xll.qlIndexFixing(IndexON,D1937,TRUE,_xll.ohTrigger(RecalcTrigger,TriggerON)),NA())</f>
        <v>2.9368188988208033E-2</v>
      </c>
      <c r="H1937" s="49">
        <f>_xll.qlCalendarAdvance(IborCalendar,$H1936,B1937,"f",FALSE)</f>
        <v>52874</v>
      </c>
      <c r="I1937" s="49">
        <f>_xll.qlInterestRateIndexValueDate(Index1M,$H1937)</f>
        <v>52876</v>
      </c>
      <c r="J1937" s="52">
        <f>IFERROR(_xll.qlIndexFixing(Index1M,$H1937,TRUE,_xll.ohTrigger(RecalcTrigger,Trigger1M)),NA())</f>
        <v>3.0129360392319726E-2</v>
      </c>
      <c r="K1937" s="52">
        <f>IFERROR(_xll.qlIndexFixing(ONIndex1M,I1937,TRUE,_xll.ohTrigger(RecalcTrigger,Trigger1M)),NA())</f>
        <v>3.0095902473199487E-2</v>
      </c>
      <c r="L1937" s="52">
        <f>IFERROR(_xll.qlIndexFixing(Index3M,H1937,TRUE,_xll.ohTrigger(RecalcTrigger,Trigger3M)),NA())</f>
        <v>3.1322537017457464E-2</v>
      </c>
      <c r="M1937" s="52">
        <f>IFERROR(_xll.qlIndexFixing(ONIndex3M,I1937,TRUE,_xll.ohTrigger(RecalcTrigger,Trigger3M)),NA())</f>
        <v>3.1215622213487393E-2</v>
      </c>
      <c r="N1937" s="52">
        <f>IFERROR(_xll.qlIndexFixing(Index6M,$H1937,TRUE,_xll.ohTrigger(RecalcTrigger,Trigger6M)),NA())</f>
        <v>3.2399811927019635E-2</v>
      </c>
      <c r="O1937" s="52">
        <f>IFERROR(_xll.qlIndexFixing(ONIndex6M,I1937,TRUE,_xll.ohTrigger(RecalcTrigger,Trigger6M)),NA())</f>
        <v>3.2183955490330263E-2</v>
      </c>
      <c r="P1937" s="52">
        <f>IFERROR(_xll.qlIndexFixing(Index1Y,$H1937,TRUE,_xll.ohTrigger(RecalcTrigger,Trigger1Y)),NA())</f>
        <v>3.4624173148302781E-2</v>
      </c>
      <c r="Q1937" s="52">
        <f>IFERROR(_xll.qlIndexFixing(ONIndex1Y,I1937,TRUE,_xll.ohTrigger(RecalcTrigger,Trigger1Y)),NA())</f>
        <v>3.4317057479213986E-2</v>
      </c>
    </row>
    <row r="1938" spans="2:17" x14ac:dyDescent="0.2">
      <c r="B1938" s="46" t="s">
        <v>51</v>
      </c>
      <c r="D1938" s="49">
        <f>_xll.qlCalendarAdvance(LocalCalendar,$D1937,B1938,"f",FALSE)</f>
        <v>52895</v>
      </c>
      <c r="E1938" s="49">
        <f>_xll.qlInterestRateIndexValueDate(IndexON,D1938)</f>
        <v>52895</v>
      </c>
      <c r="F1938" s="52">
        <f>IFERROR(_xll.qlIndexFixing(IndexON,D1938,TRUE,_xll.ohTrigger(RecalcTrigger,TriggerON)),NA())</f>
        <v>2.9362244941113502E-2</v>
      </c>
      <c r="H1938" s="49">
        <f>_xll.qlCalendarAdvance(IborCalendar,$H1937,B1938,"f",FALSE)</f>
        <v>52881</v>
      </c>
      <c r="I1938" s="49">
        <f>_xll.qlInterestRateIndexValueDate(Index1M,$H1938)</f>
        <v>52883</v>
      </c>
      <c r="J1938" s="52">
        <f>IFERROR(_xll.qlIndexFixing(Index1M,$H1938,TRUE,_xll.ohTrigger(RecalcTrigger,Trigger1M)),NA())</f>
        <v>3.012682803830824E-2</v>
      </c>
      <c r="K1938" s="52">
        <f>IFERROR(_xll.qlIndexFixing(ONIndex1M,I1938,TRUE,_xll.ohTrigger(RecalcTrigger,Trigger1M)),NA())</f>
        <v>3.009340501847646E-2</v>
      </c>
      <c r="L1938" s="52">
        <f>IFERROR(_xll.qlIndexFixing(Index3M,H1938,TRUE,_xll.ohTrigger(RecalcTrigger,Trigger3M)),NA())</f>
        <v>3.1319963363653482E-2</v>
      </c>
      <c r="M1938" s="52">
        <f>IFERROR(_xll.qlIndexFixing(ONIndex3M,I1938,TRUE,_xll.ohTrigger(RecalcTrigger,Trigger3M)),NA())</f>
        <v>3.1213131607925604E-2</v>
      </c>
      <c r="N1938" s="52">
        <f>IFERROR(_xll.qlIndexFixing(Index6M,$H1938,TRUE,_xll.ohTrigger(RecalcTrigger,Trigger6M)),NA())</f>
        <v>3.2396185192889039E-2</v>
      </c>
      <c r="O1938" s="52">
        <f>IFERROR(_xll.qlIndexFixing(ONIndex6M,I1938,TRUE,_xll.ohTrigger(RecalcTrigger,Trigger6M)),NA())</f>
        <v>3.218058278141811E-2</v>
      </c>
      <c r="P1938" s="52">
        <f>IFERROR(_xll.qlIndexFixing(Index1Y,$H1938,TRUE,_xll.ohTrigger(RecalcTrigger,Trigger1Y)),NA())</f>
        <v>3.4612158594143773E-2</v>
      </c>
      <c r="Q1938" s="52">
        <f>IFERROR(_xll.qlIndexFixing(ONIndex1Y,I1938,TRUE,_xll.ohTrigger(RecalcTrigger,Trigger1Y)),NA())</f>
        <v>3.4307659233352439E-2</v>
      </c>
    </row>
    <row r="1939" spans="2:17" x14ac:dyDescent="0.2">
      <c r="B1939" s="46" t="s">
        <v>51</v>
      </c>
      <c r="D1939" s="49">
        <f>_xll.qlCalendarAdvance(LocalCalendar,$D1938,B1939,"f",FALSE)</f>
        <v>52902</v>
      </c>
      <c r="E1939" s="49">
        <f>_xll.qlInterestRateIndexValueDate(IndexON,D1939)</f>
        <v>52902</v>
      </c>
      <c r="F1939" s="52">
        <f>IFERROR(_xll.qlIndexFixing(IndexON,D1939,TRUE,_xll.ohTrigger(RecalcTrigger,TriggerON)),NA())</f>
        <v>2.9356260282424884E-2</v>
      </c>
      <c r="H1939" s="49">
        <f>_xll.qlCalendarAdvance(IborCalendar,$H1938,B1939,"f",FALSE)</f>
        <v>52888</v>
      </c>
      <c r="I1939" s="49">
        <f>_xll.qlInterestRateIndexValueDate(Index1M,$H1939)</f>
        <v>52890</v>
      </c>
      <c r="J1939" s="52">
        <f>IFERROR(_xll.qlIndexFixing(Index1M,$H1939,TRUE,_xll.ohTrigger(RecalcTrigger,Trigger1M)),NA())</f>
        <v>3.0124282849918194E-2</v>
      </c>
      <c r="K1939" s="52">
        <f>IFERROR(_xll.qlIndexFixing(ONIndex1M,I1939,TRUE,_xll.ohTrigger(RecalcTrigger,Trigger1M)),NA())</f>
        <v>3.0090894761833908E-2</v>
      </c>
      <c r="L1939" s="52">
        <f>IFERROR(_xll.qlIndexFixing(Index3M,H1939,TRUE,_xll.ohTrigger(RecalcTrigger,Trigger3M)),NA())</f>
        <v>3.1317379968422702E-2</v>
      </c>
      <c r="M1939" s="52">
        <f>IFERROR(_xll.qlIndexFixing(ONIndex3M,I1939,TRUE,_xll.ohTrigger(RecalcTrigger,Trigger3M)),NA())</f>
        <v>3.1210631335776284E-2</v>
      </c>
      <c r="N1939" s="52">
        <f>IFERROR(_xll.qlIndexFixing(Index6M,$H1939,TRUE,_xll.ohTrigger(RecalcTrigger,Trigger6M)),NA())</f>
        <v>3.2392543066115241E-2</v>
      </c>
      <c r="O1939" s="52">
        <f>IFERROR(_xll.qlIndexFixing(ONIndex6M,I1939,TRUE,_xll.ohTrigger(RecalcTrigger,Trigger6M)),NA())</f>
        <v>3.2177194919986718E-2</v>
      </c>
      <c r="P1939" s="52">
        <f>IFERROR(_xll.qlIndexFixing(Index1Y,$H1939,TRUE,_xll.ohTrigger(RecalcTrigger,Trigger1Y)),NA())</f>
        <v>3.4600086498503491E-2</v>
      </c>
      <c r="Q1939" s="52">
        <f>IFERROR(_xll.qlIndexFixing(ONIndex1Y,I1939,TRUE,_xll.ohTrigger(RecalcTrigger,Trigger1Y)),NA())</f>
        <v>3.4298165029769123E-2</v>
      </c>
    </row>
    <row r="1940" spans="2:17" x14ac:dyDescent="0.2">
      <c r="B1940" s="46" t="s">
        <v>51</v>
      </c>
      <c r="D1940" s="49">
        <f>_xll.qlCalendarAdvance(LocalCalendar,$D1939,B1940,"f",FALSE)</f>
        <v>52909</v>
      </c>
      <c r="E1940" s="49">
        <f>_xll.qlInterestRateIndexValueDate(IndexON,D1940)</f>
        <v>52909</v>
      </c>
      <c r="F1940" s="52">
        <f>IFERROR(_xll.qlIndexFixing(IndexON,D1940,TRUE,_xll.ohTrigger(RecalcTrigger,TriggerON)),NA())</f>
        <v>2.9350235012222115E-2</v>
      </c>
      <c r="H1940" s="49">
        <f>_xll.qlCalendarAdvance(IborCalendar,$H1939,B1940,"f",FALSE)</f>
        <v>52895</v>
      </c>
      <c r="I1940" s="49">
        <f>_xll.qlInterestRateIndexValueDate(Index1M,$H1940)</f>
        <v>52897</v>
      </c>
      <c r="J1940" s="52">
        <f>IFERROR(_xll.qlIndexFixing(Index1M,$H1940,TRUE,_xll.ohTrigger(RecalcTrigger,Trigger1M)),NA())</f>
        <v>3.0121724827162077E-2</v>
      </c>
      <c r="K1940" s="52">
        <f>IFERROR(_xll.qlIndexFixing(ONIndex1M,I1940,TRUE,_xll.ohTrigger(RecalcTrigger,Trigger1M)),NA())</f>
        <v>3.0088371703751449E-2</v>
      </c>
      <c r="L1940" s="52">
        <f>IFERROR(_xll.qlIndexFixing(Index3M,H1940,TRUE,_xll.ohTrigger(RecalcTrigger,Trigger3M)),NA())</f>
        <v>3.1314786831783369E-2</v>
      </c>
      <c r="M1940" s="52">
        <f>IFERROR(_xll.qlIndexFixing(ONIndex3M,I1940,TRUE,_xll.ohTrigger(RecalcTrigger,Trigger3M)),NA())</f>
        <v>3.1208121396959498E-2</v>
      </c>
      <c r="N1940" s="52">
        <f>IFERROR(_xll.qlIndexFixing(Index6M,$H1940,TRUE,_xll.ohTrigger(RecalcTrigger,Trigger6M)),NA())</f>
        <v>3.2388885546781689E-2</v>
      </c>
      <c r="O1940" s="52">
        <f>IFERROR(_xll.qlIndexFixing(ONIndex6M,I1940,TRUE,_xll.ohTrigger(RecalcTrigger,Trigger6M)),NA())</f>
        <v>3.2173791906275895E-2</v>
      </c>
      <c r="P1940" s="52">
        <f>IFERROR(_xll.qlIndexFixing(Index1Y,$H1940,TRUE,_xll.ohTrigger(RecalcTrigger,Trigger1Y)),NA())</f>
        <v>3.4587959612660361E-2</v>
      </c>
      <c r="Q1940" s="52">
        <f>IFERROR(_xll.qlIndexFixing(ONIndex1Y,I1940,TRUE,_xll.ohTrigger(RecalcTrigger,Trigger1Y)),NA())</f>
        <v>3.4288574868783783E-2</v>
      </c>
    </row>
    <row r="1941" spans="2:17" x14ac:dyDescent="0.2">
      <c r="B1941" s="46" t="s">
        <v>51</v>
      </c>
      <c r="D1941" s="49">
        <f>_xll.qlCalendarAdvance(LocalCalendar,$D1940,B1941,"f",FALSE)</f>
        <v>52916</v>
      </c>
      <c r="E1941" s="49">
        <f>_xll.qlInterestRateIndexValueDate(IndexON,D1941)</f>
        <v>52916</v>
      </c>
      <c r="F1941" s="52">
        <f>IFERROR(_xll.qlIndexFixing(IndexON,D1941,TRUE,_xll.ohTrigger(RecalcTrigger,TriggerON)),NA())</f>
        <v>2.9344169130425257E-2</v>
      </c>
      <c r="H1941" s="49">
        <f>_xll.qlCalendarAdvance(IborCalendar,$H1940,B1941,"f",FALSE)</f>
        <v>52902</v>
      </c>
      <c r="I1941" s="49">
        <f>_xll.qlInterestRateIndexValueDate(Index1M,$H1941)</f>
        <v>52904</v>
      </c>
      <c r="J1941" s="52">
        <f>IFERROR(_xll.qlIndexFixing(Index1M,$H1941,TRUE,_xll.ohTrigger(RecalcTrigger,Trigger1M)),NA())</f>
        <v>3.0119153970042389E-2</v>
      </c>
      <c r="K1941" s="52">
        <f>IFERROR(_xll.qlIndexFixing(ONIndex1M,I1941,TRUE,_xll.ohTrigger(RecalcTrigger,Trigger1M)),NA())</f>
        <v>3.0085835843749464E-2</v>
      </c>
      <c r="L1941" s="52">
        <f>IFERROR(_xll.qlIndexFixing(Index3M,H1941,TRUE,_xll.ohTrigger(RecalcTrigger,Trigger3M)),NA())</f>
        <v>3.1312183953753736E-2</v>
      </c>
      <c r="M1941" s="52">
        <f>IFERROR(_xll.qlIndexFixing(ONIndex3M,I1941,TRUE,_xll.ohTrigger(RecalcTrigger,Trigger3M)),NA())</f>
        <v>3.1205601791635118E-2</v>
      </c>
      <c r="N1941" s="52">
        <f>IFERROR(_xll.qlIndexFixing(Index6M,$H1941,TRUE,_xll.ohTrigger(RecalcTrigger,Trigger6M)),NA())</f>
        <v>3.2384031484750726E-2</v>
      </c>
      <c r="O1941" s="52">
        <f>IFERROR(_xll.qlIndexFixing(ONIndex6M,I1941,TRUE,_xll.ohTrigger(RecalcTrigger,Trigger6M)),NA())</f>
        <v>3.2170373740045832E-2</v>
      </c>
      <c r="P1941" s="52">
        <f>IFERROR(_xll.qlIndexFixing(Index1Y,$H1941,TRUE,_xll.ohTrigger(RecalcTrigger,Trigger1Y)),NA())</f>
        <v>3.4575780687771063E-2</v>
      </c>
      <c r="Q1941" s="52">
        <f>IFERROR(_xll.qlIndexFixing(ONIndex1Y,I1941,TRUE,_xll.ohTrigger(RecalcTrigger,Trigger1Y)),NA())</f>
        <v>3.4278888750076675E-2</v>
      </c>
    </row>
    <row r="1942" spans="2:17" x14ac:dyDescent="0.2">
      <c r="B1942" s="46" t="s">
        <v>51</v>
      </c>
      <c r="D1942" s="49">
        <f>_xll.qlCalendarAdvance(LocalCalendar,$D1941,B1942,"f",FALSE)</f>
        <v>52923</v>
      </c>
      <c r="E1942" s="49">
        <f>_xll.qlInterestRateIndexValueDate(IndexON,D1942)</f>
        <v>52923</v>
      </c>
      <c r="F1942" s="52">
        <f>IFERROR(_xll.qlIndexFixing(IndexON,D1942,TRUE,_xll.ohTrigger(RecalcTrigger,TriggerON)),NA())</f>
        <v>2.9338062637034312E-2</v>
      </c>
      <c r="H1942" s="49">
        <f>_xll.qlCalendarAdvance(IborCalendar,$H1941,B1942,"f",FALSE)</f>
        <v>52909</v>
      </c>
      <c r="I1942" s="49">
        <f>_xll.qlInterestRateIndexValueDate(Index1M,$H1942)</f>
        <v>52911</v>
      </c>
      <c r="J1942" s="52">
        <f>IFERROR(_xll.qlIndexFixing(Index1M,$H1942,TRUE,_xll.ohTrigger(RecalcTrigger,Trigger1M)),NA())</f>
        <v>3.0116570278569121E-2</v>
      </c>
      <c r="K1942" s="52">
        <f>IFERROR(_xll.qlIndexFixing(ONIndex1M,I1942,TRUE,_xll.ohTrigger(RecalcTrigger,Trigger1M)),NA())</f>
        <v>3.0086510134892386E-2</v>
      </c>
      <c r="L1942" s="52">
        <f>IFERROR(_xll.qlIndexFixing(Index3M,H1942,TRUE,_xll.ohTrigger(RecalcTrigger,Trigger3M)),NA())</f>
        <v>3.1309571334353782E-2</v>
      </c>
      <c r="M1942" s="52">
        <f>IFERROR(_xll.qlIndexFixing(ONIndex3M,I1942,TRUE,_xll.ohTrigger(RecalcTrigger,Trigger3M)),NA())</f>
        <v>3.1206586044034701E-2</v>
      </c>
      <c r="N1942" s="52">
        <f>IFERROR(_xll.qlIndexFixing(Index6M,$H1942,TRUE,_xll.ohTrigger(RecalcTrigger,Trigger6M)),NA())</f>
        <v>3.2380344608975889E-2</v>
      </c>
      <c r="O1942" s="52">
        <f>IFERROR(_xll.qlIndexFixing(ONIndex6M,I1942,TRUE,_xll.ohTrigger(RecalcTrigger,Trigger6M)),NA())</f>
        <v>3.2170513905085407E-2</v>
      </c>
      <c r="P1942" s="52">
        <f>IFERROR(_xll.qlIndexFixing(Index1Y,$H1942,TRUE,_xll.ohTrigger(RecalcTrigger,Trigger1Y)),NA())</f>
        <v>3.4565744096205234E-2</v>
      </c>
      <c r="Q1942" s="52">
        <f>IFERROR(_xll.qlIndexFixing(ONIndex1Y,I1942,TRUE,_xll.ohTrigger(RecalcTrigger,Trigger1Y)),NA())</f>
        <v>3.4271889729713401E-2</v>
      </c>
    </row>
    <row r="1943" spans="2:17" x14ac:dyDescent="0.2">
      <c r="B1943" s="46" t="s">
        <v>51</v>
      </c>
      <c r="D1943" s="49">
        <f>_xll.qlCalendarAdvance(LocalCalendar,$D1942,B1943,"f",FALSE)</f>
        <v>52930</v>
      </c>
      <c r="E1943" s="49">
        <f>_xll.qlInterestRateIndexValueDate(IndexON,D1943)</f>
        <v>52930</v>
      </c>
      <c r="F1943" s="52">
        <f>IFERROR(_xll.qlIndexFixing(IndexON,D1943,TRUE,_xll.ohTrigger(RecalcTrigger,TriggerON)),NA())</f>
        <v>2.9331915532209152E-2</v>
      </c>
      <c r="H1943" s="49">
        <f>_xll.qlCalendarAdvance(IborCalendar,$H1942,B1943,"f",FALSE)</f>
        <v>52916</v>
      </c>
      <c r="I1943" s="49">
        <f>_xll.qlInterestRateIndexValueDate(Index1M,$H1943)</f>
        <v>52918</v>
      </c>
      <c r="J1943" s="52">
        <f>IFERROR(_xll.qlIndexFixing(Index1M,$H1943,TRUE,_xll.ohTrigger(RecalcTrigger,Trigger1M)),NA())</f>
        <v>3.0113973752749768E-2</v>
      </c>
      <c r="K1943" s="52">
        <f>IFERROR(_xll.qlIndexFixing(ONIndex1M,I1943,TRUE,_xll.ohTrigger(RecalcTrigger,Trigger1M)),NA())</f>
        <v>3.0080725718706347E-2</v>
      </c>
      <c r="L1943" s="52">
        <f>IFERROR(_xll.qlIndexFixing(Index3M,H1943,TRUE,_xll.ohTrigger(RecalcTrigger,Trigger3M)),NA())</f>
        <v>3.1306948973604365E-2</v>
      </c>
      <c r="M1943" s="52">
        <f>IFERROR(_xll.qlIndexFixing(ONIndex3M,I1943,TRUE,_xll.ohTrigger(RecalcTrigger,Trigger3M)),NA())</f>
        <v>3.1200533581303702E-2</v>
      </c>
      <c r="N1943" s="52">
        <f>IFERROR(_xll.qlIndexFixing(Index6M,$H1943,TRUE,_xll.ohTrigger(RecalcTrigger,Trigger6M)),NA())</f>
        <v>3.2376642342224149E-2</v>
      </c>
      <c r="O1943" s="52">
        <f>IFERROR(_xll.qlIndexFixing(ONIndex6M,I1943,TRUE,_xll.ohTrigger(RecalcTrigger,Trigger6M)),NA())</f>
        <v>3.2163491950667478E-2</v>
      </c>
      <c r="P1943" s="52">
        <f>IFERROR(_xll.qlIndexFixing(Index1Y,$H1943,TRUE,_xll.ohTrigger(RecalcTrigger,Trigger1Y)),NA())</f>
        <v>3.4551277724868323E-2</v>
      </c>
      <c r="Q1943" s="52">
        <f>IFERROR(_xll.qlIndexFixing(ONIndex1Y,I1943,TRUE,_xll.ohTrigger(RecalcTrigger,Trigger1Y)),NA())</f>
        <v>3.4259228640136641E-2</v>
      </c>
    </row>
    <row r="1944" spans="2:17" x14ac:dyDescent="0.2">
      <c r="B1944" s="46" t="s">
        <v>51</v>
      </c>
      <c r="D1944" s="49">
        <f>_xll.qlCalendarAdvance(LocalCalendar,$D1943,B1944,"f",FALSE)</f>
        <v>52937</v>
      </c>
      <c r="E1944" s="49">
        <f>_xll.qlInterestRateIndexValueDate(IndexON,D1944)</f>
        <v>52937</v>
      </c>
      <c r="F1944" s="52">
        <f>IFERROR(_xll.qlIndexFixing(IndexON,D1944,TRUE,_xll.ohTrigger(RecalcTrigger,TriggerON)),NA())</f>
        <v>2.9325727815630032E-2</v>
      </c>
      <c r="H1944" s="49">
        <f>_xll.qlCalendarAdvance(IborCalendar,$H1943,B1944,"f",FALSE)</f>
        <v>52923</v>
      </c>
      <c r="I1944" s="49">
        <f>_xll.qlInterestRateIndexValueDate(Index1M,$H1944)</f>
        <v>52926</v>
      </c>
      <c r="J1944" s="52">
        <f>IFERROR(_xll.qlIndexFixing(Index1M,$H1944,TRUE,_xll.ohTrigger(RecalcTrigger,Trigger1M)),NA())</f>
        <v>3.0112061028505402E-2</v>
      </c>
      <c r="K1944" s="52">
        <f>IFERROR(_xll.qlIndexFixing(ONIndex1M,I1944,TRUE,_xll.ohTrigger(RecalcTrigger,Trigger1M)),NA())</f>
        <v>3.0079926499775311E-2</v>
      </c>
      <c r="L1944" s="52">
        <f>IFERROR(_xll.qlIndexFixing(Index3M,H1944,TRUE,_xll.ohTrigger(RecalcTrigger,Trigger3M)),NA())</f>
        <v>3.1306274878650835E-2</v>
      </c>
      <c r="M1944" s="52">
        <f>IFERROR(_xll.qlIndexFixing(ONIndex3M,I1944,TRUE,_xll.ohTrigger(RecalcTrigger,Trigger3M)),NA())</f>
        <v>3.119995856454949E-2</v>
      </c>
      <c r="N1944" s="52">
        <f>IFERROR(_xll.qlIndexFixing(Index6M,$H1944,TRUE,_xll.ohTrigger(RecalcTrigger,Trigger6M)),NA())</f>
        <v>3.2372392334236624E-2</v>
      </c>
      <c r="O1944" s="52">
        <f>IFERROR(_xll.qlIndexFixing(ONIndex6M,I1944,TRUE,_xll.ohTrigger(RecalcTrigger,Trigger6M)),NA())</f>
        <v>3.2161908707797338E-2</v>
      </c>
      <c r="P1944" s="52">
        <f>IFERROR(_xll.qlIndexFixing(Index1Y,$H1944,TRUE,_xll.ohTrigger(RecalcTrigger,Trigger1Y)),NA())</f>
        <v>3.4538649261103616E-2</v>
      </c>
      <c r="Q1944" s="52">
        <f>IFERROR(_xll.qlIndexFixing(ONIndex1Y,I1944,TRUE,_xll.ohTrigger(RecalcTrigger,Trigger1Y)),NA())</f>
        <v>3.4249644582136085E-2</v>
      </c>
    </row>
    <row r="1945" spans="2:17" x14ac:dyDescent="0.2">
      <c r="B1945" s="46" t="s">
        <v>51</v>
      </c>
      <c r="D1945" s="49">
        <f>_xll.qlCalendarAdvance(LocalCalendar,$D1944,B1945,"f",FALSE)</f>
        <v>52944</v>
      </c>
      <c r="E1945" s="49">
        <f>_xll.qlInterestRateIndexValueDate(IndexON,D1945)</f>
        <v>52944</v>
      </c>
      <c r="F1945" s="52">
        <f>IFERROR(_xll.qlIndexFixing(IndexON,D1945,TRUE,_xll.ohTrigger(RecalcTrigger,TriggerON)),NA())</f>
        <v>2.9319499487696632E-2</v>
      </c>
      <c r="H1945" s="49">
        <f>_xll.qlCalendarAdvance(IborCalendar,$H1944,B1945,"f",FALSE)</f>
        <v>52930</v>
      </c>
      <c r="I1945" s="49">
        <f>_xll.qlInterestRateIndexValueDate(Index1M,$H1945)</f>
        <v>52932</v>
      </c>
      <c r="J1945" s="52">
        <f>IFERROR(_xll.qlIndexFixing(Index1M,$H1945,TRUE,_xll.ohTrigger(RecalcTrigger,Trigger1M)),NA())</f>
        <v>3.0109811673817436E-2</v>
      </c>
      <c r="K1945" s="52">
        <f>IFERROR(_xll.qlIndexFixing(ONIndex1M,I1945,TRUE,_xll.ohTrigger(RecalcTrigger,Trigger1M)),NA())</f>
        <v>3.0075564386784492E-2</v>
      </c>
      <c r="L1945" s="52">
        <f>IFERROR(_xll.qlIndexFixing(Index3M,H1945,TRUE,_xll.ohTrigger(RecalcTrigger,Trigger3M)),NA())</f>
        <v>3.1299341713118878E-2</v>
      </c>
      <c r="M1945" s="52">
        <f>IFERROR(_xll.qlIndexFixing(ONIndex3M,I1945,TRUE,_xll.ohTrigger(RecalcTrigger,Trigger3M)),NA())</f>
        <v>3.1195426704702101E-2</v>
      </c>
      <c r="N1945" s="52">
        <f>IFERROR(_xll.qlIndexFixing(Index6M,$H1945,TRUE,_xll.ohTrigger(RecalcTrigger,Trigger6M)),NA())</f>
        <v>3.2370367064672168E-2</v>
      </c>
      <c r="O1945" s="52">
        <f>IFERROR(_xll.qlIndexFixing(ONIndex6M,I1945,TRUE,_xll.ohTrigger(RecalcTrigger,Trigger6M)),NA())</f>
        <v>3.2156549551611846E-2</v>
      </c>
      <c r="P1945" s="52">
        <f>IFERROR(_xll.qlIndexFixing(Index1Y,$H1945,TRUE,_xll.ohTrigger(RecalcTrigger,Trigger1Y)),NA())</f>
        <v>3.4526599616569537E-2</v>
      </c>
      <c r="Q1945" s="52">
        <f>IFERROR(_xll.qlIndexFixing(ONIndex1Y,I1945,TRUE,_xll.ohTrigger(RecalcTrigger,Trigger1Y)),NA())</f>
        <v>3.4239184699949021E-2</v>
      </c>
    </row>
    <row r="1946" spans="2:17" x14ac:dyDescent="0.2">
      <c r="B1946" s="46" t="s">
        <v>51</v>
      </c>
      <c r="D1946" s="49">
        <f>_xll.qlCalendarAdvance(LocalCalendar,$D1945,B1946,"f",FALSE)</f>
        <v>52951</v>
      </c>
      <c r="E1946" s="49">
        <f>_xll.qlInterestRateIndexValueDate(IndexON,D1946)</f>
        <v>52951</v>
      </c>
      <c r="F1946" s="52">
        <f>IFERROR(_xll.qlIndexFixing(IndexON,D1946,TRUE,_xll.ohTrigger(RecalcTrigger,TriggerON)),NA())</f>
        <v>2.9313230548169145E-2</v>
      </c>
      <c r="H1946" s="49">
        <f>_xll.qlCalendarAdvance(IborCalendar,$H1945,B1946,"f",FALSE)</f>
        <v>52937</v>
      </c>
      <c r="I1946" s="49">
        <f>_xll.qlInterestRateIndexValueDate(Index1M,$H1946)</f>
        <v>52939</v>
      </c>
      <c r="J1946" s="52">
        <f>IFERROR(_xll.qlIndexFixing(Index1M,$H1946,TRUE,_xll.ohTrigger(RecalcTrigger,Trigger1M)),NA())</f>
        <v>3.0106107169332597E-2</v>
      </c>
      <c r="K1946" s="52">
        <f>IFERROR(_xll.qlIndexFixing(ONIndex1M,I1946,TRUE,_xll.ohTrigger(RecalcTrigger,Trigger1M)),NA())</f>
        <v>3.0072964518303991E-2</v>
      </c>
      <c r="L1946" s="52">
        <f>IFERROR(_xll.qlIndexFixing(Index3M,H1946,TRUE,_xll.ohTrigger(RecalcTrigger,Trigger3M)),NA())</f>
        <v>3.1296691979021851E-2</v>
      </c>
      <c r="M1946" s="52">
        <f>IFERROR(_xll.qlIndexFixing(ONIndex3M,I1946,TRUE,_xll.ohTrigger(RecalcTrigger,Trigger3M)),NA())</f>
        <v>3.119285876659994E-2</v>
      </c>
      <c r="N1946" s="52">
        <f>IFERROR(_xll.qlIndexFixing(Index6M,$H1946,TRUE,_xll.ohTrigger(RecalcTrigger,Trigger6M)),NA())</f>
        <v>3.2366617191757568E-2</v>
      </c>
      <c r="O1946" s="52">
        <f>IFERROR(_xll.qlIndexFixing(ONIndex6M,I1946,TRUE,_xll.ohTrigger(RecalcTrigger,Trigger6M)),NA())</f>
        <v>3.2153055623505011E-2</v>
      </c>
      <c r="P1946" s="52">
        <f>IFERROR(_xll.qlIndexFixing(Index1Y,$H1946,TRUE,_xll.ohTrigger(RecalcTrigger,Trigger1Y)),NA())</f>
        <v>3.4514201759459948E-2</v>
      </c>
      <c r="Q1946" s="52">
        <f>IFERROR(_xll.qlIndexFixing(ONIndex1Y,I1946,TRUE,_xll.ohTrigger(RecalcTrigger,Trigger1Y)),NA())</f>
        <v>3.4229018793592303E-2</v>
      </c>
    </row>
    <row r="1947" spans="2:17" x14ac:dyDescent="0.2">
      <c r="B1947" s="46" t="s">
        <v>51</v>
      </c>
      <c r="D1947" s="49">
        <f>_xll.qlCalendarAdvance(LocalCalendar,$D1946,B1947,"f",FALSE)</f>
        <v>52958</v>
      </c>
      <c r="E1947" s="49">
        <f>_xll.qlInterestRateIndexValueDate(IndexON,D1947)</f>
        <v>52958</v>
      </c>
      <c r="F1947" s="52">
        <f>IFERROR(_xll.qlIndexFixing(IndexON,D1947,TRUE,_xll.ohTrigger(RecalcTrigger,TriggerON)),NA())</f>
        <v>2.9306920997127506E-2</v>
      </c>
      <c r="H1947" s="49">
        <f>_xll.qlCalendarAdvance(IborCalendar,$H1946,B1947,"f",FALSE)</f>
        <v>52944</v>
      </c>
      <c r="I1947" s="49">
        <f>_xll.qlInterestRateIndexValueDate(Index1M,$H1947)</f>
        <v>52946</v>
      </c>
      <c r="J1947" s="52">
        <f>IFERROR(_xll.qlIndexFixing(Index1M,$H1947,TRUE,_xll.ohTrigger(RecalcTrigger,Trigger1M)),NA())</f>
        <v>3.0104526507076818E-2</v>
      </c>
      <c r="K1947" s="52">
        <f>IFERROR(_xll.qlIndexFixing(ONIndex1M,I1947,TRUE,_xll.ohTrigger(RecalcTrigger,Trigger1M)),NA())</f>
        <v>3.0070351848063837E-2</v>
      </c>
      <c r="L1947" s="52">
        <f>IFERROR(_xll.qlIndexFixing(Index3M,H1947,TRUE,_xll.ohTrigger(RecalcTrigger,Trigger3M)),NA())</f>
        <v>3.1294032505296165E-2</v>
      </c>
      <c r="M1947" s="52">
        <f>IFERROR(_xll.qlIndexFixing(ONIndex3M,I1947,TRUE,_xll.ohTrigger(RecalcTrigger,Trigger3M)),NA())</f>
        <v>3.1190281161910249E-2</v>
      </c>
      <c r="N1947" s="52">
        <f>IFERROR(_xll.qlIndexFixing(Index6M,$H1947,TRUE,_xll.ohTrigger(RecalcTrigger,Trigger6M)),NA())</f>
        <v>3.236285192687878E-2</v>
      </c>
      <c r="O1947" s="52">
        <f>IFERROR(_xll.qlIndexFixing(ONIndex6M,I1947,TRUE,_xll.ohTrigger(RecalcTrigger,Trigger6M)),NA())</f>
        <v>3.2149546543118745E-2</v>
      </c>
      <c r="P1947" s="52">
        <f>IFERROR(_xll.qlIndexFixing(Index1Y,$H1947,TRUE,_xll.ohTrigger(RecalcTrigger,Trigger1Y)),NA())</f>
        <v>3.4501768367620998E-2</v>
      </c>
      <c r="Q1947" s="52">
        <f>IFERROR(_xll.qlIndexFixing(ONIndex1Y,I1947,TRUE,_xll.ohTrigger(RecalcTrigger,Trigger1Y)),NA())</f>
        <v>3.421875692983356E-2</v>
      </c>
    </row>
    <row r="1948" spans="2:17" x14ac:dyDescent="0.2">
      <c r="B1948" s="46" t="s">
        <v>51</v>
      </c>
      <c r="D1948" s="49">
        <f>_xll.qlCalendarAdvance(LocalCalendar,$D1947,B1948,"f",FALSE)</f>
        <v>52965</v>
      </c>
      <c r="E1948" s="49">
        <f>_xll.qlInterestRateIndexValueDate(IndexON,D1948)</f>
        <v>52965</v>
      </c>
      <c r="F1948" s="52">
        <f>IFERROR(_xll.qlIndexFixing(IndexON,D1948,TRUE,_xll.ohTrigger(RecalcTrigger,TriggerON)),NA())</f>
        <v>2.9300570834491779E-2</v>
      </c>
      <c r="H1948" s="49">
        <f>_xll.qlCalendarAdvance(IborCalendar,$H1947,B1948,"f",FALSE)</f>
        <v>52951</v>
      </c>
      <c r="I1948" s="49">
        <f>_xll.qlInterestRateIndexValueDate(Index1M,$H1948)</f>
        <v>52953</v>
      </c>
      <c r="J1948" s="52">
        <f>IFERROR(_xll.qlIndexFixing(Index1M,$H1948,TRUE,_xll.ohTrigger(RecalcTrigger,Trigger1M)),NA())</f>
        <v>3.0100798608831414E-2</v>
      </c>
      <c r="K1948" s="52">
        <f>IFERROR(_xll.qlIndexFixing(ONIndex1M,I1948,TRUE,_xll.ohTrigger(RecalcTrigger,Trigger1M)),NA())</f>
        <v>3.006772637606403E-2</v>
      </c>
      <c r="L1948" s="52">
        <f>IFERROR(_xll.qlIndexFixing(Index3M,H1948,TRUE,_xll.ohTrigger(RecalcTrigger,Trigger3M)),NA())</f>
        <v>3.1291363291963137E-2</v>
      </c>
      <c r="M1948" s="52">
        <f>IFERROR(_xll.qlIndexFixing(ONIndex3M,I1948,TRUE,_xll.ohTrigger(RecalcTrigger,Trigger3M)),NA())</f>
        <v>3.1187693890633028E-2</v>
      </c>
      <c r="N1948" s="52">
        <f>IFERROR(_xll.qlIndexFixing(Index6M,$H1948,TRUE,_xll.ohTrigger(RecalcTrigger,Trigger6M)),NA())</f>
        <v>3.235907127012233E-2</v>
      </c>
      <c r="O1948" s="52">
        <f>IFERROR(_xll.qlIndexFixing(ONIndex6M,I1948,TRUE,_xll.ohTrigger(RecalcTrigger,Trigger6M)),NA())</f>
        <v>3.214602231021324E-2</v>
      </c>
      <c r="P1948" s="52">
        <f>IFERROR(_xll.qlIndexFixing(Index1Y,$H1948,TRUE,_xll.ohTrigger(RecalcTrigger,Trigger1Y)),NA())</f>
        <v>3.4489302191322416E-2</v>
      </c>
      <c r="Q1948" s="52">
        <f>IFERROR(_xll.qlIndexFixing(ONIndex1Y,I1948,TRUE,_xll.ohTrigger(RecalcTrigger,Trigger1Y)),NA())</f>
        <v>3.4208399108432985E-2</v>
      </c>
    </row>
    <row r="1949" spans="2:17" x14ac:dyDescent="0.2">
      <c r="B1949" s="46" t="s">
        <v>51</v>
      </c>
      <c r="D1949" s="49">
        <f>_xll.qlCalendarAdvance(LocalCalendar,$D1948,B1949,"f",FALSE)</f>
        <v>52972</v>
      </c>
      <c r="E1949" s="49">
        <f>_xll.qlInterestRateIndexValueDate(IndexON,D1949)</f>
        <v>52972</v>
      </c>
      <c r="F1949" s="52">
        <f>IFERROR(_xll.qlIndexFixing(IndexON,D1949,TRUE,_xll.ohTrigger(RecalcTrigger,TriggerON)),NA())</f>
        <v>2.9294180060261965E-2</v>
      </c>
      <c r="H1949" s="49">
        <f>_xll.qlCalendarAdvance(IborCalendar,$H1948,B1949,"f",FALSE)</f>
        <v>52959</v>
      </c>
      <c r="I1949" s="49">
        <f>_xll.qlInterestRateIndexValueDate(Index1M,$H1949)</f>
        <v>52961</v>
      </c>
      <c r="J1949" s="52">
        <f>IFERROR(_xll.qlIndexFixing(Index1M,$H1949,TRUE,_xll.ohTrigger(RecalcTrigger,Trigger1M)),NA())</f>
        <v>3.0097742096345803E-2</v>
      </c>
      <c r="K1949" s="52">
        <f>IFERROR(_xll.qlIndexFixing(ONIndex1M,I1949,TRUE,_xll.ohTrigger(RecalcTrigger,Trigger1M)),NA())</f>
        <v>3.0067908858433245E-2</v>
      </c>
      <c r="L1949" s="52">
        <f>IFERROR(_xll.qlIndexFixing(Index3M,H1949,TRUE,_xll.ohTrigger(RecalcTrigger,Trigger3M)),NA())</f>
        <v>3.128946366591781E-2</v>
      </c>
      <c r="M1949" s="52">
        <f>IFERROR(_xll.qlIndexFixing(ONIndex3M,I1949,TRUE,_xll.ohTrigger(RecalcTrigger,Trigger3M)),NA())</f>
        <v>3.1188219127407102E-2</v>
      </c>
      <c r="N1949" s="52">
        <f>IFERROR(_xll.qlIndexFixing(Index6M,$H1949,TRUE,_xll.ohTrigger(RecalcTrigger,Trigger6M)),NA())</f>
        <v>3.2354731672717393E-2</v>
      </c>
      <c r="O1949" s="52">
        <f>IFERROR(_xll.qlIndexFixing(ONIndex6M,I1949,TRUE,_xll.ohTrigger(RecalcTrigger,Trigger6M)),NA())</f>
        <v>3.2145519656694432E-2</v>
      </c>
      <c r="P1949" s="52">
        <f>IFERROR(_xll.qlIndexFixing(Index1Y,$H1949,TRUE,_xll.ohTrigger(RecalcTrigger,Trigger1Y)),NA())</f>
        <v>3.4474297219917509E-2</v>
      </c>
      <c r="Q1949" s="52">
        <f>IFERROR(_xll.qlIndexFixing(ONIndex1Y,I1949,TRUE,_xll.ohTrigger(RecalcTrigger,Trigger1Y)),NA())</f>
        <v>3.4199059510178209E-2</v>
      </c>
    </row>
    <row r="1950" spans="2:17" x14ac:dyDescent="0.2">
      <c r="B1950" s="46" t="s">
        <v>51</v>
      </c>
      <c r="D1950" s="49">
        <f>_xll.qlCalendarAdvance(LocalCalendar,$D1949,B1950,"f",FALSE)</f>
        <v>52979</v>
      </c>
      <c r="E1950" s="49">
        <f>_xll.qlInterestRateIndexValueDate(IndexON,D1950)</f>
        <v>52979</v>
      </c>
      <c r="F1950" s="52">
        <f>IFERROR(_xll.qlIndexFixing(IndexON,D1950,TRUE,_xll.ohTrigger(RecalcTrigger,TriggerON)),NA())</f>
        <v>2.9287748674597935E-2</v>
      </c>
      <c r="H1950" s="49">
        <f>_xll.qlCalendarAdvance(IborCalendar,$H1949,B1950,"f",FALSE)</f>
        <v>52966</v>
      </c>
      <c r="I1950" s="49">
        <f>_xll.qlInterestRateIndexValueDate(Index1M,$H1950)</f>
        <v>52968</v>
      </c>
      <c r="J1950" s="52">
        <f>IFERROR(_xll.qlIndexFixing(Index1M,$H1950,TRUE,_xll.ohTrigger(RecalcTrigger,Trigger1M)),NA())</f>
        <v>3.0093990229723665E-2</v>
      </c>
      <c r="K1950" s="52">
        <f>IFERROR(_xll.qlIndexFixing(ONIndex1M,I1950,TRUE,_xll.ohTrigger(RecalcTrigger,Trigger1M)),NA())</f>
        <v>3.0064187498313188E-2</v>
      </c>
      <c r="L1950" s="52">
        <f>IFERROR(_xll.qlIndexFixing(Index3M,H1950,TRUE,_xll.ohTrigger(RecalcTrigger,Trigger3M)),NA())</f>
        <v>3.1285610752557425E-2</v>
      </c>
      <c r="M1950" s="52">
        <f>IFERROR(_xll.qlIndexFixing(ONIndex3M,I1950,TRUE,_xll.ohTrigger(RecalcTrigger,Trigger3M)),NA())</f>
        <v>3.1184444677414547E-2</v>
      </c>
      <c r="N1950" s="52">
        <f>IFERROR(_xll.qlIndexFixing(Index6M,$H1950,TRUE,_xll.ohTrigger(RecalcTrigger,Trigger6M)),NA())</f>
        <v>3.2349750081780898E-2</v>
      </c>
      <c r="O1950" s="52">
        <f>IFERROR(_xll.qlIndexFixing(ONIndex6M,I1950,TRUE,_xll.ohTrigger(RecalcTrigger,Trigger6M)),NA())</f>
        <v>3.2140779018972054E-2</v>
      </c>
      <c r="P1950" s="52">
        <f>IFERROR(_xll.qlIndexFixing(Index1Y,$H1950,TRUE,_xll.ohTrigger(RecalcTrigger,Trigger1Y)),NA())</f>
        <v>3.4463933418723634E-2</v>
      </c>
      <c r="Q1950" s="52">
        <f>IFERROR(_xll.qlIndexFixing(ONIndex1Y,I1950,TRUE,_xll.ohTrigger(RecalcTrigger,Trigger1Y)),NA())</f>
        <v>3.418760923762143E-2</v>
      </c>
    </row>
    <row r="1951" spans="2:17" x14ac:dyDescent="0.2">
      <c r="B1951" s="46" t="s">
        <v>51</v>
      </c>
      <c r="D1951" s="49">
        <f>_xll.qlCalendarAdvance(LocalCalendar,$D1950,B1951,"f",FALSE)</f>
        <v>52986</v>
      </c>
      <c r="E1951" s="49">
        <f>_xll.qlInterestRateIndexValueDate(IndexON,D1951)</f>
        <v>52986</v>
      </c>
      <c r="F1951" s="52">
        <f>IFERROR(_xll.qlIndexFixing(IndexON,D1951,TRUE,_xll.ohTrigger(RecalcTrigger,TriggerON)),NA())</f>
        <v>2.9281276677259882E-2</v>
      </c>
      <c r="H1951" s="49">
        <f>_xll.qlCalendarAdvance(IborCalendar,$H1950,B1951,"f",FALSE)</f>
        <v>52973</v>
      </c>
      <c r="I1951" s="49">
        <f>_xll.qlInterestRateIndexValueDate(Index1M,$H1951)</f>
        <v>52975</v>
      </c>
      <c r="J1951" s="52">
        <f>IFERROR(_xll.qlIndexFixing(Index1M,$H1951,TRUE,_xll.ohTrigger(RecalcTrigger,Trigger1M)),NA())</f>
        <v>3.0091290338153998E-2</v>
      </c>
      <c r="K1951" s="52">
        <f>IFERROR(_xll.qlIndexFixing(ONIndex1M,I1951,TRUE,_xll.ohTrigger(RecalcTrigger,Trigger1M)),NA())</f>
        <v>3.0062583427916678E-2</v>
      </c>
      <c r="L1951" s="52">
        <f>IFERROR(_xll.qlIndexFixing(Index3M,H1951,TRUE,_xll.ohTrigger(RecalcTrigger,Trigger3M)),NA())</f>
        <v>3.128291092915525E-2</v>
      </c>
      <c r="M1951" s="52">
        <f>IFERROR(_xll.qlIndexFixing(ONIndex3M,I1951,TRUE,_xll.ohTrigger(RecalcTrigger,Trigger3M)),NA())</f>
        <v>3.1182987988245259E-2</v>
      </c>
      <c r="N1951" s="52">
        <f>IFERROR(_xll.qlIndexFixing(Index6M,$H1951,TRUE,_xll.ohTrigger(RecalcTrigger,Trigger6M)),NA())</f>
        <v>3.2345923116465648E-2</v>
      </c>
      <c r="O1951" s="52">
        <f>IFERROR(_xll.qlIndexFixing(ONIndex6M,I1951,TRUE,_xll.ohTrigger(RecalcTrigger,Trigger6M)),NA())</f>
        <v>3.2138382694892886E-2</v>
      </c>
      <c r="P1951" s="52">
        <f>IFERROR(_xll.qlIndexFixing(Index1Y,$H1951,TRUE,_xll.ohTrigger(RecalcTrigger,Trigger1Y)),NA())</f>
        <v>3.4452102614803574E-2</v>
      </c>
      <c r="Q1951" s="52">
        <f>IFERROR(_xll.qlIndexFixing(ONIndex1Y,I1951,TRUE,_xll.ohTrigger(RecalcTrigger,Trigger1Y)),NA())</f>
        <v>3.4177789481040222E-2</v>
      </c>
    </row>
    <row r="1952" spans="2:17" x14ac:dyDescent="0.2">
      <c r="B1952" s="46" t="s">
        <v>51</v>
      </c>
      <c r="D1952" s="49">
        <f>_xll.qlCalendarAdvance(LocalCalendar,$D1951,B1952,"f",FALSE)</f>
        <v>52993</v>
      </c>
      <c r="E1952" s="49">
        <f>_xll.qlInterestRateIndexValueDate(IndexON,D1952)</f>
        <v>52993</v>
      </c>
      <c r="F1952" s="52">
        <f>IFERROR(_xll.qlIndexFixing(IndexON,D1952,TRUE,_xll.ohTrigger(RecalcTrigger,TriggerON)),NA())</f>
        <v>2.9274764068487613E-2</v>
      </c>
      <c r="H1952" s="49">
        <f>_xll.qlCalendarAdvance(IborCalendar,$H1951,B1952,"f",FALSE)</f>
        <v>52980</v>
      </c>
      <c r="I1952" s="49">
        <f>_xll.qlInterestRateIndexValueDate(Index1M,$H1952)</f>
        <v>52982</v>
      </c>
      <c r="J1952" s="52">
        <f>IFERROR(_xll.qlIndexFixing(Index1M,$H1952,TRUE,_xll.ohTrigger(RecalcTrigger,Trigger1M)),NA())</f>
        <v>3.0089638995233203E-2</v>
      </c>
      <c r="K1952" s="52">
        <f>IFERROR(_xll.qlIndexFixing(ONIndex1M,I1952,TRUE,_xll.ohTrigger(RecalcTrigger,Trigger1M)),NA())</f>
        <v>3.0058838733948434E-2</v>
      </c>
      <c r="L1952" s="52">
        <f>IFERROR(_xll.qlIndexFixing(Index3M,H1952,TRUE,_xll.ohTrigger(RecalcTrigger,Trigger3M)),NA())</f>
        <v>3.128020136622478E-2</v>
      </c>
      <c r="M1952" s="52">
        <f>IFERROR(_xll.qlIndexFixing(ONIndex3M,I1952,TRUE,_xll.ohTrigger(RecalcTrigger,Trigger3M)),NA())</f>
        <v>3.1179196036053014E-2</v>
      </c>
      <c r="N1952" s="52">
        <f>IFERROR(_xll.qlIndexFixing(Index6M,$H1952,TRUE,_xll.ohTrigger(RecalcTrigger,Trigger6M)),NA())</f>
        <v>3.2342081832010046E-2</v>
      </c>
      <c r="O1952" s="52">
        <f>IFERROR(_xll.qlIndexFixing(ONIndex6M,I1952,TRUE,_xll.ohTrigger(RecalcTrigger,Trigger6M)),NA())</f>
        <v>3.2133614549181289E-2</v>
      </c>
      <c r="P1952" s="52">
        <f>IFERROR(_xll.qlIndexFixing(Index1Y,$H1952,TRUE,_xll.ohTrigger(RecalcTrigger,Trigger1Y)),NA())</f>
        <v>3.4438808775966515E-2</v>
      </c>
      <c r="Q1952" s="52">
        <f>IFERROR(_xll.qlIndexFixing(ONIndex1Y,I1952,TRUE,_xll.ohTrigger(RecalcTrigger,Trigger1Y)),NA())</f>
        <v>3.4166162988524817E-2</v>
      </c>
    </row>
    <row r="1953" spans="2:17" x14ac:dyDescent="0.2">
      <c r="B1953" s="46" t="s">
        <v>51</v>
      </c>
      <c r="D1953" s="49">
        <f>_xll.qlCalendarAdvance(LocalCalendar,$D1952,B1953,"f",FALSE)</f>
        <v>53000</v>
      </c>
      <c r="E1953" s="49">
        <f>_xll.qlInterestRateIndexValueDate(IndexON,D1953)</f>
        <v>53000</v>
      </c>
      <c r="F1953" s="52">
        <f>IFERROR(_xll.qlIndexFixing(IndexON,D1953,TRUE,_xll.ohTrigger(RecalcTrigger,TriggerON)),NA())</f>
        <v>2.9268210848201193E-2</v>
      </c>
      <c r="H1953" s="49">
        <f>_xll.qlCalendarAdvance(IborCalendar,$H1952,B1953,"f",FALSE)</f>
        <v>52987</v>
      </c>
      <c r="I1953" s="49">
        <f>_xll.qlInterestRateIndexValueDate(Index1M,$H1953)</f>
        <v>52989</v>
      </c>
      <c r="J1953" s="52">
        <f>IFERROR(_xll.qlIndexFixing(Index1M,$H1953,TRUE,_xll.ohTrigger(RecalcTrigger,Trigger1M)),NA())</f>
        <v>3.0085852055387947E-2</v>
      </c>
      <c r="K1953" s="52">
        <f>IFERROR(_xll.qlIndexFixing(ONIndex1M,I1953,TRUE,_xll.ohTrigger(RecalcTrigger,Trigger1M)),NA())</f>
        <v>3.0056145145982427E-2</v>
      </c>
      <c r="L1953" s="52">
        <f>IFERROR(_xll.qlIndexFixing(Index3M,H1953,TRUE,_xll.ohTrigger(RecalcTrigger,Trigger3M)),NA())</f>
        <v>3.1277482063786444E-2</v>
      </c>
      <c r="M1953" s="52">
        <f>IFERROR(_xll.qlIndexFixing(ONIndex3M,I1953,TRUE,_xll.ohTrigger(RecalcTrigger,Trigger3M)),NA())</f>
        <v>3.1176557213079548E-2</v>
      </c>
      <c r="N1953" s="52">
        <f>IFERROR(_xll.qlIndexFixing(Index6M,$H1953,TRUE,_xll.ohTrigger(RecalcTrigger,Trigger6M)),NA())</f>
        <v>3.2338226764020567E-2</v>
      </c>
      <c r="O1953" s="52">
        <f>IFERROR(_xll.qlIndexFixing(ONIndex6M,I1953,TRUE,_xll.ohTrigger(RecalcTrigger,Trigger6M)),NA())</f>
        <v>3.2130009581736729E-2</v>
      </c>
      <c r="P1953" s="52">
        <f>IFERROR(_xll.qlIndexFixing(Index1Y,$H1953,TRUE,_xll.ohTrigger(RecalcTrigger,Trigger1Y)),NA())</f>
        <v>3.4426217633261917E-2</v>
      </c>
      <c r="Q1953" s="52">
        <f>IFERROR(_xll.qlIndexFixing(ONIndex1Y,I1953,TRUE,_xll.ohTrigger(RecalcTrigger,Trigger1Y)),NA())</f>
        <v>3.4155295901427962E-2</v>
      </c>
    </row>
    <row r="1954" spans="2:17" x14ac:dyDescent="0.2">
      <c r="B1954" s="46" t="s">
        <v>51</v>
      </c>
      <c r="D1954" s="49">
        <f>_xll.qlCalendarAdvance(LocalCalendar,$D1953,B1954,"f",FALSE)</f>
        <v>53007</v>
      </c>
      <c r="E1954" s="49">
        <f>_xll.qlInterestRateIndexValueDate(IndexON,D1954)</f>
        <v>53007</v>
      </c>
      <c r="F1954" s="52">
        <f>IFERROR(_xll.qlIndexFixing(IndexON,D1954,TRUE,_xll.ohTrigger(RecalcTrigger,TriggerON)),NA())</f>
        <v>2.9261617016400621E-2</v>
      </c>
      <c r="H1954" s="49">
        <f>_xll.qlCalendarAdvance(IborCalendar,$H1953,B1954,"f",FALSE)</f>
        <v>52994</v>
      </c>
      <c r="I1954" s="49">
        <f>_xll.qlInterestRateIndexValueDate(Index1M,$H1954)</f>
        <v>52996</v>
      </c>
      <c r="J1954" s="52">
        <f>IFERROR(_xll.qlIndexFixing(Index1M,$H1954,TRUE,_xll.ohTrigger(RecalcTrigger,Trigger1M)),NA())</f>
        <v>3.0079936085781585E-2</v>
      </c>
      <c r="K1954" s="52">
        <f>IFERROR(_xll.qlIndexFixing(ONIndex1M,I1954,TRUE,_xll.ohTrigger(RecalcTrigger,Trigger1M)),NA())</f>
        <v>3.0053438754285011E-2</v>
      </c>
      <c r="L1954" s="52">
        <f>IFERROR(_xll.qlIndexFixing(Index3M,H1954,TRUE,_xll.ohTrigger(RecalcTrigger,Trigger3M)),NA())</f>
        <v>3.1273594821635095E-2</v>
      </c>
      <c r="M1954" s="52">
        <f>IFERROR(_xll.qlIndexFixing(ONIndex3M,I1954,TRUE,_xll.ohTrigger(RecalcTrigger,Trigger3M)),NA())</f>
        <v>3.1173908721893184E-2</v>
      </c>
      <c r="N1954" s="52">
        <f>IFERROR(_xll.qlIndexFixing(Index6M,$H1954,TRUE,_xll.ohTrigger(RecalcTrigger,Trigger6M)),NA())</f>
        <v>3.233435844809928E-2</v>
      </c>
      <c r="O1954" s="52">
        <f>IFERROR(_xll.qlIndexFixing(ONIndex6M,I1954,TRUE,_xll.ohTrigger(RecalcTrigger,Trigger6M)),NA())</f>
        <v>3.2126389459294913E-2</v>
      </c>
      <c r="P1954" s="52">
        <f>IFERROR(_xll.qlIndexFixing(Index1Y,$H1954,TRUE,_xll.ohTrigger(RecalcTrigger,Trigger1Y)),NA())</f>
        <v>3.4413610923017472E-2</v>
      </c>
      <c r="Q1954" s="52">
        <f>IFERROR(_xll.qlIndexFixing(ONIndex1Y,I1954,TRUE,_xll.ohTrigger(RecalcTrigger,Trigger1Y)),NA())</f>
        <v>3.414433283934315E-2</v>
      </c>
    </row>
    <row r="1955" spans="2:17" x14ac:dyDescent="0.2">
      <c r="B1955" s="46" t="s">
        <v>51</v>
      </c>
      <c r="D1955" s="49">
        <f>_xll.qlCalendarAdvance(LocalCalendar,$D1954,B1955,"f",FALSE)</f>
        <v>53014</v>
      </c>
      <c r="E1955" s="49">
        <f>_xll.qlInterestRateIndexValueDate(IndexON,D1955)</f>
        <v>53014</v>
      </c>
      <c r="F1955" s="52">
        <f>IFERROR(_xll.qlIndexFixing(IndexON,D1955,TRUE,_xll.ohTrigger(RecalcTrigger,TriggerON)),NA())</f>
        <v>2.9254982573005961E-2</v>
      </c>
      <c r="H1955" s="49">
        <f>_xll.qlCalendarAdvance(IborCalendar,$H1954,B1955,"f",FALSE)</f>
        <v>53001</v>
      </c>
      <c r="I1955" s="49">
        <f>_xll.qlInterestRateIndexValueDate(Index1M,$H1955)</f>
        <v>53003</v>
      </c>
      <c r="J1955" s="52">
        <f>IFERROR(_xll.qlIndexFixing(Index1M,$H1955,TRUE,_xll.ohTrigger(RecalcTrigger,Trigger1M)),NA())</f>
        <v>3.0077188299414574E-2</v>
      </c>
      <c r="K1955" s="52">
        <f>IFERROR(_xll.qlIndexFixing(ONIndex1M,I1955,TRUE,_xll.ohTrigger(RecalcTrigger,Trigger1M)),NA())</f>
        <v>3.005071955872296E-2</v>
      </c>
      <c r="L1955" s="52">
        <f>IFERROR(_xll.qlIndexFixing(Index3M,H1955,TRUE,_xll.ohTrigger(RecalcTrigger,Trigger3M)),NA())</f>
        <v>3.1270856972840676E-2</v>
      </c>
      <c r="M1955" s="52">
        <f>IFERROR(_xll.qlIndexFixing(ONIndex3M,I1955,TRUE,_xll.ohTrigger(RecalcTrigger,Trigger3M)),NA())</f>
        <v>3.1171250562547215E-2</v>
      </c>
      <c r="N1955" s="52">
        <f>IFERROR(_xll.qlIndexFixing(Index6M,$H1955,TRUE,_xll.ohTrigger(RecalcTrigger,Trigger6M)),NA())</f>
        <v>3.2330477419845592E-2</v>
      </c>
      <c r="O1955" s="52">
        <f>IFERROR(_xll.qlIndexFixing(ONIndex6M,I1955,TRUE,_xll.ohTrigger(RecalcTrigger,Trigger6M)),NA())</f>
        <v>3.2122754181855839E-2</v>
      </c>
      <c r="P1955" s="52">
        <f>IFERROR(_xll.qlIndexFixing(Index1Y,$H1955,TRUE,_xll.ohTrigger(RecalcTrigger,Trigger1Y)),NA())</f>
        <v>3.440099138007268E-2</v>
      </c>
      <c r="Q1955" s="52">
        <f>IFERROR(_xll.qlIndexFixing(ONIndex1Y,I1955,TRUE,_xll.ohTrigger(RecalcTrigger,Trigger1Y)),NA())</f>
        <v>3.4133273802323671E-2</v>
      </c>
    </row>
    <row r="1956" spans="2:17" x14ac:dyDescent="0.2">
      <c r="B1956" s="46" t="s">
        <v>51</v>
      </c>
      <c r="D1956" s="49">
        <f>_xll.qlCalendarAdvance(LocalCalendar,$D1955,B1956,"f",FALSE)</f>
        <v>53021</v>
      </c>
      <c r="E1956" s="49">
        <f>_xll.qlInterestRateIndexValueDate(IndexON,D1956)</f>
        <v>53021</v>
      </c>
      <c r="F1956" s="52">
        <f>IFERROR(_xll.qlIndexFixing(IndexON,D1956,TRUE,_xll.ohTrigger(RecalcTrigger,TriggerON)),NA())</f>
        <v>2.924830751809715E-2</v>
      </c>
      <c r="H1956" s="49">
        <f>_xll.qlCalendarAdvance(IborCalendar,$H1955,B1956,"f",FALSE)</f>
        <v>53008</v>
      </c>
      <c r="I1956" s="49">
        <f>_xll.qlInterestRateIndexValueDate(Index1M,$H1956)</f>
        <v>53010</v>
      </c>
      <c r="J1956" s="52">
        <f>IFERROR(_xll.qlIndexFixing(Index1M,$H1956,TRUE,_xll.ohTrigger(RecalcTrigger,Trigger1M)),NA())</f>
        <v>3.0074427683021945E-2</v>
      </c>
      <c r="K1956" s="52">
        <f>IFERROR(_xll.qlIndexFixing(ONIndex1M,I1956,TRUE,_xll.ohTrigger(RecalcTrigger,Trigger1M)),NA())</f>
        <v>3.0049045766484817E-2</v>
      </c>
      <c r="L1956" s="52">
        <f>IFERROR(_xll.qlIndexFixing(Index3M,H1956,TRUE,_xll.ohTrigger(RecalcTrigger,Trigger3M)),NA())</f>
        <v>3.1268109385418373E-2</v>
      </c>
      <c r="M1956" s="52">
        <f>IFERROR(_xll.qlIndexFixing(ONIndex3M,I1956,TRUE,_xll.ohTrigger(RecalcTrigger,Trigger3M)),NA())</f>
        <v>3.1169740932472934E-2</v>
      </c>
      <c r="N1956" s="52">
        <f>IFERROR(_xll.qlIndexFixing(Index6M,$H1956,TRUE,_xll.ohTrigger(RecalcTrigger,Trigger6M)),NA())</f>
        <v>3.2326584214854057E-2</v>
      </c>
      <c r="O1956" s="52">
        <f>IFERROR(_xll.qlIndexFixing(ONIndex6M,I1956,TRUE,_xll.ohTrigger(RecalcTrigger,Trigger6M)),NA())</f>
        <v>3.2120275054465797E-2</v>
      </c>
      <c r="P1956" s="52">
        <f>IFERROR(_xll.qlIndexFixing(Index1Y,$H1956,TRUE,_xll.ohTrigger(RecalcTrigger,Trigger1Y)),NA())</f>
        <v>3.4389084089641662E-2</v>
      </c>
      <c r="Q1956" s="52">
        <f>IFERROR(_xll.qlIndexFixing(ONIndex1Y,I1956,TRUE,_xll.ohTrigger(RecalcTrigger,Trigger1Y)),NA())</f>
        <v>3.4122934691549478E-2</v>
      </c>
    </row>
    <row r="1957" spans="2:17" x14ac:dyDescent="0.2">
      <c r="B1957" s="46" t="s">
        <v>51</v>
      </c>
      <c r="D1957" s="49">
        <f>_xll.qlCalendarAdvance(LocalCalendar,$D1956,B1957,"f",FALSE)</f>
        <v>53028</v>
      </c>
      <c r="E1957" s="49">
        <f>_xll.qlInterestRateIndexValueDate(IndexON,D1957)</f>
        <v>53028</v>
      </c>
      <c r="F1957" s="52">
        <f>IFERROR(_xll.qlIndexFixing(IndexON,D1957,TRUE,_xll.ohTrigger(RecalcTrigger,TriggerON)),NA())</f>
        <v>2.9241591851754123E-2</v>
      </c>
      <c r="H1957" s="49">
        <f>_xll.qlCalendarAdvance(IborCalendar,$H1956,B1957,"f",FALSE)</f>
        <v>53015</v>
      </c>
      <c r="I1957" s="49">
        <f>_xll.qlInterestRateIndexValueDate(Index1M,$H1957)</f>
        <v>53017</v>
      </c>
      <c r="J1957" s="52">
        <f>IFERROR(_xll.qlIndexFixing(Index1M,$H1957,TRUE,_xll.ohTrigger(RecalcTrigger,Trigger1M)),NA())</f>
        <v>3.0071654236612271E-2</v>
      </c>
      <c r="K1957" s="52">
        <f>IFERROR(_xll.qlIndexFixing(ONIndex1M,I1957,TRUE,_xll.ohTrigger(RecalcTrigger,Trigger1M)),NA())</f>
        <v>3.0045242756218116E-2</v>
      </c>
      <c r="L1957" s="52">
        <f>IFERROR(_xll.qlIndexFixing(Index3M,H1957,TRUE,_xll.ohTrigger(RecalcTrigger,Trigger3M)),NA())</f>
        <v>3.1265352059388851E-2</v>
      </c>
      <c r="M1957" s="52">
        <f>IFERROR(_xll.qlIndexFixing(ONIndex3M,I1957,TRUE,_xll.ohTrigger(RecalcTrigger,Trigger3M)),NA())</f>
        <v>3.1165905239189939E-2</v>
      </c>
      <c r="N1957" s="52">
        <f>IFERROR(_xll.qlIndexFixing(Index6M,$H1957,TRUE,_xll.ohTrigger(RecalcTrigger,Trigger6M)),NA())</f>
        <v>3.2322679368716127E-2</v>
      </c>
      <c r="O1957" s="52">
        <f>IFERROR(_xll.qlIndexFixing(ONIndex6M,I1957,TRUE,_xll.ohTrigger(RecalcTrigger,Trigger6M)),NA())</f>
        <v>3.2115438161905985E-2</v>
      </c>
      <c r="P1957" s="52">
        <f>IFERROR(_xll.qlIndexFixing(Index1Y,$H1957,TRUE,_xll.ohTrigger(RecalcTrigger,Trigger1Y)),NA())</f>
        <v>3.4375724734765023E-2</v>
      </c>
      <c r="Q1957" s="52">
        <f>IFERROR(_xll.qlIndexFixing(ONIndex1Y,I1957,TRUE,_xll.ohTrigger(RecalcTrigger,Trigger1Y)),NA())</f>
        <v>3.4110867803374134E-2</v>
      </c>
    </row>
    <row r="1958" spans="2:17" x14ac:dyDescent="0.2">
      <c r="B1958" s="46" t="s">
        <v>51</v>
      </c>
      <c r="D1958" s="49">
        <f>_xll.qlCalendarAdvance(LocalCalendar,$D1957,B1958,"f",FALSE)</f>
        <v>53035</v>
      </c>
      <c r="E1958" s="49">
        <f>_xll.qlInterestRateIndexValueDate(IndexON,D1958)</f>
        <v>53035</v>
      </c>
      <c r="F1958" s="52">
        <f>IFERROR(_xll.qlIndexFixing(IndexON,D1958,TRUE,_xll.ohTrigger(RecalcTrigger,TriggerON)),NA())</f>
        <v>2.9234835573737072E-2</v>
      </c>
      <c r="H1958" s="49">
        <f>_xll.qlCalendarAdvance(IborCalendar,$H1957,B1958,"f",FALSE)</f>
        <v>53022</v>
      </c>
      <c r="I1958" s="49">
        <f>_xll.qlInterestRateIndexValueDate(Index1M,$H1958)</f>
        <v>53024</v>
      </c>
      <c r="J1958" s="52">
        <f>IFERROR(_xll.qlIndexFixing(Index1M,$H1958,TRUE,_xll.ohTrigger(RecalcTrigger,Trigger1M)),NA())</f>
        <v>3.0072031767766537E-2</v>
      </c>
      <c r="K1958" s="52">
        <f>IFERROR(_xll.qlIndexFixing(ONIndex1M,I1958,TRUE,_xll.ohTrigger(RecalcTrigger,Trigger1M)),NA())</f>
        <v>3.0042485149222031E-2</v>
      </c>
      <c r="L1958" s="52">
        <f>IFERROR(_xll.qlIndexFixing(Index3M,H1958,TRUE,_xll.ohTrigger(RecalcTrigger,Trigger3M)),NA())</f>
        <v>3.1268357092681894E-2</v>
      </c>
      <c r="M1958" s="52">
        <f>IFERROR(_xll.qlIndexFixing(ONIndex3M,I1958,TRUE,_xll.ohTrigger(RecalcTrigger,Trigger3M)),NA())</f>
        <v>3.1163218075205279E-2</v>
      </c>
      <c r="N1958" s="52">
        <f>IFERROR(_xll.qlIndexFixing(Index6M,$H1958,TRUE,_xll.ohTrigger(RecalcTrigger,Trigger6M)),NA())</f>
        <v>3.2324559703330119E-2</v>
      </c>
      <c r="O1958" s="52">
        <f>IFERROR(_xll.qlIndexFixing(ONIndex6M,I1958,TRUE,_xll.ohTrigger(RecalcTrigger,Trigger6M)),NA())</f>
        <v>3.2111757419395204E-2</v>
      </c>
      <c r="P1958" s="52">
        <f>IFERROR(_xll.qlIndexFixing(Index1Y,$H1958,TRUE,_xll.ohTrigger(RecalcTrigger,Trigger1Y)),NA())</f>
        <v>3.4363083101403534E-2</v>
      </c>
      <c r="Q1958" s="52">
        <f>IFERROR(_xll.qlIndexFixing(ONIndex1Y,I1958,TRUE,_xll.ohTrigger(RecalcTrigger,Trigger1Y)),NA())</f>
        <v>3.4099520841524011E-2</v>
      </c>
    </row>
    <row r="1959" spans="2:17" x14ac:dyDescent="0.2">
      <c r="B1959" s="46" t="s">
        <v>51</v>
      </c>
      <c r="D1959" s="49">
        <f>_xll.qlCalendarAdvance(LocalCalendar,$D1958,B1959,"f",FALSE)</f>
        <v>53042</v>
      </c>
      <c r="E1959" s="49">
        <f>_xll.qlInterestRateIndexValueDate(IndexON,D1959)</f>
        <v>53042</v>
      </c>
      <c r="F1959" s="52">
        <f>IFERROR(_xll.qlIndexFixing(IndexON,D1959,TRUE,_xll.ohTrigger(RecalcTrigger,TriggerON)),NA())</f>
        <v>2.9228038684285806E-2</v>
      </c>
      <c r="H1959" s="49">
        <f>_xll.qlCalendarAdvance(IborCalendar,$H1958,B1959,"f",FALSE)</f>
        <v>53029</v>
      </c>
      <c r="I1959" s="49">
        <f>_xll.qlInterestRateIndexValueDate(Index1M,$H1959)</f>
        <v>53031</v>
      </c>
      <c r="J1959" s="52">
        <f>IFERROR(_xll.qlIndexFixing(Index1M,$H1959,TRUE,_xll.ohTrigger(RecalcTrigger,Trigger1M)),NA())</f>
        <v>3.0070282560932804E-2</v>
      </c>
      <c r="K1959" s="52">
        <f>IFERROR(_xll.qlIndexFixing(ONIndex1M,I1959,TRUE,_xll.ohTrigger(RecalcTrigger,Trigger1M)),NA())</f>
        <v>3.0039714738441248E-2</v>
      </c>
      <c r="L1959" s="52">
        <f>IFERROR(_xll.qlIndexFixing(Index3M,H1959,TRUE,_xll.ohTrigger(RecalcTrigger,Trigger3M)),NA())</f>
        <v>3.1265575608712785E-2</v>
      </c>
      <c r="M1959" s="52">
        <f>IFERROR(_xll.qlIndexFixing(ONIndex3M,I1959,TRUE,_xll.ohTrigger(RecalcTrigger,Trigger3M)),NA())</f>
        <v>3.1160521243034367E-2</v>
      </c>
      <c r="N1959" s="52">
        <f>IFERROR(_xll.qlIndexFixing(Index6M,$H1959,TRUE,_xll.ohTrigger(RecalcTrigger,Trigger6M)),NA())</f>
        <v>3.2319470534960419E-2</v>
      </c>
      <c r="O1959" s="52">
        <f>IFERROR(_xll.qlIndexFixing(ONIndex6M,I1959,TRUE,_xll.ohTrigger(RecalcTrigger,Trigger6M)),NA())</f>
        <v>3.2108061521940456E-2</v>
      </c>
      <c r="P1959" s="52">
        <f>IFERROR(_xll.qlIndexFixing(Index1Y,$H1959,TRUE,_xll.ohTrigger(RecalcTrigger,Trigger1Y)),NA())</f>
        <v>3.4350439573344466E-2</v>
      </c>
      <c r="Q1959" s="52">
        <f>IFERROR(_xll.qlIndexFixing(ONIndex1Y,I1959,TRUE,_xll.ohTrigger(RecalcTrigger,Trigger1Y)),NA())</f>
        <v>3.4088077904845804E-2</v>
      </c>
    </row>
    <row r="1960" spans="2:17" x14ac:dyDescent="0.2">
      <c r="B1960" s="46" t="s">
        <v>51</v>
      </c>
      <c r="D1960" s="49">
        <f>_xll.qlCalendarAdvance(LocalCalendar,$D1959,B1960,"f",FALSE)</f>
        <v>53049</v>
      </c>
      <c r="E1960" s="49">
        <f>_xll.qlInterestRateIndexValueDate(IndexON,D1960)</f>
        <v>53049</v>
      </c>
      <c r="F1960" s="52">
        <f>IFERROR(_xll.qlIndexFixing(IndexON,D1960,TRUE,_xll.ohTrigger(RecalcTrigger,TriggerON)),NA())</f>
        <v>2.9221201183320389E-2</v>
      </c>
      <c r="H1960" s="49">
        <f>_xll.qlCalendarAdvance(IborCalendar,$H1959,B1960,"f",FALSE)</f>
        <v>53036</v>
      </c>
      <c r="I1960" s="49">
        <f>_xll.qlInterestRateIndexValueDate(Index1M,$H1960)</f>
        <v>53038</v>
      </c>
      <c r="J1960" s="52">
        <f>IFERROR(_xll.qlIndexFixing(Index1M,$H1960,TRUE,_xll.ohTrigger(RecalcTrigger,Trigger1M)),NA())</f>
        <v>3.0066413820626789E-2</v>
      </c>
      <c r="K1960" s="52">
        <f>IFERROR(_xll.qlIndexFixing(ONIndex1M,I1960,TRUE,_xll.ohTrigger(RecalcTrigger,Trigger1M)),NA())</f>
        <v>3.0036931523822474E-2</v>
      </c>
      <c r="L1960" s="52">
        <f>IFERROR(_xll.qlIndexFixing(Index3M,H1960,TRUE,_xll.ohTrigger(RecalcTrigger,Trigger3M)),NA())</f>
        <v>3.1262784382096988E-2</v>
      </c>
      <c r="M1960" s="52">
        <f>IFERROR(_xll.qlIndexFixing(ONIndex3M,I1960,TRUE,_xll.ohTrigger(RecalcTrigger,Trigger3M)),NA())</f>
        <v>3.1157814742677203E-2</v>
      </c>
      <c r="N1960" s="52">
        <f>IFERROR(_xll.qlIndexFixing(Index6M,$H1960,TRUE,_xll.ohTrigger(RecalcTrigger,Trigger6M)),NA())</f>
        <v>3.2315530769482674E-2</v>
      </c>
      <c r="O1960" s="52">
        <f>IFERROR(_xll.qlIndexFixing(ONIndex6M,I1960,TRUE,_xll.ohTrigger(RecalcTrigger,Trigger6M)),NA())</f>
        <v>3.210435046938187E-2</v>
      </c>
      <c r="P1960" s="52">
        <f>IFERROR(_xll.qlIndexFixing(Index1Y,$H1960,TRUE,_xll.ohTrigger(RecalcTrigger,Trigger1Y)),NA())</f>
        <v>3.4337796884748389E-2</v>
      </c>
      <c r="Q1960" s="52">
        <f>IFERROR(_xll.qlIndexFixing(ONIndex1Y,I1960,TRUE,_xll.ohTrigger(RecalcTrigger,Trigger1Y)),NA())</f>
        <v>3.4076538993312866E-2</v>
      </c>
    </row>
    <row r="1961" spans="2:17" x14ac:dyDescent="0.2">
      <c r="B1961" s="46" t="s">
        <v>51</v>
      </c>
      <c r="D1961" s="49">
        <f>_xll.qlCalendarAdvance(LocalCalendar,$D1960,B1961,"f",FALSE)</f>
        <v>53056</v>
      </c>
      <c r="E1961" s="49">
        <f>_xll.qlInterestRateIndexValueDate(IndexON,D1961)</f>
        <v>53056</v>
      </c>
      <c r="F1961" s="52">
        <f>IFERROR(_xll.qlIndexFixing(IndexON,D1961,TRUE,_xll.ohTrigger(RecalcTrigger,TriggerON)),NA())</f>
        <v>2.921432307084082E-2</v>
      </c>
      <c r="H1961" s="49">
        <f>_xll.qlCalendarAdvance(IborCalendar,$H1960,B1961,"f",FALSE)</f>
        <v>53043</v>
      </c>
      <c r="I1961" s="49">
        <f>_xll.qlInterestRateIndexValueDate(Index1M,$H1961)</f>
        <v>53045</v>
      </c>
      <c r="J1961" s="52">
        <f>IFERROR(_xll.qlIndexFixing(Index1M,$H1961,TRUE,_xll.ohTrigger(RecalcTrigger,Trigger1M)),NA())</f>
        <v>3.0063585597355728E-2</v>
      </c>
      <c r="K1961" s="52">
        <f>IFERROR(_xll.qlIndexFixing(ONIndex1M,I1961,TRUE,_xll.ohTrigger(RecalcTrigger,Trigger1M)),NA())</f>
        <v>3.0034135505392356E-2</v>
      </c>
      <c r="L1961" s="52">
        <f>IFERROR(_xll.qlIndexFixing(Index3M,H1961,TRUE,_xll.ohTrigger(RecalcTrigger,Trigger3M)),NA())</f>
        <v>3.1259983412854915E-2</v>
      </c>
      <c r="M1961" s="52">
        <f>IFERROR(_xll.qlIndexFixing(ONIndex3M,I1961,TRUE,_xll.ohTrigger(RecalcTrigger,Trigger3M)),NA())</f>
        <v>3.1155098574080498E-2</v>
      </c>
      <c r="N1961" s="52">
        <f>IFERROR(_xll.qlIndexFixing(Index6M,$H1961,TRUE,_xll.ohTrigger(RecalcTrigger,Trigger6M)),NA())</f>
        <v>3.2311581674071339E-2</v>
      </c>
      <c r="O1961" s="52">
        <f>IFERROR(_xll.qlIndexFixing(ONIndex6M,I1961,TRUE,_xll.ohTrigger(RecalcTrigger,Trigger6M)),NA())</f>
        <v>3.2100624261879318E-2</v>
      </c>
      <c r="P1961" s="52">
        <f>IFERROR(_xll.qlIndexFixing(Index1Y,$H1961,TRUE,_xll.ohTrigger(RecalcTrigger,Trigger1Y)),NA())</f>
        <v>3.4325884967479348E-2</v>
      </c>
      <c r="Q1961" s="52">
        <f>IFERROR(_xll.qlIndexFixing(ONIndex1Y,I1961,TRUE,_xll.ohTrigger(RecalcTrigger,Trigger1Y)),NA())</f>
        <v>3.4064904107005134E-2</v>
      </c>
    </row>
    <row r="1962" spans="2:17" x14ac:dyDescent="0.2">
      <c r="B1962" s="46" t="s">
        <v>51</v>
      </c>
      <c r="D1962" s="49">
        <f>_xll.qlCalendarAdvance(LocalCalendar,$D1961,B1962,"f",FALSE)</f>
        <v>53063</v>
      </c>
      <c r="E1962" s="49">
        <f>_xll.qlInterestRateIndexValueDate(IndexON,D1962)</f>
        <v>53063</v>
      </c>
      <c r="F1962" s="52">
        <f>IFERROR(_xll.qlIndexFixing(IndexON,D1962,TRUE,_xll.ohTrigger(RecalcTrigger,TriggerON)),NA())</f>
        <v>2.9207404346847099E-2</v>
      </c>
      <c r="H1962" s="49">
        <f>_xll.qlCalendarAdvance(IborCalendar,$H1961,B1962,"f",FALSE)</f>
        <v>53050</v>
      </c>
      <c r="I1962" s="49">
        <f>_xll.qlInterestRateIndexValueDate(Index1M,$H1962)</f>
        <v>53052</v>
      </c>
      <c r="J1962" s="52">
        <f>IFERROR(_xll.qlIndexFixing(Index1M,$H1962,TRUE,_xll.ohTrigger(RecalcTrigger,Trigger1M)),NA())</f>
        <v>3.0057594554565106E-2</v>
      </c>
      <c r="K1962" s="52">
        <f>IFERROR(_xll.qlIndexFixing(ONIndex1M,I1962,TRUE,_xll.ohTrigger(RecalcTrigger,Trigger1M)),NA())</f>
        <v>3.0031326683177539E-2</v>
      </c>
      <c r="L1962" s="52">
        <f>IFERROR(_xll.qlIndexFixing(Index3M,H1962,TRUE,_xll.ohTrigger(RecalcTrigger,Trigger3M)),NA())</f>
        <v>3.1253720760658091E-2</v>
      </c>
      <c r="M1962" s="52">
        <f>IFERROR(_xll.qlIndexFixing(ONIndex3M,I1962,TRUE,_xll.ohTrigger(RecalcTrigger,Trigger3M)),NA())</f>
        <v>3.115237273729754E-2</v>
      </c>
      <c r="N1962" s="52">
        <f>IFERROR(_xll.qlIndexFixing(Index6M,$H1962,TRUE,_xll.ohTrigger(RecalcTrigger,Trigger6M)),NA())</f>
        <v>3.2304155373315678E-2</v>
      </c>
      <c r="O1962" s="52">
        <f>IFERROR(_xll.qlIndexFixing(ONIndex6M,I1962,TRUE,_xll.ohTrigger(RecalcTrigger,Trigger6M)),NA())</f>
        <v>3.2096882899379509E-2</v>
      </c>
      <c r="P1962" s="52">
        <f>IFERROR(_xll.qlIndexFixing(Index1Y,$H1962,TRUE,_xll.ohTrigger(RecalcTrigger,Trigger1Y)),NA())</f>
        <v>3.4310340762692557E-2</v>
      </c>
      <c r="Q1962" s="52">
        <f>IFERROR(_xll.qlIndexFixing(ONIndex1Y,I1962,TRUE,_xll.ohTrigger(RecalcTrigger,Trigger1Y)),NA())</f>
        <v>3.4053173245869317E-2</v>
      </c>
    </row>
    <row r="1963" spans="2:17" x14ac:dyDescent="0.2">
      <c r="B1963" s="46" t="s">
        <v>51</v>
      </c>
      <c r="D1963" s="49">
        <f>_xll.qlCalendarAdvance(LocalCalendar,$D1962,B1963,"f",FALSE)</f>
        <v>53070</v>
      </c>
      <c r="E1963" s="49">
        <f>_xll.qlInterestRateIndexValueDate(IndexON,D1963)</f>
        <v>53070</v>
      </c>
      <c r="F1963" s="52">
        <f>IFERROR(_xll.qlIndexFixing(IndexON,D1963,TRUE,_xll.ohTrigger(RecalcTrigger,TriggerON)),NA())</f>
        <v>2.9200445011339227E-2</v>
      </c>
      <c r="H1963" s="49">
        <f>_xll.qlCalendarAdvance(IborCalendar,$H1962,B1963,"f",FALSE)</f>
        <v>53057</v>
      </c>
      <c r="I1963" s="49">
        <f>_xll.qlInterestRateIndexValueDate(Index1M,$H1963)</f>
        <v>53063</v>
      </c>
      <c r="J1963" s="52">
        <f>IFERROR(_xll.qlIndexFixing(Index1M,$H1963,TRUE,_xll.ohTrigger(RecalcTrigger,Trigger1M)),NA())</f>
        <v>3.0055205966552201E-2</v>
      </c>
      <c r="K1963" s="52">
        <f>IFERROR(_xll.qlIndexFixing(ONIndex1M,I1963,TRUE,_xll.ohTrigger(RecalcTrigger,Trigger1M)),NA())</f>
        <v>3.0024787753806237E-2</v>
      </c>
      <c r="L1963" s="52">
        <f>IFERROR(_xll.qlIndexFixing(Index3M,H1963,TRUE,_xll.ohTrigger(RecalcTrigger,Trigger3M)),NA())</f>
        <v>3.1249288861335836E-2</v>
      </c>
      <c r="M1963" s="52">
        <f>IFERROR(_xll.qlIndexFixing(ONIndex3M,I1963,TRUE,_xll.ohTrigger(RecalcTrigger,Trigger3M)),NA())</f>
        <v>3.1145767293638826E-2</v>
      </c>
      <c r="N1963" s="52">
        <f>IFERROR(_xll.qlIndexFixing(Index6M,$H1963,TRUE,_xll.ohTrigger(RecalcTrigger,Trigger6M)),NA())</f>
        <v>3.2299077516739917E-2</v>
      </c>
      <c r="O1963" s="52">
        <f>IFERROR(_xll.qlIndexFixing(ONIndex6M,I1963,TRUE,_xll.ohTrigger(RecalcTrigger,Trigger6M)),NA())</f>
        <v>3.2088651597952378E-2</v>
      </c>
      <c r="P1963" s="52">
        <f>IFERROR(_xll.qlIndexFixing(Index1Y,$H1963,TRUE,_xll.ohTrigger(RecalcTrigger,Trigger1Y)),NA())</f>
        <v>3.4291231886111474E-2</v>
      </c>
      <c r="Q1963" s="52">
        <f>IFERROR(_xll.qlIndexFixing(ONIndex1Y,I1963,TRUE,_xll.ohTrigger(RecalcTrigger,Trigger1Y)),NA())</f>
        <v>3.4033031584090878E-2</v>
      </c>
    </row>
    <row r="1964" spans="2:17" x14ac:dyDescent="0.2">
      <c r="B1964" s="46" t="s">
        <v>51</v>
      </c>
      <c r="D1964" s="49">
        <f>_xll.qlCalendarAdvance(LocalCalendar,$D1963,B1964,"f",FALSE)</f>
        <v>53077</v>
      </c>
      <c r="E1964" s="49">
        <f>_xll.qlInterestRateIndexValueDate(IndexON,D1964)</f>
        <v>53077</v>
      </c>
      <c r="F1964" s="52">
        <f>IFERROR(_xll.qlIndexFixing(IndexON,D1964,TRUE,_xll.ohTrigger(RecalcTrigger,TriggerON)),NA())</f>
        <v>2.9193445064317203E-2</v>
      </c>
      <c r="H1964" s="49">
        <f>_xll.qlCalendarAdvance(IborCalendar,$H1963,B1964,"f",FALSE)</f>
        <v>53064</v>
      </c>
      <c r="I1964" s="49">
        <f>_xll.qlInterestRateIndexValueDate(Index1M,$H1964)</f>
        <v>53066</v>
      </c>
      <c r="J1964" s="52">
        <f>IFERROR(_xll.qlIndexFixing(Index1M,$H1964,TRUE,_xll.ohTrigger(RecalcTrigger,Trigger1M)),NA())</f>
        <v>3.0055023928882187E-2</v>
      </c>
      <c r="K1964" s="52">
        <f>IFERROR(_xll.qlIndexFixing(ONIndex1M,I1964,TRUE,_xll.ohTrigger(RecalcTrigger,Trigger1M)),NA())</f>
        <v>3.0025670627313872E-2</v>
      </c>
      <c r="L1964" s="52">
        <f>IFERROR(_xll.qlIndexFixing(Index3M,H1964,TRUE,_xll.ohTrigger(RecalcTrigger,Trigger3M)),NA())</f>
        <v>3.1248076114563379E-2</v>
      </c>
      <c r="M1964" s="52">
        <f>IFERROR(_xll.qlIndexFixing(ONIndex3M,I1964,TRUE,_xll.ohTrigger(RecalcTrigger,Trigger3M)),NA())</f>
        <v>3.1146892059199516E-2</v>
      </c>
      <c r="N1964" s="52">
        <f>IFERROR(_xll.qlIndexFixing(Index6M,$H1964,TRUE,_xll.ohTrigger(RecalcTrigger,Trigger6M)),NA())</f>
        <v>3.2299683650002228E-2</v>
      </c>
      <c r="O1964" s="52">
        <f>IFERROR(_xll.qlIndexFixing(ONIndex6M,I1964,TRUE,_xll.ohTrigger(RecalcTrigger,Trigger6M)),NA())</f>
        <v>3.2089354709281537E-2</v>
      </c>
      <c r="P1964" s="52">
        <f>IFERROR(_xll.qlIndexFixing(Index1Y,$H1964,TRUE,_xll.ohTrigger(RecalcTrigger,Trigger1Y)),NA())</f>
        <v>3.4287289203437828E-2</v>
      </c>
      <c r="Q1964" s="52">
        <f>IFERROR(_xll.qlIndexFixing(ONIndex1Y,I1964,TRUE,_xll.ohTrigger(RecalcTrigger,Trigger1Y)),NA())</f>
        <v>3.4029423599379882E-2</v>
      </c>
    </row>
    <row r="1965" spans="2:17" x14ac:dyDescent="0.2">
      <c r="B1965" s="46" t="s">
        <v>51</v>
      </c>
      <c r="D1965" s="49">
        <f>_xll.qlCalendarAdvance(LocalCalendar,$D1964,B1965,"f",FALSE)</f>
        <v>53084</v>
      </c>
      <c r="E1965" s="49">
        <f>_xll.qlInterestRateIndexValueDate(IndexON,D1965)</f>
        <v>53084</v>
      </c>
      <c r="F1965" s="52">
        <f>IFERROR(_xll.qlIndexFixing(IndexON,D1965,TRUE,_xll.ohTrigger(RecalcTrigger,TriggerON)),NA())</f>
        <v>2.9186404505860963E-2</v>
      </c>
      <c r="H1965" s="49">
        <f>_xll.qlCalendarAdvance(IborCalendar,$H1964,B1965,"f",FALSE)</f>
        <v>53071</v>
      </c>
      <c r="I1965" s="49">
        <f>_xll.qlInterestRateIndexValueDate(Index1M,$H1965)</f>
        <v>53073</v>
      </c>
      <c r="J1965" s="52">
        <f>IFERROR(_xll.qlIndexFixing(Index1M,$H1965,TRUE,_xll.ohTrigger(RecalcTrigger,Trigger1M)),NA())</f>
        <v>3.00521443731941E-2</v>
      </c>
      <c r="K1965" s="52">
        <f>IFERROR(_xll.qlIndexFixing(ONIndex1M,I1965,TRUE,_xll.ohTrigger(RecalcTrigger,Trigger1M)),NA())</f>
        <v>3.0022823393638376E-2</v>
      </c>
      <c r="L1965" s="52">
        <f>IFERROR(_xll.qlIndexFixing(Index3M,H1965,TRUE,_xll.ohTrigger(RecalcTrigger,Trigger3M)),NA())</f>
        <v>3.1245239786399395E-2</v>
      </c>
      <c r="M1965" s="52">
        <f>IFERROR(_xll.qlIndexFixing(ONIndex3M,I1965,TRUE,_xll.ohTrigger(RecalcTrigger,Trigger3M)),NA())</f>
        <v>3.1144137217857804E-2</v>
      </c>
      <c r="N1965" s="52">
        <f>IFERROR(_xll.qlIndexFixing(Index6M,$H1965,TRUE,_xll.ohTrigger(RecalcTrigger,Trigger6M)),NA())</f>
        <v>3.2295702476603926E-2</v>
      </c>
      <c r="O1965" s="52">
        <f>IFERROR(_xll.qlIndexFixing(ONIndex6M,I1965,TRUE,_xll.ohTrigger(RecalcTrigger,Trigger6M)),NA())</f>
        <v>3.2085567881789956E-2</v>
      </c>
      <c r="P1965" s="52">
        <f>IFERROR(_xll.qlIndexFixing(Index1Y,$H1965,TRUE,_xll.ohTrigger(RecalcTrigger,Trigger1Y)),NA())</f>
        <v>3.4274691719801527E-2</v>
      </c>
      <c r="Q1965" s="52">
        <f>IFERROR(_xll.qlIndexFixing(ONIndex1Y,I1965,TRUE,_xll.ohTrigger(RecalcTrigger,Trigger1Y)),NA())</f>
        <v>3.4017404814079555E-2</v>
      </c>
    </row>
    <row r="1966" spans="2:17" x14ac:dyDescent="0.2">
      <c r="B1966" s="46" t="s">
        <v>51</v>
      </c>
      <c r="D1966" s="49">
        <f>_xll.qlCalendarAdvance(LocalCalendar,$D1965,B1966,"f",FALSE)</f>
        <v>53091</v>
      </c>
      <c r="E1966" s="49">
        <f>_xll.qlInterestRateIndexValueDate(IndexON,D1966)</f>
        <v>53091</v>
      </c>
      <c r="F1966" s="52">
        <f>IFERROR(_xll.qlIndexFixing(IndexON,D1966,TRUE,_xll.ohTrigger(RecalcTrigger,TriggerON)),NA())</f>
        <v>2.9179323335890572E-2</v>
      </c>
      <c r="H1966" s="49">
        <f>_xll.qlCalendarAdvance(IborCalendar,$H1965,B1966,"f",FALSE)</f>
        <v>53078</v>
      </c>
      <c r="I1966" s="49">
        <f>_xll.qlInterestRateIndexValueDate(Index1M,$H1966)</f>
        <v>53080</v>
      </c>
      <c r="J1966" s="52">
        <f>IFERROR(_xll.qlIndexFixing(Index1M,$H1966,TRUE,_xll.ohTrigger(RecalcTrigger,Trigger1M)),NA())</f>
        <v>3.005134246636116E-2</v>
      </c>
      <c r="K1966" s="52">
        <f>IFERROR(_xll.qlIndexFixing(ONIndex1M,I1966,TRUE,_xll.ohTrigger(RecalcTrigger,Trigger1M)),NA())</f>
        <v>3.0021010079173127E-2</v>
      </c>
      <c r="L1966" s="52">
        <f>IFERROR(_xll.qlIndexFixing(Index3M,H1966,TRUE,_xll.ohTrigger(RecalcTrigger,Trigger3M)),NA())</f>
        <v>3.1245835864729562E-2</v>
      </c>
      <c r="M1966" s="52">
        <f>IFERROR(_xll.qlIndexFixing(ONIndex3M,I1966,TRUE,_xll.ohTrigger(RecalcTrigger,Trigger3M)),NA())</f>
        <v>3.1142521644789145E-2</v>
      </c>
      <c r="N1966" s="52">
        <f>IFERROR(_xll.qlIndexFixing(Index6M,$H1966,TRUE,_xll.ohTrigger(RecalcTrigger,Trigger6M)),NA())</f>
        <v>3.2292868225589556E-2</v>
      </c>
      <c r="O1966" s="52">
        <f>IFERROR(_xll.qlIndexFixing(ONIndex6M,I1966,TRUE,_xll.ohTrigger(RecalcTrigger,Trigger6M)),NA())</f>
        <v>3.2082923049356893E-2</v>
      </c>
      <c r="P1966" s="52">
        <f>IFERROR(_xll.qlIndexFixing(Index1Y,$H1966,TRUE,_xll.ohTrigger(RecalcTrigger,Trigger1Y)),NA())</f>
        <v>3.4262111477735363E-2</v>
      </c>
      <c r="Q1966" s="52">
        <f>IFERROR(_xll.qlIndexFixing(ONIndex1Y,I1966,TRUE,_xll.ohTrigger(RecalcTrigger,Trigger1Y)),NA())</f>
        <v>3.4006026342288109E-2</v>
      </c>
    </row>
    <row r="1967" spans="2:17" x14ac:dyDescent="0.2">
      <c r="B1967" s="46" t="s">
        <v>51</v>
      </c>
      <c r="D1967" s="49">
        <f>_xll.qlCalendarAdvance(LocalCalendar,$D1966,B1967,"f",FALSE)</f>
        <v>53098</v>
      </c>
      <c r="E1967" s="49">
        <f>_xll.qlInterestRateIndexValueDate(IndexON,D1967)</f>
        <v>53098</v>
      </c>
      <c r="F1967" s="52">
        <f>IFERROR(_xll.qlIndexFixing(IndexON,D1967,TRUE,_xll.ohTrigger(RecalcTrigger,TriggerON)),NA())</f>
        <v>2.9172201554246158E-2</v>
      </c>
      <c r="H1967" s="49">
        <f>_xll.qlCalendarAdvance(IborCalendar,$H1966,B1967,"f",FALSE)</f>
        <v>53085</v>
      </c>
      <c r="I1967" s="49">
        <f>_xll.qlInterestRateIndexValueDate(Index1M,$H1967)</f>
        <v>53087</v>
      </c>
      <c r="J1967" s="52">
        <f>IFERROR(_xll.qlIndexFixing(Index1M,$H1967,TRUE,_xll.ohTrigger(RecalcTrigger,Trigger1M)),NA())</f>
        <v>3.0046346762585732E-2</v>
      </c>
      <c r="K1967" s="52">
        <f>IFERROR(_xll.qlIndexFixing(ONIndex1M,I1967,TRUE,_xll.ohTrigger(RecalcTrigger,Trigger1M)),NA())</f>
        <v>3.0017090514933287E-2</v>
      </c>
      <c r="L1967" s="52">
        <f>IFERROR(_xll.qlIndexFixing(Index3M,H1967,TRUE,_xll.ohTrigger(RecalcTrigger,Trigger3M)),NA())</f>
        <v>3.1242979224860228E-2</v>
      </c>
      <c r="M1967" s="52">
        <f>IFERROR(_xll.qlIndexFixing(ONIndex3M,I1967,TRUE,_xll.ohTrigger(RecalcTrigger,Trigger3M)),NA())</f>
        <v>3.1138598530535688E-2</v>
      </c>
      <c r="N1967" s="52">
        <f>IFERROR(_xll.qlIndexFixing(Index6M,$H1967,TRUE,_xll.ohTrigger(RecalcTrigger,Trigger6M)),NA())</f>
        <v>3.2287720526725357E-2</v>
      </c>
      <c r="O1967" s="52">
        <f>IFERROR(_xll.qlIndexFixing(ONIndex6M,I1967,TRUE,_xll.ohTrigger(RecalcTrigger,Trigger6M)),NA())</f>
        <v>3.2077948761735087E-2</v>
      </c>
      <c r="P1967" s="52">
        <f>IFERROR(_xll.qlIndexFixing(Index1Y,$H1967,TRUE,_xll.ohTrigger(RecalcTrigger,Trigger1Y)),NA())</f>
        <v>3.4250287575280106E-2</v>
      </c>
      <c r="Q1967" s="52">
        <f>IFERROR(_xll.qlIndexFixing(ONIndex1Y,I1967,TRUE,_xll.ohTrigger(RecalcTrigger,Trigger1Y)),NA())</f>
        <v>3.3993079319500907E-2</v>
      </c>
    </row>
    <row r="1968" spans="2:17" x14ac:dyDescent="0.2">
      <c r="B1968" s="46" t="s">
        <v>51</v>
      </c>
      <c r="D1968" s="49">
        <f>_xll.qlCalendarAdvance(LocalCalendar,$D1967,B1968,"f",FALSE)</f>
        <v>53105</v>
      </c>
      <c r="E1968" s="49">
        <f>_xll.qlInterestRateIndexValueDate(IndexON,D1968)</f>
        <v>53105</v>
      </c>
      <c r="F1968" s="52">
        <f>IFERROR(_xll.qlIndexFixing(IndexON,D1968,TRUE,_xll.ohTrigger(RecalcTrigger,TriggerON)),NA())</f>
        <v>2.91650391613274E-2</v>
      </c>
      <c r="H1968" s="49">
        <f>_xll.qlCalendarAdvance(IborCalendar,$H1967,B1968,"f",FALSE)</f>
        <v>53092</v>
      </c>
      <c r="I1968" s="49">
        <f>_xll.qlInterestRateIndexValueDate(Index1M,$H1968)</f>
        <v>53094</v>
      </c>
      <c r="J1968" s="52">
        <f>IFERROR(_xll.qlIndexFixing(Index1M,$H1968,TRUE,_xll.ohTrigger(RecalcTrigger,Trigger1M)),NA())</f>
        <v>3.004342870768608E-2</v>
      </c>
      <c r="K1968" s="52">
        <f>IFERROR(_xll.qlIndexFixing(ONIndex1M,I1968,TRUE,_xll.ohTrigger(RecalcTrigger,Trigger1M)),NA())</f>
        <v>3.0014204869877048E-2</v>
      </c>
      <c r="L1968" s="52">
        <f>IFERROR(_xll.qlIndexFixing(Index3M,H1968,TRUE,_xll.ohTrigger(RecalcTrigger,Trigger3M)),NA())</f>
        <v>3.1240114045072334E-2</v>
      </c>
      <c r="M1968" s="52">
        <f>IFERROR(_xll.qlIndexFixing(ONIndex3M,I1968,TRUE,_xll.ohTrigger(RecalcTrigger,Trigger3M)),NA())</f>
        <v>3.1135814684635221E-2</v>
      </c>
      <c r="N1968" s="52">
        <f>IFERROR(_xll.qlIndexFixing(Index6M,$H1968,TRUE,_xll.ohTrigger(RecalcTrigger,Trigger6M)),NA())</f>
        <v>3.2283720798558097E-2</v>
      </c>
      <c r="O1968" s="52">
        <f>IFERROR(_xll.qlIndexFixing(ONIndex6M,I1968,TRUE,_xll.ohTrigger(RecalcTrigger,Trigger6M)),NA())</f>
        <v>3.2074116469225089E-2</v>
      </c>
      <c r="P1968" s="52">
        <f>IFERROR(_xll.qlIndexFixing(Index1Y,$H1968,TRUE,_xll.ohTrigger(RecalcTrigger,Trigger1Y)),NA())</f>
        <v>3.4237013651026042E-2</v>
      </c>
      <c r="Q1968" s="52">
        <f>IFERROR(_xll.qlIndexFixing(ONIndex1Y,I1968,TRUE,_xll.ohTrigger(RecalcTrigger,Trigger1Y)),NA())</f>
        <v>3.3980772610275878E-2</v>
      </c>
    </row>
    <row r="1969" spans="2:17" x14ac:dyDescent="0.2">
      <c r="B1969" s="46" t="s">
        <v>51</v>
      </c>
      <c r="D1969" s="49">
        <f>_xll.qlCalendarAdvance(LocalCalendar,$D1968,B1969,"f",FALSE)</f>
        <v>53112</v>
      </c>
      <c r="E1969" s="49">
        <f>_xll.qlInterestRateIndexValueDate(IndexON,D1969)</f>
        <v>53112</v>
      </c>
      <c r="F1969" s="52">
        <f>IFERROR(_xll.qlIndexFixing(IndexON,D1969,TRUE,_xll.ohTrigger(RecalcTrigger,TriggerON)),NA())</f>
        <v>2.9157836156734618E-2</v>
      </c>
      <c r="H1969" s="49">
        <f>_xll.qlCalendarAdvance(IborCalendar,$H1968,B1969,"f",FALSE)</f>
        <v>53099</v>
      </c>
      <c r="I1969" s="49">
        <f>_xll.qlInterestRateIndexValueDate(Index1M,$H1969)</f>
        <v>53101</v>
      </c>
      <c r="J1969" s="52">
        <f>IFERROR(_xll.qlIndexFixing(Index1M,$H1969,TRUE,_xll.ohTrigger(RecalcTrigger,Trigger1M)),NA())</f>
        <v>3.0040497819735681E-2</v>
      </c>
      <c r="K1969" s="52">
        <f>IFERROR(_xll.qlIndexFixing(ONIndex1M,I1969,TRUE,_xll.ohTrigger(RecalcTrigger,Trigger1M)),NA())</f>
        <v>3.0011306421009465E-2</v>
      </c>
      <c r="L1969" s="52">
        <f>IFERROR(_xll.qlIndexFixing(Index3M,H1969,TRUE,_xll.ohTrigger(RecalcTrigger,Trigger3M)),NA())</f>
        <v>3.1237240541225553E-2</v>
      </c>
      <c r="M1969" s="52">
        <f>IFERROR(_xll.qlIndexFixing(ONIndex3M,I1969,TRUE,_xll.ohTrigger(RecalcTrigger,Trigger3M)),NA())</f>
        <v>3.1133021170495212E-2</v>
      </c>
      <c r="N1969" s="52">
        <f>IFERROR(_xll.qlIndexFixing(Index6M,$H1969,TRUE,_xll.ohTrigger(RecalcTrigger,Trigger6M)),NA())</f>
        <v>3.2279715933772782E-2</v>
      </c>
      <c r="O1969" s="52">
        <f>IFERROR(_xll.qlIndexFixing(ONIndex6M,I1969,TRUE,_xll.ohTrigger(RecalcTrigger,Trigger6M)),NA())</f>
        <v>3.2070269021691189E-2</v>
      </c>
      <c r="P1969" s="52">
        <f>IFERROR(_xll.qlIndexFixing(Index1Y,$H1969,TRUE,_xll.ohTrigger(RecalcTrigger,Trigger1Y)),NA())</f>
        <v>3.422450153240246E-2</v>
      </c>
      <c r="Q1969" s="52">
        <f>IFERROR(_xll.qlIndexFixing(ONIndex1Y,I1969,TRUE,_xll.ohTrigger(RecalcTrigger,Trigger1Y)),NA())</f>
        <v>3.3968369926462572E-2</v>
      </c>
    </row>
    <row r="1970" spans="2:17" x14ac:dyDescent="0.2">
      <c r="B1970" s="46" t="s">
        <v>51</v>
      </c>
      <c r="D1970" s="49">
        <f>_xll.qlCalendarAdvance(LocalCalendar,$D1969,B1970,"f",FALSE)</f>
        <v>53119</v>
      </c>
      <c r="E1970" s="49">
        <f>_xll.qlInterestRateIndexValueDate(IndexON,D1970)</f>
        <v>53119</v>
      </c>
      <c r="F1970" s="52">
        <f>IFERROR(_xll.qlIndexFixing(IndexON,D1970,TRUE,_xll.ohTrigger(RecalcTrigger,TriggerON)),NA())</f>
        <v>2.9150592540707621E-2</v>
      </c>
      <c r="H1970" s="49">
        <f>_xll.qlCalendarAdvance(IborCalendar,$H1969,B1970,"f",FALSE)</f>
        <v>53106</v>
      </c>
      <c r="I1970" s="49">
        <f>_xll.qlInterestRateIndexValueDate(Index1M,$H1970)</f>
        <v>53108</v>
      </c>
      <c r="J1970" s="52">
        <f>IFERROR(_xll.qlIndexFixing(Index1M,$H1970,TRUE,_xll.ohTrigger(RecalcTrigger,Trigger1M)),NA())</f>
        <v>3.0037554098737106E-2</v>
      </c>
      <c r="K1970" s="52">
        <f>IFERROR(_xll.qlIndexFixing(ONIndex1M,I1970,TRUE,_xll.ohTrigger(RecalcTrigger,Trigger1M)),NA())</f>
        <v>3.0009437268383454E-2</v>
      </c>
      <c r="L1970" s="52">
        <f>IFERROR(_xll.qlIndexFixing(Index3M,H1970,TRUE,_xll.ohTrigger(RecalcTrigger,Trigger3M)),NA())</f>
        <v>3.1235502890933579E-2</v>
      </c>
      <c r="M1970" s="52">
        <f>IFERROR(_xll.qlIndexFixing(ONIndex3M,I1970,TRUE,_xll.ohTrigger(RecalcTrigger,Trigger3M)),NA())</f>
        <v>3.1131363197443029E-2</v>
      </c>
      <c r="N1970" s="52">
        <f>IFERROR(_xll.qlIndexFixing(Index6M,$H1970,TRUE,_xll.ohTrigger(RecalcTrigger,Trigger6M)),NA())</f>
        <v>3.2275706456516631E-2</v>
      </c>
      <c r="O1970" s="52">
        <f>IFERROR(_xll.qlIndexFixing(ONIndex6M,I1970,TRUE,_xll.ohTrigger(RecalcTrigger,Trigger6M)),NA())</f>
        <v>3.2067557870587571E-2</v>
      </c>
      <c r="P1970" s="52">
        <f>IFERROR(_xll.qlIndexFixing(Index1Y,$H1970,TRUE,_xll.ohTrigger(RecalcTrigger,Trigger1Y)),NA())</f>
        <v>3.421275945386032E-2</v>
      </c>
      <c r="Q1970" s="52">
        <f>IFERROR(_xll.qlIndexFixing(ONIndex1Y,I1970,TRUE,_xll.ohTrigger(RecalcTrigger,Trigger1Y)),NA())</f>
        <v>3.3956575468312433E-2</v>
      </c>
    </row>
    <row r="1971" spans="2:17" x14ac:dyDescent="0.2">
      <c r="B1971" s="46" t="s">
        <v>51</v>
      </c>
      <c r="D1971" s="49">
        <f>_xll.qlCalendarAdvance(LocalCalendar,$D1970,B1971,"f",FALSE)</f>
        <v>53126</v>
      </c>
      <c r="E1971" s="49">
        <f>_xll.qlInterestRateIndexValueDate(IndexON,D1971)</f>
        <v>53126</v>
      </c>
      <c r="F1971" s="52">
        <f>IFERROR(_xll.qlIndexFixing(IndexON,D1971,TRUE,_xll.ohTrigger(RecalcTrigger,TriggerON)),NA())</f>
        <v>2.9143308313246408E-2</v>
      </c>
      <c r="H1971" s="49">
        <f>_xll.qlCalendarAdvance(IborCalendar,$H1970,B1971,"f",FALSE)</f>
        <v>53113</v>
      </c>
      <c r="I1971" s="49">
        <f>_xll.qlInterestRateIndexValueDate(Index1M,$H1971)</f>
        <v>53115</v>
      </c>
      <c r="J1971" s="52">
        <f>IFERROR(_xll.qlIndexFixing(Index1M,$H1971,TRUE,_xll.ohTrigger(RecalcTrigger,Trigger1M)),NA())</f>
        <v>3.003459758906003E-2</v>
      </c>
      <c r="K1971" s="52">
        <f>IFERROR(_xll.qlIndexFixing(ONIndex1M,I1971,TRUE,_xll.ohTrigger(RecalcTrigger,Trigger1M)),NA())</f>
        <v>3.0005471111893556E-2</v>
      </c>
      <c r="L1971" s="52">
        <f>IFERROR(_xll.qlIndexFixing(Index3M,H1971,TRUE,_xll.ohTrigger(RecalcTrigger,Trigger3M)),NA())</f>
        <v>3.1232612626320676E-2</v>
      </c>
      <c r="M1971" s="52">
        <f>IFERROR(_xll.qlIndexFixing(ONIndex3M,I1971,TRUE,_xll.ohTrigger(RecalcTrigger,Trigger3M)),NA())</f>
        <v>3.1127405137709729E-2</v>
      </c>
      <c r="N1971" s="52">
        <f>IFERROR(_xll.qlIndexFixing(Index6M,$H1971,TRUE,_xll.ohTrigger(RecalcTrigger,Trigger6M)),NA())</f>
        <v>3.2271692890930799E-2</v>
      </c>
      <c r="O1971" s="52">
        <f>IFERROR(_xll.qlIndexFixing(ONIndex6M,I1971,TRUE,_xll.ohTrigger(RecalcTrigger,Trigger6M)),NA())</f>
        <v>3.2062528661658263E-2</v>
      </c>
      <c r="P1971" s="52">
        <f>IFERROR(_xll.qlIndexFixing(Index1Y,$H1971,TRUE,_xll.ohTrigger(RecalcTrigger,Trigger1Y)),NA())</f>
        <v>3.4199564548670222E-2</v>
      </c>
      <c r="Q1971" s="52">
        <f>IFERROR(_xll.qlIndexFixing(ONIndex1Y,I1971,TRUE,_xll.ohTrigger(RecalcTrigger,Trigger1Y)),NA())</f>
        <v>3.3943276635257646E-2</v>
      </c>
    </row>
    <row r="1972" spans="2:17" x14ac:dyDescent="0.2">
      <c r="B1972" s="46" t="s">
        <v>51</v>
      </c>
      <c r="D1972" s="49">
        <f>_xll.qlCalendarAdvance(LocalCalendar,$D1971,B1972,"f",FALSE)</f>
        <v>53133</v>
      </c>
      <c r="E1972" s="49">
        <f>_xll.qlInterestRateIndexValueDate(IndexON,D1972)</f>
        <v>53133</v>
      </c>
      <c r="F1972" s="52">
        <f>IFERROR(_xll.qlIndexFixing(IndexON,D1972,TRUE,_xll.ohTrigger(RecalcTrigger,TriggerON)),NA())</f>
        <v>2.9135983474271043E-2</v>
      </c>
      <c r="H1972" s="49">
        <f>_xll.qlCalendarAdvance(IborCalendar,$H1971,B1972,"f",FALSE)</f>
        <v>53120</v>
      </c>
      <c r="I1972" s="49">
        <f>_xll.qlInterestRateIndexValueDate(Index1M,$H1972)</f>
        <v>53122</v>
      </c>
      <c r="J1972" s="52">
        <f>IFERROR(_xll.qlIndexFixing(Index1M,$H1972,TRUE,_xll.ohTrigger(RecalcTrigger,Trigger1M)),NA())</f>
        <v>3.0031629079985349E-2</v>
      </c>
      <c r="K1972" s="52">
        <f>IFERROR(_xll.qlIndexFixing(ONIndex1M,I1972,TRUE,_xll.ohTrigger(RecalcTrigger,Trigger1M)),NA())</f>
        <v>3.0002534251618584E-2</v>
      </c>
      <c r="L1972" s="52">
        <f>IFERROR(_xll.qlIndexFixing(Index3M,H1972,TRUE,_xll.ohTrigger(RecalcTrigger,Trigger3M)),NA())</f>
        <v>3.1228572243960893E-2</v>
      </c>
      <c r="M1972" s="52">
        <f>IFERROR(_xll.qlIndexFixing(ONIndex3M,I1972,TRUE,_xll.ohTrigger(RecalcTrigger,Trigger3M)),NA())</f>
        <v>3.1124582619010965E-2</v>
      </c>
      <c r="N1972" s="52">
        <f>IFERROR(_xll.qlIndexFixing(Index6M,$H1972,TRUE,_xll.ohTrigger(RecalcTrigger,Trigger6M)),NA())</f>
        <v>3.2267675761152574E-2</v>
      </c>
      <c r="O1972" s="52">
        <f>IFERROR(_xll.qlIndexFixing(ONIndex6M,I1972,TRUE,_xll.ohTrigger(RecalcTrigger,Trigger6M)),NA())</f>
        <v>3.2058635749185882E-2</v>
      </c>
      <c r="P1972" s="52">
        <f>IFERROR(_xll.qlIndexFixing(Index1Y,$H1972,TRUE,_xll.ohTrigger(RecalcTrigger,Trigger1Y)),NA())</f>
        <v>3.4187145148785694E-2</v>
      </c>
      <c r="Q1972" s="52">
        <f>IFERROR(_xll.qlIndexFixing(ONIndex1Y,I1972,TRUE,_xll.ohTrigger(RecalcTrigger,Trigger1Y)),NA())</f>
        <v>3.3930586027892673E-2</v>
      </c>
    </row>
    <row r="1973" spans="2:17" x14ac:dyDescent="0.2">
      <c r="B1973" s="46" t="s">
        <v>51</v>
      </c>
      <c r="D1973" s="49">
        <f>_xll.qlCalendarAdvance(LocalCalendar,$D1972,B1973,"f",FALSE)</f>
        <v>53140</v>
      </c>
      <c r="E1973" s="49">
        <f>_xll.qlInterestRateIndexValueDate(IndexON,D1973)</f>
        <v>53140</v>
      </c>
      <c r="F1973" s="52">
        <f>IFERROR(_xll.qlIndexFixing(IndexON,D1973,TRUE,_xll.ohTrigger(RecalcTrigger,TriggerON)),NA())</f>
        <v>2.9128618023781527E-2</v>
      </c>
      <c r="H1973" s="49">
        <f>_xll.qlCalendarAdvance(IborCalendar,$H1972,B1973,"f",FALSE)</f>
        <v>53127</v>
      </c>
      <c r="I1973" s="49">
        <f>_xll.qlInterestRateIndexValueDate(Index1M,$H1973)</f>
        <v>53129</v>
      </c>
      <c r="J1973" s="52">
        <f>IFERROR(_xll.qlIndexFixing(Index1M,$H1973,TRUE,_xll.ohTrigger(RecalcTrigger,Trigger1M)),NA())</f>
        <v>3.0028649978924026E-2</v>
      </c>
      <c r="K1973" s="52">
        <f>IFERROR(_xll.qlIndexFixing(ONIndex1M,I1973,TRUE,_xll.ohTrigger(RecalcTrigger,Trigger1M)),NA())</f>
        <v>2.9999584587558914E-2</v>
      </c>
      <c r="L1973" s="52">
        <f>IFERROR(_xll.qlIndexFixing(Index3M,H1973,TRUE,_xll.ohTrigger(RecalcTrigger,Trigger3M)),NA())</f>
        <v>3.122566760250077E-2</v>
      </c>
      <c r="M1973" s="52">
        <f>IFERROR(_xll.qlIndexFixing(ONIndex3M,I1973,TRUE,_xll.ohTrigger(RecalcTrigger,Trigger3M)),NA())</f>
        <v>3.112175043212595E-2</v>
      </c>
      <c r="N1973" s="52">
        <f>IFERROR(_xll.qlIndexFixing(Index6M,$H1973,TRUE,_xll.ohTrigger(RecalcTrigger,Trigger6M)),NA())</f>
        <v>3.2263655591315762E-2</v>
      </c>
      <c r="O1973" s="52">
        <f>IFERROR(_xll.qlIndexFixing(ONIndex6M,I1973,TRUE,_xll.ohTrigger(RecalcTrigger,Trigger6M)),NA())</f>
        <v>3.2054727681689599E-2</v>
      </c>
      <c r="P1973" s="52">
        <f>IFERROR(_xll.qlIndexFixing(Index1Y,$H1973,TRUE,_xll.ohTrigger(RecalcTrigger,Trigger1Y)),NA())</f>
        <v>3.4174762120153128E-2</v>
      </c>
      <c r="Q1973" s="52">
        <f>IFERROR(_xll.qlIndexFixing(ONIndex1Y,I1973,TRUE,_xll.ohTrigger(RecalcTrigger,Trigger1Y)),NA())</f>
        <v>3.391779944607265E-2</v>
      </c>
    </row>
    <row r="1974" spans="2:17" x14ac:dyDescent="0.2">
      <c r="B1974" s="46" t="s">
        <v>51</v>
      </c>
      <c r="D1974" s="49">
        <f>_xll.qlCalendarAdvance(LocalCalendar,$D1973,B1974,"f",FALSE)</f>
        <v>53148</v>
      </c>
      <c r="E1974" s="49">
        <f>_xll.qlInterestRateIndexValueDate(IndexON,D1974)</f>
        <v>53148</v>
      </c>
      <c r="F1974" s="52">
        <f>IFERROR(_xll.qlIndexFixing(IndexON,D1974,TRUE,_xll.ohTrigger(RecalcTrigger,TriggerON)),NA())</f>
        <v>2.9120171509733339E-2</v>
      </c>
      <c r="H1974" s="49">
        <f>_xll.qlCalendarAdvance(IborCalendar,$H1973,B1974,"f",FALSE)</f>
        <v>53134</v>
      </c>
      <c r="I1974" s="49">
        <f>_xll.qlInterestRateIndexValueDate(Index1M,$H1974)</f>
        <v>53136</v>
      </c>
      <c r="J1974" s="52">
        <f>IFERROR(_xll.qlIndexFixing(Index1M,$H1974,TRUE,_xll.ohTrigger(RecalcTrigger,Trigger1M)),NA())</f>
        <v>3.0025661711984321E-2</v>
      </c>
      <c r="K1974" s="52">
        <f>IFERROR(_xll.qlIndexFixing(ONIndex1M,I1974,TRUE,_xll.ohTrigger(RecalcTrigger,Trigger1M)),NA())</f>
        <v>2.9996622119687899E-2</v>
      </c>
      <c r="L1974" s="52">
        <f>IFERROR(_xll.qlIndexFixing(Index3M,H1974,TRUE,_xll.ohTrigger(RecalcTrigger,Trigger3M)),NA())</f>
        <v>3.1222755716288617E-2</v>
      </c>
      <c r="M1974" s="52">
        <f>IFERROR(_xll.qlIndexFixing(ONIndex3M,I1974,TRUE,_xll.ohTrigger(RecalcTrigger,Trigger3M)),NA())</f>
        <v>3.1118908577028037E-2</v>
      </c>
      <c r="N1974" s="52">
        <f>IFERROR(_xll.qlIndexFixing(Index6M,$H1974,TRUE,_xll.ohTrigger(RecalcTrigger,Trigger6M)),NA())</f>
        <v>3.2261932071264945E-2</v>
      </c>
      <c r="O1974" s="52">
        <f>IFERROR(_xll.qlIndexFixing(ONIndex6M,I1974,TRUE,_xll.ohTrigger(RecalcTrigger,Trigger6M)),NA())</f>
        <v>3.2050804459222704E-2</v>
      </c>
      <c r="P1974" s="52">
        <f>IFERROR(_xll.qlIndexFixing(Index1Y,$H1974,TRUE,_xll.ohTrigger(RecalcTrigger,Trigger1Y)),NA())</f>
        <v>3.4162418195059274E-2</v>
      </c>
      <c r="Q1974" s="52">
        <f>IFERROR(_xll.qlIndexFixing(ONIndex1Y,I1974,TRUE,_xll.ohTrigger(RecalcTrigger,Trigger1Y)),NA())</f>
        <v>3.3904916889797576E-2</v>
      </c>
    </row>
    <row r="1975" spans="2:17" x14ac:dyDescent="0.2">
      <c r="B1975" s="46" t="s">
        <v>51</v>
      </c>
      <c r="D1975" s="49">
        <f>_xll.qlCalendarAdvance(LocalCalendar,$D1974,B1975,"f",FALSE)</f>
        <v>53155</v>
      </c>
      <c r="E1975" s="49">
        <f>_xll.qlInterestRateIndexValueDate(IndexON,D1975)</f>
        <v>53155</v>
      </c>
      <c r="F1975" s="52">
        <f>IFERROR(_xll.qlIndexFixing(IndexON,D1975,TRUE,_xll.ohTrigger(RecalcTrigger,TriggerON)),NA())</f>
        <v>2.9112788059961758E-2</v>
      </c>
      <c r="H1975" s="49">
        <f>_xll.qlCalendarAdvance(IborCalendar,$H1974,B1975,"f",FALSE)</f>
        <v>53141</v>
      </c>
      <c r="I1975" s="49">
        <f>_xll.qlInterestRateIndexValueDate(Index1M,$H1975)</f>
        <v>53143</v>
      </c>
      <c r="J1975" s="52">
        <f>IFERROR(_xll.qlIndexFixing(Index1M,$H1975,TRUE,_xll.ohTrigger(RecalcTrigger,Trigger1M)),NA())</f>
        <v>3.0022665704586022E-2</v>
      </c>
      <c r="K1975" s="52">
        <f>IFERROR(_xll.qlIndexFixing(ONIndex1M,I1975,TRUE,_xll.ohTrigger(RecalcTrigger,Trigger1M)),NA())</f>
        <v>2.9993647298098836E-2</v>
      </c>
      <c r="L1975" s="52">
        <f>IFERROR(_xll.qlIndexFixing(Index3M,H1975,TRUE,_xll.ohTrigger(RecalcTrigger,Trigger3M)),NA())</f>
        <v>3.1216416113175362E-2</v>
      </c>
      <c r="M1975" s="52">
        <f>IFERROR(_xll.qlIndexFixing(ONIndex3M,I1975,TRUE,_xll.ohTrigger(RecalcTrigger,Trigger3M)),NA())</f>
        <v>3.1116057259179541E-2</v>
      </c>
      <c r="N1975" s="52">
        <f>IFERROR(_xll.qlIndexFixing(Index6M,$H1975,TRUE,_xll.ohTrigger(RecalcTrigger,Trigger6M)),NA())</f>
        <v>3.2252161060419206E-2</v>
      </c>
      <c r="O1975" s="52">
        <f>IFERROR(_xll.qlIndexFixing(ONIndex6M,I1975,TRUE,_xll.ohTrigger(RecalcTrigger,Trigger6M)),NA())</f>
        <v>3.2046867055299799E-2</v>
      </c>
      <c r="P1975" s="52">
        <f>IFERROR(_xll.qlIndexFixing(Index1Y,$H1975,TRUE,_xll.ohTrigger(RecalcTrigger,Trigger1Y)),NA())</f>
        <v>3.4147862375892776E-2</v>
      </c>
      <c r="Q1975" s="52">
        <f>IFERROR(_xll.qlIndexFixing(ONIndex1Y,I1975,TRUE,_xll.ohTrigger(RecalcTrigger,Trigger1Y)),NA())</f>
        <v>3.3891948254538562E-2</v>
      </c>
    </row>
    <row r="1976" spans="2:17" x14ac:dyDescent="0.2">
      <c r="B1976" s="46" t="s">
        <v>51</v>
      </c>
      <c r="D1976" s="49">
        <f>_xll.qlCalendarAdvance(LocalCalendar,$D1975,B1976,"f",FALSE)</f>
        <v>53162</v>
      </c>
      <c r="E1976" s="49">
        <f>_xll.qlInterestRateIndexValueDate(IndexON,D1976)</f>
        <v>53162</v>
      </c>
      <c r="F1976" s="52">
        <f>IFERROR(_xll.qlIndexFixing(IndexON,D1976,TRUE,_xll.ohTrigger(RecalcTrigger,TriggerON)),NA())</f>
        <v>2.9105412316585699E-2</v>
      </c>
      <c r="H1976" s="49">
        <f>_xll.qlCalendarAdvance(IborCalendar,$H1975,B1976,"f",FALSE)</f>
        <v>53148</v>
      </c>
      <c r="I1976" s="49">
        <f>_xll.qlInterestRateIndexValueDate(Index1M,$H1976)</f>
        <v>53150</v>
      </c>
      <c r="J1976" s="52">
        <f>IFERROR(_xll.qlIndexFixing(Index1M,$H1976,TRUE,_xll.ohTrigger(RecalcTrigger,Trigger1M)),NA())</f>
        <v>3.0019663030131139E-2</v>
      </c>
      <c r="K1976" s="52">
        <f>IFERROR(_xll.qlIndexFixing(ONIndex1M,I1976,TRUE,_xll.ohTrigger(RecalcTrigger,Trigger1M)),NA())</f>
        <v>2.9990664623404939E-2</v>
      </c>
      <c r="L1976" s="52">
        <f>IFERROR(_xll.qlIndexFixing(Index3M,H1976,TRUE,_xll.ohTrigger(RecalcTrigger,Trigger3M)),NA())</f>
        <v>3.1218050497038893E-2</v>
      </c>
      <c r="M1976" s="52">
        <f>IFERROR(_xll.qlIndexFixing(ONIndex3M,I1976,TRUE,_xll.ohTrigger(RecalcTrigger,Trigger3M)),NA())</f>
        <v>3.1113198532697339E-2</v>
      </c>
      <c r="N1976" s="52">
        <f>IFERROR(_xll.qlIndexFixing(Index6M,$H1976,TRUE,_xll.ohTrigger(RecalcTrigger,Trigger6M)),NA())</f>
        <v>3.225158195232642E-2</v>
      </c>
      <c r="O1976" s="52">
        <f>IFERROR(_xll.qlIndexFixing(ONIndex6M,I1976,TRUE,_xll.ohTrigger(RecalcTrigger,Trigger6M)),NA())</f>
        <v>3.2042925205013617E-2</v>
      </c>
      <c r="P1976" s="52">
        <f>IFERROR(_xll.qlIndexFixing(Index1Y,$H1976,TRUE,_xll.ohTrigger(RecalcTrigger,Trigger1Y)),NA())</f>
        <v>3.4137857903923277E-2</v>
      </c>
      <c r="Q1976" s="52">
        <f>IFERROR(_xll.qlIndexFixing(ONIndex1Y,I1976,TRUE,_xll.ohTrigger(RecalcTrigger,Trigger1Y)),NA())</f>
        <v>3.3878992493940885E-2</v>
      </c>
    </row>
    <row r="1977" spans="2:17" x14ac:dyDescent="0.2">
      <c r="B1977" s="46" t="s">
        <v>51</v>
      </c>
      <c r="D1977" s="49">
        <f>_xll.qlCalendarAdvance(LocalCalendar,$D1976,B1977,"f",FALSE)</f>
        <v>53169</v>
      </c>
      <c r="E1977" s="49">
        <f>_xll.qlInterestRateIndexValueDate(IndexON,D1977)</f>
        <v>53169</v>
      </c>
      <c r="F1977" s="52">
        <f>IFERROR(_xll.qlIndexFixing(IndexON,D1977,TRUE,_xll.ohTrigger(RecalcTrigger,TriggerON)),NA())</f>
        <v>2.9098044279365354E-2</v>
      </c>
      <c r="H1977" s="49">
        <f>_xll.qlCalendarAdvance(IborCalendar,$H1976,B1977,"f",FALSE)</f>
        <v>53155</v>
      </c>
      <c r="I1977" s="49">
        <f>_xll.qlInterestRateIndexValueDate(Index1M,$H1977)</f>
        <v>53157</v>
      </c>
      <c r="J1977" s="52">
        <f>IFERROR(_xll.qlIndexFixing(Index1M,$H1977,TRUE,_xll.ohTrigger(RecalcTrigger,Trigger1M)),NA())</f>
        <v>3.0016653838301228E-2</v>
      </c>
      <c r="K1977" s="52">
        <f>IFERROR(_xll.qlIndexFixing(ONIndex1M,I1977,TRUE,_xll.ohTrigger(RecalcTrigger,Trigger1M)),NA())</f>
        <v>2.9987675445859452E-2</v>
      </c>
      <c r="L1977" s="52">
        <f>IFERROR(_xll.qlIndexFixing(Index3M,H1977,TRUE,_xll.ohTrigger(RecalcTrigger,Trigger3M)),NA())</f>
        <v>3.1213978393761097E-2</v>
      </c>
      <c r="M1977" s="52">
        <f>IFERROR(_xll.qlIndexFixing(ONIndex3M,I1977,TRUE,_xll.ohTrigger(RecalcTrigger,Trigger3M)),NA())</f>
        <v>3.1110333013781855E-2</v>
      </c>
      <c r="N1977" s="52">
        <f>IFERROR(_xll.qlIndexFixing(Index6M,$H1977,TRUE,_xll.ohTrigger(RecalcTrigger,Trigger6M)),NA())</f>
        <v>3.2248702301231384E-2</v>
      </c>
      <c r="O1977" s="52">
        <f>IFERROR(_xll.qlIndexFixing(ONIndex6M,I1977,TRUE,_xll.ohTrigger(RecalcTrigger,Trigger6M)),NA())</f>
        <v>3.2038981829067836E-2</v>
      </c>
      <c r="P1977" s="52">
        <f>IFERROR(_xll.qlIndexFixing(Index1Y,$H1977,TRUE,_xll.ohTrigger(RecalcTrigger,Trigger1Y)),NA())</f>
        <v>3.4125643879142929E-2</v>
      </c>
      <c r="Q1977" s="52">
        <f>IFERROR(_xll.qlIndexFixing(ONIndex1Y,I1977,TRUE,_xll.ohTrigger(RecalcTrigger,Trigger1Y)),NA())</f>
        <v>3.386607929420471E-2</v>
      </c>
    </row>
    <row r="1978" spans="2:17" x14ac:dyDescent="0.2">
      <c r="B1978" s="46" t="s">
        <v>51</v>
      </c>
      <c r="D1978" s="49">
        <f>_xll.qlCalendarAdvance(LocalCalendar,$D1977,B1978,"f",FALSE)</f>
        <v>53176</v>
      </c>
      <c r="E1978" s="49">
        <f>_xll.qlInterestRateIndexValueDate(IndexON,D1978)</f>
        <v>53176</v>
      </c>
      <c r="F1978" s="52">
        <f>IFERROR(_xll.qlIndexFixing(IndexON,D1978,TRUE,_xll.ohTrigger(RecalcTrigger,TriggerON)),NA())</f>
        <v>2.9090683948380658E-2</v>
      </c>
      <c r="H1978" s="49">
        <f>_xll.qlCalendarAdvance(IborCalendar,$H1977,B1978,"f",FALSE)</f>
        <v>53162</v>
      </c>
      <c r="I1978" s="49">
        <f>_xll.qlInterestRateIndexValueDate(Index1M,$H1978)</f>
        <v>53164</v>
      </c>
      <c r="J1978" s="52">
        <f>IFERROR(_xll.qlIndexFixing(Index1M,$H1978,TRUE,_xll.ohTrigger(RecalcTrigger,Trigger1M)),NA())</f>
        <v>3.0013638129096291E-2</v>
      </c>
      <c r="K1978" s="52">
        <f>IFERROR(_xll.qlIndexFixing(ONIndex1M,I1978,TRUE,_xll.ohTrigger(RecalcTrigger,Trigger1M)),NA())</f>
        <v>2.9984679765382438E-2</v>
      </c>
      <c r="L1978" s="52">
        <f>IFERROR(_xll.qlIndexFixing(Index3M,H1978,TRUE,_xll.ohTrigger(RecalcTrigger,Trigger3M)),NA())</f>
        <v>3.1211038924337482E-2</v>
      </c>
      <c r="M1978" s="52">
        <f>IFERROR(_xll.qlIndexFixing(ONIndex3M,I1978,TRUE,_xll.ohTrigger(RecalcTrigger,Trigger3M)),NA())</f>
        <v>3.1107460702433087E-2</v>
      </c>
      <c r="N1978" s="52">
        <f>IFERROR(_xll.qlIndexFixing(Index6M,$H1978,TRUE,_xll.ohTrigger(RecalcTrigger,Trigger6M)),NA())</f>
        <v>3.2243524773904887E-2</v>
      </c>
      <c r="O1978" s="52">
        <f>IFERROR(_xll.qlIndexFixing(ONIndex6M,I1978,TRUE,_xll.ohTrigger(RecalcTrigger,Trigger6M)),NA())</f>
        <v>3.2035036927355875E-2</v>
      </c>
      <c r="P1978" s="52">
        <f>IFERROR(_xll.qlIndexFixing(Index1Y,$H1978,TRUE,_xll.ohTrigger(RecalcTrigger,Trigger1Y)),NA())</f>
        <v>3.4113474028400086E-2</v>
      </c>
      <c r="Q1978" s="52">
        <f>IFERROR(_xll.qlIndexFixing(ONIndex1Y,I1978,TRUE,_xll.ohTrigger(RecalcTrigger,Trigger1Y)),NA())</f>
        <v>3.3853208655196809E-2</v>
      </c>
    </row>
    <row r="1979" spans="2:17" x14ac:dyDescent="0.2">
      <c r="B1979" s="46" t="s">
        <v>51</v>
      </c>
      <c r="D1979" s="49">
        <f>_xll.qlCalendarAdvance(LocalCalendar,$D1978,B1979,"f",FALSE)</f>
        <v>53183</v>
      </c>
      <c r="E1979" s="49">
        <f>_xll.qlInterestRateIndexValueDate(IndexON,D1979)</f>
        <v>53183</v>
      </c>
      <c r="F1979" s="52">
        <f>IFERROR(_xll.qlIndexFixing(IndexON,D1979,TRUE,_xll.ohTrigger(RecalcTrigger,TriggerON)),NA())</f>
        <v>2.9083331323711548E-2</v>
      </c>
      <c r="H1979" s="49">
        <f>_xll.qlCalendarAdvance(IborCalendar,$H1978,B1979,"f",FALSE)</f>
        <v>53169</v>
      </c>
      <c r="I1979" s="49">
        <f>_xll.qlInterestRateIndexValueDate(Index1M,$H1979)</f>
        <v>53171</v>
      </c>
      <c r="J1979" s="52">
        <f>IFERROR(_xll.qlIndexFixing(Index1M,$H1979,TRUE,_xll.ohTrigger(RecalcTrigger,Trigger1M)),NA())</f>
        <v>3.0011649255969053E-2</v>
      </c>
      <c r="K1979" s="52">
        <f>IFERROR(_xll.qlIndexFixing(ONIndex1M,I1979,TRUE,_xll.ohTrigger(RecalcTrigger,Trigger1M)),NA())</f>
        <v>2.9981677582000543E-2</v>
      </c>
      <c r="L1979" s="52">
        <f>IFERROR(_xll.qlIndexFixing(Index3M,H1979,TRUE,_xll.ohTrigger(RecalcTrigger,Trigger3M)),NA())</f>
        <v>3.1208092611092191E-2</v>
      </c>
      <c r="M1979" s="52">
        <f>IFERROR(_xll.qlIndexFixing(ONIndex3M,I1979,TRUE,_xll.ohTrigger(RecalcTrigger,Trigger3M)),NA())</f>
        <v>3.1104581598704328E-2</v>
      </c>
      <c r="N1979" s="52">
        <f>IFERROR(_xll.qlIndexFixing(Index6M,$H1979,TRUE,_xll.ohTrigger(RecalcTrigger,Trigger6M)),NA())</f>
        <v>3.2239493870895891E-2</v>
      </c>
      <c r="O1979" s="52">
        <f>IFERROR(_xll.qlIndexFixing(ONIndex6M,I1979,TRUE,_xll.ohTrigger(RecalcTrigger,Trigger6M)),NA())</f>
        <v>3.203109049990438E-2</v>
      </c>
      <c r="P1979" s="52">
        <f>IFERROR(_xll.qlIndexFixing(Index1Y,$H1979,TRUE,_xll.ohTrigger(RecalcTrigger,Trigger1Y)),NA())</f>
        <v>3.4101348350110833E-2</v>
      </c>
      <c r="Q1979" s="52">
        <f>IFERROR(_xll.qlIndexFixing(ONIndex1Y,I1979,TRUE,_xll.ohTrigger(RecalcTrigger,Trigger1Y)),NA())</f>
        <v>3.3840380577050411E-2</v>
      </c>
    </row>
    <row r="1980" spans="2:17" x14ac:dyDescent="0.2">
      <c r="B1980" s="46" t="s">
        <v>51</v>
      </c>
      <c r="D1980" s="49">
        <f>_xll.qlCalendarAdvance(LocalCalendar,$D1979,B1980,"f",FALSE)</f>
        <v>53190</v>
      </c>
      <c r="E1980" s="49">
        <f>_xll.qlInterestRateIndexValueDate(IndexON,D1980)</f>
        <v>53190</v>
      </c>
      <c r="F1980" s="52">
        <f>IFERROR(_xll.qlIndexFixing(IndexON,D1980,TRUE,_xll.ohTrigger(RecalcTrigger,TriggerON)),NA())</f>
        <v>2.9075986405358023E-2</v>
      </c>
      <c r="H1980" s="49">
        <f>_xll.qlCalendarAdvance(IborCalendar,$H1979,B1980,"f",FALSE)</f>
        <v>53176</v>
      </c>
      <c r="I1980" s="49">
        <f>_xll.qlInterestRateIndexValueDate(Index1M,$H1980)</f>
        <v>53178</v>
      </c>
      <c r="J1980" s="52">
        <f>IFERROR(_xll.qlIndexFixing(Index1M,$H1980,TRUE,_xll.ohTrigger(RecalcTrigger,Trigger1M)),NA())</f>
        <v>3.0008619794315017E-2</v>
      </c>
      <c r="K1980" s="52">
        <f>IFERROR(_xll.qlIndexFixing(ONIndex1M,I1980,TRUE,_xll.ohTrigger(RecalcTrigger,Trigger1M)),NA())</f>
        <v>2.9978668895713767E-2</v>
      </c>
      <c r="L1980" s="52">
        <f>IFERROR(_xll.qlIndexFixing(Index3M,H1980,TRUE,_xll.ohTrigger(RecalcTrigger,Trigger3M)),NA())</f>
        <v>3.1205139454040524E-2</v>
      </c>
      <c r="M1980" s="52">
        <f>IFERROR(_xll.qlIndexFixing(ONIndex3M,I1980,TRUE,_xll.ohTrigger(RecalcTrigger,Trigger3M)),NA())</f>
        <v>3.1101695702515642E-2</v>
      </c>
      <c r="N1980" s="52">
        <f>IFERROR(_xll.qlIndexFixing(Index6M,$H1980,TRUE,_xll.ohTrigger(RecalcTrigger,Trigger6M)),NA())</f>
        <v>3.2235461425366832E-2</v>
      </c>
      <c r="O1980" s="52">
        <f>IFERROR(_xll.qlIndexFixing(ONIndex6M,I1980,TRUE,_xll.ohTrigger(RecalcTrigger,Trigger6M)),NA())</f>
        <v>3.2027142546686704E-2</v>
      </c>
      <c r="P1980" s="52">
        <f>IFERROR(_xll.qlIndexFixing(Index1Y,$H1980,TRUE,_xll.ohTrigger(RecalcTrigger,Trigger1Y)),NA())</f>
        <v>3.4089266842694539E-2</v>
      </c>
      <c r="Q1980" s="52">
        <f>IFERROR(_xll.qlIndexFixing(ONIndex1Y,I1980,TRUE,_xll.ohTrigger(RecalcTrigger,Trigger1Y)),NA())</f>
        <v>3.3827595059632287E-2</v>
      </c>
    </row>
    <row r="1981" spans="2:17" x14ac:dyDescent="0.2">
      <c r="B1981" s="46" t="s">
        <v>51</v>
      </c>
      <c r="D1981" s="49">
        <f>_xll.qlCalendarAdvance(LocalCalendar,$D1980,B1981,"f",FALSE)</f>
        <v>53197</v>
      </c>
      <c r="E1981" s="49">
        <f>_xll.qlInterestRateIndexValueDate(IndexON,D1981)</f>
        <v>53197</v>
      </c>
      <c r="F1981" s="52">
        <f>IFERROR(_xll.qlIndexFixing(IndexON,D1981,TRUE,_xll.ohTrigger(RecalcTrigger,TriggerON)),NA())</f>
        <v>2.9068649193160212E-2</v>
      </c>
      <c r="H1981" s="49">
        <f>_xll.qlCalendarAdvance(IborCalendar,$H1980,B1981,"f",FALSE)</f>
        <v>53183</v>
      </c>
      <c r="I1981" s="49">
        <f>_xll.qlInterestRateIndexValueDate(Index1M,$H1981)</f>
        <v>53185</v>
      </c>
      <c r="J1981" s="52">
        <f>IFERROR(_xll.qlIndexFixing(Index1M,$H1981,TRUE,_xll.ohTrigger(RecalcTrigger,Trigger1M)),NA())</f>
        <v>3.0004551897308676E-2</v>
      </c>
      <c r="K1981" s="52">
        <f>IFERROR(_xll.qlIndexFixing(ONIndex1M,I1981,TRUE,_xll.ohTrigger(RecalcTrigger,Trigger1M)),NA())</f>
        <v>2.99756537065754E-2</v>
      </c>
      <c r="L1981" s="52">
        <f>IFERROR(_xll.qlIndexFixing(Index3M,H1981,TRUE,_xll.ohTrigger(RecalcTrigger,Trigger3M)),NA())</f>
        <v>3.1202179453198642E-2</v>
      </c>
      <c r="M1981" s="52">
        <f>IFERROR(_xll.qlIndexFixing(ONIndex3M,I1981,TRUE,_xll.ohTrigger(RecalcTrigger,Trigger3M)),NA())</f>
        <v>3.1098803013973608E-2</v>
      </c>
      <c r="N1981" s="52">
        <f>IFERROR(_xll.qlIndexFixing(Index6M,$H1981,TRUE,_xll.ohTrigger(RecalcTrigger,Trigger6M)),NA())</f>
        <v>3.2231427437327653E-2</v>
      </c>
      <c r="O1981" s="52">
        <f>IFERROR(_xll.qlIndexFixing(ONIndex6M,I1981,TRUE,_xll.ohTrigger(RecalcTrigger,Trigger6M)),NA())</f>
        <v>3.2023193067756139E-2</v>
      </c>
      <c r="P1981" s="52">
        <f>IFERROR(_xll.qlIndexFixing(Index1Y,$H1981,TRUE,_xll.ohTrigger(RecalcTrigger,Trigger1Y)),NA())</f>
        <v>3.4077229504578185E-2</v>
      </c>
      <c r="Q1981" s="52">
        <f>IFERROR(_xll.qlIndexFixing(ONIndex1Y,I1981,TRUE,_xll.ohTrigger(RecalcTrigger,Trigger1Y)),NA())</f>
        <v>3.3814852103022375E-2</v>
      </c>
    </row>
    <row r="1982" spans="2:17" x14ac:dyDescent="0.2">
      <c r="B1982" s="46" t="s">
        <v>51</v>
      </c>
      <c r="D1982" s="49">
        <f>_xll.qlCalendarAdvance(LocalCalendar,$D1981,B1982,"f",FALSE)</f>
        <v>53204</v>
      </c>
      <c r="E1982" s="49">
        <f>_xll.qlInterestRateIndexValueDate(IndexON,D1982)</f>
        <v>53204</v>
      </c>
      <c r="F1982" s="52">
        <f>IFERROR(_xll.qlIndexFixing(IndexON,D1982,TRUE,_xll.ohTrigger(RecalcTrigger,TriggerON)),NA())</f>
        <v>2.9061319687277987E-2</v>
      </c>
      <c r="H1982" s="49">
        <f>_xll.qlCalendarAdvance(IborCalendar,$H1981,B1982,"f",FALSE)</f>
        <v>53190</v>
      </c>
      <c r="I1982" s="49">
        <f>_xll.qlInterestRateIndexValueDate(Index1M,$H1982)</f>
        <v>53192</v>
      </c>
      <c r="J1982" s="52">
        <f>IFERROR(_xll.qlIndexFixing(Index1M,$H1982,TRUE,_xll.ohTrigger(RecalcTrigger,Trigger1M)),NA())</f>
        <v>3.0001510118670676E-2</v>
      </c>
      <c r="K1982" s="52">
        <f>IFERROR(_xll.qlIndexFixing(ONIndex1M,I1982,TRUE,_xll.ohTrigger(RecalcTrigger,Trigger1M)),NA())</f>
        <v>2.9972632014505507E-2</v>
      </c>
      <c r="L1982" s="52">
        <f>IFERROR(_xll.qlIndexFixing(Index3M,H1982,TRUE,_xll.ohTrigger(RecalcTrigger,Trigger3M)),NA())</f>
        <v>3.1199212608581006E-2</v>
      </c>
      <c r="M1982" s="52">
        <f>IFERROR(_xll.qlIndexFixing(ONIndex3M,I1982,TRUE,_xll.ohTrigger(RecalcTrigger,Trigger3M)),NA())</f>
        <v>3.1095903532945002E-2</v>
      </c>
      <c r="N1982" s="52">
        <f>IFERROR(_xll.qlIndexFixing(Index6M,$H1982,TRUE,_xll.ohTrigger(RecalcTrigger,Trigger6M)),NA())</f>
        <v>3.2228537731923308E-2</v>
      </c>
      <c r="O1982" s="52">
        <f>IFERROR(_xll.qlIndexFixing(ONIndex6M,I1982,TRUE,_xll.ohTrigger(RecalcTrigger,Trigger6M)),NA())</f>
        <v>3.201924206308604E-2</v>
      </c>
      <c r="P1982" s="52">
        <f>IFERROR(_xll.qlIndexFixing(Index1Y,$H1982,TRUE,_xll.ohTrigger(RecalcTrigger,Trigger1Y)),NA())</f>
        <v>3.4065236334192658E-2</v>
      </c>
      <c r="Q1982" s="52">
        <f>IFERROR(_xll.qlIndexFixing(ONIndex1Y,I1982,TRUE,_xll.ohTrigger(RecalcTrigger,Trigger1Y)),NA())</f>
        <v>3.3802151707114092E-2</v>
      </c>
    </row>
    <row r="1983" spans="2:17" x14ac:dyDescent="0.2">
      <c r="B1983" s="46" t="s">
        <v>51</v>
      </c>
      <c r="D1983" s="49">
        <f>_xll.qlCalendarAdvance(LocalCalendar,$D1982,B1983,"f",FALSE)</f>
        <v>53211</v>
      </c>
      <c r="E1983" s="49">
        <f>_xll.qlInterestRateIndexValueDate(IndexON,D1983)</f>
        <v>53211</v>
      </c>
      <c r="F1983" s="52">
        <f>IFERROR(_xll.qlIndexFixing(IndexON,D1983,TRUE,_xll.ohTrigger(RecalcTrigger,TriggerON)),NA())</f>
        <v>2.9053997887631411E-2</v>
      </c>
      <c r="H1983" s="49">
        <f>_xll.qlCalendarAdvance(IborCalendar,$H1982,B1983,"f",FALSE)</f>
        <v>53197</v>
      </c>
      <c r="I1983" s="49">
        <f>_xll.qlInterestRateIndexValueDate(Index1M,$H1983)</f>
        <v>53199</v>
      </c>
      <c r="J1983" s="52">
        <f>IFERROR(_xll.qlIndexFixing(Index1M,$H1983,TRUE,_xll.ohTrigger(RecalcTrigger,Trigger1M)),NA())</f>
        <v>2.9998461822686014E-2</v>
      </c>
      <c r="K1983" s="52">
        <f>IFERROR(_xll.qlIndexFixing(ONIndex1M,I1983,TRUE,_xll.ohTrigger(RecalcTrigger,Trigger1M)),NA())</f>
        <v>2.9970634613394331E-2</v>
      </c>
      <c r="L1983" s="52">
        <f>IFERROR(_xll.qlIndexFixing(Index3M,H1983,TRUE,_xll.ohTrigger(RecalcTrigger,Trigger3M)),NA())</f>
        <v>3.1196238920205465E-2</v>
      </c>
      <c r="M1983" s="52">
        <f>IFERROR(_xll.qlIndexFixing(ONIndex3M,I1983,TRUE,_xll.ohTrigger(RecalcTrigger,Trigger3M)),NA())</f>
        <v>3.1094132015325737E-2</v>
      </c>
      <c r="N1983" s="52">
        <f>IFERROR(_xll.qlIndexFixing(Index6M,$H1983,TRUE,_xll.ohTrigger(RecalcTrigger,Trigger6M)),NA())</f>
        <v>3.2223354833757829E-2</v>
      </c>
      <c r="O1983" s="52">
        <f>IFERROR(_xll.qlIndexFixing(ONIndex6M,I1983,TRUE,_xll.ohTrigger(RecalcTrigger,Trigger6M)),NA())</f>
        <v>3.2016430613699409E-2</v>
      </c>
      <c r="P1983" s="52">
        <f>IFERROR(_xll.qlIndexFixing(Index1Y,$H1983,TRUE,_xll.ohTrigger(RecalcTrigger,Trigger1Y)),NA())</f>
        <v>3.4054055279414651E-2</v>
      </c>
      <c r="Q1983" s="52">
        <f>IFERROR(_xll.qlIndexFixing(ONIndex1Y,I1983,TRUE,_xll.ohTrigger(RecalcTrigger,Trigger1Y)),NA())</f>
        <v>3.3790177174868319E-2</v>
      </c>
    </row>
    <row r="1984" spans="2:17" x14ac:dyDescent="0.2">
      <c r="B1984" s="46" t="s">
        <v>51</v>
      </c>
      <c r="D1984" s="49">
        <f>_xll.qlCalendarAdvance(LocalCalendar,$D1983,B1984,"f",FALSE)</f>
        <v>53218</v>
      </c>
      <c r="E1984" s="49">
        <f>_xll.qlInterestRateIndexValueDate(IndexON,D1984)</f>
        <v>53218</v>
      </c>
      <c r="F1984" s="52">
        <f>IFERROR(_xll.qlIndexFixing(IndexON,D1984,TRUE,_xll.ohTrigger(RecalcTrigger,TriggerON)),NA())</f>
        <v>2.9046683794220485E-2</v>
      </c>
      <c r="H1984" s="49">
        <f>_xll.qlCalendarAdvance(IborCalendar,$H1983,B1984,"f",FALSE)</f>
        <v>53204</v>
      </c>
      <c r="I1984" s="49">
        <f>_xll.qlInterestRateIndexValueDate(Index1M,$H1984)</f>
        <v>53206</v>
      </c>
      <c r="J1984" s="52">
        <f>IFERROR(_xll.qlIndexFixing(Index1M,$H1984,TRUE,_xll.ohTrigger(RecalcTrigger,Trigger1M)),NA())</f>
        <v>2.9995407009362422E-2</v>
      </c>
      <c r="K1984" s="52">
        <f>IFERROR(_xll.qlIndexFixing(ONIndex1M,I1984,TRUE,_xll.ohTrigger(RecalcTrigger,Trigger1M)),NA())</f>
        <v>2.9967599198394979E-2</v>
      </c>
      <c r="L1984" s="52">
        <f>IFERROR(_xll.qlIndexFixing(Index3M,H1984,TRUE,_xll.ohTrigger(RecalcTrigger,Trigger3M)),NA())</f>
        <v>3.1189857778576583E-2</v>
      </c>
      <c r="M1984" s="52">
        <f>IFERROR(_xll.qlIndexFixing(ONIndex3M,I1984,TRUE,_xll.ohTrigger(RecalcTrigger,Trigger3M)),NA())</f>
        <v>3.1091218212726535E-2</v>
      </c>
      <c r="N1984" s="52">
        <f>IFERROR(_xll.qlIndexFixing(Index6M,$H1984,TRUE,_xll.ohTrigger(RecalcTrigger,Trigger6M)),NA())</f>
        <v>3.2214736898578643E-2</v>
      </c>
      <c r="O1984" s="52">
        <f>IFERROR(_xll.qlIndexFixing(ONIndex6M,I1984,TRUE,_xll.ohTrigger(RecalcTrigger,Trigger6M)),NA())</f>
        <v>3.2012476096965337E-2</v>
      </c>
      <c r="P1984" s="52">
        <f>IFERROR(_xll.qlIndexFixing(Index1Y,$H1984,TRUE,_xll.ohTrigger(RecalcTrigger,Trigger1Y)),NA())</f>
        <v>3.4042152487500379E-2</v>
      </c>
      <c r="Q1984" s="52">
        <f>IFERROR(_xll.qlIndexFixing(ONIndex1Y,I1984,TRUE,_xll.ohTrigger(RecalcTrigger,Trigger1Y)),NA())</f>
        <v>3.3777563757058093E-2</v>
      </c>
    </row>
    <row r="1985" spans="2:17" x14ac:dyDescent="0.2">
      <c r="B1985" s="46" t="s">
        <v>51</v>
      </c>
      <c r="D1985" s="49">
        <f>_xll.qlCalendarAdvance(LocalCalendar,$D1984,B1985,"f",FALSE)</f>
        <v>53225</v>
      </c>
      <c r="E1985" s="49">
        <f>_xll.qlInterestRateIndexValueDate(IndexON,D1985)</f>
        <v>53225</v>
      </c>
      <c r="F1985" s="52">
        <f>IFERROR(_xll.qlIndexFixing(IndexON,D1985,TRUE,_xll.ohTrigger(RecalcTrigger,TriggerON)),NA())</f>
        <v>2.9039377407125144E-2</v>
      </c>
      <c r="H1985" s="49">
        <f>_xll.qlCalendarAdvance(IborCalendar,$H1984,B1985,"f",FALSE)</f>
        <v>53211</v>
      </c>
      <c r="I1985" s="49">
        <f>_xll.qlInterestRateIndexValueDate(Index1M,$H1985)</f>
        <v>53213</v>
      </c>
      <c r="J1985" s="52">
        <f>IFERROR(_xll.qlIndexFixing(Index1M,$H1985,TRUE,_xll.ohTrigger(RecalcTrigger,Trigger1M)),NA())</f>
        <v>2.9993374718081112E-2</v>
      </c>
      <c r="K1985" s="52">
        <f>IFERROR(_xll.qlIndexFixing(ONIndex1M,I1985,TRUE,_xll.ohTrigger(RecalcTrigger,Trigger1M)),NA())</f>
        <v>2.9963527920946476E-2</v>
      </c>
      <c r="L1985" s="52">
        <f>IFERROR(_xll.qlIndexFixing(Index3M,H1985,TRUE,_xll.ohTrigger(RecalcTrigger,Trigger3M)),NA())</f>
        <v>3.1186872642143156E-2</v>
      </c>
      <c r="M1985" s="52">
        <f>IFERROR(_xll.qlIndexFixing(ONIndex3M,I1985,TRUE,_xll.ohTrigger(RecalcTrigger,Trigger3M)),NA())</f>
        <v>3.1087164335499295E-2</v>
      </c>
      <c r="N1985" s="52">
        <f>IFERROR(_xll.qlIndexFixing(Index6M,$H1985,TRUE,_xll.ohTrigger(RecalcTrigger,Trigger6M)),NA())</f>
        <v>3.2210698615348622E-2</v>
      </c>
      <c r="O1985" s="52">
        <f>IFERROR(_xll.qlIndexFixing(ONIndex6M,I1985,TRUE,_xll.ohTrigger(RecalcTrigger,Trigger6M)),NA())</f>
        <v>3.2007379894585242E-2</v>
      </c>
      <c r="P1985" s="52">
        <f>IFERROR(_xll.qlIndexFixing(Index1Y,$H1985,TRUE,_xll.ohTrigger(RecalcTrigger,Trigger1Y)),NA())</f>
        <v>3.4029521813831606E-2</v>
      </c>
      <c r="Q1985" s="52">
        <f>IFERROR(_xll.qlIndexFixing(ONIndex1Y,I1985,TRUE,_xll.ohTrigger(RecalcTrigger,Trigger1Y)),NA())</f>
        <v>3.3764305883758894E-2</v>
      </c>
    </row>
    <row r="1986" spans="2:17" x14ac:dyDescent="0.2">
      <c r="B1986" s="46" t="s">
        <v>51</v>
      </c>
      <c r="D1986" s="49">
        <f>_xll.qlCalendarAdvance(LocalCalendar,$D1985,B1986,"f",FALSE)</f>
        <v>53232</v>
      </c>
      <c r="E1986" s="49">
        <f>_xll.qlInterestRateIndexValueDate(IndexON,D1986)</f>
        <v>53232</v>
      </c>
      <c r="F1986" s="52">
        <f>IFERROR(_xll.qlIndexFixing(IndexON,D1986,TRUE,_xll.ohTrigger(RecalcTrigger,TriggerON)),NA())</f>
        <v>2.9032078726185517E-2</v>
      </c>
      <c r="H1986" s="49">
        <f>_xll.qlCalendarAdvance(IborCalendar,$H1985,B1986,"f",FALSE)</f>
        <v>53218</v>
      </c>
      <c r="I1986" s="49">
        <f>_xll.qlInterestRateIndexValueDate(Index1M,$H1986)</f>
        <v>53220</v>
      </c>
      <c r="J1986" s="52">
        <f>IFERROR(_xll.qlIndexFixing(Index1M,$H1986,TRUE,_xll.ohTrigger(RecalcTrigger,Trigger1M)),NA())</f>
        <v>2.9989277830711356E-2</v>
      </c>
      <c r="K1986" s="52">
        <f>IFERROR(_xll.qlIndexFixing(ONIndex1M,I1986,TRUE,_xll.ohTrigger(RecalcTrigger,Trigger1M)),NA())</f>
        <v>2.9960480217336993E-2</v>
      </c>
      <c r="L1986" s="52">
        <f>IFERROR(_xll.qlIndexFixing(Index3M,H1986,TRUE,_xll.ohTrigger(RecalcTrigger,Trigger3M)),NA())</f>
        <v>3.1183880663692667E-2</v>
      </c>
      <c r="M1986" s="52">
        <f>IFERROR(_xll.qlIndexFixing(ONIndex3M,I1986,TRUE,_xll.ohTrigger(RecalcTrigger,Trigger3M)),NA())</f>
        <v>3.1084237684870786E-2</v>
      </c>
      <c r="N1986" s="52">
        <f>IFERROR(_xll.qlIndexFixing(Index6M,$H1986,TRUE,_xll.ohTrigger(RecalcTrigger,Trigger6M)),NA())</f>
        <v>3.2206658790023088E-2</v>
      </c>
      <c r="O1986" s="52">
        <f>IFERROR(_xll.qlIndexFixing(ONIndex6M,I1986,TRUE,_xll.ohTrigger(RecalcTrigger,Trigger6M)),NA())</f>
        <v>3.2003422786957003E-2</v>
      </c>
      <c r="P1986" s="52">
        <f>IFERROR(_xll.qlIndexFixing(Index1Y,$H1986,TRUE,_xll.ohTrigger(RecalcTrigger,Trigger1Y)),NA())</f>
        <v>3.4017705298807377E-2</v>
      </c>
      <c r="Q1986" s="52">
        <f>IFERROR(_xll.qlIndexFixing(ONIndex1Y,I1986,TRUE,_xll.ohTrigger(RecalcTrigger,Trigger1Y)),NA())</f>
        <v>3.3751775730737066E-2</v>
      </c>
    </row>
    <row r="1987" spans="2:17" x14ac:dyDescent="0.2">
      <c r="B1987" s="46" t="s">
        <v>51</v>
      </c>
      <c r="D1987" s="49">
        <f>_xll.qlCalendarAdvance(LocalCalendar,$D1986,B1987,"f",FALSE)</f>
        <v>53239</v>
      </c>
      <c r="E1987" s="49">
        <f>_xll.qlInterestRateIndexValueDate(IndexON,D1987)</f>
        <v>53239</v>
      </c>
      <c r="F1987" s="52">
        <f>IFERROR(_xll.qlIndexFixing(IndexON,D1987,TRUE,_xll.ohTrigger(RecalcTrigger,TriggerON)),NA())</f>
        <v>2.9024787751641412E-2</v>
      </c>
      <c r="H1987" s="49">
        <f>_xll.qlCalendarAdvance(IborCalendar,$H1986,B1987,"f",FALSE)</f>
        <v>53225</v>
      </c>
      <c r="I1987" s="49">
        <f>_xll.qlInterestRateIndexValueDate(Index1M,$H1987)</f>
        <v>53227</v>
      </c>
      <c r="J1987" s="52">
        <f>IFERROR(_xll.qlIndexFixing(Index1M,$H1987,TRUE,_xll.ohTrigger(RecalcTrigger,Trigger1M)),NA())</f>
        <v>2.9986203465394191E-2</v>
      </c>
      <c r="K1987" s="52">
        <f>IFERROR(_xll.qlIndexFixing(ONIndex1M,I1987,TRUE,_xll.ohTrigger(RecalcTrigger,Trigger1M)),NA())</f>
        <v>2.9957426010795984E-2</v>
      </c>
      <c r="L1987" s="52">
        <f>IFERROR(_xll.qlIndexFixing(Index3M,H1987,TRUE,_xll.ohTrigger(RecalcTrigger,Trigger3M)),NA())</f>
        <v>3.118088184323917E-2</v>
      </c>
      <c r="M1987" s="52">
        <f>IFERROR(_xll.qlIndexFixing(ONIndex3M,I1987,TRUE,_xll.ohTrigger(RecalcTrigger,Trigger3M)),NA())</f>
        <v>3.1081304241808994E-2</v>
      </c>
      <c r="N1987" s="52">
        <f>IFERROR(_xll.qlIndexFixing(Index6M,$H1987,TRUE,_xll.ohTrigger(RecalcTrigger,Trigger6M)),NA())</f>
        <v>3.2202617422609991E-2</v>
      </c>
      <c r="O1987" s="52">
        <f>IFERROR(_xll.qlIndexFixing(ONIndex6M,I1987,TRUE,_xll.ohTrigger(RecalcTrigger,Trigger6M)),NA())</f>
        <v>3.1999464153562585E-2</v>
      </c>
      <c r="P1987" s="52">
        <f>IFERROR(_xll.qlIndexFixing(Index1Y,$H1987,TRUE,_xll.ohTrigger(RecalcTrigger,Trigger1Y)),NA())</f>
        <v>3.4005932943760399E-2</v>
      </c>
      <c r="Q1987" s="52">
        <f>IFERROR(_xll.qlIndexFixing(ONIndex1Y,I1987,TRUE,_xll.ohTrigger(RecalcTrigger,Trigger1Y)),NA())</f>
        <v>3.3739288138363577E-2</v>
      </c>
    </row>
    <row r="1988" spans="2:17" x14ac:dyDescent="0.2">
      <c r="B1988" s="46" t="s">
        <v>51</v>
      </c>
      <c r="D1988" s="49">
        <f>_xll.qlCalendarAdvance(LocalCalendar,$D1987,B1988,"f",FALSE)</f>
        <v>53246</v>
      </c>
      <c r="E1988" s="49">
        <f>_xll.qlInterestRateIndexValueDate(IndexON,D1988)</f>
        <v>53246</v>
      </c>
      <c r="F1988" s="52">
        <f>IFERROR(_xll.qlIndexFixing(IndexON,D1988,TRUE,_xll.ohTrigger(RecalcTrigger,TriggerON)),NA())</f>
        <v>2.901750448325302E-2</v>
      </c>
      <c r="H1988" s="49">
        <f>_xll.qlCalendarAdvance(IborCalendar,$H1987,B1988,"f",FALSE)</f>
        <v>53232</v>
      </c>
      <c r="I1988" s="49">
        <f>_xll.qlInterestRateIndexValueDate(Index1M,$H1988)</f>
        <v>53234</v>
      </c>
      <c r="J1988" s="52">
        <f>IFERROR(_xll.qlIndexFixing(Index1M,$H1988,TRUE,_xll.ohTrigger(RecalcTrigger,Trigger1M)),NA())</f>
        <v>2.9984149458137654E-2</v>
      </c>
      <c r="K1988" s="52">
        <f>IFERROR(_xll.qlIndexFixing(ONIndex1M,I1988,TRUE,_xll.ohTrigger(RecalcTrigger,Trigger1M)),NA())</f>
        <v>2.9954365301403385E-2</v>
      </c>
      <c r="L1988" s="52">
        <f>IFERROR(_xll.qlIndexFixing(Index3M,H1988,TRUE,_xll.ohTrigger(RecalcTrigger,Trigger3M)),NA())</f>
        <v>3.1177876180798477E-2</v>
      </c>
      <c r="M1988" s="52">
        <f>IFERROR(_xll.qlIndexFixing(ONIndex3M,I1988,TRUE,_xll.ohTrigger(RecalcTrigger,Trigger3M)),NA())</f>
        <v>3.1078364006340564E-2</v>
      </c>
      <c r="N1988" s="52">
        <f>IFERROR(_xll.qlIndexFixing(Index6M,$H1988,TRUE,_xll.ohTrigger(RecalcTrigger,Trigger6M)),NA())</f>
        <v>3.2199717433260014E-2</v>
      </c>
      <c r="O1988" s="52">
        <f>IFERROR(_xll.qlIndexFixing(ONIndex6M,I1988,TRUE,_xll.ohTrigger(RecalcTrigger,Trigger6M)),NA())</f>
        <v>3.1995503994455277E-2</v>
      </c>
      <c r="P1988" s="52">
        <f>IFERROR(_xll.qlIndexFixing(Index1Y,$H1988,TRUE,_xll.ohTrigger(RecalcTrigger,Trigger1Y)),NA())</f>
        <v>3.3991871542807237E-2</v>
      </c>
      <c r="Q1988" s="52">
        <f>IFERROR(_xll.qlIndexFixing(ONIndex1Y,I1988,TRUE,_xll.ohTrigger(RecalcTrigger,Trigger1Y)),NA())</f>
        <v>3.3726843106665072E-2</v>
      </c>
    </row>
    <row r="1989" spans="2:17" x14ac:dyDescent="0.2">
      <c r="B1989" s="46" t="s">
        <v>51</v>
      </c>
      <c r="D1989" s="49">
        <f>_xll.qlCalendarAdvance(LocalCalendar,$D1988,B1989,"f",FALSE)</f>
        <v>53253</v>
      </c>
      <c r="E1989" s="49">
        <f>_xll.qlInterestRateIndexValueDate(IndexON,D1989)</f>
        <v>53253</v>
      </c>
      <c r="F1989" s="52">
        <f>IFERROR(_xll.qlIndexFixing(IndexON,D1989,TRUE,_xll.ohTrigger(RecalcTrigger,TriggerON)),NA())</f>
        <v>2.9010228921180214E-2</v>
      </c>
      <c r="H1989" s="49">
        <f>_xll.qlCalendarAdvance(IborCalendar,$H1988,B1989,"f",FALSE)</f>
        <v>53239</v>
      </c>
      <c r="I1989" s="49">
        <f>_xll.qlInterestRateIndexValueDate(Index1M,$H1989)</f>
        <v>53241</v>
      </c>
      <c r="J1989" s="52">
        <f>IFERROR(_xll.qlIndexFixing(Index1M,$H1989,TRUE,_xll.ohTrigger(RecalcTrigger,Trigger1M)),NA())</f>
        <v>2.9980035182804975E-2</v>
      </c>
      <c r="K1989" s="52">
        <f>IFERROR(_xll.qlIndexFixing(ONIndex1M,I1989,TRUE,_xll.ohTrigger(RecalcTrigger,Trigger1M)),NA())</f>
        <v>2.9952324572410927E-2</v>
      </c>
      <c r="L1989" s="52">
        <f>IFERROR(_xll.qlIndexFixing(Index3M,H1989,TRUE,_xll.ohTrigger(RecalcTrigger,Trigger3M)),NA())</f>
        <v>3.1178253071896891E-2</v>
      </c>
      <c r="M1989" s="52">
        <f>IFERROR(_xll.qlIndexFixing(ONIndex3M,I1989,TRUE,_xll.ohTrigger(RecalcTrigger,Trigger3M)),NA())</f>
        <v>3.1076547305137758E-2</v>
      </c>
      <c r="N1989" s="52">
        <f>IFERROR(_xll.qlIndexFixing(Index6M,$H1989,TRUE,_xll.ohTrigger(RecalcTrigger,Trigger6M)),NA())</f>
        <v>3.2195672512713373E-2</v>
      </c>
      <c r="O1989" s="52">
        <f>IFERROR(_xll.qlIndexFixing(ONIndex6M,I1989,TRUE,_xll.ohTrigger(RecalcTrigger,Trigger6M)),NA())</f>
        <v>3.1992680625803072E-2</v>
      </c>
      <c r="P1989" s="52">
        <f>IFERROR(_xll.qlIndexFixing(Index1Y,$H1989,TRUE,_xll.ohTrigger(RecalcTrigger,Trigger1Y)),NA())</f>
        <v>3.3983301008588047E-2</v>
      </c>
      <c r="Q1989" s="52">
        <f>IFERROR(_xll.qlIndexFixing(ONIndex1Y,I1989,TRUE,_xll.ohTrigger(RecalcTrigger,Trigger1Y)),NA())</f>
        <v>3.3715135144718467E-2</v>
      </c>
    </row>
    <row r="1990" spans="2:17" x14ac:dyDescent="0.2">
      <c r="B1990" s="46" t="s">
        <v>51</v>
      </c>
      <c r="D1990" s="49">
        <f>_xll.qlCalendarAdvance(LocalCalendar,$D1989,B1990,"f",FALSE)</f>
        <v>53260</v>
      </c>
      <c r="E1990" s="49">
        <f>_xll.qlInterestRateIndexValueDate(IndexON,D1990)</f>
        <v>53260</v>
      </c>
      <c r="F1990" s="52">
        <f>IFERROR(_xll.qlIndexFixing(IndexON,D1990,TRUE,_xll.ohTrigger(RecalcTrigger,TriggerON)),NA())</f>
        <v>2.9002961065343058E-2</v>
      </c>
      <c r="H1990" s="49">
        <f>_xll.qlCalendarAdvance(IborCalendar,$H1989,B1990,"f",FALSE)</f>
        <v>53246</v>
      </c>
      <c r="I1990" s="49">
        <f>_xll.qlInterestRateIndexValueDate(Index1M,$H1990)</f>
        <v>53248</v>
      </c>
      <c r="J1990" s="52">
        <f>IFERROR(_xll.qlIndexFixing(Index1M,$H1990,TRUE,_xll.ohTrigger(RecalcTrigger,Trigger1M)),NA())</f>
        <v>2.9976941265543233E-2</v>
      </c>
      <c r="K1990" s="52">
        <f>IFERROR(_xll.qlIndexFixing(ONIndex1M,I1990,TRUE,_xll.ohTrigger(RecalcTrigger,Trigger1M)),NA())</f>
        <v>2.9948224373876897E-2</v>
      </c>
      <c r="L1990" s="52">
        <f>IFERROR(_xll.qlIndexFixing(Index3M,H1990,TRUE,_xll.ohTrigger(RecalcTrigger,Trigger3M)),NA())</f>
        <v>3.1176360513751843E-2</v>
      </c>
      <c r="M1990" s="52">
        <f>IFERROR(_xll.qlIndexFixing(ONIndex3M,I1990,TRUE,_xll.ohTrigger(RecalcTrigger,Trigger3M)),NA())</f>
        <v>3.1072463158210439E-2</v>
      </c>
      <c r="N1990" s="52">
        <f>IFERROR(_xll.qlIndexFixing(Index6M,$H1990,TRUE,_xll.ohTrigger(RecalcTrigger,Trigger6M)),NA())</f>
        <v>3.2191626050016152E-2</v>
      </c>
      <c r="O1990" s="52">
        <f>IFERROR(_xll.qlIndexFixing(ONIndex6M,I1990,TRUE,_xll.ohTrigger(RecalcTrigger,Trigger6M)),NA())</f>
        <v>3.1987579099022057E-2</v>
      </c>
      <c r="P1990" s="52">
        <f>IFERROR(_xll.qlIndexFixing(Index1Y,$H1990,TRUE,_xll.ohTrigger(RecalcTrigger,Trigger1Y)),NA())</f>
        <v>3.3970880823180366E-2</v>
      </c>
      <c r="Q1990" s="52">
        <f>IFERROR(_xll.qlIndexFixing(ONIndex1Y,I1990,TRUE,_xll.ohTrigger(RecalcTrigger,Trigger1Y)),NA())</f>
        <v>3.3702080725213079E-2</v>
      </c>
    </row>
    <row r="1991" spans="2:17" x14ac:dyDescent="0.2">
      <c r="B1991" s="46" t="s">
        <v>51</v>
      </c>
      <c r="D1991" s="49">
        <f>_xll.qlCalendarAdvance(LocalCalendar,$D1990,B1991,"f",FALSE)</f>
        <v>53267</v>
      </c>
      <c r="E1991" s="49">
        <f>_xll.qlInterestRateIndexValueDate(IndexON,D1991)</f>
        <v>53267</v>
      </c>
      <c r="F1991" s="52">
        <f>IFERROR(_xll.qlIndexFixing(IndexON,D1991,TRUE,_xll.ohTrigger(RecalcTrigger,TriggerON)),NA())</f>
        <v>2.8995700915821487E-2</v>
      </c>
      <c r="H1991" s="49">
        <f>_xll.qlCalendarAdvance(IborCalendar,$H1990,B1991,"f",FALSE)</f>
        <v>53253</v>
      </c>
      <c r="I1991" s="49">
        <f>_xll.qlInterestRateIndexValueDate(Index1M,$H1991)</f>
        <v>53255</v>
      </c>
      <c r="J1991" s="52">
        <f>IFERROR(_xll.qlIndexFixing(Index1M,$H1991,TRUE,_xll.ohTrigger(RecalcTrigger,Trigger1M)),NA())</f>
        <v>2.9973840830976085E-2</v>
      </c>
      <c r="K1991" s="52">
        <f>IFERROR(_xll.qlIndexFixing(ONIndex1M,I1991,TRUE,_xll.ohTrigger(RecalcTrigger,Trigger1M)),NA())</f>
        <v>2.9945144155796299E-2</v>
      </c>
      <c r="L1991" s="52">
        <f>IFERROR(_xll.qlIndexFixing(Index3M,H1991,TRUE,_xll.ohTrigger(RecalcTrigger,Trigger3M)),NA())</f>
        <v>3.1172203039775651E-2</v>
      </c>
      <c r="M1991" s="52">
        <f>IFERROR(_xll.qlIndexFixing(ONIndex3M,I1991,TRUE,_xll.ohTrigger(RecalcTrigger,Trigger3M)),NA())</f>
        <v>3.1069502545495453E-2</v>
      </c>
      <c r="N1991" s="52">
        <f>IFERROR(_xll.qlIndexFixing(Index6M,$H1991,TRUE,_xll.ohTrigger(RecalcTrigger,Trigger6M)),NA())</f>
        <v>3.2187578045177564E-2</v>
      </c>
      <c r="O1991" s="52">
        <f>IFERROR(_xll.qlIndexFixing(ONIndex6M,I1991,TRUE,_xll.ohTrigger(RecalcTrigger,Trigger6M)),NA())</f>
        <v>3.1983614362669499E-2</v>
      </c>
      <c r="P1991" s="52">
        <f>IFERROR(_xll.qlIndexFixing(Index1Y,$H1991,TRUE,_xll.ohTrigger(RecalcTrigger,Trigger1Y)),NA())</f>
        <v>3.3959285092767438E-2</v>
      </c>
      <c r="Q1991" s="52">
        <f>IFERROR(_xll.qlIndexFixing(ONIndex1Y,I1991,TRUE,_xll.ohTrigger(RecalcTrigger,Trigger1Y)),NA())</f>
        <v>3.3689763375432946E-2</v>
      </c>
    </row>
    <row r="1992" spans="2:17" x14ac:dyDescent="0.2">
      <c r="B1992" s="46" t="s">
        <v>51</v>
      </c>
      <c r="D1992" s="49">
        <f>_xll.qlCalendarAdvance(LocalCalendar,$D1991,B1992,"f",FALSE)</f>
        <v>53274</v>
      </c>
      <c r="E1992" s="49">
        <f>_xll.qlInterestRateIndexValueDate(IndexON,D1992)</f>
        <v>53274</v>
      </c>
      <c r="F1992" s="52">
        <f>IFERROR(_xll.qlIndexFixing(IndexON,D1992,TRUE,_xll.ohTrigger(RecalcTrigger,TriggerON)),NA())</f>
        <v>2.8988448472375694E-2</v>
      </c>
      <c r="H1992" s="49">
        <f>_xll.qlCalendarAdvance(IborCalendar,$H1991,B1992,"f",FALSE)</f>
        <v>53260</v>
      </c>
      <c r="I1992" s="49">
        <f>_xll.qlInterestRateIndexValueDate(Index1M,$H1992)</f>
        <v>53262</v>
      </c>
      <c r="J1992" s="52">
        <f>IFERROR(_xll.qlIndexFixing(Index1M,$H1992,TRUE,_xll.ohTrigger(RecalcTrigger,Trigger1M)),NA())</f>
        <v>2.9970733879113847E-2</v>
      </c>
      <c r="K1992" s="52">
        <f>IFERROR(_xll.qlIndexFixing(ONIndex1M,I1992,TRUE,_xll.ohTrigger(RecalcTrigger,Trigger1M)),NA())</f>
        <v>2.9942057434837466E-2</v>
      </c>
      <c r="L1992" s="52">
        <f>IFERROR(_xll.qlIndexFixing(Index3M,H1992,TRUE,_xll.ohTrigger(RecalcTrigger,Trigger3M)),NA())</f>
        <v>3.1169167758283968E-2</v>
      </c>
      <c r="M1992" s="52">
        <f>IFERROR(_xll.qlIndexFixing(ONIndex3M,I1992,TRUE,_xll.ohTrigger(RecalcTrigger,Trigger3M)),NA())</f>
        <v>3.1066535140400475E-2</v>
      </c>
      <c r="N1992" s="52">
        <f>IFERROR(_xll.qlIndexFixing(Index6M,$H1992,TRUE,_xll.ohTrigger(RecalcTrigger,Trigger6M)),NA())</f>
        <v>3.2183528498207284E-2</v>
      </c>
      <c r="O1992" s="52">
        <f>IFERROR(_xll.qlIndexFixing(ONIndex6M,I1992,TRUE,_xll.ohTrigger(RecalcTrigger,Trigger6M)),NA())</f>
        <v>3.1979648100577407E-2</v>
      </c>
      <c r="P1992" s="52">
        <f>IFERROR(_xll.qlIndexFixing(Index1Y,$H1992,TRUE,_xll.ohTrigger(RecalcTrigger,Trigger1Y)),NA())</f>
        <v>3.3947733514722592E-2</v>
      </c>
      <c r="Q1992" s="52">
        <f>IFERROR(_xll.qlIndexFixing(ONIndex1Y,I1992,TRUE,_xll.ohTrigger(RecalcTrigger,Trigger1Y)),NA())</f>
        <v>3.3677488586247861E-2</v>
      </c>
    </row>
    <row r="1993" spans="2:17" x14ac:dyDescent="0.2">
      <c r="B1993" s="46" t="s">
        <v>51</v>
      </c>
      <c r="D1993" s="49">
        <f>_xll.qlCalendarAdvance(LocalCalendar,$D1992,B1993,"f",FALSE)</f>
        <v>53281</v>
      </c>
      <c r="E1993" s="49">
        <f>_xll.qlInterestRateIndexValueDate(IndexON,D1993)</f>
        <v>53281</v>
      </c>
      <c r="F1993" s="52">
        <f>IFERROR(_xll.qlIndexFixing(IndexON,D1993,TRUE,_xll.ohTrigger(RecalcTrigger,TriggerON)),NA())</f>
        <v>2.8981203735325423E-2</v>
      </c>
      <c r="H1993" s="49">
        <f>_xll.qlCalendarAdvance(IborCalendar,$H1992,B1993,"f",FALSE)</f>
        <v>53267</v>
      </c>
      <c r="I1993" s="49">
        <f>_xll.qlInterestRateIndexValueDate(Index1M,$H1993)</f>
        <v>53269</v>
      </c>
      <c r="J1993" s="52">
        <f>IFERROR(_xll.qlIndexFixing(Index1M,$H1993,TRUE,_xll.ohTrigger(RecalcTrigger,Trigger1M)),NA())</f>
        <v>2.9967620409951361E-2</v>
      </c>
      <c r="K1993" s="52">
        <f>IFERROR(_xll.qlIndexFixing(ONIndex1M,I1993,TRUE,_xll.ohTrigger(RecalcTrigger,Trigger1M)),NA())</f>
        <v>2.9938964210973751E-2</v>
      </c>
      <c r="L1993" s="52">
        <f>IFERROR(_xll.qlIndexFixing(Index3M,H1993,TRUE,_xll.ohTrigger(RecalcTrigger,Trigger3M)),NA())</f>
        <v>3.116612563319341E-2</v>
      </c>
      <c r="M1993" s="52">
        <f>IFERROR(_xll.qlIndexFixing(ONIndex3M,I1993,TRUE,_xll.ohTrigger(RecalcTrigger,Trigger3M)),NA())</f>
        <v>3.106356094289886E-2</v>
      </c>
      <c r="N1993" s="52">
        <f>IFERROR(_xll.qlIndexFixing(Index6M,$H1993,TRUE,_xll.ohTrigger(RecalcTrigger,Trigger6M)),NA())</f>
        <v>3.2178336834824767E-2</v>
      </c>
      <c r="O1993" s="52">
        <f>IFERROR(_xll.qlIndexFixing(ONIndex6M,I1993,TRUE,_xll.ohTrigger(RecalcTrigger,Trigger6M)),NA())</f>
        <v>3.1975680312799071E-2</v>
      </c>
      <c r="P1993" s="52">
        <f>IFERROR(_xll.qlIndexFixing(Index1Y,$H1993,TRUE,_xll.ohTrigger(RecalcTrigger,Trigger1Y)),NA())</f>
        <v>3.3936226087541203E-2</v>
      </c>
      <c r="Q1993" s="52">
        <f>IFERROR(_xll.qlIndexFixing(ONIndex1Y,I1993,TRUE,_xll.ohTrigger(RecalcTrigger,Trigger1Y)),NA())</f>
        <v>3.366525635768447E-2</v>
      </c>
    </row>
    <row r="1994" spans="2:17" x14ac:dyDescent="0.2">
      <c r="B1994" s="46" t="s">
        <v>51</v>
      </c>
      <c r="D1994" s="49">
        <f>_xll.qlCalendarAdvance(LocalCalendar,$D1993,B1994,"f",FALSE)</f>
        <v>53288</v>
      </c>
      <c r="E1994" s="49">
        <f>_xll.qlInterestRateIndexValueDate(IndexON,D1994)</f>
        <v>53288</v>
      </c>
      <c r="F1994" s="52">
        <f>IFERROR(_xll.qlIndexFixing(IndexON,D1994,TRUE,_xll.ohTrigger(RecalcTrigger,TriggerON)),NA())</f>
        <v>2.8974616006083309E-2</v>
      </c>
      <c r="H1994" s="49">
        <f>_xll.qlCalendarAdvance(IborCalendar,$H1993,B1994,"f",FALSE)</f>
        <v>53274</v>
      </c>
      <c r="I1994" s="49">
        <f>_xll.qlInterestRateIndexValueDate(Index1M,$H1994)</f>
        <v>53279</v>
      </c>
      <c r="J1994" s="52">
        <f>IFERROR(_xll.qlIndexFixing(Index1M,$H1994,TRUE,_xll.ohTrigger(RecalcTrigger,Trigger1M)),NA())</f>
        <v>2.9962139056280535E-2</v>
      </c>
      <c r="K1994" s="52">
        <f>IFERROR(_xll.qlIndexFixing(ONIndex1M,I1994,TRUE,_xll.ohTrigger(RecalcTrigger,Trigger1M)),NA())</f>
        <v>2.9932488867991935E-2</v>
      </c>
      <c r="L1994" s="52">
        <f>IFERROR(_xll.qlIndexFixing(Index3M,H1994,TRUE,_xll.ohTrigger(RecalcTrigger,Trigger3M)),NA())</f>
        <v>3.1159516427413804E-2</v>
      </c>
      <c r="M1994" s="52">
        <f>IFERROR(_xll.qlIndexFixing(ONIndex3M,I1994,TRUE,_xll.ohTrigger(RecalcTrigger,Trigger3M)),NA())</f>
        <v>3.1057047684779349E-2</v>
      </c>
      <c r="N1994" s="52">
        <f>IFERROR(_xll.qlIndexFixing(Index6M,$H1994,TRUE,_xll.ohTrigger(RecalcTrigger,Trigger6M)),NA())</f>
        <v>3.2173687463889725E-2</v>
      </c>
      <c r="O1994" s="52">
        <f>IFERROR(_xll.qlIndexFixing(ONIndex6M,I1994,TRUE,_xll.ohTrigger(RecalcTrigger,Trigger6M)),NA())</f>
        <v>3.1967737843903166E-2</v>
      </c>
      <c r="P1994" s="52">
        <f>IFERROR(_xll.qlIndexFixing(Index1Y,$H1994,TRUE,_xll.ohTrigger(RecalcTrigger,Trigger1Y)),NA())</f>
        <v>3.3918281023416499E-2</v>
      </c>
      <c r="Q1994" s="52">
        <f>IFERROR(_xll.qlIndexFixing(ONIndex1Y,I1994,TRUE,_xll.ohTrigger(RecalcTrigger,Trigger1Y)),NA())</f>
        <v>3.3646446681121489E-2</v>
      </c>
    </row>
    <row r="1995" spans="2:17" x14ac:dyDescent="0.2">
      <c r="B1995" s="46" t="s">
        <v>51</v>
      </c>
      <c r="D1995" s="49">
        <f>_xll.qlCalendarAdvance(LocalCalendar,$D1994,B1995,"f",FALSE)</f>
        <v>53295</v>
      </c>
      <c r="E1995" s="49">
        <f>_xll.qlInterestRateIndexValueDate(IndexON,D1995)</f>
        <v>53295</v>
      </c>
      <c r="F1995" s="52">
        <f>IFERROR(_xll.qlIndexFixing(IndexON,D1995,TRUE,_xll.ohTrigger(RecalcTrigger,TriggerON)),NA())</f>
        <v>2.8966737379931828E-2</v>
      </c>
      <c r="H1995" s="49">
        <f>_xll.qlCalendarAdvance(IborCalendar,$H1994,B1995,"f",FALSE)</f>
        <v>53281</v>
      </c>
      <c r="I1995" s="49">
        <f>_xll.qlInterestRateIndexValueDate(Index1M,$H1995)</f>
        <v>53283</v>
      </c>
      <c r="J1995" s="52">
        <f>IFERROR(_xll.qlIndexFixing(Index1M,$H1995,TRUE,_xll.ohTrigger(RecalcTrigger,Trigger1M)),NA())</f>
        <v>2.9961373919769482E-2</v>
      </c>
      <c r="K1995" s="52">
        <f>IFERROR(_xll.qlIndexFixing(ONIndex1M,I1995,TRUE,_xll.ohTrigger(RecalcTrigger,Trigger1M)),NA())</f>
        <v>2.9932758254558323E-2</v>
      </c>
      <c r="L1995" s="52">
        <f>IFERROR(_xll.qlIndexFixing(Index3M,H1995,TRUE,_xll.ohTrigger(RecalcTrigger,Trigger3M)),NA())</f>
        <v>3.1161146132428211E-2</v>
      </c>
      <c r="M1995" s="52">
        <f>IFERROR(_xll.qlIndexFixing(ONIndex3M,I1995,TRUE,_xll.ohTrigger(RecalcTrigger,Trigger3M)),NA())</f>
        <v>3.1057592170649073E-2</v>
      </c>
      <c r="N1995" s="52">
        <f>IFERROR(_xll.qlIndexFixing(Index6M,$H1995,TRUE,_xll.ohTrigger(RecalcTrigger,Trigger6M)),NA())</f>
        <v>3.2170230969287963E-2</v>
      </c>
      <c r="O1995" s="52">
        <f>IFERROR(_xll.qlIndexFixing(ONIndex6M,I1995,TRUE,_xll.ohTrigger(RecalcTrigger,Trigger6M)),NA())</f>
        <v>3.1967740159943858E-2</v>
      </c>
      <c r="P1995" s="52">
        <f>IFERROR(_xll.qlIndexFixing(Index1Y,$H1995,TRUE,_xll.ohTrigger(RecalcTrigger,Trigger1Y)),NA())</f>
        <v>3.3913343679779245E-2</v>
      </c>
      <c r="Q1995" s="52">
        <f>IFERROR(_xll.qlIndexFixing(ONIndex1Y,I1995,TRUE,_xll.ohTrigger(RecalcTrigger,Trigger1Y)),NA())</f>
        <v>3.3640919582289541E-2</v>
      </c>
    </row>
    <row r="1996" spans="2:17" x14ac:dyDescent="0.2">
      <c r="B1996" s="46" t="s">
        <v>51</v>
      </c>
      <c r="D1996" s="49">
        <f>_xll.qlCalendarAdvance(LocalCalendar,$D1995,B1996,"f",FALSE)</f>
        <v>53302</v>
      </c>
      <c r="E1996" s="49">
        <f>_xll.qlInterestRateIndexValueDate(IndexON,D1996)</f>
        <v>53302</v>
      </c>
      <c r="F1996" s="52">
        <f>IFERROR(_xll.qlIndexFixing(IndexON,D1996,TRUE,_xll.ohTrigger(RecalcTrigger,TriggerON)),NA())</f>
        <v>2.8959515761588506E-2</v>
      </c>
      <c r="H1996" s="49">
        <f>_xll.qlCalendarAdvance(IborCalendar,$H1995,B1996,"f",FALSE)</f>
        <v>53288</v>
      </c>
      <c r="I1996" s="49">
        <f>_xll.qlInterestRateIndexValueDate(Index1M,$H1996)</f>
        <v>53290</v>
      </c>
      <c r="J1996" s="52">
        <f>IFERROR(_xll.qlIndexFixing(Index1M,$H1996,TRUE,_xll.ohTrigger(RecalcTrigger,Trigger1M)),NA())</f>
        <v>2.9960283050244646E-2</v>
      </c>
      <c r="K1996" s="52">
        <f>IFERROR(_xll.qlIndexFixing(ONIndex1M,I1996,TRUE,_xll.ohTrigger(RecalcTrigger,Trigger1M)),NA())</f>
        <v>2.9929645522033255E-2</v>
      </c>
      <c r="L1996" s="52">
        <f>IFERROR(_xll.qlIndexFixing(Index3M,H1996,TRUE,_xll.ohTrigger(RecalcTrigger,Trigger3M)),NA())</f>
        <v>3.1156958196486631E-2</v>
      </c>
      <c r="M1996" s="52">
        <f>IFERROR(_xll.qlIndexFixing(ONIndex3M,I1996,TRUE,_xll.ohTrigger(RecalcTrigger,Trigger3M)),NA())</f>
        <v>3.1054597595927547E-2</v>
      </c>
      <c r="N1996" s="52">
        <f>IFERROR(_xll.qlIndexFixing(Index6M,$H1996,TRUE,_xll.ohTrigger(RecalcTrigger,Trigger6M)),NA())</f>
        <v>3.2166175723510333E-2</v>
      </c>
      <c r="O1996" s="52">
        <f>IFERROR(_xll.qlIndexFixing(ONIndex6M,I1996,TRUE,_xll.ohTrigger(RecalcTrigger,Trigger6M)),NA())</f>
        <v>3.1963767794893627E-2</v>
      </c>
      <c r="P1996" s="52">
        <f>IFERROR(_xll.qlIndexFixing(Index1Y,$H1996,TRUE,_xll.ohTrigger(RecalcTrigger,Trigger1Y)),NA())</f>
        <v>3.3901968696217956E-2</v>
      </c>
      <c r="Q1996" s="52">
        <f>IFERROR(_xll.qlIndexFixing(ONIndex1Y,I1996,TRUE,_xll.ohTrigger(RecalcTrigger,Trigger1Y)),NA())</f>
        <v>3.3628815035431359E-2</v>
      </c>
    </row>
    <row r="1997" spans="2:17" x14ac:dyDescent="0.2">
      <c r="B1997" s="46" t="s">
        <v>51</v>
      </c>
      <c r="D1997" s="49">
        <f>_xll.qlCalendarAdvance(LocalCalendar,$D1996,B1997,"f",FALSE)</f>
        <v>53309</v>
      </c>
      <c r="E1997" s="49">
        <f>_xll.qlInterestRateIndexValueDate(IndexON,D1997)</f>
        <v>53309</v>
      </c>
      <c r="F1997" s="52">
        <f>IFERROR(_xll.qlIndexFixing(IndexON,D1997,TRUE,_xll.ohTrigger(RecalcTrigger,TriggerON)),NA())</f>
        <v>2.8952301849480833E-2</v>
      </c>
      <c r="H1997" s="49">
        <f>_xll.qlCalendarAdvance(IborCalendar,$H1996,B1997,"f",FALSE)</f>
        <v>53295</v>
      </c>
      <c r="I1997" s="49">
        <f>_xll.qlInterestRateIndexValueDate(Index1M,$H1997)</f>
        <v>53297</v>
      </c>
      <c r="J1997" s="52">
        <f>IFERROR(_xll.qlIndexFixing(Index1M,$H1997,TRUE,_xll.ohTrigger(RecalcTrigger,Trigger1M)),NA())</f>
        <v>2.9956121716050443E-2</v>
      </c>
      <c r="K1997" s="52">
        <f>IFERROR(_xll.qlIndexFixing(ONIndex1M,I1997,TRUE,_xll.ohTrigger(RecalcTrigger,Trigger1M)),NA())</f>
        <v>2.9926526286629951E-2</v>
      </c>
      <c r="L1997" s="52">
        <f>IFERROR(_xll.qlIndexFixing(Index3M,H1997,TRUE,_xll.ohTrigger(RecalcTrigger,Trigger3M)),NA())</f>
        <v>3.114939352911783E-2</v>
      </c>
      <c r="M1997" s="52">
        <f>IFERROR(_xll.qlIndexFixing(ONIndex3M,I1997,TRUE,_xll.ohTrigger(RecalcTrigger,Trigger3M)),NA())</f>
        <v>3.1051596228772738E-2</v>
      </c>
      <c r="N1997" s="52">
        <f>IFERROR(_xll.qlIndexFixing(Index6M,$H1997,TRUE,_xll.ohTrigger(RecalcTrigger,Trigger6M)),NA())</f>
        <v>3.2163257631705446E-2</v>
      </c>
      <c r="O1997" s="52">
        <f>IFERROR(_xll.qlIndexFixing(ONIndex6M,I1997,TRUE,_xll.ohTrigger(RecalcTrigger,Trigger6M)),NA())</f>
        <v>3.1959793904130507E-2</v>
      </c>
      <c r="P1997" s="52">
        <f>IFERROR(_xll.qlIndexFixing(Index1Y,$H1997,TRUE,_xll.ohTrigger(RecalcTrigger,Trigger1Y)),NA())</f>
        <v>3.3890637857559337E-2</v>
      </c>
      <c r="Q1997" s="52">
        <f>IFERROR(_xll.qlIndexFixing(ONIndex1Y,I1997,TRUE,_xll.ohTrigger(RecalcTrigger,Trigger1Y)),NA())</f>
        <v>3.3616753049141579E-2</v>
      </c>
    </row>
    <row r="1998" spans="2:17" x14ac:dyDescent="0.2">
      <c r="B1998" s="46" t="s">
        <v>51</v>
      </c>
      <c r="D1998" s="49">
        <f>_xll.qlCalendarAdvance(LocalCalendar,$D1997,B1998,"f",FALSE)</f>
        <v>53316</v>
      </c>
      <c r="E1998" s="49">
        <f>_xll.qlInterestRateIndexValueDate(IndexON,D1998)</f>
        <v>53316</v>
      </c>
      <c r="F1998" s="52">
        <f>IFERROR(_xll.qlIndexFixing(IndexON,D1998,TRUE,_xll.ohTrigger(RecalcTrigger,TriggerON)),NA())</f>
        <v>2.8945095643688745E-2</v>
      </c>
      <c r="H1998" s="49">
        <f>_xll.qlCalendarAdvance(IborCalendar,$H1997,B1998,"f",FALSE)</f>
        <v>53302</v>
      </c>
      <c r="I1998" s="49">
        <f>_xll.qlInterestRateIndexValueDate(Index1M,$H1998)</f>
        <v>53304</v>
      </c>
      <c r="J1998" s="52">
        <f>IFERROR(_xll.qlIndexFixing(Index1M,$H1998,TRUE,_xll.ohTrigger(RecalcTrigger,Trigger1M)),NA())</f>
        <v>2.9951955304921438E-2</v>
      </c>
      <c r="K1998" s="52">
        <f>IFERROR(_xll.qlIndexFixing(ONIndex1M,I1998,TRUE,_xll.ohTrigger(RecalcTrigger,Trigger1M)),NA())</f>
        <v>2.9923400548321766E-2</v>
      </c>
      <c r="L1998" s="52">
        <f>IFERROR(_xll.qlIndexFixing(Index3M,H1998,TRUE,_xll.ohTrigger(RecalcTrigger,Trigger3M)),NA())</f>
        <v>3.1146320201262512E-2</v>
      </c>
      <c r="M1998" s="52">
        <f>IFERROR(_xll.qlIndexFixing(ONIndex3M,I1998,TRUE,_xll.ohTrigger(RecalcTrigger,Trigger3M)),NA())</f>
        <v>3.1048588069237937E-2</v>
      </c>
      <c r="N1998" s="52">
        <f>IFERROR(_xll.qlIndexFixing(Index6M,$H1998,TRUE,_xll.ohTrigger(RecalcTrigger,Trigger6M)),NA())</f>
        <v>3.2159198832140426E-2</v>
      </c>
      <c r="O1998" s="52">
        <f>IFERROR(_xll.qlIndexFixing(ONIndex6M,I1998,TRUE,_xll.ohTrigger(RecalcTrigger,Trigger6M)),NA())</f>
        <v>3.1955818487627852E-2</v>
      </c>
      <c r="P1998" s="52">
        <f>IFERROR(_xll.qlIndexFixing(Index1Y,$H1998,TRUE,_xll.ohTrigger(RecalcTrigger,Trigger1Y)),NA())</f>
        <v>3.3879351162327286E-2</v>
      </c>
      <c r="Q1998" s="52">
        <f>IFERROR(_xll.qlIndexFixing(ONIndex1Y,I1998,TRUE,_xll.ohTrigger(RecalcTrigger,Trigger1Y)),NA())</f>
        <v>3.3604733623366911E-2</v>
      </c>
    </row>
    <row r="1999" spans="2:17" x14ac:dyDescent="0.2">
      <c r="B1999" s="46" t="s">
        <v>51</v>
      </c>
      <c r="D1999" s="49">
        <f>_xll.qlCalendarAdvance(LocalCalendar,$D1998,B1999,"f",FALSE)</f>
        <v>53323</v>
      </c>
      <c r="E1999" s="49">
        <f>_xll.qlInterestRateIndexValueDate(IndexON,D1999)</f>
        <v>53323</v>
      </c>
      <c r="F1999" s="52">
        <f>IFERROR(_xll.qlIndexFixing(IndexON,D1999,TRUE,_xll.ohTrigger(RecalcTrigger,TriggerON)),NA())</f>
        <v>2.8937897144132307E-2</v>
      </c>
      <c r="H1999" s="49">
        <f>_xll.qlCalendarAdvance(IborCalendar,$H1998,B1999,"f",FALSE)</f>
        <v>53309</v>
      </c>
      <c r="I1999" s="49">
        <f>_xll.qlInterestRateIndexValueDate(Index1M,$H1999)</f>
        <v>53311</v>
      </c>
      <c r="J1999" s="52">
        <f>IFERROR(_xll.qlIndexFixing(Index1M,$H1999,TRUE,_xll.ohTrigger(RecalcTrigger,Trigger1M)),NA())</f>
        <v>2.9949821633180052E-2</v>
      </c>
      <c r="K1999" s="52">
        <f>IFERROR(_xll.qlIndexFixing(ONIndex1M,I1999,TRUE,_xll.ohTrigger(RecalcTrigger,Trigger1M)),NA())</f>
        <v>2.992026830716199E-2</v>
      </c>
      <c r="L1999" s="52">
        <f>IFERROR(_xll.qlIndexFixing(Index3M,H1999,TRUE,_xll.ohTrigger(RecalcTrigger,Trigger3M)),NA())</f>
        <v>3.1143240032155184E-2</v>
      </c>
      <c r="M1999" s="52">
        <f>IFERROR(_xll.qlIndexFixing(ONIndex3M,I1999,TRUE,_xll.ohTrigger(RecalcTrigger,Trigger3M)),NA())</f>
        <v>3.1045573117296499E-2</v>
      </c>
      <c r="N1999" s="52">
        <f>IFERROR(_xll.qlIndexFixing(Index6M,$H1999,TRUE,_xll.ohTrigger(RecalcTrigger,Trigger6M)),NA())</f>
        <v>3.2155138490509161E-2</v>
      </c>
      <c r="O1999" s="52">
        <f>IFERROR(_xll.qlIndexFixing(ONIndex6M,I1999,TRUE,_xll.ohTrigger(RecalcTrigger,Trigger6M)),NA())</f>
        <v>3.1951841545385662E-2</v>
      </c>
      <c r="P1999" s="52">
        <f>IFERROR(_xll.qlIndexFixing(Index1Y,$H1999,TRUE,_xll.ohTrigger(RecalcTrigger,Trigger1Y)),NA())</f>
        <v>3.3868108609052025E-2</v>
      </c>
      <c r="Q1999" s="52">
        <f>IFERROR(_xll.qlIndexFixing(ONIndex1Y,I1999,TRUE,_xll.ohTrigger(RecalcTrigger,Trigger1Y)),NA())</f>
        <v>3.3592756758134001E-2</v>
      </c>
    </row>
    <row r="2000" spans="2:17" x14ac:dyDescent="0.2">
      <c r="B2000" s="46" t="s">
        <v>51</v>
      </c>
      <c r="D2000" s="49">
        <f>_xll.qlCalendarAdvance(LocalCalendar,$D1999,B2000,"f",FALSE)</f>
        <v>53330</v>
      </c>
      <c r="E2000" s="49">
        <f>_xll.qlInterestRateIndexValueDate(IndexON,D2000)</f>
        <v>53330</v>
      </c>
      <c r="F2000" s="52">
        <f>IFERROR(_xll.qlIndexFixing(IndexON,D2000,TRUE,_xll.ohTrigger(RecalcTrigger,TriggerON)),NA())</f>
        <v>2.8930706350811519E-2</v>
      </c>
      <c r="H2000" s="49">
        <f>_xll.qlCalendarAdvance(IborCalendar,$H1999,B2000,"f",FALSE)</f>
        <v>53316</v>
      </c>
      <c r="I2000" s="49">
        <f>_xll.qlInterestRateIndexValueDate(Index1M,$H2000)</f>
        <v>53318</v>
      </c>
      <c r="J2000" s="52">
        <f>IFERROR(_xll.qlIndexFixing(Index1M,$H2000,TRUE,_xll.ohTrigger(RecalcTrigger,Trigger1M)),NA())</f>
        <v>2.9945643642036196E-2</v>
      </c>
      <c r="K2000" s="52">
        <f>IFERROR(_xll.qlIndexFixing(ONIndex1M,I2000,TRUE,_xll.ohTrigger(RecalcTrigger,Trigger1M)),NA())</f>
        <v>2.9919166615570703E-2</v>
      </c>
      <c r="L2000" s="52">
        <f>IFERROR(_xll.qlIndexFixing(Index3M,H2000,TRUE,_xll.ohTrigger(RecalcTrigger,Trigger3M)),NA())</f>
        <v>3.1140153021810946E-2</v>
      </c>
      <c r="M2000" s="52">
        <f>IFERROR(_xll.qlIndexFixing(ONIndex3M,I2000,TRUE,_xll.ohTrigger(RecalcTrigger,Trigger3M)),NA())</f>
        <v>3.104479567455698E-2</v>
      </c>
      <c r="N2000" s="52">
        <f>IFERROR(_xll.qlIndexFixing(Index6M,$H2000,TRUE,_xll.ohTrigger(RecalcTrigger,Trigger6M)),NA())</f>
        <v>3.2151076606820858E-2</v>
      </c>
      <c r="O2000" s="52">
        <f>IFERROR(_xll.qlIndexFixing(ONIndex6M,I2000,TRUE,_xll.ohTrigger(RecalcTrigger,Trigger6M)),NA())</f>
        <v>3.195012957798582E-2</v>
      </c>
      <c r="P2000" s="52">
        <f>IFERROR(_xll.qlIndexFixing(Index1Y,$H2000,TRUE,_xll.ohTrigger(RecalcTrigger,Trigger1Y)),NA())</f>
        <v>3.3856910196269012E-2</v>
      </c>
      <c r="Q2000" s="52">
        <f>IFERROR(_xll.qlIndexFixing(ONIndex1Y,I2000,TRUE,_xll.ohTrigger(RecalcTrigger,Trigger1Y)),NA())</f>
        <v>3.3582253612628676E-2</v>
      </c>
    </row>
    <row r="2001" spans="2:17" x14ac:dyDescent="0.2">
      <c r="B2001" s="46" t="s">
        <v>51</v>
      </c>
      <c r="D2001" s="49">
        <f>_xll.qlCalendarAdvance(LocalCalendar,$D2000,B2001,"f",FALSE)</f>
        <v>53337</v>
      </c>
      <c r="E2001" s="49">
        <f>_xll.qlInterestRateIndexValueDate(IndexON,D2001)</f>
        <v>53337</v>
      </c>
      <c r="F2001" s="52">
        <f>IFERROR(_xll.qlIndexFixing(IndexON,D2001,TRUE,_xll.ohTrigger(RecalcTrigger,TriggerON)),NA())</f>
        <v>2.8923523263726381E-2</v>
      </c>
      <c r="H2001" s="49">
        <f>_xll.qlCalendarAdvance(IborCalendar,$H2000,B2001,"f",FALSE)</f>
        <v>53323</v>
      </c>
      <c r="I2001" s="49">
        <f>_xll.qlInterestRateIndexValueDate(Index1M,$H2001)</f>
        <v>53325</v>
      </c>
      <c r="J2001" s="52">
        <f>IFERROR(_xll.qlIndexFixing(Index1M,$H2001,TRUE,_xll.ohTrigger(RecalcTrigger,Trigger1M)),NA())</f>
        <v>2.9944512910643182E-2</v>
      </c>
      <c r="K2001" s="52">
        <f>IFERROR(_xll.qlIndexFixing(ONIndex1M,I2001,TRUE,_xll.ohTrigger(RecalcTrigger,Trigger1M)),NA())</f>
        <v>2.991500212284004E-2</v>
      </c>
      <c r="L2001" s="52">
        <f>IFERROR(_xll.qlIndexFixing(Index3M,H2001,TRUE,_xll.ohTrigger(RecalcTrigger,Trigger3M)),NA())</f>
        <v>3.1138179955403331E-2</v>
      </c>
      <c r="M2001" s="52">
        <f>IFERROR(_xll.qlIndexFixing(ONIndex3M,I2001,TRUE,_xll.ohTrigger(RecalcTrigger,Trigger3M)),NA())</f>
        <v>3.1040644243953697E-2</v>
      </c>
      <c r="N2001" s="52">
        <f>IFERROR(_xll.qlIndexFixing(Index6M,$H2001,TRUE,_xll.ohTrigger(RecalcTrigger,Trigger6M)),NA())</f>
        <v>3.2147013181085191E-2</v>
      </c>
      <c r="O2001" s="52">
        <f>IFERROR(_xll.qlIndexFixing(ONIndex6M,I2001,TRUE,_xll.ohTrigger(RecalcTrigger,Trigger6M)),NA())</f>
        <v>3.194501586034848E-2</v>
      </c>
      <c r="P2001" s="52">
        <f>IFERROR(_xll.qlIndexFixing(Index1Y,$H2001,TRUE,_xll.ohTrigger(RecalcTrigger,Trigger1Y)),NA())</f>
        <v>3.3845755922520003E-2</v>
      </c>
      <c r="Q2001" s="52">
        <f>IFERROR(_xll.qlIndexFixing(ONIndex1Y,I2001,TRUE,_xll.ohTrigger(RecalcTrigger,Trigger1Y)),NA())</f>
        <v>3.3569648106022143E-2</v>
      </c>
    </row>
    <row r="2002" spans="2:17" x14ac:dyDescent="0.2">
      <c r="B2002" s="46" t="s">
        <v>51</v>
      </c>
      <c r="D2002" s="49">
        <f>_xll.qlCalendarAdvance(LocalCalendar,$D2001,B2002,"f",FALSE)</f>
        <v>53344</v>
      </c>
      <c r="E2002" s="49">
        <f>_xll.qlInterestRateIndexValueDate(IndexON,D2002)</f>
        <v>53344</v>
      </c>
      <c r="F2002" s="52">
        <f>IFERROR(_xll.qlIndexFixing(IndexON,D2002,TRUE,_xll.ohTrigger(RecalcTrigger,TriggerON)),NA())</f>
        <v>2.8916347882956828E-2</v>
      </c>
      <c r="H2002" s="49">
        <f>_xll.qlCalendarAdvance(IborCalendar,$H2001,B2002,"f",FALSE)</f>
        <v>53330</v>
      </c>
      <c r="I2002" s="49">
        <f>_xll.qlInterestRateIndexValueDate(Index1M,$H2002)</f>
        <v>53332</v>
      </c>
      <c r="J2002" s="52">
        <f>IFERROR(_xll.qlIndexFixing(Index1M,$H2002,TRUE,_xll.ohTrigger(RecalcTrigger,Trigger1M)),NA())</f>
        <v>2.9939305910140778E-2</v>
      </c>
      <c r="K2002" s="52">
        <f>IFERROR(_xll.qlIndexFixing(ONIndex1M,I2002,TRUE,_xll.ohTrigger(RecalcTrigger,Trigger1M)),NA())</f>
        <v>2.9910832566253376E-2</v>
      </c>
      <c r="L2002" s="52">
        <f>IFERROR(_xll.qlIndexFixing(Index3M,H2002,TRUE,_xll.ohTrigger(RecalcTrigger,Trigger3M)),NA())</f>
        <v>3.1133958477478352E-2</v>
      </c>
      <c r="M2002" s="52">
        <f>IFERROR(_xll.qlIndexFixing(ONIndex3M,I2002,TRUE,_xll.ohTrigger(RecalcTrigger,Trigger3M)),NA())</f>
        <v>3.1036487507032362E-2</v>
      </c>
      <c r="N2002" s="52">
        <f>IFERROR(_xll.qlIndexFixing(Index6M,$H2002,TRUE,_xll.ohTrigger(RecalcTrigger,Trigger6M)),NA())</f>
        <v>3.2141811867293403E-2</v>
      </c>
      <c r="O2002" s="52">
        <f>IFERROR(_xll.qlIndexFixing(ONIndex6M,I2002,TRUE,_xll.ohTrigger(RecalcTrigger,Trigger6M)),NA())</f>
        <v>3.193990156424853E-2</v>
      </c>
      <c r="P2002" s="52">
        <f>IFERROR(_xll.qlIndexFixing(Index1Y,$H2002,TRUE,_xll.ohTrigger(RecalcTrigger,Trigger1Y)),NA())</f>
        <v>3.3834645786351564E-2</v>
      </c>
      <c r="Q2002" s="52">
        <f>IFERROR(_xll.qlIndexFixing(ONIndex1Y,I2002,TRUE,_xll.ohTrigger(RecalcTrigger,Trigger1Y)),NA())</f>
        <v>3.3557081525419363E-2</v>
      </c>
    </row>
    <row r="2003" spans="2:17" x14ac:dyDescent="0.2">
      <c r="B2003" s="46" t="s">
        <v>51</v>
      </c>
      <c r="D2003" s="49">
        <f>_xll.qlCalendarAdvance(LocalCalendar,$D2002,B2003,"f",FALSE)</f>
        <v>53351</v>
      </c>
      <c r="E2003" s="49">
        <f>_xll.qlInterestRateIndexValueDate(IndexON,D2003)</f>
        <v>53351</v>
      </c>
      <c r="F2003" s="52">
        <f>IFERROR(_xll.qlIndexFixing(IndexON,D2003,TRUE,_xll.ohTrigger(RecalcTrigger,TriggerON)),NA())</f>
        <v>2.8909180208342988E-2</v>
      </c>
      <c r="H2003" s="49">
        <f>_xll.qlCalendarAdvance(IborCalendar,$H2002,B2003,"f",FALSE)</f>
        <v>53337</v>
      </c>
      <c r="I2003" s="49">
        <f>_xll.qlInterestRateIndexValueDate(Index1M,$H2003)</f>
        <v>53339</v>
      </c>
      <c r="J2003" s="52">
        <f>IFERROR(_xll.qlIndexFixing(Index1M,$H2003,TRUE,_xll.ohTrigger(RecalcTrigger,Trigger1M)),NA())</f>
        <v>2.99361272683265E-2</v>
      </c>
      <c r="K2003" s="52">
        <f>IFERROR(_xll.qlIndexFixing(ONIndex1M,I2003,TRUE,_xll.ohTrigger(RecalcTrigger,Trigger1M)),NA())</f>
        <v>2.9908690666982096E-2</v>
      </c>
      <c r="L2003" s="52">
        <f>IFERROR(_xll.qlIndexFixing(Index3M,H2003,TRUE,_xll.ohTrigger(RecalcTrigger,Trigger3M)),NA())</f>
        <v>3.1130850943520194E-2</v>
      </c>
      <c r="M2003" s="52">
        <f>IFERROR(_xll.qlIndexFixing(ONIndex3M,I2003,TRUE,_xll.ohTrigger(RecalcTrigger,Trigger3M)),NA())</f>
        <v>3.1034565298886374E-2</v>
      </c>
      <c r="N2003" s="52">
        <f>IFERROR(_xll.qlIndexFixing(Index6M,$H2003,TRUE,_xll.ohTrigger(RecalcTrigger,Trigger6M)),NA())</f>
        <v>3.2137745827753417E-2</v>
      </c>
      <c r="O2003" s="52">
        <f>IFERROR(_xll.qlIndexFixing(ONIndex6M,I2003,TRUE,_xll.ohTrigger(RecalcTrigger,Trigger6M)),NA())</f>
        <v>3.1937050371140252E-2</v>
      </c>
      <c r="P2003" s="52">
        <f>IFERROR(_xll.qlIndexFixing(Index1Y,$H2003,TRUE,_xll.ohTrigger(RecalcTrigger,Trigger1Y)),NA())</f>
        <v>3.3823579786317434E-2</v>
      </c>
      <c r="Q2003" s="52">
        <f>IFERROR(_xll.qlIndexFixing(ONIndex1Y,I2003,TRUE,_xll.ohTrigger(RecalcTrigger,Trigger1Y)),NA())</f>
        <v>3.3545996174848547E-2</v>
      </c>
    </row>
    <row r="2004" spans="2:17" x14ac:dyDescent="0.2">
      <c r="B2004" s="46" t="s">
        <v>51</v>
      </c>
      <c r="D2004" s="49">
        <f>_xll.qlCalendarAdvance(LocalCalendar,$D2003,B2004,"f",FALSE)</f>
        <v>53358</v>
      </c>
      <c r="E2004" s="49">
        <f>_xll.qlInterestRateIndexValueDate(IndexON,D2004)</f>
        <v>53358</v>
      </c>
      <c r="F2004" s="52">
        <f>IFERROR(_xll.qlIndexFixing(IndexON,D2004,TRUE,_xll.ohTrigger(RecalcTrigger,TriggerON)),NA())</f>
        <v>2.8902020240044735E-2</v>
      </c>
      <c r="H2004" s="49">
        <f>_xll.qlCalendarAdvance(IborCalendar,$H2003,B2004,"f",FALSE)</f>
        <v>53344</v>
      </c>
      <c r="I2004" s="49">
        <f>_xll.qlInterestRateIndexValueDate(Index1M,$H2004)</f>
        <v>53346</v>
      </c>
      <c r="J2004" s="52">
        <f>IFERROR(_xll.qlIndexFixing(Index1M,$H2004,TRUE,_xll.ohTrigger(RecalcTrigger,Trigger1M)),NA())</f>
        <v>2.9933957365108343E-2</v>
      </c>
      <c r="K2004" s="52">
        <f>IFERROR(_xll.qlIndexFixing(ONIndex1M,I2004,TRUE,_xll.ohTrigger(RecalcTrigger,Trigger1M)),NA())</f>
        <v>2.990450955792312E-2</v>
      </c>
      <c r="L2004" s="52">
        <f>IFERROR(_xll.qlIndexFixing(Index3M,H2004,TRUE,_xll.ohTrigger(RecalcTrigger,Trigger3M)),NA())</f>
        <v>3.1127736568388187E-2</v>
      </c>
      <c r="M2004" s="52">
        <f>IFERROR(_xll.qlIndexFixing(ONIndex3M,I2004,TRUE,_xll.ohTrigger(RecalcTrigger,Trigger3M)),NA())</f>
        <v>3.1030396471489752E-2</v>
      </c>
      <c r="N2004" s="52">
        <f>IFERROR(_xll.qlIndexFixing(Index6M,$H2004,TRUE,_xll.ohTrigger(RecalcTrigger,Trigger6M)),NA())</f>
        <v>3.2133678246283985E-2</v>
      </c>
      <c r="O2004" s="52">
        <f>IFERROR(_xll.qlIndexFixing(ONIndex6M,I2004,TRUE,_xll.ohTrigger(RecalcTrigger,Trigger6M)),NA())</f>
        <v>3.1931933948108338E-2</v>
      </c>
      <c r="P2004" s="52">
        <f>IFERROR(_xll.qlIndexFixing(Index1Y,$H2004,TRUE,_xll.ohTrigger(RecalcTrigger,Trigger1Y)),NA())</f>
        <v>3.3813369785452095E-2</v>
      </c>
      <c r="Q2004" s="52">
        <f>IFERROR(_xll.qlIndexFixing(ONIndex1Y,I2004,TRUE,_xll.ohTrigger(RecalcTrigger,Trigger1Y)),NA())</f>
        <v>3.35335108393231E-2</v>
      </c>
    </row>
    <row r="2005" spans="2:17" x14ac:dyDescent="0.2">
      <c r="B2005" s="46" t="s">
        <v>51</v>
      </c>
      <c r="D2005" s="49">
        <f>_xll.qlCalendarAdvance(LocalCalendar,$D2004,B2005,"f",FALSE)</f>
        <v>53365</v>
      </c>
      <c r="E2005" s="49">
        <f>_xll.qlInterestRateIndexValueDate(IndexON,D2005)</f>
        <v>53365</v>
      </c>
      <c r="F2005" s="52">
        <f>IFERROR(_xll.qlIndexFixing(IndexON,D2005,TRUE,_xll.ohTrigger(RecalcTrigger,TriggerON)),NA())</f>
        <v>2.889486797798213E-2</v>
      </c>
      <c r="H2005" s="49">
        <f>_xll.qlCalendarAdvance(IborCalendar,$H2004,B2005,"f",FALSE)</f>
        <v>53351</v>
      </c>
      <c r="I2005" s="49">
        <f>_xll.qlInterestRateIndexValueDate(Index1M,$H2005)</f>
        <v>53353</v>
      </c>
      <c r="J2005" s="52">
        <f>IFERROR(_xll.qlIndexFixing(Index1M,$H2005,TRUE,_xll.ohTrigger(RecalcTrigger,Trigger1M)),NA())</f>
        <v>2.9929750432998333E-2</v>
      </c>
      <c r="K2005" s="52">
        <f>IFERROR(_xll.qlIndexFixing(ONIndex1M,I2005,TRUE,_xll.ohTrigger(RecalcTrigger,Trigger1M)),NA())</f>
        <v>2.9901338299413993E-2</v>
      </c>
      <c r="L2005" s="52">
        <f>IFERROR(_xll.qlIndexFixing(Index3M,H2005,TRUE,_xll.ohTrigger(RecalcTrigger,Trigger3M)),NA())</f>
        <v>3.1124615352100982E-2</v>
      </c>
      <c r="M2005" s="52">
        <f>IFERROR(_xll.qlIndexFixing(ONIndex3M,I2005,TRUE,_xll.ohTrigger(RecalcTrigger,Trigger3M)),NA())</f>
        <v>3.1027340765108491E-2</v>
      </c>
      <c r="N2005" s="52">
        <f>IFERROR(_xll.qlIndexFixing(Index6M,$H2005,TRUE,_xll.ohTrigger(RecalcTrigger,Trigger6M)),NA())</f>
        <v>3.2129609122895246E-2</v>
      </c>
      <c r="O2005" s="52">
        <f>IFERROR(_xll.qlIndexFixing(ONIndex6M,I2005,TRUE,_xll.ohTrigger(RecalcTrigger,Trigger6M)),NA())</f>
        <v>3.1927947851455585E-2</v>
      </c>
      <c r="P2005" s="52">
        <f>IFERROR(_xll.qlIndexFixing(Index1Y,$H2005,TRUE,_xll.ohTrigger(RecalcTrigger,Trigger1Y)),NA())</f>
        <v>3.3801580188891268E-2</v>
      </c>
      <c r="Q2005" s="52">
        <f>IFERROR(_xll.qlIndexFixing(ONIndex1Y,I2005,TRUE,_xll.ohTrigger(RecalcTrigger,Trigger1Y)),NA())</f>
        <v>3.3521789336941055E-2</v>
      </c>
    </row>
    <row r="2006" spans="2:17" x14ac:dyDescent="0.2">
      <c r="B2006" s="46" t="s">
        <v>51</v>
      </c>
      <c r="D2006" s="49">
        <f>_xll.qlCalendarAdvance(LocalCalendar,$D2005,B2006,"f",FALSE)</f>
        <v>53372</v>
      </c>
      <c r="E2006" s="49">
        <f>_xll.qlInterestRateIndexValueDate(IndexON,D2006)</f>
        <v>53372</v>
      </c>
      <c r="F2006" s="52">
        <f>IFERROR(_xll.qlIndexFixing(IndexON,D2006,TRUE,_xll.ohTrigger(RecalcTrigger,TriggerON)),NA())</f>
        <v>2.8887723422155176E-2</v>
      </c>
      <c r="H2006" s="49">
        <f>_xll.qlCalendarAdvance(IborCalendar,$H2005,B2006,"f",FALSE)</f>
        <v>53358</v>
      </c>
      <c r="I2006" s="49">
        <f>_xll.qlInterestRateIndexValueDate(Index1M,$H2006)</f>
        <v>53360</v>
      </c>
      <c r="J2006" s="52">
        <f>IFERROR(_xll.qlIndexFixing(Index1M,$H2006,TRUE,_xll.ohTrigger(RecalcTrigger,Trigger1M)),NA())</f>
        <v>2.992351077574229E-2</v>
      </c>
      <c r="K2006" s="52">
        <f>IFERROR(_xll.qlIndexFixing(ONIndex1M,I2006,TRUE,_xll.ohTrigger(RecalcTrigger,Trigger1M)),NA())</f>
        <v>2.9898160538053276E-2</v>
      </c>
      <c r="L2006" s="52">
        <f>IFERROR(_xll.qlIndexFixing(Index3M,H2006,TRUE,_xll.ohTrigger(RecalcTrigger,Trigger3M)),NA())</f>
        <v>3.1120370286165586E-2</v>
      </c>
      <c r="M2006" s="52">
        <f>IFERROR(_xll.qlIndexFixing(ONIndex3M,I2006,TRUE,_xll.ohTrigger(RecalcTrigger,Trigger3M)),NA())</f>
        <v>3.1024278266347238E-2</v>
      </c>
      <c r="N2006" s="52">
        <f>IFERROR(_xll.qlIndexFixing(Index6M,$H2006,TRUE,_xll.ohTrigger(RecalcTrigger,Trigger6M)),NA())</f>
        <v>3.2125538457596928E-2</v>
      </c>
      <c r="O2006" s="52">
        <f>IFERROR(_xll.qlIndexFixing(ONIndex6M,I2006,TRUE,_xll.ohTrigger(RecalcTrigger,Trigger6M)),NA())</f>
        <v>3.1923960229063297E-2</v>
      </c>
      <c r="P2006" s="52">
        <f>IFERROR(_xll.qlIndexFixing(Index1Y,$H2006,TRUE,_xll.ohTrigger(RecalcTrigger,Trigger1Y)),NA())</f>
        <v>3.3790646588634378E-2</v>
      </c>
      <c r="Q2006" s="52">
        <f>IFERROR(_xll.qlIndexFixing(ONIndex1Y,I2006,TRUE,_xll.ohTrigger(RecalcTrigger,Trigger1Y)),NA())</f>
        <v>3.3510110395020831E-2</v>
      </c>
    </row>
    <row r="2007" spans="2:17" x14ac:dyDescent="0.2">
      <c r="B2007" s="46" t="s">
        <v>51</v>
      </c>
      <c r="D2007" s="49">
        <f>_xll.qlCalendarAdvance(LocalCalendar,$D2006,B2007,"f",FALSE)</f>
        <v>53379</v>
      </c>
      <c r="E2007" s="49">
        <f>_xll.qlInterestRateIndexValueDate(IndexON,D2007)</f>
        <v>53379</v>
      </c>
      <c r="F2007" s="52">
        <f>IFERROR(_xll.qlIndexFixing(IndexON,D2007,TRUE,_xll.ohTrigger(RecalcTrigger,TriggerON)),NA())</f>
        <v>2.8880586572563871E-2</v>
      </c>
      <c r="H2007" s="49">
        <f>_xll.qlCalendarAdvance(IborCalendar,$H2006,B2007,"f",FALSE)</f>
        <v>53365</v>
      </c>
      <c r="I2007" s="49">
        <f>_xll.qlInterestRateIndexValueDate(Index1M,$H2007)</f>
        <v>53367</v>
      </c>
      <c r="J2007" s="52">
        <f>IFERROR(_xll.qlIndexFixing(Index1M,$H2007,TRUE,_xll.ohTrigger(RecalcTrigger,Trigger1M)),NA())</f>
        <v>2.9920308259281696E-2</v>
      </c>
      <c r="K2007" s="52">
        <f>IFERROR(_xll.qlIndexFixing(ONIndex1M,I2007,TRUE,_xll.ohTrigger(RecalcTrigger,Trigger1M)),NA())</f>
        <v>2.9894976273787677E-2</v>
      </c>
      <c r="L2007" s="52">
        <f>IFERROR(_xll.qlIndexFixing(Index3M,H2007,TRUE,_xll.ohTrigger(RecalcTrigger,Trigger3M)),NA())</f>
        <v>3.1117236146153797E-2</v>
      </c>
      <c r="M2007" s="52">
        <f>IFERROR(_xll.qlIndexFixing(ONIndex3M,I2007,TRUE,_xll.ohTrigger(RecalcTrigger,Trigger3M)),NA())</f>
        <v>3.1021208975179348E-2</v>
      </c>
      <c r="N2007" s="52">
        <f>IFERROR(_xll.qlIndexFixing(Index6M,$H2007,TRUE,_xll.ohTrigger(RecalcTrigger,Trigger6M)),NA())</f>
        <v>3.2121466250397412E-2</v>
      </c>
      <c r="O2007" s="52">
        <f>IFERROR(_xll.qlIndexFixing(ONIndex6M,I2007,TRUE,_xll.ohTrigger(RecalcTrigger,Trigger6M)),NA())</f>
        <v>3.191997108090483E-2</v>
      </c>
      <c r="P2007" s="52">
        <f>IFERROR(_xll.qlIndexFixing(Index1Y,$H2007,TRUE,_xll.ohTrigger(RecalcTrigger,Trigger1Y)),NA())</f>
        <v>3.3779757118780805E-2</v>
      </c>
      <c r="Q2007" s="52">
        <f>IFERROR(_xll.qlIndexFixing(ONIndex1Y,I2007,TRUE,_xll.ohTrigger(RecalcTrigger,Trigger1Y)),NA())</f>
        <v>3.3498474013509139E-2</v>
      </c>
    </row>
    <row r="2008" spans="2:17" x14ac:dyDescent="0.2">
      <c r="B2008" s="46" t="s">
        <v>51</v>
      </c>
      <c r="D2008" s="49">
        <f>_xll.qlCalendarAdvance(LocalCalendar,$D2007,B2008,"f",FALSE)</f>
        <v>53386</v>
      </c>
      <c r="E2008" s="49">
        <f>_xll.qlInterestRateIndexValueDate(IndexON,D2008)</f>
        <v>53386</v>
      </c>
      <c r="F2008" s="52">
        <f>IFERROR(_xll.qlIndexFixing(IndexON,D2008,TRUE,_xll.ohTrigger(RecalcTrigger,TriggerON)),NA())</f>
        <v>2.8873457429208216E-2</v>
      </c>
      <c r="H2008" s="49">
        <f>_xll.qlCalendarAdvance(IborCalendar,$H2007,B2008,"f",FALSE)</f>
        <v>53372</v>
      </c>
      <c r="I2008" s="49">
        <f>_xll.qlInterestRateIndexValueDate(Index1M,$H2008)</f>
        <v>53374</v>
      </c>
      <c r="J2008" s="52">
        <f>IFERROR(_xll.qlIndexFixing(Index1M,$H2008,TRUE,_xll.ohTrigger(RecalcTrigger,Trigger1M)),NA())</f>
        <v>2.9917099227138824E-2</v>
      </c>
      <c r="K2008" s="52">
        <f>IFERROR(_xll.qlIndexFixing(ONIndex1M,I2008,TRUE,_xll.ohTrigger(RecalcTrigger,Trigger1M)),NA())</f>
        <v>2.9892798217945327E-2</v>
      </c>
      <c r="L2008" s="52">
        <f>IFERROR(_xll.qlIndexFixing(Index3M,H2008,TRUE,_xll.ohTrigger(RecalcTrigger,Trigger3M)),NA())</f>
        <v>3.1114095165593207E-2</v>
      </c>
      <c r="M2008" s="52">
        <f>IFERROR(_xll.qlIndexFixing(ONIndex3M,I2008,TRUE,_xll.ohTrigger(RecalcTrigger,Trigger3M)),NA())</f>
        <v>3.101924905940967E-2</v>
      </c>
      <c r="N2008" s="52">
        <f>IFERROR(_xll.qlIndexFixing(Index6M,$H2008,TRUE,_xll.ohTrigger(RecalcTrigger,Trigger6M)),NA())</f>
        <v>3.211739250130731E-2</v>
      </c>
      <c r="O2008" s="52">
        <f>IFERROR(_xll.qlIndexFixing(ONIndex6M,I2008,TRUE,_xll.ohTrigger(RecalcTrigger,Trigger6M)),NA())</f>
        <v>3.1917109946169031E-2</v>
      </c>
      <c r="P2008" s="52">
        <f>IFERROR(_xll.qlIndexFixing(Index1Y,$H2008,TRUE,_xll.ohTrigger(RecalcTrigger,Trigger1Y)),NA())</f>
        <v>3.3769732223162582E-2</v>
      </c>
      <c r="Q2008" s="52">
        <f>IFERROR(_xll.qlIndexFixing(ONIndex1Y,I2008,TRUE,_xll.ohTrigger(RecalcTrigger,Trigger1Y)),NA())</f>
        <v>3.3487611230729186E-2</v>
      </c>
    </row>
    <row r="2009" spans="2:17" x14ac:dyDescent="0.2">
      <c r="B2009" s="46" t="s">
        <v>51</v>
      </c>
      <c r="D2009" s="49">
        <f>_xll.qlCalendarAdvance(LocalCalendar,$D2008,B2009,"f",FALSE)</f>
        <v>53393</v>
      </c>
      <c r="E2009" s="49">
        <f>_xll.qlInterestRateIndexValueDate(IndexON,D2009)</f>
        <v>53393</v>
      </c>
      <c r="F2009" s="52">
        <f>IFERROR(_xll.qlIndexFixing(IndexON,D2009,TRUE,_xll.ohTrigger(RecalcTrigger,TriggerON)),NA())</f>
        <v>2.8866335992168146E-2</v>
      </c>
      <c r="H2009" s="49">
        <f>_xll.qlCalendarAdvance(IborCalendar,$H2008,B2009,"f",FALSE)</f>
        <v>53379</v>
      </c>
      <c r="I2009" s="49">
        <f>_xll.qlInterestRateIndexValueDate(Index1M,$H2009)</f>
        <v>53381</v>
      </c>
      <c r="J2009" s="52">
        <f>IFERROR(_xll.qlIndexFixing(Index1M,$H2009,TRUE,_xll.ohTrigger(RecalcTrigger,Trigger1M)),NA())</f>
        <v>2.991793015345301E-2</v>
      </c>
      <c r="K2009" s="52">
        <f>IFERROR(_xll.qlIndexFixing(ONIndex1M,I2009,TRUE,_xll.ohTrigger(RecalcTrigger,Trigger1M)),NA())</f>
        <v>2.9888588236648417E-2</v>
      </c>
      <c r="L2009" s="52">
        <f>IFERROR(_xll.qlIndexFixing(Index3M,H2009,TRUE,_xll.ohTrigger(RecalcTrigger,Trigger3M)),NA())</f>
        <v>3.1110947344499984E-2</v>
      </c>
      <c r="M2009" s="52">
        <f>IFERROR(_xll.qlIndexFixing(ONIndex3M,I2009,TRUE,_xll.ohTrigger(RecalcTrigger,Trigger3M)),NA())</f>
        <v>3.1015050015623657E-2</v>
      </c>
      <c r="N2009" s="52">
        <f>IFERROR(_xll.qlIndexFixing(Index6M,$H2009,TRUE,_xll.ohTrigger(RecalcTrigger,Trigger6M)),NA())</f>
        <v>3.2113317210334558E-2</v>
      </c>
      <c r="O2009" s="52">
        <f>IFERROR(_xll.qlIndexFixing(ONIndex6M,I2009,TRUE,_xll.ohTrigger(RecalcTrigger,Trigger6M)),NA())</f>
        <v>3.1911988207422581E-2</v>
      </c>
      <c r="P2009" s="52">
        <f>IFERROR(_xll.qlIndexFixing(Index1Y,$H2009,TRUE,_xll.ohTrigger(RecalcTrigger,Trigger1Y)),NA())</f>
        <v>3.375811056461684E-2</v>
      </c>
      <c r="Q2009" s="52">
        <f>IFERROR(_xll.qlIndexFixing(ONIndex1Y,I2009,TRUE,_xll.ohTrigger(RecalcTrigger,Trigger1Y)),NA())</f>
        <v>3.34753289316847E-2</v>
      </c>
    </row>
    <row r="2010" spans="2:17" x14ac:dyDescent="0.2">
      <c r="B2010" s="46" t="s">
        <v>51</v>
      </c>
      <c r="D2010" s="49">
        <f>_xll.qlCalendarAdvance(LocalCalendar,$D2009,B2010,"f",FALSE)</f>
        <v>53400</v>
      </c>
      <c r="E2010" s="49">
        <f>_xll.qlInterestRateIndexValueDate(IndexON,D2010)</f>
        <v>53400</v>
      </c>
      <c r="F2010" s="52">
        <f>IFERROR(_xll.qlIndexFixing(IndexON,D2010,TRUE,_xll.ohTrigger(RecalcTrigger,TriggerON)),NA())</f>
        <v>2.8859222261363726E-2</v>
      </c>
      <c r="H2010" s="49">
        <f>_xll.qlCalendarAdvance(IborCalendar,$H2009,B2010,"f",FALSE)</f>
        <v>53386</v>
      </c>
      <c r="I2010" s="49">
        <f>_xll.qlInterestRateIndexValueDate(Index1M,$H2010)</f>
        <v>53388</v>
      </c>
      <c r="J2010" s="52">
        <f>IFERROR(_xll.qlIndexFixing(Index1M,$H2010,TRUE,_xll.ohTrigger(RecalcTrigger,Trigger1M)),NA())</f>
        <v>2.99136942933289E-2</v>
      </c>
      <c r="K2010" s="52">
        <f>IFERROR(_xll.qlIndexFixing(ONIndex1M,I2010,TRUE,_xll.ohTrigger(RecalcTrigger,Trigger1M)),NA())</f>
        <v>2.988538446374811E-2</v>
      </c>
      <c r="L2010" s="52">
        <f>IFERROR(_xll.qlIndexFixing(Index3M,H2010,TRUE,_xll.ohTrigger(RecalcTrigger,Trigger3M)),NA())</f>
        <v>3.1113362451781316E-2</v>
      </c>
      <c r="M2010" s="52">
        <f>IFERROR(_xll.qlIndexFixing(ONIndex3M,I2010,TRUE,_xll.ohTrigger(RecalcTrigger,Trigger3M)),NA())</f>
        <v>3.1011960347262502E-2</v>
      </c>
      <c r="N2010" s="52">
        <f>IFERROR(_xll.qlIndexFixing(Index6M,$H2010,TRUE,_xll.ohTrigger(RecalcTrigger,Trigger6M)),NA())</f>
        <v>3.2114903504326268E-2</v>
      </c>
      <c r="O2010" s="52">
        <f>IFERROR(_xll.qlIndexFixing(ONIndex6M,I2010,TRUE,_xll.ohTrigger(RecalcTrigger,Trigger6M)),NA())</f>
        <v>3.19079944820988E-2</v>
      </c>
      <c r="P2010" s="52">
        <f>IFERROR(_xll.qlIndexFixing(Index1Y,$H2010,TRUE,_xll.ohTrigger(RecalcTrigger,Trigger1Y)),NA())</f>
        <v>3.3747353477487335E-2</v>
      </c>
      <c r="Q2010" s="52">
        <f>IFERROR(_xll.qlIndexFixing(ONIndex1Y,I2010,TRUE,_xll.ohTrigger(RecalcTrigger,Trigger1Y)),NA())</f>
        <v>3.3463820231371955E-2</v>
      </c>
    </row>
    <row r="2011" spans="2:17" x14ac:dyDescent="0.2">
      <c r="B2011" s="46" t="s">
        <v>51</v>
      </c>
      <c r="D2011" s="49">
        <f>_xll.qlCalendarAdvance(LocalCalendar,$D2010,B2011,"f",FALSE)</f>
        <v>53407</v>
      </c>
      <c r="E2011" s="49">
        <f>_xll.qlInterestRateIndexValueDate(IndexON,D2011)</f>
        <v>53407</v>
      </c>
      <c r="F2011" s="52">
        <f>IFERROR(_xll.qlIndexFixing(IndexON,D2011,TRUE,_xll.ohTrigger(RecalcTrigger,TriggerON)),NA())</f>
        <v>2.885211623671502E-2</v>
      </c>
      <c r="H2011" s="49">
        <f>_xll.qlCalendarAdvance(IborCalendar,$H2010,B2011,"f",FALSE)</f>
        <v>53393</v>
      </c>
      <c r="I2011" s="49">
        <f>_xll.qlInterestRateIndexValueDate(Index1M,$H2011)</f>
        <v>53395</v>
      </c>
      <c r="J2011" s="52">
        <f>IFERROR(_xll.qlIndexFixing(Index1M,$H2011,TRUE,_xll.ohTrigger(RecalcTrigger,Trigger1M)),NA())</f>
        <v>2.9910463513777914E-2</v>
      </c>
      <c r="K2011" s="52">
        <f>IFERROR(_xll.qlIndexFixing(ONIndex1M,I2011,TRUE,_xll.ohTrigger(RecalcTrigger,Trigger1M)),NA())</f>
        <v>2.9882174187969568E-2</v>
      </c>
      <c r="L2011" s="52">
        <f>IFERROR(_xll.qlIndexFixing(Index3M,H2011,TRUE,_xll.ohTrigger(RecalcTrigger,Trigger3M)),NA())</f>
        <v>3.1110197144705296E-2</v>
      </c>
      <c r="M2011" s="52">
        <f>IFERROR(_xll.qlIndexFixing(ONIndex3M,I2011,TRUE,_xll.ohTrigger(RecalcTrigger,Trigger3M)),NA())</f>
        <v>3.1008863886494709E-2</v>
      </c>
      <c r="N2011" s="52">
        <f>IFERROR(_xll.qlIndexFixing(Index6M,$H2011,TRUE,_xll.ohTrigger(RecalcTrigger,Trigger6M)),NA())</f>
        <v>3.210969057605801E-2</v>
      </c>
      <c r="O2011" s="52">
        <f>IFERROR(_xll.qlIndexFixing(ONIndex6M,I2011,TRUE,_xll.ohTrigger(RecalcTrigger,Trigger6M)),NA())</f>
        <v>3.1903999230982194E-2</v>
      </c>
      <c r="P2011" s="52">
        <f>IFERROR(_xll.qlIndexFixing(Index1Y,$H2011,TRUE,_xll.ohTrigger(RecalcTrigger,Trigger1Y)),NA())</f>
        <v>3.3736640515122499E-2</v>
      </c>
      <c r="Q2011" s="52">
        <f>IFERROR(_xll.qlIndexFixing(ONIndex1Y,I2011,TRUE,_xll.ohTrigger(RecalcTrigger,Trigger1Y)),NA())</f>
        <v>3.3452354091414449E-2</v>
      </c>
    </row>
    <row r="2012" spans="2:17" x14ac:dyDescent="0.2">
      <c r="B2012" s="46" t="s">
        <v>51</v>
      </c>
      <c r="D2012" s="49">
        <f>_xll.qlCalendarAdvance(LocalCalendar,$D2011,B2012,"f",FALSE)</f>
        <v>53414</v>
      </c>
      <c r="E2012" s="49">
        <f>_xll.qlInterestRateIndexValueDate(IndexON,D2012)</f>
        <v>53414</v>
      </c>
      <c r="F2012" s="52">
        <f>IFERROR(_xll.qlIndexFixing(IndexON,D2012,TRUE,_xll.ohTrigger(RecalcTrigger,TriggerON)),NA())</f>
        <v>2.8845017918381899E-2</v>
      </c>
      <c r="H2012" s="49">
        <f>_xll.qlCalendarAdvance(IborCalendar,$H2011,B2012,"f",FALSE)</f>
        <v>53400</v>
      </c>
      <c r="I2012" s="49">
        <f>_xll.qlInterestRateIndexValueDate(Index1M,$H2012)</f>
        <v>53402</v>
      </c>
      <c r="J2012" s="52">
        <f>IFERROR(_xll.qlIndexFixing(Index1M,$H2012,TRUE,_xll.ohTrigger(RecalcTrigger,Trigger1M)),NA())</f>
        <v>2.9907226217032404E-2</v>
      </c>
      <c r="K2012" s="52">
        <f>IFERROR(_xll.qlIndexFixing(ONIndex1M,I2012,TRUE,_xll.ohTrigger(RecalcTrigger,Trigger1M)),NA())</f>
        <v>2.987895740931279E-2</v>
      </c>
      <c r="L2012" s="52">
        <f>IFERROR(_xll.qlIndexFixing(Index3M,H2012,TRUE,_xll.ohTrigger(RecalcTrigger,Trigger3M)),NA())</f>
        <v>3.1107024994344187E-2</v>
      </c>
      <c r="M2012" s="52">
        <f>IFERROR(_xll.qlIndexFixing(ONIndex3M,I2012,TRUE,_xll.ohTrigger(RecalcTrigger,Trigger3M)),NA())</f>
        <v>3.1005760633320278E-2</v>
      </c>
      <c r="N2012" s="52">
        <f>IFERROR(_xll.qlIndexFixing(Index6M,$H2012,TRUE,_xll.ohTrigger(RecalcTrigger,Trigger6M)),NA())</f>
        <v>3.210560877492135E-2</v>
      </c>
      <c r="O2012" s="52">
        <f>IFERROR(_xll.qlIndexFixing(ONIndex6M,I2012,TRUE,_xll.ohTrigger(RecalcTrigger,Trigger6M)),NA())</f>
        <v>3.1900002454179344E-2</v>
      </c>
      <c r="P2012" s="52">
        <f>IFERROR(_xll.qlIndexFixing(Index1Y,$H2012,TRUE,_xll.ohTrigger(RecalcTrigger,Trigger1Y)),NA())</f>
        <v>3.3725971676127682E-2</v>
      </c>
      <c r="Q2012" s="52">
        <f>IFERROR(_xll.qlIndexFixing(ONIndex1Y,I2012,TRUE,_xll.ohTrigger(RecalcTrigger,Trigger1Y)),NA())</f>
        <v>3.3440930511838829E-2</v>
      </c>
    </row>
    <row r="2013" spans="2:17" x14ac:dyDescent="0.2">
      <c r="B2013" s="46" t="s">
        <v>51</v>
      </c>
      <c r="D2013" s="49">
        <f>_xll.qlCalendarAdvance(LocalCalendar,$D2012,B2013,"f",FALSE)</f>
        <v>53421</v>
      </c>
      <c r="E2013" s="49">
        <f>_xll.qlInterestRateIndexValueDate(IndexON,D2013)</f>
        <v>53421</v>
      </c>
      <c r="F2013" s="52">
        <f>IFERROR(_xll.qlIndexFixing(IndexON,D2013,TRUE,_xll.ohTrigger(RecalcTrigger,TriggerON)),NA())</f>
        <v>2.8837927306284428E-2</v>
      </c>
      <c r="H2013" s="49">
        <f>_xll.qlCalendarAdvance(IborCalendar,$H2012,B2013,"f",FALSE)</f>
        <v>53407</v>
      </c>
      <c r="I2013" s="49">
        <f>_xll.qlInterestRateIndexValueDate(Index1M,$H2013)</f>
        <v>53413</v>
      </c>
      <c r="J2013" s="52">
        <f>IFERROR(_xll.qlIndexFixing(Index1M,$H2013,TRUE,_xll.ohTrigger(RecalcTrigger,Trigger1M)),NA())</f>
        <v>2.9902125869058761E-2</v>
      </c>
      <c r="K2013" s="52">
        <f>IFERROR(_xll.qlIndexFixing(ONIndex1M,I2013,TRUE,_xll.ohTrigger(RecalcTrigger,Trigger1M)),NA())</f>
        <v>2.9871872015494461E-2</v>
      </c>
      <c r="L2013" s="52">
        <f>IFERROR(_xll.qlIndexFixing(Index3M,H2013,TRUE,_xll.ohTrigger(RecalcTrigger,Trigger3M)),NA())</f>
        <v>3.1099803920608574E-2</v>
      </c>
      <c r="M2013" s="52">
        <f>IFERROR(_xll.qlIndexFixing(ONIndex3M,I2013,TRUE,_xll.ohTrigger(RecalcTrigger,Trigger3M)),NA())</f>
        <v>3.0998646390019147E-2</v>
      </c>
      <c r="N2013" s="52">
        <f>IFERROR(_xll.qlIndexFixing(Index6M,$H2013,TRUE,_xll.ohTrigger(RecalcTrigger,Trigger6M)),NA())</f>
        <v>3.2098060435739088E-2</v>
      </c>
      <c r="O2013" s="52">
        <f>IFERROR(_xll.qlIndexFixing(ONIndex6M,I2013,TRUE,_xll.ohTrigger(RecalcTrigger,Trigger6M)),NA())</f>
        <v>3.189146487124539E-2</v>
      </c>
      <c r="P2013" s="52">
        <f>IFERROR(_xll.qlIndexFixing(Index1Y,$H2013,TRUE,_xll.ohTrigger(RecalcTrigger,Trigger1Y)),NA())</f>
        <v>3.370763126471573E-2</v>
      </c>
      <c r="Q2013" s="52">
        <f>IFERROR(_xll.qlIndexFixing(ONIndex1Y,I2013,TRUE,_xll.ohTrigger(RecalcTrigger,Trigger1Y)),NA())</f>
        <v>3.3421581772348219E-2</v>
      </c>
    </row>
    <row r="2014" spans="2:17" x14ac:dyDescent="0.2">
      <c r="B2014" s="46" t="s">
        <v>51</v>
      </c>
      <c r="D2014" s="49">
        <f>_xll.qlCalendarAdvance(LocalCalendar,$D2013,B2014,"f",FALSE)</f>
        <v>53428</v>
      </c>
      <c r="E2014" s="49">
        <f>_xll.qlInterestRateIndexValueDate(IndexON,D2014)</f>
        <v>53428</v>
      </c>
      <c r="F2014" s="52">
        <f>IFERROR(_xll.qlIndexFixing(IndexON,D2014,TRUE,_xll.ohTrigger(RecalcTrigger,TriggerON)),NA())</f>
        <v>2.8830844400422606E-2</v>
      </c>
      <c r="H2014" s="49">
        <f>_xll.qlCalendarAdvance(IborCalendar,$H2013,B2014,"f",FALSE)</f>
        <v>53414</v>
      </c>
      <c r="I2014" s="49">
        <f>_xll.qlInterestRateIndexValueDate(Index1M,$H2014)</f>
        <v>53416</v>
      </c>
      <c r="J2014" s="52">
        <f>IFERROR(_xll.qlIndexFixing(Index1M,$H2014,TRUE,_xll.ohTrigger(RecalcTrigger,Trigger1M)),NA())</f>
        <v>2.9900732071986166E-2</v>
      </c>
      <c r="K2014" s="52">
        <f>IFERROR(_xll.qlIndexFixing(ONIndex1M,I2014,TRUE,_xll.ohTrigger(RecalcTrigger,Trigger1M)),NA())</f>
        <v>2.987250434333788E-2</v>
      </c>
      <c r="L2014" s="52">
        <f>IFERROR(_xll.qlIndexFixing(Index3M,H2014,TRUE,_xll.ohTrigger(RecalcTrigger,Trigger3M)),NA())</f>
        <v>3.1097327471527578E-2</v>
      </c>
      <c r="M2014" s="52">
        <f>IFERROR(_xll.qlIndexFixing(ONIndex3M,I2014,TRUE,_xll.ohTrigger(RecalcTrigger,Trigger3M)),NA())</f>
        <v>3.0999533749778152E-2</v>
      </c>
      <c r="N2014" s="52">
        <f>IFERROR(_xll.qlIndexFixing(Index6M,$H2014,TRUE,_xll.ohTrigger(RecalcTrigger,Trigger6M)),NA())</f>
        <v>3.2094048324465968E-2</v>
      </c>
      <c r="O2014" s="52">
        <f>IFERROR(_xll.qlIndexFixing(ONIndex6M,I2014,TRUE,_xll.ohTrigger(RecalcTrigger,Trigger6M)),NA())</f>
        <v>3.1892004323328393E-2</v>
      </c>
      <c r="P2014" s="52">
        <f>IFERROR(_xll.qlIndexFixing(Index1Y,$H2014,TRUE,_xll.ohTrigger(RecalcTrigger,Trigger1Y)),NA())</f>
        <v>3.3702267600461765E-2</v>
      </c>
      <c r="Q2014" s="52">
        <f>IFERROR(_xll.qlIndexFixing(ONIndex1Y,I2014,TRUE,_xll.ohTrigger(RecalcTrigger,Trigger1Y)),NA())</f>
        <v>3.3418211033646728E-2</v>
      </c>
    </row>
    <row r="2015" spans="2:17" x14ac:dyDescent="0.2">
      <c r="B2015" s="46" t="s">
        <v>51</v>
      </c>
      <c r="D2015" s="49">
        <f>_xll.qlCalendarAdvance(LocalCalendar,$D2014,B2015,"f",FALSE)</f>
        <v>53435</v>
      </c>
      <c r="E2015" s="49">
        <f>_xll.qlInterestRateIndexValueDate(IndexON,D2015)</f>
        <v>53435</v>
      </c>
      <c r="F2015" s="52">
        <f>IFERROR(_xll.qlIndexFixing(IndexON,D2015,TRUE,_xll.ohTrigger(RecalcTrigger,TriggerON)),NA())</f>
        <v>2.8823769200796434E-2</v>
      </c>
      <c r="H2015" s="49">
        <f>_xll.qlCalendarAdvance(IborCalendar,$H2014,B2015,"f",FALSE)</f>
        <v>53421</v>
      </c>
      <c r="I2015" s="49">
        <f>_xll.qlInterestRateIndexValueDate(Index1M,$H2015)</f>
        <v>53423</v>
      </c>
      <c r="J2015" s="52">
        <f>IFERROR(_xll.qlIndexFixing(Index1M,$H2015,TRUE,_xll.ohTrigger(RecalcTrigger,Trigger1M)),NA())</f>
        <v>2.9898482414915939E-2</v>
      </c>
      <c r="K2015" s="52">
        <f>IFERROR(_xll.qlIndexFixing(ONIndex1M,I2015,TRUE,_xll.ohTrigger(RecalcTrigger,Trigger1M)),NA())</f>
        <v>2.9869268056073039E-2</v>
      </c>
      <c r="L2015" s="52">
        <f>IFERROR(_xll.qlIndexFixing(Index3M,H2015,TRUE,_xll.ohTrigger(RecalcTrigger,Trigger3M)),NA())</f>
        <v>3.109413708141812E-2</v>
      </c>
      <c r="M2015" s="52">
        <f>IFERROR(_xll.qlIndexFixing(ONIndex3M,I2015,TRUE,_xll.ohTrigger(RecalcTrigger,Trigger3M)),NA())</f>
        <v>3.0996410119437101E-2</v>
      </c>
      <c r="N2015" s="52">
        <f>IFERROR(_xll.qlIndexFixing(Index6M,$H2015,TRUE,_xll.ohTrigger(RecalcTrigger,Trigger6M)),NA())</f>
        <v>3.2094484430930277E-2</v>
      </c>
      <c r="O2015" s="52">
        <f>IFERROR(_xll.qlIndexFixing(ONIndex6M,I2015,TRUE,_xll.ohTrigger(RecalcTrigger,Trigger6M)),NA())</f>
        <v>3.1888002969306939E-2</v>
      </c>
      <c r="P2015" s="52">
        <f>IFERROR(_xll.qlIndexFixing(Index1Y,$H2015,TRUE,_xll.ohTrigger(RecalcTrigger,Trigger1Y)),NA())</f>
        <v>3.369422988549655E-2</v>
      </c>
      <c r="Q2015" s="52">
        <f>IFERROR(_xll.qlIndexFixing(ONIndex1Y,I2015,TRUE,_xll.ohTrigger(RecalcTrigger,Trigger1Y)),NA())</f>
        <v>3.3406915135110182E-2</v>
      </c>
    </row>
    <row r="2016" spans="2:17" x14ac:dyDescent="0.2">
      <c r="B2016" s="46" t="s">
        <v>51</v>
      </c>
      <c r="D2016" s="49">
        <f>_xll.qlCalendarAdvance(LocalCalendar,$D2015,B2016,"f",FALSE)</f>
        <v>53442</v>
      </c>
      <c r="E2016" s="49">
        <f>_xll.qlInterestRateIndexValueDate(IndexON,D2016)</f>
        <v>53442</v>
      </c>
      <c r="F2016" s="52">
        <f>IFERROR(_xll.qlIndexFixing(IndexON,D2016,TRUE,_xll.ohTrigger(RecalcTrigger,TriggerON)),NA())</f>
        <v>2.8816701707405912E-2</v>
      </c>
      <c r="H2016" s="49">
        <f>_xll.qlCalendarAdvance(IborCalendar,$H2015,B2016,"f",FALSE)</f>
        <v>53428</v>
      </c>
      <c r="I2016" s="49">
        <f>_xll.qlInterestRateIndexValueDate(Index1M,$H2016)</f>
        <v>53430</v>
      </c>
      <c r="J2016" s="52">
        <f>IFERROR(_xll.qlIndexFixing(Index1M,$H2016,TRUE,_xll.ohTrigger(RecalcTrigger,Trigger1M)),NA())</f>
        <v>2.9894211858236604E-2</v>
      </c>
      <c r="K2016" s="52">
        <f>IFERROR(_xll.qlIndexFixing(ONIndex1M,I2016,TRUE,_xll.ohTrigger(RecalcTrigger,Trigger1M)),NA())</f>
        <v>2.9866025265876672E-2</v>
      </c>
      <c r="L2016" s="52">
        <f>IFERROR(_xll.qlIndexFixing(Index3M,H2016,TRUE,_xll.ohTrigger(RecalcTrigger,Trigger3M)),NA())</f>
        <v>3.1090939849767699E-2</v>
      </c>
      <c r="M2016" s="52">
        <f>IFERROR(_xll.qlIndexFixing(ONIndex3M,I2016,TRUE,_xll.ohTrigger(RecalcTrigger,Trigger3M)),NA())</f>
        <v>3.0993279696662768E-2</v>
      </c>
      <c r="N2016" s="52">
        <f>IFERROR(_xll.qlIndexFixing(Index6M,$H2016,TRUE,_xll.ohTrigger(RecalcTrigger,Trigger6M)),NA())</f>
        <v>3.2089266148413925E-2</v>
      </c>
      <c r="O2016" s="52">
        <f>IFERROR(_xll.qlIndexFixing(ONIndex6M,I2016,TRUE,_xll.ohTrigger(RecalcTrigger,Trigger6M)),NA())</f>
        <v>3.1884000089519304E-2</v>
      </c>
      <c r="P2016" s="52">
        <f>IFERROR(_xll.qlIndexFixing(Index1Y,$H2016,TRUE,_xll.ohTrigger(RecalcTrigger,Trigger1Y)),NA())</f>
        <v>3.3684575338380381E-2</v>
      </c>
      <c r="Q2016" s="52">
        <f>IFERROR(_xll.qlIndexFixing(ONIndex1Y,I2016,TRUE,_xll.ohTrigger(RecalcTrigger,Trigger1Y)),NA())</f>
        <v>3.339566179679565E-2</v>
      </c>
    </row>
    <row r="2017" spans="2:17" x14ac:dyDescent="0.2">
      <c r="B2017" s="46" t="s">
        <v>51</v>
      </c>
      <c r="D2017" s="49">
        <f>_xll.qlCalendarAdvance(LocalCalendar,$D2016,B2017,"f",FALSE)</f>
        <v>53449</v>
      </c>
      <c r="E2017" s="49">
        <f>_xll.qlInterestRateIndexValueDate(IndexON,D2017)</f>
        <v>53449</v>
      </c>
      <c r="F2017" s="52">
        <f>IFERROR(_xll.qlIndexFixing(IndexON,D2017,TRUE,_xll.ohTrigger(RecalcTrigger,TriggerON)),NA())</f>
        <v>2.8809641920330975E-2</v>
      </c>
      <c r="H2017" s="49">
        <f>_xll.qlCalendarAdvance(IborCalendar,$H2016,B2017,"f",FALSE)</f>
        <v>53435</v>
      </c>
      <c r="I2017" s="49">
        <f>_xll.qlInterestRateIndexValueDate(Index1M,$H2017)</f>
        <v>53437</v>
      </c>
      <c r="J2017" s="52">
        <f>IFERROR(_xll.qlIndexFixing(Index1M,$H2017,TRUE,_xll.ohTrigger(RecalcTrigger,Trigger1M)),NA())</f>
        <v>2.9890941975608713E-2</v>
      </c>
      <c r="K2017" s="52">
        <f>IFERROR(_xll.qlIndexFixing(ONIndex1M,I2017,TRUE,_xll.ohTrigger(RecalcTrigger,Trigger1M)),NA())</f>
        <v>2.986277597285536E-2</v>
      </c>
      <c r="L2017" s="52">
        <f>IFERROR(_xll.qlIndexFixing(Index3M,H2017,TRUE,_xll.ohTrigger(RecalcTrigger,Trigger3M)),NA())</f>
        <v>3.1087735776594766E-2</v>
      </c>
      <c r="M2017" s="52">
        <f>IFERROR(_xll.qlIndexFixing(ONIndex3M,I2017,TRUE,_xll.ohTrigger(RecalcTrigger,Trigger3M)),NA())</f>
        <v>3.0990142481535088E-2</v>
      </c>
      <c r="N2017" s="52">
        <f>IFERROR(_xll.qlIndexFixing(Index6M,$H2017,TRUE,_xll.ohTrigger(RecalcTrigger,Trigger6M)),NA())</f>
        <v>3.2085176636346135E-2</v>
      </c>
      <c r="O2017" s="52">
        <f>IFERROR(_xll.qlIndexFixing(ONIndex6M,I2017,TRUE,_xll.ohTrigger(RecalcTrigger,Trigger6M)),NA())</f>
        <v>3.1879995684045426E-2</v>
      </c>
      <c r="P2017" s="52">
        <f>IFERROR(_xll.qlIndexFixing(Index1Y,$H2017,TRUE,_xll.ohTrigger(RecalcTrigger,Trigger1Y)),NA())</f>
        <v>3.367328928327145E-2</v>
      </c>
      <c r="Q2017" s="52">
        <f>IFERROR(_xll.qlIndexFixing(ONIndex1Y,I2017,TRUE,_xll.ohTrigger(RecalcTrigger,Trigger1Y)),NA())</f>
        <v>3.3384451018889649E-2</v>
      </c>
    </row>
    <row r="2018" spans="2:17" x14ac:dyDescent="0.2">
      <c r="B2018" s="46" t="s">
        <v>51</v>
      </c>
      <c r="D2018" s="49">
        <f>_xll.qlCalendarAdvance(LocalCalendar,$D2017,B2018,"f",FALSE)</f>
        <v>53456</v>
      </c>
      <c r="E2018" s="49">
        <f>_xll.qlInterestRateIndexValueDate(IndexON,D2018)</f>
        <v>53456</v>
      </c>
      <c r="F2018" s="52">
        <f>IFERROR(_xll.qlIndexFixing(IndexON,D2018,TRUE,_xll.ohTrigger(RecalcTrigger,TriggerON)),NA())</f>
        <v>2.8802589839411752E-2</v>
      </c>
      <c r="H2018" s="49">
        <f>_xll.qlCalendarAdvance(IborCalendar,$H2017,B2018,"f",FALSE)</f>
        <v>53442</v>
      </c>
      <c r="I2018" s="49">
        <f>_xll.qlInterestRateIndexValueDate(Index1M,$H2018)</f>
        <v>53444</v>
      </c>
      <c r="J2018" s="52">
        <f>IFERROR(_xll.qlIndexFixing(Index1M,$H2018,TRUE,_xll.ohTrigger(RecalcTrigger,Trigger1M)),NA())</f>
        <v>2.9888670556864894E-2</v>
      </c>
      <c r="K2018" s="52">
        <f>IFERROR(_xll.qlIndexFixing(ONIndex1M,I2018,TRUE,_xll.ohTrigger(RecalcTrigger,Trigger1M)),NA())</f>
        <v>2.9859520176929166E-2</v>
      </c>
      <c r="L2018" s="52">
        <f>IFERROR(_xll.qlIndexFixing(Index3M,H2018,TRUE,_xll.ohTrigger(RecalcTrigger,Trigger3M)),NA())</f>
        <v>3.1084524861914251E-2</v>
      </c>
      <c r="M2018" s="52">
        <f>IFERROR(_xll.qlIndexFixing(ONIndex3M,I2018,TRUE,_xll.ohTrigger(RecalcTrigger,Trigger3M)),NA())</f>
        <v>3.0986998473974126E-2</v>
      </c>
      <c r="N2018" s="52">
        <f>IFERROR(_xll.qlIndexFixing(Index6M,$H2018,TRUE,_xll.ohTrigger(RecalcTrigger,Trigger6M)),NA())</f>
        <v>3.2081085582120798E-2</v>
      </c>
      <c r="O2018" s="52">
        <f>IFERROR(_xll.qlIndexFixing(ONIndex6M,I2018,TRUE,_xll.ohTrigger(RecalcTrigger,Trigger6M)),NA())</f>
        <v>3.1875989752805367E-2</v>
      </c>
      <c r="P2018" s="52">
        <f>IFERROR(_xll.qlIndexFixing(Index1Y,$H2018,TRUE,_xll.ohTrigger(RecalcTrigger,Trigger1Y)),NA())</f>
        <v>3.3662885155518338E-2</v>
      </c>
      <c r="Q2018" s="52">
        <f>IFERROR(_xll.qlIndexFixing(ONIndex1Y,I2018,TRUE,_xll.ohTrigger(RecalcTrigger,Trigger1Y)),NA())</f>
        <v>3.3373282801179016E-2</v>
      </c>
    </row>
    <row r="2019" spans="2:17" x14ac:dyDescent="0.2">
      <c r="B2019" s="46" t="s">
        <v>51</v>
      </c>
      <c r="D2019" s="49">
        <f>_xll.qlCalendarAdvance(LocalCalendar,$D2018,B2019,"f",FALSE)</f>
        <v>53463</v>
      </c>
      <c r="E2019" s="49">
        <f>_xll.qlInterestRateIndexValueDate(IndexON,D2019)</f>
        <v>53463</v>
      </c>
      <c r="F2019" s="52">
        <f>IFERROR(_xll.qlIndexFixing(IndexON,D2019,TRUE,_xll.ohTrigger(RecalcTrigger,TriggerON)),NA())</f>
        <v>2.8795545464808114E-2</v>
      </c>
      <c r="H2019" s="49">
        <f>_xll.qlCalendarAdvance(IborCalendar,$H2018,B2019,"f",FALSE)</f>
        <v>53449</v>
      </c>
      <c r="I2019" s="49">
        <f>_xll.qlInterestRateIndexValueDate(Index1M,$H2019)</f>
        <v>53451</v>
      </c>
      <c r="J2019" s="52">
        <f>IFERROR(_xll.qlIndexFixing(Index1M,$H2019,TRUE,_xll.ohTrigger(RecalcTrigger,Trigger1M)),NA())</f>
        <v>2.9884382658880233E-2</v>
      </c>
      <c r="K2019" s="52">
        <f>IFERROR(_xll.qlIndexFixing(ONIndex1M,I2019,TRUE,_xll.ohTrigger(RecalcTrigger,Trigger1M)),NA())</f>
        <v>2.9857262531651774E-2</v>
      </c>
      <c r="L2019" s="52">
        <f>IFERROR(_xll.qlIndexFixing(Index3M,H2019,TRUE,_xll.ohTrigger(RecalcTrigger,Trigger3M)),NA())</f>
        <v>3.1084628331240503E-2</v>
      </c>
      <c r="M2019" s="52">
        <f>IFERROR(_xll.qlIndexFixing(ONIndex3M,I2019,TRUE,_xll.ohTrigger(RecalcTrigger,Trigger3M)),NA())</f>
        <v>3.0984955552335602E-2</v>
      </c>
      <c r="N2019" s="52">
        <f>IFERROR(_xll.qlIndexFixing(Index6M,$H2019,TRUE,_xll.ohTrigger(RecalcTrigger,Trigger6M)),NA())</f>
        <v>3.2076992985747871E-2</v>
      </c>
      <c r="O2019" s="52">
        <f>IFERROR(_xll.qlIndexFixing(ONIndex6M,I2019,TRUE,_xll.ohTrigger(RecalcTrigger,Trigger6M)),NA())</f>
        <v>3.1873106738471435E-2</v>
      </c>
      <c r="P2019" s="52">
        <f>IFERROR(_xll.qlIndexFixing(Index1Y,$H2019,TRUE,_xll.ohTrigger(RecalcTrigger,Trigger1Y)),NA())</f>
        <v>3.3653369536717229E-2</v>
      </c>
      <c r="Q2019" s="52">
        <f>IFERROR(_xll.qlIndexFixing(ONIndex1Y,I2019,TRUE,_xll.ohTrigger(RecalcTrigger,Trigger1Y)),NA())</f>
        <v>3.336291004683023E-2</v>
      </c>
    </row>
    <row r="2020" spans="2:17" x14ac:dyDescent="0.2">
      <c r="B2020" s="46" t="s">
        <v>51</v>
      </c>
      <c r="D2020" s="49">
        <f>_xll.qlCalendarAdvance(LocalCalendar,$D2019,B2020,"f",FALSE)</f>
        <v>53470</v>
      </c>
      <c r="E2020" s="49">
        <f>_xll.qlInterestRateIndexValueDate(IndexON,D2020)</f>
        <v>53470</v>
      </c>
      <c r="F2020" s="52">
        <f>IFERROR(_xll.qlIndexFixing(IndexON,D2020,TRUE,_xll.ohTrigger(RecalcTrigger,TriggerON)),NA())</f>
        <v>2.878850879636019E-2</v>
      </c>
      <c r="H2020" s="49">
        <f>_xll.qlCalendarAdvance(IborCalendar,$H2019,B2020,"f",FALSE)</f>
        <v>53456</v>
      </c>
      <c r="I2020" s="49">
        <f>_xll.qlInterestRateIndexValueDate(Index1M,$H2020)</f>
        <v>53458</v>
      </c>
      <c r="J2020" s="52">
        <f>IFERROR(_xll.qlIndexFixing(Index1M,$H2020,TRUE,_xll.ohTrigger(RecalcTrigger,Trigger1M)),NA())</f>
        <v>2.9881093224787377E-2</v>
      </c>
      <c r="K2020" s="52">
        <f>IFERROR(_xll.qlIndexFixing(ONIndex1M,I2020,TRUE,_xll.ohTrigger(RecalcTrigger,Trigger1M)),NA())</f>
        <v>2.9852989076468717E-2</v>
      </c>
      <c r="L2020" s="52">
        <f>IFERROR(_xll.qlIndexFixing(Index3M,H2020,TRUE,_xll.ohTrigger(RecalcTrigger,Trigger3M)),NA())</f>
        <v>3.1081401435205869E-2</v>
      </c>
      <c r="M2020" s="52">
        <f>IFERROR(_xll.qlIndexFixing(ONIndex3M,I2020,TRUE,_xll.ohTrigger(RecalcTrigger,Trigger3M)),NA())</f>
        <v>3.098069008168558E-2</v>
      </c>
      <c r="N2020" s="52">
        <f>IFERROR(_xll.qlIndexFixing(Index6M,$H2020,TRUE,_xll.ohTrigger(RecalcTrigger,Trigger6M)),NA())</f>
        <v>3.2074026800871056E-2</v>
      </c>
      <c r="O2020" s="52">
        <f>IFERROR(_xll.qlIndexFixing(ONIndex6M,I2020,TRUE,_xll.ohTrigger(RecalcTrigger,Trigger6M)),NA())</f>
        <v>3.1867973313133291E-2</v>
      </c>
      <c r="P2020" s="52">
        <f>IFERROR(_xll.qlIndexFixing(Index1Y,$H2020,TRUE,_xll.ohTrigger(RecalcTrigger,Trigger1Y)),NA())</f>
        <v>3.3642209239956672E-2</v>
      </c>
      <c r="Q2020" s="52">
        <f>IFERROR(_xll.qlIndexFixing(ONIndex1Y,I2020,TRUE,_xll.ohTrigger(RecalcTrigger,Trigger1Y)),NA())</f>
        <v>3.3351074046636953E-2</v>
      </c>
    </row>
    <row r="2021" spans="2:17" x14ac:dyDescent="0.2">
      <c r="B2021" s="46" t="s">
        <v>51</v>
      </c>
      <c r="D2021" s="49">
        <f>_xll.qlCalendarAdvance(LocalCalendar,$D2020,B2021,"f",FALSE)</f>
        <v>53477</v>
      </c>
      <c r="E2021" s="49">
        <f>_xll.qlInterestRateIndexValueDate(IndexON,D2021)</f>
        <v>53477</v>
      </c>
      <c r="F2021" s="52">
        <f>IFERROR(_xll.qlIndexFixing(IndexON,D2021,TRUE,_xll.ohTrigger(RecalcTrigger,TriggerON)),NA())</f>
        <v>2.8781479834147916E-2</v>
      </c>
      <c r="H2021" s="49">
        <f>_xll.qlCalendarAdvance(IborCalendar,$H2020,B2021,"f",FALSE)</f>
        <v>53463</v>
      </c>
      <c r="I2021" s="49">
        <f>_xll.qlInterestRateIndexValueDate(Index1M,$H2021)</f>
        <v>53465</v>
      </c>
      <c r="J2021" s="52">
        <f>IFERROR(_xll.qlIndexFixing(Index1M,$H2021,TRUE,_xll.ohTrigger(RecalcTrigger,Trigger1M)),NA())</f>
        <v>2.9877797273551568E-2</v>
      </c>
      <c r="K2021" s="52">
        <f>IFERROR(_xll.qlIndexFixing(ONIndex1M,I2021,TRUE,_xll.ohTrigger(RecalcTrigger,Trigger1M)),NA())</f>
        <v>2.9849713771907815E-2</v>
      </c>
      <c r="L2021" s="52">
        <f>IFERROR(_xll.qlIndexFixing(Index3M,H2021,TRUE,_xll.ohTrigger(RecalcTrigger,Trigger3M)),NA())</f>
        <v>3.1078167696037513E-2</v>
      </c>
      <c r="M2021" s="52">
        <f>IFERROR(_xll.qlIndexFixing(ONIndex3M,I2021,TRUE,_xll.ohTrigger(RecalcTrigger,Trigger3M)),NA())</f>
        <v>3.0977525696957997E-2</v>
      </c>
      <c r="N2021" s="52">
        <f>IFERROR(_xll.qlIndexFixing(Index6M,$H2021,TRUE,_xll.ohTrigger(RecalcTrigger,Trigger6M)),NA())</f>
        <v>3.2068803166597666E-2</v>
      </c>
      <c r="O2021" s="52">
        <f>IFERROR(_xll.qlIndexFixing(ONIndex6M,I2021,TRUE,_xll.ohTrigger(RecalcTrigger,Trigger6M)),NA())</f>
        <v>3.1863962804701274E-2</v>
      </c>
      <c r="P2021" s="52">
        <f>IFERROR(_xll.qlIndexFixing(Index1Y,$H2021,TRUE,_xll.ohTrigger(RecalcTrigger,Trigger1Y)),NA())</f>
        <v>3.3631937449455557E-2</v>
      </c>
      <c r="Q2021" s="52">
        <f>IFERROR(_xll.qlIndexFixing(ONIndex1Y,I2021,TRUE,_xll.ohTrigger(RecalcTrigger,Trigger1Y)),NA())</f>
        <v>3.3340033509752232E-2</v>
      </c>
    </row>
    <row r="2022" spans="2:17" x14ac:dyDescent="0.2">
      <c r="B2022" s="46" t="s">
        <v>51</v>
      </c>
      <c r="D2022" s="49">
        <f>_xll.qlCalendarAdvance(LocalCalendar,$D2021,B2022,"f",FALSE)</f>
        <v>53484</v>
      </c>
      <c r="E2022" s="49">
        <f>_xll.qlInterestRateIndexValueDate(IndexON,D2022)</f>
        <v>53484</v>
      </c>
      <c r="F2022" s="52">
        <f>IFERROR(_xll.qlIndexFixing(IndexON,D2022,TRUE,_xll.ohTrigger(RecalcTrigger,TriggerON)),NA())</f>
        <v>2.8774458578251227E-2</v>
      </c>
      <c r="H2022" s="49">
        <f>_xll.qlCalendarAdvance(IborCalendar,$H2021,B2022,"f",FALSE)</f>
        <v>53470</v>
      </c>
      <c r="I2022" s="49">
        <f>_xll.qlInterestRateIndexValueDate(Index1M,$H2022)</f>
        <v>53472</v>
      </c>
      <c r="J2022" s="52">
        <f>IFERROR(_xll.qlIndexFixing(Index1M,$H2022,TRUE,_xll.ohTrigger(RecalcTrigger,Trigger1M)),NA())</f>
        <v>2.9874494805180542E-2</v>
      </c>
      <c r="K2022" s="52">
        <f>IFERROR(_xll.qlIndexFixing(ONIndex1M,I2022,TRUE,_xll.ohTrigger(RecalcTrigger,Trigger1M)),NA())</f>
        <v>2.984743440971549E-2</v>
      </c>
      <c r="L2022" s="52">
        <f>IFERROR(_xll.qlIndexFixing(Index3M,H2022,TRUE,_xll.ohTrigger(RecalcTrigger,Trigger3M)),NA())</f>
        <v>3.1076031869123468E-2</v>
      </c>
      <c r="M2022" s="52">
        <f>IFERROR(_xll.qlIndexFixing(ONIndex3M,I2022,TRUE,_xll.ohTrigger(RecalcTrigger,Trigger3M)),NA())</f>
        <v>3.0975460125690635E-2</v>
      </c>
      <c r="N2022" s="52">
        <f>IFERROR(_xll.qlIndexFixing(Index6M,$H2022,TRUE,_xll.ohTrigger(RecalcTrigger,Trigger6M)),NA())</f>
        <v>3.2064705943839408E-2</v>
      </c>
      <c r="O2022" s="52">
        <f>IFERROR(_xll.qlIndexFixing(ONIndex6M,I2022,TRUE,_xll.ohTrigger(RecalcTrigger,Trigger6M)),NA())</f>
        <v>3.1861073821308761E-2</v>
      </c>
      <c r="P2022" s="52">
        <f>IFERROR(_xll.qlIndexFixing(Index1Y,$H2022,TRUE,_xll.ohTrigger(RecalcTrigger,Trigger1Y)),NA())</f>
        <v>3.3622560785044359E-2</v>
      </c>
      <c r="Q2022" s="52">
        <f>IFERROR(_xll.qlIndexFixing(ONIndex1Y,I2022,TRUE,_xll.ohTrigger(RecalcTrigger,Trigger1Y)),NA())</f>
        <v>3.3329794489453946E-2</v>
      </c>
    </row>
    <row r="2023" spans="2:17" x14ac:dyDescent="0.2">
      <c r="B2023" s="46" t="s">
        <v>51</v>
      </c>
      <c r="D2023" s="49">
        <f>_xll.qlCalendarAdvance(LocalCalendar,$D2022,B2023,"f",FALSE)</f>
        <v>53491</v>
      </c>
      <c r="E2023" s="49">
        <f>_xll.qlInterestRateIndexValueDate(IndexON,D2023)</f>
        <v>53491</v>
      </c>
      <c r="F2023" s="52">
        <f>IFERROR(_xll.qlIndexFixing(IndexON,D2023,TRUE,_xll.ohTrigger(RecalcTrigger,TriggerON)),NA())</f>
        <v>2.8767445028590188E-2</v>
      </c>
      <c r="H2023" s="49">
        <f>_xll.qlCalendarAdvance(IborCalendar,$H2022,B2023,"f",FALSE)</f>
        <v>53477</v>
      </c>
      <c r="I2023" s="49">
        <f>_xll.qlInterestRateIndexValueDate(Index1M,$H2023)</f>
        <v>53479</v>
      </c>
      <c r="J2023" s="52">
        <f>IFERROR(_xll.qlIndexFixing(Index1M,$H2023,TRUE,_xll.ohTrigger(RecalcTrigger,Trigger1M)),NA())</f>
        <v>2.9871185819671717E-2</v>
      </c>
      <c r="K2023" s="52">
        <f>IFERROR(_xll.qlIndexFixing(ONIndex1M,I2023,TRUE,_xll.ohTrigger(RecalcTrigger,Trigger1M)),NA())</f>
        <v>2.984314365417795E-2</v>
      </c>
      <c r="L2023" s="52">
        <f>IFERROR(_xll.qlIndexFixing(Index3M,H2023,TRUE,_xll.ohTrigger(RecalcTrigger,Trigger3M)),NA())</f>
        <v>3.1072783675729212E-2</v>
      </c>
      <c r="M2023" s="52">
        <f>IFERROR(_xll.qlIndexFixing(ONIndex3M,I2023,TRUE,_xll.ohTrigger(RecalcTrigger,Trigger3M)),NA())</f>
        <v>3.0971176550309565E-2</v>
      </c>
      <c r="N2023" s="52">
        <f>IFERROR(_xll.qlIndexFixing(Index6M,$H2023,TRUE,_xll.ohTrigger(RecalcTrigger,Trigger6M)),NA())</f>
        <v>3.2060607178971141E-2</v>
      </c>
      <c r="O2023" s="52">
        <f>IFERROR(_xll.qlIndexFixing(ONIndex6M,I2023,TRUE,_xll.ohTrigger(RecalcTrigger,Trigger6M)),NA())</f>
        <v>3.1855937210618634E-2</v>
      </c>
      <c r="P2023" s="52">
        <f>IFERROR(_xll.qlIndexFixing(Index1Y,$H2023,TRUE,_xll.ohTrigger(RecalcTrigger,Trigger1Y)),NA())</f>
        <v>3.3611526196323842E-2</v>
      </c>
      <c r="Q2023" s="52">
        <f>IFERROR(_xll.qlIndexFixing(ONIndex1Y,I2023,TRUE,_xll.ohTrigger(RecalcTrigger,Trigger1Y)),NA())</f>
        <v>3.3318080116675475E-2</v>
      </c>
    </row>
    <row r="2024" spans="2:17" x14ac:dyDescent="0.2">
      <c r="B2024" s="46" t="s">
        <v>51</v>
      </c>
      <c r="D2024" s="49">
        <f>_xll.qlCalendarAdvance(LocalCalendar,$D2023,B2024,"f",FALSE)</f>
        <v>53498</v>
      </c>
      <c r="E2024" s="49">
        <f>_xll.qlInterestRateIndexValueDate(IndexON,D2024)</f>
        <v>53498</v>
      </c>
      <c r="F2024" s="52">
        <f>IFERROR(_xll.qlIndexFixing(IndexON,D2024,TRUE,_xll.ohTrigger(RecalcTrigger,TriggerON)),NA())</f>
        <v>2.8760439185084863E-2</v>
      </c>
      <c r="H2024" s="49">
        <f>_xll.qlCalendarAdvance(IborCalendar,$H2023,B2024,"f",FALSE)</f>
        <v>53484</v>
      </c>
      <c r="I2024" s="49">
        <f>_xll.qlInterestRateIndexValueDate(Index1M,$H2024)</f>
        <v>53486</v>
      </c>
      <c r="J2024" s="52">
        <f>IFERROR(_xll.qlIndexFixing(Index1M,$H2024,TRUE,_xll.ohTrigger(RecalcTrigger,Trigger1M)),NA())</f>
        <v>2.9867870317040565E-2</v>
      </c>
      <c r="K2024" s="52">
        <f>IFERROR(_xll.qlIndexFixing(ONIndex1M,I2024,TRUE,_xll.ohTrigger(RecalcTrigger,Trigger1M)),NA())</f>
        <v>2.9839848841035632E-2</v>
      </c>
      <c r="L2024" s="52">
        <f>IFERROR(_xll.qlIndexFixing(Index3M,H2024,TRUE,_xll.ohTrigger(RecalcTrigger,Trigger3M)),NA())</f>
        <v>3.1068425419911266E-2</v>
      </c>
      <c r="M2024" s="52">
        <f>IFERROR(_xll.qlIndexFixing(ONIndex3M,I2024,TRUE,_xll.ohTrigger(RecalcTrigger,Trigger3M)),NA())</f>
        <v>3.0967991788388716E-2</v>
      </c>
      <c r="N2024" s="52">
        <f>IFERROR(_xll.qlIndexFixing(Index6M,$H2024,TRUE,_xll.ohTrigger(RecalcTrigger,Trigger6M)),NA())</f>
        <v>3.2056506872004099E-2</v>
      </c>
      <c r="O2024" s="52">
        <f>IFERROR(_xll.qlIndexFixing(ONIndex6M,I2024,TRUE,_xll.ohTrigger(RecalcTrigger,Trigger6M)),NA())</f>
        <v>3.1851922125021304E-2</v>
      </c>
      <c r="P2024" s="52">
        <f>IFERROR(_xll.qlIndexFixing(Index1Y,$H2024,TRUE,_xll.ohTrigger(RecalcTrigger,Trigger1Y)),NA())</f>
        <v>3.3601386731035535E-2</v>
      </c>
      <c r="Q2024" s="52">
        <f>IFERROR(_xll.qlIndexFixing(ONIndex1Y,I2024,TRUE,_xll.ohTrigger(RecalcTrigger,Trigger1Y)),NA())</f>
        <v>3.3307167260510084E-2</v>
      </c>
    </row>
    <row r="2025" spans="2:17" x14ac:dyDescent="0.2">
      <c r="B2025" s="46" t="s">
        <v>51</v>
      </c>
      <c r="D2025" s="49">
        <f>_xll.qlCalendarAdvance(LocalCalendar,$D2024,B2025,"f",FALSE)</f>
        <v>53505</v>
      </c>
      <c r="E2025" s="49">
        <f>_xll.qlInterestRateIndexValueDate(IndexON,D2025)</f>
        <v>53505</v>
      </c>
      <c r="F2025" s="52">
        <f>IFERROR(_xll.qlIndexFixing(IndexON,D2025,TRUE,_xll.ohTrigger(RecalcTrigger,TriggerON)),NA())</f>
        <v>2.8753441047975059E-2</v>
      </c>
      <c r="H2025" s="49">
        <f>_xll.qlCalendarAdvance(IborCalendar,$H2024,B2025,"f",FALSE)</f>
        <v>53491</v>
      </c>
      <c r="I2025" s="49">
        <f>_xll.qlInterestRateIndexValueDate(Index1M,$H2025)</f>
        <v>53493</v>
      </c>
      <c r="J2025" s="52">
        <f>IFERROR(_xll.qlIndexFixing(Index1M,$H2025,TRUE,_xll.ohTrigger(RecalcTrigger,Trigger1M)),NA())</f>
        <v>2.9864548297284511E-2</v>
      </c>
      <c r="K2025" s="52">
        <f>IFERROR(_xll.qlIndexFixing(ONIndex1M,I2025,TRUE,_xll.ohTrigger(RecalcTrigger,Trigger1M)),NA())</f>
        <v>2.9836547524988433E-2</v>
      </c>
      <c r="L2025" s="52">
        <f>IFERROR(_xll.qlIndexFixing(Index3M,H2025,TRUE,_xll.ohTrigger(RecalcTrigger,Trigger3M)),NA())</f>
        <v>3.1065164308385764E-2</v>
      </c>
      <c r="M2025" s="52">
        <f>IFERROR(_xll.qlIndexFixing(ONIndex3M,I2025,TRUE,_xll.ohTrigger(RecalcTrigger,Trigger3M)),NA())</f>
        <v>3.096480023411452E-2</v>
      </c>
      <c r="N2025" s="52">
        <f>IFERROR(_xll.qlIndexFixing(Index6M,$H2025,TRUE,_xll.ohTrigger(RecalcTrigger,Trigger6M)),NA())</f>
        <v>3.2052405022946498E-2</v>
      </c>
      <c r="O2025" s="52">
        <f>IFERROR(_xll.qlIndexFixing(ONIndex6M,I2025,TRUE,_xll.ohTrigger(RecalcTrigger,Trigger6M)),NA())</f>
        <v>3.1847905513604502E-2</v>
      </c>
      <c r="P2025" s="52">
        <f>IFERROR(_xll.qlIndexFixing(Index1Y,$H2025,TRUE,_xll.ohTrigger(RecalcTrigger,Trigger1Y)),NA())</f>
        <v>3.3591291371502782E-2</v>
      </c>
      <c r="Q2025" s="52">
        <f>IFERROR(_xll.qlIndexFixing(ONIndex1Y,I2025,TRUE,_xll.ohTrigger(RecalcTrigger,Trigger1Y)),NA())</f>
        <v>3.3296296964513417E-2</v>
      </c>
    </row>
    <row r="2026" spans="2:17" x14ac:dyDescent="0.2">
      <c r="B2026" s="46" t="s">
        <v>51</v>
      </c>
      <c r="D2026" s="49">
        <f>_xll.qlCalendarAdvance(LocalCalendar,$D2025,B2026,"f",FALSE)</f>
        <v>53513</v>
      </c>
      <c r="E2026" s="49">
        <f>_xll.qlInterestRateIndexValueDate(IndexON,D2026)</f>
        <v>53513</v>
      </c>
      <c r="F2026" s="52">
        <f>IFERROR(_xll.qlIndexFixing(IndexON,D2026,TRUE,_xll.ohTrigger(RecalcTrigger,TriggerON)),NA())</f>
        <v>2.8745452613101463E-2</v>
      </c>
      <c r="H2026" s="49">
        <f>_xll.qlCalendarAdvance(IborCalendar,$H2025,B2026,"f",FALSE)</f>
        <v>53498</v>
      </c>
      <c r="I2026" s="49">
        <f>_xll.qlInterestRateIndexValueDate(Index1M,$H2026)</f>
        <v>53500</v>
      </c>
      <c r="J2026" s="52">
        <f>IFERROR(_xll.qlIndexFixing(Index1M,$H2026,TRUE,_xll.ohTrigger(RecalcTrigger,Trigger1M)),NA())</f>
        <v>2.9861219760413869E-2</v>
      </c>
      <c r="K2026" s="52">
        <f>IFERROR(_xll.qlIndexFixing(ONIndex1M,I2026,TRUE,_xll.ohTrigger(RecalcTrigger,Trigger1M)),NA())</f>
        <v>2.9833239706089643E-2</v>
      </c>
      <c r="L2026" s="52">
        <f>IFERROR(_xll.qlIndexFixing(Index3M,H2026,TRUE,_xll.ohTrigger(RecalcTrigger,Trigger3M)),NA())</f>
        <v>3.1061896353814133E-2</v>
      </c>
      <c r="M2026" s="52">
        <f>IFERROR(_xll.qlIndexFixing(ONIndex3M,I2026,TRUE,_xll.ohTrigger(RecalcTrigger,Trigger3M)),NA())</f>
        <v>3.0961601887433687E-2</v>
      </c>
      <c r="N2026" s="52">
        <f>IFERROR(_xll.qlIndexFixing(Index6M,$H2026,TRUE,_xll.ohTrigger(RecalcTrigger,Trigger6M)),NA())</f>
        <v>3.2048301631808704E-2</v>
      </c>
      <c r="O2026" s="52">
        <f>IFERROR(_xll.qlIndexFixing(ONIndex6M,I2026,TRUE,_xll.ohTrigger(RecalcTrigger,Trigger6M)),NA())</f>
        <v>3.1843887376528102E-2</v>
      </c>
      <c r="P2026" s="52">
        <f>IFERROR(_xll.qlIndexFixing(Index1Y,$H2026,TRUE,_xll.ohTrigger(RecalcTrigger,Trigger1Y)),NA())</f>
        <v>3.3581240116411545E-2</v>
      </c>
      <c r="Q2026" s="52">
        <f>IFERROR(_xll.qlIndexFixing(ONIndex1Y,I2026,TRUE,_xll.ohTrigger(RecalcTrigger,Trigger1Y)),NA())</f>
        <v>3.3285469228712117E-2</v>
      </c>
    </row>
    <row r="2027" spans="2:17" x14ac:dyDescent="0.2">
      <c r="B2027" s="46" t="s">
        <v>51</v>
      </c>
      <c r="D2027" s="49">
        <f>_xll.qlCalendarAdvance(LocalCalendar,$D2026,B2027,"f",FALSE)</f>
        <v>53520</v>
      </c>
      <c r="E2027" s="49">
        <f>_xll.qlInterestRateIndexValueDate(IndexON,D2027)</f>
        <v>53520</v>
      </c>
      <c r="F2027" s="52">
        <f>IFERROR(_xll.qlIndexFixing(IndexON,D2027,TRUE,_xll.ohTrigger(RecalcTrigger,TriggerON)),NA())</f>
        <v>2.8738470989182474E-2</v>
      </c>
      <c r="H2027" s="49">
        <f>_xll.qlCalendarAdvance(IborCalendar,$H2026,B2027,"f",FALSE)</f>
        <v>53505</v>
      </c>
      <c r="I2027" s="49">
        <f>_xll.qlInterestRateIndexValueDate(Index1M,$H2027)</f>
        <v>53507</v>
      </c>
      <c r="J2027" s="52">
        <f>IFERROR(_xll.qlIndexFixing(Index1M,$H2027,TRUE,_xll.ohTrigger(RecalcTrigger,Trigger1M)),NA())</f>
        <v>2.9858883029422745E-2</v>
      </c>
      <c r="K2027" s="52">
        <f>IFERROR(_xll.qlIndexFixing(ONIndex1M,I2027,TRUE,_xll.ohTrigger(RecalcTrigger,Trigger1M)),NA())</f>
        <v>2.9829925384312617E-2</v>
      </c>
      <c r="L2027" s="52">
        <f>IFERROR(_xll.qlIndexFixing(Index3M,H2027,TRUE,_xll.ohTrigger(RecalcTrigger,Trigger3M)),NA())</f>
        <v>3.1055318764724317E-2</v>
      </c>
      <c r="M2027" s="52">
        <f>IFERROR(_xll.qlIndexFixing(ONIndex3M,I2027,TRUE,_xll.ohTrigger(RecalcTrigger,Trigger3M)),NA())</f>
        <v>3.0958396748319572E-2</v>
      </c>
      <c r="N2027" s="52">
        <f>IFERROR(_xll.qlIndexFixing(Index6M,$H2027,TRUE,_xll.ohTrigger(RecalcTrigger,Trigger6M)),NA())</f>
        <v>3.2044196698600216E-2</v>
      </c>
      <c r="O2027" s="52">
        <f>IFERROR(_xll.qlIndexFixing(ONIndex6M,I2027,TRUE,_xll.ohTrigger(RecalcTrigger,Trigger6M)),NA())</f>
        <v>3.1839867713685521E-2</v>
      </c>
      <c r="P2027" s="52">
        <f>IFERROR(_xll.qlIndexFixing(Index1Y,$H2027,TRUE,_xll.ohTrigger(RecalcTrigger,Trigger1Y)),NA())</f>
        <v>3.3568648168748501E-2</v>
      </c>
      <c r="Q2027" s="52">
        <f>IFERROR(_xll.qlIndexFixing(ONIndex1Y,I2027,TRUE,_xll.ohTrigger(RecalcTrigger,Trigger1Y)),NA())</f>
        <v>3.327468405307954E-2</v>
      </c>
    </row>
    <row r="2028" spans="2:17" x14ac:dyDescent="0.2">
      <c r="B2028" s="46" t="s">
        <v>51</v>
      </c>
      <c r="D2028" s="49">
        <f>_xll.qlCalendarAdvance(LocalCalendar,$D2027,B2028,"f",FALSE)</f>
        <v>53527</v>
      </c>
      <c r="E2028" s="49">
        <f>_xll.qlInterestRateIndexValueDate(IndexON,D2028)</f>
        <v>53527</v>
      </c>
      <c r="F2028" s="52">
        <f>IFERROR(_xll.qlIndexFixing(IndexON,D2028,TRUE,_xll.ohTrigger(RecalcTrigger,TriggerON)),NA())</f>
        <v>2.8731497071579071E-2</v>
      </c>
      <c r="H2028" s="49">
        <f>_xll.qlCalendarAdvance(IborCalendar,$H2027,B2028,"f",FALSE)</f>
        <v>53512</v>
      </c>
      <c r="I2028" s="49">
        <f>_xll.qlInterestRateIndexValueDate(Index1M,$H2028)</f>
        <v>53514</v>
      </c>
      <c r="J2028" s="52">
        <f>IFERROR(_xll.qlIndexFixing(Index1M,$H2028,TRUE,_xll.ohTrigger(RecalcTrigger,Trigger1M)),NA())</f>
        <v>2.9854543135349437E-2</v>
      </c>
      <c r="K2028" s="52">
        <f>IFERROR(_xll.qlIndexFixing(ONIndex1M,I2028,TRUE,_xll.ohTrigger(RecalcTrigger,Trigger1M)),NA())</f>
        <v>2.9826604559630709E-2</v>
      </c>
      <c r="L2028" s="52">
        <f>IFERROR(_xll.qlIndexFixing(Index3M,H2028,TRUE,_xll.ohTrigger(RecalcTrigger,Trigger3M)),NA())</f>
        <v>3.1056440054530073E-2</v>
      </c>
      <c r="M2028" s="52">
        <f>IFERROR(_xll.qlIndexFixing(ONIndex3M,I2028,TRUE,_xll.ohTrigger(RecalcTrigger,Trigger3M)),NA())</f>
        <v>3.0955184816878756E-2</v>
      </c>
      <c r="N2028" s="52">
        <f>IFERROR(_xll.qlIndexFixing(Index6M,$H2028,TRUE,_xll.ohTrigger(RecalcTrigger,Trigger6M)),NA())</f>
        <v>3.2040090223330556E-2</v>
      </c>
      <c r="O2028" s="52">
        <f>IFERROR(_xll.qlIndexFixing(ONIndex6M,I2028,TRUE,_xll.ohTrigger(RecalcTrigger,Trigger6M)),NA())</f>
        <v>3.1835846525130052E-2</v>
      </c>
      <c r="P2028" s="52">
        <f>IFERROR(_xll.qlIndexFixing(Index1Y,$H2028,TRUE,_xll.ohTrigger(RecalcTrigger,Trigger1Y)),NA())</f>
        <v>3.3561269914321845E-2</v>
      </c>
      <c r="Q2028" s="52">
        <f>IFERROR(_xll.qlIndexFixing(ONIndex1Y,I2028,TRUE,_xll.ohTrigger(RecalcTrigger,Trigger1Y)),NA())</f>
        <v>3.3263941437668976E-2</v>
      </c>
    </row>
    <row r="2029" spans="2:17" x14ac:dyDescent="0.2">
      <c r="B2029" s="46" t="s">
        <v>51</v>
      </c>
      <c r="D2029" s="49">
        <f>_xll.qlCalendarAdvance(LocalCalendar,$D2028,B2029,"f",FALSE)</f>
        <v>53534</v>
      </c>
      <c r="E2029" s="49">
        <f>_xll.qlInterestRateIndexValueDate(IndexON,D2029)</f>
        <v>53534</v>
      </c>
      <c r="F2029" s="52">
        <f>IFERROR(_xll.qlIndexFixing(IndexON,D2029,TRUE,_xll.ohTrigger(RecalcTrigger,TriggerON)),NA())</f>
        <v>2.8724530860291253E-2</v>
      </c>
      <c r="H2029" s="49">
        <f>_xll.qlCalendarAdvance(IborCalendar,$H2028,B2029,"f",FALSE)</f>
        <v>53519</v>
      </c>
      <c r="I2029" s="49">
        <f>_xll.qlInterestRateIndexValueDate(Index1M,$H2029)</f>
        <v>53521</v>
      </c>
      <c r="J2029" s="52">
        <f>IFERROR(_xll.qlIndexFixing(Index1M,$H2029,TRUE,_xll.ohTrigger(RecalcTrigger,Trigger1M)),NA())</f>
        <v>2.9851195047165966E-2</v>
      </c>
      <c r="K2029" s="52">
        <f>IFERROR(_xll.qlIndexFixing(ONIndex1M,I2029,TRUE,_xll.ohTrigger(RecalcTrigger,Trigger1M)),NA())</f>
        <v>2.9823277232123857E-2</v>
      </c>
      <c r="L2029" s="52">
        <f>IFERROR(_xll.qlIndexFixing(Index3M,H2029,TRUE,_xll.ohTrigger(RecalcTrigger,Trigger3M)),NA())</f>
        <v>3.1052051431995936E-2</v>
      </c>
      <c r="M2029" s="52">
        <f>IFERROR(_xll.qlIndexFixing(ONIndex3M,I2029,TRUE,_xll.ohTrigger(RecalcTrigger,Trigger3M)),NA())</f>
        <v>3.0951966093031302E-2</v>
      </c>
      <c r="N2029" s="52">
        <f>IFERROR(_xll.qlIndexFixing(Index6M,$H2029,TRUE,_xll.ohTrigger(RecalcTrigger,Trigger6M)),NA())</f>
        <v>3.2035982206009644E-2</v>
      </c>
      <c r="O2029" s="52">
        <f>IFERROR(_xll.qlIndexFixing(ONIndex6M,I2029,TRUE,_xll.ohTrigger(RecalcTrigger,Trigger6M)),NA())</f>
        <v>3.1831823810808402E-2</v>
      </c>
      <c r="P2029" s="52">
        <f>IFERROR(_xll.qlIndexFixing(Index1Y,$H2029,TRUE,_xll.ohTrigger(RecalcTrigger,Trigger1Y)),NA())</f>
        <v>3.35513509647236E-2</v>
      </c>
      <c r="Q2029" s="52">
        <f>IFERROR(_xll.qlIndexFixing(ONIndex1Y,I2029,TRUE,_xll.ohTrigger(RecalcTrigger,Trigger1Y)),NA())</f>
        <v>3.3253241382400489E-2</v>
      </c>
    </row>
    <row r="2030" spans="2:17" x14ac:dyDescent="0.2">
      <c r="B2030" s="46" t="s">
        <v>51</v>
      </c>
      <c r="D2030" s="49">
        <f>_xll.qlCalendarAdvance(LocalCalendar,$D2029,B2030,"f",FALSE)</f>
        <v>53541</v>
      </c>
      <c r="E2030" s="49">
        <f>_xll.qlInterestRateIndexValueDate(IndexON,D2030)</f>
        <v>53541</v>
      </c>
      <c r="F2030" s="52">
        <f>IFERROR(_xll.qlIndexFixing(IndexON,D2030,TRUE,_xll.ohTrigger(RecalcTrigger,TriggerON)),NA())</f>
        <v>2.8717572355079213E-2</v>
      </c>
      <c r="H2030" s="49">
        <f>_xll.qlCalendarAdvance(IborCalendar,$H2029,B2030,"f",FALSE)</f>
        <v>53526</v>
      </c>
      <c r="I2030" s="49">
        <f>_xll.qlInterestRateIndexValueDate(Index1M,$H2030)</f>
        <v>53528</v>
      </c>
      <c r="J2030" s="52">
        <f>IFERROR(_xll.qlIndexFixing(Index1M,$H2030,TRUE,_xll.ohTrigger(RecalcTrigger,Trigger1M)),NA())</f>
        <v>2.9847840441885955E-2</v>
      </c>
      <c r="K2030" s="52">
        <f>IFERROR(_xll.qlIndexFixing(ONIndex1M,I2030,TRUE,_xll.ohTrigger(RecalcTrigger,Trigger1M)),NA())</f>
        <v>2.9819943401738769E-2</v>
      </c>
      <c r="L2030" s="52">
        <f>IFERROR(_xll.qlIndexFixing(Index3M,H2030,TRUE,_xll.ohTrigger(RecalcTrigger,Trigger3M)),NA())</f>
        <v>3.1048756105414115E-2</v>
      </c>
      <c r="M2030" s="52">
        <f>IFERROR(_xll.qlIndexFixing(ONIndex3M,I2030,TRUE,_xll.ohTrigger(RecalcTrigger,Trigger3M)),NA())</f>
        <v>3.0948740576750566E-2</v>
      </c>
      <c r="N2030" s="52">
        <f>IFERROR(_xll.qlIndexFixing(Index6M,$H2030,TRUE,_xll.ohTrigger(RecalcTrigger,Trigger6M)),NA())</f>
        <v>3.2032995875594723E-2</v>
      </c>
      <c r="O2030" s="52">
        <f>IFERROR(_xll.qlIndexFixing(ONIndex6M,I2030,TRUE,_xll.ohTrigger(RecalcTrigger,Trigger6M)),NA())</f>
        <v>3.1827799570773863E-2</v>
      </c>
      <c r="P2030" s="52">
        <f>IFERROR(_xll.qlIndexFixing(Index1Y,$H2030,TRUE,_xll.ohTrigger(RecalcTrigger,Trigger1Y)),NA())</f>
        <v>3.3541476114365372E-2</v>
      </c>
      <c r="Q2030" s="52">
        <f>IFERROR(_xll.qlIndexFixing(ONIndex1Y,I2030,TRUE,_xll.ohTrigger(RecalcTrigger,Trigger1Y)),NA())</f>
        <v>3.3242583887220789E-2</v>
      </c>
    </row>
    <row r="2031" spans="2:17" x14ac:dyDescent="0.2">
      <c r="B2031" s="46" t="s">
        <v>51</v>
      </c>
      <c r="D2031" s="49">
        <f>_xll.qlCalendarAdvance(LocalCalendar,$D2030,B2031,"f",FALSE)</f>
        <v>53548</v>
      </c>
      <c r="E2031" s="49">
        <f>_xll.qlInterestRateIndexValueDate(IndexON,D2031)</f>
        <v>53548</v>
      </c>
      <c r="F2031" s="52">
        <f>IFERROR(_xll.qlIndexFixing(IndexON,D2031,TRUE,_xll.ohTrigger(RecalcTrigger,TriggerON)),NA())</f>
        <v>2.8710621556262694E-2</v>
      </c>
      <c r="H2031" s="49">
        <f>_xll.qlCalendarAdvance(IborCalendar,$H2030,B2031,"f",FALSE)</f>
        <v>53533</v>
      </c>
      <c r="I2031" s="49">
        <f>_xll.qlInterestRateIndexValueDate(Index1M,$H2031)</f>
        <v>53535</v>
      </c>
      <c r="J2031" s="52">
        <f>IFERROR(_xll.qlIndexFixing(Index1M,$H2031,TRUE,_xll.ohTrigger(RecalcTrigger,Trigger1M)),NA())</f>
        <v>2.9845474670144867E-2</v>
      </c>
      <c r="K2031" s="52">
        <f>IFERROR(_xll.qlIndexFixing(ONIndex1M,I2031,TRUE,_xll.ohTrigger(RecalcTrigger,Trigger1M)),NA())</f>
        <v>2.9816603068475445E-2</v>
      </c>
      <c r="L2031" s="52">
        <f>IFERROR(_xll.qlIndexFixing(Index3M,H2031,TRUE,_xll.ohTrigger(RecalcTrigger,Trigger3M)),NA())</f>
        <v>3.1045453935874601E-2</v>
      </c>
      <c r="M2031" s="52">
        <f>IFERROR(_xll.qlIndexFixing(ONIndex3M,I2031,TRUE,_xll.ohTrigger(RecalcTrigger,Trigger3M)),NA())</f>
        <v>3.0945508268116484E-2</v>
      </c>
      <c r="N2031" s="52">
        <f>IFERROR(_xll.qlIndexFixing(Index6M,$H2031,TRUE,_xll.ohTrigger(RecalcTrigger,Trigger6M)),NA())</f>
        <v>3.2027761545251256E-2</v>
      </c>
      <c r="O2031" s="52">
        <f>IFERROR(_xll.qlIndexFixing(ONIndex6M,I2031,TRUE,_xll.ohTrigger(RecalcTrigger,Trigger6M)),NA())</f>
        <v>3.1823773805026434E-2</v>
      </c>
      <c r="P2031" s="52">
        <f>IFERROR(_xll.qlIndexFixing(Index1Y,$H2031,TRUE,_xll.ohTrigger(RecalcTrigger,Trigger1Y)),NA())</f>
        <v>3.3531645361961196E-2</v>
      </c>
      <c r="Q2031" s="52">
        <f>IFERROR(_xll.qlIndexFixing(ONIndex1Y,I2031,TRUE,_xll.ohTrigger(RecalcTrigger,Trigger1Y)),NA())</f>
        <v>3.3231968952236457E-2</v>
      </c>
    </row>
    <row r="2032" spans="2:17" x14ac:dyDescent="0.2">
      <c r="B2032" s="46" t="s">
        <v>51</v>
      </c>
      <c r="D2032" s="49">
        <f>_xll.qlCalendarAdvance(LocalCalendar,$D2031,B2032,"f",FALSE)</f>
        <v>53555</v>
      </c>
      <c r="E2032" s="49">
        <f>_xll.qlInterestRateIndexValueDate(IndexON,D2032)</f>
        <v>53555</v>
      </c>
      <c r="F2032" s="52">
        <f>IFERROR(_xll.qlIndexFixing(IndexON,D2032,TRUE,_xll.ohTrigger(RecalcTrigger,TriggerON)),NA())</f>
        <v>2.8703678463601889E-2</v>
      </c>
      <c r="H2032" s="49">
        <f>_xll.qlCalendarAdvance(IborCalendar,$H2031,B2032,"f",FALSE)</f>
        <v>53540</v>
      </c>
      <c r="I2032" s="49">
        <f>_xll.qlInterestRateIndexValueDate(Index1M,$H2032)</f>
        <v>53542</v>
      </c>
      <c r="J2032" s="52">
        <f>IFERROR(_xll.qlIndexFixing(Index1M,$H2032,TRUE,_xll.ohTrigger(RecalcTrigger,Trigger1M)),NA())</f>
        <v>2.984210628633549E-2</v>
      </c>
      <c r="K2032" s="52">
        <f>IFERROR(_xll.qlIndexFixing(ONIndex1M,I2032,TRUE,_xll.ohTrigger(RecalcTrigger,Trigger1M)),NA())</f>
        <v>2.9813256232333885E-2</v>
      </c>
      <c r="L2032" s="52">
        <f>IFERROR(_xll.qlIndexFixing(Index3M,H2032,TRUE,_xll.ohTrigger(RecalcTrigger,Trigger3M)),NA())</f>
        <v>3.1042144923391007E-2</v>
      </c>
      <c r="M2032" s="52">
        <f>IFERROR(_xll.qlIndexFixing(ONIndex3M,I2032,TRUE,_xll.ohTrigger(RecalcTrigger,Trigger3M)),NA())</f>
        <v>3.0942269167075764E-2</v>
      </c>
      <c r="N2032" s="52">
        <f>IFERROR(_xll.qlIndexFixing(Index6M,$H2032,TRUE,_xll.ohTrigger(RecalcTrigger,Trigger6M)),NA())</f>
        <v>3.2023648901833651E-2</v>
      </c>
      <c r="O2032" s="52">
        <f>IFERROR(_xll.qlIndexFixing(ONIndex6M,I2032,TRUE,_xll.ohTrigger(RecalcTrigger,Trigger6M)),NA())</f>
        <v>3.181974651348618E-2</v>
      </c>
      <c r="P2032" s="52">
        <f>IFERROR(_xll.qlIndexFixing(Index1Y,$H2032,TRUE,_xll.ohTrigger(RecalcTrigger,Trigger1Y)),NA())</f>
        <v>3.3521858706230589E-2</v>
      </c>
      <c r="Q2032" s="52">
        <f>IFERROR(_xll.qlIndexFixing(ONIndex1Y,I2032,TRUE,_xll.ohTrigger(RecalcTrigger,Trigger1Y)),NA())</f>
        <v>3.3221396577340911E-2</v>
      </c>
    </row>
    <row r="2033" spans="2:17" x14ac:dyDescent="0.2">
      <c r="B2033" s="46" t="s">
        <v>51</v>
      </c>
      <c r="D2033" s="49">
        <f>_xll.qlCalendarAdvance(LocalCalendar,$D2032,B2033,"f",FALSE)</f>
        <v>53562</v>
      </c>
      <c r="E2033" s="49">
        <f>_xll.qlInterestRateIndexValueDate(IndexON,D2033)</f>
        <v>53562</v>
      </c>
      <c r="F2033" s="52">
        <f>IFERROR(_xll.qlIndexFixing(IndexON,D2033,TRUE,_xll.ohTrigger(RecalcTrigger,TriggerON)),NA())</f>
        <v>2.8696743077096798E-2</v>
      </c>
      <c r="H2033" s="49">
        <f>_xll.qlCalendarAdvance(IborCalendar,$H2032,B2033,"f",FALSE)</f>
        <v>53547</v>
      </c>
      <c r="I2033" s="49">
        <f>_xll.qlInterestRateIndexValueDate(Index1M,$H2033)</f>
        <v>53549</v>
      </c>
      <c r="J2033" s="52">
        <f>IFERROR(_xll.qlIndexFixing(Index1M,$H2033,TRUE,_xll.ohTrigger(RecalcTrigger,Trigger1M)),NA())</f>
        <v>2.98377375235492E-2</v>
      </c>
      <c r="K2033" s="52">
        <f>IFERROR(_xll.qlIndexFixing(ONIndex1M,I2033,TRUE,_xll.ohTrigger(RecalcTrigger,Trigger1M)),NA())</f>
        <v>2.9809902893340734E-2</v>
      </c>
      <c r="L2033" s="52">
        <f>IFERROR(_xll.qlIndexFixing(Index3M,H2033,TRUE,_xll.ohTrigger(RecalcTrigger,Trigger3M)),NA())</f>
        <v>3.1039925344561681E-2</v>
      </c>
      <c r="M2033" s="52">
        <f>IFERROR(_xll.qlIndexFixing(ONIndex3M,I2033,TRUE,_xll.ohTrigger(RecalcTrigger,Trigger3M)),NA())</f>
        <v>3.0939023273681698E-2</v>
      </c>
      <c r="N2033" s="52">
        <f>IFERROR(_xll.qlIndexFixing(Index6M,$H2033,TRUE,_xll.ohTrigger(RecalcTrigger,Trigger6M)),NA())</f>
        <v>3.2019534716403265E-2</v>
      </c>
      <c r="O2033" s="52">
        <f>IFERROR(_xll.qlIndexFixing(ONIndex6M,I2033,TRUE,_xll.ohTrigger(RecalcTrigger,Trigger6M)),NA())</f>
        <v>3.1815717696259682E-2</v>
      </c>
      <c r="P2033" s="52">
        <f>IFERROR(_xll.qlIndexFixing(Index1Y,$H2033,TRUE,_xll.ohTrigger(RecalcTrigger,Trigger1Y)),NA())</f>
        <v>3.3512116145900224E-2</v>
      </c>
      <c r="Q2033" s="52">
        <f>IFERROR(_xll.qlIndexFixing(ONIndex1Y,I2033,TRUE,_xll.ohTrigger(RecalcTrigger,Trigger1Y)),NA())</f>
        <v>3.3210866762614089E-2</v>
      </c>
    </row>
    <row r="2034" spans="2:17" x14ac:dyDescent="0.2">
      <c r="B2034" s="46" t="s">
        <v>51</v>
      </c>
      <c r="D2034" s="49">
        <f>_xll.qlCalendarAdvance(LocalCalendar,$D2033,B2034,"f",FALSE)</f>
        <v>53569</v>
      </c>
      <c r="E2034" s="49">
        <f>_xll.qlInterestRateIndexValueDate(IndexON,D2034)</f>
        <v>53569</v>
      </c>
      <c r="F2034" s="52">
        <f>IFERROR(_xll.qlIndexFixing(IndexON,D2034,TRUE,_xll.ohTrigger(RecalcTrigger,TriggerON)),NA())</f>
        <v>2.8689815397067164E-2</v>
      </c>
      <c r="H2034" s="49">
        <f>_xll.qlCalendarAdvance(IborCalendar,$H2033,B2034,"f",FALSE)</f>
        <v>53554</v>
      </c>
      <c r="I2034" s="49">
        <f>_xll.qlInterestRateIndexValueDate(Index1M,$H2034)</f>
        <v>53556</v>
      </c>
      <c r="J2034" s="52">
        <f>IFERROR(_xll.qlIndexFixing(Index1M,$H2034,TRUE,_xll.ohTrigger(RecalcTrigger,Trigger1M)),NA())</f>
        <v>2.9834356849952649E-2</v>
      </c>
      <c r="K2034" s="52">
        <f>IFERROR(_xll.qlIndexFixing(ONIndex1M,I2034,TRUE,_xll.ohTrigger(RecalcTrigger,Trigger1M)),NA())</f>
        <v>2.9806543051469347E-2</v>
      </c>
      <c r="L2034" s="52">
        <f>IFERROR(_xll.qlIndexFixing(Index3M,H2034,TRUE,_xll.ohTrigger(RecalcTrigger,Trigger3M)),NA())</f>
        <v>3.1035506369674053E-2</v>
      </c>
      <c r="M2034" s="52">
        <f>IFERROR(_xll.qlIndexFixing(ONIndex3M,I2034,TRUE,_xll.ohTrigger(RecalcTrigger,Trigger3M)),NA())</f>
        <v>3.093577058785435E-2</v>
      </c>
      <c r="N2034" s="52">
        <f>IFERROR(_xll.qlIndexFixing(Index6M,$H2034,TRUE,_xll.ohTrigger(RecalcTrigger,Trigger6M)),NA())</f>
        <v>3.2016540325540951E-2</v>
      </c>
      <c r="O2034" s="52">
        <f>IFERROR(_xll.qlIndexFixing(ONIndex6M,I2034,TRUE,_xll.ohTrigger(RecalcTrigger,Trigger6M)),NA())</f>
        <v>3.1811687353293649E-2</v>
      </c>
      <c r="P2034" s="52">
        <f>IFERROR(_xll.qlIndexFixing(Index1Y,$H2034,TRUE,_xll.ohTrigger(RecalcTrigger,Trigger1Y)),NA())</f>
        <v>3.3502417679700712E-2</v>
      </c>
      <c r="Q2034" s="52">
        <f>IFERROR(_xll.qlIndexFixing(ONIndex1Y,I2034,TRUE,_xll.ohTrigger(RecalcTrigger,Trigger1Y)),NA())</f>
        <v>3.3200379507922761E-2</v>
      </c>
    </row>
    <row r="2035" spans="2:17" x14ac:dyDescent="0.2">
      <c r="B2035" s="46" t="s">
        <v>51</v>
      </c>
      <c r="D2035" s="49">
        <f>_xll.qlCalendarAdvance(LocalCalendar,$D2034,B2035,"f",FALSE)</f>
        <v>53576</v>
      </c>
      <c r="E2035" s="49">
        <f>_xll.qlInterestRateIndexValueDate(IndexON,D2035)</f>
        <v>53576</v>
      </c>
      <c r="F2035" s="52">
        <f>IFERROR(_xll.qlIndexFixing(IndexON,D2035,TRUE,_xll.ohTrigger(RecalcTrigger,TriggerON)),NA())</f>
        <v>2.8682895423033372E-2</v>
      </c>
      <c r="H2035" s="49">
        <f>_xll.qlCalendarAdvance(IborCalendar,$H2034,B2035,"f",FALSE)</f>
        <v>53561</v>
      </c>
      <c r="I2035" s="49">
        <f>_xll.qlInterestRateIndexValueDate(Index1M,$H2035)</f>
        <v>53563</v>
      </c>
      <c r="J2035" s="52">
        <f>IFERROR(_xll.qlIndexFixing(Index1M,$H2035,TRUE,_xll.ohTrigger(RecalcTrigger,Trigger1M)),NA())</f>
        <v>2.9830969659293084E-2</v>
      </c>
      <c r="K2035" s="52">
        <f>IFERROR(_xll.qlIndexFixing(ONIndex1M,I2035,TRUE,_xll.ohTrigger(RecalcTrigger,Trigger1M)),NA())</f>
        <v>2.9804169529856761E-2</v>
      </c>
      <c r="L2035" s="52">
        <f>IFERROR(_xll.qlIndexFixing(Index3M,H2035,TRUE,_xll.ohTrigger(RecalcTrigger,Trigger3M)),NA())</f>
        <v>3.1032176828473857E-2</v>
      </c>
      <c r="M2035" s="52">
        <f>IFERROR(_xll.qlIndexFixing(ONIndex3M,I2035,TRUE,_xll.ohTrigger(RecalcTrigger,Trigger3M)),NA())</f>
        <v>3.0933606810337189E-2</v>
      </c>
      <c r="N2035" s="52">
        <f>IFERROR(_xll.qlIndexFixing(Index6M,$H2035,TRUE,_xll.ohTrigger(RecalcTrigger,Trigger6M)),NA())</f>
        <v>3.201130171954214E-2</v>
      </c>
      <c r="O2035" s="52">
        <f>IFERROR(_xll.qlIndexFixing(ONIndex6M,I2035,TRUE,_xll.ohTrigger(RecalcTrigger,Trigger6M)),NA())</f>
        <v>3.1808772494599236E-2</v>
      </c>
      <c r="P2035" s="52">
        <f>IFERROR(_xll.qlIndexFixing(Index1Y,$H2035,TRUE,_xll.ohTrigger(RecalcTrigger,Trigger1Y)),NA())</f>
        <v>3.3493643453903418E-2</v>
      </c>
      <c r="Q2035" s="52">
        <f>IFERROR(_xll.qlIndexFixing(ONIndex1Y,I2035,TRUE,_xll.ohTrigger(RecalcTrigger,Trigger1Y)),NA())</f>
        <v>3.3190720443854183E-2</v>
      </c>
    </row>
    <row r="2036" spans="2:17" x14ac:dyDescent="0.2">
      <c r="B2036" s="46" t="s">
        <v>51</v>
      </c>
      <c r="D2036" s="49">
        <f>_xll.qlCalendarAdvance(LocalCalendar,$D2035,B2036,"f",FALSE)</f>
        <v>53583</v>
      </c>
      <c r="E2036" s="49">
        <f>_xll.qlInterestRateIndexValueDate(IndexON,D2036)</f>
        <v>53583</v>
      </c>
      <c r="F2036" s="52">
        <f>IFERROR(_xll.qlIndexFixing(IndexON,D2036,TRUE,_xll.ohTrigger(RecalcTrigger,TriggerON)),NA())</f>
        <v>2.8675983155315166E-2</v>
      </c>
      <c r="H2036" s="49">
        <f>_xll.qlCalendarAdvance(IborCalendar,$H2035,B2036,"f",FALSE)</f>
        <v>53568</v>
      </c>
      <c r="I2036" s="49">
        <f>_xll.qlInterestRateIndexValueDate(Index1M,$H2036)</f>
        <v>53570</v>
      </c>
      <c r="J2036" s="52">
        <f>IFERROR(_xll.qlIndexFixing(Index1M,$H2036,TRUE,_xll.ohTrigger(RecalcTrigger,Trigger1M)),NA())</f>
        <v>2.9824600981835606E-2</v>
      </c>
      <c r="K2036" s="52">
        <f>IFERROR(_xll.qlIndexFixing(ONIndex1M,I2036,TRUE,_xll.ohTrigger(RecalcTrigger,Trigger1M)),NA())</f>
        <v>2.9800795938550451E-2</v>
      </c>
      <c r="L2036" s="52">
        <f>IFERROR(_xll.qlIndexFixing(Index3M,H2036,TRUE,_xll.ohTrigger(RecalcTrigger,Trigger3M)),NA())</f>
        <v>3.1025558519012147E-2</v>
      </c>
      <c r="M2036" s="52">
        <f>IFERROR(_xll.qlIndexFixing(ONIndex3M,I2036,TRUE,_xll.ohTrigger(RecalcTrigger,Trigger3M)),NA())</f>
        <v>3.0930339773935778E-2</v>
      </c>
      <c r="N2036" s="52">
        <f>IFERROR(_xll.qlIndexFixing(Index6M,$H2036,TRUE,_xll.ohTrigger(RecalcTrigger,Trigger6M)),NA())</f>
        <v>3.2002701556971359E-2</v>
      </c>
      <c r="O2036" s="52">
        <f>IFERROR(_xll.qlIndexFixing(ONIndex6M,I2036,TRUE,_xll.ohTrigger(RecalcTrigger,Trigger6M)),NA())</f>
        <v>3.1804738634872987E-2</v>
      </c>
      <c r="P2036" s="52">
        <f>IFERROR(_xll.qlIndexFixing(Index1Y,$H2036,TRUE,_xll.ohTrigger(RecalcTrigger,Trigger1Y)),NA())</f>
        <v>3.3480507412618293E-2</v>
      </c>
      <c r="Q2036" s="52">
        <f>IFERROR(_xll.qlIndexFixing(ONIndex1Y,I2036,TRUE,_xll.ohTrigger(RecalcTrigger,Trigger1Y)),NA())</f>
        <v>3.3180320390915341E-2</v>
      </c>
    </row>
    <row r="2037" spans="2:17" x14ac:dyDescent="0.2">
      <c r="B2037" s="46" t="s">
        <v>51</v>
      </c>
      <c r="D2037" s="49">
        <f>_xll.qlCalendarAdvance(LocalCalendar,$D2036,B2037,"f",FALSE)</f>
        <v>53590</v>
      </c>
      <c r="E2037" s="49">
        <f>_xll.qlInterestRateIndexValueDate(IndexON,D2037)</f>
        <v>53590</v>
      </c>
      <c r="F2037" s="52">
        <f>IFERROR(_xll.qlIndexFixing(IndexON,D2037,TRUE,_xll.ohTrigger(RecalcTrigger,TriggerON)),NA())</f>
        <v>2.8669078593912545E-2</v>
      </c>
      <c r="H2037" s="49">
        <f>_xll.qlCalendarAdvance(IborCalendar,$H2036,B2037,"f",FALSE)</f>
        <v>53575</v>
      </c>
      <c r="I2037" s="49">
        <f>_xll.qlInterestRateIndexValueDate(Index1M,$H2037)</f>
        <v>53577</v>
      </c>
      <c r="J2037" s="52">
        <f>IFERROR(_xll.qlIndexFixing(Index1M,$H2037,TRUE,_xll.ohTrigger(RecalcTrigger,Trigger1M)),NA())</f>
        <v>2.9825166603643927E-2</v>
      </c>
      <c r="K2037" s="52">
        <f>IFERROR(_xll.qlIndexFixing(ONIndex1M,I2037,TRUE,_xll.ohTrigger(RecalcTrigger,Trigger1M)),NA())</f>
        <v>2.9796424508665709E-2</v>
      </c>
      <c r="L2037" s="52">
        <f>IFERROR(_xll.qlIndexFixing(Index3M,H2037,TRUE,_xll.ohTrigger(RecalcTrigger,Trigger3M)),NA())</f>
        <v>3.1022217618884171E-2</v>
      </c>
      <c r="M2037" s="52">
        <f>IFERROR(_xll.qlIndexFixing(ONIndex3M,I2037,TRUE,_xll.ohTrigger(RecalcTrigger,Trigger3M)),NA())</f>
        <v>3.092597177617229E-2</v>
      </c>
      <c r="N2037" s="52">
        <f>IFERROR(_xll.qlIndexFixing(Index6M,$H2037,TRUE,_xll.ohTrigger(RecalcTrigger,Trigger6M)),NA())</f>
        <v>3.1998583097116666E-2</v>
      </c>
      <c r="O2037" s="52">
        <f>IFERROR(_xll.qlIndexFixing(ONIndex6M,I2037,TRUE,_xll.ohTrigger(RecalcTrigger,Trigger6M)),NA())</f>
        <v>3.1799587170011634E-2</v>
      </c>
      <c r="P2037" s="52">
        <f>IFERROR(_xll.qlIndexFixing(Index1Y,$H2037,TRUE,_xll.ohTrigger(RecalcTrigger,Trigger1Y)),NA())</f>
        <v>3.3473586833288119E-2</v>
      </c>
      <c r="Q2037" s="52">
        <f>IFERROR(_xll.qlIndexFixing(ONIndex1Y,I2037,TRUE,_xll.ohTrigger(RecalcTrigger,Trigger1Y)),NA())</f>
        <v>3.3169173104514726E-2</v>
      </c>
    </row>
    <row r="2038" spans="2:17" x14ac:dyDescent="0.2">
      <c r="B2038" s="46" t="s">
        <v>51</v>
      </c>
      <c r="D2038" s="49">
        <f>_xll.qlCalendarAdvance(LocalCalendar,$D2037,B2038,"f",FALSE)</f>
        <v>53597</v>
      </c>
      <c r="E2038" s="49">
        <f>_xll.qlInterestRateIndexValueDate(IndexON,D2038)</f>
        <v>53597</v>
      </c>
      <c r="F2038" s="52">
        <f>IFERROR(_xll.qlIndexFixing(IndexON,D2038,TRUE,_xll.ohTrigger(RecalcTrigger,TriggerON)),NA())</f>
        <v>2.8662181738585701E-2</v>
      </c>
      <c r="H2038" s="49">
        <f>_xll.qlCalendarAdvance(IborCalendar,$H2037,B2038,"f",FALSE)</f>
        <v>53582</v>
      </c>
      <c r="I2038" s="49">
        <f>_xll.qlInterestRateIndexValueDate(Index1M,$H2038)</f>
        <v>53584</v>
      </c>
      <c r="J2038" s="52">
        <f>IFERROR(_xll.qlIndexFixing(Index1M,$H2038,TRUE,_xll.ohTrigger(RecalcTrigger,Trigger1M)),NA())</f>
        <v>2.9820768984977531E-2</v>
      </c>
      <c r="K2038" s="52">
        <f>IFERROR(_xll.qlIndexFixing(ONIndex1M,I2038,TRUE,_xll.ohTrigger(RecalcTrigger,Trigger1M)),NA())</f>
        <v>2.9793038655334669E-2</v>
      </c>
      <c r="L2038" s="52">
        <f>IFERROR(_xll.qlIndexFixing(Index3M,H2038,TRUE,_xll.ohTrigger(RecalcTrigger,Trigger3M)),NA())</f>
        <v>3.1018869877584173E-2</v>
      </c>
      <c r="M2038" s="52">
        <f>IFERROR(_xll.qlIndexFixing(ONIndex3M,I2038,TRUE,_xll.ohTrigger(RecalcTrigger,Trigger3M)),NA())</f>
        <v>3.0922691920851619E-2</v>
      </c>
      <c r="N2038" s="52">
        <f>IFERROR(_xll.qlIndexFixing(Index6M,$H2038,TRUE,_xll.ohTrigger(RecalcTrigger,Trigger6M)),NA())</f>
        <v>3.1994463095652251E-2</v>
      </c>
      <c r="O2038" s="52">
        <f>IFERROR(_xll.qlIndexFixing(ONIndex6M,I2038,TRUE,_xll.ohTrigger(RecalcTrigger,Trigger6M)),NA())</f>
        <v>3.1795550724114108E-2</v>
      </c>
      <c r="P2038" s="52">
        <f>IFERROR(_xll.qlIndexFixing(Index1Y,$H2038,TRUE,_xll.ohTrigger(RecalcTrigger,Trigger1Y)),NA())</f>
        <v>3.3464064731041153E-2</v>
      </c>
      <c r="Q2038" s="52">
        <f>IFERROR(_xll.qlIndexFixing(ONIndex1Y,I2038,TRUE,_xll.ohTrigger(RecalcTrigger,Trigger1Y)),NA())</f>
        <v>3.31588560901519E-2</v>
      </c>
    </row>
    <row r="2039" spans="2:17" x14ac:dyDescent="0.2">
      <c r="B2039" s="46" t="s">
        <v>51</v>
      </c>
      <c r="D2039" s="49">
        <f>_xll.qlCalendarAdvance(LocalCalendar,$D2038,B2039,"f",FALSE)</f>
        <v>53604</v>
      </c>
      <c r="E2039" s="49">
        <f>_xll.qlInterestRateIndexValueDate(IndexON,D2039)</f>
        <v>53604</v>
      </c>
      <c r="F2039" s="52">
        <f>IFERROR(_xll.qlIndexFixing(IndexON,D2039,TRUE,_xll.ohTrigger(RecalcTrigger,TriggerON)),NA())</f>
        <v>2.8655292589574444E-2</v>
      </c>
      <c r="H2039" s="49">
        <f>_xll.qlCalendarAdvance(IborCalendar,$H2038,B2039,"f",FALSE)</f>
        <v>53589</v>
      </c>
      <c r="I2039" s="49">
        <f>_xll.qlInterestRateIndexValueDate(Index1M,$H2039)</f>
        <v>53591</v>
      </c>
      <c r="J2039" s="52">
        <f>IFERROR(_xll.qlIndexFixing(Index1M,$H2039,TRUE,_xll.ohTrigger(RecalcTrigger,Trigger1M)),NA())</f>
        <v>2.9817355726112306E-2</v>
      </c>
      <c r="K2039" s="52">
        <f>IFERROR(_xll.qlIndexFixing(ONIndex1M,I2039,TRUE,_xll.ohTrigger(RecalcTrigger,Trigger1M)),NA())</f>
        <v>2.9789646299125394E-2</v>
      </c>
      <c r="L2039" s="52">
        <f>IFERROR(_xll.qlIndexFixing(Index3M,H2039,TRUE,_xll.ohTrigger(RecalcTrigger,Trigger3M)),NA())</f>
        <v>3.1015515295133231E-2</v>
      </c>
      <c r="M2039" s="52">
        <f>IFERROR(_xll.qlIndexFixing(ONIndex3M,I2039,TRUE,_xll.ohTrigger(RecalcTrigger,Trigger3M)),NA())</f>
        <v>3.0919405273124312E-2</v>
      </c>
      <c r="N2039" s="52">
        <f>IFERROR(_xll.qlIndexFixing(Index6M,$H2039,TRUE,_xll.ohTrigger(RecalcTrigger,Trigger6M)),NA())</f>
        <v>3.1990341552589167E-2</v>
      </c>
      <c r="O2039" s="52">
        <f>IFERROR(_xll.qlIndexFixing(ONIndex6M,I2039,TRUE,_xll.ohTrigger(RecalcTrigger,Trigger6M)),NA())</f>
        <v>3.1791512752477047E-2</v>
      </c>
      <c r="P2039" s="52">
        <f>IFERROR(_xll.qlIndexFixing(Index1Y,$H2039,TRUE,_xll.ohTrigger(RecalcTrigger,Trigger1Y)),NA())</f>
        <v>3.345458671666824E-2</v>
      </c>
      <c r="Q2039" s="52">
        <f>IFERROR(_xll.qlIndexFixing(ONIndex1Y,I2039,TRUE,_xll.ohTrigger(RecalcTrigger,Trigger1Y)),NA())</f>
        <v>3.3148581635851215E-2</v>
      </c>
    </row>
    <row r="2040" spans="2:17" x14ac:dyDescent="0.2">
      <c r="B2040" s="46" t="s">
        <v>51</v>
      </c>
      <c r="D2040" s="49">
        <f>_xll.qlCalendarAdvance(LocalCalendar,$D2039,B2040,"f",FALSE)</f>
        <v>53611</v>
      </c>
      <c r="E2040" s="49">
        <f>_xll.qlInterestRateIndexValueDate(IndexON,D2040)</f>
        <v>53611</v>
      </c>
      <c r="F2040" s="52">
        <f>IFERROR(_xll.qlIndexFixing(IndexON,D2040,TRUE,_xll.ohTrigger(RecalcTrigger,TriggerON)),NA())</f>
        <v>2.8648411146798836E-2</v>
      </c>
      <c r="H2040" s="49">
        <f>_xll.qlCalendarAdvance(IborCalendar,$H2039,B2040,"f",FALSE)</f>
        <v>53596</v>
      </c>
      <c r="I2040" s="49">
        <f>_xll.qlInterestRateIndexValueDate(Index1M,$H2040)</f>
        <v>53598</v>
      </c>
      <c r="J2040" s="52">
        <f>IFERROR(_xll.qlIndexFixing(Index1M,$H2040,TRUE,_xll.ohTrigger(RecalcTrigger,Trigger1M)),NA())</f>
        <v>2.9815913199617648E-2</v>
      </c>
      <c r="K2040" s="52">
        <f>IFERROR(_xll.qlIndexFixing(ONIndex1M,I2040,TRUE,_xll.ohTrigger(RecalcTrigger,Trigger1M)),NA())</f>
        <v>2.9786247440064528E-2</v>
      </c>
      <c r="L2040" s="52">
        <f>IFERROR(_xll.qlIndexFixing(Index3M,H2040,TRUE,_xll.ohTrigger(RecalcTrigger,Trigger3M)),NA())</f>
        <v>3.1015426479770038E-2</v>
      </c>
      <c r="M2040" s="52">
        <f>IFERROR(_xll.qlIndexFixing(ONIndex3M,I2040,TRUE,_xll.ohTrigger(RecalcTrigger,Trigger3M)),NA())</f>
        <v>3.0916111832990367E-2</v>
      </c>
      <c r="N2040" s="52">
        <f>IFERROR(_xll.qlIndexFixing(Index6M,$H2040,TRUE,_xll.ohTrigger(RecalcTrigger,Trigger6M)),NA())</f>
        <v>3.1987336880687001E-2</v>
      </c>
      <c r="O2040" s="52">
        <f>IFERROR(_xll.qlIndexFixing(ONIndex6M,I2040,TRUE,_xll.ohTrigger(RecalcTrigger,Trigger6M)),NA())</f>
        <v>3.1787473255127097E-2</v>
      </c>
      <c r="P2040" s="52">
        <f>IFERROR(_xll.qlIndexFixing(Index1Y,$H2040,TRUE,_xll.ohTrigger(RecalcTrigger,Trigger1Y)),NA())</f>
        <v>3.3445152788935291E-2</v>
      </c>
      <c r="Q2040" s="52">
        <f>IFERROR(_xll.qlIndexFixing(ONIndex1Y,I2040,TRUE,_xll.ohTrigger(RecalcTrigger,Trigger1Y)),NA())</f>
        <v>3.3138349741612672E-2</v>
      </c>
    </row>
    <row r="2041" spans="2:17" x14ac:dyDescent="0.2">
      <c r="B2041" s="46" t="s">
        <v>51</v>
      </c>
      <c r="D2041" s="49">
        <f>_xll.qlCalendarAdvance(LocalCalendar,$D2040,B2041,"f",FALSE)</f>
        <v>53618</v>
      </c>
      <c r="E2041" s="49">
        <f>_xll.qlInterestRateIndexValueDate(IndexON,D2041)</f>
        <v>53618</v>
      </c>
      <c r="F2041" s="52">
        <f>IFERROR(_xll.qlIndexFixing(IndexON,D2041,TRUE,_xll.ohTrigger(RecalcTrigger,TriggerON)),NA())</f>
        <v>2.8641537410258877E-2</v>
      </c>
      <c r="H2041" s="49">
        <f>_xll.qlCalendarAdvance(IborCalendar,$H2040,B2041,"f",FALSE)</f>
        <v>53603</v>
      </c>
      <c r="I2041" s="49">
        <f>_xll.qlInterestRateIndexValueDate(Index1M,$H2041)</f>
        <v>53605</v>
      </c>
      <c r="J2041" s="52">
        <f>IFERROR(_xll.qlIndexFixing(Index1M,$H2041,TRUE,_xll.ohTrigger(RecalcTrigger,Trigger1M)),NA())</f>
        <v>2.9810509657277894E-2</v>
      </c>
      <c r="K2041" s="52">
        <f>IFERROR(_xll.qlIndexFixing(ONIndex1M,I2041,TRUE,_xll.ohTrigger(RecalcTrigger,Trigger1M)),NA())</f>
        <v>2.9783830431371339E-2</v>
      </c>
      <c r="L2041" s="52">
        <f>IFERROR(_xll.qlIndexFixing(Index3M,H2041,TRUE,_xll.ohTrigger(RecalcTrigger,Trigger3M)),NA())</f>
        <v>3.1012055881612859E-2</v>
      </c>
      <c r="M2041" s="52">
        <f>IFERROR(_xll.qlIndexFixing(ONIndex3M,I2041,TRUE,_xll.ohTrigger(RecalcTrigger,Trigger3M)),NA())</f>
        <v>3.0913902697915496E-2</v>
      </c>
      <c r="N2041" s="52">
        <f>IFERROR(_xll.qlIndexFixing(Index6M,$H2041,TRUE,_xll.ohTrigger(RecalcTrigger,Trigger6M)),NA())</f>
        <v>3.1983211780781819E-2</v>
      </c>
      <c r="O2041" s="52">
        <f>IFERROR(_xll.qlIndexFixing(ONIndex6M,I2041,TRUE,_xll.ohTrigger(RecalcTrigger,Trigger6M)),NA())</f>
        <v>3.1784546448869744E-2</v>
      </c>
      <c r="P2041" s="52">
        <f>IFERROR(_xll.qlIndexFixing(Index1Y,$H2041,TRUE,_xll.ohTrigger(RecalcTrigger,Trigger1Y)),NA())</f>
        <v>3.3435762946613622E-2</v>
      </c>
      <c r="Q2041" s="52">
        <f>IFERROR(_xll.qlIndexFixing(ONIndex1Y,I2041,TRUE,_xll.ohTrigger(RecalcTrigger,Trigger1Y)),NA())</f>
        <v>3.3128958590222801E-2</v>
      </c>
    </row>
    <row r="2042" spans="2:17" x14ac:dyDescent="0.2">
      <c r="B2042" s="46" t="s">
        <v>51</v>
      </c>
      <c r="D2042" s="49">
        <f>_xll.qlCalendarAdvance(LocalCalendar,$D2041,B2042,"f",FALSE)</f>
        <v>53625</v>
      </c>
      <c r="E2042" s="49">
        <f>_xll.qlInterestRateIndexValueDate(IndexON,D2042)</f>
        <v>53625</v>
      </c>
      <c r="F2042" s="52">
        <f>IFERROR(_xll.qlIndexFixing(IndexON,D2042,TRUE,_xll.ohTrigger(RecalcTrigger,TriggerON)),NA())</f>
        <v>2.8634671379874632E-2</v>
      </c>
      <c r="H2042" s="49">
        <f>_xll.qlCalendarAdvance(IborCalendar,$H2041,B2042,"f",FALSE)</f>
        <v>53610</v>
      </c>
      <c r="I2042" s="49">
        <f>_xll.qlInterestRateIndexValueDate(Index1M,$H2042)</f>
        <v>53612</v>
      </c>
      <c r="J2042" s="52">
        <f>IFERROR(_xll.qlIndexFixing(Index1M,$H2042,TRUE,_xll.ohTrigger(RecalcTrigger,Trigger1M)),NA())</f>
        <v>2.9808063982082467E-2</v>
      </c>
      <c r="K2042" s="52">
        <f>IFERROR(_xll.qlIndexFixing(ONIndex1M,I2042,TRUE,_xll.ohTrigger(RecalcTrigger,Trigger1M)),NA())</f>
        <v>2.977943021336138E-2</v>
      </c>
      <c r="L2042" s="52">
        <f>IFERROR(_xll.qlIndexFixing(Index3M,H2042,TRUE,_xll.ohTrigger(RecalcTrigger,Trigger3M)),NA())</f>
        <v>3.100867844069188E-2</v>
      </c>
      <c r="M2042" s="52">
        <f>IFERROR(_xll.qlIndexFixing(ONIndex3M,I2042,TRUE,_xll.ohTrigger(RecalcTrigger,Trigger3M)),NA())</f>
        <v>3.0909504575609148E-2</v>
      </c>
      <c r="N2042" s="52">
        <f>IFERROR(_xll.qlIndexFixing(Index6M,$H2042,TRUE,_xll.ohTrigger(RecalcTrigger,Trigger6M)),NA())</f>
        <v>3.1983555206093514E-2</v>
      </c>
      <c r="O2042" s="52">
        <f>IFERROR(_xll.qlIndexFixing(ONIndex6M,I2042,TRUE,_xll.ohTrigger(RecalcTrigger,Trigger6M)),NA())</f>
        <v>3.1779389683208592E-2</v>
      </c>
      <c r="P2042" s="52">
        <f>IFERROR(_xll.qlIndexFixing(Index1Y,$H2042,TRUE,_xll.ohTrigger(RecalcTrigger,Trigger1Y)),NA())</f>
        <v>3.3427313316091535E-2</v>
      </c>
      <c r="Q2042" s="52">
        <f>IFERROR(_xll.qlIndexFixing(ONIndex1Y,I2042,TRUE,_xll.ohTrigger(RecalcTrigger,Trigger1Y)),NA())</f>
        <v>3.311801363313549E-2</v>
      </c>
    </row>
    <row r="2043" spans="2:17" x14ac:dyDescent="0.2">
      <c r="B2043" s="46" t="s">
        <v>51</v>
      </c>
      <c r="D2043" s="49">
        <f>_xll.qlCalendarAdvance(LocalCalendar,$D2042,B2043,"f",FALSE)</f>
        <v>53632</v>
      </c>
      <c r="E2043" s="49">
        <f>_xll.qlInterestRateIndexValueDate(IndexON,D2043)</f>
        <v>53632</v>
      </c>
      <c r="F2043" s="52">
        <f>IFERROR(_xll.qlIndexFixing(IndexON,D2043,TRUE,_xll.ohTrigger(RecalcTrigger,TriggerON)),NA())</f>
        <v>2.8627813055885909E-2</v>
      </c>
      <c r="H2043" s="49">
        <f>_xll.qlCalendarAdvance(IborCalendar,$H2042,B2043,"f",FALSE)</f>
        <v>53617</v>
      </c>
      <c r="I2043" s="49">
        <f>_xll.qlInterestRateIndexValueDate(Index1M,$H2043)</f>
        <v>53619</v>
      </c>
      <c r="J2043" s="52">
        <f>IFERROR(_xll.qlIndexFixing(Index1M,$H2043,TRUE,_xll.ohTrigger(RecalcTrigger,Trigger1M)),NA())</f>
        <v>2.9803637520346121E-2</v>
      </c>
      <c r="K2043" s="52">
        <f>IFERROR(_xll.qlIndexFixing(ONIndex1M,I2043,TRUE,_xll.ohTrigger(RecalcTrigger,Trigger1M)),NA())</f>
        <v>2.9776011845692452E-2</v>
      </c>
      <c r="L2043" s="52">
        <f>IFERROR(_xll.qlIndexFixing(Index3M,H2043,TRUE,_xll.ohTrigger(RecalcTrigger,Trigger3M)),NA())</f>
        <v>3.1006382667222838E-2</v>
      </c>
      <c r="M2043" s="52">
        <f>IFERROR(_xll.qlIndexFixing(ONIndex3M,I2043,TRUE,_xll.ohTrigger(RecalcTrigger,Trigger3M)),NA())</f>
        <v>3.0906190758361873E-2</v>
      </c>
      <c r="N2043" s="52">
        <f>IFERROR(_xll.qlIndexFixing(Index6M,$H2043,TRUE,_xll.ohTrigger(RecalcTrigger,Trigger6M)),NA())</f>
        <v>3.197495695600161E-2</v>
      </c>
      <c r="O2043" s="52">
        <f>IFERROR(_xll.qlIndexFixing(ONIndex6M,I2043,TRUE,_xll.ohTrigger(RecalcTrigger,Trigger6M)),NA())</f>
        <v>3.1775345608613392E-2</v>
      </c>
      <c r="P2043" s="52">
        <f>IFERROR(_xll.qlIndexFixing(Index1Y,$H2043,TRUE,_xll.ohTrigger(RecalcTrigger,Trigger1Y)),NA())</f>
        <v>3.3417115513320647E-2</v>
      </c>
      <c r="Q2043" s="52">
        <f>IFERROR(_xll.qlIndexFixing(ONIndex1Y,I2043,TRUE,_xll.ohTrigger(RecalcTrigger,Trigger1Y)),NA())</f>
        <v>3.3107909418923498E-2</v>
      </c>
    </row>
    <row r="2044" spans="2:17" x14ac:dyDescent="0.2">
      <c r="B2044" s="46" t="s">
        <v>51</v>
      </c>
      <c r="D2044" s="49">
        <f>_xll.qlCalendarAdvance(LocalCalendar,$D2043,B2044,"f",FALSE)</f>
        <v>53639</v>
      </c>
      <c r="E2044" s="49">
        <f>_xll.qlInterestRateIndexValueDate(IndexON,D2044)</f>
        <v>53639</v>
      </c>
      <c r="F2044" s="52">
        <f>IFERROR(_xll.qlIndexFixing(IndexON,D2044,TRUE,_xll.ohTrigger(RecalcTrigger,TriggerON)),NA())</f>
        <v>2.8620962437972963E-2</v>
      </c>
      <c r="H2044" s="49">
        <f>_xll.qlCalendarAdvance(IborCalendar,$H2043,B2044,"f",FALSE)</f>
        <v>53624</v>
      </c>
      <c r="I2044" s="49">
        <f>_xll.qlInterestRateIndexValueDate(Index1M,$H2044)</f>
        <v>53626</v>
      </c>
      <c r="J2044" s="52">
        <f>IFERROR(_xll.qlIndexFixing(Index1M,$H2044,TRUE,_xll.ohTrigger(RecalcTrigger,Trigger1M)),NA())</f>
        <v>2.980019167635662E-2</v>
      </c>
      <c r="K2044" s="52">
        <f>IFERROR(_xll.qlIndexFixing(ONIndex1M,I2044,TRUE,_xll.ohTrigger(RecalcTrigger,Trigger1M)),NA())</f>
        <v>2.9772586975198578E-2</v>
      </c>
      <c r="L2044" s="52">
        <f>IFERROR(_xll.qlIndexFixing(Index3M,H2044,TRUE,_xll.ohTrigger(RecalcTrigger,Trigger3M)),NA())</f>
        <v>3.1001903030632494E-2</v>
      </c>
      <c r="M2044" s="52">
        <f>IFERROR(_xll.qlIndexFixing(ONIndex3M,I2044,TRUE,_xll.ohTrigger(RecalcTrigger,Trigger3M)),NA())</f>
        <v>3.0902870148761252E-2</v>
      </c>
      <c r="N2044" s="52">
        <f>IFERROR(_xll.qlIndexFixing(Index6M,$H2044,TRUE,_xll.ohTrigger(RecalcTrigger,Trigger6M)),NA())</f>
        <v>3.1970827231145457E-2</v>
      </c>
      <c r="O2044" s="52">
        <f>IFERROR(_xll.qlIndexFixing(ONIndex6M,I2044,TRUE,_xll.ohTrigger(RecalcTrigger,Trigger6M)),NA())</f>
        <v>3.1771300008358594E-2</v>
      </c>
      <c r="P2044" s="52">
        <f>IFERROR(_xll.qlIndexFixing(Index1Y,$H2044,TRUE,_xll.ohTrigger(RecalcTrigger,Trigger1Y)),NA())</f>
        <v>3.3407857919920771E-2</v>
      </c>
      <c r="Q2044" s="52">
        <f>IFERROR(_xll.qlIndexFixing(ONIndex1Y,I2044,TRUE,_xll.ohTrigger(RecalcTrigger,Trigger1Y)),NA())</f>
        <v>3.3097847764747002E-2</v>
      </c>
    </row>
    <row r="2045" spans="2:17" x14ac:dyDescent="0.2">
      <c r="B2045" s="46" t="s">
        <v>51</v>
      </c>
      <c r="D2045" s="49">
        <f>_xll.qlCalendarAdvance(LocalCalendar,$D2044,B2045,"f",FALSE)</f>
        <v>53646</v>
      </c>
      <c r="E2045" s="49">
        <f>_xll.qlInterestRateIndexValueDate(IndexON,D2045)</f>
        <v>53646</v>
      </c>
      <c r="F2045" s="52">
        <f>IFERROR(_xll.qlIndexFixing(IndexON,D2045,TRUE,_xll.ohTrigger(RecalcTrigger,TriggerON)),NA())</f>
        <v>2.8614119526455539E-2</v>
      </c>
      <c r="H2045" s="49">
        <f>_xll.qlCalendarAdvance(IborCalendar,$H2044,B2045,"f",FALSE)</f>
        <v>53631</v>
      </c>
      <c r="I2045" s="49">
        <f>_xll.qlInterestRateIndexValueDate(Index1M,$H2045)</f>
        <v>53633</v>
      </c>
      <c r="J2045" s="52">
        <f>IFERROR(_xll.qlIndexFixing(Index1M,$H2045,TRUE,_xll.ohTrigger(RecalcTrigger,Trigger1M)),NA())</f>
        <v>2.979673931536083E-2</v>
      </c>
      <c r="K2045" s="52">
        <f>IFERROR(_xll.qlIndexFixing(ONIndex1M,I2045,TRUE,_xll.ohTrigger(RecalcTrigger,Trigger1M)),NA())</f>
        <v>2.9769155601826469E-2</v>
      </c>
      <c r="L2045" s="52">
        <f>IFERROR(_xll.qlIndexFixing(Index3M,H2045,TRUE,_xll.ohTrigger(RecalcTrigger,Trigger3M)),NA())</f>
        <v>3.0998505061528108E-2</v>
      </c>
      <c r="M2045" s="52">
        <f>IFERROR(_xll.qlIndexFixing(ONIndex3M,I2045,TRUE,_xll.ohTrigger(RecalcTrigger,Trigger3M)),NA())</f>
        <v>3.0899542746700703E-2</v>
      </c>
      <c r="N2045" s="52">
        <f>IFERROR(_xll.qlIndexFixing(Index6M,$H2045,TRUE,_xll.ohTrigger(RecalcTrigger,Trigger6M)),NA())</f>
        <v>3.1965579921144668E-2</v>
      </c>
      <c r="O2045" s="52">
        <f>IFERROR(_xll.qlIndexFixing(ONIndex6M,I2045,TRUE,_xll.ohTrigger(RecalcTrigger,Trigger6M)),NA())</f>
        <v>3.1767252882337615E-2</v>
      </c>
      <c r="P2045" s="52">
        <f>IFERROR(_xll.qlIndexFixing(Index1Y,$H2045,TRUE,_xll.ohTrigger(RecalcTrigger,Trigger1Y)),NA())</f>
        <v>3.3398644407075899E-2</v>
      </c>
      <c r="Q2045" s="52">
        <f>IFERROR(_xll.qlIndexFixing(ONIndex1Y,I2045,TRUE,_xll.ohTrigger(RecalcTrigger,Trigger1Y)),NA())</f>
        <v>3.3087828670446129E-2</v>
      </c>
    </row>
    <row r="2046" spans="2:17" x14ac:dyDescent="0.2">
      <c r="B2046" s="46" t="s">
        <v>51</v>
      </c>
      <c r="D2046" s="49">
        <f>_xll.qlCalendarAdvance(LocalCalendar,$D2045,B2046,"f",FALSE)</f>
        <v>53654</v>
      </c>
      <c r="E2046" s="49">
        <f>_xll.qlInterestRateIndexValueDate(IndexON,D2046)</f>
        <v>53654</v>
      </c>
      <c r="F2046" s="52">
        <f>IFERROR(_xll.qlIndexFixing(IndexON,D2046,TRUE,_xll.ohTrigger(RecalcTrigger,TriggerON)),NA())</f>
        <v>2.860760589175726E-2</v>
      </c>
      <c r="H2046" s="49">
        <f>_xll.qlCalendarAdvance(IborCalendar,$H2045,B2046,"f",FALSE)</f>
        <v>53638</v>
      </c>
      <c r="I2046" s="49">
        <f>_xll.qlInterestRateIndexValueDate(Index1M,$H2046)</f>
        <v>53640</v>
      </c>
      <c r="J2046" s="52">
        <f>IFERROR(_xll.qlIndexFixing(Index1M,$H2046,TRUE,_xll.ohTrigger(RecalcTrigger,Trigger1M)),NA())</f>
        <v>2.9793280437361326E-2</v>
      </c>
      <c r="K2046" s="52">
        <f>IFERROR(_xll.qlIndexFixing(ONIndex1M,I2046,TRUE,_xll.ohTrigger(RecalcTrigger,Trigger1M)),NA())</f>
        <v>2.9766702340026097E-2</v>
      </c>
      <c r="L2046" s="52">
        <f>IFERROR(_xll.qlIndexFixing(Index3M,H2046,TRUE,_xll.ohTrigger(RecalcTrigger,Trigger3M)),NA())</f>
        <v>3.0995100249733048E-2</v>
      </c>
      <c r="M2046" s="52">
        <f>IFERROR(_xll.qlIndexFixing(ONIndex3M,I2046,TRUE,_xll.ohTrigger(RecalcTrigger,Trigger3M)),NA())</f>
        <v>3.0897295798519853E-2</v>
      </c>
      <c r="N2046" s="52">
        <f>IFERROR(_xll.qlIndexFixing(Index6M,$H2046,TRUE,_xll.ohTrigger(RecalcTrigger,Trigger6M)),NA())</f>
        <v>3.1961447587148799E-2</v>
      </c>
      <c r="O2046" s="52">
        <f>IFERROR(_xll.qlIndexFixing(ONIndex6M,I2046,TRUE,_xll.ohTrigger(RecalcTrigger,Trigger6M)),NA())</f>
        <v>3.1764316117379732E-2</v>
      </c>
      <c r="P2046" s="52">
        <f>IFERROR(_xll.qlIndexFixing(Index1Y,$H2046,TRUE,_xll.ohTrigger(RecalcTrigger,Trigger1Y)),NA())</f>
        <v>3.3390380324541481E-2</v>
      </c>
      <c r="Q2046" s="52">
        <f>IFERROR(_xll.qlIndexFixing(ONIndex1Y,I2046,TRUE,_xll.ohTrigger(RecalcTrigger,Trigger1Y)),NA())</f>
        <v>3.3078660895013989E-2</v>
      </c>
    </row>
    <row r="2047" spans="2:17" x14ac:dyDescent="0.2">
      <c r="B2047" s="46" t="s">
        <v>51</v>
      </c>
      <c r="D2047" s="49">
        <f>_xll.qlCalendarAdvance(LocalCalendar,$D2046,B2047,"f",FALSE)</f>
        <v>53661</v>
      </c>
      <c r="E2047" s="49">
        <f>_xll.qlInterestRateIndexValueDate(IndexON,D2047)</f>
        <v>53661</v>
      </c>
      <c r="F2047" s="52">
        <f>IFERROR(_xll.qlIndexFixing(IndexON,D2047,TRUE,_xll.ohTrigger(RecalcTrigger,TriggerON)),NA())</f>
        <v>2.8600779509764251E-2</v>
      </c>
      <c r="H2047" s="49">
        <f>_xll.qlCalendarAdvance(IborCalendar,$H2046,B2047,"f",FALSE)</f>
        <v>53645</v>
      </c>
      <c r="I2047" s="49">
        <f>_xll.qlInterestRateIndexValueDate(Index1M,$H2047)</f>
        <v>53647</v>
      </c>
      <c r="J2047" s="52">
        <f>IFERROR(_xll.qlIndexFixing(Index1M,$H2047,TRUE,_xll.ohTrigger(RecalcTrigger,Trigger1M)),NA())</f>
        <v>2.9789815042363273E-2</v>
      </c>
      <c r="K2047" s="52">
        <f>IFERROR(_xll.qlIndexFixing(ONIndex1M,I2047,TRUE,_xll.ohTrigger(RecalcTrigger,Trigger1M)),NA())</f>
        <v>2.9762273346527479E-2</v>
      </c>
      <c r="L2047" s="52">
        <f>IFERROR(_xll.qlIndexFixing(Index3M,H2047,TRUE,_xll.ohTrigger(RecalcTrigger,Trigger3M)),NA())</f>
        <v>3.0992773983384916E-2</v>
      </c>
      <c r="M2047" s="52">
        <f>IFERROR(_xll.qlIndexFixing(ONIndex3M,I2047,TRUE,_xll.ohTrigger(RecalcTrigger,Trigger3M)),NA())</f>
        <v>3.0892867565572857E-2</v>
      </c>
      <c r="N2047" s="52">
        <f>IFERROR(_xll.qlIndexFixing(Index6M,$H2047,TRUE,_xll.ohTrigger(RecalcTrigger,Trigger6M)),NA())</f>
        <v>3.1957313711628896E-2</v>
      </c>
      <c r="O2047" s="52">
        <f>IFERROR(_xll.qlIndexFixing(ONIndex6M,I2047,TRUE,_xll.ohTrigger(RecalcTrigger,Trigger6M)),NA())</f>
        <v>3.1759154053130345E-2</v>
      </c>
      <c r="P2047" s="52">
        <f>IFERROR(_xll.qlIndexFixing(Index1Y,$H2047,TRUE,_xll.ohTrigger(RecalcTrigger,Trigger1Y)),NA())</f>
        <v>3.338034961826003E-2</v>
      </c>
      <c r="Q2047" s="52">
        <f>IFERROR(_xll.qlIndexFixing(ONIndex1Y,I2047,TRUE,_xll.ohTrigger(RecalcTrigger,Trigger1Y)),NA())</f>
        <v>3.306791816189758E-2</v>
      </c>
    </row>
    <row r="2048" spans="2:17" x14ac:dyDescent="0.2">
      <c r="B2048" s="46" t="s">
        <v>51</v>
      </c>
      <c r="D2048" s="49">
        <f>_xll.qlCalendarAdvance(LocalCalendar,$D2047,B2048,"f",FALSE)</f>
        <v>53668</v>
      </c>
      <c r="E2048" s="49">
        <f>_xll.qlInterestRateIndexValueDate(IndexON,D2048)</f>
        <v>53668</v>
      </c>
      <c r="F2048" s="52">
        <f>IFERROR(_xll.qlIndexFixing(IndexON,D2048,TRUE,_xll.ohTrigger(RecalcTrigger,TriggerON)),NA())</f>
        <v>2.8593960835552323E-2</v>
      </c>
      <c r="H2048" s="49">
        <f>_xll.qlCalendarAdvance(IborCalendar,$H2047,B2048,"f",FALSE)</f>
        <v>53652</v>
      </c>
      <c r="I2048" s="49">
        <f>_xll.qlInterestRateIndexValueDate(Index1M,$H2048)</f>
        <v>53654</v>
      </c>
      <c r="J2048" s="52">
        <f>IFERROR(_xll.qlIndexFixing(Index1M,$H2048,TRUE,_xll.ohTrigger(RecalcTrigger,Trigger1M)),NA())</f>
        <v>2.9786343130376976E-2</v>
      </c>
      <c r="K2048" s="52">
        <f>IFERROR(_xll.qlIndexFixing(ONIndex1M,I2048,TRUE,_xll.ohTrigger(RecalcTrigger,Trigger1M)),NA())</f>
        <v>2.9758822464573953E-2</v>
      </c>
      <c r="L2048" s="52">
        <f>IFERROR(_xll.qlIndexFixing(Index3M,H2048,TRUE,_xll.ohTrigger(RecalcTrigger,Trigger3M)),NA())</f>
        <v>3.0988270098140657E-2</v>
      </c>
      <c r="M2048" s="52">
        <f>IFERROR(_xll.qlIndexFixing(ONIndex3M,I2048,TRUE,_xll.ohTrigger(RecalcTrigger,Trigger3M)),NA())</f>
        <v>3.0889519786398978E-2</v>
      </c>
      <c r="N2048" s="52">
        <f>IFERROR(_xll.qlIndexFixing(Index6M,$H2048,TRUE,_xll.ohTrigger(RecalcTrigger,Trigger6M)),NA())</f>
        <v>3.1953178294595111E-2</v>
      </c>
      <c r="O2048" s="52">
        <f>IFERROR(_xll.qlIndexFixing(ONIndex6M,I2048,TRUE,_xll.ohTrigger(RecalcTrigger,Trigger6M)),NA())</f>
        <v>3.1755102349944053E-2</v>
      </c>
      <c r="P2048" s="52">
        <f>IFERROR(_xll.qlIndexFixing(Index1Y,$H2048,TRUE,_xll.ohTrigger(RecalcTrigger,Trigger1Y)),NA())</f>
        <v>3.337126833990664E-2</v>
      </c>
      <c r="Q2048" s="52">
        <f>IFERROR(_xll.qlIndexFixing(ONIndex1Y,I2048,TRUE,_xll.ohTrigger(RecalcTrigger,Trigger1Y)),NA())</f>
        <v>3.3058026747543323E-2</v>
      </c>
    </row>
    <row r="2049" spans="2:17" x14ac:dyDescent="0.2">
      <c r="B2049" s="46" t="s">
        <v>51</v>
      </c>
      <c r="D2049" s="49">
        <f>_xll.qlCalendarAdvance(LocalCalendar,$D2048,B2049,"f",FALSE)</f>
        <v>53675</v>
      </c>
      <c r="E2049" s="49">
        <f>_xll.qlInterestRateIndexValueDate(IndexON,D2049)</f>
        <v>53675</v>
      </c>
      <c r="F2049" s="52">
        <f>IFERROR(_xll.qlIndexFixing(IndexON,D2049,TRUE,_xll.ohTrigger(RecalcTrigger,TriggerON)),NA())</f>
        <v>2.8587149868961603E-2</v>
      </c>
      <c r="H2049" s="49">
        <f>_xll.qlCalendarAdvance(IborCalendar,$H2048,B2049,"f",FALSE)</f>
        <v>53659</v>
      </c>
      <c r="I2049" s="49">
        <f>_xll.qlInterestRateIndexValueDate(Index1M,$H2049)</f>
        <v>53661</v>
      </c>
      <c r="J2049" s="52">
        <f>IFERROR(_xll.qlIndexFixing(Index1M,$H2049,TRUE,_xll.ohTrigger(RecalcTrigger,Trigger1M)),NA())</f>
        <v>2.978286470140502E-2</v>
      </c>
      <c r="K2049" s="52">
        <f>IFERROR(_xll.qlIndexFixing(ONIndex1M,I2049,TRUE,_xll.ohTrigger(RecalcTrigger,Trigger1M)),NA())</f>
        <v>2.9755365079742191E-2</v>
      </c>
      <c r="L2049" s="52">
        <f>IFERROR(_xll.qlIndexFixing(Index3M,H2049,TRUE,_xll.ohTrigger(RecalcTrigger,Trigger3M)),NA())</f>
        <v>3.0980509336645312E-2</v>
      </c>
      <c r="M2049" s="52">
        <f>IFERROR(_xll.qlIndexFixing(ONIndex3M,I2049,TRUE,_xll.ohTrigger(RecalcTrigger,Trigger3M)),NA())</f>
        <v>3.0886165214898398E-2</v>
      </c>
      <c r="N2049" s="52">
        <f>IFERROR(_xll.qlIndexFixing(Index6M,$H2049,TRUE,_xll.ohTrigger(RecalcTrigger,Trigger6M)),NA())</f>
        <v>3.1950155482585514E-2</v>
      </c>
      <c r="O2049" s="52">
        <f>IFERROR(_xll.qlIndexFixing(ONIndex6M,I2049,TRUE,_xll.ohTrigger(RecalcTrigger,Trigger6M)),NA())</f>
        <v>3.1751049120964936E-2</v>
      </c>
      <c r="P2049" s="52">
        <f>IFERROR(_xll.qlIndexFixing(Index1Y,$H2049,TRUE,_xll.ohTrigger(RecalcTrigger,Trigger1Y)),NA())</f>
        <v>3.3359495883105092E-2</v>
      </c>
      <c r="Q2049" s="52">
        <f>IFERROR(_xll.qlIndexFixing(ONIndex1Y,I2049,TRUE,_xll.ohTrigger(RecalcTrigger,Trigger1Y)),NA())</f>
        <v>3.3048177893144626E-2</v>
      </c>
    </row>
    <row r="2050" spans="2:17" x14ac:dyDescent="0.2">
      <c r="B2050" s="46" t="s">
        <v>51</v>
      </c>
      <c r="D2050" s="49">
        <f>_xll.qlCalendarAdvance(LocalCalendar,$D2049,B2050,"f",FALSE)</f>
        <v>53682</v>
      </c>
      <c r="E2050" s="49">
        <f>_xll.qlInterestRateIndexValueDate(IndexON,D2050)</f>
        <v>53682</v>
      </c>
      <c r="F2050" s="52">
        <f>IFERROR(_xll.qlIndexFixing(IndexON,D2050,TRUE,_xll.ohTrigger(RecalcTrigger,TriggerON)),NA())</f>
        <v>2.8580346610125318E-2</v>
      </c>
      <c r="H2050" s="49">
        <f>_xll.qlCalendarAdvance(IborCalendar,$H2049,B2050,"f",FALSE)</f>
        <v>53666</v>
      </c>
      <c r="I2050" s="49">
        <f>_xll.qlInterestRateIndexValueDate(Index1M,$H2050)</f>
        <v>53668</v>
      </c>
      <c r="J2050" s="52">
        <f>IFERROR(_xll.qlIndexFixing(Index1M,$H2050,TRUE,_xll.ohTrigger(RecalcTrigger,Trigger1M)),NA())</f>
        <v>2.9779379755457719E-2</v>
      </c>
      <c r="K2050" s="52">
        <f>IFERROR(_xll.qlIndexFixing(ONIndex1M,I2050,TRUE,_xll.ohTrigger(RecalcTrigger,Trigger1M)),NA())</f>
        <v>2.9751901192085484E-2</v>
      </c>
      <c r="L2050" s="52">
        <f>IFERROR(_xll.qlIndexFixing(Index3M,H2050,TRUE,_xll.ohTrigger(RecalcTrigger,Trigger3M)),NA())</f>
        <v>3.0977080285256697E-2</v>
      </c>
      <c r="M2050" s="52">
        <f>IFERROR(_xll.qlIndexFixing(ONIndex3M,I2050,TRUE,_xll.ohTrigger(RecalcTrigger,Trigger3M)),NA())</f>
        <v>3.088280385093789E-2</v>
      </c>
      <c r="N2050" s="52">
        <f>IFERROR(_xll.qlIndexFixing(Index6M,$H2050,TRUE,_xll.ohTrigger(RecalcTrigger,Trigger6M)),NA())</f>
        <v>3.1946016508084804E-2</v>
      </c>
      <c r="O2050" s="52">
        <f>IFERROR(_xll.qlIndexFixing(ONIndex6M,I2050,TRUE,_xll.ohTrigger(RecalcTrigger,Trigger6M)),NA())</f>
        <v>3.174699436632622E-2</v>
      </c>
      <c r="P2050" s="52">
        <f>IFERROR(_xll.qlIndexFixing(Index1Y,$H2050,TRUE,_xll.ohTrigger(RecalcTrigger,Trigger1Y)),NA())</f>
        <v>3.3353238009396491E-2</v>
      </c>
      <c r="Q2050" s="52">
        <f>IFERROR(_xll.qlIndexFixing(ONIndex1Y,I2050,TRUE,_xll.ohTrigger(RecalcTrigger,Trigger1Y)),NA())</f>
        <v>3.3038371598648197E-2</v>
      </c>
    </row>
    <row r="2051" spans="2:17" x14ac:dyDescent="0.2">
      <c r="B2051" s="46" t="s">
        <v>51</v>
      </c>
      <c r="D2051" s="49">
        <f>_xll.qlCalendarAdvance(LocalCalendar,$D2050,B2051,"f",FALSE)</f>
        <v>53689</v>
      </c>
      <c r="E2051" s="49">
        <f>_xll.qlInterestRateIndexValueDate(IndexON,D2051)</f>
        <v>53689</v>
      </c>
      <c r="F2051" s="52">
        <f>IFERROR(_xll.qlIndexFixing(IndexON,D2051,TRUE,_xll.ohTrigger(RecalcTrigger,TriggerON)),NA())</f>
        <v>2.8573551059016822E-2</v>
      </c>
      <c r="H2051" s="49">
        <f>_xll.qlCalendarAdvance(IborCalendar,$H2050,B2051,"f",FALSE)</f>
        <v>53673</v>
      </c>
      <c r="I2051" s="49">
        <f>_xll.qlInterestRateIndexValueDate(Index1M,$H2051)</f>
        <v>53675</v>
      </c>
      <c r="J2051" s="52">
        <f>IFERROR(_xll.qlIndexFixing(Index1M,$H2051,TRUE,_xll.ohTrigger(RecalcTrigger,Trigger1M)),NA())</f>
        <v>2.9775888292535069E-2</v>
      </c>
      <c r="K2051" s="52">
        <f>IFERROR(_xll.qlIndexFixing(ONIndex1M,I2051,TRUE,_xll.ohTrigger(RecalcTrigger,Trigger1M)),NA())</f>
        <v>2.9748430801550541E-2</v>
      </c>
      <c r="L2051" s="52">
        <f>IFERROR(_xll.qlIndexFixing(Index3M,H2051,TRUE,_xll.ohTrigger(RecalcTrigger,Trigger3M)),NA())</f>
        <v>3.0973644393480271E-2</v>
      </c>
      <c r="M2051" s="52">
        <f>IFERROR(_xll.qlIndexFixing(ONIndex3M,I2051,TRUE,_xll.ohTrigger(RecalcTrigger,Trigger3M)),NA())</f>
        <v>3.0879435694703972E-2</v>
      </c>
      <c r="N2051" s="52">
        <f>IFERROR(_xll.qlIndexFixing(Index6M,$H2051,TRUE,_xll.ohTrigger(RecalcTrigger,Trigger6M)),NA())</f>
        <v>3.1941875992009747E-2</v>
      </c>
      <c r="O2051" s="52">
        <f>IFERROR(_xll.qlIndexFixing(ONIndex6M,I2051,TRUE,_xll.ohTrigger(RecalcTrigger,Trigger6M)),NA())</f>
        <v>3.1742938085921324E-2</v>
      </c>
      <c r="P2051" s="52">
        <f>IFERROR(_xll.qlIndexFixing(Index1Y,$H2051,TRUE,_xll.ohTrigger(RecalcTrigger,Trigger1Y)),NA())</f>
        <v>3.3344288954892623E-2</v>
      </c>
      <c r="Q2051" s="52">
        <f>IFERROR(_xll.qlIndexFixing(ONIndex1Y,I2051,TRUE,_xll.ohTrigger(RecalcTrigger,Trigger1Y)),NA())</f>
        <v>3.3028607864107329E-2</v>
      </c>
    </row>
    <row r="2052" spans="2:17" x14ac:dyDescent="0.2">
      <c r="B2052" s="46" t="s">
        <v>51</v>
      </c>
      <c r="D2052" s="49">
        <f>_xll.qlCalendarAdvance(LocalCalendar,$D2051,B2052,"f",FALSE)</f>
        <v>53696</v>
      </c>
      <c r="E2052" s="49">
        <f>_xll.qlInterestRateIndexValueDate(IndexON,D2052)</f>
        <v>53696</v>
      </c>
      <c r="F2052" s="52">
        <f>IFERROR(_xll.qlIndexFixing(IndexON,D2052,TRUE,_xll.ohTrigger(RecalcTrigger,TriggerON)),NA())</f>
        <v>2.8566763215582824E-2</v>
      </c>
      <c r="H2052" s="49">
        <f>_xll.qlCalendarAdvance(IborCalendar,$H2051,B2052,"f",FALSE)</f>
        <v>53680</v>
      </c>
      <c r="I2052" s="49">
        <f>_xll.qlInterestRateIndexValueDate(Index1M,$H2052)</f>
        <v>53682</v>
      </c>
      <c r="J2052" s="52">
        <f>IFERROR(_xll.qlIndexFixing(Index1M,$H2052,TRUE,_xll.ohTrigger(RecalcTrigger,Trigger1M)),NA())</f>
        <v>2.9773369925322479E-2</v>
      </c>
      <c r="K2052" s="52">
        <f>IFERROR(_xll.qlIndexFixing(ONIndex1M,I2052,TRUE,_xll.ohTrigger(RecalcTrigger,Trigger1M)),NA())</f>
        <v>2.9744953908137362E-2</v>
      </c>
      <c r="L2052" s="52">
        <f>IFERROR(_xll.qlIndexFixing(Index3M,H2052,TRUE,_xll.ohTrigger(RecalcTrigger,Trigger3M)),NA())</f>
        <v>3.0970201661329355E-2</v>
      </c>
      <c r="M2052" s="52">
        <f>IFERROR(_xll.qlIndexFixing(ONIndex3M,I2052,TRUE,_xll.ohTrigger(RecalcTrigger,Trigger3M)),NA())</f>
        <v>3.0876060746010126E-2</v>
      </c>
      <c r="N2052" s="52">
        <f>IFERROR(_xll.qlIndexFixing(Index6M,$H2052,TRUE,_xll.ohTrigger(RecalcTrigger,Trigger6M)),NA())</f>
        <v>3.1937733934370889E-2</v>
      </c>
      <c r="O2052" s="52">
        <f>IFERROR(_xll.qlIndexFixing(ONIndex6M,I2052,TRUE,_xll.ohTrigger(RecalcTrigger,Trigger6M)),NA())</f>
        <v>3.1738880279776893E-2</v>
      </c>
      <c r="P2052" s="52">
        <f>IFERROR(_xll.qlIndexFixing(Index1Y,$H2052,TRUE,_xll.ohTrigger(RecalcTrigger,Trigger1Y)),NA())</f>
        <v>3.3335383972667006E-2</v>
      </c>
      <c r="Q2052" s="52">
        <f>IFERROR(_xll.qlIndexFixing(ONIndex1Y,I2052,TRUE,_xll.ohTrigger(RecalcTrigger,Trigger1Y)),NA())</f>
        <v>3.3018886689442084E-2</v>
      </c>
    </row>
    <row r="2053" spans="2:17" x14ac:dyDescent="0.2">
      <c r="B2053" s="46" t="s">
        <v>51</v>
      </c>
      <c r="D2053" s="49">
        <f>_xll.qlCalendarAdvance(LocalCalendar,$D2052,B2053,"f",FALSE)</f>
        <v>53703</v>
      </c>
      <c r="E2053" s="49">
        <f>_xll.qlInterestRateIndexValueDate(IndexON,D2053)</f>
        <v>53703</v>
      </c>
      <c r="F2053" s="52">
        <f>IFERROR(_xll.qlIndexFixing(IndexON,D2053,TRUE,_xll.ohTrigger(RecalcTrigger,TriggerON)),NA())</f>
        <v>2.8559983079876616E-2</v>
      </c>
      <c r="H2053" s="49">
        <f>_xll.qlCalendarAdvance(IborCalendar,$H2052,B2053,"f",FALSE)</f>
        <v>53688</v>
      </c>
      <c r="I2053" s="49">
        <f>_xll.qlInterestRateIndexValueDate(Index1M,$H2053)</f>
        <v>53692</v>
      </c>
      <c r="J2053" s="52">
        <f>IFERROR(_xll.qlIndexFixing(Index1M,$H2053,TRUE,_xll.ohTrigger(RecalcTrigger,Trigger1M)),NA())</f>
        <v>2.9767381893587262E-2</v>
      </c>
      <c r="K2053" s="52">
        <f>IFERROR(_xll.qlIndexFixing(ONIndex1M,I2053,TRUE,_xll.ohTrigger(RecalcTrigger,Trigger1M)),NA())</f>
        <v>2.9738996583037469E-2</v>
      </c>
      <c r="L2053" s="52">
        <f>IFERROR(_xll.qlIndexFixing(Index3M,H2053,TRUE,_xll.ohTrigger(RecalcTrigger,Trigger3M)),NA())</f>
        <v>3.0963110758443643E-2</v>
      </c>
      <c r="M2053" s="52">
        <f>IFERROR(_xll.qlIndexFixing(ONIndex3M,I2053,TRUE,_xll.ohTrigger(RecalcTrigger,Trigger3M)),NA())</f>
        <v>3.0870146097132789E-2</v>
      </c>
      <c r="N2053" s="52">
        <f>IFERROR(_xll.qlIndexFixing(Index6M,$H2053,TRUE,_xll.ohTrigger(RecalcTrigger,Trigger6M)),NA())</f>
        <v>3.1928477961261768E-2</v>
      </c>
      <c r="O2053" s="52">
        <f>IFERROR(_xll.qlIndexFixing(ONIndex6M,I2053,TRUE,_xll.ohTrigger(RecalcTrigger,Trigger6M)),NA())</f>
        <v>3.1731972367001759E-2</v>
      </c>
      <c r="P2053" s="52">
        <f>IFERROR(_xll.qlIndexFixing(Index1Y,$H2053,TRUE,_xll.ohTrigger(RecalcTrigger,Trigger1Y)),NA())</f>
        <v>3.3320894554214976E-2</v>
      </c>
      <c r="Q2053" s="52">
        <f>IFERROR(_xll.qlIndexFixing(ONIndex1Y,I2053,TRUE,_xll.ohTrigger(RecalcTrigger,Trigger1Y)),NA())</f>
        <v>3.3004248716594908E-2</v>
      </c>
    </row>
    <row r="2054" spans="2:17" x14ac:dyDescent="0.2">
      <c r="B2054" s="46" t="s">
        <v>51</v>
      </c>
      <c r="D2054" s="49">
        <f>_xll.qlCalendarAdvance(LocalCalendar,$D2053,B2054,"f",FALSE)</f>
        <v>53710</v>
      </c>
      <c r="E2054" s="49">
        <f>_xll.qlInterestRateIndexValueDate(IndexON,D2054)</f>
        <v>53710</v>
      </c>
      <c r="F2054" s="52">
        <f>IFERROR(_xll.qlIndexFixing(IndexON,D2054,TRUE,_xll.ohTrigger(RecalcTrigger,TriggerON)),NA())</f>
        <v>2.8553859491073919E-2</v>
      </c>
      <c r="H2054" s="49">
        <f>_xll.qlCalendarAdvance(IborCalendar,$H2053,B2054,"f",FALSE)</f>
        <v>53695</v>
      </c>
      <c r="I2054" s="49">
        <f>_xll.qlInterestRateIndexValueDate(Index1M,$H2054)</f>
        <v>53699</v>
      </c>
      <c r="J2054" s="52">
        <f>IFERROR(_xll.qlIndexFixing(Index1M,$H2054,TRUE,_xll.ohTrigger(RecalcTrigger,Trigger1M)),NA())</f>
        <v>2.9763868086803657E-2</v>
      </c>
      <c r="K2054" s="52">
        <f>IFERROR(_xll.qlIndexFixing(ONIndex1M,I2054,TRUE,_xll.ohTrigger(RecalcTrigger,Trigger1M)),NA())</f>
        <v>2.9734526330909006E-2</v>
      </c>
      <c r="L2054" s="52">
        <f>IFERROR(_xll.qlIndexFixing(Index3M,H2054,TRUE,_xll.ohTrigger(RecalcTrigger,Trigger3M)),NA())</f>
        <v>3.0962891881633939E-2</v>
      </c>
      <c r="M2054" s="52">
        <f>IFERROR(_xll.qlIndexFixing(ONIndex3M,I2054,TRUE,_xll.ohTrigger(RecalcTrigger,Trigger3M)),NA())</f>
        <v>3.0865674681415101E-2</v>
      </c>
      <c r="N2054" s="52">
        <f>IFERROR(_xll.qlIndexFixing(Index6M,$H2054,TRUE,_xll.ohTrigger(RecalcTrigger,Trigger6M)),NA())</f>
        <v>3.1927668233649606E-2</v>
      </c>
      <c r="O2054" s="52">
        <f>IFERROR(_xll.qlIndexFixing(ONIndex6M,I2054,TRUE,_xll.ohTrigger(RecalcTrigger,Trigger6M)),NA())</f>
        <v>3.1726803409899418E-2</v>
      </c>
      <c r="P2054" s="52">
        <f>IFERROR(_xll.qlIndexFixing(Index1Y,$H2054,TRUE,_xll.ohTrigger(RecalcTrigger,Trigger1Y)),NA())</f>
        <v>3.3312091907284916E-2</v>
      </c>
      <c r="Q2054" s="52">
        <f>IFERROR(_xll.qlIndexFixing(ONIndex1Y,I2054,TRUE,_xll.ohTrigger(RecalcTrigger,Trigger1Y)),NA())</f>
        <v>3.2993802432637054E-2</v>
      </c>
    </row>
    <row r="2055" spans="2:17" x14ac:dyDescent="0.2">
      <c r="B2055" s="46" t="s">
        <v>51</v>
      </c>
      <c r="D2055" s="49">
        <f>_xll.qlCalendarAdvance(LocalCalendar,$D2054,B2055,"f",FALSE)</f>
        <v>53717</v>
      </c>
      <c r="E2055" s="49">
        <f>_xll.qlInterestRateIndexValueDate(IndexON,D2055)</f>
        <v>53717</v>
      </c>
      <c r="F2055" s="52">
        <f>IFERROR(_xll.qlIndexFixing(IndexON,D2055,TRUE,_xll.ohTrigger(RecalcTrigger,TriggerON)),NA())</f>
        <v>2.8546445931540987E-2</v>
      </c>
      <c r="H2055" s="49">
        <f>_xll.qlCalendarAdvance(IborCalendar,$H2054,B2055,"f",FALSE)</f>
        <v>53702</v>
      </c>
      <c r="I2055" s="49">
        <f>_xll.qlInterestRateIndexValueDate(Index1M,$H2055)</f>
        <v>53706</v>
      </c>
      <c r="J2055" s="52">
        <f>IFERROR(_xll.qlIndexFixing(Index1M,$H2055,TRUE,_xll.ohTrigger(RecalcTrigger,Trigger1M)),NA())</f>
        <v>2.9760347763070492E-2</v>
      </c>
      <c r="K2055" s="52">
        <f>IFERROR(_xll.qlIndexFixing(ONIndex1M,I2055,TRUE,_xll.ohTrigger(RecalcTrigger,Trigger1M)),NA())</f>
        <v>2.9731028648685154E-2</v>
      </c>
      <c r="L2055" s="52">
        <f>IFERROR(_xll.qlIndexFixing(Index3M,H2055,TRUE,_xll.ohTrigger(RecalcTrigger,Trigger3M)),NA())</f>
        <v>3.0960503731834191E-2</v>
      </c>
      <c r="M2055" s="52">
        <f>IFERROR(_xll.qlIndexFixing(ONIndex3M,I2055,TRUE,_xll.ohTrigger(RecalcTrigger,Trigger3M)),NA())</f>
        <v>3.0862277997361076E-2</v>
      </c>
      <c r="N2055" s="52">
        <f>IFERROR(_xll.qlIndexFixing(Index6M,$H2055,TRUE,_xll.ohTrigger(RecalcTrigger,Trigger6M)),NA())</f>
        <v>3.1923520890719426E-2</v>
      </c>
      <c r="O2055" s="52">
        <f>IFERROR(_xll.qlIndexFixing(ONIndex6M,I2055,TRUE,_xll.ohTrigger(RecalcTrigger,Trigger6M)),NA())</f>
        <v>3.1722741306525748E-2</v>
      </c>
      <c r="P2055" s="52">
        <f>IFERROR(_xll.qlIndexFixing(Index1Y,$H2055,TRUE,_xll.ohTrigger(RecalcTrigger,Trigger1Y)),NA())</f>
        <v>3.3303333320408218E-2</v>
      </c>
      <c r="Q2055" s="52">
        <f>IFERROR(_xll.qlIndexFixing(ONIndex1Y,I2055,TRUE,_xll.ohTrigger(RecalcTrigger,Trigger1Y)),NA())</f>
        <v>3.298422285342717E-2</v>
      </c>
    </row>
    <row r="2056" spans="2:17" x14ac:dyDescent="0.2">
      <c r="B2056" s="46" t="s">
        <v>51</v>
      </c>
      <c r="D2056" s="49">
        <f>_xll.qlCalendarAdvance(LocalCalendar,$D2055,B2056,"f",FALSE)</f>
        <v>53724</v>
      </c>
      <c r="E2056" s="49">
        <f>_xll.qlInterestRateIndexValueDate(IndexON,D2056)</f>
        <v>53724</v>
      </c>
      <c r="F2056" s="52">
        <f>IFERROR(_xll.qlIndexFixing(IndexON,D2056,TRUE,_xll.ohTrigger(RecalcTrigger,TriggerON)),NA())</f>
        <v>2.8539688918938211E-2</v>
      </c>
      <c r="H2056" s="49">
        <f>_xll.qlCalendarAdvance(IborCalendar,$H2055,B2056,"f",FALSE)</f>
        <v>53709</v>
      </c>
      <c r="I2056" s="49">
        <f>_xll.qlInterestRateIndexValueDate(Index1M,$H2056)</f>
        <v>53714</v>
      </c>
      <c r="J2056" s="52">
        <f>IFERROR(_xll.qlIndexFixing(Index1M,$H2056,TRUE,_xll.ohTrigger(RecalcTrigger,Trigger1M)),NA())</f>
        <v>2.975631655602232E-2</v>
      </c>
      <c r="K2056" s="52">
        <f>IFERROR(_xll.qlIndexFixing(ONIndex1M,I2056,TRUE,_xll.ohTrigger(RecalcTrigger,Trigger1M)),NA())</f>
        <v>2.9727023336203473E-2</v>
      </c>
      <c r="L2056" s="52">
        <f>IFERROR(_xll.qlIndexFixing(Index3M,H2056,TRUE,_xll.ohTrigger(RecalcTrigger,Trigger3M)),NA())</f>
        <v>3.0954376347653856E-2</v>
      </c>
      <c r="M2056" s="52">
        <f>IFERROR(_xll.qlIndexFixing(ONIndex3M,I2056,TRUE,_xll.ohTrigger(RecalcTrigger,Trigger3M)),NA())</f>
        <v>3.0858387756911299E-2</v>
      </c>
      <c r="N2056" s="52">
        <f>IFERROR(_xll.qlIndexFixing(Index6M,$H2056,TRUE,_xll.ohTrigger(RecalcTrigger,Trigger6M)),NA())</f>
        <v>3.1917668630702035E-2</v>
      </c>
      <c r="O2056" s="52">
        <f>IFERROR(_xll.qlIndexFixing(ONIndex6M,I2056,TRUE,_xll.ohTrigger(RecalcTrigger,Trigger6M)),NA())</f>
        <v>3.1718097034838522E-2</v>
      </c>
      <c r="P2056" s="52">
        <f>IFERROR(_xll.qlIndexFixing(Index1Y,$H2056,TRUE,_xll.ohTrigger(RecalcTrigger,Trigger1Y)),NA())</f>
        <v>3.3293377456466086E-2</v>
      </c>
      <c r="Q2056" s="52">
        <f>IFERROR(_xll.qlIndexFixing(ONIndex1Y,I2056,TRUE,_xll.ohTrigger(RecalcTrigger,Trigger1Y)),NA())</f>
        <v>3.2973326866754249E-2</v>
      </c>
    </row>
    <row r="2057" spans="2:17" x14ac:dyDescent="0.2">
      <c r="B2057" s="46" t="s">
        <v>51</v>
      </c>
      <c r="D2057" s="49">
        <f>_xll.qlCalendarAdvance(LocalCalendar,$D2056,B2057,"f",FALSE)</f>
        <v>53731</v>
      </c>
      <c r="E2057" s="49">
        <f>_xll.qlInterestRateIndexValueDate(IndexON,D2057)</f>
        <v>53731</v>
      </c>
      <c r="F2057" s="52">
        <f>IFERROR(_xll.qlIndexFixing(IndexON,D2057,TRUE,_xll.ohTrigger(RecalcTrigger,TriggerON)),NA())</f>
        <v>2.8532939614036579E-2</v>
      </c>
      <c r="H2057" s="49">
        <f>_xll.qlCalendarAdvance(IborCalendar,$H2056,B2057,"f",FALSE)</f>
        <v>53716</v>
      </c>
      <c r="I2057" s="49">
        <f>_xll.qlInterestRateIndexValueDate(Index1M,$H2057)</f>
        <v>53720</v>
      </c>
      <c r="J2057" s="52">
        <f>IFERROR(_xll.qlIndexFixing(Index1M,$H2057,TRUE,_xll.ohTrigger(RecalcTrigger,Trigger1M)),NA())</f>
        <v>2.9753287564789004E-2</v>
      </c>
      <c r="K2057" s="52">
        <f>IFERROR(_xll.qlIndexFixing(ONIndex1M,I2057,TRUE,_xll.ohTrigger(RecalcTrigger,Trigger1M)),NA())</f>
        <v>2.9724013778960057E-2</v>
      </c>
      <c r="L2057" s="52">
        <f>IFERROR(_xll.qlIndexFixing(Index3M,H2057,TRUE,_xll.ohTrigger(RecalcTrigger,Trigger3M)),NA())</f>
        <v>3.0952470448176204E-2</v>
      </c>
      <c r="M2057" s="52">
        <f>IFERROR(_xll.qlIndexFixing(ONIndex3M,I2057,TRUE,_xll.ohTrigger(RecalcTrigger,Trigger3M)),NA())</f>
        <v>3.0855464255470366E-2</v>
      </c>
      <c r="N2057" s="52">
        <f>IFERROR(_xll.qlIndexFixing(Index6M,$H2057,TRUE,_xll.ohTrigger(RecalcTrigger,Trigger6M)),NA())</f>
        <v>3.1915221580302057E-2</v>
      </c>
      <c r="O2057" s="52">
        <f>IFERROR(_xll.qlIndexFixing(ONIndex6M,I2057,TRUE,_xll.ohTrigger(RecalcTrigger,Trigger6M)),NA())</f>
        <v>3.1714612523359165E-2</v>
      </c>
      <c r="P2057" s="52">
        <f>IFERROR(_xll.qlIndexFixing(Index1Y,$H2057,TRUE,_xll.ohTrigger(RecalcTrigger,Trigger1Y)),NA())</f>
        <v>3.328594832228482E-2</v>
      </c>
      <c r="Q2057" s="52">
        <f>IFERROR(_xll.qlIndexFixing(ONIndex1Y,I2057,TRUE,_xll.ohTrigger(RecalcTrigger,Trigger1Y)),NA())</f>
        <v>3.2965191349534351E-2</v>
      </c>
    </row>
    <row r="2058" spans="2:17" x14ac:dyDescent="0.2">
      <c r="B2058" s="46" t="s">
        <v>51</v>
      </c>
      <c r="D2058" s="49">
        <f>_xll.qlCalendarAdvance(LocalCalendar,$D2057,B2058,"f",FALSE)</f>
        <v>53738</v>
      </c>
      <c r="E2058" s="49">
        <f>_xll.qlInterestRateIndexValueDate(IndexON,D2058)</f>
        <v>53738</v>
      </c>
      <c r="F2058" s="52">
        <f>IFERROR(_xll.qlIndexFixing(IndexON,D2058,TRUE,_xll.ohTrigger(RecalcTrigger,TriggerON)),NA())</f>
        <v>2.852684691713625E-2</v>
      </c>
      <c r="H2058" s="49">
        <f>_xll.qlCalendarAdvance(IborCalendar,$H2057,B2058,"f",FALSE)</f>
        <v>53723</v>
      </c>
      <c r="I2058" s="49">
        <f>_xll.qlInterestRateIndexValueDate(Index1M,$H2058)</f>
        <v>53727</v>
      </c>
      <c r="J2058" s="52">
        <f>IFERROR(_xll.qlIndexFixing(Index1M,$H2058,TRUE,_xll.ohTrigger(RecalcTrigger,Trigger1M)),NA())</f>
        <v>2.974682332754711E-2</v>
      </c>
      <c r="K2058" s="52">
        <f>IFERROR(_xll.qlIndexFixing(ONIndex1M,I2058,TRUE,_xll.ohTrigger(RecalcTrigger,Trigger1M)),NA())</f>
        <v>2.9720496591219003E-2</v>
      </c>
      <c r="L2058" s="52">
        <f>IFERROR(_xll.qlIndexFixing(Index3M,H2058,TRUE,_xll.ohTrigger(RecalcTrigger,Trigger3M)),NA())</f>
        <v>3.0950059415503269E-2</v>
      </c>
      <c r="M2058" s="52">
        <f>IFERROR(_xll.qlIndexFixing(ONIndex3M,I2058,TRUE,_xll.ohTrigger(RecalcTrigger,Trigger3M)),NA())</f>
        <v>3.0852047197633681E-2</v>
      </c>
      <c r="N2058" s="52">
        <f>IFERROR(_xll.qlIndexFixing(Index6M,$H2058,TRUE,_xll.ohTrigger(RecalcTrigger,Trigger6M)),NA())</f>
        <v>3.19110696128342E-2</v>
      </c>
      <c r="O2058" s="52">
        <f>IFERROR(_xll.qlIndexFixing(ONIndex6M,I2058,TRUE,_xll.ohTrigger(RecalcTrigger,Trigger6M)),NA())</f>
        <v>3.1710545843486315E-2</v>
      </c>
      <c r="P2058" s="52">
        <f>IFERROR(_xll.qlIndexFixing(Index1Y,$H2058,TRUE,_xll.ohTrigger(RecalcTrigger,Trigger1Y)),NA())</f>
        <v>3.3277321908786774E-2</v>
      </c>
      <c r="Q2058" s="52">
        <f>IFERROR(_xll.qlIndexFixing(ONIndex1Y,I2058,TRUE,_xll.ohTrigger(RecalcTrigger,Trigger1Y)),NA())</f>
        <v>3.2955739424931352E-2</v>
      </c>
    </row>
    <row r="2059" spans="2:17" x14ac:dyDescent="0.2">
      <c r="B2059" s="46" t="s">
        <v>51</v>
      </c>
      <c r="D2059" s="49">
        <f>_xll.qlCalendarAdvance(LocalCalendar,$D2058,B2059,"f",FALSE)</f>
        <v>53745</v>
      </c>
      <c r="E2059" s="49">
        <f>_xll.qlInterestRateIndexValueDate(IndexON,D2059)</f>
        <v>53745</v>
      </c>
      <c r="F2059" s="52">
        <f>IFERROR(_xll.qlIndexFixing(IndexON,D2059,TRUE,_xll.ohTrigger(RecalcTrigger,TriggerON)),NA())</f>
        <v>2.8519464127336747E-2</v>
      </c>
      <c r="H2059" s="49">
        <f>_xll.qlCalendarAdvance(IborCalendar,$H2058,B2059,"f",FALSE)</f>
        <v>53730</v>
      </c>
      <c r="I2059" s="49">
        <f>_xll.qlInterestRateIndexValueDate(Index1M,$H2059)</f>
        <v>53734</v>
      </c>
      <c r="J2059" s="52">
        <f>IFERROR(_xll.qlIndexFixing(Index1M,$H2059,TRUE,_xll.ohTrigger(RecalcTrigger,Trigger1M)),NA())</f>
        <v>2.9743279210164682E-2</v>
      </c>
      <c r="K2059" s="52">
        <f>IFERROR(_xll.qlIndexFixing(ONIndex1M,I2059,TRUE,_xll.ohTrigger(RecalcTrigger,Trigger1M)),NA())</f>
        <v>2.9716972901638883E-2</v>
      </c>
      <c r="L2059" s="52">
        <f>IFERROR(_xll.qlIndexFixing(Index3M,H2059,TRUE,_xll.ohTrigger(RecalcTrigger,Trigger3M)),NA())</f>
        <v>3.0945488621789721E-2</v>
      </c>
      <c r="M2059" s="52">
        <f>IFERROR(_xll.qlIndexFixing(ONIndex3M,I2059,TRUE,_xll.ohTrigger(RecalcTrigger,Trigger3M)),NA())</f>
        <v>3.0848623348509463E-2</v>
      </c>
      <c r="N2059" s="52">
        <f>IFERROR(_xll.qlIndexFixing(Index6M,$H2059,TRUE,_xll.ohTrigger(RecalcTrigger,Trigger6M)),NA())</f>
        <v>3.1906916103873695E-2</v>
      </c>
      <c r="O2059" s="52">
        <f>IFERROR(_xll.qlIndexFixing(ONIndex6M,I2059,TRUE,_xll.ohTrigger(RecalcTrigger,Trigger6M)),NA())</f>
        <v>3.1706477637953867E-2</v>
      </c>
      <c r="P2059" s="52">
        <f>IFERROR(_xll.qlIndexFixing(Index1Y,$H2059,TRUE,_xll.ohTrigger(RecalcTrigger,Trigger1Y)),NA())</f>
        <v>3.3268739550839831E-2</v>
      </c>
      <c r="Q2059" s="52">
        <f>IFERROR(_xll.qlIndexFixing(ONIndex1Y,I2059,TRUE,_xll.ohTrigger(RecalcTrigger,Trigger1Y)),NA())</f>
        <v>3.2946330051890627E-2</v>
      </c>
    </row>
    <row r="2060" spans="2:17" x14ac:dyDescent="0.2">
      <c r="B2060" s="46" t="s">
        <v>51</v>
      </c>
      <c r="D2060" s="49">
        <f>_xll.qlCalendarAdvance(LocalCalendar,$D2059,B2060,"f",FALSE)</f>
        <v>53752</v>
      </c>
      <c r="E2060" s="49">
        <f>_xll.qlInterestRateIndexValueDate(IndexON,D2060)</f>
        <v>53752</v>
      </c>
      <c r="F2060" s="52">
        <f>IFERROR(_xll.qlIndexFixing(IndexON,D2060,TRUE,_xll.ohTrigger(RecalcTrigger,TriggerON)),NA())</f>
        <v>2.8512737945485256E-2</v>
      </c>
      <c r="H2060" s="49">
        <f>_xll.qlCalendarAdvance(IborCalendar,$H2059,B2060,"f",FALSE)</f>
        <v>53737</v>
      </c>
      <c r="I2060" s="49">
        <f>_xll.qlInterestRateIndexValueDate(Index1M,$H2060)</f>
        <v>53742</v>
      </c>
      <c r="J2060" s="52">
        <f>IFERROR(_xll.qlIndexFixing(Index1M,$H2060,TRUE,_xll.ohTrigger(RecalcTrigger,Trigger1M)),NA())</f>
        <v>2.9739220812244099E-2</v>
      </c>
      <c r="K2060" s="52">
        <f>IFERROR(_xll.qlIndexFixing(ONIndex1M,I2060,TRUE,_xll.ohTrigger(RecalcTrigger,Trigger1M)),NA())</f>
        <v>2.9712937866452904E-2</v>
      </c>
      <c r="L2060" s="52">
        <f>IFERROR(_xll.qlIndexFixing(Index3M,H2060,TRUE,_xll.ohTrigger(RecalcTrigger,Trigger3M)),NA())</f>
        <v>3.0940411936282608E-2</v>
      </c>
      <c r="M2060" s="52">
        <f>IFERROR(_xll.qlIndexFixing(ONIndex3M,I2060,TRUE,_xll.ohTrigger(RecalcTrigger,Trigger3M)),NA())</f>
        <v>3.0844702062333695E-2</v>
      </c>
      <c r="N2060" s="52">
        <f>IFERROR(_xll.qlIndexFixing(Index6M,$H2060,TRUE,_xll.ohTrigger(RecalcTrigger,Trigger6M)),NA())</f>
        <v>3.1901058698069633E-2</v>
      </c>
      <c r="O2060" s="52">
        <f>IFERROR(_xll.qlIndexFixing(ONIndex6M,I2060,TRUE,_xll.ohTrigger(RecalcTrigger,Trigger6M)),NA())</f>
        <v>3.1701826392325216E-2</v>
      </c>
      <c r="P2060" s="52">
        <f>IFERROR(_xll.qlIndexFixing(Index1Y,$H2060,TRUE,_xll.ohTrigger(RecalcTrigger,Trigger1Y)),NA())</f>
        <v>3.3258985085905191E-2</v>
      </c>
      <c r="Q2060" s="52">
        <f>IFERROR(_xll.qlIndexFixing(ONIndex1Y,I2060,TRUE,_xll.ohTrigger(RecalcTrigger,Trigger1Y)),NA())</f>
        <v>3.2935628586656662E-2</v>
      </c>
    </row>
    <row r="2061" spans="2:17" x14ac:dyDescent="0.2">
      <c r="B2061" s="46" t="s">
        <v>51</v>
      </c>
      <c r="D2061" s="49">
        <f>_xll.qlCalendarAdvance(LocalCalendar,$D2060,B2061,"f",FALSE)</f>
        <v>53759</v>
      </c>
      <c r="E2061" s="49">
        <f>_xll.qlInterestRateIndexValueDate(IndexON,D2061)</f>
        <v>53759</v>
      </c>
      <c r="F2061" s="52">
        <f>IFERROR(_xll.qlIndexFixing(IndexON,D2061,TRUE,_xll.ohTrigger(RecalcTrigger,TriggerON)),NA())</f>
        <v>2.8506019471361554E-2</v>
      </c>
      <c r="H2061" s="49">
        <f>_xll.qlCalendarAdvance(IborCalendar,$H2060,B2061,"f",FALSE)</f>
        <v>53744</v>
      </c>
      <c r="I2061" s="49">
        <f>_xll.qlInterestRateIndexValueDate(Index1M,$H2061)</f>
        <v>53748</v>
      </c>
      <c r="J2061" s="52">
        <f>IFERROR(_xll.qlIndexFixing(Index1M,$H2061,TRUE,_xll.ohTrigger(RecalcTrigger,Trigger1M)),NA())</f>
        <v>2.9736171429172335E-2</v>
      </c>
      <c r="K2061" s="52">
        <f>IFERROR(_xll.qlIndexFixing(ONIndex1M,I2061,TRUE,_xll.ohTrigger(RecalcTrigger,Trigger1M)),NA())</f>
        <v>2.9709906017041376E-2</v>
      </c>
      <c r="L2061" s="52">
        <f>IFERROR(_xll.qlIndexFixing(Index3M,H2061,TRUE,_xll.ohTrigger(RecalcTrigger,Trigger3M)),NA())</f>
        <v>3.0939553527080572E-2</v>
      </c>
      <c r="M2061" s="52">
        <f>IFERROR(_xll.qlIndexFixing(ONIndex3M,I2061,TRUE,_xll.ohTrigger(RecalcTrigger,Trigger3M)),NA())</f>
        <v>3.084175527639843E-2</v>
      </c>
      <c r="N2061" s="52">
        <f>IFERROR(_xll.qlIndexFixing(Index6M,$H2061,TRUE,_xll.ohTrigger(RecalcTrigger,Trigger6M)),NA())</f>
        <v>3.1899712724541902E-2</v>
      </c>
      <c r="O2061" s="52">
        <f>IFERROR(_xll.qlIndexFixing(ONIndex6M,I2061,TRUE,_xll.ohTrigger(RecalcTrigger,Trigger6M)),NA())</f>
        <v>3.1698336650389791E-2</v>
      </c>
      <c r="P2061" s="52">
        <f>IFERROR(_xll.qlIndexFixing(Index1Y,$H2061,TRUE,_xll.ohTrigger(RecalcTrigger,Trigger1Y)),NA())</f>
        <v>3.3251706997160034E-2</v>
      </c>
      <c r="Q2061" s="52">
        <f>IFERROR(_xll.qlIndexFixing(ONIndex1Y,I2061,TRUE,_xll.ohTrigger(RecalcTrigger,Trigger1Y)),NA())</f>
        <v>3.2927638960416061E-2</v>
      </c>
    </row>
    <row r="2062" spans="2:17" x14ac:dyDescent="0.2">
      <c r="B2062" s="46" t="s">
        <v>51</v>
      </c>
      <c r="D2062" s="49">
        <f>_xll.qlCalendarAdvance(LocalCalendar,$D2061,B2062,"f",FALSE)</f>
        <v>53766</v>
      </c>
      <c r="E2062" s="49">
        <f>_xll.qlInterestRateIndexValueDate(IndexON,D2062)</f>
        <v>53766</v>
      </c>
      <c r="F2062" s="52">
        <f>IFERROR(_xll.qlIndexFixing(IndexON,D2062,TRUE,_xll.ohTrigger(RecalcTrigger,TriggerON)),NA())</f>
        <v>2.8499308704938997E-2</v>
      </c>
      <c r="H2062" s="49">
        <f>_xll.qlCalendarAdvance(IborCalendar,$H2061,B2062,"f",FALSE)</f>
        <v>53751</v>
      </c>
      <c r="I2062" s="49">
        <f>_xll.qlInterestRateIndexValueDate(Index1M,$H2062)</f>
        <v>53755</v>
      </c>
      <c r="J2062" s="52">
        <f>IFERROR(_xll.qlIndexFixing(Index1M,$H2062,TRUE,_xll.ohTrigger(RecalcTrigger,Trigger1M)),NA())</f>
        <v>2.9735523022935983E-2</v>
      </c>
      <c r="K2062" s="52">
        <f>IFERROR(_xll.qlIndexFixing(ONIndex1M,I2062,TRUE,_xll.ohTrigger(RecalcTrigger,Trigger1M)),NA())</f>
        <v>2.9706362821944055E-2</v>
      </c>
      <c r="L2062" s="52">
        <f>IFERROR(_xll.qlIndexFixing(Index3M,H2062,TRUE,_xll.ohTrigger(RecalcTrigger,Trigger3M)),NA())</f>
        <v>3.0936037881670996E-2</v>
      </c>
      <c r="M2062" s="52">
        <f>IFERROR(_xll.qlIndexFixing(ONIndex3M,I2062,TRUE,_xll.ohTrigger(RecalcTrigger,Trigger3M)),NA())</f>
        <v>3.0838311053571488E-2</v>
      </c>
      <c r="N2062" s="52">
        <f>IFERROR(_xll.qlIndexFixing(Index6M,$H2062,TRUE,_xll.ohTrigger(RecalcTrigger,Trigger6M)),NA())</f>
        <v>3.189666192262855E-2</v>
      </c>
      <c r="O2062" s="52">
        <f>IFERROR(_xll.qlIndexFixing(ONIndex6M,I2062,TRUE,_xll.ohTrigger(RecalcTrigger,Trigger6M)),NA())</f>
        <v>3.1694263868278227E-2</v>
      </c>
      <c r="P2062" s="52">
        <f>IFERROR(_xll.qlIndexFixing(Index1Y,$H2062,TRUE,_xll.ohTrigger(RecalcTrigger,Trigger1Y)),NA())</f>
        <v>3.3244200153218773E-2</v>
      </c>
      <c r="Q2062" s="52">
        <f>IFERROR(_xll.qlIndexFixing(ONIndex1Y,I2062,TRUE,_xll.ohTrigger(RecalcTrigger,Trigger1Y)),NA())</f>
        <v>3.2918357242062157E-2</v>
      </c>
    </row>
    <row r="2063" spans="2:17" x14ac:dyDescent="0.2">
      <c r="B2063" s="46" t="s">
        <v>51</v>
      </c>
      <c r="D2063" s="49">
        <f>_xll.qlCalendarAdvance(LocalCalendar,$D2062,B2063,"f",FALSE)</f>
        <v>53773</v>
      </c>
      <c r="E2063" s="49">
        <f>_xll.qlInterestRateIndexValueDate(IndexON,D2063)</f>
        <v>53773</v>
      </c>
      <c r="F2063" s="52">
        <f>IFERROR(_xll.qlIndexFixing(IndexON,D2063,TRUE,_xll.ohTrigger(RecalcTrigger,TriggerON)),NA())</f>
        <v>2.8492605646190938E-2</v>
      </c>
      <c r="H2063" s="49">
        <f>_xll.qlCalendarAdvance(IborCalendar,$H2062,B2063,"f",FALSE)</f>
        <v>53758</v>
      </c>
      <c r="I2063" s="49">
        <f>_xll.qlInterestRateIndexValueDate(Index1M,$H2063)</f>
        <v>53762</v>
      </c>
      <c r="J2063" s="52">
        <f>IFERROR(_xll.qlIndexFixing(Index1M,$H2063,TRUE,_xll.ohTrigger(RecalcTrigger,Trigger1M)),NA())</f>
        <v>2.9731950563843562E-2</v>
      </c>
      <c r="K2063" s="52">
        <f>IFERROR(_xll.qlIndexFixing(ONIndex1M,I2063,TRUE,_xll.ohTrigger(RecalcTrigger,Trigger1M)),NA())</f>
        <v>2.9702813125087602E-2</v>
      </c>
      <c r="L2063" s="52">
        <f>IFERROR(_xll.qlIndexFixing(Index3M,H2063,TRUE,_xll.ohTrigger(RecalcTrigger,Trigger3M)),NA())</f>
        <v>3.0932515394992133E-2</v>
      </c>
      <c r="M2063" s="52">
        <f>IFERROR(_xll.qlIndexFixing(ONIndex3M,I2063,TRUE,_xll.ohTrigger(RecalcTrigger,Trigger3M)),NA())</f>
        <v>3.0834860039377077E-2</v>
      </c>
      <c r="N2063" s="52">
        <f>IFERROR(_xll.qlIndexFixing(Index6M,$H2063,TRUE,_xll.ohTrigger(RecalcTrigger,Trigger6M)),NA())</f>
        <v>3.1892501296363729E-2</v>
      </c>
      <c r="O2063" s="52">
        <f>IFERROR(_xll.qlIndexFixing(ONIndex6M,I2063,TRUE,_xll.ohTrigger(RecalcTrigger,Trigger6M)),NA())</f>
        <v>3.1690189560587001E-2</v>
      </c>
      <c r="P2063" s="52">
        <f>IFERROR(_xll.qlIndexFixing(Index1Y,$H2063,TRUE,_xll.ohTrigger(RecalcTrigger,Trigger1Y)),NA())</f>
        <v>3.3235796389573802E-2</v>
      </c>
      <c r="Q2063" s="52">
        <f>IFERROR(_xll.qlIndexFixing(ONIndex1Y,I2063,TRUE,_xll.ohTrigger(RecalcTrigger,Trigger1Y)),NA())</f>
        <v>3.2909118075110655E-2</v>
      </c>
    </row>
    <row r="2064" spans="2:17" x14ac:dyDescent="0.2">
      <c r="B2064" s="46" t="s">
        <v>51</v>
      </c>
      <c r="D2064" s="49">
        <f>_xll.qlCalendarAdvance(LocalCalendar,$D2063,B2064,"f",FALSE)</f>
        <v>53780</v>
      </c>
      <c r="E2064" s="49">
        <f>_xll.qlInterestRateIndexValueDate(IndexON,D2064)</f>
        <v>53780</v>
      </c>
      <c r="F2064" s="52">
        <f>IFERROR(_xll.qlIndexFixing(IndexON,D2064,TRUE,_xll.ohTrigger(RecalcTrigger,TriggerON)),NA())</f>
        <v>2.8485910295170669E-2</v>
      </c>
      <c r="H2064" s="49">
        <f>_xll.qlCalendarAdvance(IborCalendar,$H2063,B2064,"f",FALSE)</f>
        <v>53765</v>
      </c>
      <c r="I2064" s="49">
        <f>_xll.qlInterestRateIndexValueDate(Index1M,$H2064)</f>
        <v>53769</v>
      </c>
      <c r="J2064" s="52">
        <f>IFERROR(_xll.qlIndexFixing(Index1M,$H2064,TRUE,_xll.ohTrigger(RecalcTrigger,Trigger1M)),NA())</f>
        <v>2.9728371587858311E-2</v>
      </c>
      <c r="K2064" s="52">
        <f>IFERROR(_xll.qlIndexFixing(ONIndex1M,I2064,TRUE,_xll.ohTrigger(RecalcTrigger,Trigger1M)),NA())</f>
        <v>2.9699256926232209E-2</v>
      </c>
      <c r="L2064" s="52">
        <f>IFERROR(_xll.qlIndexFixing(Index3M,H2064,TRUE,_xll.ohTrigger(RecalcTrigger,Trigger3M)),NA())</f>
        <v>3.092898606705962E-2</v>
      </c>
      <c r="M2064" s="52">
        <f>IFERROR(_xll.qlIndexFixing(ONIndex3M,I2064,TRUE,_xll.ohTrigger(RecalcTrigger,Trigger3M)),NA())</f>
        <v>3.0831402233895133E-2</v>
      </c>
      <c r="N2064" s="52">
        <f>IFERROR(_xll.qlIndexFixing(Index6M,$H2064,TRUE,_xll.ohTrigger(RecalcTrigger,Trigger6M)),NA())</f>
        <v>3.1888339128479035E-2</v>
      </c>
      <c r="O2064" s="52">
        <f>IFERROR(_xll.qlIndexFixing(ONIndex6M,I2064,TRUE,_xll.ohTrigger(RecalcTrigger,Trigger6M)),NA())</f>
        <v>3.1686113727316112E-2</v>
      </c>
      <c r="P2064" s="52">
        <f>IFERROR(_xll.qlIndexFixing(Index1Y,$H2064,TRUE,_xll.ohTrigger(RecalcTrigger,Trigger1Y)),NA())</f>
        <v>3.3227436680093737E-2</v>
      </c>
      <c r="Q2064" s="52">
        <f>IFERROR(_xll.qlIndexFixing(ONIndex1Y,I2064,TRUE,_xll.ohTrigger(RecalcTrigger,Trigger1Y)),NA())</f>
        <v>3.2899921459801362E-2</v>
      </c>
    </row>
    <row r="2065" spans="2:17" x14ac:dyDescent="0.2">
      <c r="B2065" s="46" t="s">
        <v>51</v>
      </c>
      <c r="D2065" s="49">
        <f>_xll.qlCalendarAdvance(LocalCalendar,$D2064,B2065,"f",FALSE)</f>
        <v>53787</v>
      </c>
      <c r="E2065" s="49">
        <f>_xll.qlInterestRateIndexValueDate(IndexON,D2065)</f>
        <v>53787</v>
      </c>
      <c r="F2065" s="52">
        <f>IFERROR(_xll.qlIndexFixing(IndexON,D2065,TRUE,_xll.ohTrigger(RecalcTrigger,TriggerON)),NA())</f>
        <v>2.8479222651824898E-2</v>
      </c>
      <c r="H2065" s="49">
        <f>_xll.qlCalendarAdvance(IborCalendar,$H2064,B2065,"f",FALSE)</f>
        <v>53772</v>
      </c>
      <c r="I2065" s="49">
        <f>_xll.qlInterestRateIndexValueDate(Index1M,$H2065)</f>
        <v>53776</v>
      </c>
      <c r="J2065" s="52">
        <f>IFERROR(_xll.qlIndexFixing(Index1M,$H2065,TRUE,_xll.ohTrigger(RecalcTrigger,Trigger1M)),NA())</f>
        <v>2.9724786094985384E-2</v>
      </c>
      <c r="K2065" s="52">
        <f>IFERROR(_xll.qlIndexFixing(ONIndex1M,I2065,TRUE,_xll.ohTrigger(RecalcTrigger,Trigger1M)),NA())</f>
        <v>2.9695694225697622E-2</v>
      </c>
      <c r="L2065" s="52">
        <f>IFERROR(_xll.qlIndexFixing(Index3M,H2065,TRUE,_xll.ohTrigger(RecalcTrigger,Trigger3M)),NA())</f>
        <v>3.0925449897895176E-2</v>
      </c>
      <c r="M2065" s="52">
        <f>IFERROR(_xll.qlIndexFixing(ONIndex3M,I2065,TRUE,_xll.ohTrigger(RecalcTrigger,Trigger3M)),NA())</f>
        <v>3.0827937637125657E-2</v>
      </c>
      <c r="N2065" s="52">
        <f>IFERROR(_xll.qlIndexFixing(Index6M,$H2065,TRUE,_xll.ohTrigger(RecalcTrigger,Trigger6M)),NA())</f>
        <v>3.1884175418984022E-2</v>
      </c>
      <c r="O2065" s="52">
        <f>IFERROR(_xll.qlIndexFixing(ONIndex6M,I2065,TRUE,_xll.ohTrigger(RecalcTrigger,Trigger6M)),NA())</f>
        <v>3.1682036368705369E-2</v>
      </c>
      <c r="P2065" s="52">
        <f>IFERROR(_xll.qlIndexFixing(Index1Y,$H2065,TRUE,_xll.ohTrigger(RecalcTrigger,Trigger1Y)),NA())</f>
        <v>3.3219121023691574E-2</v>
      </c>
      <c r="Q2065" s="52">
        <f>IFERROR(_xll.qlIndexFixing(ONIndex1Y,I2065,TRUE,_xll.ohTrigger(RecalcTrigger,Trigger1Y)),NA())</f>
        <v>3.2890767396054343E-2</v>
      </c>
    </row>
    <row r="2066" spans="2:17" x14ac:dyDescent="0.2">
      <c r="B2066" s="46" t="s">
        <v>51</v>
      </c>
      <c r="D2066" s="49">
        <f>_xll.qlCalendarAdvance(LocalCalendar,$D2065,B2066,"f",FALSE)</f>
        <v>53794</v>
      </c>
      <c r="E2066" s="49">
        <f>_xll.qlInterestRateIndexValueDate(IndexON,D2066)</f>
        <v>53794</v>
      </c>
      <c r="F2066" s="52">
        <f>IFERROR(_xll.qlIndexFixing(IndexON,D2066,TRUE,_xll.ohTrigger(RecalcTrigger,TriggerON)),NA())</f>
        <v>2.8472542716153626E-2</v>
      </c>
      <c r="H2066" s="49">
        <f>_xll.qlCalendarAdvance(IborCalendar,$H2065,B2066,"f",FALSE)</f>
        <v>53779</v>
      </c>
      <c r="I2066" s="49">
        <f>_xll.qlInterestRateIndexValueDate(Index1M,$H2066)</f>
        <v>53783</v>
      </c>
      <c r="J2066" s="52">
        <f>IFERROR(_xll.qlIndexFixing(Index1M,$H2066,TRUE,_xll.ohTrigger(RecalcTrigger,Trigger1M)),NA())</f>
        <v>2.9720225395251987E-2</v>
      </c>
      <c r="K2066" s="52">
        <f>IFERROR(_xll.qlIndexFixing(ONIndex1M,I2066,TRUE,_xll.ohTrigger(RecalcTrigger,Trigger1M)),NA())</f>
        <v>2.9692125023164095E-2</v>
      </c>
      <c r="L2066" s="52">
        <f>IFERROR(_xll.qlIndexFixing(Index3M,H2066,TRUE,_xll.ohTrigger(RecalcTrigger,Trigger3M)),NA())</f>
        <v>3.0920836745988365E-2</v>
      </c>
      <c r="M2066" s="52">
        <f>IFERROR(_xll.qlIndexFixing(ONIndex3M,I2066,TRUE,_xll.ohTrigger(RecalcTrigger,Trigger3M)),NA())</f>
        <v>3.0824466249068649E-2</v>
      </c>
      <c r="N2066" s="52">
        <f>IFERROR(_xll.qlIndexFixing(Index6M,$H2066,TRUE,_xll.ohTrigger(RecalcTrigger,Trigger6M)),NA())</f>
        <v>3.1878904264280805E-2</v>
      </c>
      <c r="O2066" s="52">
        <f>IFERROR(_xll.qlIndexFixing(ONIndex6M,I2066,TRUE,_xll.ohTrigger(RecalcTrigger,Trigger6M)),NA())</f>
        <v>3.1677957484275154E-2</v>
      </c>
      <c r="P2066" s="52">
        <f>IFERROR(_xll.qlIndexFixing(Index1Y,$H2066,TRUE,_xll.ohTrigger(RecalcTrigger,Trigger1Y)),NA())</f>
        <v>3.3210849419288188E-2</v>
      </c>
      <c r="Q2066" s="52">
        <f>IFERROR(_xll.qlIndexFixing(ONIndex1Y,I2066,TRUE,_xll.ohTrigger(RecalcTrigger,Trigger1Y)),NA())</f>
        <v>3.2881655883709726E-2</v>
      </c>
    </row>
    <row r="2067" spans="2:17" x14ac:dyDescent="0.2">
      <c r="B2067" s="46" t="s">
        <v>51</v>
      </c>
      <c r="D2067" s="49">
        <f>_xll.qlCalendarAdvance(LocalCalendar,$D2066,B2067,"f",FALSE)</f>
        <v>53801</v>
      </c>
      <c r="E2067" s="49">
        <f>_xll.qlInterestRateIndexValueDate(IndexON,D2067)</f>
        <v>53801</v>
      </c>
      <c r="F2067" s="52">
        <f>IFERROR(_xll.qlIndexFixing(IndexON,D2067,TRUE,_xll.ohTrigger(RecalcTrigger,TriggerON)),NA())</f>
        <v>2.8465870488156853E-2</v>
      </c>
      <c r="H2067" s="49">
        <f>_xll.qlCalendarAdvance(IborCalendar,$H2066,B2067,"f",FALSE)</f>
        <v>53786</v>
      </c>
      <c r="I2067" s="49">
        <f>_xll.qlInterestRateIndexValueDate(Index1M,$H2067)</f>
        <v>53790</v>
      </c>
      <c r="J2067" s="52">
        <f>IFERROR(_xll.qlIndexFixing(Index1M,$H2067,TRUE,_xll.ohTrigger(RecalcTrigger,Trigger1M)),NA())</f>
        <v>2.9716627630757664E-2</v>
      </c>
      <c r="K2067" s="52">
        <f>IFERROR(_xll.qlIndexFixing(ONIndex1M,I2067,TRUE,_xll.ohTrigger(RecalcTrigger,Trigger1M)),NA())</f>
        <v>2.9688549318871438E-2</v>
      </c>
      <c r="L2067" s="52">
        <f>IFERROR(_xll.qlIndexFixing(Index3M,H2067,TRUE,_xll.ohTrigger(RecalcTrigger,Trigger3M)),NA())</f>
        <v>3.0917287686708938E-2</v>
      </c>
      <c r="M2067" s="52">
        <f>IFERROR(_xll.qlIndexFixing(ONIndex3M,I2067,TRUE,_xll.ohTrigger(RecalcTrigger,Trigger3M)),NA())</f>
        <v>3.0820988069804045E-2</v>
      </c>
      <c r="N2067" s="52">
        <f>IFERROR(_xll.qlIndexFixing(Index6M,$H2067,TRUE,_xll.ohTrigger(RecalcTrigger,Trigger6M)),NA())</f>
        <v>3.1874737947678929E-2</v>
      </c>
      <c r="O2067" s="52">
        <f>IFERROR(_xll.qlIndexFixing(ONIndex6M,I2067,TRUE,_xll.ohTrigger(RecalcTrigger,Trigger6M)),NA())</f>
        <v>3.1673877074345214E-2</v>
      </c>
      <c r="P2067" s="52">
        <f>IFERROR(_xll.qlIndexFixing(Index1Y,$H2067,TRUE,_xll.ohTrigger(RecalcTrigger,Trigger1Y)),NA())</f>
        <v>3.3202621865810113E-2</v>
      </c>
      <c r="Q2067" s="52">
        <f>IFERROR(_xll.qlIndexFixing(ONIndex1Y,I2067,TRUE,_xll.ohTrigger(RecalcTrigger,Trigger1Y)),NA())</f>
        <v>3.2872586922927383E-2</v>
      </c>
    </row>
    <row r="2068" spans="2:17" x14ac:dyDescent="0.2">
      <c r="B2068" s="46" t="s">
        <v>51</v>
      </c>
      <c r="D2068" s="49">
        <f>_xll.qlCalendarAdvance(LocalCalendar,$D2067,B2068,"f",FALSE)</f>
        <v>53808</v>
      </c>
      <c r="E2068" s="49">
        <f>_xll.qlInterestRateIndexValueDate(IndexON,D2068)</f>
        <v>53808</v>
      </c>
      <c r="F2068" s="52">
        <f>IFERROR(_xll.qlIndexFixing(IndexON,D2068,TRUE,_xll.ohTrigger(RecalcTrigger,TriggerON)),NA())</f>
        <v>2.8459205967887868E-2</v>
      </c>
      <c r="H2068" s="49">
        <f>_xll.qlCalendarAdvance(IborCalendar,$H2067,B2068,"f",FALSE)</f>
        <v>53793</v>
      </c>
      <c r="I2068" s="49">
        <f>_xll.qlInterestRateIndexValueDate(Index1M,$H2068)</f>
        <v>53799</v>
      </c>
      <c r="J2068" s="52">
        <f>IFERROR(_xll.qlIndexFixing(Index1M,$H2068,TRUE,_xll.ohTrigger(RecalcTrigger,Trigger1M)),NA())</f>
        <v>2.9711992358479655E-2</v>
      </c>
      <c r="K2068" s="52">
        <f>IFERROR(_xll.qlIndexFixing(ONIndex1M,I2068,TRUE,_xll.ohTrigger(RecalcTrigger,Trigger1M)),NA())</f>
        <v>2.9683942431040222E-2</v>
      </c>
      <c r="L2068" s="52">
        <f>IFERROR(_xll.qlIndexFixing(Index3M,H2068,TRUE,_xll.ohTrigger(RecalcTrigger,Trigger3M)),NA())</f>
        <v>3.0912714558959924E-2</v>
      </c>
      <c r="M2068" s="52">
        <f>IFERROR(_xll.qlIndexFixing(ONIndex3M,I2068,TRUE,_xll.ohTrigger(RecalcTrigger,Trigger3M)),NA())</f>
        <v>3.081650614593201E-2</v>
      </c>
      <c r="N2068" s="52">
        <f>IFERROR(_xll.qlIndexFixing(Index6M,$H2068,TRUE,_xll.ohTrigger(RecalcTrigger,Trigger6M)),NA())</f>
        <v>3.1869378989853668E-2</v>
      </c>
      <c r="O2068" s="52">
        <f>IFERROR(_xll.qlIndexFixing(ONIndex6M,I2068,TRUE,_xll.ohTrigger(RecalcTrigger,Trigger6M)),NA())</f>
        <v>3.1668628591496883E-2</v>
      </c>
      <c r="P2068" s="52">
        <f>IFERROR(_xll.qlIndexFixing(Index1Y,$H2068,TRUE,_xll.ohTrigger(RecalcTrigger,Trigger1Y)),NA())</f>
        <v>3.3192108308938026E-2</v>
      </c>
      <c r="Q2068" s="52">
        <f>IFERROR(_xll.qlIndexFixing(ONIndex1Y,I2068,TRUE,_xll.ohTrigger(RecalcTrigger,Trigger1Y)),NA())</f>
        <v>3.2860989355141257E-2</v>
      </c>
    </row>
    <row r="2069" spans="2:17" x14ac:dyDescent="0.2">
      <c r="B2069" s="46" t="s">
        <v>51</v>
      </c>
      <c r="D2069" s="49">
        <f>_xll.qlCalendarAdvance(LocalCalendar,$D2068,B2069,"f",FALSE)</f>
        <v>53815</v>
      </c>
      <c r="E2069" s="49">
        <f>_xll.qlInterestRateIndexValueDate(IndexON,D2069)</f>
        <v>53815</v>
      </c>
      <c r="F2069" s="52">
        <f>IFERROR(_xll.qlIndexFixing(IndexON,D2069,TRUE,_xll.ohTrigger(RecalcTrigger,TriggerON)),NA())</f>
        <v>2.8452549155266738E-2</v>
      </c>
      <c r="H2069" s="49">
        <f>_xll.qlCalendarAdvance(IborCalendar,$H2068,B2069,"f",FALSE)</f>
        <v>53800</v>
      </c>
      <c r="I2069" s="49">
        <f>_xll.qlInterestRateIndexValueDate(Index1M,$H2069)</f>
        <v>53804</v>
      </c>
      <c r="J2069" s="52">
        <f>IFERROR(_xll.qlIndexFixing(Index1M,$H2069,TRUE,_xll.ohTrigger(RecalcTrigger,Trigger1M)),NA())</f>
        <v>2.9709412552673342E-2</v>
      </c>
      <c r="K2069" s="52">
        <f>IFERROR(_xll.qlIndexFixing(ONIndex1M,I2069,TRUE,_xll.ohTrigger(RecalcTrigger,Trigger1M)),NA())</f>
        <v>2.9681378404688985E-2</v>
      </c>
      <c r="L2069" s="52">
        <f>IFERROR(_xll.qlIndexFixing(Index3M,H2069,TRUE,_xll.ohTrigger(RecalcTrigger,Trigger3M)),NA())</f>
        <v>3.0910169046282798E-2</v>
      </c>
      <c r="M2069" s="52">
        <f>IFERROR(_xll.qlIndexFixing(ONIndex3M,I2069,TRUE,_xll.ohTrigger(RecalcTrigger,Trigger3M)),NA())</f>
        <v>3.0814011337332303E-2</v>
      </c>
      <c r="N2069" s="52">
        <f>IFERROR(_xll.qlIndexFixing(Index6M,$H2069,TRUE,_xll.ohTrigger(RecalcTrigger,Trigger6M)),NA())</f>
        <v>3.1866400690002121E-2</v>
      </c>
      <c r="O2069" s="52">
        <f>IFERROR(_xll.qlIndexFixing(ONIndex6M,I2069,TRUE,_xll.ohTrigger(RecalcTrigger,Trigger6M)),NA())</f>
        <v>3.1665711677906216E-2</v>
      </c>
      <c r="P2069" s="52">
        <f>IFERROR(_xll.qlIndexFixing(Index1Y,$H2069,TRUE,_xll.ohTrigger(RecalcTrigger,Trigger1Y)),NA())</f>
        <v>3.3186298907361619E-2</v>
      </c>
      <c r="Q2069" s="52">
        <f>IFERROR(_xll.qlIndexFixing(ONIndex1Y,I2069,TRUE,_xll.ohTrigger(RecalcTrigger,Trigger1Y)),NA())</f>
        <v>3.2854576656049517E-2</v>
      </c>
    </row>
    <row r="2070" spans="2:17" x14ac:dyDescent="0.2">
      <c r="B2070" s="46" t="s">
        <v>51</v>
      </c>
      <c r="D2070" s="49">
        <f>_xll.qlCalendarAdvance(LocalCalendar,$D2069,B2070,"f",FALSE)</f>
        <v>53822</v>
      </c>
      <c r="E2070" s="49">
        <f>_xll.qlInterestRateIndexValueDate(IndexON,D2070)</f>
        <v>53822</v>
      </c>
      <c r="F2070" s="52">
        <f>IFERROR(_xll.qlIndexFixing(IndexON,D2070,TRUE,_xll.ohTrigger(RecalcTrigger,TriggerON)),NA())</f>
        <v>2.8445900050320105E-2</v>
      </c>
      <c r="H2070" s="49">
        <f>_xll.qlCalendarAdvance(IborCalendar,$H2069,B2070,"f",FALSE)</f>
        <v>53807</v>
      </c>
      <c r="I2070" s="49">
        <f>_xll.qlInterestRateIndexValueDate(Index1M,$H2070)</f>
        <v>53811</v>
      </c>
      <c r="J2070" s="52">
        <f>IFERROR(_xll.qlIndexFixing(Index1M,$H2070,TRUE,_xll.ohTrigger(RecalcTrigger,Trigger1M)),NA())</f>
        <v>2.9705795239091337E-2</v>
      </c>
      <c r="K2070" s="52">
        <f>IFERROR(_xll.qlIndexFixing(ONIndex1M,I2070,TRUE,_xll.ohTrigger(RecalcTrigger,Trigger1M)),NA())</f>
        <v>2.9677783194879126E-2</v>
      </c>
      <c r="L2070" s="52">
        <f>IFERROR(_xll.qlIndexFixing(Index3M,H2070,TRUE,_xll.ohTrigger(RecalcTrigger,Trigger3M)),NA())</f>
        <v>3.0906599465171224E-2</v>
      </c>
      <c r="M2070" s="52">
        <f>IFERROR(_xll.qlIndexFixing(ONIndex3M,I2070,TRUE,_xll.ohTrigger(RecalcTrigger,Trigger3M)),NA())</f>
        <v>3.0810512784285038E-2</v>
      </c>
      <c r="N2070" s="52">
        <f>IFERROR(_xll.qlIndexFixing(Index6M,$H2070,TRUE,_xll.ohTrigger(RecalcTrigger,Trigger6M)),NA())</f>
        <v>3.1862229748946855E-2</v>
      </c>
      <c r="O2070" s="52">
        <f>IFERROR(_xll.qlIndexFixing(ONIndex6M,I2070,TRUE,_xll.ohTrigger(RecalcTrigger,Trigger6M)),NA())</f>
        <v>3.166162669139716E-2</v>
      </c>
      <c r="P2070" s="52">
        <f>IFERROR(_xll.qlIndexFixing(Index1Y,$H2070,TRUE,_xll.ohTrigger(RecalcTrigger,Trigger1Y)),NA())</f>
        <v>3.3178203500272022E-2</v>
      </c>
      <c r="Q2070" s="52">
        <f>IFERROR(_xll.qlIndexFixing(ONIndex1Y,I2070,TRUE,_xll.ohTrigger(RecalcTrigger,Trigger1Y)),NA())</f>
        <v>3.2845635349794122E-2</v>
      </c>
    </row>
    <row r="2071" spans="2:17" x14ac:dyDescent="0.2">
      <c r="B2071" s="46" t="s">
        <v>51</v>
      </c>
      <c r="D2071" s="49">
        <f>_xll.qlCalendarAdvance(LocalCalendar,$D2070,B2071,"f",FALSE)</f>
        <v>53829</v>
      </c>
      <c r="E2071" s="49">
        <f>_xll.qlInterestRateIndexValueDate(IndexON,D2071)</f>
        <v>53829</v>
      </c>
      <c r="F2071" s="52">
        <f>IFERROR(_xll.qlIndexFixing(IndexON,D2071,TRUE,_xll.ohTrigger(RecalcTrigger,TriggerON)),NA())</f>
        <v>2.8439258653101263E-2</v>
      </c>
      <c r="H2071" s="49">
        <f>_xll.qlCalendarAdvance(IborCalendar,$H2070,B2071,"f",FALSE)</f>
        <v>53814</v>
      </c>
      <c r="I2071" s="49">
        <f>_xll.qlInterestRateIndexValueDate(Index1M,$H2071)</f>
        <v>53819</v>
      </c>
      <c r="J2071" s="52">
        <f>IFERROR(_xll.qlIndexFixing(Index1M,$H2071,TRUE,_xll.ohTrigger(RecalcTrigger,Trigger1M)),NA())</f>
        <v>2.9702617952314176E-2</v>
      </c>
      <c r="K2071" s="52">
        <f>IFERROR(_xll.qlIndexFixing(ONIndex1M,I2071,TRUE,_xll.ohTrigger(RecalcTrigger,Trigger1M)),NA())</f>
        <v>2.9673666422196376E-2</v>
      </c>
      <c r="L2071" s="52">
        <f>IFERROR(_xll.qlIndexFixing(Index3M,H2071,TRUE,_xll.ohTrigger(RecalcTrigger,Trigger3M)),NA())</f>
        <v>3.0903577628686334E-2</v>
      </c>
      <c r="M2071" s="52">
        <f>IFERROR(_xll.qlIndexFixing(ONIndex3M,I2071,TRUE,_xll.ohTrigger(RecalcTrigger,Trigger3M)),NA())</f>
        <v>3.0806506122003086E-2</v>
      </c>
      <c r="N2071" s="52">
        <f>IFERROR(_xll.qlIndexFixing(Index6M,$H2071,TRUE,_xll.ohTrigger(RecalcTrigger,Trigger6M)),NA())</f>
        <v>3.1858564525903389E-2</v>
      </c>
      <c r="O2071" s="52">
        <f>IFERROR(_xll.qlIndexFixing(ONIndex6M,I2071,TRUE,_xll.ohTrigger(RecalcTrigger,Trigger6M)),NA())</f>
        <v>3.1656956267349656E-2</v>
      </c>
      <c r="P2071" s="52">
        <f>IFERROR(_xll.qlIndexFixing(Index1Y,$H2071,TRUE,_xll.ohTrigger(RecalcTrigger,Trigger1Y)),NA())</f>
        <v>3.3169005541112448E-2</v>
      </c>
      <c r="Q2071" s="52">
        <f>IFERROR(_xll.qlIndexFixing(ONIndex1Y,I2071,TRUE,_xll.ohTrigger(RecalcTrigger,Trigger1Y)),NA())</f>
        <v>3.2835468818017688E-2</v>
      </c>
    </row>
    <row r="2072" spans="2:17" x14ac:dyDescent="0.2">
      <c r="B2072" s="46" t="s">
        <v>51</v>
      </c>
      <c r="D2072" s="49">
        <f>_xll.qlCalendarAdvance(LocalCalendar,$D2071,B2072,"f",FALSE)</f>
        <v>53836</v>
      </c>
      <c r="E2072" s="49">
        <f>_xll.qlInterestRateIndexValueDate(IndexON,D2072)</f>
        <v>53836</v>
      </c>
      <c r="F2072" s="52">
        <f>IFERROR(_xll.qlIndexFixing(IndexON,D2072,TRUE,_xll.ohTrigger(RecalcTrigger,TriggerON)),NA())</f>
        <v>2.8433274170305278E-2</v>
      </c>
      <c r="H2072" s="49">
        <f>_xll.qlCalendarAdvance(IborCalendar,$H2071,B2072,"f",FALSE)</f>
        <v>53821</v>
      </c>
      <c r="I2072" s="49">
        <f>_xll.qlInterestRateIndexValueDate(Index1M,$H2072)</f>
        <v>53825</v>
      </c>
      <c r="J2072" s="52">
        <f>IFERROR(_xll.qlIndexFixing(Index1M,$H2072,TRUE,_xll.ohTrigger(RecalcTrigger,Trigger1M)),NA())</f>
        <v>2.9699505172540882E-2</v>
      </c>
      <c r="K2072" s="52">
        <f>IFERROR(_xll.qlIndexFixing(ONIndex1M,I2072,TRUE,_xll.ohTrigger(RecalcTrigger,Trigger1M)),NA())</f>
        <v>2.967057326966227E-2</v>
      </c>
      <c r="L2072" s="52">
        <f>IFERROR(_xll.qlIndexFixing(Index3M,H2072,TRUE,_xll.ohTrigger(RecalcTrigger,Trigger3M)),NA())</f>
        <v>3.090050516074366E-2</v>
      </c>
      <c r="M2072" s="52">
        <f>IFERROR(_xll.qlIndexFixing(ONIndex3M,I2072,TRUE,_xll.ohTrigger(RecalcTrigger,Trigger3M)),NA())</f>
        <v>3.0803495304247974E-2</v>
      </c>
      <c r="N2072" s="52">
        <f>IFERROR(_xll.qlIndexFixing(Index6M,$H2072,TRUE,_xll.ohTrigger(RecalcTrigger,Trigger6M)),NA())</f>
        <v>3.1854986288241127E-2</v>
      </c>
      <c r="O2072" s="52">
        <f>IFERROR(_xll.qlIndexFixing(ONIndex6M,I2072,TRUE,_xll.ohTrigger(RecalcTrigger,Trigger6M)),NA())</f>
        <v>3.1653452141719995E-2</v>
      </c>
      <c r="P2072" s="52">
        <f>IFERROR(_xll.qlIndexFixing(Index1Y,$H2072,TRUE,_xll.ohTrigger(RecalcTrigger,Trigger1Y)),NA())</f>
        <v>3.3162144825106869E-2</v>
      </c>
      <c r="Q2072" s="52">
        <f>IFERROR(_xll.qlIndexFixing(ONIndex1Y,I2072,TRUE,_xll.ohTrigger(RecalcTrigger,Trigger1Y)),NA())</f>
        <v>3.2827880391970155E-2</v>
      </c>
    </row>
    <row r="2073" spans="2:17" x14ac:dyDescent="0.2">
      <c r="B2073" s="46" t="s">
        <v>51</v>
      </c>
      <c r="D2073" s="49">
        <f>_xll.qlCalendarAdvance(LocalCalendar,$D2072,B2073,"f",FALSE)</f>
        <v>53843</v>
      </c>
      <c r="E2073" s="49">
        <f>_xll.qlInterestRateIndexValueDate(IndexON,D2073)</f>
        <v>53843</v>
      </c>
      <c r="F2073" s="52">
        <f>IFERROR(_xll.qlIndexFixing(IndexON,D2073,TRUE,_xll.ohTrigger(RecalcTrigger,TriggerON)),NA())</f>
        <v>2.8425998981660427E-2</v>
      </c>
      <c r="H2073" s="49">
        <f>_xll.qlCalendarAdvance(IborCalendar,$H2072,B2073,"f",FALSE)</f>
        <v>53828</v>
      </c>
      <c r="I2073" s="49">
        <f>_xll.qlInterestRateIndexValueDate(Index1M,$H2073)</f>
        <v>53832</v>
      </c>
      <c r="J2073" s="52">
        <f>IFERROR(_xll.qlIndexFixing(Index1M,$H2073,TRUE,_xll.ohTrigger(RecalcTrigger,Trigger1M)),NA())</f>
        <v>2.9695867544790894E-2</v>
      </c>
      <c r="K2073" s="52">
        <f>IFERROR(_xll.qlIndexFixing(ONIndex1M,I2073,TRUE,_xll.ohTrigger(RecalcTrigger,Trigger1M)),NA())</f>
        <v>2.9666958554255274E-2</v>
      </c>
      <c r="L2073" s="52">
        <f>IFERROR(_xll.qlIndexFixing(Index3M,H2073,TRUE,_xll.ohTrigger(RecalcTrigger,Trigger3M)),NA())</f>
        <v>3.0896914262374568E-2</v>
      </c>
      <c r="M2073" s="52">
        <f>IFERROR(_xll.qlIndexFixing(ONIndex3M,I2073,TRUE,_xll.ohTrigger(RecalcTrigger,Trigger3M)),NA())</f>
        <v>3.0799976377258176E-2</v>
      </c>
      <c r="N2073" s="52">
        <f>IFERROR(_xll.qlIndexFixing(Index6M,$H2073,TRUE,_xll.ohTrigger(RecalcTrigger,Trigger6M)),NA())</f>
        <v>3.1850810246211995E-2</v>
      </c>
      <c r="O2073" s="52">
        <f>IFERROR(_xll.qlIndexFixing(ONIndex6M,I2073,TRUE,_xll.ohTrigger(RecalcTrigger,Trigger6M)),NA())</f>
        <v>3.1649362578471951E-2</v>
      </c>
      <c r="P2073" s="52">
        <f>IFERROR(_xll.qlIndexFixing(Index1Y,$H2073,TRUE,_xll.ohTrigger(RecalcTrigger,Trigger1Y)),NA())</f>
        <v>3.3154181554946212E-2</v>
      </c>
      <c r="Q2073" s="52">
        <f>IFERROR(_xll.qlIndexFixing(ONIndex1Y,I2073,TRUE,_xll.ohTrigger(RecalcTrigger,Trigger1Y)),NA())</f>
        <v>3.2819066740161773E-2</v>
      </c>
    </row>
    <row r="2074" spans="2:17" x14ac:dyDescent="0.2">
      <c r="B2074" s="46" t="s">
        <v>51</v>
      </c>
      <c r="D2074" s="49">
        <f>_xll.qlCalendarAdvance(LocalCalendar,$D2073,B2074,"f",FALSE)</f>
        <v>53850</v>
      </c>
      <c r="E2074" s="49">
        <f>_xll.qlInterestRateIndexValueDate(IndexON,D2074)</f>
        <v>53850</v>
      </c>
      <c r="F2074" s="52">
        <f>IFERROR(_xll.qlIndexFixing(IndexON,D2074,TRUE,_xll.ohTrigger(RecalcTrigger,TriggerON)),NA())</f>
        <v>2.8419380707438435E-2</v>
      </c>
      <c r="H2074" s="49">
        <f>_xll.qlCalendarAdvance(IborCalendar,$H2073,B2074,"f",FALSE)</f>
        <v>53835</v>
      </c>
      <c r="I2074" s="49">
        <f>_xll.qlInterestRateIndexValueDate(Index1M,$H2074)</f>
        <v>53840</v>
      </c>
      <c r="J2074" s="52">
        <f>IFERROR(_xll.qlIndexFixing(Index1M,$H2074,TRUE,_xll.ohTrigger(RecalcTrigger,Trigger1M)),NA())</f>
        <v>2.9691702276134456E-2</v>
      </c>
      <c r="K2074" s="52">
        <f>IFERROR(_xll.qlIndexFixing(ONIndex1M,I2074,TRUE,_xll.ohTrigger(RecalcTrigger,Trigger1M)),NA())</f>
        <v>2.9662819489484349E-2</v>
      </c>
      <c r="L2074" s="52">
        <f>IFERROR(_xll.qlIndexFixing(Index3M,H2074,TRUE,_xll.ohTrigger(RecalcTrigger,Trigger3M)),NA())</f>
        <v>3.0892802001707798E-2</v>
      </c>
      <c r="M2074" s="52">
        <f>IFERROR(_xll.qlIndexFixing(ONIndex3M,I2074,TRUE,_xll.ohTrigger(RecalcTrigger,Trigger3M)),NA())</f>
        <v>3.0795946430641763E-2</v>
      </c>
      <c r="N2074" s="52">
        <f>IFERROR(_xll.qlIndexFixing(Index6M,$H2074,TRUE,_xll.ohTrigger(RecalcTrigger,Trigger6M)),NA())</f>
        <v>3.1847137782652399E-2</v>
      </c>
      <c r="O2074" s="52">
        <f>IFERROR(_xll.qlIndexFixing(ONIndex6M,I2074,TRUE,_xll.ohTrigger(RecalcTrigger,Trigger6M)),NA())</f>
        <v>3.1644686923968379E-2</v>
      </c>
      <c r="P2074" s="52">
        <f>IFERROR(_xll.qlIndexFixing(Index1Y,$H2074,TRUE,_xll.ohTrigger(RecalcTrigger,Trigger1Y)),NA())</f>
        <v>3.3145134605601562E-2</v>
      </c>
      <c r="Q2074" s="52">
        <f>IFERROR(_xll.qlIndexFixing(ONIndex1Y,I2074,TRUE,_xll.ohTrigger(RecalcTrigger,Trigger1Y)),NA())</f>
        <v>3.28090460992847E-2</v>
      </c>
    </row>
    <row r="2075" spans="2:17" x14ac:dyDescent="0.2">
      <c r="B2075" s="46" t="s">
        <v>51</v>
      </c>
      <c r="D2075" s="49">
        <f>_xll.qlCalendarAdvance(LocalCalendar,$D2074,B2075,"f",FALSE)</f>
        <v>53857</v>
      </c>
      <c r="E2075" s="49">
        <f>_xll.qlInterestRateIndexValueDate(IndexON,D2075)</f>
        <v>53857</v>
      </c>
      <c r="F2075" s="52">
        <f>IFERROR(_xll.qlIndexFixing(IndexON,D2075,TRUE,_xll.ohTrigger(RecalcTrigger,TriggerON)),NA())</f>
        <v>2.8412770140890942E-2</v>
      </c>
      <c r="H2075" s="49">
        <f>_xll.qlCalendarAdvance(IborCalendar,$H2074,B2075,"f",FALSE)</f>
        <v>53842</v>
      </c>
      <c r="I2075" s="49">
        <f>_xll.qlInterestRateIndexValueDate(Index1M,$H2075)</f>
        <v>53846</v>
      </c>
      <c r="J2075" s="52">
        <f>IFERROR(_xll.qlIndexFixing(Index1M,$H2075,TRUE,_xll.ohTrigger(RecalcTrigger,Trigger1M)),NA())</f>
        <v>2.9687610926046659E-2</v>
      </c>
      <c r="K2075" s="52">
        <f>IFERROR(_xll.qlIndexFixing(ONIndex1M,I2075,TRUE,_xll.ohTrigger(RecalcTrigger,Trigger1M)),NA())</f>
        <v>2.9659709617844143E-2</v>
      </c>
      <c r="L2075" s="52">
        <f>IFERROR(_xll.qlIndexFixing(Index3M,H2075,TRUE,_xll.ohTrigger(RecalcTrigger,Trigger3M)),NA())</f>
        <v>3.0889711942453237E-2</v>
      </c>
      <c r="M2075" s="52">
        <f>IFERROR(_xll.qlIndexFixing(ONIndex3M,I2075,TRUE,_xll.ohTrigger(RecalcTrigger,Trigger3M)),NA())</f>
        <v>3.0792918149575854E-2</v>
      </c>
      <c r="N2075" s="52">
        <f>IFERROR(_xll.qlIndexFixing(Index6M,$H2075,TRUE,_xll.ohTrigger(RecalcTrigger,Trigger6M)),NA())</f>
        <v>3.1841351921890165E-2</v>
      </c>
      <c r="O2075" s="52">
        <f>IFERROR(_xll.qlIndexFixing(ONIndex6M,I2075,TRUE,_xll.ohTrigger(RecalcTrigger,Trigger6M)),NA())</f>
        <v>3.1641178875476683E-2</v>
      </c>
      <c r="P2075" s="52">
        <f>IFERROR(_xll.qlIndexFixing(Index1Y,$H2075,TRUE,_xll.ohTrigger(RecalcTrigger,Trigger1Y)),NA())</f>
        <v>3.3138387144299744E-2</v>
      </c>
      <c r="Q2075" s="52">
        <f>IFERROR(_xll.qlIndexFixing(ONIndex1Y,I2075,TRUE,_xll.ohTrigger(RecalcTrigger,Trigger1Y)),NA())</f>
        <v>3.2801567091311767E-2</v>
      </c>
    </row>
    <row r="2076" spans="2:17" x14ac:dyDescent="0.2">
      <c r="B2076" s="46" t="s">
        <v>51</v>
      </c>
      <c r="D2076" s="49">
        <f>_xll.qlCalendarAdvance(LocalCalendar,$D2075,B2076,"f",FALSE)</f>
        <v>53864</v>
      </c>
      <c r="E2076" s="49">
        <f>_xll.qlInterestRateIndexValueDate(IndexON,D2076)</f>
        <v>53864</v>
      </c>
      <c r="F2076" s="52">
        <f>IFERROR(_xll.qlIndexFixing(IndexON,D2076,TRUE,_xll.ohTrigger(RecalcTrigger,TriggerON)),NA())</f>
        <v>2.8406167282044592E-2</v>
      </c>
      <c r="H2076" s="49">
        <f>_xll.qlCalendarAdvance(IborCalendar,$H2075,B2076,"f",FALSE)</f>
        <v>53849</v>
      </c>
      <c r="I2076" s="49">
        <f>_xll.qlInterestRateIndexValueDate(Index1M,$H2076)</f>
        <v>53853</v>
      </c>
      <c r="J2076" s="52">
        <f>IFERROR(_xll.qlIndexFixing(Index1M,$H2076,TRUE,_xll.ohTrigger(RecalcTrigger,Trigger1M)),NA())</f>
        <v>2.9683954514454491E-2</v>
      </c>
      <c r="K2076" s="52">
        <f>IFERROR(_xll.qlIndexFixing(ONIndex1M,I2076,TRUE,_xll.ohTrigger(RecalcTrigger,Trigger1M)),NA())</f>
        <v>2.9656075396999881E-2</v>
      </c>
      <c r="L2076" s="52">
        <f>IFERROR(_xll.qlIndexFixing(Index3M,H2076,TRUE,_xll.ohTrigger(RecalcTrigger,Trigger3M)),NA())</f>
        <v>3.0886100520939225E-2</v>
      </c>
      <c r="M2076" s="52">
        <f>IFERROR(_xll.qlIndexFixing(ONIndex3M,I2076,TRUE,_xll.ohTrigger(RecalcTrigger,Trigger3M)),NA())</f>
        <v>3.0789378848883331E-2</v>
      </c>
      <c r="N2076" s="52">
        <f>IFERROR(_xll.qlIndexFixing(Index6M,$H2076,TRUE,_xll.ohTrigger(RecalcTrigger,Trigger6M)),NA())</f>
        <v>3.1837171732189772E-2</v>
      </c>
      <c r="O2076" s="52">
        <f>IFERROR(_xll.qlIndexFixing(ONIndex6M,I2076,TRUE,_xll.ohTrigger(RecalcTrigger,Trigger6M)),NA())</f>
        <v>3.1637084735569587E-2</v>
      </c>
      <c r="P2076" s="52">
        <f>IFERROR(_xll.qlIndexFixing(Index1Y,$H2076,TRUE,_xll.ohTrigger(RecalcTrigger,Trigger1Y)),NA())</f>
        <v>3.3130556001763116E-2</v>
      </c>
      <c r="Q2076" s="52">
        <f>IFERROR(_xll.qlIndexFixing(ONIndex1Y,I2076,TRUE,_xll.ohTrigger(RecalcTrigger,Trigger1Y)),NA())</f>
        <v>3.2792881094190207E-2</v>
      </c>
    </row>
    <row r="2077" spans="2:17" x14ac:dyDescent="0.2">
      <c r="B2077" s="46" t="s">
        <v>51</v>
      </c>
      <c r="D2077" s="49">
        <f>_xll.qlCalendarAdvance(LocalCalendar,$D2076,B2077,"f",FALSE)</f>
        <v>53871</v>
      </c>
      <c r="E2077" s="49">
        <f>_xll.qlInterestRateIndexValueDate(IndexON,D2077)</f>
        <v>53871</v>
      </c>
      <c r="F2077" s="52">
        <f>IFERROR(_xll.qlIndexFixing(IndexON,D2077,TRUE,_xll.ohTrigger(RecalcTrigger,TriggerON)),NA())</f>
        <v>2.8399572130872741E-2</v>
      </c>
      <c r="H2077" s="49">
        <f>_xll.qlCalendarAdvance(IborCalendar,$H2076,B2077,"f",FALSE)</f>
        <v>53856</v>
      </c>
      <c r="I2077" s="49">
        <f>_xll.qlInterestRateIndexValueDate(Index1M,$H2077)</f>
        <v>53860</v>
      </c>
      <c r="J2077" s="52">
        <f>IFERROR(_xll.qlIndexFixing(Index1M,$H2077,TRUE,_xll.ohTrigger(RecalcTrigger,Trigger1M)),NA())</f>
        <v>2.9680291586541507E-2</v>
      </c>
      <c r="K2077" s="52">
        <f>IFERROR(_xll.qlIndexFixing(ONIndex1M,I2077,TRUE,_xll.ohTrigger(RecalcTrigger,Trigger1M)),NA())</f>
        <v>2.9652434674236616E-2</v>
      </c>
      <c r="L2077" s="52">
        <f>IFERROR(_xll.qlIndexFixing(Index3M,H2077,TRUE,_xll.ohTrigger(RecalcTrigger,Trigger3M)),NA())</f>
        <v>3.0882482258415715E-2</v>
      </c>
      <c r="M2077" s="52">
        <f>IFERROR(_xll.qlIndexFixing(ONIndex3M,I2077,TRUE,_xll.ohTrigger(RecalcTrigger,Trigger3M)),NA())</f>
        <v>3.0785832756903275E-2</v>
      </c>
      <c r="N2077" s="52">
        <f>IFERROR(_xll.qlIndexFixing(Index6M,$H2077,TRUE,_xll.ohTrigger(RecalcTrigger,Trigger6M)),NA())</f>
        <v>3.1832990001083243E-2</v>
      </c>
      <c r="O2077" s="52">
        <f>IFERROR(_xll.qlIndexFixing(ONIndex6M,I2077,TRUE,_xll.ohTrigger(RecalcTrigger,Trigger6M)),NA())</f>
        <v>3.1632989070242701E-2</v>
      </c>
      <c r="P2077" s="52">
        <f>IFERROR(_xll.qlIndexFixing(Index1Y,$H2077,TRUE,_xll.ohTrigger(RecalcTrigger,Trigger1Y)),NA())</f>
        <v>3.3122768899727137E-2</v>
      </c>
      <c r="Q2077" s="52">
        <f>IFERROR(_xll.qlIndexFixing(ONIndex1Y,I2077,TRUE,_xll.ohTrigger(RecalcTrigger,Trigger1Y)),NA())</f>
        <v>3.2784237648391112E-2</v>
      </c>
    </row>
    <row r="2078" spans="2:17" x14ac:dyDescent="0.2">
      <c r="B2078" s="46" t="s">
        <v>51</v>
      </c>
      <c r="D2078" s="49">
        <f>_xll.qlCalendarAdvance(LocalCalendar,$D2077,B2078,"f",FALSE)</f>
        <v>53878</v>
      </c>
      <c r="E2078" s="49">
        <f>_xll.qlInterestRateIndexValueDate(IndexON,D2078)</f>
        <v>53878</v>
      </c>
      <c r="F2078" s="52">
        <f>IFERROR(_xll.qlIndexFixing(IndexON,D2078,TRUE,_xll.ohTrigger(RecalcTrigger,TriggerON)),NA())</f>
        <v>2.8392984687348743E-2</v>
      </c>
      <c r="H2078" s="49">
        <f>_xll.qlCalendarAdvance(IborCalendar,$H2077,B2078,"f",FALSE)</f>
        <v>53863</v>
      </c>
      <c r="I2078" s="49">
        <f>_xll.qlInterestRateIndexValueDate(Index1M,$H2078)</f>
        <v>53867</v>
      </c>
      <c r="J2078" s="52">
        <f>IFERROR(_xll.qlIndexFixing(Index1M,$H2078,TRUE,_xll.ohTrigger(RecalcTrigger,Trigger1M)),NA())</f>
        <v>2.967662214232103E-2</v>
      </c>
      <c r="K2078" s="52">
        <f>IFERROR(_xll.qlIndexFixing(ONIndex1M,I2078,TRUE,_xll.ohTrigger(RecalcTrigger,Trigger1M)),NA())</f>
        <v>2.9648787449554348E-2</v>
      </c>
      <c r="L2078" s="52">
        <f>IFERROR(_xll.qlIndexFixing(Index3M,H2078,TRUE,_xll.ohTrigger(RecalcTrigger,Trigger3M)),NA())</f>
        <v>3.0878857154900085E-2</v>
      </c>
      <c r="M2078" s="52">
        <f>IFERROR(_xll.qlIndexFixing(ONIndex3M,I2078,TRUE,_xll.ohTrigger(RecalcTrigger,Trigger3M)),NA())</f>
        <v>3.0782279873635687E-2</v>
      </c>
      <c r="N2078" s="52">
        <f>IFERROR(_xll.qlIndexFixing(Index6M,$H2078,TRUE,_xll.ohTrigger(RecalcTrigger,Trigger6M)),NA())</f>
        <v>3.1828806728579323E-2</v>
      </c>
      <c r="O2078" s="52">
        <f>IFERROR(_xll.qlIndexFixing(ONIndex6M,I2078,TRUE,_xll.ohTrigger(RecalcTrigger,Trigger6M)),NA())</f>
        <v>3.162889187917628E-2</v>
      </c>
      <c r="P2078" s="52">
        <f>IFERROR(_xll.qlIndexFixing(Index1Y,$H2078,TRUE,_xll.ohTrigger(RecalcTrigger,Trigger1Y)),NA())</f>
        <v>3.3115025837179929E-2</v>
      </c>
      <c r="Q2078" s="52">
        <f>IFERROR(_xll.qlIndexFixing(ONIndex1Y,I2078,TRUE,_xll.ohTrigger(RecalcTrigger,Trigger1Y)),NA())</f>
        <v>3.2775636754154291E-2</v>
      </c>
    </row>
    <row r="2079" spans="2:17" x14ac:dyDescent="0.2">
      <c r="B2079" s="46" t="s">
        <v>51</v>
      </c>
      <c r="D2079" s="49">
        <f>_xll.qlCalendarAdvance(LocalCalendar,$D2078,B2079,"f",FALSE)</f>
        <v>53885</v>
      </c>
      <c r="E2079" s="49">
        <f>_xll.qlInterestRateIndexValueDate(IndexON,D2079)</f>
        <v>53885</v>
      </c>
      <c r="F2079" s="52">
        <f>IFERROR(_xll.qlIndexFixing(IndexON,D2079,TRUE,_xll.ohTrigger(RecalcTrigger,TriggerON)),NA())</f>
        <v>2.8386404951499244E-2</v>
      </c>
      <c r="H2079" s="49">
        <f>_xll.qlCalendarAdvance(IborCalendar,$H2078,B2079,"f",FALSE)</f>
        <v>53870</v>
      </c>
      <c r="I2079" s="49">
        <f>_xll.qlInterestRateIndexValueDate(Index1M,$H2079)</f>
        <v>53874</v>
      </c>
      <c r="J2079" s="52">
        <f>IFERROR(_xll.qlIndexFixing(Index1M,$H2079,TRUE,_xll.ohTrigger(RecalcTrigger,Trigger1M)),NA())</f>
        <v>2.9673904925003557E-2</v>
      </c>
      <c r="K2079" s="52">
        <f>IFERROR(_xll.qlIndexFixing(ONIndex1M,I2079,TRUE,_xll.ohTrigger(RecalcTrigger,Trigger1M)),NA())</f>
        <v>2.9645133723112949E-2</v>
      </c>
      <c r="L2079" s="52">
        <f>IFERROR(_xll.qlIndexFixing(Index3M,H2079,TRUE,_xll.ohTrigger(RecalcTrigger,Trigger3M)),NA())</f>
        <v>3.0875225210410581E-2</v>
      </c>
      <c r="M2079" s="52">
        <f>IFERROR(_xll.qlIndexFixing(ONIndex3M,I2079,TRUE,_xll.ohTrigger(RecalcTrigger,Trigger3M)),NA())</f>
        <v>3.0778720199080567E-2</v>
      </c>
      <c r="N2079" s="52">
        <f>IFERROR(_xll.qlIndexFixing(Index6M,$H2079,TRUE,_xll.ohTrigger(RecalcTrigger,Trigger6M)),NA())</f>
        <v>3.1826821348996552E-2</v>
      </c>
      <c r="O2079" s="52">
        <f>IFERROR(_xll.qlIndexFixing(ONIndex6M,I2079,TRUE,_xll.ohTrigger(RecalcTrigger,Trigger6M)),NA())</f>
        <v>3.162479316284994E-2</v>
      </c>
      <c r="P2079" s="52">
        <f>IFERROR(_xll.qlIndexFixing(Index1Y,$H2079,TRUE,_xll.ohTrigger(RecalcTrigger,Trigger1Y)),NA())</f>
        <v>3.3107326813117718E-2</v>
      </c>
      <c r="Q2079" s="52">
        <f>IFERROR(_xll.qlIndexFixing(ONIndex1Y,I2079,TRUE,_xll.ohTrigger(RecalcTrigger,Trigger1Y)),NA())</f>
        <v>3.276707841155968E-2</v>
      </c>
    </row>
    <row r="2080" spans="2:17" x14ac:dyDescent="0.2">
      <c r="B2080" s="46" t="s">
        <v>51</v>
      </c>
      <c r="D2080" s="49">
        <f>_xll.qlCalendarAdvance(LocalCalendar,$D2079,B2080,"f",FALSE)</f>
        <v>53892</v>
      </c>
      <c r="E2080" s="49">
        <f>_xll.qlInterestRateIndexValueDate(IndexON,D2080)</f>
        <v>53892</v>
      </c>
      <c r="F2080" s="52">
        <f>IFERROR(_xll.qlIndexFixing(IndexON,D2080,TRUE,_xll.ohTrigger(RecalcTrigger,TriggerON)),NA())</f>
        <v>2.8379832923324244E-2</v>
      </c>
      <c r="H2080" s="49">
        <f>_xll.qlCalendarAdvance(IborCalendar,$H2079,B2080,"f",FALSE)</f>
        <v>53877</v>
      </c>
      <c r="I2080" s="49">
        <f>_xll.qlInterestRateIndexValueDate(Index1M,$H2080)</f>
        <v>53881</v>
      </c>
      <c r="J2080" s="52">
        <f>IFERROR(_xll.qlIndexFixing(Index1M,$H2080,TRUE,_xll.ohTrigger(RecalcTrigger,Trigger1M)),NA())</f>
        <v>2.9670221679552987E-2</v>
      </c>
      <c r="K2080" s="52">
        <f>IFERROR(_xll.qlIndexFixing(ONIndex1M,I2080,TRUE,_xll.ohTrigger(RecalcTrigger,Trigger1M)),NA())</f>
        <v>2.9641473494832482E-2</v>
      </c>
      <c r="L2080" s="52">
        <f>IFERROR(_xll.qlIndexFixing(Index3M,H2080,TRUE,_xll.ohTrigger(RecalcTrigger,Trigger3M)),NA())</f>
        <v>3.0871586424969791E-2</v>
      </c>
      <c r="M2080" s="52">
        <f>IFERROR(_xll.qlIndexFixing(ONIndex3M,I2080,TRUE,_xll.ohTrigger(RecalcTrigger,Trigger3M)),NA())</f>
        <v>3.077515373331785E-2</v>
      </c>
      <c r="N2080" s="52">
        <f>IFERROR(_xll.qlIndexFixing(Index6M,$H2080,TRUE,_xll.ohTrigger(RecalcTrigger,Trigger6M)),NA())</f>
        <v>3.1821534789917609E-2</v>
      </c>
      <c r="O2080" s="52">
        <f>IFERROR(_xll.qlIndexFixing(ONIndex6M,I2080,TRUE,_xll.ohTrigger(RecalcTrigger,Trigger6M)),NA())</f>
        <v>3.1620692920784066E-2</v>
      </c>
      <c r="P2080" s="52">
        <f>IFERROR(_xll.qlIndexFixing(Index1Y,$H2080,TRUE,_xll.ohTrigger(RecalcTrigger,Trigger1Y)),NA())</f>
        <v>3.3099671826539542E-2</v>
      </c>
      <c r="Q2080" s="52">
        <f>IFERROR(_xll.qlIndexFixing(ONIndex1Y,I2080,TRUE,_xll.ohTrigger(RecalcTrigger,Trigger1Y)),NA())</f>
        <v>3.2758562620367471E-2</v>
      </c>
    </row>
    <row r="2081" spans="2:17" x14ac:dyDescent="0.2">
      <c r="B2081" s="46" t="s">
        <v>51</v>
      </c>
      <c r="D2081" s="49">
        <f>_xll.qlCalendarAdvance(LocalCalendar,$D2080,B2081,"f",FALSE)</f>
        <v>53899</v>
      </c>
      <c r="E2081" s="49">
        <f>_xll.qlInterestRateIndexValueDate(IndexON,D2081)</f>
        <v>53899</v>
      </c>
      <c r="F2081" s="52">
        <f>IFERROR(_xll.qlIndexFixing(IndexON,D2081,TRUE,_xll.ohTrigger(RecalcTrigger,TriggerON)),NA())</f>
        <v>2.8373268602850388E-2</v>
      </c>
      <c r="H2081" s="49">
        <f>_xll.qlCalendarAdvance(IborCalendar,$H2080,B2081,"f",FALSE)</f>
        <v>53884</v>
      </c>
      <c r="I2081" s="49">
        <f>_xll.qlInterestRateIndexValueDate(Index1M,$H2081)</f>
        <v>53888</v>
      </c>
      <c r="J2081" s="52">
        <f>IFERROR(_xll.qlIndexFixing(Index1M,$H2081,TRUE,_xll.ohTrigger(RecalcTrigger,Trigger1M)),NA())</f>
        <v>2.9666531917312725E-2</v>
      </c>
      <c r="K2081" s="52">
        <f>IFERROR(_xll.qlIndexFixing(ONIndex1M,I2081,TRUE,_xll.ohTrigger(RecalcTrigger,Trigger1M)),NA())</f>
        <v>2.9637806764633012E-2</v>
      </c>
      <c r="L2081" s="52">
        <f>IFERROR(_xll.qlIndexFixing(Index3M,H2081,TRUE,_xll.ohTrigger(RecalcTrigger,Trigger3M)),NA())</f>
        <v>3.086794079859162E-2</v>
      </c>
      <c r="M2081" s="52">
        <f>IFERROR(_xll.qlIndexFixing(ONIndex3M,I2081,TRUE,_xll.ohTrigger(RecalcTrigger,Trigger3M)),NA())</f>
        <v>3.0771580476187665E-2</v>
      </c>
      <c r="N2081" s="52">
        <f>IFERROR(_xll.qlIndexFixing(Index6M,$H2081,TRUE,_xll.ohTrigger(RecalcTrigger,Trigger6M)),NA())</f>
        <v>3.181734641597863E-2</v>
      </c>
      <c r="O2081" s="52">
        <f>IFERROR(_xll.qlIndexFixing(ONIndex6M,I2081,TRUE,_xll.ohTrigger(RecalcTrigger,Trigger6M)),NA())</f>
        <v>3.1616591153058593E-2</v>
      </c>
      <c r="P2081" s="52">
        <f>IFERROR(_xll.qlIndexFixing(Index1Y,$H2081,TRUE,_xll.ohTrigger(RecalcTrigger,Trigger1Y)),NA())</f>
        <v>3.309206087645189E-2</v>
      </c>
      <c r="Q2081" s="52">
        <f>IFERROR(_xll.qlIndexFixing(ONIndex1Y,I2081,TRUE,_xll.ohTrigger(RecalcTrigger,Trigger1Y)),NA())</f>
        <v>3.2750089380577663E-2</v>
      </c>
    </row>
    <row r="2082" spans="2:17" x14ac:dyDescent="0.2">
      <c r="B2082" s="46" t="s">
        <v>51</v>
      </c>
      <c r="D2082" s="49">
        <f>_xll.qlCalendarAdvance(LocalCalendar,$D2081,B2082,"f",FALSE)</f>
        <v>53906</v>
      </c>
      <c r="E2082" s="49">
        <f>_xll.qlInterestRateIndexValueDate(IndexON,D2082)</f>
        <v>53906</v>
      </c>
      <c r="F2082" s="52">
        <f>IFERROR(_xll.qlIndexFixing(IndexON,D2082,TRUE,_xll.ohTrigger(RecalcTrigger,TriggerON)),NA())</f>
        <v>2.8366711990024385E-2</v>
      </c>
      <c r="H2082" s="49">
        <f>_xll.qlCalendarAdvance(IborCalendar,$H2081,B2082,"f",FALSE)</f>
        <v>53891</v>
      </c>
      <c r="I2082" s="49">
        <f>_xll.qlInterestRateIndexValueDate(Index1M,$H2082)</f>
        <v>53895</v>
      </c>
      <c r="J2082" s="52">
        <f>IFERROR(_xll.qlIndexFixing(Index1M,$H2082,TRUE,_xll.ohTrigger(RecalcTrigger,Trigger1M)),NA())</f>
        <v>2.9662835638285354E-2</v>
      </c>
      <c r="K2082" s="52">
        <f>IFERROR(_xll.qlIndexFixing(ONIndex1M,I2082,TRUE,_xll.ohTrigger(RecalcTrigger,Trigger1M)),NA())</f>
        <v>2.9634133532754348E-2</v>
      </c>
      <c r="L2082" s="52">
        <f>IFERROR(_xll.qlIndexFixing(Index3M,H2082,TRUE,_xll.ohTrigger(RecalcTrigger,Trigger3M)),NA())</f>
        <v>3.0864288331298659E-2</v>
      </c>
      <c r="M2082" s="52">
        <f>IFERROR(_xll.qlIndexFixing(ONIndex3M,I2082,TRUE,_xll.ohTrigger(RecalcTrigger,Trigger3M)),NA())</f>
        <v>3.076800042792982E-2</v>
      </c>
      <c r="N2082" s="52">
        <f>IFERROR(_xll.qlIndexFixing(Index6M,$H2082,TRUE,_xll.ohTrigger(RecalcTrigger,Trigger6M)),NA())</f>
        <v>3.1813156500595727E-2</v>
      </c>
      <c r="O2082" s="52">
        <f>IFERROR(_xll.qlIndexFixing(ONIndex6M,I2082,TRUE,_xll.ohTrigger(RecalcTrigger,Trigger6M)),NA())</f>
        <v>3.1612487860073202E-2</v>
      </c>
      <c r="P2082" s="52">
        <f>IFERROR(_xll.qlIndexFixing(Index1Y,$H2082,TRUE,_xll.ohTrigger(RecalcTrigger,Trigger1Y)),NA())</f>
        <v>3.3084493961867134E-2</v>
      </c>
      <c r="Q2082" s="52">
        <f>IFERROR(_xll.qlIndexFixing(ONIndex1Y,I2082,TRUE,_xll.ohTrigger(RecalcTrigger,Trigger1Y)),NA())</f>
        <v>3.2741658692350128E-2</v>
      </c>
    </row>
    <row r="2083" spans="2:17" x14ac:dyDescent="0.2">
      <c r="B2083" s="46" t="s">
        <v>51</v>
      </c>
      <c r="D2083" s="49">
        <f>_xll.qlCalendarAdvance(LocalCalendar,$D2082,B2083,"f",FALSE)</f>
        <v>53913</v>
      </c>
      <c r="E2083" s="49">
        <f>_xll.qlInterestRateIndexValueDate(IndexON,D2083)</f>
        <v>53913</v>
      </c>
      <c r="F2083" s="52">
        <f>IFERROR(_xll.qlIndexFixing(IndexON,D2083,TRUE,_xll.ohTrigger(RecalcTrigger,TriggerON)),NA())</f>
        <v>2.8360163084846235E-2</v>
      </c>
      <c r="H2083" s="49">
        <f>_xll.qlCalendarAdvance(IborCalendar,$H2082,B2083,"f",FALSE)</f>
        <v>53898</v>
      </c>
      <c r="I2083" s="49">
        <f>_xll.qlInterestRateIndexValueDate(Index1M,$H2083)</f>
        <v>53902</v>
      </c>
      <c r="J2083" s="52">
        <f>IFERROR(_xll.qlIndexFixing(Index1M,$H2083,TRUE,_xll.ohTrigger(RecalcTrigger,Trigger1M)),NA())</f>
        <v>2.9659132842483768E-2</v>
      </c>
      <c r="K2083" s="52">
        <f>IFERROR(_xll.qlIndexFixing(ONIndex1M,I2083,TRUE,_xll.ohTrigger(RecalcTrigger,Trigger1M)),NA())</f>
        <v>2.9630453798876744E-2</v>
      </c>
      <c r="L2083" s="52">
        <f>IFERROR(_xll.qlIndexFixing(Index3M,H2083,TRUE,_xll.ohTrigger(RecalcTrigger,Trigger3M)),NA())</f>
        <v>3.0860629023108283E-2</v>
      </c>
      <c r="M2083" s="52">
        <f>IFERROR(_xll.qlIndexFixing(ONIndex3M,I2083,TRUE,_xll.ohTrigger(RecalcTrigger,Trigger3M)),NA())</f>
        <v>3.0764413588224571E-2</v>
      </c>
      <c r="N2083" s="52">
        <f>IFERROR(_xll.qlIndexFixing(Index6M,$H2083,TRUE,_xll.ohTrigger(RecalcTrigger,Trigger6M)),NA())</f>
        <v>3.1808965043778448E-2</v>
      </c>
      <c r="O2083" s="52">
        <f>IFERROR(_xll.qlIndexFixing(ONIndex6M,I2083,TRUE,_xll.ohTrigger(RecalcTrigger,Trigger6M)),NA())</f>
        <v>3.1608383041428212E-2</v>
      </c>
      <c r="P2083" s="52">
        <f>IFERROR(_xll.qlIndexFixing(Index1Y,$H2083,TRUE,_xll.ohTrigger(RecalcTrigger,Trigger1Y)),NA())</f>
        <v>3.307697108180245E-2</v>
      </c>
      <c r="Q2083" s="52">
        <f>IFERROR(_xll.qlIndexFixing(ONIndex1Y,I2083,TRUE,_xll.ohTrigger(RecalcTrigger,Trigger1Y)),NA())</f>
        <v>3.273327055544506E-2</v>
      </c>
    </row>
    <row r="2084" spans="2:17" x14ac:dyDescent="0.2">
      <c r="B2084" s="46" t="s">
        <v>51</v>
      </c>
      <c r="D2084" s="49">
        <f>_xll.qlCalendarAdvance(LocalCalendar,$D2083,B2084,"f",FALSE)</f>
        <v>53920</v>
      </c>
      <c r="E2084" s="49">
        <f>_xll.qlInterestRateIndexValueDate(IndexON,D2084)</f>
        <v>53920</v>
      </c>
      <c r="F2084" s="52">
        <f>IFERROR(_xll.qlIndexFixing(IndexON,D2084,TRUE,_xll.ohTrigger(RecalcTrigger,TriggerON)),NA())</f>
        <v>2.8353621887342584E-2</v>
      </c>
      <c r="H2084" s="49">
        <f>_xll.qlCalendarAdvance(IborCalendar,$H2083,B2084,"f",FALSE)</f>
        <v>53905</v>
      </c>
      <c r="I2084" s="49">
        <f>_xll.qlInterestRateIndexValueDate(Index1M,$H2084)</f>
        <v>53909</v>
      </c>
      <c r="J2084" s="52">
        <f>IFERROR(_xll.qlIndexFixing(Index1M,$H2084,TRUE,_xll.ohTrigger(RecalcTrigger,Trigger1M)),NA())</f>
        <v>2.9655423529913121E-2</v>
      </c>
      <c r="K2084" s="52">
        <f>IFERROR(_xll.qlIndexFixing(ONIndex1M,I2084,TRUE,_xll.ohTrigger(RecalcTrigger,Trigger1M)),NA())</f>
        <v>2.9626767563240008E-2</v>
      </c>
      <c r="L2084" s="52">
        <f>IFERROR(_xll.qlIndexFixing(Index3M,H2084,TRUE,_xll.ohTrigger(RecalcTrigger,Trigger3M)),NA())</f>
        <v>3.0856962874040477E-2</v>
      </c>
      <c r="M2084" s="52">
        <f>IFERROR(_xll.qlIndexFixing(ONIndex3M,I2084,TRUE,_xll.ohTrigger(RecalcTrigger,Trigger3M)),NA())</f>
        <v>3.0760819957391661E-2</v>
      </c>
      <c r="N2084" s="52">
        <f>IFERROR(_xll.qlIndexFixing(Index6M,$H2084,TRUE,_xll.ohTrigger(RecalcTrigger,Trigger6M)),NA())</f>
        <v>3.180477204553505E-2</v>
      </c>
      <c r="O2084" s="52">
        <f>IFERROR(_xll.qlIndexFixing(ONIndex6M,I2084,TRUE,_xll.ohTrigger(RecalcTrigger,Trigger6M)),NA())</f>
        <v>3.1604276697123623E-2</v>
      </c>
      <c r="P2084" s="52">
        <f>IFERROR(_xll.qlIndexFixing(Index1Y,$H2084,TRUE,_xll.ohTrigger(RecalcTrigger,Trigger1Y)),NA())</f>
        <v>3.3069492235281786E-2</v>
      </c>
      <c r="Q2084" s="52">
        <f>IFERROR(_xll.qlIndexFixing(ONIndex1Y,I2084,TRUE,_xll.ohTrigger(RecalcTrigger,Trigger1Y)),NA())</f>
        <v>3.2724924970262137E-2</v>
      </c>
    </row>
    <row r="2085" spans="2:17" x14ac:dyDescent="0.2">
      <c r="B2085" s="46" t="s">
        <v>51</v>
      </c>
      <c r="D2085" s="49">
        <f>_xll.qlCalendarAdvance(LocalCalendar,$D2084,B2085,"f",FALSE)</f>
        <v>53927</v>
      </c>
      <c r="E2085" s="49">
        <f>_xll.qlInterestRateIndexValueDate(IndexON,D2085)</f>
        <v>53927</v>
      </c>
      <c r="F2085" s="52">
        <f>IFERROR(_xll.qlIndexFixing(IndexON,D2085,TRUE,_xll.ohTrigger(RecalcTrigger,TriggerON)),NA())</f>
        <v>2.8347088397540077E-2</v>
      </c>
      <c r="H2085" s="49">
        <f>_xll.qlCalendarAdvance(IborCalendar,$H2084,B2085,"f",FALSE)</f>
        <v>53912</v>
      </c>
      <c r="I2085" s="49">
        <f>_xll.qlInterestRateIndexValueDate(Index1M,$H2085)</f>
        <v>53916</v>
      </c>
      <c r="J2085" s="52">
        <f>IFERROR(_xll.qlIndexFixing(Index1M,$H2085,TRUE,_xll.ohTrigger(RecalcTrigger,Trigger1M)),NA())</f>
        <v>2.9651707700573415E-2</v>
      </c>
      <c r="K2085" s="52">
        <f>IFERROR(_xll.qlIndexFixing(ONIndex1M,I2085,TRUE,_xll.ohTrigger(RecalcTrigger,Trigger1M)),NA())</f>
        <v>2.9623074825604334E-2</v>
      </c>
      <c r="L2085" s="52">
        <f>IFERROR(_xll.qlIndexFixing(Index3M,H2085,TRUE,_xll.ohTrigger(RecalcTrigger,Trigger3M)),NA())</f>
        <v>3.0853289884112619E-2</v>
      </c>
      <c r="M2085" s="52">
        <f>IFERROR(_xll.qlIndexFixing(ONIndex3M,I2085,TRUE,_xll.ohTrigger(RecalcTrigger,Trigger3M)),NA())</f>
        <v>3.0757219535191282E-2</v>
      </c>
      <c r="N2085" s="52">
        <f>IFERROR(_xll.qlIndexFixing(Index6M,$H2085,TRUE,_xll.ohTrigger(RecalcTrigger,Trigger6M)),NA())</f>
        <v>3.1800577505875963E-2</v>
      </c>
      <c r="O2085" s="52">
        <f>IFERROR(_xll.qlIndexFixing(ONIndex6M,I2085,TRUE,_xll.ohTrigger(RecalcTrigger,Trigger6M)),NA())</f>
        <v>3.1600168827239372E-2</v>
      </c>
      <c r="P2085" s="52">
        <f>IFERROR(_xll.qlIndexFixing(Index1Y,$H2085,TRUE,_xll.ohTrigger(RecalcTrigger,Trigger1Y)),NA())</f>
        <v>3.3062057421333252E-2</v>
      </c>
      <c r="Q2085" s="52">
        <f>IFERROR(_xll.qlIndexFixing(ONIndex1Y,I2085,TRUE,_xll.ohTrigger(RecalcTrigger,Trigger1Y)),NA())</f>
        <v>3.2716621936241808E-2</v>
      </c>
    </row>
    <row r="2086" spans="2:17" x14ac:dyDescent="0.2">
      <c r="B2086" s="46" t="s">
        <v>51</v>
      </c>
      <c r="D2086" s="49">
        <f>_xll.qlCalendarAdvance(LocalCalendar,$D2085,B2086,"f",FALSE)</f>
        <v>53934</v>
      </c>
      <c r="E2086" s="49">
        <f>_xll.qlInterestRateIndexValueDate(IndexON,D2086)</f>
        <v>53934</v>
      </c>
      <c r="F2086" s="52">
        <f>IFERROR(_xll.qlIndexFixing(IndexON,D2086,TRUE,_xll.ohTrigger(RecalcTrigger,TriggerON)),NA())</f>
        <v>2.8341212271860705E-2</v>
      </c>
      <c r="H2086" s="49">
        <f>_xll.qlCalendarAdvance(IborCalendar,$H2085,B2086,"f",FALSE)</f>
        <v>53919</v>
      </c>
      <c r="I2086" s="49">
        <f>_xll.qlInterestRateIndexValueDate(Index1M,$H2086)</f>
        <v>53923</v>
      </c>
      <c r="J2086" s="52">
        <f>IFERROR(_xll.qlIndexFixing(Index1M,$H2086,TRUE,_xll.ohTrigger(RecalcTrigger,Trigger1M)),NA())</f>
        <v>2.9647985354480117E-2</v>
      </c>
      <c r="K2086" s="52">
        <f>IFERROR(_xll.qlIndexFixing(ONIndex1M,I2086,TRUE,_xll.ohTrigger(RecalcTrigger,Trigger1M)),NA())</f>
        <v>2.9619375586289465E-2</v>
      </c>
      <c r="L2086" s="52">
        <f>IFERROR(_xll.qlIndexFixing(Index3M,H2086,TRUE,_xll.ohTrigger(RecalcTrigger,Trigger3M)),NA())</f>
        <v>3.0849610053346431E-2</v>
      </c>
      <c r="M2086" s="52">
        <f>IFERROR(_xll.qlIndexFixing(ONIndex3M,I2086,TRUE,_xll.ohTrigger(RecalcTrigger,Trigger3M)),NA())</f>
        <v>3.0753612321783308E-2</v>
      </c>
      <c r="N2086" s="52">
        <f>IFERROR(_xll.qlIndexFixing(Index6M,$H2086,TRUE,_xll.ohTrigger(RecalcTrigger,Trigger6M)),NA())</f>
        <v>3.1796381424811615E-2</v>
      </c>
      <c r="O2086" s="52">
        <f>IFERROR(_xll.qlIndexFixing(ONIndex6M,I2086,TRUE,_xll.ohTrigger(RecalcTrigger,Trigger6M)),NA())</f>
        <v>3.1596059431935331E-2</v>
      </c>
      <c r="P2086" s="52">
        <f>IFERROR(_xll.qlIndexFixing(Index1Y,$H2086,TRUE,_xll.ohTrigger(RecalcTrigger,Trigger1Y)),NA())</f>
        <v>3.3054666638992362E-2</v>
      </c>
      <c r="Q2086" s="52">
        <f>IFERROR(_xll.qlIndexFixing(ONIndex1Y,I2086,TRUE,_xll.ohTrigger(RecalcTrigger,Trigger1Y)),NA())</f>
        <v>3.2708361453943624E-2</v>
      </c>
    </row>
    <row r="2087" spans="2:17" x14ac:dyDescent="0.2">
      <c r="B2087" s="46" t="s">
        <v>51</v>
      </c>
      <c r="D2087" s="49">
        <f>_xll.qlCalendarAdvance(LocalCalendar,$D2086,B2087,"f",FALSE)</f>
        <v>53941</v>
      </c>
      <c r="E2087" s="49">
        <f>_xll.qlInterestRateIndexValueDate(IndexON,D2087)</f>
        <v>53941</v>
      </c>
      <c r="F2087" s="52">
        <f>IFERROR(_xll.qlIndexFixing(IndexON,D2087,TRUE,_xll.ohTrigger(RecalcTrigger,TriggerON)),NA())</f>
        <v>2.8334044540851977E-2</v>
      </c>
      <c r="H2087" s="49">
        <f>_xll.qlCalendarAdvance(IborCalendar,$H2086,B2087,"f",FALSE)</f>
        <v>53926</v>
      </c>
      <c r="I2087" s="49">
        <f>_xll.qlInterestRateIndexValueDate(Index1M,$H2087)</f>
        <v>53931</v>
      </c>
      <c r="J2087" s="52">
        <f>IFERROR(_xll.qlIndexFixing(Index1M,$H2087,TRUE,_xll.ohTrigger(RecalcTrigger,Trigger1M)),NA())</f>
        <v>2.9643723264957518E-2</v>
      </c>
      <c r="K2087" s="52">
        <f>IFERROR(_xll.qlIndexFixing(ONIndex1M,I2087,TRUE,_xll.ohTrigger(RecalcTrigger,Trigger1M)),NA())</f>
        <v>2.9615139922709588E-2</v>
      </c>
      <c r="L2087" s="52">
        <f>IFERROR(_xll.qlIndexFixing(Index3M,H2087,TRUE,_xll.ohTrigger(RecalcTrigger,Trigger3M)),NA())</f>
        <v>3.0845396155957144E-2</v>
      </c>
      <c r="M2087" s="52">
        <f>IFERROR(_xll.qlIndexFixing(ONIndex3M,I2087,TRUE,_xll.ohTrigger(RecalcTrigger,Trigger3M)),NA())</f>
        <v>3.0749481476357587E-2</v>
      </c>
      <c r="N2087" s="52">
        <f>IFERROR(_xll.qlIndexFixing(Index6M,$H2087,TRUE,_xll.ohTrigger(RecalcTrigger,Trigger6M)),NA())</f>
        <v>3.1791584016173005E-2</v>
      </c>
      <c r="O2087" s="52">
        <f>IFERROR(_xll.qlIndexFixing(ONIndex6M,I2087,TRUE,_xll.ohTrigger(RecalcTrigger,Trigger6M)),NA())</f>
        <v>3.1591361112122129E-2</v>
      </c>
      <c r="P2087" s="52">
        <f>IFERROR(_xll.qlIndexFixing(Index1Y,$H2087,TRUE,_xll.ohTrigger(RecalcTrigger,Trigger1Y)),NA())</f>
        <v>3.3046273945626294E-2</v>
      </c>
      <c r="Q2087" s="52">
        <f>IFERROR(_xll.qlIndexFixing(ONIndex1Y,I2087,TRUE,_xll.ohTrigger(RecalcTrigger,Trigger1Y)),NA())</f>
        <v>3.2698973006404231E-2</v>
      </c>
    </row>
    <row r="2088" spans="2:17" x14ac:dyDescent="0.2">
      <c r="B2088" s="46" t="s">
        <v>51</v>
      </c>
      <c r="D2088" s="49">
        <f>_xll.qlCalendarAdvance(LocalCalendar,$D2087,B2088,"f",FALSE)</f>
        <v>53948</v>
      </c>
      <c r="E2088" s="49">
        <f>_xll.qlInterestRateIndexValueDate(IndexON,D2088)</f>
        <v>53948</v>
      </c>
      <c r="F2088" s="52">
        <f>IFERROR(_xll.qlIndexFixing(IndexON,D2088,TRUE,_xll.ohTrigger(RecalcTrigger,TriggerON)),NA())</f>
        <v>2.8327534174019675E-2</v>
      </c>
      <c r="H2088" s="49">
        <f>_xll.qlCalendarAdvance(IborCalendar,$H2087,B2088,"f",FALSE)</f>
        <v>53933</v>
      </c>
      <c r="I2088" s="49">
        <f>_xll.qlInterestRateIndexValueDate(Index1M,$H2088)</f>
        <v>53938</v>
      </c>
      <c r="J2088" s="52">
        <f>IFERROR(_xll.qlIndexFixing(Index1M,$H2088,TRUE,_xll.ohTrigger(RecalcTrigger,Trigger1M)),NA())</f>
        <v>2.9639035257220669E-2</v>
      </c>
      <c r="K2088" s="52">
        <f>IFERROR(_xll.qlIndexFixing(ONIndex1M,I2088,TRUE,_xll.ohTrigger(RecalcTrigger,Trigger1M)),NA())</f>
        <v>2.9611426750859593E-2</v>
      </c>
      <c r="L2088" s="52">
        <f>IFERROR(_xll.qlIndexFixing(Index3M,H2088,TRUE,_xll.ohTrigger(RecalcTrigger,Trigger3M)),NA())</f>
        <v>3.0840649196759124E-2</v>
      </c>
      <c r="M2088" s="52">
        <f>IFERROR(_xll.qlIndexFixing(ONIndex3M,I2088,TRUE,_xll.ohTrigger(RecalcTrigger,Trigger3M)),NA())</f>
        <v>3.0745859710190615E-2</v>
      </c>
      <c r="N2088" s="52">
        <f>IFERROR(_xll.qlIndexFixing(Index6M,$H2088,TRUE,_xll.ohTrigger(RecalcTrigger,Trigger6M)),NA())</f>
        <v>3.1785193967830611E-2</v>
      </c>
      <c r="O2088" s="52">
        <f>IFERROR(_xll.qlIndexFixing(ONIndex6M,I2088,TRUE,_xll.ohTrigger(RecalcTrigger,Trigger6M)),NA())</f>
        <v>3.1587248447753069E-2</v>
      </c>
      <c r="P2088" s="52">
        <f>IFERROR(_xll.qlIndexFixing(Index1Y,$H2088,TRUE,_xll.ohTrigger(RecalcTrigger,Trigger1Y)),NA())</f>
        <v>3.3038977513506596E-2</v>
      </c>
      <c r="Q2088" s="52">
        <f>IFERROR(_xll.qlIndexFixing(ONIndex1Y,I2088,TRUE,_xll.ohTrigger(RecalcTrigger,Trigger1Y)),NA())</f>
        <v>3.2690803705808236E-2</v>
      </c>
    </row>
    <row r="2089" spans="2:17" x14ac:dyDescent="0.2">
      <c r="B2089" s="46" t="s">
        <v>51</v>
      </c>
      <c r="D2089" s="49">
        <f>_xll.qlCalendarAdvance(LocalCalendar,$D2088,B2089,"f",FALSE)</f>
        <v>53955</v>
      </c>
      <c r="E2089" s="49">
        <f>_xll.qlInterestRateIndexValueDate(IndexON,D2089)</f>
        <v>53955</v>
      </c>
      <c r="F2089" s="52">
        <f>IFERROR(_xll.qlIndexFixing(IndexON,D2089,TRUE,_xll.ohTrigger(RecalcTrigger,TriggerON)),NA())</f>
        <v>2.8321031514808581E-2</v>
      </c>
      <c r="H2089" s="49">
        <f>_xll.qlCalendarAdvance(IborCalendar,$H2088,B2089,"f",FALSE)</f>
        <v>53940</v>
      </c>
      <c r="I2089" s="49">
        <f>_xll.qlInterestRateIndexValueDate(Index1M,$H2089)</f>
        <v>53944</v>
      </c>
      <c r="J2089" s="52">
        <f>IFERROR(_xll.qlIndexFixing(Index1M,$H2089,TRUE,_xll.ohTrigger(RecalcTrigger,Trigger1M)),NA())</f>
        <v>2.9635828181213242E-2</v>
      </c>
      <c r="K2089" s="52">
        <f>IFERROR(_xll.qlIndexFixing(ONIndex1M,I2089,TRUE,_xll.ohTrigger(RecalcTrigger,Trigger1M)),NA())</f>
        <v>2.960823885699071E-2</v>
      </c>
      <c r="L2089" s="52">
        <f>IFERROR(_xll.qlIndexFixing(Index3M,H2089,TRUE,_xll.ohTrigger(RecalcTrigger,Trigger3M)),NA())</f>
        <v>3.0837477736107226E-2</v>
      </c>
      <c r="M2089" s="52">
        <f>IFERROR(_xll.qlIndexFixing(ONIndex3M,I2089,TRUE,_xll.ohTrigger(RecalcTrigger,Trigger3M)),NA())</f>
        <v>3.074274993383419E-2</v>
      </c>
      <c r="N2089" s="52">
        <f>IFERROR(_xll.qlIndexFixing(Index6M,$H2089,TRUE,_xll.ohTrigger(RecalcTrigger,Trigger6M)),NA())</f>
        <v>3.1781594088371029E-2</v>
      </c>
      <c r="O2089" s="52">
        <f>IFERROR(_xll.qlIndexFixing(ONIndex6M,I2089,TRUE,_xll.ohTrigger(RecalcTrigger,Trigger6M)),NA())</f>
        <v>3.1583722092465294E-2</v>
      </c>
      <c r="P2089" s="52">
        <f>IFERROR(_xll.qlIndexFixing(Index1Y,$H2089,TRUE,_xll.ohTrigger(RecalcTrigger,Trigger1Y)),NA())</f>
        <v>3.3032758472048174E-2</v>
      </c>
      <c r="Q2089" s="52">
        <f>IFERROR(_xll.qlIndexFixing(ONIndex1Y,I2089,TRUE,_xll.ohTrigger(RecalcTrigger,Trigger1Y)),NA())</f>
        <v>3.2683835315463483E-2</v>
      </c>
    </row>
    <row r="2090" spans="2:17" x14ac:dyDescent="0.2">
      <c r="B2090" s="46" t="s">
        <v>51</v>
      </c>
      <c r="D2090" s="49">
        <f>_xll.qlCalendarAdvance(LocalCalendar,$D2089,B2090,"f",FALSE)</f>
        <v>53962</v>
      </c>
      <c r="E2090" s="49">
        <f>_xll.qlInterestRateIndexValueDate(IndexON,D2090)</f>
        <v>53962</v>
      </c>
      <c r="F2090" s="52">
        <f>IFERROR(_xll.qlIndexFixing(IndexON,D2090,TRUE,_xll.ohTrigger(RecalcTrigger,TriggerON)),NA())</f>
        <v>2.8314536563271986E-2</v>
      </c>
      <c r="H2090" s="49">
        <f>_xll.qlCalendarAdvance(IborCalendar,$H2089,B2090,"f",FALSE)</f>
        <v>53947</v>
      </c>
      <c r="I2090" s="49">
        <f>_xll.qlInterestRateIndexValueDate(Index1M,$H2090)</f>
        <v>53951</v>
      </c>
      <c r="J2090" s="52">
        <f>IFERROR(_xll.qlIndexFixing(Index1M,$H2090,TRUE,_xll.ohTrigger(RecalcTrigger,Trigger1M)),NA())</f>
        <v>2.9632080541750483E-2</v>
      </c>
      <c r="K2090" s="52">
        <f>IFERROR(_xll.qlIndexFixing(ONIndex1M,I2090,TRUE,_xll.ohTrigger(RecalcTrigger,Trigger1M)),NA())</f>
        <v>2.9604513610319572E-2</v>
      </c>
      <c r="L2090" s="52">
        <f>IFERROR(_xll.qlIndexFixing(Index3M,H2090,TRUE,_xll.ohTrigger(RecalcTrigger,Trigger3M)),NA())</f>
        <v>3.0833771347050457E-2</v>
      </c>
      <c r="M2090" s="52">
        <f>IFERROR(_xll.qlIndexFixing(ONIndex3M,I2090,TRUE,_xll.ohTrigger(RecalcTrigger,Trigger3M)),NA())</f>
        <v>3.0739115555435959E-2</v>
      </c>
      <c r="N2090" s="52">
        <f>IFERROR(_xll.qlIndexFixing(Index6M,$H2090,TRUE,_xll.ohTrigger(RecalcTrigger,Trigger6M)),NA())</f>
        <v>3.177739279789376E-2</v>
      </c>
      <c r="O2090" s="52">
        <f>IFERROR(_xll.qlIndexFixing(ONIndex6M,I2090,TRUE,_xll.ohTrigger(RecalcTrigger,Trigger6M)),NA())</f>
        <v>3.157960659508241E-2</v>
      </c>
      <c r="P2090" s="52">
        <f>IFERROR(_xll.qlIndexFixing(Index1Y,$H2090,TRUE,_xll.ohTrigger(RecalcTrigger,Trigger1Y)),NA())</f>
        <v>3.3025543806599285E-2</v>
      </c>
      <c r="Q2090" s="52">
        <f>IFERROR(_xll.qlIndexFixing(ONIndex1Y,I2090,TRUE,_xll.ohTrigger(RecalcTrigger,Trigger1Y)),NA())</f>
        <v>3.2675745038934778E-2</v>
      </c>
    </row>
    <row r="2091" spans="2:17" x14ac:dyDescent="0.2">
      <c r="B2091" s="46" t="s">
        <v>51</v>
      </c>
      <c r="D2091" s="49">
        <f>_xll.qlCalendarAdvance(LocalCalendar,$D2090,B2091,"f",FALSE)</f>
        <v>53969</v>
      </c>
      <c r="E2091" s="49">
        <f>_xll.qlInterestRateIndexValueDate(IndexON,D2091)</f>
        <v>53969</v>
      </c>
      <c r="F2091" s="52">
        <f>IFERROR(_xll.qlIndexFixing(IndexON,D2091,TRUE,_xll.ohTrigger(RecalcTrigger,TriggerON)),NA())</f>
        <v>2.8308049319383244E-2</v>
      </c>
      <c r="H2091" s="49">
        <f>_xll.qlCalendarAdvance(IborCalendar,$H2090,B2091,"f",FALSE)</f>
        <v>53954</v>
      </c>
      <c r="I2091" s="49">
        <f>_xll.qlInterestRateIndexValueDate(Index1M,$H2091)</f>
        <v>53958</v>
      </c>
      <c r="J2091" s="52">
        <f>IFERROR(_xll.qlIndexFixing(Index1M,$H2091,TRUE,_xll.ohTrigger(RecalcTrigger,Trigger1M)),NA())</f>
        <v>2.9628326386062831E-2</v>
      </c>
      <c r="K2091" s="52">
        <f>IFERROR(_xll.qlIndexFixing(ONIndex1M,I2091,TRUE,_xll.ohTrigger(RecalcTrigger,Trigger1M)),NA())</f>
        <v>2.960078186172943E-2</v>
      </c>
      <c r="L2091" s="52">
        <f>IFERROR(_xll.qlIndexFixing(Index3M,H2091,TRUE,_xll.ohTrigger(RecalcTrigger,Trigger3M)),NA())</f>
        <v>3.0830058117793199E-2</v>
      </c>
      <c r="M2091" s="52">
        <f>IFERROR(_xll.qlIndexFixing(ONIndex3M,I2091,TRUE,_xll.ohTrigger(RecalcTrigger,Trigger3M)),NA())</f>
        <v>3.0735474385750194E-2</v>
      </c>
      <c r="N2091" s="52">
        <f>IFERROR(_xll.qlIndexFixing(Index6M,$H2091,TRUE,_xll.ohTrigger(RecalcTrigger,Trigger6M)),NA())</f>
        <v>3.1773189966232164E-2</v>
      </c>
      <c r="O2091" s="52">
        <f>IFERROR(_xll.qlIndexFixing(ONIndex6M,I2091,TRUE,_xll.ohTrigger(RecalcTrigger,Trigger6M)),NA())</f>
        <v>3.1575489572039928E-2</v>
      </c>
      <c r="P2091" s="52">
        <f>IFERROR(_xll.qlIndexFixing(Index1Y,$H2091,TRUE,_xll.ohTrigger(RecalcTrigger,Trigger1Y)),NA())</f>
        <v>3.3018373168018013E-2</v>
      </c>
      <c r="Q2091" s="52">
        <f>IFERROR(_xll.qlIndexFixing(ONIndex1Y,I2091,TRUE,_xll.ohTrigger(RecalcTrigger,Trigger1Y)),NA())</f>
        <v>3.2667697313808475E-2</v>
      </c>
    </row>
    <row r="2092" spans="2:17" x14ac:dyDescent="0.2">
      <c r="B2092" s="46" t="s">
        <v>51</v>
      </c>
      <c r="D2092" s="49">
        <f>_xll.qlCalendarAdvance(LocalCalendar,$D2091,B2092,"f",FALSE)</f>
        <v>53976</v>
      </c>
      <c r="E2092" s="49">
        <f>_xll.qlInterestRateIndexValueDate(IndexON,D2092)</f>
        <v>53976</v>
      </c>
      <c r="F2092" s="52">
        <f>IFERROR(_xll.qlIndexFixing(IndexON,D2092,TRUE,_xll.ohTrigger(RecalcTrigger,TriggerON)),NA())</f>
        <v>2.8302219675928608E-2</v>
      </c>
      <c r="H2092" s="49">
        <f>_xll.qlCalendarAdvance(IborCalendar,$H2091,B2092,"f",FALSE)</f>
        <v>53961</v>
      </c>
      <c r="I2092" s="49">
        <f>_xll.qlInterestRateIndexValueDate(Index1M,$H2092)</f>
        <v>53965</v>
      </c>
      <c r="J2092" s="52">
        <f>IFERROR(_xll.qlIndexFixing(Index1M,$H2092,TRUE,_xll.ohTrigger(RecalcTrigger,Trigger1M)),NA())</f>
        <v>2.9625514426327063E-2</v>
      </c>
      <c r="K2092" s="52">
        <f>IFERROR(_xll.qlIndexFixing(ONIndex1M,I2092,TRUE,_xll.ohTrigger(RecalcTrigger,Trigger1M)),NA())</f>
        <v>2.9597043611300222E-2</v>
      </c>
      <c r="L2092" s="52">
        <f>IFERROR(_xll.qlIndexFixing(Index3M,H2092,TRUE,_xll.ohTrigger(RecalcTrigger,Trigger3M)),NA())</f>
        <v>3.0827387412188743E-2</v>
      </c>
      <c r="M2092" s="52">
        <f>IFERROR(_xll.qlIndexFixing(ONIndex3M,I2092,TRUE,_xll.ohTrigger(RecalcTrigger,Trigger3M)),NA())</f>
        <v>3.073182642453709E-2</v>
      </c>
      <c r="N2092" s="52">
        <f>IFERROR(_xll.qlIndexFixing(Index6M,$H2092,TRUE,_xll.ohTrigger(RecalcTrigger,Trigger6M)),NA())</f>
        <v>3.1770079072273687E-2</v>
      </c>
      <c r="O2092" s="52">
        <f>IFERROR(_xll.qlIndexFixing(ONIndex6M,I2092,TRUE,_xll.ohTrigger(RecalcTrigger,Trigger6M)),NA())</f>
        <v>3.157137102325791E-2</v>
      </c>
      <c r="P2092" s="52">
        <f>IFERROR(_xll.qlIndexFixing(Index1Y,$H2092,TRUE,_xll.ohTrigger(RecalcTrigger,Trigger1Y)),NA())</f>
        <v>3.301124655537243E-2</v>
      </c>
      <c r="Q2092" s="52">
        <f>IFERROR(_xll.qlIndexFixing(ONIndex1Y,I2092,TRUE,_xll.ohTrigger(RecalcTrigger,Trigger1Y)),NA())</f>
        <v>3.2659692140084573E-2</v>
      </c>
    </row>
    <row r="2093" spans="2:17" x14ac:dyDescent="0.2">
      <c r="B2093" s="46" t="s">
        <v>51</v>
      </c>
      <c r="D2093" s="49">
        <f>_xll.qlCalendarAdvance(LocalCalendar,$D2092,B2093,"f",FALSE)</f>
        <v>53983</v>
      </c>
      <c r="E2093" s="49">
        <f>_xll.qlInterestRateIndexValueDate(IndexON,D2093)</f>
        <v>53983</v>
      </c>
      <c r="F2093" s="52">
        <f>IFERROR(_xll.qlIndexFixing(IndexON,D2093,TRUE,_xll.ohTrigger(RecalcTrigger,TriggerON)),NA())</f>
        <v>2.829509795460261E-2</v>
      </c>
      <c r="H2093" s="49">
        <f>_xll.qlCalendarAdvance(IborCalendar,$H2092,B2093,"f",FALSE)</f>
        <v>53968</v>
      </c>
      <c r="I2093" s="49">
        <f>_xll.qlInterestRateIndexValueDate(Index1M,$H2093)</f>
        <v>53972</v>
      </c>
      <c r="J2093" s="52">
        <f>IFERROR(_xll.qlIndexFixing(Index1M,$H2093,TRUE,_xll.ohTrigger(RecalcTrigger,Trigger1M)),NA())</f>
        <v>2.9621746463095313E-2</v>
      </c>
      <c r="K2093" s="52">
        <f>IFERROR(_xll.qlIndexFixing(ONIndex1M,I2093,TRUE,_xll.ohTrigger(RecalcTrigger,Trigger1M)),NA())</f>
        <v>2.9593298859031947E-2</v>
      </c>
      <c r="L2093" s="52">
        <f>IFERROR(_xll.qlIndexFixing(Index3M,H2093,TRUE,_xll.ohTrigger(RecalcTrigger,Trigger3M)),NA())</f>
        <v>3.0823659696082514E-2</v>
      </c>
      <c r="M2093" s="52">
        <f>IFERROR(_xll.qlIndexFixing(ONIndex3M,I2093,TRUE,_xll.ohTrigger(RecalcTrigger,Trigger3M)),NA())</f>
        <v>3.0728171672436133E-2</v>
      </c>
      <c r="N2093" s="52">
        <f>IFERROR(_xll.qlIndexFixing(Index6M,$H2093,TRUE,_xll.ohTrigger(RecalcTrigger,Trigger6M)),NA())</f>
        <v>3.1765872679980406E-2</v>
      </c>
      <c r="O2093" s="52">
        <f>IFERROR(_xll.qlIndexFixing(ONIndex6M,I2093,TRUE,_xll.ohTrigger(RecalcTrigger,Trigger6M)),NA())</f>
        <v>3.1567250949056103E-2</v>
      </c>
      <c r="P2093" s="52">
        <f>IFERROR(_xll.qlIndexFixing(Index1Y,$H2093,TRUE,_xll.ohTrigger(RecalcTrigger,Trigger1Y)),NA())</f>
        <v>3.3004163967738892E-2</v>
      </c>
      <c r="Q2093" s="52">
        <f>IFERROR(_xll.qlIndexFixing(ONIndex1Y,I2093,TRUE,_xll.ohTrigger(RecalcTrigger,Trigger1Y)),NA())</f>
        <v>3.2651729517922945E-2</v>
      </c>
    </row>
    <row r="2094" spans="2:17" x14ac:dyDescent="0.2">
      <c r="B2094" s="46" t="s">
        <v>51</v>
      </c>
      <c r="D2094" s="49">
        <f>_xll.qlCalendarAdvance(LocalCalendar,$D2093,B2094,"f",FALSE)</f>
        <v>53990</v>
      </c>
      <c r="E2094" s="49">
        <f>_xll.qlInterestRateIndexValueDate(IndexON,D2094)</f>
        <v>53990</v>
      </c>
      <c r="F2094" s="52">
        <f>IFERROR(_xll.qlIndexFixing(IndexON,D2094,TRUE,_xll.ohTrigger(RecalcTrigger,TriggerON)),NA())</f>
        <v>2.8288633833710719E-2</v>
      </c>
      <c r="H2094" s="49">
        <f>_xll.qlCalendarAdvance(IborCalendar,$H2093,B2094,"f",FALSE)</f>
        <v>53975</v>
      </c>
      <c r="I2094" s="49">
        <f>_xll.qlInterestRateIndexValueDate(Index1M,$H2094)</f>
        <v>53980</v>
      </c>
      <c r="J2094" s="52">
        <f>IFERROR(_xll.qlIndexFixing(Index1M,$H2094,TRUE,_xll.ohTrigger(RecalcTrigger,Trigger1M)),NA())</f>
        <v>2.9617432239763184E-2</v>
      </c>
      <c r="K2094" s="52">
        <f>IFERROR(_xll.qlIndexFixing(ONIndex1M,I2094,TRUE,_xll.ohTrigger(RecalcTrigger,Trigger1M)),NA())</f>
        <v>2.9589011180659597E-2</v>
      </c>
      <c r="L2094" s="52">
        <f>IFERROR(_xll.qlIndexFixing(Index3M,H2094,TRUE,_xll.ohTrigger(RecalcTrigger,Trigger3M)),NA())</f>
        <v>3.08193910727564E-2</v>
      </c>
      <c r="M2094" s="52">
        <f>IFERROR(_xll.qlIndexFixing(ONIndex3M,I2094,TRUE,_xll.ohTrigger(RecalcTrigger,Trigger3M)),NA())</f>
        <v>3.0723986496710154E-2</v>
      </c>
      <c r="N2094" s="52">
        <f>IFERROR(_xll.qlIndexFixing(Index6M,$H2094,TRUE,_xll.ohTrigger(RecalcTrigger,Trigger6M)),NA())</f>
        <v>3.1761063487268579E-2</v>
      </c>
      <c r="O2094" s="52">
        <f>IFERROR(_xll.qlIndexFixing(ONIndex6M,I2094,TRUE,_xll.ohTrigger(RecalcTrigger,Trigger6M)),NA())</f>
        <v>3.1562540424765473E-2</v>
      </c>
      <c r="P2094" s="52">
        <f>IFERROR(_xll.qlIndexFixing(Index1Y,$H2094,TRUE,_xll.ohTrigger(RecalcTrigger,Trigger1Y)),NA())</f>
        <v>3.2996123488868642E-2</v>
      </c>
      <c r="Q2094" s="52">
        <f>IFERROR(_xll.qlIndexFixing(ONIndex1Y,I2094,TRUE,_xll.ohTrigger(RecalcTrigger,Trigger1Y)),NA())</f>
        <v>3.2642681482002445E-2</v>
      </c>
    </row>
    <row r="2095" spans="2:17" x14ac:dyDescent="0.2">
      <c r="B2095" s="46" t="s">
        <v>51</v>
      </c>
      <c r="D2095" s="49">
        <f>_xll.qlCalendarAdvance(LocalCalendar,$D2094,B2095,"f",FALSE)</f>
        <v>53997</v>
      </c>
      <c r="E2095" s="49">
        <f>_xll.qlInterestRateIndexValueDate(IndexON,D2095)</f>
        <v>53997</v>
      </c>
      <c r="F2095" s="52">
        <f>IFERROR(_xll.qlIndexFixing(IndexON,D2095,TRUE,_xll.ohTrigger(RecalcTrigger,TriggerON)),NA())</f>
        <v>2.8282177420440036E-2</v>
      </c>
      <c r="H2095" s="49">
        <f>_xll.qlCalendarAdvance(IborCalendar,$H2094,B2095,"f",FALSE)</f>
        <v>53982</v>
      </c>
      <c r="I2095" s="49">
        <f>_xll.qlInterestRateIndexValueDate(Index1M,$H2095)</f>
        <v>53986</v>
      </c>
      <c r="J2095" s="52">
        <f>IFERROR(_xll.qlIndexFixing(Index1M,$H2095,TRUE,_xll.ohTrigger(RecalcTrigger,Trigger1M)),NA())</f>
        <v>2.9614190986518029E-2</v>
      </c>
      <c r="K2095" s="52">
        <f>IFERROR(_xll.qlIndexFixing(ONIndex1M,I2095,TRUE,_xll.ohTrigger(RecalcTrigger,Trigger1M)),NA())</f>
        <v>2.9585789848898258E-2</v>
      </c>
      <c r="L2095" s="52">
        <f>IFERROR(_xll.qlIndexFixing(Index3M,H2095,TRUE,_xll.ohTrigger(RecalcTrigger,Trigger3M)),NA())</f>
        <v>3.081618374183381E-2</v>
      </c>
      <c r="M2095" s="52">
        <f>IFERROR(_xll.qlIndexFixing(ONIndex3M,I2095,TRUE,_xll.ohTrigger(RecalcTrigger,Trigger3M)),NA())</f>
        <v>3.0720841793892006E-2</v>
      </c>
      <c r="N2095" s="52">
        <f>IFERROR(_xll.qlIndexFixing(Index6M,$H2095,TRUE,_xll.ohTrigger(RecalcTrigger,Trigger6M)),NA())</f>
        <v>3.17574552716791E-2</v>
      </c>
      <c r="O2095" s="52">
        <f>IFERROR(_xll.qlIndexFixing(ONIndex6M,I2095,TRUE,_xll.ohTrigger(RecalcTrigger,Trigger6M)),NA())</f>
        <v>3.1559006223913499E-2</v>
      </c>
      <c r="P2095" s="52">
        <f>IFERROR(_xll.qlIndexFixing(Index1Y,$H2095,TRUE,_xll.ohTrigger(RecalcTrigger,Trigger1Y)),NA())</f>
        <v>3.2990130863831568E-2</v>
      </c>
      <c r="Q2095" s="52">
        <f>IFERROR(_xll.qlIndexFixing(ONIndex1Y,I2095,TRUE,_xll.ohTrigger(RecalcTrigger,Trigger1Y)),NA())</f>
        <v>3.2635931927726958E-2</v>
      </c>
    </row>
    <row r="2096" spans="2:17" x14ac:dyDescent="0.2">
      <c r="B2096" s="46" t="s">
        <v>51</v>
      </c>
      <c r="D2096" s="49">
        <f>_xll.qlCalendarAdvance(LocalCalendar,$D2095,B2096,"f",FALSE)</f>
        <v>54004</v>
      </c>
      <c r="E2096" s="49">
        <f>_xll.qlInterestRateIndexValueDate(IndexON,D2096)</f>
        <v>54004</v>
      </c>
      <c r="F2096" s="52">
        <f>IFERROR(_xll.qlIndexFixing(IndexON,D2096,TRUE,_xll.ohTrigger(RecalcTrigger,TriggerON)),NA())</f>
        <v>2.8276378779545919E-2</v>
      </c>
      <c r="H2096" s="49">
        <f>_xll.qlCalendarAdvance(IborCalendar,$H2095,B2096,"f",FALSE)</f>
        <v>53989</v>
      </c>
      <c r="I2096" s="49">
        <f>_xll.qlInterestRateIndexValueDate(Index1M,$H2096)</f>
        <v>53993</v>
      </c>
      <c r="J2096" s="52">
        <f>IFERROR(_xll.qlIndexFixing(Index1M,$H2096,TRUE,_xll.ohTrigger(RecalcTrigger,Trigger1M)),NA())</f>
        <v>2.9611349059786019E-2</v>
      </c>
      <c r="K2096" s="52">
        <f>IFERROR(_xll.qlIndexFixing(ONIndex1M,I2096,TRUE,_xll.ohTrigger(RecalcTrigger,Trigger1M)),NA())</f>
        <v>2.9582025591112782E-2</v>
      </c>
      <c r="L2096" s="52">
        <f>IFERROR(_xll.qlIndexFixing(Index3M,H2096,TRUE,_xll.ohTrigger(RecalcTrigger,Trigger3M)),NA())</f>
        <v>3.0812435503729568E-2</v>
      </c>
      <c r="M2096" s="52">
        <f>IFERROR(_xll.qlIndexFixing(ONIndex3M,I2096,TRUE,_xll.ohTrigger(RecalcTrigger,Trigger3M)),NA())</f>
        <v>3.0717166667848517E-2</v>
      </c>
      <c r="N2096" s="52">
        <f>IFERROR(_xll.qlIndexFixing(Index6M,$H2096,TRUE,_xll.ohTrigger(RecalcTrigger,Trigger6M)),NA())</f>
        <v>3.1753244255692044E-2</v>
      </c>
      <c r="O2096" s="52">
        <f>IFERROR(_xll.qlIndexFixing(ONIndex6M,I2096,TRUE,_xll.ohTrigger(RecalcTrigger,Trigger6M)),NA())</f>
        <v>3.155488157305264E-2</v>
      </c>
      <c r="P2096" s="52">
        <f>IFERROR(_xll.qlIndexFixing(Index1Y,$H2096,TRUE,_xll.ohTrigger(RecalcTrigger,Trigger1Y)),NA())</f>
        <v>3.2983180345737162E-2</v>
      </c>
      <c r="Q2096" s="52">
        <f>IFERROR(_xll.qlIndexFixing(ONIndex1Y,I2096,TRUE,_xll.ohTrigger(RecalcTrigger,Trigger1Y)),NA())</f>
        <v>3.2628096959772535E-2</v>
      </c>
    </row>
    <row r="2097" spans="2:17" x14ac:dyDescent="0.2">
      <c r="B2097" s="46" t="s">
        <v>51</v>
      </c>
      <c r="D2097" s="49">
        <f>_xll.qlCalendarAdvance(LocalCalendar,$D2096,B2097,"f",FALSE)</f>
        <v>54011</v>
      </c>
      <c r="E2097" s="49">
        <f>_xll.qlInterestRateIndexValueDate(IndexON,D2097)</f>
        <v>54011</v>
      </c>
      <c r="F2097" s="52">
        <f>IFERROR(_xll.qlIndexFixing(IndexON,D2097,TRUE,_xll.ohTrigger(RecalcTrigger,TriggerON)),NA())</f>
        <v>2.8269287716842229E-2</v>
      </c>
      <c r="H2097" s="49">
        <f>_xll.qlCalendarAdvance(IborCalendar,$H2096,B2097,"f",FALSE)</f>
        <v>53996</v>
      </c>
      <c r="I2097" s="49">
        <f>_xll.qlInterestRateIndexValueDate(Index1M,$H2097)</f>
        <v>54000</v>
      </c>
      <c r="J2097" s="52">
        <f>IFERROR(_xll.qlIndexFixing(Index1M,$H2097,TRUE,_xll.ohTrigger(RecalcTrigger,Trigger1M)),NA())</f>
        <v>2.9605664611400684E-2</v>
      </c>
      <c r="K2097" s="52">
        <f>IFERROR(_xll.qlIndexFixing(ONIndex1M,I2097,TRUE,_xll.ohTrigger(RecalcTrigger,Trigger1M)),NA())</f>
        <v>2.9578254831568174E-2</v>
      </c>
      <c r="L2097" s="52">
        <f>IFERROR(_xll.qlIndexFixing(Index3M,H2097,TRUE,_xll.ohTrigger(RecalcTrigger,Trigger3M)),NA())</f>
        <v>3.0808680424998999E-2</v>
      </c>
      <c r="M2097" s="52">
        <f>IFERROR(_xll.qlIndexFixing(ONIndex3M,I2097,TRUE,_xll.ohTrigger(RecalcTrigger,Trigger3M)),NA())</f>
        <v>3.0713484750517495E-2</v>
      </c>
      <c r="N2097" s="52">
        <f>IFERROR(_xll.qlIndexFixing(Index6M,$H2097,TRUE,_xll.ohTrigger(RecalcTrigger,Trigger6M)),NA())</f>
        <v>3.1749031698492802E-2</v>
      </c>
      <c r="O2097" s="52">
        <f>IFERROR(_xll.qlIndexFixing(ONIndex6M,I2097,TRUE,_xll.ohTrigger(RecalcTrigger,Trigger6M)),NA())</f>
        <v>3.1550755396851926E-2</v>
      </c>
      <c r="P2097" s="52">
        <f>IFERROR(_xll.qlIndexFixing(Index1Y,$H2097,TRUE,_xll.ohTrigger(RecalcTrigger,Trigger1Y)),NA())</f>
        <v>3.2976273849010508E-2</v>
      </c>
      <c r="Q2097" s="52">
        <f>IFERROR(_xll.qlIndexFixing(ONIndex1Y,I2097,TRUE,_xll.ohTrigger(RecalcTrigger,Trigger1Y)),NA())</f>
        <v>3.2620304543460321E-2</v>
      </c>
    </row>
    <row r="2098" spans="2:17" x14ac:dyDescent="0.2">
      <c r="B2098" s="46" t="s">
        <v>51</v>
      </c>
      <c r="D2098" s="49">
        <f>_xll.qlCalendarAdvance(LocalCalendar,$D2097,B2098,"f",FALSE)</f>
        <v>54018</v>
      </c>
      <c r="E2098" s="49">
        <f>_xll.qlInterestRateIndexValueDate(IndexON,D2098)</f>
        <v>54018</v>
      </c>
      <c r="F2098" s="52">
        <f>IFERROR(_xll.qlIndexFixing(IndexON,D2098,TRUE,_xll.ohTrigger(RecalcTrigger,TriggerON)),NA())</f>
        <v>2.8262854426515105E-2</v>
      </c>
      <c r="H2098" s="49">
        <f>_xll.qlCalendarAdvance(IborCalendar,$H2097,B2098,"f",FALSE)</f>
        <v>54003</v>
      </c>
      <c r="I2098" s="49">
        <f>_xll.qlInterestRateIndexValueDate(Index1M,$H2098)</f>
        <v>54008</v>
      </c>
      <c r="J2098" s="52">
        <f>IFERROR(_xll.qlIndexFixing(Index1M,$H2098,TRUE,_xll.ohTrigger(RecalcTrigger,Trigger1M)),NA())</f>
        <v>2.9601321486170562E-2</v>
      </c>
      <c r="K2098" s="52">
        <f>IFERROR(_xll.qlIndexFixing(ONIndex1M,I2098,TRUE,_xll.ohTrigger(RecalcTrigger,Trigger1M)),NA())</f>
        <v>2.9573937430571462E-2</v>
      </c>
      <c r="L2098" s="52">
        <f>IFERROR(_xll.qlIndexFixing(Index3M,H2098,TRUE,_xll.ohTrigger(RecalcTrigger,Trigger3M)),NA())</f>
        <v>3.0804380530196174E-2</v>
      </c>
      <c r="M2098" s="52">
        <f>IFERROR(_xll.qlIndexFixing(ONIndex3M,I2098,TRUE,_xll.ohTrigger(RecalcTrigger,Trigger3M)),NA())</f>
        <v>3.0709268529225398E-2</v>
      </c>
      <c r="N2098" s="52">
        <f>IFERROR(_xll.qlIndexFixing(Index6M,$H2098,TRUE,_xll.ohTrigger(RecalcTrigger,Trigger6M)),NA())</f>
        <v>3.1743124920770166E-2</v>
      </c>
      <c r="O2098" s="52">
        <f>IFERROR(_xll.qlIndexFixing(ONIndex6M,I2098,TRUE,_xll.ohTrigger(RecalcTrigger,Trigger6M)),NA())</f>
        <v>3.1546037898619872E-2</v>
      </c>
      <c r="P2098" s="52">
        <f>IFERROR(_xll.qlIndexFixing(Index1Y,$H2098,TRUE,_xll.ohTrigger(RecalcTrigger,Trigger1Y)),NA())</f>
        <v>3.2968434612460115E-2</v>
      </c>
      <c r="Q2098" s="52">
        <f>IFERROR(_xll.qlIndexFixing(ONIndex1Y,I2098,TRUE,_xll.ohTrigger(RecalcTrigger,Trigger1Y)),NA())</f>
        <v>3.2611451028419225E-2</v>
      </c>
    </row>
    <row r="2099" spans="2:17" x14ac:dyDescent="0.2">
      <c r="B2099" s="46" t="s">
        <v>51</v>
      </c>
      <c r="D2099" s="49">
        <f>_xll.qlCalendarAdvance(LocalCalendar,$D2098,B2099,"f",FALSE)</f>
        <v>54025</v>
      </c>
      <c r="E2099" s="49">
        <f>_xll.qlInterestRateIndexValueDate(IndexON,D2099)</f>
        <v>54025</v>
      </c>
      <c r="F2099" s="52">
        <f>IFERROR(_xll.qlIndexFixing(IndexON,D2099,TRUE,_xll.ohTrigger(RecalcTrigger,TriggerON)),NA())</f>
        <v>2.825642884386248E-2</v>
      </c>
      <c r="H2099" s="49">
        <f>_xll.qlCalendarAdvance(IborCalendar,$H2098,B2099,"f",FALSE)</f>
        <v>54010</v>
      </c>
      <c r="I2099" s="49">
        <f>_xll.qlInterestRateIndexValueDate(Index1M,$H2099)</f>
        <v>54014</v>
      </c>
      <c r="J2099" s="52">
        <f>IFERROR(_xll.qlIndexFixing(Index1M,$H2099,TRUE,_xll.ohTrigger(RecalcTrigger,Trigger1M)),NA())</f>
        <v>2.9598058556947748E-2</v>
      </c>
      <c r="K2099" s="52">
        <f>IFERROR(_xll.qlIndexFixing(ONIndex1M,I2099,TRUE,_xll.ohTrigger(RecalcTrigger,Trigger1M)),NA())</f>
        <v>2.9570693806642012E-2</v>
      </c>
      <c r="L2099" s="52">
        <f>IFERROR(_xll.qlIndexFixing(Index3M,H2099,TRUE,_xll.ohTrigger(RecalcTrigger,Trigger3M)),NA())</f>
        <v>3.0801149745732736E-2</v>
      </c>
      <c r="M2099" s="52">
        <f>IFERROR(_xll.qlIndexFixing(ONIndex3M,I2099,TRUE,_xll.ohTrigger(RecalcTrigger,Trigger3M)),NA())</f>
        <v>3.0706100541992853E-2</v>
      </c>
      <c r="N2099" s="52">
        <f>IFERROR(_xll.qlIndexFixing(Index6M,$H2099,TRUE,_xll.ohTrigger(RecalcTrigger,Trigger6M)),NA())</f>
        <v>3.1739511831454514E-2</v>
      </c>
      <c r="O2099" s="52">
        <f>IFERROR(_xll.qlIndexFixing(ONIndex6M,I2099,TRUE,_xll.ohTrigger(RecalcTrigger,Trigger6M)),NA())</f>
        <v>3.154249846731183E-2</v>
      </c>
      <c r="P2099" s="52">
        <f>IFERROR(_xll.qlIndexFixing(Index1Y,$H2099,TRUE,_xll.ohTrigger(RecalcTrigger,Trigger1Y)),NA())</f>
        <v>3.2962592916079503E-2</v>
      </c>
      <c r="Q2099" s="52">
        <f>IFERROR(_xll.qlIndexFixing(ONIndex1Y,I2099,TRUE,_xll.ohTrigger(RecalcTrigger,Trigger1Y)),NA())</f>
        <v>3.2604847364723355E-2</v>
      </c>
    </row>
    <row r="2100" spans="2:17" x14ac:dyDescent="0.2">
      <c r="B2100" s="46" t="s">
        <v>51</v>
      </c>
      <c r="D2100" s="49">
        <f>_xll.qlCalendarAdvance(LocalCalendar,$D2099,B2100,"f",FALSE)</f>
        <v>54032</v>
      </c>
      <c r="E2100" s="49">
        <f>_xll.qlInterestRateIndexValueDate(IndexON,D2100)</f>
        <v>54032</v>
      </c>
      <c r="F2100" s="52">
        <f>IFERROR(_xll.qlIndexFixing(IndexON,D2100,TRUE,_xll.ohTrigger(RecalcTrigger,TriggerON)),NA())</f>
        <v>2.8250010968857708E-2</v>
      </c>
      <c r="H2100" s="49">
        <f>_xll.qlCalendarAdvance(IborCalendar,$H2099,B2100,"f",FALSE)</f>
        <v>54017</v>
      </c>
      <c r="I2100" s="49">
        <f>_xll.qlInterestRateIndexValueDate(Index1M,$H2100)</f>
        <v>54021</v>
      </c>
      <c r="J2100" s="52">
        <f>IFERROR(_xll.qlIndexFixing(Index1M,$H2100,TRUE,_xll.ohTrigger(RecalcTrigger,Trigger1M)),NA())</f>
        <v>2.9596130727966297E-2</v>
      </c>
      <c r="K2100" s="52">
        <f>IFERROR(_xll.qlIndexFixing(ONIndex1M,I2100,TRUE,_xll.ohTrigger(RecalcTrigger,Trigger1M)),NA())</f>
        <v>2.9566903541660139E-2</v>
      </c>
      <c r="L2100" s="52">
        <f>IFERROR(_xll.qlIndexFixing(Index3M,H2100,TRUE,_xll.ohTrigger(RecalcTrigger,Trigger3M)),NA())</f>
        <v>3.0797374145238747E-2</v>
      </c>
      <c r="M2100" s="52">
        <f>IFERROR(_xll.qlIndexFixing(ONIndex3M,I2100,TRUE,_xll.ohTrigger(RecalcTrigger,Trigger3M)),NA())</f>
        <v>3.0702398250959106E-2</v>
      </c>
      <c r="N2100" s="52">
        <f>IFERROR(_xll.qlIndexFixing(Index6M,$H2100,TRUE,_xll.ohTrigger(RecalcTrigger,Trigger6M)),NA())</f>
        <v>3.1736384779719365E-2</v>
      </c>
      <c r="O2100" s="52">
        <f>IFERROR(_xll.qlIndexFixing(ONIndex6M,I2100,TRUE,_xll.ohTrigger(RecalcTrigger,Trigger6M)),NA())</f>
        <v>3.1538367714372129E-2</v>
      </c>
      <c r="P2100" s="52">
        <f>IFERROR(_xll.qlIndexFixing(Index1Y,$H2100,TRUE,_xll.ohTrigger(RecalcTrigger,Trigger1Y)),NA())</f>
        <v>3.2955818478099516E-2</v>
      </c>
      <c r="Q2100" s="52">
        <f>IFERROR(_xll.qlIndexFixing(ONIndex1Y,I2100,TRUE,_xll.ohTrigger(RecalcTrigger,Trigger1Y)),NA())</f>
        <v>3.2597182602618346E-2</v>
      </c>
    </row>
    <row r="2101" spans="2:17" x14ac:dyDescent="0.2">
      <c r="B2101" s="46" t="s">
        <v>51</v>
      </c>
      <c r="D2101" s="49">
        <f>_xll.qlCalendarAdvance(LocalCalendar,$D2100,B2101,"f",FALSE)</f>
        <v>54039</v>
      </c>
      <c r="E2101" s="49">
        <f>_xll.qlInterestRateIndexValueDate(IndexON,D2101)</f>
        <v>54039</v>
      </c>
      <c r="F2101" s="52">
        <f>IFERROR(_xll.qlIndexFixing(IndexON,D2101,TRUE,_xll.ohTrigger(RecalcTrigger,TriggerON)),NA())</f>
        <v>2.8243600801474145E-2</v>
      </c>
      <c r="H2101" s="49">
        <f>_xll.qlCalendarAdvance(IborCalendar,$H2100,B2101,"f",FALSE)</f>
        <v>54024</v>
      </c>
      <c r="I2101" s="49">
        <f>_xll.qlInterestRateIndexValueDate(Index1M,$H2101)</f>
        <v>54028</v>
      </c>
      <c r="J2101" s="52">
        <f>IFERROR(_xll.qlIndexFixing(Index1M,$H2101,TRUE,_xll.ohTrigger(RecalcTrigger,Trigger1M)),NA())</f>
        <v>2.9591368156301354E-2</v>
      </c>
      <c r="K2101" s="52">
        <f>IFERROR(_xll.qlIndexFixing(ONIndex1M,I2101,TRUE,_xll.ohTrigger(RecalcTrigger,Trigger1M)),NA())</f>
        <v>2.9563106774679326E-2</v>
      </c>
      <c r="L2101" s="52">
        <f>IFERROR(_xll.qlIndexFixing(Index3M,H2101,TRUE,_xll.ohTrigger(RecalcTrigger,Trigger3M)),NA())</f>
        <v>3.0792549618488891E-2</v>
      </c>
      <c r="M2101" s="52">
        <f>IFERROR(_xll.qlIndexFixing(ONIndex3M,I2101,TRUE,_xll.ohTrigger(RecalcTrigger,Trigger3M)),NA())</f>
        <v>3.0698689168477955E-2</v>
      </c>
      <c r="N2101" s="52">
        <f>IFERROR(_xll.qlIndexFixing(Index6M,$H2101,TRUE,_xll.ohTrigger(RecalcTrigger,Trigger6M)),NA())</f>
        <v>3.173216605776967E-2</v>
      </c>
      <c r="O2101" s="52">
        <f>IFERROR(_xll.qlIndexFixing(ONIndex6M,I2101,TRUE,_xll.ohTrigger(RecalcTrigger,Trigger6M)),NA())</f>
        <v>3.1534235435692892E-2</v>
      </c>
      <c r="P2101" s="52">
        <f>IFERROR(_xll.qlIndexFixing(Index1Y,$H2101,TRUE,_xll.ohTrigger(RecalcTrigger,Trigger1Y)),NA())</f>
        <v>3.2949088057935158E-2</v>
      </c>
      <c r="Q2101" s="52">
        <f>IFERROR(_xll.qlIndexFixing(ONIndex1Y,I2101,TRUE,_xll.ohTrigger(RecalcTrigger,Trigger1Y)),NA())</f>
        <v>3.2589560391835803E-2</v>
      </c>
    </row>
    <row r="2102" spans="2:17" x14ac:dyDescent="0.2">
      <c r="B2102" s="46" t="s">
        <v>51</v>
      </c>
      <c r="D2102" s="49">
        <f>_xll.qlCalendarAdvance(LocalCalendar,$D2101,B2102,"f",FALSE)</f>
        <v>54046</v>
      </c>
      <c r="E2102" s="49">
        <f>_xll.qlInterestRateIndexValueDate(IndexON,D2102)</f>
        <v>54046</v>
      </c>
      <c r="F2102" s="52">
        <f>IFERROR(_xll.qlIndexFixing(IndexON,D2102,TRUE,_xll.ohTrigger(RecalcTrigger,TriggerON)),NA())</f>
        <v>2.8237198341685144E-2</v>
      </c>
      <c r="H2102" s="49">
        <f>_xll.qlCalendarAdvance(IborCalendar,$H2101,B2102,"f",FALSE)</f>
        <v>54031</v>
      </c>
      <c r="I2102" s="49">
        <f>_xll.qlInterestRateIndexValueDate(Index1M,$H2102)</f>
        <v>54035</v>
      </c>
      <c r="J2102" s="52">
        <f>IFERROR(_xll.qlIndexFixing(Index1M,$H2102,TRUE,_xll.ohTrigger(RecalcTrigger,Trigger1M)),NA())</f>
        <v>2.9587541542929377E-2</v>
      </c>
      <c r="K2102" s="52">
        <f>IFERROR(_xll.qlIndexFixing(ONIndex1M,I2102,TRUE,_xll.ohTrigger(RecalcTrigger,Trigger1M)),NA())</f>
        <v>2.9559303505779511E-2</v>
      </c>
      <c r="L2102" s="52">
        <f>IFERROR(_xll.qlIndexFixing(Index3M,H2102,TRUE,_xll.ohTrigger(RecalcTrigger,Trigger3M)),NA())</f>
        <v>3.0788761148309564E-2</v>
      </c>
      <c r="M2102" s="52">
        <f>IFERROR(_xll.qlIndexFixing(ONIndex3M,I2102,TRUE,_xll.ohTrigger(RecalcTrigger,Trigger3M)),NA())</f>
        <v>3.0694973294869143E-2</v>
      </c>
      <c r="N2102" s="52">
        <f>IFERROR(_xll.qlIndexFixing(Index6M,$H2102,TRUE,_xll.ohTrigger(RecalcTrigger,Trigger6M)),NA())</f>
        <v>3.1727945794657139E-2</v>
      </c>
      <c r="O2102" s="52">
        <f>IFERROR(_xll.qlIndexFixing(ONIndex6M,I2102,TRUE,_xll.ohTrigger(RecalcTrigger,Trigger6M)),NA())</f>
        <v>3.1530101631513929E-2</v>
      </c>
      <c r="P2102" s="52">
        <f>IFERROR(_xll.qlIndexFixing(Index1Y,$H2102,TRUE,_xll.ohTrigger(RecalcTrigger,Trigger1Y)),NA())</f>
        <v>3.2942401654712579E-2</v>
      </c>
      <c r="Q2102" s="52">
        <f>IFERROR(_xll.qlIndexFixing(ONIndex1Y,I2102,TRUE,_xll.ohTrigger(RecalcTrigger,Trigger1Y)),NA())</f>
        <v>3.2581980732615534E-2</v>
      </c>
    </row>
    <row r="2103" spans="2:17" x14ac:dyDescent="0.2">
      <c r="B2103" s="46" t="s">
        <v>51</v>
      </c>
      <c r="D2103" s="49">
        <f>_xll.qlCalendarAdvance(LocalCalendar,$D2102,B2103,"f",FALSE)</f>
        <v>54053</v>
      </c>
      <c r="E2103" s="49">
        <f>_xll.qlInterestRateIndexValueDate(IndexON,D2103)</f>
        <v>54053</v>
      </c>
      <c r="F2103" s="52">
        <f>IFERROR(_xll.qlIndexFixing(IndexON,D2103,TRUE,_xll.ohTrigger(RecalcTrigger,TriggerON)),NA())</f>
        <v>2.8230803589650577E-2</v>
      </c>
      <c r="H2103" s="49">
        <f>_xll.qlCalendarAdvance(IborCalendar,$H2102,B2103,"f",FALSE)</f>
        <v>54038</v>
      </c>
      <c r="I2103" s="49">
        <f>_xll.qlInterestRateIndexValueDate(Index1M,$H2103)</f>
        <v>54042</v>
      </c>
      <c r="J2103" s="52">
        <f>IFERROR(_xll.qlIndexFixing(Index1M,$H2103,TRUE,_xll.ohTrigger(RecalcTrigger,Trigger1M)),NA())</f>
        <v>2.9583708412904374E-2</v>
      </c>
      <c r="K2103" s="52">
        <f>IFERROR(_xll.qlIndexFixing(ONIndex1M,I2103,TRUE,_xll.ohTrigger(RecalcTrigger,Trigger1M)),NA())</f>
        <v>2.9555493735040628E-2</v>
      </c>
      <c r="L2103" s="52">
        <f>IFERROR(_xll.qlIndexFixing(Index3M,H2103,TRUE,_xll.ohTrigger(RecalcTrigger,Trigger3M)),NA())</f>
        <v>3.0784965838161649E-2</v>
      </c>
      <c r="M2103" s="52">
        <f>IFERROR(_xll.qlIndexFixing(ONIndex3M,I2103,TRUE,_xll.ohTrigger(RecalcTrigger,Trigger3M)),NA())</f>
        <v>3.0691250629812927E-2</v>
      </c>
      <c r="N2103" s="52">
        <f>IFERROR(_xll.qlIndexFixing(Index6M,$H2103,TRUE,_xll.ohTrigger(RecalcTrigger,Trigger6M)),NA())</f>
        <v>3.1723723990391396E-2</v>
      </c>
      <c r="O2103" s="52">
        <f>IFERROR(_xll.qlIndexFixing(ONIndex6M,I2103,TRUE,_xll.ohTrigger(RecalcTrigger,Trigger6M)),NA())</f>
        <v>3.152596630183524E-2</v>
      </c>
      <c r="P2103" s="52">
        <f>IFERROR(_xll.qlIndexFixing(Index1Y,$H2103,TRUE,_xll.ohTrigger(RecalcTrigger,Trigger1Y)),NA())</f>
        <v>3.2935759267563855E-2</v>
      </c>
      <c r="Q2103" s="52">
        <f>IFERROR(_xll.qlIndexFixing(ONIndex1Y,I2103,TRUE,_xll.ohTrigger(RecalcTrigger,Trigger1Y)),NA())</f>
        <v>3.2574443624637794E-2</v>
      </c>
    </row>
    <row r="2104" spans="2:17" x14ac:dyDescent="0.2">
      <c r="B2104" s="46" t="s">
        <v>51</v>
      </c>
      <c r="D2104" s="49">
        <f>_xll.qlCalendarAdvance(LocalCalendar,$D2103,B2104,"f",FALSE)</f>
        <v>54060</v>
      </c>
      <c r="E2104" s="49">
        <f>_xll.qlInterestRateIndexValueDate(IndexON,D2104)</f>
        <v>54060</v>
      </c>
      <c r="F2104" s="52">
        <f>IFERROR(_xll.qlIndexFixing(IndexON,D2104,TRUE,_xll.ohTrigger(RecalcTrigger,TriggerON)),NA())</f>
        <v>2.8224416545210573E-2</v>
      </c>
      <c r="H2104" s="49">
        <f>_xll.qlCalendarAdvance(IborCalendar,$H2103,B2104,"f",FALSE)</f>
        <v>54045</v>
      </c>
      <c r="I2104" s="49">
        <f>_xll.qlInterestRateIndexValueDate(Index1M,$H2104)</f>
        <v>54049</v>
      </c>
      <c r="J2104" s="52">
        <f>IFERROR(_xll.qlIndexFixing(Index1M,$H2104,TRUE,_xll.ohTrigger(RecalcTrigger,Trigger1M)),NA())</f>
        <v>2.9579868766236663E-2</v>
      </c>
      <c r="K2104" s="52">
        <f>IFERROR(_xll.qlIndexFixing(ONIndex1M,I2104,TRUE,_xll.ohTrigger(RecalcTrigger,Trigger1M)),NA())</f>
        <v>2.955167746262255E-2</v>
      </c>
      <c r="L2104" s="52">
        <f>IFERROR(_xll.qlIndexFixing(Index3M,H2104,TRUE,_xll.ohTrigger(RecalcTrigger,Trigger3M)),NA())</f>
        <v>3.0781163688067978E-2</v>
      </c>
      <c r="M2104" s="52">
        <f>IFERROR(_xll.qlIndexFixing(ONIndex3M,I2104,TRUE,_xll.ohTrigger(RecalcTrigger,Trigger3M)),NA())</f>
        <v>3.0687521173629051E-2</v>
      </c>
      <c r="N2104" s="52">
        <f>IFERROR(_xll.qlIndexFixing(Index6M,$H2104,TRUE,_xll.ohTrigger(RecalcTrigger,Trigger6M)),NA())</f>
        <v>3.1719500644982482E-2</v>
      </c>
      <c r="O2104" s="52">
        <f>IFERROR(_xll.qlIndexFixing(ONIndex6M,I2104,TRUE,_xll.ohTrigger(RecalcTrigger,Trigger6M)),NA())</f>
        <v>3.1521829446656824E-2</v>
      </c>
      <c r="P2104" s="52">
        <f>IFERROR(_xll.qlIndexFixing(Index1Y,$H2104,TRUE,_xll.ohTrigger(RecalcTrigger,Trigger1Y)),NA())</f>
        <v>3.2929160895627363E-2</v>
      </c>
      <c r="Q2104" s="52">
        <f>IFERROR(_xll.qlIndexFixing(ONIndex1Y,I2104,TRUE,_xll.ohTrigger(RecalcTrigger,Trigger1Y)),NA())</f>
        <v>3.2566949068142392E-2</v>
      </c>
    </row>
    <row r="2105" spans="2:17" x14ac:dyDescent="0.2">
      <c r="B2105" s="46" t="s">
        <v>51</v>
      </c>
      <c r="D2105" s="49">
        <f>_xll.qlCalendarAdvance(LocalCalendar,$D2104,B2105,"f",FALSE)</f>
        <v>54067</v>
      </c>
      <c r="E2105" s="49">
        <f>_xll.qlInterestRateIndexValueDate(IndexON,D2105)</f>
        <v>54067</v>
      </c>
      <c r="F2105" s="52">
        <f>IFERROR(_xll.qlIndexFixing(IndexON,D2105,TRUE,_xll.ohTrigger(RecalcTrigger,TriggerON)),NA())</f>
        <v>2.8218037208391777E-2</v>
      </c>
      <c r="H2105" s="49">
        <f>_xll.qlCalendarAdvance(IborCalendar,$H2104,B2105,"f",FALSE)</f>
        <v>54053</v>
      </c>
      <c r="I2105" s="49">
        <f>_xll.qlInterestRateIndexValueDate(Index1M,$H2105)</f>
        <v>54057</v>
      </c>
      <c r="J2105" s="52">
        <f>IFERROR(_xll.qlIndexFixing(Index1M,$H2105,TRUE,_xll.ohTrigger(RecalcTrigger,Trigger1M)),NA())</f>
        <v>2.9575472619061342E-2</v>
      </c>
      <c r="K2105" s="52">
        <f>IFERROR(_xll.qlIndexFixing(ONIndex1M,I2105,TRUE,_xll.ohTrigger(RecalcTrigger,Trigger1M)),NA())</f>
        <v>2.9548247197630495E-2</v>
      </c>
      <c r="L2105" s="52">
        <f>IFERROR(_xll.qlIndexFixing(Index3M,H2105,TRUE,_xll.ohTrigger(RecalcTrigger,Trigger3M)),NA())</f>
        <v>3.0776809998252285E-2</v>
      </c>
      <c r="M2105" s="52">
        <f>IFERROR(_xll.qlIndexFixing(ONIndex3M,I2105,TRUE,_xll.ohTrigger(RecalcTrigger,Trigger3M)),NA())</f>
        <v>3.0684290963969296E-2</v>
      </c>
      <c r="N2105" s="52">
        <f>IFERROR(_xll.qlIndexFixing(Index6M,$H2105,TRUE,_xll.ohTrigger(RecalcTrigger,Trigger6M)),NA())</f>
        <v>3.1713584891475403E-2</v>
      </c>
      <c r="O2105" s="52">
        <f>IFERROR(_xll.qlIndexFixing(ONIndex6M,I2105,TRUE,_xll.ohTrigger(RecalcTrigger,Trigger6M)),NA())</f>
        <v>3.1518183663261645E-2</v>
      </c>
      <c r="P2105" s="52">
        <f>IFERROR(_xll.qlIndexFixing(Index1Y,$H2105,TRUE,_xll.ohTrigger(RecalcTrigger,Trigger1Y)),NA())</f>
        <v>3.2921673794207205E-2</v>
      </c>
      <c r="Q2105" s="52">
        <f>IFERROR(_xll.qlIndexFixing(ONIndex1Y,I2105,TRUE,_xll.ohTrigger(RecalcTrigger,Trigger1Y)),NA())</f>
        <v>3.2559378095453617E-2</v>
      </c>
    </row>
    <row r="2106" spans="2:17" x14ac:dyDescent="0.2">
      <c r="B2106" s="46" t="s">
        <v>51</v>
      </c>
      <c r="D2106" s="49">
        <f>_xll.qlCalendarAdvance(LocalCalendar,$D2105,B2106,"f",FALSE)</f>
        <v>54074</v>
      </c>
      <c r="E2106" s="49">
        <f>_xll.qlInterestRateIndexValueDate(IndexON,D2106)</f>
        <v>54074</v>
      </c>
      <c r="F2106" s="52">
        <f>IFERROR(_xll.qlIndexFixing(IndexON,D2106,TRUE,_xll.ohTrigger(RecalcTrigger,TriggerON)),NA())</f>
        <v>2.8212316124245351E-2</v>
      </c>
      <c r="H2106" s="49">
        <f>_xll.qlCalendarAdvance(IborCalendar,$H2105,B2106,"f",FALSE)</f>
        <v>54060</v>
      </c>
      <c r="I2106" s="49">
        <f>_xll.qlInterestRateIndexValueDate(Index1M,$H2106)</f>
        <v>54064</v>
      </c>
      <c r="J2106" s="52">
        <f>IFERROR(_xll.qlIndexFixing(Index1M,$H2106,TRUE,_xll.ohTrigger(RecalcTrigger,Trigger1M)),NA())</f>
        <v>2.9571619008175464E-2</v>
      </c>
      <c r="K2106" s="52">
        <f>IFERROR(_xll.qlIndexFixing(ONIndex1M,I2106,TRUE,_xll.ohTrigger(RecalcTrigger,Trigger1M)),NA())</f>
        <v>2.9543477841800225E-2</v>
      </c>
      <c r="L2106" s="52">
        <f>IFERROR(_xll.qlIndexFixing(Index3M,H2106,TRUE,_xll.ohTrigger(RecalcTrigger,Trigger3M)),NA())</f>
        <v>3.0772993191191984E-2</v>
      </c>
      <c r="M2106" s="52">
        <f>IFERROR(_xll.qlIndexFixing(ONIndex3M,I2106,TRUE,_xll.ohTrigger(RecalcTrigger,Trigger3M)),NA())</f>
        <v>3.0679506613253693E-2</v>
      </c>
      <c r="N2106" s="52">
        <f>IFERROR(_xll.qlIndexFixing(Index6M,$H2106,TRUE,_xll.ohTrigger(RecalcTrigger,Trigger6M)),NA())</f>
        <v>3.1709358723064136E-2</v>
      </c>
      <c r="O2106" s="52">
        <f>IFERROR(_xll.qlIndexFixing(ONIndex6M,I2106,TRUE,_xll.ohTrigger(RecalcTrigger,Trigger6M)),NA())</f>
        <v>3.1512959619783842E-2</v>
      </c>
      <c r="P2106" s="52">
        <f>IFERROR(_xll.qlIndexFixing(Index1Y,$H2106,TRUE,_xll.ohTrigger(RecalcTrigger,Trigger1Y)),NA())</f>
        <v>3.2915169737704433E-2</v>
      </c>
      <c r="Q2106" s="52">
        <f>IFERROR(_xll.qlIndexFixing(ONIndex1Y,I2106,TRUE,_xll.ohTrigger(RecalcTrigger,Trigger1Y)),NA())</f>
        <v>3.2551032589607232E-2</v>
      </c>
    </row>
    <row r="2107" spans="2:17" x14ac:dyDescent="0.2">
      <c r="B2107" s="46" t="s">
        <v>51</v>
      </c>
      <c r="D2107" s="49">
        <f>_xll.qlCalendarAdvance(LocalCalendar,$D2106,B2107,"f",FALSE)</f>
        <v>54081</v>
      </c>
      <c r="E2107" s="49">
        <f>_xll.qlInterestRateIndexValueDate(IndexON,D2107)</f>
        <v>54081</v>
      </c>
      <c r="F2107" s="52">
        <f>IFERROR(_xll.qlIndexFixing(IndexON,D2107,TRUE,_xll.ohTrigger(RecalcTrigger,TriggerON)),NA())</f>
        <v>2.82053016576711E-2</v>
      </c>
      <c r="H2107" s="49">
        <f>_xll.qlCalendarAdvance(IborCalendar,$H2106,B2107,"f",FALSE)</f>
        <v>54067</v>
      </c>
      <c r="I2107" s="49">
        <f>_xll.qlInterestRateIndexValueDate(Index1M,$H2107)</f>
        <v>54071</v>
      </c>
      <c r="J2107" s="52">
        <f>IFERROR(_xll.qlIndexFixing(Index1M,$H2107,TRUE,_xll.ohTrigger(RecalcTrigger,Trigger1M)),NA())</f>
        <v>2.9567758880664926E-2</v>
      </c>
      <c r="K2107" s="52">
        <f>IFERROR(_xll.qlIndexFixing(ONIndex1M,I2107,TRUE,_xll.ohTrigger(RecalcTrigger,Trigger1M)),NA())</f>
        <v>2.9539641134928019E-2</v>
      </c>
      <c r="L2107" s="52">
        <f>IFERROR(_xll.qlIndexFixing(Index3M,H2107,TRUE,_xll.ohTrigger(RecalcTrigger,Trigger3M)),NA())</f>
        <v>3.0769169544245668E-2</v>
      </c>
      <c r="M2107" s="52">
        <f>IFERROR(_xll.qlIndexFixing(ONIndex3M,I2107,TRUE,_xll.ohTrigger(RecalcTrigger,Trigger3M)),NA())</f>
        <v>3.0675755813103223E-2</v>
      </c>
      <c r="N2107" s="52">
        <f>IFERROR(_xll.qlIndexFixing(Index6M,$H2107,TRUE,_xll.ohTrigger(RecalcTrigger,Trigger6M)),NA())</f>
        <v>3.1705131013624897E-2</v>
      </c>
      <c r="O2107" s="52">
        <f>IFERROR(_xll.qlIndexFixing(ONIndex6M,I2107,TRUE,_xll.ohTrigger(RecalcTrigger,Trigger6M)),NA())</f>
        <v>3.1508817969960745E-2</v>
      </c>
      <c r="P2107" s="52">
        <f>IFERROR(_xll.qlIndexFixing(Index1Y,$H2107,TRUE,_xll.ohTrigger(RecalcTrigger,Trigger1Y)),NA())</f>
        <v>3.2908709693740622E-2</v>
      </c>
      <c r="Q2107" s="52">
        <f>IFERROR(_xll.qlIndexFixing(ONIndex1Y,I2107,TRUE,_xll.ohTrigger(RecalcTrigger,Trigger1Y)),NA())</f>
        <v>3.2543671766056548E-2</v>
      </c>
    </row>
    <row r="2108" spans="2:17" x14ac:dyDescent="0.2">
      <c r="B2108" s="46" t="s">
        <v>51</v>
      </c>
      <c r="D2108" s="49">
        <f>_xll.qlCalendarAdvance(LocalCalendar,$D2107,B2108,"f",FALSE)</f>
        <v>54088</v>
      </c>
      <c r="E2108" s="49">
        <f>_xll.qlInterestRateIndexValueDate(IndexON,D2108)</f>
        <v>54088</v>
      </c>
      <c r="F2108" s="52">
        <f>IFERROR(_xll.qlIndexFixing(IndexON,D2108,TRUE,_xll.ohTrigger(RecalcTrigger,TriggerON)),NA())</f>
        <v>2.8198945443769219E-2</v>
      </c>
      <c r="H2108" s="49">
        <f>_xll.qlCalendarAdvance(IborCalendar,$H2107,B2108,"f",FALSE)</f>
        <v>54074</v>
      </c>
      <c r="I2108" s="49">
        <f>_xll.qlInterestRateIndexValueDate(Index1M,$H2108)</f>
        <v>54078</v>
      </c>
      <c r="J2108" s="52">
        <f>IFERROR(_xll.qlIndexFixing(Index1M,$H2108,TRUE,_xll.ohTrigger(RecalcTrigger,Trigger1M)),NA())</f>
        <v>2.956389223654262E-2</v>
      </c>
      <c r="K2108" s="52">
        <f>IFERROR(_xll.qlIndexFixing(ONIndex1M,I2108,TRUE,_xll.ohTrigger(RecalcTrigger,Trigger1M)),NA())</f>
        <v>2.9535797926216745E-2</v>
      </c>
      <c r="L2108" s="52">
        <f>IFERROR(_xll.qlIndexFixing(Index3M,H2108,TRUE,_xll.ohTrigger(RecalcTrigger,Trigger3M)),NA())</f>
        <v>3.0765339057430896E-2</v>
      </c>
      <c r="M2108" s="52">
        <f>IFERROR(_xll.qlIndexFixing(ONIndex3M,I2108,TRUE,_xll.ohTrigger(RecalcTrigger,Trigger3M)),NA())</f>
        <v>3.0671998221505348E-2</v>
      </c>
      <c r="N2108" s="52">
        <f>IFERROR(_xll.qlIndexFixing(Index6M,$H2108,TRUE,_xll.ohTrigger(RecalcTrigger,Trigger6M)),NA())</f>
        <v>3.1700901763167366E-2</v>
      </c>
      <c r="O2108" s="52">
        <f>IFERROR(_xll.qlIndexFixing(ONIndex6M,I2108,TRUE,_xll.ohTrigger(RecalcTrigger,Trigger6M)),NA())</f>
        <v>3.1504674794557985E-2</v>
      </c>
      <c r="P2108" s="52">
        <f>IFERROR(_xll.qlIndexFixing(Index1Y,$H2108,TRUE,_xll.ohTrigger(RecalcTrigger,Trigger1Y)),NA())</f>
        <v>3.2902293661476893E-2</v>
      </c>
      <c r="Q2108" s="52">
        <f>IFERROR(_xll.qlIndexFixing(ONIndex1Y,I2108,TRUE,_xll.ohTrigger(RecalcTrigger,Trigger1Y)),NA())</f>
        <v>3.2536353493828329E-2</v>
      </c>
    </row>
    <row r="2109" spans="2:17" x14ac:dyDescent="0.2">
      <c r="B2109" s="46" t="s">
        <v>51</v>
      </c>
      <c r="D2109" s="49">
        <f>_xll.qlCalendarAdvance(LocalCalendar,$D2108,B2109,"f",FALSE)</f>
        <v>54095</v>
      </c>
      <c r="E2109" s="49">
        <f>_xll.qlInterestRateIndexValueDate(IndexON,D2109)</f>
        <v>54095</v>
      </c>
      <c r="F2109" s="52">
        <f>IFERROR(_xll.qlIndexFixing(IndexON,D2109,TRUE,_xll.ohTrigger(RecalcTrigger,TriggerON)),NA())</f>
        <v>2.8192596937488545E-2</v>
      </c>
      <c r="H2109" s="49">
        <f>_xll.qlCalendarAdvance(IborCalendar,$H2108,B2109,"f",FALSE)</f>
        <v>54081</v>
      </c>
      <c r="I2109" s="49">
        <f>_xll.qlInterestRateIndexValueDate(Index1M,$H2109)</f>
        <v>54085</v>
      </c>
      <c r="J2109" s="52">
        <f>IFERROR(_xll.qlIndexFixing(Index1M,$H2109,TRUE,_xll.ohTrigger(RecalcTrigger,Trigger1M)),NA())</f>
        <v>2.9560019075803391E-2</v>
      </c>
      <c r="K2109" s="52">
        <f>IFERROR(_xll.qlIndexFixing(ONIndex1M,I2109,TRUE,_xll.ohTrigger(RecalcTrigger,Trigger1M)),NA())</f>
        <v>2.9531948215666404E-2</v>
      </c>
      <c r="L2109" s="52">
        <f>IFERROR(_xll.qlIndexFixing(Index3M,H2109,TRUE,_xll.ohTrigger(RecalcTrigger,Trigger3M)),NA())</f>
        <v>3.0761501730773147E-2</v>
      </c>
      <c r="M2109" s="52">
        <f>IFERROR(_xll.qlIndexFixing(ONIndex3M,I2109,TRUE,_xll.ohTrigger(RecalcTrigger,Trigger3M)),NA())</f>
        <v>3.0668233838939685E-2</v>
      </c>
      <c r="N2109" s="52">
        <f>IFERROR(_xll.qlIndexFixing(Index6M,$H2109,TRUE,_xll.ohTrigger(RecalcTrigger,Trigger6M)),NA())</f>
        <v>3.1696670971702506E-2</v>
      </c>
      <c r="O2109" s="52">
        <f>IFERROR(_xll.qlIndexFixing(ONIndex6M,I2109,TRUE,_xll.ohTrigger(RecalcTrigger,Trigger6M)),NA())</f>
        <v>3.1500530093655499E-2</v>
      </c>
      <c r="P2109" s="52">
        <f>IFERROR(_xll.qlIndexFixing(Index1Y,$H2109,TRUE,_xll.ohTrigger(RecalcTrigger,Trigger1Y)),NA())</f>
        <v>3.2895921640081559E-2</v>
      </c>
      <c r="Q2109" s="52">
        <f>IFERROR(_xll.qlIndexFixing(ONIndex1Y,I2109,TRUE,_xll.ohTrigger(RecalcTrigger,Trigger1Y)),NA())</f>
        <v>3.2529077773322257E-2</v>
      </c>
    </row>
    <row r="2110" spans="2:17" x14ac:dyDescent="0.2">
      <c r="B2110" s="46" t="s">
        <v>51</v>
      </c>
      <c r="D2110" s="49">
        <f>_xll.qlCalendarAdvance(LocalCalendar,$D2109,B2110,"f",FALSE)</f>
        <v>54102</v>
      </c>
      <c r="E2110" s="49">
        <f>_xll.qlInterestRateIndexValueDate(IndexON,D2110)</f>
        <v>54102</v>
      </c>
      <c r="F2110" s="52">
        <f>IFERROR(_xll.qlIndexFixing(IndexON,D2110,TRUE,_xll.ohTrigger(RecalcTrigger,TriggerON)),NA())</f>
        <v>2.8186906896103814E-2</v>
      </c>
      <c r="H2110" s="49">
        <f>_xll.qlCalendarAdvance(IborCalendar,$H2109,B2110,"f",FALSE)</f>
        <v>54088</v>
      </c>
      <c r="I2110" s="49">
        <f>_xll.qlInterestRateIndexValueDate(Index1M,$H2110)</f>
        <v>54092</v>
      </c>
      <c r="J2110" s="52">
        <f>IFERROR(_xll.qlIndexFixing(Index1M,$H2110,TRUE,_xll.ohTrigger(RecalcTrigger,Trigger1M)),NA())</f>
        <v>2.9554270229172973E-2</v>
      </c>
      <c r="K2110" s="52">
        <f>IFERROR(_xll.qlIndexFixing(ONIndex1M,I2110,TRUE,_xll.ohTrigger(RecalcTrigger,Trigger1M)),NA())</f>
        <v>2.9528092003356932E-2</v>
      </c>
      <c r="L2110" s="52">
        <f>IFERROR(_xll.qlIndexFixing(Index3M,H2110,TRUE,_xll.ohTrigger(RecalcTrigger,Trigger3M)),NA())</f>
        <v>3.075765756428472E-2</v>
      </c>
      <c r="M2110" s="52">
        <f>IFERROR(_xll.qlIndexFixing(ONIndex3M,I2110,TRUE,_xll.ohTrigger(RecalcTrigger,Trigger3M)),NA())</f>
        <v>3.0664462664926617E-2</v>
      </c>
      <c r="N2110" s="52">
        <f>IFERROR(_xll.qlIndexFixing(Index6M,$H2110,TRUE,_xll.ohTrigger(RecalcTrigger,Trigger6M)),NA())</f>
        <v>3.1692438639239109E-2</v>
      </c>
      <c r="O2110" s="52">
        <f>IFERROR(_xll.qlIndexFixing(ONIndex6M,I2110,TRUE,_xll.ohTrigger(RecalcTrigger,Trigger6M)),NA())</f>
        <v>3.149638386717335E-2</v>
      </c>
      <c r="P2110" s="52">
        <f>IFERROR(_xll.qlIndexFixing(Index1Y,$H2110,TRUE,_xll.ohTrigger(RecalcTrigger,Trigger1Y)),NA())</f>
        <v>3.2889593628726205E-2</v>
      </c>
      <c r="Q2110" s="52">
        <f>IFERROR(_xll.qlIndexFixing(ONIndex1Y,I2110,TRUE,_xll.ohTrigger(RecalcTrigger,Trigger1Y)),NA())</f>
        <v>3.2521844603978778E-2</v>
      </c>
    </row>
    <row r="2111" spans="2:17" x14ac:dyDescent="0.2">
      <c r="B2111" s="46" t="s">
        <v>51</v>
      </c>
      <c r="D2111" s="49">
        <f>_xll.qlCalendarAdvance(LocalCalendar,$D2110,B2111,"f",FALSE)</f>
        <v>54109</v>
      </c>
      <c r="E2111" s="49">
        <f>_xll.qlInterestRateIndexValueDate(IndexON,D2111)</f>
        <v>54109</v>
      </c>
      <c r="F2111" s="52">
        <f>IFERROR(_xll.qlIndexFixing(IndexON,D2111,TRUE,_xll.ohTrigger(RecalcTrigger,TriggerON)),NA())</f>
        <v>2.8179923047844113E-2</v>
      </c>
      <c r="H2111" s="49">
        <f>_xll.qlCalendarAdvance(IborCalendar,$H2110,B2111,"f",FALSE)</f>
        <v>54095</v>
      </c>
      <c r="I2111" s="49">
        <f>_xll.qlInterestRateIndexValueDate(Index1M,$H2111)</f>
        <v>54099</v>
      </c>
      <c r="J2111" s="52">
        <f>IFERROR(_xll.qlIndexFixing(Index1M,$H2111,TRUE,_xll.ohTrigger(RecalcTrigger,Trigger1M)),NA())</f>
        <v>2.9550385603244456E-2</v>
      </c>
      <c r="K2111" s="52">
        <f>IFERROR(_xll.qlIndexFixing(ONIndex1M,I2111,TRUE,_xll.ohTrigger(RecalcTrigger,Trigger1M)),NA())</f>
        <v>2.952422928904852E-2</v>
      </c>
      <c r="L2111" s="52">
        <f>IFERROR(_xll.qlIndexFixing(Index3M,H2111,TRUE,_xll.ohTrigger(RecalcTrigger,Trigger3M)),NA())</f>
        <v>3.0752772708023457E-2</v>
      </c>
      <c r="M2111" s="52">
        <f>IFERROR(_xll.qlIndexFixing(ONIndex3M,I2111,TRUE,_xll.ohTrigger(RecalcTrigger,Trigger3M)),NA())</f>
        <v>3.0660684699705953E-2</v>
      </c>
      <c r="N2111" s="52">
        <f>IFERROR(_xll.qlIndexFixing(Index6M,$H2111,TRUE,_xll.ohTrigger(RecalcTrigger,Trigger6M)),NA())</f>
        <v>3.1688204765787716E-2</v>
      </c>
      <c r="O2111" s="52">
        <f>IFERROR(_xll.qlIndexFixing(ONIndex6M,I2111,TRUE,_xll.ohTrigger(RecalcTrigger,Trigger6M)),NA())</f>
        <v>3.1492236115031602E-2</v>
      </c>
      <c r="P2111" s="52">
        <f>IFERROR(_xll.qlIndexFixing(Index1Y,$H2111,TRUE,_xll.ohTrigger(RecalcTrigger,Trigger1Y)),NA())</f>
        <v>3.2883309626589634E-2</v>
      </c>
      <c r="Q2111" s="52">
        <f>IFERROR(_xll.qlIndexFixing(ONIndex1Y,I2111,TRUE,_xll.ohTrigger(RecalcTrigger,Trigger1Y)),NA())</f>
        <v>3.25146539860377E-2</v>
      </c>
    </row>
    <row r="2112" spans="2:17" x14ac:dyDescent="0.2">
      <c r="B2112" s="46" t="s">
        <v>51</v>
      </c>
      <c r="D2112" s="49">
        <f>_xll.qlCalendarAdvance(LocalCalendar,$D2111,B2112,"f",FALSE)</f>
        <v>54116</v>
      </c>
      <c r="E2112" s="49">
        <f>_xll.qlInterestRateIndexValueDate(IndexON,D2112)</f>
        <v>54116</v>
      </c>
      <c r="F2112" s="52">
        <f>IFERROR(_xll.qlIndexFixing(IndexON,D2112,TRUE,_xll.ohTrigger(RecalcTrigger,TriggerON)),NA())</f>
        <v>2.8173597664480354E-2</v>
      </c>
      <c r="H2112" s="49">
        <f>_xll.qlCalendarAdvance(IborCalendar,$H2111,B2112,"f",FALSE)</f>
        <v>54102</v>
      </c>
      <c r="I2112" s="49">
        <f>_xll.qlInterestRateIndexValueDate(Index1M,$H2112)</f>
        <v>54106</v>
      </c>
      <c r="J2112" s="52">
        <f>IFERROR(_xll.qlIndexFixing(Index1M,$H2112,TRUE,_xll.ohTrigger(RecalcTrigger,Trigger1M)),NA())</f>
        <v>2.9546494461711332E-2</v>
      </c>
      <c r="K2112" s="52">
        <f>IFERROR(_xll.qlIndexFixing(ONIndex1M,I2112,TRUE,_xll.ohTrigger(RecalcTrigger,Trigger1M)),NA())</f>
        <v>2.9520360072980978E-2</v>
      </c>
      <c r="L2112" s="52">
        <f>IFERROR(_xll.qlIndexFixing(Index3M,H2112,TRUE,_xll.ohTrigger(RecalcTrigger,Trigger3M)),NA())</f>
        <v>3.0748915678713296E-2</v>
      </c>
      <c r="M2112" s="52">
        <f>IFERROR(_xll.qlIndexFixing(ONIndex3M,I2112,TRUE,_xll.ohTrigger(RecalcTrigger,Trigger3M)),NA())</f>
        <v>3.0656899943197757E-2</v>
      </c>
      <c r="N2112" s="52">
        <f>IFERROR(_xll.qlIndexFixing(Index6M,$H2112,TRUE,_xll.ohTrigger(RecalcTrigger,Trigger6M)),NA())</f>
        <v>3.1683969351357991E-2</v>
      </c>
      <c r="O2112" s="52">
        <f>IFERROR(_xll.qlIndexFixing(ONIndex6M,I2112,TRUE,_xll.ohTrigger(RecalcTrigger,Trigger6M)),NA())</f>
        <v>3.148808683755E-2</v>
      </c>
      <c r="P2112" s="52">
        <f>IFERROR(_xll.qlIndexFixing(Index1Y,$H2112,TRUE,_xll.ohTrigger(RecalcTrigger,Trigger1Y)),NA())</f>
        <v>3.2877069632856325E-2</v>
      </c>
      <c r="Q2112" s="52">
        <f>IFERROR(_xll.qlIndexFixing(ONIndex1Y,I2112,TRUE,_xll.ohTrigger(RecalcTrigger,Trigger1Y)),NA())</f>
        <v>3.2507505919499025E-2</v>
      </c>
    </row>
    <row r="2113" spans="2:17" x14ac:dyDescent="0.2">
      <c r="B2113" s="46" t="s">
        <v>51</v>
      </c>
      <c r="D2113" s="49">
        <f>_xll.qlCalendarAdvance(LocalCalendar,$D2112,B2113,"f",FALSE)</f>
        <v>54123</v>
      </c>
      <c r="E2113" s="49">
        <f>_xll.qlInterestRateIndexValueDate(IndexON,D2113)</f>
        <v>54123</v>
      </c>
      <c r="F2113" s="52">
        <f>IFERROR(_xll.qlIndexFixing(IndexON,D2113,TRUE,_xll.ohTrigger(RecalcTrigger,TriggerON)),NA())</f>
        <v>2.8167279988737803E-2</v>
      </c>
      <c r="H2113" s="49">
        <f>_xll.qlCalendarAdvance(IborCalendar,$H2112,B2113,"f",FALSE)</f>
        <v>54109</v>
      </c>
      <c r="I2113" s="49">
        <f>_xll.qlInterestRateIndexValueDate(Index1M,$H2113)</f>
        <v>54113</v>
      </c>
      <c r="J2113" s="52">
        <f>IFERROR(_xll.qlIndexFixing(Index1M,$H2113,TRUE,_xll.ohTrigger(RecalcTrigger,Trigger1M)),NA())</f>
        <v>2.9542596804579112E-2</v>
      </c>
      <c r="K2113" s="52">
        <f>IFERROR(_xll.qlIndexFixing(ONIndex1M,I2113,TRUE,_xll.ohTrigger(RecalcTrigger,Trigger1M)),NA())</f>
        <v>2.9516484355154304E-2</v>
      </c>
      <c r="L2113" s="52">
        <f>IFERROR(_xll.qlIndexFixing(Index3M,H2113,TRUE,_xll.ohTrigger(RecalcTrigger,Trigger3M)),NA())</f>
        <v>3.0746084026059353E-2</v>
      </c>
      <c r="M2113" s="52">
        <f>IFERROR(_xll.qlIndexFixing(ONIndex3M,I2113,TRUE,_xll.ohTrigger(RecalcTrigger,Trigger3M)),NA())</f>
        <v>3.0653108395481965E-2</v>
      </c>
      <c r="N2113" s="52">
        <f>IFERROR(_xll.qlIndexFixing(Index6M,$H2113,TRUE,_xll.ohTrigger(RecalcTrigger,Trigger6M)),NA())</f>
        <v>3.1679732395958275E-2</v>
      </c>
      <c r="O2113" s="52">
        <f>IFERROR(_xll.qlIndexFixing(ONIndex6M,I2113,TRUE,_xll.ohTrigger(RecalcTrigger,Trigger6M)),NA())</f>
        <v>3.1483936034488735E-2</v>
      </c>
      <c r="P2113" s="52">
        <f>IFERROR(_xll.qlIndexFixing(Index1Y,$H2113,TRUE,_xll.ohTrigger(RecalcTrigger,Trigger1Y)),NA())</f>
        <v>3.2870873646716647E-2</v>
      </c>
      <c r="Q2113" s="52">
        <f>IFERROR(_xll.qlIndexFixing(ONIndex1Y,I2113,TRUE,_xll.ohTrigger(RecalcTrigger,Trigger1Y)),NA())</f>
        <v>3.2500400404442686E-2</v>
      </c>
    </row>
    <row r="2114" spans="2:17" x14ac:dyDescent="0.2">
      <c r="B2114" s="46" t="s">
        <v>51</v>
      </c>
      <c r="D2114" s="49">
        <f>_xll.qlCalendarAdvance(LocalCalendar,$D2113,B2114,"f",FALSE)</f>
        <v>54130</v>
      </c>
      <c r="E2114" s="49">
        <f>_xll.qlInterestRateIndexValueDate(IndexON,D2114)</f>
        <v>54130</v>
      </c>
      <c r="F2114" s="52">
        <f>IFERROR(_xll.qlIndexFixing(IndexON,D2114,TRUE,_xll.ohTrigger(RecalcTrigger,TriggerON)),NA())</f>
        <v>2.816097002061646E-2</v>
      </c>
      <c r="H2114" s="49">
        <f>_xll.qlCalendarAdvance(IborCalendar,$H2113,B2114,"f",FALSE)</f>
        <v>54116</v>
      </c>
      <c r="I2114" s="49">
        <f>_xll.qlInterestRateIndexValueDate(Index1M,$H2114)</f>
        <v>54120</v>
      </c>
      <c r="J2114" s="52">
        <f>IFERROR(_xll.qlIndexFixing(Index1M,$H2114,TRUE,_xll.ohTrigger(RecalcTrigger,Trigger1M)),NA())</f>
        <v>2.9544281018034316E-2</v>
      </c>
      <c r="K2114" s="52">
        <f>IFERROR(_xll.qlIndexFixing(ONIndex1M,I2114,TRUE,_xll.ohTrigger(RecalcTrigger,Trigger1M)),NA())</f>
        <v>2.9512602135408628E-2</v>
      </c>
      <c r="L2114" s="52">
        <f>IFERROR(_xll.qlIndexFixing(Index3M,H2114,TRUE,_xll.ohTrigger(RecalcTrigger,Trigger3M)),NA())</f>
        <v>3.0743243878985062E-2</v>
      </c>
      <c r="M2114" s="52">
        <f>IFERROR(_xll.qlIndexFixing(ONIndex3M,I2114,TRUE,_xll.ohTrigger(RecalcTrigger,Trigger3M)),NA())</f>
        <v>3.064931005647864E-2</v>
      </c>
      <c r="N2114" s="52">
        <f>IFERROR(_xll.qlIndexFixing(Index6M,$H2114,TRUE,_xll.ohTrigger(RecalcTrigger,Trigger6M)),NA())</f>
        <v>3.1677659653213605E-2</v>
      </c>
      <c r="O2114" s="52">
        <f>IFERROR(_xll.qlIndexFixing(ONIndex6M,I2114,TRUE,_xll.ohTrigger(RecalcTrigger,Trigger6M)),NA())</f>
        <v>3.1479783705847808E-2</v>
      </c>
      <c r="P2114" s="52">
        <f>IFERROR(_xll.qlIndexFixing(Index1Y,$H2114,TRUE,_xll.ohTrigger(RecalcTrigger,Trigger1Y)),NA())</f>
        <v>3.2863648620706926E-2</v>
      </c>
      <c r="Q2114" s="52">
        <f>IFERROR(_xll.qlIndexFixing(ONIndex1Y,I2114,TRUE,_xll.ohTrigger(RecalcTrigger,Trigger1Y)),NA())</f>
        <v>3.2493337440708814E-2</v>
      </c>
    </row>
    <row r="2115" spans="2:17" x14ac:dyDescent="0.2">
      <c r="B2115" s="46" t="s">
        <v>51</v>
      </c>
      <c r="D2115" s="49">
        <f>_xll.qlCalendarAdvance(LocalCalendar,$D2114,B2115,"f",FALSE)</f>
        <v>54137</v>
      </c>
      <c r="E2115" s="49">
        <f>_xll.qlInterestRateIndexValueDate(IndexON,D2115)</f>
        <v>54137</v>
      </c>
      <c r="F2115" s="52">
        <f>IFERROR(_xll.qlIndexFixing(IndexON,D2115,TRUE,_xll.ohTrigger(RecalcTrigger,TriggerON)),NA())</f>
        <v>2.8154667760116325E-2</v>
      </c>
      <c r="H2115" s="49">
        <f>_xll.qlCalendarAdvance(IborCalendar,$H2114,B2115,"f",FALSE)</f>
        <v>54123</v>
      </c>
      <c r="I2115" s="49">
        <f>_xll.qlInterestRateIndexValueDate(Index1M,$H2115)</f>
        <v>54127</v>
      </c>
      <c r="J2115" s="52">
        <f>IFERROR(_xll.qlIndexFixing(Index1M,$H2115,TRUE,_xll.ohTrigger(RecalcTrigger,Trigger1M)),NA())</f>
        <v>2.9536643262918029E-2</v>
      </c>
      <c r="K2115" s="52">
        <f>IFERROR(_xll.qlIndexFixing(ONIndex1M,I2115,TRUE,_xll.ohTrigger(RecalcTrigger,Trigger1M)),NA())</f>
        <v>2.9508713413743948E-2</v>
      </c>
      <c r="L2115" s="52">
        <f>IFERROR(_xll.qlIndexFixing(Index3M,H2115,TRUE,_xll.ohTrigger(RecalcTrigger,Trigger3M)),NA())</f>
        <v>3.0739364695163938E-2</v>
      </c>
      <c r="M2115" s="52">
        <f>IFERROR(_xll.qlIndexFixing(ONIndex3M,I2115,TRUE,_xll.ohTrigger(RecalcTrigger,Trigger3M)),NA())</f>
        <v>3.0645504926107847E-2</v>
      </c>
      <c r="N2115" s="52">
        <f>IFERROR(_xll.qlIndexFixing(Index6M,$H2115,TRUE,_xll.ohTrigger(RecalcTrigger,Trigger6M)),NA())</f>
        <v>3.1673418655504069E-2</v>
      </c>
      <c r="O2115" s="52">
        <f>IFERROR(_xll.qlIndexFixing(ONIndex6M,I2115,TRUE,_xll.ohTrigger(RecalcTrigger,Trigger6M)),NA())</f>
        <v>3.1475629851547282E-2</v>
      </c>
      <c r="P2115" s="52">
        <f>IFERROR(_xll.qlIndexFixing(Index1Y,$H2115,TRUE,_xll.ohTrigger(RecalcTrigger,Trigger1Y)),NA())</f>
        <v>3.2857538052955625E-2</v>
      </c>
      <c r="Q2115" s="52">
        <f>IFERROR(_xll.qlIndexFixing(ONIndex1Y,I2115,TRUE,_xll.ohTrigger(RecalcTrigger,Trigger1Y)),NA())</f>
        <v>3.2486317028217471E-2</v>
      </c>
    </row>
    <row r="2116" spans="2:17" x14ac:dyDescent="0.2">
      <c r="B2116" s="46" t="s">
        <v>51</v>
      </c>
      <c r="D2116" s="49">
        <f>_xll.qlCalendarAdvance(LocalCalendar,$D2115,B2116,"f",FALSE)</f>
        <v>54144</v>
      </c>
      <c r="E2116" s="49">
        <f>_xll.qlInterestRateIndexValueDate(IndexON,D2116)</f>
        <v>54144</v>
      </c>
      <c r="F2116" s="52">
        <f>IFERROR(_xll.qlIndexFixing(IndexON,D2116,TRUE,_xll.ohTrigger(RecalcTrigger,TriggerON)),NA())</f>
        <v>2.8148373207237398E-2</v>
      </c>
      <c r="H2116" s="49">
        <f>_xll.qlCalendarAdvance(IborCalendar,$H2115,B2116,"f",FALSE)</f>
        <v>54130</v>
      </c>
      <c r="I2116" s="49">
        <f>_xll.qlInterestRateIndexValueDate(Index1M,$H2116)</f>
        <v>54134</v>
      </c>
      <c r="J2116" s="52">
        <f>IFERROR(_xll.qlIndexFixing(Index1M,$H2116,TRUE,_xll.ohTrigger(RecalcTrigger,Trigger1M)),NA())</f>
        <v>2.9532724486089828E-2</v>
      </c>
      <c r="K2116" s="52">
        <f>IFERROR(_xll.qlIndexFixing(ONIndex1M,I2116,TRUE,_xll.ohTrigger(RecalcTrigger,Trigger1M)),NA())</f>
        <v>2.9504818190400073E-2</v>
      </c>
      <c r="L2116" s="52">
        <f>IFERROR(_xll.qlIndexFixing(Index3M,H2116,TRUE,_xll.ohTrigger(RecalcTrigger,Trigger3M)),NA())</f>
        <v>3.0735478671096189E-2</v>
      </c>
      <c r="M2116" s="52">
        <f>IFERROR(_xll.qlIndexFixing(ONIndex3M,I2116,TRUE,_xll.ohTrigger(RecalcTrigger,Trigger3M)),NA())</f>
        <v>3.0641693004609394E-2</v>
      </c>
      <c r="N2116" s="52">
        <f>IFERROR(_xll.qlIndexFixing(Index6M,$H2116,TRUE,_xll.ohTrigger(RecalcTrigger,Trigger6M)),NA())</f>
        <v>3.1669176116685988E-2</v>
      </c>
      <c r="O2116" s="52">
        <f>IFERROR(_xll.qlIndexFixing(ONIndex6M,I2116,TRUE,_xll.ohTrigger(RecalcTrigger,Trigger6M)),NA())</f>
        <v>3.1471474471826966E-2</v>
      </c>
      <c r="P2116" s="52">
        <f>IFERROR(_xll.qlIndexFixing(Index1Y,$H2116,TRUE,_xll.ohTrigger(RecalcTrigger,Trigger1Y)),NA())</f>
        <v>3.2851471486407005E-2</v>
      </c>
      <c r="Q2116" s="52">
        <f>IFERROR(_xll.qlIndexFixing(ONIndex1Y,I2116,TRUE,_xll.ohTrigger(RecalcTrigger,Trigger1Y)),NA())</f>
        <v>3.2479339167448273E-2</v>
      </c>
    </row>
    <row r="2117" spans="2:17" x14ac:dyDescent="0.2">
      <c r="B2117" s="46" t="s">
        <v>51</v>
      </c>
      <c r="D2117" s="49">
        <f>_xll.qlCalendarAdvance(LocalCalendar,$D2116,B2117,"f",FALSE)</f>
        <v>54151</v>
      </c>
      <c r="E2117" s="49">
        <f>_xll.qlInterestRateIndexValueDate(IndexON,D2117)</f>
        <v>54151</v>
      </c>
      <c r="F2117" s="52">
        <f>IFERROR(_xll.qlIndexFixing(IndexON,D2117,TRUE,_xll.ohTrigger(RecalcTrigger,TriggerON)),NA())</f>
        <v>2.8142086362006324E-2</v>
      </c>
      <c r="H2117" s="49">
        <f>_xll.qlCalendarAdvance(IborCalendar,$H2116,B2117,"f",FALSE)</f>
        <v>54137</v>
      </c>
      <c r="I2117" s="49">
        <f>_xll.qlInterestRateIndexValueDate(Index1M,$H2117)</f>
        <v>54141</v>
      </c>
      <c r="J2117" s="52">
        <f>IFERROR(_xll.qlIndexFixing(Index1M,$H2117,TRUE,_xll.ohTrigger(RecalcTrigger,Trigger1M)),NA())</f>
        <v>2.9528799192698858E-2</v>
      </c>
      <c r="K2117" s="52">
        <f>IFERROR(_xll.qlIndexFixing(ONIndex1M,I2117,TRUE,_xll.ohTrigger(RecalcTrigger,Trigger1M)),NA())</f>
        <v>2.9500916465217131E-2</v>
      </c>
      <c r="L2117" s="52">
        <f>IFERROR(_xll.qlIndexFixing(Index3M,H2117,TRUE,_xll.ohTrigger(RecalcTrigger,Trigger3M)),NA())</f>
        <v>3.0731585806802658E-2</v>
      </c>
      <c r="M2117" s="52">
        <f>IFERROR(_xll.qlIndexFixing(ONIndex3M,I2117,TRUE,_xll.ohTrigger(RecalcTrigger,Trigger3M)),NA())</f>
        <v>3.0637874291903344E-2</v>
      </c>
      <c r="N2117" s="52">
        <f>IFERROR(_xll.qlIndexFixing(Index6M,$H2117,TRUE,_xll.ohTrigger(RecalcTrigger,Trigger6M)),NA())</f>
        <v>3.1664932036769351E-2</v>
      </c>
      <c r="O2117" s="52">
        <f>IFERROR(_xll.qlIndexFixing(ONIndex6M,I2117,TRUE,_xll.ohTrigger(RecalcTrigger,Trigger6M)),NA())</f>
        <v>3.1467317566447051E-2</v>
      </c>
      <c r="P2117" s="52">
        <f>IFERROR(_xll.qlIndexFixing(Index1Y,$H2117,TRUE,_xll.ohTrigger(RecalcTrigger,Trigger1Y)),NA())</f>
        <v>3.2845448920275286E-2</v>
      </c>
      <c r="Q2117" s="52">
        <f>IFERROR(_xll.qlIndexFixing(ONIndex1Y,I2117,TRUE,_xll.ohTrigger(RecalcTrigger,Trigger1Y)),NA())</f>
        <v>3.2472403857761734E-2</v>
      </c>
    </row>
    <row r="2118" spans="2:17" x14ac:dyDescent="0.2">
      <c r="B2118" s="46" t="s">
        <v>51</v>
      </c>
      <c r="D2118" s="49">
        <f>_xll.qlCalendarAdvance(LocalCalendar,$D2117,B2118,"f",FALSE)</f>
        <v>54158</v>
      </c>
      <c r="E2118" s="49">
        <f>_xll.qlInterestRateIndexValueDate(IndexON,D2118)</f>
        <v>54158</v>
      </c>
      <c r="F2118" s="52">
        <f>IFERROR(_xll.qlIndexFixing(IndexON,D2118,TRUE,_xll.ohTrigger(RecalcTrigger,TriggerON)),NA())</f>
        <v>2.8135807224423104E-2</v>
      </c>
      <c r="H2118" s="49">
        <f>_xll.qlCalendarAdvance(IborCalendar,$H2117,B2118,"f",FALSE)</f>
        <v>54144</v>
      </c>
      <c r="I2118" s="49">
        <f>_xll.qlInterestRateIndexValueDate(Index1M,$H2118)</f>
        <v>54148</v>
      </c>
      <c r="J2118" s="52">
        <f>IFERROR(_xll.qlIndexFixing(Index1M,$H2118,TRUE,_xll.ohTrigger(RecalcTrigger,Trigger1M)),NA())</f>
        <v>2.9523939096096186E-2</v>
      </c>
      <c r="K2118" s="52">
        <f>IFERROR(_xll.qlIndexFixing(ONIndex1M,I2118,TRUE,_xll.ohTrigger(RecalcTrigger,Trigger1M)),NA())</f>
        <v>2.9497008238035249E-2</v>
      </c>
      <c r="L2118" s="52">
        <f>IFERROR(_xll.qlIndexFixing(Index3M,H2118,TRUE,_xll.ohTrigger(RecalcTrigger,Trigger3M)),NA())</f>
        <v>3.0726658000991246E-2</v>
      </c>
      <c r="M2118" s="52">
        <f>IFERROR(_xll.qlIndexFixing(ONIndex3M,I2118,TRUE,_xll.ohTrigger(RecalcTrigger,Trigger3M)),NA())</f>
        <v>3.063404878774989E-2</v>
      </c>
      <c r="N2118" s="52">
        <f>IFERROR(_xll.qlIndexFixing(Index6M,$H2118,TRUE,_xll.ohTrigger(RecalcTrigger,Trigger6M)),NA())</f>
        <v>3.1659605451695209E-2</v>
      </c>
      <c r="O2118" s="52">
        <f>IFERROR(_xll.qlIndexFixing(ONIndex6M,I2118,TRUE,_xll.ohTrigger(RecalcTrigger,Trigger6M)),NA())</f>
        <v>3.1463159135567409E-2</v>
      </c>
      <c r="P2118" s="52">
        <f>IFERROR(_xll.qlIndexFixing(Index1Y,$H2118,TRUE,_xll.ohTrigger(RecalcTrigger,Trigger1Y)),NA())</f>
        <v>3.2839470353781257E-2</v>
      </c>
      <c r="Q2118" s="52">
        <f>IFERROR(_xll.qlIndexFixing(ONIndex1Y,I2118,TRUE,_xll.ohTrigger(RecalcTrigger,Trigger1Y)),NA())</f>
        <v>3.2465511099557531E-2</v>
      </c>
    </row>
    <row r="2119" spans="2:17" x14ac:dyDescent="0.2">
      <c r="B2119" s="46" t="s">
        <v>51</v>
      </c>
      <c r="D2119" s="49">
        <f>_xll.qlCalendarAdvance(LocalCalendar,$D2118,B2119,"f",FALSE)</f>
        <v>54165</v>
      </c>
      <c r="E2119" s="49">
        <f>_xll.qlInterestRateIndexValueDate(IndexON,D2119)</f>
        <v>54165</v>
      </c>
      <c r="F2119" s="52">
        <f>IFERROR(_xll.qlIndexFixing(IndexON,D2119,TRUE,_xll.ohTrigger(RecalcTrigger,TriggerON)),NA())</f>
        <v>2.8129535794434446E-2</v>
      </c>
      <c r="H2119" s="49">
        <f>_xll.qlCalendarAdvance(IborCalendar,$H2118,B2119,"f",FALSE)</f>
        <v>54155</v>
      </c>
      <c r="I2119" s="49">
        <f>_xll.qlInterestRateIndexValueDate(Index1M,$H2119)</f>
        <v>54157</v>
      </c>
      <c r="J2119" s="52">
        <f>IFERROR(_xll.qlIndexFixing(Index1M,$H2119,TRUE,_xll.ohTrigger(RecalcTrigger,Trigger1M)),NA())</f>
        <v>2.9520729872172247E-2</v>
      </c>
      <c r="K2119" s="52">
        <f>IFERROR(_xll.qlIndexFixing(ONIndex1M,I2119,TRUE,_xll.ohTrigger(RecalcTrigger,Trigger1M)),NA())</f>
        <v>2.9491973820912065E-2</v>
      </c>
      <c r="L2119" s="52">
        <f>IFERROR(_xll.qlIndexFixing(Index3M,H2119,TRUE,_xll.ohTrigger(RecalcTrigger,Trigger3M)),NA())</f>
        <v>3.0721635099543506E-2</v>
      </c>
      <c r="M2119" s="52">
        <f>IFERROR(_xll.qlIndexFixing(ONIndex3M,I2119,TRUE,_xll.ohTrigger(RecalcTrigger,Trigger3M)),NA())</f>
        <v>3.0629120303569124E-2</v>
      </c>
      <c r="N2119" s="52">
        <f>IFERROR(_xll.qlIndexFixing(Index6M,$H2119,TRUE,_xll.ohTrigger(RecalcTrigger,Trigger6M)),NA())</f>
        <v>3.1654145149556466E-2</v>
      </c>
      <c r="O2119" s="52">
        <f>IFERROR(_xll.qlIndexFixing(ONIndex6M,I2119,TRUE,_xll.ohTrigger(RecalcTrigger,Trigger6M)),NA())</f>
        <v>3.1457810340080883E-2</v>
      </c>
      <c r="P2119" s="52">
        <f>IFERROR(_xll.qlIndexFixing(Index1Y,$H2119,TRUE,_xll.ohTrigger(RecalcTrigger,Trigger1Y)),NA())</f>
        <v>3.2831848276715092E-2</v>
      </c>
      <c r="Q2119" s="52">
        <f>IFERROR(_xll.qlIndexFixing(ONIndex1Y,I2119,TRUE,_xll.ohTrigger(RecalcTrigger,Trigger1Y)),NA())</f>
        <v>3.2456711506503311E-2</v>
      </c>
    </row>
    <row r="2120" spans="2:17" x14ac:dyDescent="0.2">
      <c r="B2120" s="46" t="s">
        <v>51</v>
      </c>
      <c r="D2120" s="49">
        <f>_xll.qlCalendarAdvance(LocalCalendar,$D2119,B2120,"f",FALSE)</f>
        <v>54172</v>
      </c>
      <c r="E2120" s="49">
        <f>_xll.qlInterestRateIndexValueDate(IndexON,D2120)</f>
        <v>54172</v>
      </c>
      <c r="F2120" s="52">
        <f>IFERROR(_xll.qlIndexFixing(IndexON,D2120,TRUE,_xll.ohTrigger(RecalcTrigger,TriggerON)),NA())</f>
        <v>2.8123272072013705E-2</v>
      </c>
      <c r="H2120" s="49">
        <f>_xll.qlCalendarAdvance(IborCalendar,$H2119,B2120,"f",FALSE)</f>
        <v>54162</v>
      </c>
      <c r="I2120" s="49">
        <f>_xll.qlInterestRateIndexValueDate(Index1M,$H2120)</f>
        <v>54164</v>
      </c>
      <c r="J2120" s="52">
        <f>IFERROR(_xll.qlIndexFixing(Index1M,$H2120,TRUE,_xll.ohTrigger(RecalcTrigger,Trigger1M)),NA())</f>
        <v>2.9516782378572748E-2</v>
      </c>
      <c r="K2120" s="52">
        <f>IFERROR(_xll.qlIndexFixing(ONIndex1M,I2120,TRUE,_xll.ohTrigger(RecalcTrigger,Trigger1M)),NA())</f>
        <v>2.9488050732577875E-2</v>
      </c>
      <c r="L2120" s="52">
        <f>IFERROR(_xll.qlIndexFixing(Index3M,H2120,TRUE,_xll.ohTrigger(RecalcTrigger,Trigger3M)),NA())</f>
        <v>3.0717720581703082E-2</v>
      </c>
      <c r="M2120" s="52">
        <f>IFERROR(_xll.qlIndexFixing(ONIndex3M,I2120,TRUE,_xll.ohTrigger(RecalcTrigger,Trigger3M)),NA())</f>
        <v>3.0625279276712547E-2</v>
      </c>
      <c r="N2120" s="52">
        <f>IFERROR(_xll.qlIndexFixing(Index6M,$H2120,TRUE,_xll.ohTrigger(RecalcTrigger,Trigger6M)),NA())</f>
        <v>3.1649896486768324E-2</v>
      </c>
      <c r="O2120" s="52">
        <f>IFERROR(_xll.qlIndexFixing(ONIndex6M,I2120,TRUE,_xll.ohTrigger(RecalcTrigger,Trigger6M)),NA())</f>
        <v>3.1453648422230529E-2</v>
      </c>
      <c r="P2120" s="52">
        <f>IFERROR(_xll.qlIndexFixing(Index1Y,$H2120,TRUE,_xll.ohTrigger(RecalcTrigger,Trigger1Y)),NA())</f>
        <v>3.2830329868061385E-2</v>
      </c>
      <c r="Q2120" s="52">
        <f>IFERROR(_xll.qlIndexFixing(ONIndex1Y,I2120,TRUE,_xll.ohTrigger(RecalcTrigger,Trigger1Y)),NA())</f>
        <v>3.2449916008578938E-2</v>
      </c>
    </row>
    <row r="2121" spans="2:17" x14ac:dyDescent="0.2">
      <c r="B2121" s="46" t="s">
        <v>51</v>
      </c>
      <c r="D2121" s="49">
        <f>_xll.qlCalendarAdvance(LocalCalendar,$D2120,B2121,"f",FALSE)</f>
        <v>54179</v>
      </c>
      <c r="E2121" s="49">
        <f>_xll.qlInterestRateIndexValueDate(IndexON,D2121)</f>
        <v>54179</v>
      </c>
      <c r="F2121" s="52">
        <f>IFERROR(_xll.qlIndexFixing(IndexON,D2121,TRUE,_xll.ohTrigger(RecalcTrigger,TriggerON)),NA())</f>
        <v>2.8117016057267463E-2</v>
      </c>
      <c r="H2121" s="49">
        <f>_xll.qlCalendarAdvance(IborCalendar,$H2120,B2121,"f",FALSE)</f>
        <v>54169</v>
      </c>
      <c r="I2121" s="49">
        <f>_xll.qlInterestRateIndexValueDate(Index1M,$H2121)</f>
        <v>54171</v>
      </c>
      <c r="J2121" s="52">
        <f>IFERROR(_xll.qlIndexFixing(Index1M,$H2121,TRUE,_xll.ohTrigger(RecalcTrigger,Trigger1M)),NA())</f>
        <v>2.9513754014303926E-2</v>
      </c>
      <c r="K2121" s="52">
        <f>IFERROR(_xll.qlIndexFixing(ONIndex1M,I2121,TRUE,_xll.ohTrigger(RecalcTrigger,Trigger1M)),NA())</f>
        <v>2.948412114216481E-2</v>
      </c>
      <c r="L2121" s="52">
        <f>IFERROR(_xll.qlIndexFixing(Index3M,H2121,TRUE,_xll.ohTrigger(RecalcTrigger,Trigger3M)),NA())</f>
        <v>3.0713799224260367E-2</v>
      </c>
      <c r="M2121" s="52">
        <f>IFERROR(_xll.qlIndexFixing(ONIndex3M,I2121,TRUE,_xll.ohTrigger(RecalcTrigger,Trigger3M)),NA())</f>
        <v>3.062143145832863E-2</v>
      </c>
      <c r="N2121" s="52">
        <f>IFERROR(_xll.qlIndexFixing(Index6M,$H2121,TRUE,_xll.ohTrigger(RecalcTrigger,Trigger6M)),NA())</f>
        <v>3.1645646283008678E-2</v>
      </c>
      <c r="O2121" s="52">
        <f>IFERROR(_xll.qlIndexFixing(ONIndex6M,I2121,TRUE,_xll.ohTrigger(RecalcTrigger,Trigger6M)),NA())</f>
        <v>3.1449484978720577E-2</v>
      </c>
      <c r="P2121" s="52">
        <f>IFERROR(_xll.qlIndexFixing(Index1Y,$H2121,TRUE,_xll.ohTrigger(RecalcTrigger,Trigger1Y)),NA())</f>
        <v>3.2820136276248427E-2</v>
      </c>
      <c r="Q2121" s="52">
        <f>IFERROR(_xll.qlIndexFixing(ONIndex1Y,I2121,TRUE,_xll.ohTrigger(RecalcTrigger,Trigger1Y)),NA())</f>
        <v>3.2443163061897096E-2</v>
      </c>
    </row>
    <row r="2122" spans="2:17" x14ac:dyDescent="0.2">
      <c r="B2122" s="46" t="s">
        <v>51</v>
      </c>
      <c r="D2122" s="49">
        <f>_xll.qlCalendarAdvance(LocalCalendar,$D2121,B2122,"f",FALSE)</f>
        <v>54186</v>
      </c>
      <c r="E2122" s="49">
        <f>_xll.qlInterestRateIndexValueDate(IndexON,D2122)</f>
        <v>54186</v>
      </c>
      <c r="F2122" s="52">
        <f>IFERROR(_xll.qlIndexFixing(IndexON,D2122,TRUE,_xll.ohTrigger(RecalcTrigger,TriggerON)),NA())</f>
        <v>2.8110767750142429E-2</v>
      </c>
      <c r="H2122" s="49">
        <f>_xll.qlCalendarAdvance(IborCalendar,$H2121,B2122,"f",FALSE)</f>
        <v>54176</v>
      </c>
      <c r="I2122" s="49">
        <f>_xll.qlInterestRateIndexValueDate(Index1M,$H2122)</f>
        <v>54178</v>
      </c>
      <c r="J2122" s="52">
        <f>IFERROR(_xll.qlIndexFixing(Index1M,$H2122,TRUE,_xll.ohTrigger(RecalcTrigger,Trigger1M)),NA())</f>
        <v>2.9506093121917671E-2</v>
      </c>
      <c r="K2122" s="52">
        <f>IFERROR(_xll.qlIndexFixing(ONIndex1M,I2122,TRUE,_xll.ohTrigger(RecalcTrigger,Trigger1M)),NA())</f>
        <v>2.9480185050152485E-2</v>
      </c>
      <c r="L2122" s="52">
        <f>IFERROR(_xll.qlIndexFixing(Index3M,H2122,TRUE,_xll.ohTrigger(RecalcTrigger,Trigger3M)),NA())</f>
        <v>3.0710895607694747E-2</v>
      </c>
      <c r="M2122" s="52">
        <f>IFERROR(_xll.qlIndexFixing(ONIndex3M,I2122,TRUE,_xll.ohTrigger(RecalcTrigger,Trigger3M)),NA())</f>
        <v>3.0617576848896988E-2</v>
      </c>
      <c r="N2122" s="52">
        <f>IFERROR(_xll.qlIndexFixing(Index6M,$H2122,TRUE,_xll.ohTrigger(RecalcTrigger,Trigger6M)),NA())</f>
        <v>3.1641394538287133E-2</v>
      </c>
      <c r="O2122" s="52">
        <f>IFERROR(_xll.qlIndexFixing(ONIndex6M,I2122,TRUE,_xll.ohTrigger(RecalcTrigger,Trigger6M)),NA())</f>
        <v>3.144532000987077E-2</v>
      </c>
      <c r="P2122" s="52">
        <f>IFERROR(_xll.qlIndexFixing(Index1Y,$H2122,TRUE,_xll.ohTrigger(RecalcTrigger,Trigger1Y)),NA())</f>
        <v>3.2814346270934214E-2</v>
      </c>
      <c r="Q2122" s="52">
        <f>IFERROR(_xll.qlIndexFixing(ONIndex1Y,I2122,TRUE,_xll.ohTrigger(RecalcTrigger,Trigger1Y)),NA())</f>
        <v>3.2436452666697591E-2</v>
      </c>
    </row>
    <row r="2123" spans="2:17" x14ac:dyDescent="0.2">
      <c r="B2123" s="46" t="s">
        <v>51</v>
      </c>
      <c r="D2123" s="49">
        <f>_xll.qlCalendarAdvance(LocalCalendar,$D2122,B2123,"f",FALSE)</f>
        <v>54193</v>
      </c>
      <c r="E2123" s="49">
        <f>_xll.qlInterestRateIndexValueDate(IndexON,D2123)</f>
        <v>54193</v>
      </c>
      <c r="F2123" s="52">
        <f>IFERROR(_xll.qlIndexFixing(IndexON,D2123,TRUE,_xll.ohTrigger(RecalcTrigger,TriggerON)),NA())</f>
        <v>2.8104527150638603E-2</v>
      </c>
      <c r="H2123" s="49">
        <f>_xll.qlCalendarAdvance(IborCalendar,$H2122,B2123,"f",FALSE)</f>
        <v>54183</v>
      </c>
      <c r="I2123" s="49">
        <f>_xll.qlInterestRateIndexValueDate(Index1M,$H2123)</f>
        <v>54185</v>
      </c>
      <c r="J2123" s="52">
        <f>IFERROR(_xll.qlIndexFixing(Index1M,$H2123,TRUE,_xll.ohTrigger(RecalcTrigger,Trigger1M)),NA())</f>
        <v>2.9504900795670197E-2</v>
      </c>
      <c r="K2123" s="52">
        <f>IFERROR(_xll.qlIndexFixing(ONIndex1M,I2123,TRUE,_xll.ohTrigger(RecalcTrigger,Trigger1M)),NA())</f>
        <v>2.9476242456301094E-2</v>
      </c>
      <c r="L2123" s="52">
        <f>IFERROR(_xll.qlIndexFixing(Index3M,H2123,TRUE,_xll.ohTrigger(RecalcTrigger,Trigger3M)),NA())</f>
        <v>3.0706959748158201E-2</v>
      </c>
      <c r="M2123" s="52">
        <f>IFERROR(_xll.qlIndexFixing(ONIndex3M,I2123,TRUE,_xll.ohTrigger(RecalcTrigger,Trigger3M)),NA())</f>
        <v>3.061371544825775E-2</v>
      </c>
      <c r="N2123" s="52">
        <f>IFERROR(_xll.qlIndexFixing(Index6M,$H2123,TRUE,_xll.ohTrigger(RecalcTrigger,Trigger6M)),NA())</f>
        <v>3.1640376572337488E-2</v>
      </c>
      <c r="O2123" s="52">
        <f>IFERROR(_xll.qlIndexFixing(ONIndex6M,I2123,TRUE,_xll.ohTrigger(RecalcTrigger,Trigger6M)),NA())</f>
        <v>3.14411535154413E-2</v>
      </c>
      <c r="P2123" s="52">
        <f>IFERROR(_xll.qlIndexFixing(Index1Y,$H2123,TRUE,_xll.ohTrigger(RecalcTrigger,Trigger1Y)),NA())</f>
        <v>3.2808600261230884E-2</v>
      </c>
      <c r="Q2123" s="52">
        <f>IFERROR(_xll.qlIndexFixing(ONIndex1Y,I2123,TRUE,_xll.ohTrigger(RecalcTrigger,Trigger1Y)),NA())</f>
        <v>3.2429784822980423E-2</v>
      </c>
    </row>
    <row r="2124" spans="2:17" x14ac:dyDescent="0.2">
      <c r="B2124" s="46" t="s">
        <v>51</v>
      </c>
      <c r="D2124" s="49">
        <f>_xll.qlCalendarAdvance(LocalCalendar,$D2123,B2124,"f",FALSE)</f>
        <v>54200</v>
      </c>
      <c r="E2124" s="49">
        <f>_xll.qlInterestRateIndexValueDate(IndexON,D2124)</f>
        <v>54200</v>
      </c>
      <c r="F2124" s="52">
        <f>IFERROR(_xll.qlIndexFixing(IndexON,D2124,TRUE,_xll.ohTrigger(RecalcTrigger,TriggerON)),NA())</f>
        <v>2.8098945848598067E-2</v>
      </c>
      <c r="H2124" s="49">
        <f>_xll.qlCalendarAdvance(IborCalendar,$H2123,B2124,"f",FALSE)</f>
        <v>54190</v>
      </c>
      <c r="I2124" s="49">
        <f>_xll.qlInterestRateIndexValueDate(Index1M,$H2124)</f>
        <v>54192</v>
      </c>
      <c r="J2124" s="52">
        <f>IFERROR(_xll.qlIndexFixing(Index1M,$H2124,TRUE,_xll.ohTrigger(RecalcTrigger,Trigger1M)),NA())</f>
        <v>2.9500927234027974E-2</v>
      </c>
      <c r="K2124" s="52">
        <f>IFERROR(_xll.qlIndexFixing(ONIndex1M,I2124,TRUE,_xll.ohTrigger(RecalcTrigger,Trigger1M)),NA())</f>
        <v>2.9472293360530699E-2</v>
      </c>
      <c r="L2124" s="52">
        <f>IFERROR(_xll.qlIndexFixing(Index3M,H2124,TRUE,_xll.ohTrigger(RecalcTrigger,Trigger3M)),NA())</f>
        <v>3.0703017048544456E-2</v>
      </c>
      <c r="M2124" s="52">
        <f>IFERROR(_xll.qlIndexFixing(ONIndex3M,I2124,TRUE,_xll.ohTrigger(RecalcTrigger,Trigger3M)),NA())</f>
        <v>3.060984725633098E-2</v>
      </c>
      <c r="N2124" s="52">
        <f>IFERROR(_xll.qlIndexFixing(Index6M,$H2124,TRUE,_xll.ohTrigger(RecalcTrigger,Trigger6M)),NA())</f>
        <v>3.1636120302567738E-2</v>
      </c>
      <c r="O2124" s="52">
        <f>IFERROR(_xll.qlIndexFixing(ONIndex6M,I2124,TRUE,_xll.ohTrigger(RecalcTrigger,Trigger6M)),NA())</f>
        <v>3.1436985495432168E-2</v>
      </c>
      <c r="P2124" s="52">
        <f>IFERROR(_xll.qlIndexFixing(Index1Y,$H2124,TRUE,_xll.ohTrigger(RecalcTrigger,Trigger1Y)),NA())</f>
        <v>3.2802898246395353E-2</v>
      </c>
      <c r="Q2124" s="52">
        <f>IFERROR(_xll.qlIndexFixing(ONIndex1Y,I2124,TRUE,_xll.ohTrigger(RecalcTrigger,Trigger1Y)),NA())</f>
        <v>3.2423159530585721E-2</v>
      </c>
    </row>
    <row r="2125" spans="2:17" x14ac:dyDescent="0.2">
      <c r="B2125" s="46" t="s">
        <v>51</v>
      </c>
      <c r="D2125" s="49">
        <f>_xll.qlCalendarAdvance(LocalCalendar,$D2124,B2125,"f",FALSE)</f>
        <v>54207</v>
      </c>
      <c r="E2125" s="49">
        <f>_xll.qlInterestRateIndexValueDate(IndexON,D2125)</f>
        <v>54207</v>
      </c>
      <c r="F2125" s="52">
        <f>IFERROR(_xll.qlIndexFixing(IndexON,D2125,TRUE,_xll.ohTrigger(RecalcTrigger,TriggerON)),NA())</f>
        <v>2.8092069074441284E-2</v>
      </c>
      <c r="H2125" s="49">
        <f>_xll.qlCalendarAdvance(IborCalendar,$H2124,B2125,"f",FALSE)</f>
        <v>54197</v>
      </c>
      <c r="I2125" s="49">
        <f>_xll.qlInterestRateIndexValueDate(Index1M,$H2125)</f>
        <v>54199</v>
      </c>
      <c r="J2125" s="52">
        <f>IFERROR(_xll.qlIndexFixing(Index1M,$H2125,TRUE,_xll.ohTrigger(RecalcTrigger,Trigger1M)),NA())</f>
        <v>2.9496947155391307E-2</v>
      </c>
      <c r="K2125" s="52">
        <f>IFERROR(_xll.qlIndexFixing(ONIndex1M,I2125,TRUE,_xll.ohTrigger(RecalcTrigger,Trigger1M)),NA())</f>
        <v>2.9468337762841301E-2</v>
      </c>
      <c r="L2125" s="52">
        <f>IFERROR(_xll.qlIndexFixing(Index3M,H2125,TRUE,_xll.ohTrigger(RecalcTrigger,Trigger3M)),NA())</f>
        <v>3.0699067508870016E-2</v>
      </c>
      <c r="M2125" s="52">
        <f>IFERROR(_xll.qlIndexFixing(ONIndex3M,I2125,TRUE,_xll.ohTrigger(RecalcTrigger,Trigger3M)),NA())</f>
        <v>3.0605972272956805E-2</v>
      </c>
      <c r="N2125" s="52">
        <f>IFERROR(_xll.qlIndexFixing(Index6M,$H2125,TRUE,_xll.ohTrigger(RecalcTrigger,Trigger6M)),NA())</f>
        <v>3.163186249161274E-2</v>
      </c>
      <c r="O2125" s="52">
        <f>IFERROR(_xll.qlIndexFixing(ONIndex6M,I2125,TRUE,_xll.ohTrigger(RecalcTrigger,Trigger6M)),NA())</f>
        <v>3.1432815949763437E-2</v>
      </c>
      <c r="P2125" s="52">
        <f>IFERROR(_xll.qlIndexFixing(Index1Y,$H2125,TRUE,_xll.ohTrigger(RecalcTrigger,Trigger1Y)),NA())</f>
        <v>3.2797240225688931E-2</v>
      </c>
      <c r="Q2125" s="52">
        <f>IFERROR(_xll.qlIndexFixing(ONIndex1Y,I2125,TRUE,_xll.ohTrigger(RecalcTrigger,Trigger1Y)),NA())</f>
        <v>3.2416576789433549E-2</v>
      </c>
    </row>
    <row r="2126" spans="2:17" x14ac:dyDescent="0.2">
      <c r="B2126" s="46" t="s">
        <v>51</v>
      </c>
      <c r="D2126" s="49">
        <f>_xll.qlCalendarAdvance(LocalCalendar,$D2125,B2126,"f",FALSE)</f>
        <v>54214</v>
      </c>
      <c r="E2126" s="49">
        <f>_xll.qlInterestRateIndexValueDate(IndexON,D2126)</f>
        <v>54214</v>
      </c>
      <c r="F2126" s="52">
        <f>IFERROR(_xll.qlIndexFixing(IndexON,D2126,TRUE,_xll.ohTrigger(RecalcTrigger,TriggerON)),NA())</f>
        <v>2.8085851597774436E-2</v>
      </c>
      <c r="H2126" s="49">
        <f>_xll.qlCalendarAdvance(IborCalendar,$H2125,B2126,"f",FALSE)</f>
        <v>54204</v>
      </c>
      <c r="I2126" s="49">
        <f>_xll.qlInterestRateIndexValueDate(Index1M,$H2126)</f>
        <v>54206</v>
      </c>
      <c r="J2126" s="52">
        <f>IFERROR(_xll.qlIndexFixing(Index1M,$H2126,TRUE,_xll.ohTrigger(RecalcTrigger,Trigger1M)),NA())</f>
        <v>2.9492960559770187E-2</v>
      </c>
      <c r="K2126" s="52">
        <f>IFERROR(_xll.qlIndexFixing(ONIndex1M,I2126,TRUE,_xll.ohTrigger(RecalcTrigger,Trigger1M)),NA())</f>
        <v>2.9464375663472708E-2</v>
      </c>
      <c r="L2126" s="52">
        <f>IFERROR(_xll.qlIndexFixing(Index3M,H2126,TRUE,_xll.ohTrigger(RecalcTrigger,Trigger3M)),NA())</f>
        <v>3.0695111129160953E-2</v>
      </c>
      <c r="M2126" s="52">
        <f>IFERROR(_xll.qlIndexFixing(ONIndex3M,I2126,TRUE,_xll.ohTrigger(RecalcTrigger,Trigger3M)),NA())</f>
        <v>3.0602090498534906E-2</v>
      </c>
      <c r="N2126" s="52">
        <f>IFERROR(_xll.qlIndexFixing(Index6M,$H2126,TRUE,_xll.ohTrigger(RecalcTrigger,Trigger6M)),NA())</f>
        <v>3.1627603139483679E-2</v>
      </c>
      <c r="O2126" s="52">
        <f>IFERROR(_xll.qlIndexFixing(ONIndex6M,I2126,TRUE,_xll.ohTrigger(RecalcTrigger,Trigger6M)),NA())</f>
        <v>3.1428644878674916E-2</v>
      </c>
      <c r="P2126" s="52">
        <f>IFERROR(_xll.qlIndexFixing(Index1Y,$H2126,TRUE,_xll.ohTrigger(RecalcTrigger,Trigger1Y)),NA())</f>
        <v>3.2791626198379713E-2</v>
      </c>
      <c r="Q2126" s="52">
        <f>IFERROR(_xll.qlIndexFixing(ONIndex1Y,I2126,TRUE,_xll.ohTrigger(RecalcTrigger,Trigger1Y)),NA())</f>
        <v>3.2410036599763714E-2</v>
      </c>
    </row>
    <row r="2127" spans="2:17" x14ac:dyDescent="0.2">
      <c r="B2127" s="46" t="s">
        <v>51</v>
      </c>
      <c r="D2127" s="49">
        <f>_xll.qlCalendarAdvance(LocalCalendar,$D2126,B2127,"f",FALSE)</f>
        <v>54221</v>
      </c>
      <c r="E2127" s="49">
        <f>_xll.qlInterestRateIndexValueDate(IndexON,D2127)</f>
        <v>54221</v>
      </c>
      <c r="F2127" s="52">
        <f>IFERROR(_xll.qlIndexFixing(IndexON,D2127,TRUE,_xll.ohTrigger(RecalcTrigger,TriggerON)),NA())</f>
        <v>2.8079641828675506E-2</v>
      </c>
      <c r="H2127" s="49">
        <f>_xll.qlCalendarAdvance(IborCalendar,$H2126,B2127,"f",FALSE)</f>
        <v>54211</v>
      </c>
      <c r="I2127" s="49">
        <f>_xll.qlInterestRateIndexValueDate(Index1M,$H2127)</f>
        <v>54213</v>
      </c>
      <c r="J2127" s="52">
        <f>IFERROR(_xll.qlIndexFixing(Index1M,$H2127,TRUE,_xll.ohTrigger(RecalcTrigger,Trigger1M)),NA())</f>
        <v>2.9488967447169612E-2</v>
      </c>
      <c r="K2127" s="52">
        <f>IFERROR(_xll.qlIndexFixing(ONIndex1M,I2127,TRUE,_xll.ohTrigger(RecalcTrigger,Trigger1M)),NA())</f>
        <v>2.9460407062185112E-2</v>
      </c>
      <c r="L2127" s="52">
        <f>IFERROR(_xll.qlIndexFixing(Index3M,H2127,TRUE,_xll.ohTrigger(RecalcTrigger,Trigger3M)),NA())</f>
        <v>3.0691147909434641E-2</v>
      </c>
      <c r="M2127" s="52">
        <f>IFERROR(_xll.qlIndexFixing(ONIndex3M,I2127,TRUE,_xll.ohTrigger(RecalcTrigger,Trigger3M)),NA())</f>
        <v>3.0598201932665603E-2</v>
      </c>
      <c r="N2127" s="52">
        <f>IFERROR(_xll.qlIndexFixing(Index6M,$H2127,TRUE,_xll.ohTrigger(RecalcTrigger,Trigger6M)),NA())</f>
        <v>3.1620112700591736E-2</v>
      </c>
      <c r="O2127" s="52">
        <f>IFERROR(_xll.qlIndexFixing(ONIndex6M,I2127,TRUE,_xll.ohTrigger(RecalcTrigger,Trigger6M)),NA())</f>
        <v>3.1424472282006732E-2</v>
      </c>
      <c r="P2127" s="52">
        <f>IFERROR(_xll.qlIndexFixing(Index1Y,$H2127,TRUE,_xll.ohTrigger(RecalcTrigger,Trigger1Y)),NA())</f>
        <v>3.2786056163740376E-2</v>
      </c>
      <c r="Q2127" s="52">
        <f>IFERROR(_xll.qlIndexFixing(ONIndex1Y,I2127,TRUE,_xll.ohTrigger(RecalcTrigger,Trigger1Y)),NA())</f>
        <v>3.2403538961336409E-2</v>
      </c>
    </row>
    <row r="2128" spans="2:17" x14ac:dyDescent="0.2">
      <c r="B2128" s="46" t="s">
        <v>51</v>
      </c>
      <c r="D2128" s="49">
        <f>_xll.qlCalendarAdvance(LocalCalendar,$D2127,B2128,"f",FALSE)</f>
        <v>54228</v>
      </c>
      <c r="E2128" s="49">
        <f>_xll.qlInterestRateIndexValueDate(IndexON,D2128)</f>
        <v>54228</v>
      </c>
      <c r="F2128" s="52">
        <f>IFERROR(_xll.qlIndexFixing(IndexON,D2128,TRUE,_xll.ohTrigger(RecalcTrigger,TriggerON)),NA())</f>
        <v>2.8073439767251074E-2</v>
      </c>
      <c r="H2128" s="49">
        <f>_xll.qlCalendarAdvance(IborCalendar,$H2127,B2128,"f",FALSE)</f>
        <v>54218</v>
      </c>
      <c r="I2128" s="49">
        <f>_xll.qlInterestRateIndexValueDate(Index1M,$H2128)</f>
        <v>54220</v>
      </c>
      <c r="J2128" s="52">
        <f>IFERROR(_xll.qlIndexFixing(Index1M,$H2128,TRUE,_xll.ohTrigger(RecalcTrigger,Trigger1M)),NA())</f>
        <v>2.9484967817597074E-2</v>
      </c>
      <c r="K2128" s="52">
        <f>IFERROR(_xll.qlIndexFixing(ONIndex1M,I2128,TRUE,_xll.ohTrigger(RecalcTrigger,Trigger1M)),NA())</f>
        <v>2.9456431959058449E-2</v>
      </c>
      <c r="L2128" s="52">
        <f>IFERROR(_xll.qlIndexFixing(Index3M,H2128,TRUE,_xll.ohTrigger(RecalcTrigger,Trigger3M)),NA())</f>
        <v>3.068717784971367E-2</v>
      </c>
      <c r="M2128" s="52">
        <f>IFERROR(_xll.qlIndexFixing(ONIndex3M,I2128,TRUE,_xll.ohTrigger(RecalcTrigger,Trigger3M)),NA())</f>
        <v>3.0594306575668639E-2</v>
      </c>
      <c r="N2128" s="52">
        <f>IFERROR(_xll.qlIndexFixing(Index6M,$H2128,TRUE,_xll.ohTrigger(RecalcTrigger,Trigger6M)),NA())</f>
        <v>3.1615851710304572E-2</v>
      </c>
      <c r="O2128" s="52">
        <f>IFERROR(_xll.qlIndexFixing(ONIndex6M,I2128,TRUE,_xll.ohTrigger(RecalcTrigger,Trigger6M)),NA())</f>
        <v>3.142029815967895E-2</v>
      </c>
      <c r="P2128" s="52">
        <f>IFERROR(_xll.qlIndexFixing(Index1Y,$H2128,TRUE,_xll.ohTrigger(RecalcTrigger,Trigger1Y)),NA())</f>
        <v>3.2780530121050637E-2</v>
      </c>
      <c r="Q2128" s="52">
        <f>IFERROR(_xll.qlIndexFixing(ONIndex1Y,I2128,TRUE,_xll.ohTrigger(RecalcTrigger,Trigger1Y)),NA())</f>
        <v>3.2397083874391441E-2</v>
      </c>
    </row>
    <row r="2129" spans="2:17" x14ac:dyDescent="0.2">
      <c r="B2129" s="46" t="s">
        <v>51</v>
      </c>
      <c r="D2129" s="49">
        <f>_xll.qlCalendarAdvance(LocalCalendar,$D2128,B2129,"f",FALSE)</f>
        <v>54235</v>
      </c>
      <c r="E2129" s="49">
        <f>_xll.qlInterestRateIndexValueDate(IndexON,D2129)</f>
        <v>54235</v>
      </c>
      <c r="F2129" s="52">
        <f>IFERROR(_xll.qlIndexFixing(IndexON,D2129,TRUE,_xll.ohTrigger(RecalcTrigger,TriggerON)),NA())</f>
        <v>2.8067245413421205E-2</v>
      </c>
      <c r="H2129" s="49">
        <f>_xll.qlCalendarAdvance(IborCalendar,$H2128,B2129,"f",FALSE)</f>
        <v>54225</v>
      </c>
      <c r="I2129" s="49">
        <f>_xll.qlInterestRateIndexValueDate(Index1M,$H2129)</f>
        <v>54227</v>
      </c>
      <c r="J2129" s="52">
        <f>IFERROR(_xll.qlIndexFixing(Index1M,$H2129,TRUE,_xll.ohTrigger(RecalcTrigger,Trigger1M)),NA())</f>
        <v>2.9480961671060069E-2</v>
      </c>
      <c r="K2129" s="52">
        <f>IFERROR(_xll.qlIndexFixing(ONIndex1M,I2129,TRUE,_xll.ohTrigger(RecalcTrigger,Trigger1M)),NA())</f>
        <v>2.9452450354012782E-2</v>
      </c>
      <c r="L2129" s="52">
        <f>IFERROR(_xll.qlIndexFixing(Index3M,H2129,TRUE,_xll.ohTrigger(RecalcTrigger,Trigger3M)),NA())</f>
        <v>3.0683200950015418E-2</v>
      </c>
      <c r="M2129" s="52">
        <f>IFERROR(_xll.qlIndexFixing(ONIndex3M,I2129,TRUE,_xll.ohTrigger(RecalcTrigger,Trigger3M)),NA())</f>
        <v>3.0590404427384144E-2</v>
      </c>
      <c r="N2129" s="52">
        <f>IFERROR(_xll.qlIndexFixing(Index6M,$H2129,TRUE,_xll.ohTrigger(RecalcTrigger,Trigger6M)),NA())</f>
        <v>3.161158917912453E-2</v>
      </c>
      <c r="O2129" s="52">
        <f>IFERROR(_xll.qlIndexFixing(ONIndex6M,I2129,TRUE,_xll.ohTrigger(RecalcTrigger,Trigger6M)),NA())</f>
        <v>3.1416122512011313E-2</v>
      </c>
      <c r="P2129" s="52">
        <f>IFERROR(_xll.qlIndexFixing(Index1Y,$H2129,TRUE,_xll.ohTrigger(RecalcTrigger,Trigger1Y)),NA())</f>
        <v>3.2775048069594782E-2</v>
      </c>
      <c r="Q2129" s="52">
        <f>IFERROR(_xll.qlIndexFixing(ONIndex1Y,I2129,TRUE,_xll.ohTrigger(RecalcTrigger,Trigger1Y)),NA())</f>
        <v>3.2390671338609067E-2</v>
      </c>
    </row>
    <row r="2130" spans="2:17" x14ac:dyDescent="0.2">
      <c r="B2130" s="46" t="s">
        <v>51</v>
      </c>
      <c r="D2130" s="49">
        <f>_xll.qlCalendarAdvance(LocalCalendar,$D2129,B2130,"f",FALSE)</f>
        <v>54245</v>
      </c>
      <c r="E2130" s="49">
        <f>_xll.qlInterestRateIndexValueDate(IndexON,D2130)</f>
        <v>54245</v>
      </c>
      <c r="F2130" s="52">
        <f>IFERROR(_xll.qlIndexFixing(IndexON,D2130,TRUE,_xll.ohTrigger(RecalcTrigger,TriggerON)),NA())</f>
        <v>2.8057105790519898E-2</v>
      </c>
      <c r="H2130" s="49">
        <f>_xll.qlCalendarAdvance(IborCalendar,$H2129,B2130,"f",FALSE)</f>
        <v>54232</v>
      </c>
      <c r="I2130" s="49">
        <f>_xll.qlInterestRateIndexValueDate(Index1M,$H2130)</f>
        <v>54234</v>
      </c>
      <c r="J2130" s="52">
        <f>IFERROR(_xll.qlIndexFixing(Index1M,$H2130,TRUE,_xll.ohTrigger(RecalcTrigger,Trigger1M)),NA())</f>
        <v>2.9476949007566089E-2</v>
      </c>
      <c r="K2130" s="52">
        <f>IFERROR(_xll.qlIndexFixing(ONIndex1M,I2130,TRUE,_xll.ohTrigger(RecalcTrigger,Trigger1M)),NA())</f>
        <v>2.9448462247367857E-2</v>
      </c>
      <c r="L2130" s="52">
        <f>IFERROR(_xll.qlIndexFixing(Index3M,H2130,TRUE,_xll.ohTrigger(RecalcTrigger,Trigger3M)),NA())</f>
        <v>3.0679217210365085E-2</v>
      </c>
      <c r="M2130" s="52">
        <f>IFERROR(_xll.qlIndexFixing(ONIndex3M,I2130,TRUE,_xll.ohTrigger(RecalcTrigger,Trigger3M)),NA())</f>
        <v>3.0586495487971987E-2</v>
      </c>
      <c r="N2130" s="52">
        <f>IFERROR(_xll.qlIndexFixing(Index6M,$H2130,TRUE,_xll.ohTrigger(RecalcTrigger,Trigger6M)),NA())</f>
        <v>3.1611625423387711E-2</v>
      </c>
      <c r="O2130" s="52">
        <f>IFERROR(_xll.qlIndexFixing(ONIndex6M,I2130,TRUE,_xll.ohTrigger(RecalcTrigger,Trigger6M)),NA())</f>
        <v>3.1411945338764014E-2</v>
      </c>
      <c r="P2130" s="52">
        <f>IFERROR(_xll.qlIndexFixing(Index1Y,$H2130,TRUE,_xll.ohTrigger(RecalcTrigger,Trigger1Y)),NA())</f>
        <v>3.2769610008663248E-2</v>
      </c>
      <c r="Q2130" s="52">
        <f>IFERROR(_xll.qlIndexFixing(ONIndex1Y,I2130,TRUE,_xll.ohTrigger(RecalcTrigger,Trigger1Y)),NA())</f>
        <v>3.2384301354468903E-2</v>
      </c>
    </row>
    <row r="2131" spans="2:17" x14ac:dyDescent="0.2">
      <c r="B2131" s="46" t="s">
        <v>51</v>
      </c>
      <c r="D2131" s="49">
        <f>_xll.qlCalendarAdvance(LocalCalendar,$D2130,B2131,"f",FALSE)</f>
        <v>54252</v>
      </c>
      <c r="E2131" s="49">
        <f>_xll.qlInterestRateIndexValueDate(IndexON,D2131)</f>
        <v>54252</v>
      </c>
      <c r="F2131" s="52">
        <f>IFERROR(_xll.qlIndexFixing(IndexON,D2131,TRUE,_xll.ohTrigger(RecalcTrigger,TriggerON)),NA())</f>
        <v>2.8050930016627618E-2</v>
      </c>
      <c r="H2131" s="49">
        <f>_xll.qlCalendarAdvance(IborCalendar,$H2130,B2131,"f",FALSE)</f>
        <v>54239</v>
      </c>
      <c r="I2131" s="49">
        <f>_xll.qlInterestRateIndexValueDate(Index1M,$H2131)</f>
        <v>54241</v>
      </c>
      <c r="J2131" s="52">
        <f>IFERROR(_xll.qlIndexFixing(Index1M,$H2131,TRUE,_xll.ohTrigger(RecalcTrigger,Trigger1M)),NA())</f>
        <v>2.9472929827120131E-2</v>
      </c>
      <c r="K2131" s="52">
        <f>IFERROR(_xll.qlIndexFixing(ONIndex1M,I2131,TRUE,_xll.ohTrigger(RecalcTrigger,Trigger1M)),NA())</f>
        <v>2.944722311185366E-2</v>
      </c>
      <c r="L2131" s="52">
        <f>IFERROR(_xll.qlIndexFixing(Index3M,H2131,TRUE,_xll.ohTrigger(RecalcTrigger,Trigger3M)),NA())</f>
        <v>3.0675226630781784E-2</v>
      </c>
      <c r="M2131" s="52">
        <f>IFERROR(_xll.qlIndexFixing(ONIndex3M,I2131,TRUE,_xll.ohTrigger(RecalcTrigger,Trigger3M)),NA())</f>
        <v>3.0585636767477276E-2</v>
      </c>
      <c r="N2131" s="52">
        <f>IFERROR(_xll.qlIndexFixing(Index6M,$H2131,TRUE,_xll.ohTrigger(RecalcTrigger,Trigger6M)),NA())</f>
        <v>3.1606283261567683E-2</v>
      </c>
      <c r="O2131" s="52">
        <f>IFERROR(_xll.qlIndexFixing(ONIndex6M,I2131,TRUE,_xll.ohTrigger(RecalcTrigger,Trigger6M)),NA())</f>
        <v>3.1410981190242993E-2</v>
      </c>
      <c r="P2131" s="52">
        <f>IFERROR(_xll.qlIndexFixing(Index1Y,$H2131,TRUE,_xll.ohTrigger(RecalcTrigger,Trigger1Y)),NA())</f>
        <v>3.2764215937551938E-2</v>
      </c>
      <c r="Q2131" s="52">
        <f>IFERROR(_xll.qlIndexFixing(ONIndex1Y,I2131,TRUE,_xll.ohTrigger(RecalcTrigger,Trigger1Y)),NA())</f>
        <v>3.2380992074418913E-2</v>
      </c>
    </row>
    <row r="2132" spans="2:17" x14ac:dyDescent="0.2">
      <c r="B2132" s="46" t="s">
        <v>51</v>
      </c>
      <c r="D2132" s="49">
        <f>_xll.qlCalendarAdvance(LocalCalendar,$D2131,B2132,"f",FALSE)</f>
        <v>54259</v>
      </c>
      <c r="E2132" s="49">
        <f>_xll.qlInterestRateIndexValueDate(IndexON,D2132)</f>
        <v>54259</v>
      </c>
      <c r="F2132" s="52">
        <f>IFERROR(_xll.qlIndexFixing(IndexON,D2132,TRUE,_xll.ohTrigger(RecalcTrigger,TriggerON)),NA())</f>
        <v>2.8044761948811114E-2</v>
      </c>
      <c r="H2132" s="49">
        <f>_xll.qlCalendarAdvance(IborCalendar,$H2131,B2132,"f",FALSE)</f>
        <v>54246</v>
      </c>
      <c r="I2132" s="49">
        <f>_xll.qlInterestRateIndexValueDate(Index1M,$H2132)</f>
        <v>54248</v>
      </c>
      <c r="J2132" s="52">
        <f>IFERROR(_xll.qlIndexFixing(Index1M,$H2132,TRUE,_xll.ohTrigger(RecalcTrigger,Trigger1M)),NA())</f>
        <v>2.9468904129729689E-2</v>
      </c>
      <c r="K2132" s="52">
        <f>IFERROR(_xll.qlIndexFixing(ONIndex1M,I2132,TRUE,_xll.ohTrigger(RecalcTrigger,Trigger1M)),NA())</f>
        <v>2.944046652824106E-2</v>
      </c>
      <c r="L2132" s="52">
        <f>IFERROR(_xll.qlIndexFixing(Index3M,H2132,TRUE,_xll.ohTrigger(RecalcTrigger,Trigger3M)),NA())</f>
        <v>3.0671229211282892E-2</v>
      </c>
      <c r="M2132" s="52">
        <f>IFERROR(_xll.qlIndexFixing(ONIndex3M,I2132,TRUE,_xll.ohTrigger(RecalcTrigger,Trigger3M)),NA())</f>
        <v>3.0578657234885398E-2</v>
      </c>
      <c r="N2132" s="52">
        <f>IFERROR(_xll.qlIndexFixing(Index6M,$H2132,TRUE,_xll.ohTrigger(RecalcTrigger,Trigger6M)),NA())</f>
        <v>3.1602014662600486E-2</v>
      </c>
      <c r="O2132" s="52">
        <f>IFERROR(_xll.qlIndexFixing(ONIndex6M,I2132,TRUE,_xll.ohTrigger(RecalcTrigger,Trigger6M)),NA())</f>
        <v>3.1403586415370555E-2</v>
      </c>
      <c r="P2132" s="52">
        <f>IFERROR(_xll.qlIndexFixing(Index1Y,$H2132,TRUE,_xll.ohTrigger(RecalcTrigger,Trigger1Y)),NA())</f>
        <v>3.2758865855563327E-2</v>
      </c>
      <c r="Q2132" s="52">
        <f>IFERROR(_xll.qlIndexFixing(ONIndex1Y,I2132,TRUE,_xll.ohTrigger(RecalcTrigger,Trigger1Y)),NA())</f>
        <v>3.2371689039836227E-2</v>
      </c>
    </row>
    <row r="2133" spans="2:17" x14ac:dyDescent="0.2">
      <c r="B2133" s="46" t="s">
        <v>51</v>
      </c>
      <c r="D2133" s="49">
        <f>_xll.qlCalendarAdvance(LocalCalendar,$D2132,B2133,"f",FALSE)</f>
        <v>54266</v>
      </c>
      <c r="E2133" s="49">
        <f>_xll.qlInterestRateIndexValueDate(IndexON,D2133)</f>
        <v>54266</v>
      </c>
      <c r="F2133" s="52">
        <f>IFERROR(_xll.qlIndexFixing(IndexON,D2133,TRUE,_xll.ohTrigger(RecalcTrigger,TriggerON)),NA())</f>
        <v>2.8038601587470069E-2</v>
      </c>
      <c r="H2133" s="49">
        <f>_xll.qlCalendarAdvance(IborCalendar,$H2132,B2133,"f",FALSE)</f>
        <v>54253</v>
      </c>
      <c r="I2133" s="49">
        <f>_xll.qlInterestRateIndexValueDate(Index1M,$H2133)</f>
        <v>54255</v>
      </c>
      <c r="J2133" s="52">
        <f>IFERROR(_xll.qlIndexFixing(Index1M,$H2133,TRUE,_xll.ohTrigger(RecalcTrigger,Trigger1M)),NA())</f>
        <v>2.946487191539976E-2</v>
      </c>
      <c r="K2133" s="52">
        <f>IFERROR(_xll.qlIndexFixing(ONIndex1M,I2133,TRUE,_xll.ohTrigger(RecalcTrigger,Trigger1M)),NA())</f>
        <v>2.9436458915919061E-2</v>
      </c>
      <c r="L2133" s="52">
        <f>IFERROR(_xll.qlIndexFixing(Index3M,H2133,TRUE,_xll.ohTrigger(RecalcTrigger,Trigger3M)),NA())</f>
        <v>3.0667224951893609E-2</v>
      </c>
      <c r="M2133" s="52">
        <f>IFERROR(_xll.qlIndexFixing(ONIndex3M,I2133,TRUE,_xll.ohTrigger(RecalcTrigger,Trigger3M)),NA())</f>
        <v>3.0574727921690581E-2</v>
      </c>
      <c r="N2133" s="52">
        <f>IFERROR(_xll.qlIndexFixing(Index6M,$H2133,TRUE,_xll.ohTrigger(RecalcTrigger,Trigger6M)),NA())</f>
        <v>3.1598818181064359E-2</v>
      </c>
      <c r="O2133" s="52">
        <f>IFERROR(_xll.qlIndexFixing(ONIndex6M,I2133,TRUE,_xll.ohTrigger(RecalcTrigger,Trigger6M)),NA())</f>
        <v>3.1399404665384267E-2</v>
      </c>
      <c r="P2133" s="52">
        <f>IFERROR(_xll.qlIndexFixing(Index1Y,$H2133,TRUE,_xll.ohTrigger(RecalcTrigger,Trigger1Y)),NA())</f>
        <v>3.2753559762003837E-2</v>
      </c>
      <c r="Q2133" s="52">
        <f>IFERROR(_xll.qlIndexFixing(ONIndex1Y,I2133,TRUE,_xll.ohTrigger(RecalcTrigger,Trigger1Y)),NA())</f>
        <v>3.2365446709583523E-2</v>
      </c>
    </row>
    <row r="2134" spans="2:17" x14ac:dyDescent="0.2">
      <c r="B2134" s="46" t="s">
        <v>51</v>
      </c>
      <c r="D2134" s="49">
        <f>_xll.qlCalendarAdvance(LocalCalendar,$D2133,B2134,"f",FALSE)</f>
        <v>54273</v>
      </c>
      <c r="E2134" s="49">
        <f>_xll.qlInterestRateIndexValueDate(IndexON,D2134)</f>
        <v>54273</v>
      </c>
      <c r="F2134" s="52">
        <f>IFERROR(_xll.qlIndexFixing(IndexON,D2134,TRUE,_xll.ohTrigger(RecalcTrigger,TriggerON)),NA())</f>
        <v>2.8032448932124865E-2</v>
      </c>
      <c r="H2134" s="49">
        <f>_xll.qlCalendarAdvance(IborCalendar,$H2133,B2134,"f",FALSE)</f>
        <v>54260</v>
      </c>
      <c r="I2134" s="49">
        <f>_xll.qlInterestRateIndexValueDate(Index1M,$H2134)</f>
        <v>54262</v>
      </c>
      <c r="J2134" s="52">
        <f>IFERROR(_xll.qlIndexFixing(Index1M,$H2134,TRUE,_xll.ohTrigger(RecalcTrigger,Trigger1M)),NA())</f>
        <v>2.946083318414533E-2</v>
      </c>
      <c r="K2134" s="52">
        <f>IFERROR(_xll.qlIndexFixing(ONIndex1M,I2134,TRUE,_xll.ohTrigger(RecalcTrigger,Trigger1M)),NA())</f>
        <v>2.9432444801917867E-2</v>
      </c>
      <c r="L2134" s="52">
        <f>IFERROR(_xll.qlIndexFixing(Index3M,H2134,TRUE,_xll.ohTrigger(RecalcTrigger,Trigger3M)),NA())</f>
        <v>3.0663213852633046E-2</v>
      </c>
      <c r="M2134" s="52">
        <f>IFERROR(_xll.qlIndexFixing(ONIndex3M,I2134,TRUE,_xll.ohTrigger(RecalcTrigger,Trigger3M)),NA())</f>
        <v>3.0570791817208232E-2</v>
      </c>
      <c r="N2134" s="52">
        <f>IFERROR(_xll.qlIndexFixing(Index6M,$H2134,TRUE,_xll.ohTrigger(RecalcTrigger,Trigger6M)),NA())</f>
        <v>3.1593472841364351E-2</v>
      </c>
      <c r="O2134" s="52">
        <f>IFERROR(_xll.qlIndexFixing(ONIndex6M,I2134,TRUE,_xll.ohTrigger(RecalcTrigger,Trigger6M)),NA())</f>
        <v>3.139522138997819E-2</v>
      </c>
      <c r="P2134" s="52">
        <f>IFERROR(_xll.qlIndexFixing(Index1Y,$H2134,TRUE,_xll.ohTrigger(RecalcTrigger,Trigger1Y)),NA())</f>
        <v>3.2748297656187329E-2</v>
      </c>
      <c r="Q2134" s="52">
        <f>IFERROR(_xll.qlIndexFixing(ONIndex1Y,I2134,TRUE,_xll.ohTrigger(RecalcTrigger,Trigger1Y)),NA())</f>
        <v>3.2359246930653285E-2</v>
      </c>
    </row>
    <row r="2135" spans="2:17" x14ac:dyDescent="0.2">
      <c r="B2135" s="46" t="s">
        <v>51</v>
      </c>
      <c r="D2135" s="49">
        <f>_xll.qlCalendarAdvance(LocalCalendar,$D2134,B2135,"f",FALSE)</f>
        <v>54280</v>
      </c>
      <c r="E2135" s="49">
        <f>_xll.qlInterestRateIndexValueDate(IndexON,D2135)</f>
        <v>54280</v>
      </c>
      <c r="F2135" s="52">
        <f>IFERROR(_xll.qlIndexFixing(IndexON,D2135,TRUE,_xll.ohTrigger(RecalcTrigger,TriggerON)),NA())</f>
        <v>2.8026303982935374E-2</v>
      </c>
      <c r="H2135" s="49">
        <f>_xll.qlCalendarAdvance(IborCalendar,$H2134,B2135,"f",FALSE)</f>
        <v>54267</v>
      </c>
      <c r="I2135" s="49">
        <f>_xll.qlInterestRateIndexValueDate(Index1M,$H2135)</f>
        <v>54269</v>
      </c>
      <c r="J2135" s="52">
        <f>IFERROR(_xll.qlIndexFixing(Index1M,$H2135,TRUE,_xll.ohTrigger(RecalcTrigger,Trigger1M)),NA())</f>
        <v>2.9454044145095341E-2</v>
      </c>
      <c r="K2135" s="52">
        <f>IFERROR(_xll.qlIndexFixing(ONIndex1M,I2135,TRUE,_xll.ohTrigger(RecalcTrigger,Trigger1M)),NA())</f>
        <v>2.942842418599767E-2</v>
      </c>
      <c r="L2135" s="52">
        <f>IFERROR(_xll.qlIndexFixing(Index3M,H2135,TRUE,_xll.ohTrigger(RecalcTrigger,Trigger3M)),NA())</f>
        <v>3.0659195913522924E-2</v>
      </c>
      <c r="M2135" s="52">
        <f>IFERROR(_xll.qlIndexFixing(ONIndex3M,I2135,TRUE,_xll.ohTrigger(RecalcTrigger,Trigger3M)),NA())</f>
        <v>3.0566848921278478E-2</v>
      </c>
      <c r="N2135" s="52">
        <f>IFERROR(_xll.qlIndexFixing(Index6M,$H2135,TRUE,_xll.ohTrigger(RecalcTrigger,Trigger6M)),NA())</f>
        <v>3.1585981633846398E-2</v>
      </c>
      <c r="O2135" s="52">
        <f>IFERROR(_xll.qlIndexFixing(ONIndex6M,I2135,TRUE,_xll.ohTrigger(RecalcTrigger,Trigger6M)),NA())</f>
        <v>3.1391036588992449E-2</v>
      </c>
      <c r="P2135" s="52">
        <f>IFERROR(_xll.qlIndexFixing(Index1Y,$H2135,TRUE,_xll.ohTrigger(RecalcTrigger,Trigger1Y)),NA())</f>
        <v>3.2743079537432489E-2</v>
      </c>
      <c r="Q2135" s="52">
        <f>IFERROR(_xll.qlIndexFixing(ONIndex1Y,I2135,TRUE,_xll.ohTrigger(RecalcTrigger,Trigger1Y)),NA())</f>
        <v>3.2353089703205384E-2</v>
      </c>
    </row>
    <row r="2136" spans="2:17" x14ac:dyDescent="0.2">
      <c r="B2136" s="46" t="s">
        <v>51</v>
      </c>
      <c r="D2136" s="49">
        <f>_xll.qlCalendarAdvance(LocalCalendar,$D2135,B2136,"f",FALSE)</f>
        <v>54287</v>
      </c>
      <c r="E2136" s="49">
        <f>_xll.qlInterestRateIndexValueDate(IndexON,D2136)</f>
        <v>54287</v>
      </c>
      <c r="F2136" s="52">
        <f>IFERROR(_xll.qlIndexFixing(IndexON,D2136,TRUE,_xll.ohTrigger(RecalcTrigger,TriggerON)),NA())</f>
        <v>2.8020166739981534E-2</v>
      </c>
      <c r="H2136" s="49">
        <f>_xll.qlCalendarAdvance(IborCalendar,$H2135,B2136,"f",FALSE)</f>
        <v>54274</v>
      </c>
      <c r="I2136" s="49">
        <f>_xll.qlInterestRateIndexValueDate(Index1M,$H2136)</f>
        <v>54276</v>
      </c>
      <c r="J2136" s="52">
        <f>IFERROR(_xll.qlIndexFixing(Index1M,$H2136,TRUE,_xll.ohTrigger(RecalcTrigger,Trigger1M)),NA())</f>
        <v>2.9453649919131537E-2</v>
      </c>
      <c r="K2136" s="52">
        <f>IFERROR(_xll.qlIndexFixing(ONIndex1M,I2136,TRUE,_xll.ohTrigger(RecalcTrigger,Trigger1M)),NA())</f>
        <v>2.942439706815847E-2</v>
      </c>
      <c r="L2136" s="52">
        <f>IFERROR(_xll.qlIndexFixing(Index3M,H2136,TRUE,_xll.ohTrigger(RecalcTrigger,Trigger3M)),NA())</f>
        <v>3.0655171134580626E-2</v>
      </c>
      <c r="M2136" s="52">
        <f>IFERROR(_xll.qlIndexFixing(ONIndex3M,I2136,TRUE,_xll.ohTrigger(RecalcTrigger,Trigger3M)),NA())</f>
        <v>3.0562899234141128E-2</v>
      </c>
      <c r="N2136" s="52">
        <f>IFERROR(_xll.qlIndexFixing(Index6M,$H2136,TRUE,_xll.ohTrigger(RecalcTrigger,Trigger6M)),NA())</f>
        <v>3.1584924855791216E-2</v>
      </c>
      <c r="O2136" s="52">
        <f>IFERROR(_xll.qlIndexFixing(ONIndex6M,I2136,TRUE,_xll.ohTrigger(RecalcTrigger,Trigger6M)),NA())</f>
        <v>3.138685026234711E-2</v>
      </c>
      <c r="P2136" s="52">
        <f>IFERROR(_xll.qlIndexFixing(Index1Y,$H2136,TRUE,_xll.ohTrigger(RecalcTrigger,Trigger1Y)),NA())</f>
        <v>3.2737905405063904E-2</v>
      </c>
      <c r="Q2136" s="52">
        <f>IFERROR(_xll.qlIndexFixing(ONIndex1Y,I2136,TRUE,_xll.ohTrigger(RecalcTrigger,Trigger1Y)),NA())</f>
        <v>3.2346975026840141E-2</v>
      </c>
    </row>
    <row r="2137" spans="2:17" x14ac:dyDescent="0.2">
      <c r="B2137" s="46" t="s">
        <v>51</v>
      </c>
      <c r="D2137" s="49">
        <f>_xll.qlCalendarAdvance(LocalCalendar,$D2136,B2137,"f",FALSE)</f>
        <v>54294</v>
      </c>
      <c r="E2137" s="49">
        <f>_xll.qlInterestRateIndexValueDate(IndexON,D2137)</f>
        <v>54294</v>
      </c>
      <c r="F2137" s="52">
        <f>IFERROR(_xll.qlIndexFixing(IndexON,D2137,TRUE,_xll.ohTrigger(RecalcTrigger,TriggerON)),NA())</f>
        <v>2.8014037203343278E-2</v>
      </c>
      <c r="H2137" s="49">
        <f>_xll.qlCalendarAdvance(IborCalendar,$H2136,B2137,"f",FALSE)</f>
        <v>54281</v>
      </c>
      <c r="I2137" s="49">
        <f>_xll.qlInterestRateIndexValueDate(Index1M,$H2137)</f>
        <v>54283</v>
      </c>
      <c r="J2137" s="52">
        <f>IFERROR(_xll.qlIndexFixing(Index1M,$H2137,TRUE,_xll.ohTrigger(RecalcTrigger,Trigger1M)),NA())</f>
        <v>2.944867788886002E-2</v>
      </c>
      <c r="K2137" s="52">
        <f>IFERROR(_xll.qlIndexFixing(ONIndex1M,I2137,TRUE,_xll.ohTrigger(RecalcTrigger,Trigger1M)),NA())</f>
        <v>2.9420363448560138E-2</v>
      </c>
      <c r="L2137" s="52">
        <f>IFERROR(_xll.qlIndexFixing(Index3M,H2137,TRUE,_xll.ohTrigger(RecalcTrigger,Trigger3M)),NA())</f>
        <v>3.0651139515832215E-2</v>
      </c>
      <c r="M2137" s="52">
        <f>IFERROR(_xll.qlIndexFixing(ONIndex3M,I2137,TRUE,_xll.ohTrigger(RecalcTrigger,Trigger3M)),NA())</f>
        <v>3.0558942755876117E-2</v>
      </c>
      <c r="N2137" s="52">
        <f>IFERROR(_xll.qlIndexFixing(Index6M,$H2137,TRUE,_xll.ohTrigger(RecalcTrigger,Trigger6M)),NA())</f>
        <v>3.158172028152368E-2</v>
      </c>
      <c r="O2137" s="52">
        <f>IFERROR(_xll.qlIndexFixing(ONIndex6M,I2137,TRUE,_xll.ohTrigger(RecalcTrigger,Trigger6M)),NA())</f>
        <v>3.1382662410122109E-2</v>
      </c>
      <c r="P2137" s="52">
        <f>IFERROR(_xll.qlIndexFixing(Index1Y,$H2137,TRUE,_xll.ohTrigger(RecalcTrigger,Trigger1Y)),NA())</f>
        <v>3.2732775258411645E-2</v>
      </c>
      <c r="Q2137" s="52">
        <f>IFERROR(_xll.qlIndexFixing(ONIndex1Y,I2137,TRUE,_xll.ohTrigger(RecalcTrigger,Trigger1Y)),NA())</f>
        <v>3.23409029018773E-2</v>
      </c>
    </row>
    <row r="2138" spans="2:17" x14ac:dyDescent="0.2">
      <c r="B2138" s="46" t="s">
        <v>51</v>
      </c>
      <c r="D2138" s="49">
        <f>_xll.qlCalendarAdvance(LocalCalendar,$D2137,B2138,"f",FALSE)</f>
        <v>54301</v>
      </c>
      <c r="E2138" s="49">
        <f>_xll.qlInterestRateIndexValueDate(IndexON,D2138)</f>
        <v>54301</v>
      </c>
      <c r="F2138" s="52">
        <f>IFERROR(_xll.qlIndexFixing(IndexON,D2138,TRUE,_xll.ohTrigger(RecalcTrigger,TriggerON)),NA())</f>
        <v>2.8007915372860737E-2</v>
      </c>
      <c r="H2138" s="49">
        <f>_xll.qlCalendarAdvance(IborCalendar,$H2137,B2138,"f",FALSE)</f>
        <v>54288</v>
      </c>
      <c r="I2138" s="49">
        <f>_xll.qlInterestRateIndexValueDate(Index1M,$H2138)</f>
        <v>54290</v>
      </c>
      <c r="J2138" s="52">
        <f>IFERROR(_xll.qlIndexFixing(Index1M,$H2138,TRUE,_xll.ohTrigger(RecalcTrigger,Trigger1M)),NA())</f>
        <v>2.9444613089952554E-2</v>
      </c>
      <c r="K2138" s="52">
        <f>IFERROR(_xll.qlIndexFixing(ONIndex1M,I2138,TRUE,_xll.ohTrigger(RecalcTrigger,Trigger1M)),NA())</f>
        <v>2.941632332712274E-2</v>
      </c>
      <c r="L2138" s="52">
        <f>IFERROR(_xll.qlIndexFixing(Index3M,H2138,TRUE,_xll.ohTrigger(RecalcTrigger,Trigger3M)),NA())</f>
        <v>3.0647101057297677E-2</v>
      </c>
      <c r="M2138" s="52">
        <f>IFERROR(_xll.qlIndexFixing(ONIndex3M,I2138,TRUE,_xll.ohTrigger(RecalcTrigger,Trigger3M)),NA())</f>
        <v>3.0554979486403511E-2</v>
      </c>
      <c r="N2138" s="52">
        <f>IFERROR(_xll.qlIndexFixing(Index6M,$H2138,TRUE,_xll.ohTrigger(RecalcTrigger,Trigger6M)),NA())</f>
        <v>3.1576370705962739E-2</v>
      </c>
      <c r="O2138" s="52">
        <f>IFERROR(_xll.qlIndexFixing(ONIndex6M,I2138,TRUE,_xll.ohTrigger(RecalcTrigger,Trigger6M)),NA())</f>
        <v>3.1378473032477316E-2</v>
      </c>
      <c r="P2138" s="52">
        <f>IFERROR(_xll.qlIndexFixing(Index1Y,$H2138,TRUE,_xll.ohTrigger(RecalcTrigger,Trigger1Y)),NA())</f>
        <v>3.2727689096812146E-2</v>
      </c>
      <c r="Q2138" s="52">
        <f>IFERROR(_xll.qlIndexFixing(ONIndex1Y,I2138,TRUE,_xll.ohTrigger(RecalcTrigger,Trigger1Y)),NA())</f>
        <v>3.2334873328396796E-2</v>
      </c>
    </row>
    <row r="2139" spans="2:17" x14ac:dyDescent="0.2">
      <c r="B2139" s="46" t="s">
        <v>51</v>
      </c>
      <c r="D2139" s="49">
        <f>_xll.qlCalendarAdvance(LocalCalendar,$D2138,B2139,"f",FALSE)</f>
        <v>54309</v>
      </c>
      <c r="E2139" s="49">
        <f>_xll.qlInterestRateIndexValueDate(IndexON,D2139)</f>
        <v>54309</v>
      </c>
      <c r="F2139" s="52">
        <f>IFERROR(_xll.qlIndexFixing(IndexON,D2139,TRUE,_xll.ohTrigger(RecalcTrigger,TriggerON)),NA())</f>
        <v>2.800092843127544E-2</v>
      </c>
      <c r="H2139" s="49">
        <f>_xll.qlCalendarAdvance(IborCalendar,$H2138,B2139,"f",FALSE)</f>
        <v>54295</v>
      </c>
      <c r="I2139" s="49">
        <f>_xll.qlInterestRateIndexValueDate(Index1M,$H2139)</f>
        <v>54297</v>
      </c>
      <c r="J2139" s="52">
        <f>IFERROR(_xll.qlIndexFixing(Index1M,$H2139,TRUE,_xll.ohTrigger(RecalcTrigger,Trigger1M)),NA())</f>
        <v>2.9440541774148066E-2</v>
      </c>
      <c r="K2139" s="52">
        <f>IFERROR(_xll.qlIndexFixing(ONIndex1M,I2139,TRUE,_xll.ohTrigger(RecalcTrigger,Trigger1M)),NA())</f>
        <v>2.9412276703846274E-2</v>
      </c>
      <c r="L2139" s="52">
        <f>IFERROR(_xll.qlIndexFixing(Index3M,H2139,TRUE,_xll.ohTrigger(RecalcTrigger,Trigger3M)),NA())</f>
        <v>3.0643055758995254E-2</v>
      </c>
      <c r="M2139" s="52">
        <f>IFERROR(_xll.qlIndexFixing(ONIndex3M,I2139,TRUE,_xll.ohTrigger(RecalcTrigger,Trigger3M)),NA())</f>
        <v>3.05510094254835E-2</v>
      </c>
      <c r="N2139" s="52">
        <f>IFERROR(_xll.qlIndexFixing(Index6M,$H2139,TRUE,_xll.ohTrigger(RecalcTrigger,Trigger6M)),NA())</f>
        <v>3.1568879120388943E-2</v>
      </c>
      <c r="O2139" s="52">
        <f>IFERROR(_xll.qlIndexFixing(ONIndex6M,I2139,TRUE,_xll.ohTrigger(RecalcTrigger,Trigger6M)),NA())</f>
        <v>3.137428212909299E-2</v>
      </c>
      <c r="P2139" s="52">
        <f>IFERROR(_xll.qlIndexFixing(Index1Y,$H2139,TRUE,_xll.ohTrigger(RecalcTrigger,Trigger1Y)),NA())</f>
        <v>3.2722646919606191E-2</v>
      </c>
      <c r="Q2139" s="52">
        <f>IFERROR(_xll.qlIndexFixing(ONIndex1Y,I2139,TRUE,_xll.ohTrigger(RecalcTrigger,Trigger1Y)),NA())</f>
        <v>3.2328886306078886E-2</v>
      </c>
    </row>
    <row r="2140" spans="2:17" x14ac:dyDescent="0.2">
      <c r="B2140" s="46" t="s">
        <v>51</v>
      </c>
      <c r="D2140" s="49">
        <f>_xll.qlCalendarAdvance(LocalCalendar,$D2139,B2140,"f",FALSE)</f>
        <v>54316</v>
      </c>
      <c r="E2140" s="49">
        <f>_xll.qlInterestRateIndexValueDate(IndexON,D2140)</f>
        <v>54316</v>
      </c>
      <c r="F2140" s="52">
        <f>IFERROR(_xll.qlIndexFixing(IndexON,D2140,TRUE,_xll.ohTrigger(RecalcTrigger,TriggerON)),NA())</f>
        <v>2.7994823113823841E-2</v>
      </c>
      <c r="H2140" s="49">
        <f>_xll.qlCalendarAdvance(IborCalendar,$H2139,B2140,"f",FALSE)</f>
        <v>54302</v>
      </c>
      <c r="I2140" s="49">
        <f>_xll.qlInterestRateIndexValueDate(Index1M,$H2140)</f>
        <v>54304</v>
      </c>
      <c r="J2140" s="52">
        <f>IFERROR(_xll.qlIndexFixing(Index1M,$H2140,TRUE,_xll.ohTrigger(RecalcTrigger,Trigger1M)),NA())</f>
        <v>2.943646394145405E-2</v>
      </c>
      <c r="K2140" s="52">
        <f>IFERROR(_xll.qlIndexFixing(ONIndex1M,I2140,TRUE,_xll.ohTrigger(RecalcTrigger,Trigger1M)),NA())</f>
        <v>2.9408223578650805E-2</v>
      </c>
      <c r="L2140" s="52">
        <f>IFERROR(_xll.qlIndexFixing(Index3M,H2140,TRUE,_xll.ohTrigger(RecalcTrigger,Trigger3M)),NA())</f>
        <v>3.0637993935594344E-2</v>
      </c>
      <c r="M2140" s="52">
        <f>IFERROR(_xll.qlIndexFixing(ONIndex3M,I2140,TRUE,_xll.ohTrigger(RecalcTrigger,Trigger3M)),NA())</f>
        <v>3.0547032573275956E-2</v>
      </c>
      <c r="N2140" s="52">
        <f>IFERROR(_xll.qlIndexFixing(Index6M,$H2140,TRUE,_xll.ohTrigger(RecalcTrigger,Trigger6M)),NA())</f>
        <v>3.1562459219536855E-2</v>
      </c>
      <c r="O2140" s="52">
        <f>IFERROR(_xll.qlIndexFixing(ONIndex6M,I2140,TRUE,_xll.ohTrigger(RecalcTrigger,Trigger6M)),NA())</f>
        <v>3.1370089700368808E-2</v>
      </c>
      <c r="P2140" s="52">
        <f>IFERROR(_xll.qlIndexFixing(Index1Y,$H2140,TRUE,_xll.ohTrigger(RecalcTrigger,Trigger1Y)),NA())</f>
        <v>3.2717648726142259E-2</v>
      </c>
      <c r="Q2140" s="52">
        <f>IFERROR(_xll.qlIndexFixing(ONIndex1Y,I2140,TRUE,_xll.ohTrigger(RecalcTrigger,Trigger1Y)),NA())</f>
        <v>3.2322941835083441E-2</v>
      </c>
    </row>
    <row r="2141" spans="2:17" x14ac:dyDescent="0.2">
      <c r="B2141" s="46" t="s">
        <v>51</v>
      </c>
      <c r="D2141" s="49">
        <f>_xll.qlCalendarAdvance(LocalCalendar,$D2140,B2141,"f",FALSE)</f>
        <v>54323</v>
      </c>
      <c r="E2141" s="49">
        <f>_xll.qlInterestRateIndexValueDate(IndexON,D2141)</f>
        <v>54323</v>
      </c>
      <c r="F2141" s="52">
        <f>IFERROR(_xll.qlIndexFixing(IndexON,D2141,TRUE,_xll.ohTrigger(RecalcTrigger,TriggerON)),NA())</f>
        <v>2.79887255028477E-2</v>
      </c>
      <c r="H2141" s="49">
        <f>_xll.qlCalendarAdvance(IborCalendar,$H2140,B2141,"f",FALSE)</f>
        <v>54309</v>
      </c>
      <c r="I2141" s="49">
        <f>_xll.qlInterestRateIndexValueDate(Index1M,$H2141)</f>
        <v>54311</v>
      </c>
      <c r="J2141" s="52">
        <f>IFERROR(_xll.qlIndexFixing(Index1M,$H2141,TRUE,_xll.ohTrigger(RecalcTrigger,Trigger1M)),NA())</f>
        <v>2.9433289349760437E-2</v>
      </c>
      <c r="K2141" s="52">
        <f>IFERROR(_xll.qlIndexFixing(ONIndex1M,I2141,TRUE,_xll.ohTrigger(RecalcTrigger,Trigger1M)),NA())</f>
        <v>2.9404163951856077E-2</v>
      </c>
      <c r="L2141" s="52">
        <f>IFERROR(_xll.qlIndexFixing(Index3M,H2141,TRUE,_xll.ohTrigger(RecalcTrigger,Trigger3M)),NA())</f>
        <v>3.0633935790404784E-2</v>
      </c>
      <c r="M2141" s="52">
        <f>IFERROR(_xll.qlIndexFixing(ONIndex3M,I2141,TRUE,_xll.ohTrigger(RecalcTrigger,Trigger3M)),NA())</f>
        <v>3.0543048930020689E-2</v>
      </c>
      <c r="N2141" s="52">
        <f>IFERROR(_xll.qlIndexFixing(Index6M,$H2141,TRUE,_xll.ohTrigger(RecalcTrigger,Trigger6M)),NA())</f>
        <v>3.1558179163139598E-2</v>
      </c>
      <c r="O2141" s="52">
        <f>IFERROR(_xll.qlIndexFixing(ONIndex6M,I2141,TRUE,_xll.ohTrigger(RecalcTrigger,Trigger6M)),NA())</f>
        <v>3.1365895746144901E-2</v>
      </c>
      <c r="P2141" s="52">
        <f>IFERROR(_xll.qlIndexFixing(Index1Y,$H2141,TRUE,_xll.ohTrigger(RecalcTrigger,Trigger1Y)),NA())</f>
        <v>3.2712694515772529E-2</v>
      </c>
      <c r="Q2141" s="52">
        <f>IFERROR(_xll.qlIndexFixing(ONIndex1Y,I2141,TRUE,_xll.ohTrigger(RecalcTrigger,Trigger1Y)),NA())</f>
        <v>3.2317039915570334E-2</v>
      </c>
    </row>
    <row r="2142" spans="2:17" x14ac:dyDescent="0.2">
      <c r="B2142" s="46" t="s">
        <v>51</v>
      </c>
      <c r="D2142" s="49">
        <f>_xll.qlCalendarAdvance(LocalCalendar,$D2141,B2142,"f",FALSE)</f>
        <v>54330</v>
      </c>
      <c r="E2142" s="49">
        <f>_xll.qlInterestRateIndexValueDate(IndexON,D2142)</f>
        <v>54330</v>
      </c>
      <c r="F2142" s="52">
        <f>IFERROR(_xll.qlIndexFixing(IndexON,D2142,TRUE,_xll.ohTrigger(RecalcTrigger,TriggerON)),NA())</f>
        <v>2.7982635597947336E-2</v>
      </c>
      <c r="H2142" s="49">
        <f>_xll.qlCalendarAdvance(IborCalendar,$H2141,B2142,"f",FALSE)</f>
        <v>54316</v>
      </c>
      <c r="I2142" s="49">
        <f>_xll.qlInterestRateIndexValueDate(Index1M,$H2142)</f>
        <v>54318</v>
      </c>
      <c r="J2142" s="52">
        <f>IFERROR(_xll.qlIndexFixing(Index1M,$H2142,TRUE,_xll.ohTrigger(RecalcTrigger,Trigger1M)),NA())</f>
        <v>2.9428288725439899E-2</v>
      </c>
      <c r="K2142" s="52">
        <f>IFERROR(_xll.qlIndexFixing(ONIndex1M,I2142,TRUE,_xll.ohTrigger(RecalcTrigger,Trigger1M)),NA())</f>
        <v>2.940009782306241E-2</v>
      </c>
      <c r="L2142" s="52">
        <f>IFERROR(_xll.qlIndexFixing(Index3M,H2142,TRUE,_xll.ohTrigger(RecalcTrigger,Trigger3M)),NA())</f>
        <v>3.0629870806044238E-2</v>
      </c>
      <c r="M2142" s="52">
        <f>IFERROR(_xll.qlIndexFixing(ONIndex3M,I2142,TRUE,_xll.ohTrigger(RecalcTrigger,Trigger3M)),NA())</f>
        <v>3.0539058495318017E-2</v>
      </c>
      <c r="N2142" s="52">
        <f>IFERROR(_xll.qlIndexFixing(Index6M,$H2142,TRUE,_xll.ohTrigger(RecalcTrigger,Trigger6M)),NA())</f>
        <v>3.155389756614442E-2</v>
      </c>
      <c r="O2142" s="52">
        <f>IFERROR(_xll.qlIndexFixing(ONIndex6M,I2142,TRUE,_xll.ohTrigger(RecalcTrigger,Trigger6M)),NA())</f>
        <v>3.1361700266261394E-2</v>
      </c>
      <c r="P2142" s="52">
        <f>IFERROR(_xll.qlIndexFixing(Index1Y,$H2142,TRUE,_xll.ohTrigger(RecalcTrigger,Trigger1Y)),NA())</f>
        <v>3.2707784287856208E-2</v>
      </c>
      <c r="Q2142" s="52">
        <f>IFERROR(_xll.qlIndexFixing(ONIndex1Y,I2142,TRUE,_xll.ohTrigger(RecalcTrigger,Trigger1Y)),NA())</f>
        <v>3.2311180547299756E-2</v>
      </c>
    </row>
    <row r="2143" spans="2:17" x14ac:dyDescent="0.2">
      <c r="B2143" s="46" t="s">
        <v>51</v>
      </c>
      <c r="D2143" s="49">
        <f>_xll.qlCalendarAdvance(LocalCalendar,$D2142,B2143,"f",FALSE)</f>
        <v>54337</v>
      </c>
      <c r="E2143" s="49">
        <f>_xll.qlInterestRateIndexValueDate(IndexON,D2143)</f>
        <v>54337</v>
      </c>
      <c r="F2143" s="52">
        <f>IFERROR(_xll.qlIndexFixing(IndexON,D2143,TRUE,_xll.ohTrigger(RecalcTrigger,TriggerON)),NA())</f>
        <v>2.7976553399282622E-2</v>
      </c>
      <c r="H2143" s="49">
        <f>_xll.qlCalendarAdvance(IborCalendar,$H2142,B2143,"f",FALSE)</f>
        <v>54323</v>
      </c>
      <c r="I2143" s="49">
        <f>_xll.qlInterestRateIndexValueDate(Index1M,$H2143)</f>
        <v>54325</v>
      </c>
      <c r="J2143" s="52">
        <f>IFERROR(_xll.qlIndexFixing(Index1M,$H2143,TRUE,_xll.ohTrigger(RecalcTrigger,Trigger1M)),NA())</f>
        <v>2.9424191342122263E-2</v>
      </c>
      <c r="K2143" s="52">
        <f>IFERROR(_xll.qlIndexFixing(ONIndex1M,I2143,TRUE,_xll.ohTrigger(RecalcTrigger,Trigger1M)),NA())</f>
        <v>2.939602519234974E-2</v>
      </c>
      <c r="L2143" s="52">
        <f>IFERROR(_xll.qlIndexFixing(Index3M,H2143,TRUE,_xll.ohTrigger(RecalcTrigger,Trigger3M)),NA())</f>
        <v>3.0625798982532905E-2</v>
      </c>
      <c r="M2143" s="52">
        <f>IFERROR(_xll.qlIndexFixing(ONIndex3M,I2143,TRUE,_xll.ohTrigger(RecalcTrigger,Trigger3M)),NA())</f>
        <v>3.0535061269487684E-2</v>
      </c>
      <c r="N2143" s="52">
        <f>IFERROR(_xll.qlIndexFixing(Index6M,$H2143,TRUE,_xll.ohTrigger(RecalcTrigger,Trigger6M)),NA())</f>
        <v>3.1549614428561031E-2</v>
      </c>
      <c r="O2143" s="52">
        <f>IFERROR(_xll.qlIndexFixing(ONIndex6M,I2143,TRUE,_xll.ohTrigger(RecalcTrigger,Trigger6M)),NA())</f>
        <v>3.1357503260718289E-2</v>
      </c>
      <c r="P2143" s="52">
        <f>IFERROR(_xll.qlIndexFixing(Index1Y,$H2143,TRUE,_xll.ohTrigger(RecalcTrigger,Trigger1Y)),NA())</f>
        <v>3.270291804175731E-2</v>
      </c>
      <c r="Q2143" s="52">
        <f>IFERROR(_xll.qlIndexFixing(ONIndex1Y,I2143,TRUE,_xll.ohTrigger(RecalcTrigger,Trigger1Y)),NA())</f>
        <v>3.2305363730271708E-2</v>
      </c>
    </row>
    <row r="2144" spans="2:17" x14ac:dyDescent="0.2">
      <c r="B2144" s="46" t="s">
        <v>51</v>
      </c>
      <c r="D2144" s="49">
        <f>_xll.qlCalendarAdvance(LocalCalendar,$D2143,B2144,"f",FALSE)</f>
        <v>54344</v>
      </c>
      <c r="E2144" s="49">
        <f>_xll.qlInterestRateIndexValueDate(IndexON,D2144)</f>
        <v>54344</v>
      </c>
      <c r="F2144" s="52">
        <f>IFERROR(_xll.qlIndexFixing(IndexON,D2144,TRUE,_xll.ohTrigger(RecalcTrigger,TriggerON)),NA())</f>
        <v>2.7970478906693685E-2</v>
      </c>
      <c r="H2144" s="49">
        <f>_xll.qlCalendarAdvance(IborCalendar,$H2143,B2144,"f",FALSE)</f>
        <v>54330</v>
      </c>
      <c r="I2144" s="49">
        <f>_xll.qlInterestRateIndexValueDate(Index1M,$H2144)</f>
        <v>54332</v>
      </c>
      <c r="J2144" s="52">
        <f>IFERROR(_xll.qlIndexFixing(Index1M,$H2144,TRUE,_xll.ohTrigger(RecalcTrigger,Trigger1M)),NA())</f>
        <v>2.9420087441950071E-2</v>
      </c>
      <c r="K2144" s="52">
        <f>IFERROR(_xll.qlIndexFixing(ONIndex1M,I2144,TRUE,_xll.ohTrigger(RecalcTrigger,Trigger1M)),NA())</f>
        <v>2.939194606003781E-2</v>
      </c>
      <c r="L2144" s="52">
        <f>IFERROR(_xll.qlIndexFixing(Index3M,H2144,TRUE,_xll.ohTrigger(RecalcTrigger,Trigger3M)),NA())</f>
        <v>3.0625745590896446E-2</v>
      </c>
      <c r="M2144" s="52">
        <f>IFERROR(_xll.qlIndexFixing(ONIndex3M,I2144,TRUE,_xll.ohTrigger(RecalcTrigger,Trigger3M)),NA())</f>
        <v>3.053105725236982E-2</v>
      </c>
      <c r="N2144" s="52">
        <f>IFERROR(_xll.qlIndexFixing(Index6M,$H2144,TRUE,_xll.ohTrigger(RecalcTrigger,Trigger6M)),NA())</f>
        <v>3.1546398022711739E-2</v>
      </c>
      <c r="O2144" s="52">
        <f>IFERROR(_xll.qlIndexFixing(ONIndex6M,I2144,TRUE,_xll.ohTrigger(RecalcTrigger,Trigger6M)),NA())</f>
        <v>3.135330472983533E-2</v>
      </c>
      <c r="P2144" s="52">
        <f>IFERROR(_xll.qlIndexFixing(Index1Y,$H2144,TRUE,_xll.ohTrigger(RecalcTrigger,Trigger1Y)),NA())</f>
        <v>3.2698095776846195E-2</v>
      </c>
      <c r="Q2144" s="52">
        <f>IFERROR(_xll.qlIndexFixing(ONIndex1Y,I2144,TRUE,_xll.ohTrigger(RecalcTrigger,Trigger1Y)),NA())</f>
        <v>3.2299589464725997E-2</v>
      </c>
    </row>
    <row r="2145" spans="2:17" x14ac:dyDescent="0.2">
      <c r="B2145" s="46" t="s">
        <v>51</v>
      </c>
      <c r="D2145" s="49">
        <f>_xll.qlCalendarAdvance(LocalCalendar,$D2144,B2145,"f",FALSE)</f>
        <v>54351</v>
      </c>
      <c r="E2145" s="49">
        <f>_xll.qlInterestRateIndexValueDate(IndexON,D2145)</f>
        <v>54351</v>
      </c>
      <c r="F2145" s="52">
        <f>IFERROR(_xll.qlIndexFixing(IndexON,D2145,TRUE,_xll.ohTrigger(RecalcTrigger,TriggerON)),NA())</f>
        <v>2.796441212050027E-2</v>
      </c>
      <c r="H2145" s="49">
        <f>_xll.qlCalendarAdvance(IborCalendar,$H2144,B2145,"f",FALSE)</f>
        <v>54337</v>
      </c>
      <c r="I2145" s="49">
        <f>_xll.qlInterestRateIndexValueDate(Index1M,$H2145)</f>
        <v>54339</v>
      </c>
      <c r="J2145" s="52">
        <f>IFERROR(_xll.qlIndexFixing(Index1M,$H2145,TRUE,_xll.ohTrigger(RecalcTrigger,Trigger1M)),NA())</f>
        <v>2.9415977024928319E-2</v>
      </c>
      <c r="K2145" s="52">
        <f>IFERROR(_xll.qlIndexFixing(ONIndex1M,I2145,TRUE,_xll.ohTrigger(RecalcTrigger,Trigger1M)),NA())</f>
        <v>2.9387860425806878E-2</v>
      </c>
      <c r="L2145" s="52">
        <f>IFERROR(_xll.qlIndexFixing(Index3M,H2145,TRUE,_xll.ohTrigger(RecalcTrigger,Trigger3M)),NA())</f>
        <v>3.0618640335265523E-2</v>
      </c>
      <c r="M2145" s="52">
        <f>IFERROR(_xll.qlIndexFixing(ONIndex3M,I2145,TRUE,_xll.ohTrigger(RecalcTrigger,Trigger3M)),NA())</f>
        <v>3.0527046444044359E-2</v>
      </c>
      <c r="N2145" s="52">
        <f>IFERROR(_xll.qlIndexFixing(Index6M,$H2145,TRUE,_xll.ohTrigger(RecalcTrigger,Trigger6M)),NA())</f>
        <v>3.1542111321309539E-2</v>
      </c>
      <c r="O2145" s="52">
        <f>IFERROR(_xll.qlIndexFixing(ONIndex6M,I2145,TRUE,_xll.ohTrigger(RecalcTrigger,Trigger6M)),NA())</f>
        <v>3.1349104673292771E-2</v>
      </c>
      <c r="P2145" s="52">
        <f>IFERROR(_xll.qlIndexFixing(Index1Y,$H2145,TRUE,_xll.ohTrigger(RecalcTrigger,Trigger1Y)),NA())</f>
        <v>3.2693317492498715E-2</v>
      </c>
      <c r="Q2145" s="52">
        <f>IFERROR(_xll.qlIndexFixing(ONIndex1Y,I2145,TRUE,_xll.ohTrigger(RecalcTrigger,Trigger1Y)),NA())</f>
        <v>3.229385775034288E-2</v>
      </c>
    </row>
    <row r="2146" spans="2:17" x14ac:dyDescent="0.2">
      <c r="B2146" s="46" t="s">
        <v>51</v>
      </c>
      <c r="D2146" s="49">
        <f>_xll.qlCalendarAdvance(LocalCalendar,$D2145,B2146,"f",FALSE)</f>
        <v>54358</v>
      </c>
      <c r="E2146" s="49">
        <f>_xll.qlInterestRateIndexValueDate(IndexON,D2146)</f>
        <v>54358</v>
      </c>
      <c r="F2146" s="52">
        <f>IFERROR(_xll.qlIndexFixing(IndexON,D2146,TRUE,_xll.ohTrigger(RecalcTrigger,TriggerON)),NA())</f>
        <v>2.7958353040302697E-2</v>
      </c>
      <c r="H2146" s="49">
        <f>_xll.qlCalendarAdvance(IborCalendar,$H2145,B2146,"f",FALSE)</f>
        <v>54344</v>
      </c>
      <c r="I2146" s="49">
        <f>_xll.qlInterestRateIndexValueDate(Index1M,$H2146)</f>
        <v>54346</v>
      </c>
      <c r="J2146" s="52">
        <f>IFERROR(_xll.qlIndexFixing(Index1M,$H2146,TRUE,_xll.ohTrigger(RecalcTrigger,Trigger1M)),NA())</f>
        <v>2.9411860091054509E-2</v>
      </c>
      <c r="K2146" s="52">
        <f>IFERROR(_xll.qlIndexFixing(ONIndex1M,I2146,TRUE,_xll.ohTrigger(RecalcTrigger,Trigger1M)),NA())</f>
        <v>2.9383768289656942E-2</v>
      </c>
      <c r="L2146" s="52">
        <f>IFERROR(_xll.qlIndexFixing(Index3M,H2146,TRUE,_xll.ohTrigger(RecalcTrigger,Trigger3M)),NA())</f>
        <v>3.0614547159190052E-2</v>
      </c>
      <c r="M2146" s="52">
        <f>IFERROR(_xll.qlIndexFixing(ONIndex3M,I2146,TRUE,_xll.ohTrigger(RecalcTrigger,Trigger3M)),NA())</f>
        <v>3.052302884435143E-2</v>
      </c>
      <c r="N2146" s="52">
        <f>IFERROR(_xll.qlIndexFixing(Index6M,$H2146,TRUE,_xll.ohTrigger(RecalcTrigger,Trigger6M)),NA())</f>
        <v>3.1537823079266766E-2</v>
      </c>
      <c r="O2146" s="52">
        <f>IFERROR(_xll.qlIndexFixing(ONIndex6M,I2146,TRUE,_xll.ohTrigger(RecalcTrigger,Trigger6M)),NA())</f>
        <v>3.1344903091250487E-2</v>
      </c>
      <c r="P2146" s="52">
        <f>IFERROR(_xll.qlIndexFixing(Index1Y,$H2146,TRUE,_xll.ohTrigger(RecalcTrigger,Trigger1Y)),NA())</f>
        <v>3.26885831880964E-2</v>
      </c>
      <c r="Q2146" s="52">
        <f>IFERROR(_xll.qlIndexFixing(ONIndex1Y,I2146,TRUE,_xll.ohTrigger(RecalcTrigger,Trigger1Y)),NA())</f>
        <v>3.2288168587362165E-2</v>
      </c>
    </row>
    <row r="2147" spans="2:17" x14ac:dyDescent="0.2">
      <c r="B2147" s="46" t="s">
        <v>51</v>
      </c>
      <c r="D2147" s="49">
        <f>_xll.qlCalendarAdvance(LocalCalendar,$D2146,B2147,"f",FALSE)</f>
        <v>54365</v>
      </c>
      <c r="E2147" s="49">
        <f>_xll.qlInterestRateIndexValueDate(IndexON,D2147)</f>
        <v>54365</v>
      </c>
      <c r="F2147" s="52">
        <f>IFERROR(_xll.qlIndexFixing(IndexON,D2147,TRUE,_xll.ohTrigger(RecalcTrigger,TriggerON)),NA())</f>
        <v>2.7952301666260837E-2</v>
      </c>
      <c r="H2147" s="49">
        <f>_xll.qlCalendarAdvance(IborCalendar,$H2146,B2147,"f",FALSE)</f>
        <v>54351</v>
      </c>
      <c r="I2147" s="49">
        <f>_xll.qlInterestRateIndexValueDate(Index1M,$H2147)</f>
        <v>54353</v>
      </c>
      <c r="J2147" s="52">
        <f>IFERROR(_xll.qlIndexFixing(Index1M,$H2147,TRUE,_xll.ohTrigger(RecalcTrigger,Trigger1M)),NA())</f>
        <v>2.9407736640346127E-2</v>
      </c>
      <c r="K2147" s="52">
        <f>IFERROR(_xll.qlIndexFixing(ONIndex1M,I2147,TRUE,_xll.ohTrigger(RecalcTrigger,Trigger1M)),NA())</f>
        <v>2.9379669651747875E-2</v>
      </c>
      <c r="L2147" s="52">
        <f>IFERROR(_xll.qlIndexFixing(Index3M,H2147,TRUE,_xll.ohTrigger(RecalcTrigger,Trigger3M)),NA())</f>
        <v>3.0610447143516125E-2</v>
      </c>
      <c r="M2147" s="52">
        <f>IFERROR(_xll.qlIndexFixing(ONIndex3M,I2147,TRUE,_xll.ohTrigger(RecalcTrigger,Trigger3M)),NA())</f>
        <v>3.0519004453450904E-2</v>
      </c>
      <c r="N2147" s="52">
        <f>IFERROR(_xll.qlIndexFixing(Index6M,$H2147,TRUE,_xll.ohTrigger(RecalcTrigger,Trigger6M)),NA())</f>
        <v>3.153353329659131E-2</v>
      </c>
      <c r="O2147" s="52">
        <f>IFERROR(_xll.qlIndexFixing(ONIndex6M,I2147,TRUE,_xll.ohTrigger(RecalcTrigger,Trigger6M)),NA())</f>
        <v>3.1340699983548603E-2</v>
      </c>
      <c r="P2147" s="52">
        <f>IFERROR(_xll.qlIndexFixing(Index1Y,$H2147,TRUE,_xll.ohTrigger(RecalcTrigger,Trigger1Y)),NA())</f>
        <v>3.2683892863026254E-2</v>
      </c>
      <c r="Q2147" s="52">
        <f>IFERROR(_xll.qlIndexFixing(ONIndex1Y,I2147,TRUE,_xll.ohTrigger(RecalcTrigger,Trigger1Y)),NA())</f>
        <v>3.2282521975623979E-2</v>
      </c>
    </row>
    <row r="2148" spans="2:17" x14ac:dyDescent="0.2">
      <c r="B2148" s="46" t="s">
        <v>51</v>
      </c>
      <c r="D2148" s="49">
        <f>_xll.qlCalendarAdvance(LocalCalendar,$D2147,B2148,"f",FALSE)</f>
        <v>54372</v>
      </c>
      <c r="E2148" s="49">
        <f>_xll.qlInterestRateIndexValueDate(IndexON,D2148)</f>
        <v>54372</v>
      </c>
      <c r="F2148" s="52">
        <f>IFERROR(_xll.qlIndexFixing(IndexON,D2148,TRUE,_xll.ohTrigger(RecalcTrigger,TriggerON)),NA())</f>
        <v>2.7946911302025867E-2</v>
      </c>
      <c r="H2148" s="49">
        <f>_xll.qlCalendarAdvance(IborCalendar,$H2147,B2148,"f",FALSE)</f>
        <v>54358</v>
      </c>
      <c r="I2148" s="49">
        <f>_xll.qlInterestRateIndexValueDate(Index1M,$H2148)</f>
        <v>54360</v>
      </c>
      <c r="J2148" s="52">
        <f>IFERROR(_xll.qlIndexFixing(Index1M,$H2148,TRUE,_xll.ohTrigger(RecalcTrigger,Trigger1M)),NA())</f>
        <v>2.9403606672805671E-2</v>
      </c>
      <c r="K2148" s="52">
        <f>IFERROR(_xll.qlIndexFixing(ONIndex1M,I2148,TRUE,_xll.ohTrigger(RecalcTrigger,Trigger1M)),NA())</f>
        <v>2.9375564511999741E-2</v>
      </c>
      <c r="L2148" s="52">
        <f>IFERROR(_xll.qlIndexFixing(Index3M,H2148,TRUE,_xll.ohTrigger(RecalcTrigger,Trigger3M)),NA())</f>
        <v>3.0606340288268075E-2</v>
      </c>
      <c r="M2148" s="52">
        <f>IFERROR(_xll.qlIndexFixing(ONIndex3M,I2148,TRUE,_xll.ohTrigger(RecalcTrigger,Trigger3M)),NA())</f>
        <v>3.0514973271342782E-2</v>
      </c>
      <c r="N2148" s="52">
        <f>IFERROR(_xll.qlIndexFixing(Index6M,$H2148,TRUE,_xll.ohTrigger(RecalcTrigger,Trigger6M)),NA())</f>
        <v>3.1529241973295034E-2</v>
      </c>
      <c r="O2148" s="52">
        <f>IFERROR(_xll.qlIndexFixing(ONIndex6M,I2148,TRUE,_xll.ohTrigger(RecalcTrigger,Trigger6M)),NA())</f>
        <v>3.1336495350346993E-2</v>
      </c>
      <c r="P2148" s="52">
        <f>IFERROR(_xll.qlIndexFixing(Index1Y,$H2148,TRUE,_xll.ohTrigger(RecalcTrigger,Trigger1Y)),NA())</f>
        <v>3.2679246516681429E-2</v>
      </c>
      <c r="Q2148" s="52">
        <f>IFERROR(_xll.qlIndexFixing(ONIndex1Y,I2148,TRUE,_xll.ohTrigger(RecalcTrigger,Trigger1Y)),NA())</f>
        <v>3.2276917915368131E-2</v>
      </c>
    </row>
    <row r="2149" spans="2:17" x14ac:dyDescent="0.2">
      <c r="B2149" s="46" t="s">
        <v>51</v>
      </c>
      <c r="D2149" s="49">
        <f>_xll.qlCalendarAdvance(LocalCalendar,$D2148,B2149,"f",FALSE)</f>
        <v>54379</v>
      </c>
      <c r="E2149" s="49">
        <f>_xll.qlInterestRateIndexValueDate(IndexON,D2149)</f>
        <v>54379</v>
      </c>
      <c r="F2149" s="52">
        <f>IFERROR(_xll.qlIndexFixing(IndexON,D2149,TRUE,_xll.ohTrigger(RecalcTrigger,TriggerON)),NA())</f>
        <v>2.7940222036964002E-2</v>
      </c>
      <c r="H2149" s="49">
        <f>_xll.qlCalendarAdvance(IborCalendar,$H2148,B2149,"f",FALSE)</f>
        <v>54365</v>
      </c>
      <c r="I2149" s="49">
        <f>_xll.qlInterestRateIndexValueDate(Index1M,$H2149)</f>
        <v>54367</v>
      </c>
      <c r="J2149" s="52">
        <f>IFERROR(_xll.qlIndexFixing(Index1M,$H2149,TRUE,_xll.ohTrigger(RecalcTrigger,Trigger1M)),NA())</f>
        <v>2.9399470188440635E-2</v>
      </c>
      <c r="K2149" s="52">
        <f>IFERROR(_xll.qlIndexFixing(ONIndex1M,I2149,TRUE,_xll.ohTrigger(RecalcTrigger,Trigger1M)),NA())</f>
        <v>2.937145287041254E-2</v>
      </c>
      <c r="L2149" s="52">
        <f>IFERROR(_xll.qlIndexFixing(Index3M,H2149,TRUE,_xll.ohTrigger(RecalcTrigger,Trigger3M)),NA())</f>
        <v>3.0602226593465887E-2</v>
      </c>
      <c r="M2149" s="52">
        <f>IFERROR(_xll.qlIndexFixing(ONIndex3M,I2149,TRUE,_xll.ohTrigger(RecalcTrigger,Trigger3M)),NA())</f>
        <v>3.0510935297867192E-2</v>
      </c>
      <c r="N2149" s="52">
        <f>IFERROR(_xll.qlIndexFixing(Index6M,$H2149,TRUE,_xll.ohTrigger(RecalcTrigger,Trigger6M)),NA())</f>
        <v>3.1523883251269168E-2</v>
      </c>
      <c r="O2149" s="52">
        <f>IFERROR(_xll.qlIndexFixing(ONIndex6M,I2149,TRUE,_xll.ohTrigger(RecalcTrigger,Trigger6M)),NA())</f>
        <v>3.1332289191725593E-2</v>
      </c>
      <c r="P2149" s="52">
        <f>IFERROR(_xll.qlIndexFixing(Index1Y,$H2149,TRUE,_xll.ohTrigger(RecalcTrigger,Trigger1Y)),NA())</f>
        <v>3.267464414846033E-2</v>
      </c>
      <c r="Q2149" s="52">
        <f>IFERROR(_xll.qlIndexFixing(ONIndex1Y,I2149,TRUE,_xll.ohTrigger(RecalcTrigger,Trigger1Y)),NA())</f>
        <v>3.2271356406274876E-2</v>
      </c>
    </row>
    <row r="2150" spans="2:17" x14ac:dyDescent="0.2">
      <c r="B2150" s="46" t="s">
        <v>51</v>
      </c>
      <c r="D2150" s="49">
        <f>_xll.qlCalendarAdvance(LocalCalendar,$D2149,B2150,"f",FALSE)</f>
        <v>54386</v>
      </c>
      <c r="E2150" s="49">
        <f>_xll.qlInterestRateIndexValueDate(IndexON,D2150)</f>
        <v>54386</v>
      </c>
      <c r="F2150" s="52">
        <f>IFERROR(_xll.qlIndexFixing(IndexON,D2150,TRUE,_xll.ohTrigger(RecalcTrigger,TriggerON)),NA())</f>
        <v>2.7934193781629091E-2</v>
      </c>
      <c r="H2150" s="49">
        <f>_xll.qlCalendarAdvance(IborCalendar,$H2149,B2150,"f",FALSE)</f>
        <v>54372</v>
      </c>
      <c r="I2150" s="49">
        <f>_xll.qlInterestRateIndexValueDate(Index1M,$H2150)</f>
        <v>54374</v>
      </c>
      <c r="J2150" s="52">
        <f>IFERROR(_xll.qlIndexFixing(Index1M,$H2150,TRUE,_xll.ohTrigger(RecalcTrigger,Trigger1M)),NA())</f>
        <v>2.9395327187258513E-2</v>
      </c>
      <c r="K2150" s="52">
        <f>IFERROR(_xll.qlIndexFixing(ONIndex1M,I2150,TRUE,_xll.ohTrigger(RecalcTrigger,Trigger1M)),NA())</f>
        <v>2.9367334726906336E-2</v>
      </c>
      <c r="L2150" s="52">
        <f>IFERROR(_xll.qlIndexFixing(Index3M,H2150,TRUE,_xll.ohTrigger(RecalcTrigger,Trigger3M)),NA())</f>
        <v>3.0598106059130409E-2</v>
      </c>
      <c r="M2150" s="52">
        <f>IFERROR(_xll.qlIndexFixing(ONIndex3M,I2150,TRUE,_xll.ohTrigger(RecalcTrigger,Trigger3M)),NA())</f>
        <v>3.0506890533184006E-2</v>
      </c>
      <c r="N2150" s="52">
        <f>IFERROR(_xll.qlIndexFixing(Index6M,$H2150,TRUE,_xll.ohTrigger(RecalcTrigger,Trigger6M)),NA())</f>
        <v>3.1519589329846102E-2</v>
      </c>
      <c r="O2150" s="52">
        <f>IFERROR(_xll.qlIndexFixing(ONIndex6M,I2150,TRUE,_xll.ohTrigger(RecalcTrigger,Trigger6M)),NA())</f>
        <v>3.1328081507364658E-2</v>
      </c>
      <c r="P2150" s="52">
        <f>IFERROR(_xll.qlIndexFixing(Index1Y,$H2150,TRUE,_xll.ohTrigger(RecalcTrigger,Trigger1Y)),NA())</f>
        <v>3.2670085757767253E-2</v>
      </c>
      <c r="Q2150" s="52">
        <f>IFERROR(_xll.qlIndexFixing(ONIndex1Y,I2150,TRUE,_xll.ohTrigger(RecalcTrigger,Trigger1Y)),NA())</f>
        <v>3.2265837448424151E-2</v>
      </c>
    </row>
    <row r="2151" spans="2:17" x14ac:dyDescent="0.2">
      <c r="B2151" s="46" t="s">
        <v>51</v>
      </c>
      <c r="D2151" s="49">
        <f>_xll.qlCalendarAdvance(LocalCalendar,$D2150,B2151,"f",FALSE)</f>
        <v>54393</v>
      </c>
      <c r="E2151" s="49">
        <f>_xll.qlInterestRateIndexValueDate(IndexON,D2151)</f>
        <v>54393</v>
      </c>
      <c r="F2151" s="52">
        <f>IFERROR(_xll.qlIndexFixing(IndexON,D2151,TRUE,_xll.ohTrigger(RecalcTrigger,TriggerON)),NA())</f>
        <v>2.7928173232369957E-2</v>
      </c>
      <c r="H2151" s="49">
        <f>_xll.qlCalendarAdvance(IborCalendar,$H2150,B2151,"f",FALSE)</f>
        <v>54379</v>
      </c>
      <c r="I2151" s="49">
        <f>_xll.qlInterestRateIndexValueDate(Index1M,$H2151)</f>
        <v>54381</v>
      </c>
      <c r="J2151" s="52">
        <f>IFERROR(_xll.qlIndexFixing(Index1M,$H2151,TRUE,_xll.ohTrigger(RecalcTrigger,Trigger1M)),NA())</f>
        <v>2.9391177669269297E-2</v>
      </c>
      <c r="K2151" s="52">
        <f>IFERROR(_xll.qlIndexFixing(ONIndex1M,I2151,TRUE,_xll.ohTrigger(RecalcTrigger,Trigger1M)),NA())</f>
        <v>2.9363210081720936E-2</v>
      </c>
      <c r="L2151" s="52">
        <f>IFERROR(_xll.qlIndexFixing(Index3M,H2151,TRUE,_xll.ohTrigger(RecalcTrigger,Trigger3M)),NA())</f>
        <v>3.0593978685281627E-2</v>
      </c>
      <c r="M2151" s="52">
        <f>IFERROR(_xll.qlIndexFixing(ONIndex3M,I2151,TRUE,_xll.ohTrigger(RecalcTrigger,Trigger3M)),NA())</f>
        <v>3.0502838977213287E-2</v>
      </c>
      <c r="N2151" s="52">
        <f>IFERROR(_xll.qlIndexFixing(Index6M,$H2151,TRUE,_xll.ohTrigger(RecalcTrigger,Trigger6M)),NA())</f>
        <v>3.1515293867914761E-2</v>
      </c>
      <c r="O2151" s="52">
        <f>IFERROR(_xll.qlIndexFixing(ONIndex6M,I2151,TRUE,_xll.ohTrigger(RecalcTrigger,Trigger6M)),NA())</f>
        <v>3.1323872297583932E-2</v>
      </c>
      <c r="P2151" s="52">
        <f>IFERROR(_xll.qlIndexFixing(Index1Y,$H2151,TRUE,_xll.ohTrigger(RecalcTrigger,Trigger1Y)),NA())</f>
        <v>3.2665571344012212E-2</v>
      </c>
      <c r="Q2151" s="52">
        <f>IFERROR(_xll.qlIndexFixing(ONIndex1Y,I2151,TRUE,_xll.ohTrigger(RecalcTrigger,Trigger1Y)),NA())</f>
        <v>3.2260361041975827E-2</v>
      </c>
    </row>
    <row r="2152" spans="2:17" x14ac:dyDescent="0.2">
      <c r="B2152" s="46" t="s">
        <v>51</v>
      </c>
      <c r="D2152" s="49">
        <f>_xll.qlCalendarAdvance(LocalCalendar,$D2151,B2152,"f",FALSE)</f>
        <v>54400</v>
      </c>
      <c r="E2152" s="49">
        <f>_xll.qlInterestRateIndexValueDate(IndexON,D2152)</f>
        <v>54400</v>
      </c>
      <c r="F2152" s="52">
        <f>IFERROR(_xll.qlIndexFixing(IndexON,D2152,TRUE,_xll.ohTrigger(RecalcTrigger,TriggerON)),NA())</f>
        <v>2.7922160389426409E-2</v>
      </c>
      <c r="H2152" s="49">
        <f>_xll.qlCalendarAdvance(IborCalendar,$H2151,B2152,"f",FALSE)</f>
        <v>54386</v>
      </c>
      <c r="I2152" s="49">
        <f>_xll.qlInterestRateIndexValueDate(Index1M,$H2152)</f>
        <v>54389</v>
      </c>
      <c r="J2152" s="52">
        <f>IFERROR(_xll.qlIndexFixing(Index1M,$H2152,TRUE,_xll.ohTrigger(RecalcTrigger,Trigger1M)),NA())</f>
        <v>2.938642738323477E-2</v>
      </c>
      <c r="K2152" s="52">
        <f>IFERROR(_xll.qlIndexFixing(ONIndex1M,I2152,TRUE,_xll.ohTrigger(RecalcTrigger,Trigger1M)),NA())</f>
        <v>2.9360291561761898E-2</v>
      </c>
      <c r="L2152" s="52">
        <f>IFERROR(_xll.qlIndexFixing(Index3M,H2152,TRUE,_xll.ohTrigger(RecalcTrigger,Trigger3M)),NA())</f>
        <v>3.0588253772276076E-2</v>
      </c>
      <c r="M2152" s="52">
        <f>IFERROR(_xll.qlIndexFixing(ONIndex3M,I2152,TRUE,_xll.ohTrigger(RecalcTrigger,Trigger3M)),NA())</f>
        <v>3.0500203506251822E-2</v>
      </c>
      <c r="N2152" s="52">
        <f>IFERROR(_xll.qlIndexFixing(Index6M,$H2152,TRUE,_xll.ohTrigger(RecalcTrigger,Trigger6M)),NA())</f>
        <v>3.1510382882239625E-2</v>
      </c>
      <c r="O2152" s="52">
        <f>IFERROR(_xll.qlIndexFixing(ONIndex6M,I2152,TRUE,_xll.ohTrigger(RecalcTrigger,Trigger6M)),NA())</f>
        <v>3.1321182855181817E-2</v>
      </c>
      <c r="P2152" s="52">
        <f>IFERROR(_xll.qlIndexFixing(Index1Y,$H2152,TRUE,_xll.ohTrigger(RecalcTrigger,Trigger1Y)),NA())</f>
        <v>3.2662817405362754E-2</v>
      </c>
      <c r="Q2152" s="52">
        <f>IFERROR(_xll.qlIndexFixing(ONIndex1Y,I2152,TRUE,_xll.ohTrigger(RecalcTrigger,Trigger1Y)),NA())</f>
        <v>3.2256272516750784E-2</v>
      </c>
    </row>
    <row r="2153" spans="2:17" x14ac:dyDescent="0.2">
      <c r="B2153" s="46" t="s">
        <v>51</v>
      </c>
      <c r="D2153" s="49">
        <f>_xll.qlCalendarAdvance(LocalCalendar,$D2152,B2153,"f",FALSE)</f>
        <v>54407</v>
      </c>
      <c r="E2153" s="49">
        <f>_xll.qlInterestRateIndexValueDate(IndexON,D2153)</f>
        <v>54407</v>
      </c>
      <c r="F2153" s="52">
        <f>IFERROR(_xll.qlIndexFixing(IndexON,D2153,TRUE,_xll.ohTrigger(RecalcTrigger,TriggerON)),NA())</f>
        <v>2.7916155252638575E-2</v>
      </c>
      <c r="H2153" s="49">
        <f>_xll.qlCalendarAdvance(IborCalendar,$H2152,B2153,"f",FALSE)</f>
        <v>54393</v>
      </c>
      <c r="I2153" s="49">
        <f>_xll.qlInterestRateIndexValueDate(Index1M,$H2153)</f>
        <v>54395</v>
      </c>
      <c r="J2153" s="52">
        <f>IFERROR(_xll.qlIndexFixing(Index1M,$H2153,TRUE,_xll.ohTrigger(RecalcTrigger,Trigger1M)),NA())</f>
        <v>2.9382859082889567E-2</v>
      </c>
      <c r="K2153" s="52">
        <f>IFERROR(_xll.qlIndexFixing(ONIndex1M,I2153,TRUE,_xll.ohTrigger(RecalcTrigger,Trigger1M)),NA())</f>
        <v>2.9354941285753E-2</v>
      </c>
      <c r="L2153" s="52">
        <f>IFERROR(_xll.qlIndexFixing(Index3M,H2153,TRUE,_xll.ohTrigger(RecalcTrigger,Trigger3M)),NA())</f>
        <v>3.0583705754897217E-2</v>
      </c>
      <c r="M2153" s="52">
        <f>IFERROR(_xll.qlIndexFixing(ONIndex3M,I2153,TRUE,_xll.ohTrigger(RecalcTrigger,Trigger3M)),NA())</f>
        <v>3.0494715491728996E-2</v>
      </c>
      <c r="N2153" s="52">
        <f>IFERROR(_xll.qlIndexFixing(Index6M,$H2153,TRUE,_xll.ohTrigger(RecalcTrigger,Trigger6M)),NA())</f>
        <v>3.1507762247839591E-2</v>
      </c>
      <c r="O2153" s="52">
        <f>IFERROR(_xll.qlIndexFixing(ONIndex6M,I2153,TRUE,_xll.ohTrigger(RecalcTrigger,Trigger6M)),NA())</f>
        <v>3.1315449301363429E-2</v>
      </c>
      <c r="P2153" s="52">
        <f>IFERROR(_xll.qlIndexFixing(Index1Y,$H2153,TRUE,_xll.ohTrigger(RecalcTrigger,Trigger1Y)),NA())</f>
        <v>3.2656674444984962E-2</v>
      </c>
      <c r="Q2153" s="52">
        <f>IFERROR(_xll.qlIndexFixing(ONIndex1Y,I2153,TRUE,_xll.ohTrigger(RecalcTrigger,Trigger1Y)),NA())</f>
        <v>3.2249535883046576E-2</v>
      </c>
    </row>
    <row r="2154" spans="2:17" x14ac:dyDescent="0.2">
      <c r="B2154" s="46" t="s">
        <v>51</v>
      </c>
      <c r="D2154" s="49">
        <f>_xll.qlCalendarAdvance(LocalCalendar,$D2153,B2154,"f",FALSE)</f>
        <v>54414</v>
      </c>
      <c r="E2154" s="49">
        <f>_xll.qlInterestRateIndexValueDate(IndexON,D2154)</f>
        <v>54414</v>
      </c>
      <c r="F2154" s="52">
        <f>IFERROR(_xll.qlIndexFixing(IndexON,D2154,TRUE,_xll.ohTrigger(RecalcTrigger,TriggerON)),NA())</f>
        <v>2.7910157821926518E-2</v>
      </c>
      <c r="H2154" s="49">
        <f>_xll.qlCalendarAdvance(IborCalendar,$H2153,B2154,"f",FALSE)</f>
        <v>54400</v>
      </c>
      <c r="I2154" s="49">
        <f>_xll.qlInterestRateIndexValueDate(Index1M,$H2154)</f>
        <v>54402</v>
      </c>
      <c r="J2154" s="52">
        <f>IFERROR(_xll.qlIndexFixing(Index1M,$H2154,TRUE,_xll.ohTrigger(RecalcTrigger,Trigger1M)),NA())</f>
        <v>2.9378690014509046E-2</v>
      </c>
      <c r="K2154" s="52">
        <f>IFERROR(_xll.qlIndexFixing(ONIndex1M,I2154,TRUE,_xll.ohTrigger(RecalcTrigger,Trigger1M)),NA())</f>
        <v>2.9350797135050399E-2</v>
      </c>
      <c r="L2154" s="52">
        <f>IFERROR(_xll.qlIndexFixing(Index3M,H2154,TRUE,_xll.ohTrigger(RecalcTrigger,Trigger3M)),NA())</f>
        <v>3.0579559541519252E-2</v>
      </c>
      <c r="M2154" s="52">
        <f>IFERROR(_xll.qlIndexFixing(ONIndex3M,I2154,TRUE,_xll.ohTrigger(RecalcTrigger,Trigger3M)),NA())</f>
        <v>3.0490643562055553E-2</v>
      </c>
      <c r="N2154" s="52">
        <f>IFERROR(_xll.qlIndexFixing(Index6M,$H2154,TRUE,_xll.ohTrigger(RecalcTrigger,Trigger6M)),NA())</f>
        <v>3.1503461681022644E-2</v>
      </c>
      <c r="O2154" s="52">
        <f>IFERROR(_xll.qlIndexFixing(ONIndex6M,I2154,TRUE,_xll.ohTrigger(RecalcTrigger,Trigger6M)),NA())</f>
        <v>3.1311235514843716E-2</v>
      </c>
      <c r="P2154" s="52">
        <f>IFERROR(_xll.qlIndexFixing(Index1Y,$H2154,TRUE,_xll.ohTrigger(RecalcTrigger,Trigger1Y)),NA())</f>
        <v>3.265229195856123E-2</v>
      </c>
      <c r="Q2154" s="52">
        <f>IFERROR(_xll.qlIndexFixing(ONIndex1Y,I2154,TRUE,_xll.ohTrigger(RecalcTrigger,Trigger1Y)),NA())</f>
        <v>3.2244187130405777E-2</v>
      </c>
    </row>
    <row r="2155" spans="2:17" x14ac:dyDescent="0.2">
      <c r="B2155" s="46" t="s">
        <v>51</v>
      </c>
      <c r="D2155" s="49">
        <f>_xll.qlCalendarAdvance(LocalCalendar,$D2154,B2155,"f",FALSE)</f>
        <v>54421</v>
      </c>
      <c r="E2155" s="49">
        <f>_xll.qlInterestRateIndexValueDate(IndexON,D2155)</f>
        <v>54421</v>
      </c>
      <c r="F2155" s="52">
        <f>IFERROR(_xll.qlIndexFixing(IndexON,D2155,TRUE,_xll.ohTrigger(RecalcTrigger,TriggerON)),NA())</f>
        <v>2.7904168097370174E-2</v>
      </c>
      <c r="H2155" s="49">
        <f>_xll.qlCalendarAdvance(IborCalendar,$H2154,B2155,"f",FALSE)</f>
        <v>54407</v>
      </c>
      <c r="I2155" s="49">
        <f>_xll.qlInterestRateIndexValueDate(Index1M,$H2155)</f>
        <v>54409</v>
      </c>
      <c r="J2155" s="52">
        <f>IFERROR(_xll.qlIndexFixing(Index1M,$H2155,TRUE,_xll.ohTrigger(RecalcTrigger,Trigger1M)),NA())</f>
        <v>2.9375412949690375E-2</v>
      </c>
      <c r="K2155" s="52">
        <f>IFERROR(_xll.qlIndexFixing(ONIndex1M,I2155,TRUE,_xll.ohTrigger(RecalcTrigger,Trigger1M)),NA())</f>
        <v>2.9346646482588667E-2</v>
      </c>
      <c r="L2155" s="52">
        <f>IFERROR(_xll.qlIndexFixing(Index3M,H2155,TRUE,_xll.ohTrigger(RecalcTrigger,Trigger3M)),NA())</f>
        <v>3.0575406489774082E-2</v>
      </c>
      <c r="M2155" s="52">
        <f>IFERROR(_xll.qlIndexFixing(ONIndex3M,I2155,TRUE,_xll.ohTrigger(RecalcTrigger,Trigger3M)),NA())</f>
        <v>3.0486564841094577E-2</v>
      </c>
      <c r="N2155" s="52">
        <f>IFERROR(_xll.qlIndexFixing(Index6M,$H2155,TRUE,_xll.ohTrigger(RecalcTrigger,Trigger6M)),NA())</f>
        <v>3.1499159573653401E-2</v>
      </c>
      <c r="O2155" s="52">
        <f>IFERROR(_xll.qlIndexFixing(ONIndex6M,I2155,TRUE,_xll.ohTrigger(RecalcTrigger,Trigger6M)),NA())</f>
        <v>3.1307020202904212E-2</v>
      </c>
      <c r="P2155" s="52">
        <f>IFERROR(_xll.qlIndexFixing(Index1Y,$H2155,TRUE,_xll.ohTrigger(RecalcTrigger,Trigger1Y)),NA())</f>
        <v>3.2647953446772279E-2</v>
      </c>
      <c r="Q2155" s="52">
        <f>IFERROR(_xll.qlIndexFixing(ONIndex1Y,I2155,TRUE,_xll.ohTrigger(RecalcTrigger,Trigger1Y)),NA())</f>
        <v>3.2238880929247316E-2</v>
      </c>
    </row>
    <row r="2156" spans="2:17" x14ac:dyDescent="0.2">
      <c r="B2156" s="46" t="s">
        <v>51</v>
      </c>
      <c r="D2156" s="49">
        <f>_xll.qlCalendarAdvance(LocalCalendar,$D2155,B2156,"f",FALSE)</f>
        <v>54428</v>
      </c>
      <c r="E2156" s="49">
        <f>_xll.qlInterestRateIndexValueDate(IndexON,D2156)</f>
        <v>54428</v>
      </c>
      <c r="F2156" s="52">
        <f>IFERROR(_xll.qlIndexFixing(IndexON,D2156,TRUE,_xll.ohTrigger(RecalcTrigger,TriggerON)),NA())</f>
        <v>2.7898186079209353E-2</v>
      </c>
      <c r="H2156" s="49">
        <f>_xll.qlCalendarAdvance(IborCalendar,$H2155,B2156,"f",FALSE)</f>
        <v>54414</v>
      </c>
      <c r="I2156" s="49">
        <f>_xll.qlInterestRateIndexValueDate(Index1M,$H2156)</f>
        <v>54416</v>
      </c>
      <c r="J2156" s="52">
        <f>IFERROR(_xll.qlIndexFixing(Index1M,$H2156,TRUE,_xll.ohTrigger(RecalcTrigger,Trigger1M)),NA())</f>
        <v>2.9370332327424142E-2</v>
      </c>
      <c r="K2156" s="52">
        <f>IFERROR(_xll.qlIndexFixing(ONIndex1M,I2156,TRUE,_xll.ohTrigger(RecalcTrigger,Trigger1M)),NA())</f>
        <v>2.934608347654688E-2</v>
      </c>
      <c r="L2156" s="52">
        <f>IFERROR(_xll.qlIndexFixing(Index3M,H2156,TRUE,_xll.ohTrigger(RecalcTrigger,Trigger3M)),NA())</f>
        <v>3.0571246599685686E-2</v>
      </c>
      <c r="M2156" s="52">
        <f>IFERROR(_xll.qlIndexFixing(ONIndex3M,I2156,TRUE,_xll.ohTrigger(RecalcTrigger,Trigger3M)),NA())</f>
        <v>3.048647281474004E-2</v>
      </c>
      <c r="N2156" s="52">
        <f>IFERROR(_xll.qlIndexFixing(Index6M,$H2156,TRUE,_xll.ohTrigger(RecalcTrigger,Trigger6M)),NA())</f>
        <v>3.1494855925742832E-2</v>
      </c>
      <c r="O2156" s="52">
        <f>IFERROR(_xll.qlIndexFixing(ONIndex6M,I2156,TRUE,_xll.ohTrigger(RecalcTrigger,Trigger6M)),NA())</f>
        <v>3.1307041994704576E-2</v>
      </c>
      <c r="P2156" s="52">
        <f>IFERROR(_xll.qlIndexFixing(Index1Y,$H2156,TRUE,_xll.ohTrigger(RecalcTrigger,Trigger1Y)),NA())</f>
        <v>3.2649593380218389E-2</v>
      </c>
      <c r="Q2156" s="52">
        <f>IFERROR(_xll.qlIndexFixing(ONIndex1Y,I2156,TRUE,_xll.ohTrigger(RecalcTrigger,Trigger1Y)),NA())</f>
        <v>3.2237894300532588E-2</v>
      </c>
    </row>
    <row r="2157" spans="2:17" x14ac:dyDescent="0.2">
      <c r="B2157" s="46" t="s">
        <v>51</v>
      </c>
      <c r="D2157" s="49">
        <f>_xll.qlCalendarAdvance(LocalCalendar,$D2156,B2157,"f",FALSE)</f>
        <v>54435</v>
      </c>
      <c r="E2157" s="49">
        <f>_xll.qlInterestRateIndexValueDate(IndexON,D2157)</f>
        <v>54435</v>
      </c>
      <c r="F2157" s="52">
        <f>IFERROR(_xll.qlIndexFixing(IndexON,D2157,TRUE,_xll.ohTrigger(RecalcTrigger,TriggerON)),NA())</f>
        <v>2.7892211767044373E-2</v>
      </c>
      <c r="H2157" s="49">
        <f>_xll.qlCalendarAdvance(IborCalendar,$H2156,B2157,"f",FALSE)</f>
        <v>54421</v>
      </c>
      <c r="I2157" s="49">
        <f>_xll.qlInterestRateIndexValueDate(Index1M,$H2157)</f>
        <v>54423</v>
      </c>
      <c r="J2157" s="52">
        <f>IFERROR(_xll.qlIndexFixing(Index1M,$H2157,TRUE,_xll.ohTrigger(RecalcTrigger,Trigger1M)),NA())</f>
        <v>2.9363452818026471E-2</v>
      </c>
      <c r="K2157" s="52">
        <f>IFERROR(_xll.qlIndexFixing(ONIndex1M,I2157,TRUE,_xll.ohTrigger(RecalcTrigger,Trigger1M)),NA())</f>
        <v>2.9341018913138228E-2</v>
      </c>
      <c r="L2157" s="52">
        <f>IFERROR(_xll.qlIndexFixing(Index3M,H2157,TRUE,_xll.ohTrigger(RecalcTrigger,Trigger3M)),NA())</f>
        <v>3.0567079871273606E-2</v>
      </c>
      <c r="M2157" s="52">
        <f>IFERROR(_xll.qlIndexFixing(ONIndex3M,I2157,TRUE,_xll.ohTrigger(RecalcTrigger,Trigger3M)),NA())</f>
        <v>3.0481379678974907E-2</v>
      </c>
      <c r="N2157" s="52">
        <f>IFERROR(_xll.qlIndexFixing(Index6M,$H2157,TRUE,_xll.ohTrigger(RecalcTrigger,Trigger6M)),NA())</f>
        <v>3.1489488746188676E-2</v>
      </c>
      <c r="O2157" s="52">
        <f>IFERROR(_xll.qlIndexFixing(ONIndex6M,I2157,TRUE,_xll.ohTrigger(RecalcTrigger,Trigger6M)),NA())</f>
        <v>3.1301762522732979E-2</v>
      </c>
      <c r="P2157" s="52">
        <f>IFERROR(_xll.qlIndexFixing(Index1Y,$H2157,TRUE,_xll.ohTrigger(RecalcTrigger,Trigger1Y)),NA())</f>
        <v>3.2638219699976843E-2</v>
      </c>
      <c r="Q2157" s="52">
        <f>IFERROR(_xll.qlIndexFixing(ONIndex1Y,I2157,TRUE,_xll.ohTrigger(RecalcTrigger,Trigger1Y)),NA())</f>
        <v>3.2231611201607446E-2</v>
      </c>
    </row>
    <row r="2158" spans="2:17" x14ac:dyDescent="0.2">
      <c r="B2158" s="46" t="s">
        <v>51</v>
      </c>
      <c r="D2158" s="49">
        <f>_xll.qlCalendarAdvance(LocalCalendar,$D2157,B2158,"f",FALSE)</f>
        <v>54442</v>
      </c>
      <c r="E2158" s="49">
        <f>_xll.qlInterestRateIndexValueDate(IndexON,D2158)</f>
        <v>54442</v>
      </c>
      <c r="F2158" s="52">
        <f>IFERROR(_xll.qlIndexFixing(IndexON,D2158,TRUE,_xll.ohTrigger(RecalcTrigger,TriggerON)),NA())</f>
        <v>2.7886245161115042E-2</v>
      </c>
      <c r="H2158" s="49">
        <f>_xll.qlCalendarAdvance(IborCalendar,$H2157,B2158,"f",FALSE)</f>
        <v>54428</v>
      </c>
      <c r="I2158" s="49">
        <f>_xll.qlInterestRateIndexValueDate(Index1M,$H2158)</f>
        <v>54430</v>
      </c>
      <c r="J2158" s="52">
        <f>IFERROR(_xll.qlIndexFixing(Index1M,$H2158,TRUE,_xll.ohTrigger(RecalcTrigger,Trigger1M)),NA())</f>
        <v>2.9361948573268237E-2</v>
      </c>
      <c r="K2158" s="52">
        <f>IFERROR(_xll.qlIndexFixing(ONIndex1M,I2158,TRUE,_xll.ohTrigger(RecalcTrigger,Trigger1M)),NA())</f>
        <v>2.9334155513849325E-2</v>
      </c>
      <c r="L2158" s="52">
        <f>IFERROR(_xll.qlIndexFixing(Index3M,H2158,TRUE,_xll.ohTrigger(RecalcTrigger,Trigger3M)),NA())</f>
        <v>3.056290630455738E-2</v>
      </c>
      <c r="M2158" s="52">
        <f>IFERROR(_xll.qlIndexFixing(ONIndex3M,I2158,TRUE,_xll.ohTrigger(RecalcTrigger,Trigger3M)),NA())</f>
        <v>3.0474287930726263E-2</v>
      </c>
      <c r="N2158" s="52">
        <f>IFERROR(_xll.qlIndexFixing(Index6M,$H2158,TRUE,_xll.ohTrigger(RecalcTrigger,Trigger6M)),NA())</f>
        <v>3.1485182500970148E-2</v>
      </c>
      <c r="O2158" s="52">
        <f>IFERROR(_xll.qlIndexFixing(ONIndex6M,I2158,TRUE,_xll.ohTrigger(RecalcTrigger,Trigger6M)),NA())</f>
        <v>3.1294365113607725E-2</v>
      </c>
      <c r="P2158" s="52">
        <f>IFERROR(_xll.qlIndexFixing(Index1Y,$H2158,TRUE,_xll.ohTrigger(RecalcTrigger,Trigger1Y)),NA())</f>
        <v>3.2635201753628239E-2</v>
      </c>
      <c r="Q2158" s="52">
        <f>IFERROR(_xll.qlIndexFixing(ONIndex1Y,I2158,TRUE,_xll.ohTrigger(RecalcTrigger,Trigger1Y)),NA())</f>
        <v>3.2223217633227108E-2</v>
      </c>
    </row>
    <row r="2159" spans="2:17" x14ac:dyDescent="0.2">
      <c r="B2159" s="46" t="s">
        <v>51</v>
      </c>
      <c r="D2159" s="49">
        <f>_xll.qlCalendarAdvance(LocalCalendar,$D2158,B2159,"f",FALSE)</f>
        <v>54449</v>
      </c>
      <c r="E2159" s="49">
        <f>_xll.qlInterestRateIndexValueDate(IndexON,D2159)</f>
        <v>54449</v>
      </c>
      <c r="F2159" s="52">
        <f>IFERROR(_xll.qlIndexFixing(IndexON,D2159,TRUE,_xll.ohTrigger(RecalcTrigger,TriggerON)),NA())</f>
        <v>2.7880286261341425E-2</v>
      </c>
      <c r="H2159" s="49">
        <f>_xll.qlCalendarAdvance(IborCalendar,$H2158,B2159,"f",FALSE)</f>
        <v>54435</v>
      </c>
      <c r="I2159" s="49">
        <f>_xll.qlInterestRateIndexValueDate(Index1M,$H2159)</f>
        <v>54437</v>
      </c>
      <c r="J2159" s="52">
        <f>IFERROR(_xll.qlIndexFixing(Index1M,$H2159,TRUE,_xll.ohTrigger(RecalcTrigger,Trigger1M)),NA())</f>
        <v>2.9358642213285921E-2</v>
      </c>
      <c r="K2159" s="52">
        <f>IFERROR(_xll.qlIndexFixing(ONIndex1M,I2159,TRUE,_xll.ohTrigger(RecalcTrigger,Trigger1M)),NA())</f>
        <v>2.9329978854031324E-2</v>
      </c>
      <c r="L2159" s="52">
        <f>IFERROR(_xll.qlIndexFixing(Index3M,H2159,TRUE,_xll.ohTrigger(RecalcTrigger,Trigger3M)),NA())</f>
        <v>3.055872589956099E-2</v>
      </c>
      <c r="M2159" s="52">
        <f>IFERROR(_xll.qlIndexFixing(ONIndex3M,I2159,TRUE,_xll.ohTrigger(RecalcTrigger,Trigger3M)),NA())</f>
        <v>3.0470182044854965E-2</v>
      </c>
      <c r="N2159" s="52">
        <f>IFERROR(_xll.qlIndexFixing(Index6M,$H2159,TRUE,_xll.ohTrigger(RecalcTrigger,Trigger6M)),NA())</f>
        <v>3.1480874715322398E-2</v>
      </c>
      <c r="O2159" s="52">
        <f>IFERROR(_xll.qlIndexFixing(ONIndex6M,I2159,TRUE,_xll.ohTrigger(RecalcTrigger,Trigger6M)),NA())</f>
        <v>3.1290143699589379E-2</v>
      </c>
      <c r="P2159" s="52">
        <f>IFERROR(_xll.qlIndexFixing(Index1Y,$H2159,TRUE,_xll.ohTrigger(RecalcTrigger,Trigger1Y)),NA())</f>
        <v>3.263103913482035E-2</v>
      </c>
      <c r="Q2159" s="52">
        <f>IFERROR(_xll.qlIndexFixing(ONIndex1Y,I2159,TRUE,_xll.ohTrigger(RecalcTrigger,Trigger1Y)),NA())</f>
        <v>3.2218081637278573E-2</v>
      </c>
    </row>
    <row r="2160" spans="2:17" x14ac:dyDescent="0.2">
      <c r="B2160" s="46" t="s">
        <v>51</v>
      </c>
      <c r="D2160" s="49">
        <f>_xll.qlCalendarAdvance(LocalCalendar,$D2159,B2160,"f",FALSE)</f>
        <v>54456</v>
      </c>
      <c r="E2160" s="49">
        <f>_xll.qlInterestRateIndexValueDate(IndexON,D2160)</f>
        <v>54456</v>
      </c>
      <c r="F2160" s="52">
        <f>IFERROR(_xll.qlIndexFixing(IndexON,D2160,TRUE,_xll.ohTrigger(RecalcTrigger,TriggerON)),NA())</f>
        <v>2.7874335067803457E-2</v>
      </c>
      <c r="H2160" s="49">
        <f>_xll.qlCalendarAdvance(IborCalendar,$H2159,B2160,"f",FALSE)</f>
        <v>54442</v>
      </c>
      <c r="I2160" s="49">
        <f>_xll.qlInterestRateIndexValueDate(Index1M,$H2160)</f>
        <v>54444</v>
      </c>
      <c r="J2160" s="52">
        <f>IFERROR(_xll.qlIndexFixing(Index1M,$H2160,TRUE,_xll.ohTrigger(RecalcTrigger,Trigger1M)),NA())</f>
        <v>2.9353538752111275E-2</v>
      </c>
      <c r="K2160" s="52">
        <f>IFERROR(_xll.qlIndexFixing(ONIndex1M,I2160,TRUE,_xll.ohTrigger(RecalcTrigger,Trigger1M)),NA())</f>
        <v>2.9325795692374257E-2</v>
      </c>
      <c r="L2160" s="52">
        <f>IFERROR(_xll.qlIndexFixing(Index3M,H2160,TRUE,_xll.ohTrigger(RecalcTrigger,Trigger3M)),NA())</f>
        <v>3.0554538656305752E-2</v>
      </c>
      <c r="M2160" s="52">
        <f>IFERROR(_xll.qlIndexFixing(ONIndex3M,I2160,TRUE,_xll.ohTrigger(RecalcTrigger,Trigger3M)),NA())</f>
        <v>3.0466069367696136E-2</v>
      </c>
      <c r="N2160" s="52">
        <f>IFERROR(_xll.qlIndexFixing(Index6M,$H2160,TRUE,_xll.ohTrigger(RecalcTrigger,Trigger6M)),NA())</f>
        <v>3.1476565389253371E-2</v>
      </c>
      <c r="O2160" s="52">
        <f>IFERROR(_xll.qlIndexFixing(ONIndex6M,I2160,TRUE,_xll.ohTrigger(RecalcTrigger,Trigger6M)),NA())</f>
        <v>3.1285920759751562E-2</v>
      </c>
      <c r="P2160" s="52">
        <f>IFERROR(_xll.qlIndexFixing(Index1Y,$H2160,TRUE,_xll.ohTrigger(RecalcTrigger,Trigger1Y)),NA())</f>
        <v>3.2626920487896997E-2</v>
      </c>
      <c r="Q2160" s="52">
        <f>IFERROR(_xll.qlIndexFixing(ONIndex1Y,I2160,TRUE,_xll.ohTrigger(RecalcTrigger,Trigger1Y)),NA())</f>
        <v>3.2212988192412695E-2</v>
      </c>
    </row>
    <row r="2161" spans="2:17" x14ac:dyDescent="0.2">
      <c r="B2161" s="46" t="s">
        <v>51</v>
      </c>
      <c r="D2161" s="49">
        <f>_xll.qlCalendarAdvance(LocalCalendar,$D2160,B2161,"f",FALSE)</f>
        <v>54463</v>
      </c>
      <c r="E2161" s="49">
        <f>_xll.qlInterestRateIndexValueDate(IndexON,D2161)</f>
        <v>54463</v>
      </c>
      <c r="F2161" s="52">
        <f>IFERROR(_xll.qlIndexFixing(IndexON,D2161,TRUE,_xll.ohTrigger(RecalcTrigger,TriggerON)),NA())</f>
        <v>2.7868391580581076E-2</v>
      </c>
      <c r="H2161" s="49">
        <f>_xll.qlCalendarAdvance(IborCalendar,$H2160,B2161,"f",FALSE)</f>
        <v>54449</v>
      </c>
      <c r="I2161" s="49">
        <f>_xll.qlInterestRateIndexValueDate(Index1M,$H2161)</f>
        <v>54451</v>
      </c>
      <c r="J2161" s="52">
        <f>IFERROR(_xll.qlIndexFixing(Index1M,$H2161,TRUE,_xll.ohTrigger(RecalcTrigger,Trigger1M)),NA())</f>
        <v>2.9346642869288661E-2</v>
      </c>
      <c r="K2161" s="52">
        <f>IFERROR(_xll.qlIndexFixing(ONIndex1M,I2161,TRUE,_xll.ohTrigger(RecalcTrigger,Trigger1M)),NA())</f>
        <v>2.9321606028798186E-2</v>
      </c>
      <c r="L2161" s="52">
        <f>IFERROR(_xll.qlIndexFixing(Index3M,H2161,TRUE,_xll.ohTrigger(RecalcTrigger,Trigger3M)),NA())</f>
        <v>3.0550344574811206E-2</v>
      </c>
      <c r="M2161" s="52">
        <f>IFERROR(_xll.qlIndexFixing(ONIndex3M,I2161,TRUE,_xll.ohTrigger(RecalcTrigger,Trigger3M)),NA())</f>
        <v>3.0461949899169838E-2</v>
      </c>
      <c r="N2161" s="52">
        <f>IFERROR(_xll.qlIndexFixing(Index6M,$H2161,TRUE,_xll.ohTrigger(RecalcTrigger,Trigger6M)),NA())</f>
        <v>3.1472254522774114E-2</v>
      </c>
      <c r="O2161" s="52">
        <f>IFERROR(_xll.qlIndexFixing(ONIndex6M,I2161,TRUE,_xll.ohTrigger(RecalcTrigger,Trigger6M)),NA())</f>
        <v>3.1281696294414019E-2</v>
      </c>
      <c r="P2161" s="52">
        <f>IFERROR(_xll.qlIndexFixing(Index1Y,$H2161,TRUE,_xll.ohTrigger(RecalcTrigger,Trigger1Y)),NA())</f>
        <v>3.262284581232449E-2</v>
      </c>
      <c r="Q2161" s="52">
        <f>IFERROR(_xll.qlIndexFixing(ONIndex1Y,I2161,TRUE,_xll.ohTrigger(RecalcTrigger,Trigger1Y)),NA())</f>
        <v>3.2207937298949219E-2</v>
      </c>
    </row>
    <row r="2162" spans="2:17" x14ac:dyDescent="0.2">
      <c r="B2162" s="46" t="s">
        <v>51</v>
      </c>
      <c r="D2162" s="49">
        <f>_xll.qlCalendarAdvance(LocalCalendar,$D2161,B2162,"f",FALSE)</f>
        <v>54470</v>
      </c>
      <c r="E2162" s="49">
        <f>_xll.qlInterestRateIndexValueDate(IndexON,D2162)</f>
        <v>54470</v>
      </c>
      <c r="F2162" s="52">
        <f>IFERROR(_xll.qlIndexFixing(IndexON,D2162,TRUE,_xll.ohTrigger(RecalcTrigger,TriggerON)),NA())</f>
        <v>2.7862455799274599E-2</v>
      </c>
      <c r="H2162" s="49">
        <f>_xll.qlCalendarAdvance(IborCalendar,$H2161,B2162,"f",FALSE)</f>
        <v>54456</v>
      </c>
      <c r="I2162" s="49">
        <f>_xll.qlInterestRateIndexValueDate(Index1M,$H2162)</f>
        <v>54458</v>
      </c>
      <c r="J2162" s="52">
        <f>IFERROR(_xll.qlIndexFixing(Index1M,$H2162,TRUE,_xll.ohTrigger(RecalcTrigger,Trigger1M)),NA())</f>
        <v>2.9341531113243415E-2</v>
      </c>
      <c r="K2162" s="52">
        <f>IFERROR(_xll.qlIndexFixing(ONIndex1M,I2162,TRUE,_xll.ohTrigger(RecalcTrigger,Trigger1M)),NA())</f>
        <v>2.931740986354292E-2</v>
      </c>
      <c r="L2162" s="52">
        <f>IFERROR(_xll.qlIndexFixing(Index3M,H2162,TRUE,_xll.ohTrigger(RecalcTrigger,Trigger3M)),NA())</f>
        <v>3.0545152360078234E-2</v>
      </c>
      <c r="M2162" s="52">
        <f>IFERROR(_xll.qlIndexFixing(ONIndex3M,I2162,TRUE,_xll.ohTrigger(RecalcTrigger,Trigger3M)),NA())</f>
        <v>3.0457823639595816E-2</v>
      </c>
      <c r="N2162" s="52">
        <f>IFERROR(_xll.qlIndexFixing(Index6M,$H2162,TRUE,_xll.ohTrigger(RecalcTrigger,Trigger6M)),NA())</f>
        <v>3.1467942115894793E-2</v>
      </c>
      <c r="O2162" s="52">
        <f>IFERROR(_xll.qlIndexFixing(ONIndex6M,I2162,TRUE,_xll.ohTrigger(RecalcTrigger,Trigger6M)),NA())</f>
        <v>3.1277470303736621E-2</v>
      </c>
      <c r="P2162" s="52">
        <f>IFERROR(_xll.qlIndexFixing(Index1Y,$H2162,TRUE,_xll.ohTrigger(RecalcTrigger,Trigger1Y)),NA())</f>
        <v>3.2618815107575451E-2</v>
      </c>
      <c r="Q2162" s="52">
        <f>IFERROR(_xll.qlIndexFixing(ONIndex1Y,I2162,TRUE,_xll.ohTrigger(RecalcTrigger,Trigger1Y)),NA())</f>
        <v>3.2202928956648336E-2</v>
      </c>
    </row>
    <row r="2163" spans="2:17" x14ac:dyDescent="0.2">
      <c r="B2163" s="46" t="s">
        <v>51</v>
      </c>
      <c r="D2163" s="49">
        <f>_xll.qlCalendarAdvance(LocalCalendar,$D2162,B2163,"f",FALSE)</f>
        <v>54477</v>
      </c>
      <c r="E2163" s="49">
        <f>_xll.qlInterestRateIndexValueDate(IndexON,D2163)</f>
        <v>54477</v>
      </c>
      <c r="F2163" s="52">
        <f>IFERROR(_xll.qlIndexFixing(IndexON,D2163,TRUE,_xll.ohTrigger(RecalcTrigger,TriggerON)),NA())</f>
        <v>2.7856527724363644E-2</v>
      </c>
      <c r="H2163" s="49">
        <f>_xll.qlCalendarAdvance(IborCalendar,$H2162,B2163,"f",FALSE)</f>
        <v>54463</v>
      </c>
      <c r="I2163" s="49">
        <f>_xll.qlInterestRateIndexValueDate(Index1M,$H2163)</f>
        <v>54465</v>
      </c>
      <c r="J2163" s="52">
        <f>IFERROR(_xll.qlIndexFixing(Index1M,$H2163,TRUE,_xll.ohTrigger(RecalcTrigger,Trigger1M)),NA())</f>
        <v>2.9337306631830158E-2</v>
      </c>
      <c r="K2163" s="52">
        <f>IFERROR(_xll.qlIndexFixing(ONIndex1M,I2163,TRUE,_xll.ohTrigger(RecalcTrigger,Trigger1M)),NA())</f>
        <v>2.9313207196288715E-2</v>
      </c>
      <c r="L2163" s="52">
        <f>IFERROR(_xll.qlIndexFixing(Index3M,H2163,TRUE,_xll.ohTrigger(RecalcTrigger,Trigger3M)),NA())</f>
        <v>3.0540945446208386E-2</v>
      </c>
      <c r="M2163" s="52">
        <f>IFERROR(_xll.qlIndexFixing(ONIndex3M,I2163,TRUE,_xll.ohTrigger(RecalcTrigger,Trigger3M)),NA())</f>
        <v>3.0453690588734261E-2</v>
      </c>
      <c r="N2163" s="52">
        <f>IFERROR(_xll.qlIndexFixing(Index6M,$H2163,TRUE,_xll.ohTrigger(RecalcTrigger,Trigger6M)),NA())</f>
        <v>3.1463628168625989E-2</v>
      </c>
      <c r="O2163" s="52">
        <f>IFERROR(_xll.qlIndexFixing(ONIndex6M,I2163,TRUE,_xll.ohTrigger(RecalcTrigger,Trigger6M)),NA())</f>
        <v>3.1273242787399624E-2</v>
      </c>
      <c r="P2163" s="52">
        <f>IFERROR(_xll.qlIndexFixing(Index1Y,$H2163,TRUE,_xll.ohTrigger(RecalcTrigger,Trigger1Y)),NA())</f>
        <v>3.261482837312888E-2</v>
      </c>
      <c r="Q2163" s="52">
        <f>IFERROR(_xll.qlIndexFixing(ONIndex1Y,I2163,TRUE,_xll.ohTrigger(RecalcTrigger,Trigger1Y)),NA())</f>
        <v>3.219796316582979E-2</v>
      </c>
    </row>
    <row r="2164" spans="2:17" x14ac:dyDescent="0.2">
      <c r="B2164" s="46" t="s">
        <v>51</v>
      </c>
      <c r="D2164" s="49">
        <f>_xll.qlCalendarAdvance(LocalCalendar,$D2163,B2164,"f",FALSE)</f>
        <v>54484</v>
      </c>
      <c r="E2164" s="49">
        <f>_xll.qlInterestRateIndexValueDate(IndexON,D2164)</f>
        <v>54484</v>
      </c>
      <c r="F2164" s="52">
        <f>IFERROR(_xll.qlIndexFixing(IndexON,D2164,TRUE,_xll.ohTrigger(RecalcTrigger,TriggerON)),NA())</f>
        <v>2.7850607355528467E-2</v>
      </c>
      <c r="H2164" s="49">
        <f>_xll.qlCalendarAdvance(IborCalendar,$H2163,B2164,"f",FALSE)</f>
        <v>54470</v>
      </c>
      <c r="I2164" s="49">
        <f>_xll.qlInterestRateIndexValueDate(Index1M,$H2164)</f>
        <v>54472</v>
      </c>
      <c r="J2164" s="52">
        <f>IFERROR(_xll.qlIndexFixing(Index1M,$H2164,TRUE,_xll.ohTrigger(RecalcTrigger,Trigger1M)),NA())</f>
        <v>2.9333075635622485E-2</v>
      </c>
      <c r="K2164" s="52">
        <f>IFERROR(_xll.qlIndexFixing(ONIndex1M,I2164,TRUE,_xll.ohTrigger(RecalcTrigger,Trigger1M)),NA())</f>
        <v>2.9308998027275379E-2</v>
      </c>
      <c r="L2164" s="52">
        <f>IFERROR(_xll.qlIndexFixing(Index3M,H2164,TRUE,_xll.ohTrigger(RecalcTrigger,Trigger3M)),NA())</f>
        <v>3.0536731694690785E-2</v>
      </c>
      <c r="M2164" s="52">
        <f>IFERROR(_xll.qlIndexFixing(ONIndex3M,I2164,TRUE,_xll.ohTrigger(RecalcTrigger,Trigger3M)),NA())</f>
        <v>3.0449550746505238E-2</v>
      </c>
      <c r="N2164" s="52">
        <f>IFERROR(_xll.qlIndexFixing(Index6M,$H2164,TRUE,_xll.ohTrigger(RecalcTrigger,Trigger6M)),NA())</f>
        <v>3.145931268097478E-2</v>
      </c>
      <c r="O2164" s="52">
        <f>IFERROR(_xll.qlIndexFixing(ONIndex6M,I2164,TRUE,_xll.ohTrigger(RecalcTrigger,Trigger6M)),NA())</f>
        <v>3.1269013745403029E-2</v>
      </c>
      <c r="P2164" s="52">
        <f>IFERROR(_xll.qlIndexFixing(Index1Y,$H2164,TRUE,_xll.ohTrigger(RecalcTrigger,Trigger1Y)),NA())</f>
        <v>3.2610885608467928E-2</v>
      </c>
      <c r="Q2164" s="52">
        <f>IFERROR(_xll.qlIndexFixing(ONIndex1Y,I2164,TRUE,_xll.ohTrigger(RecalcTrigger,Trigger1Y)),NA())</f>
        <v>3.2193039926173839E-2</v>
      </c>
    </row>
    <row r="2165" spans="2:17" x14ac:dyDescent="0.2">
      <c r="B2165" s="46" t="s">
        <v>51</v>
      </c>
      <c r="D2165" s="49">
        <f>_xll.qlCalendarAdvance(LocalCalendar,$D2164,B2165,"f",FALSE)</f>
        <v>54491</v>
      </c>
      <c r="E2165" s="49">
        <f>_xll.qlInterestRateIndexValueDate(IndexON,D2165)</f>
        <v>54491</v>
      </c>
      <c r="F2165" s="52">
        <f>IFERROR(_xll.qlIndexFixing(IndexON,D2165,TRUE,_xll.ohTrigger(RecalcTrigger,TriggerON)),NA())</f>
        <v>2.7844694692849004E-2</v>
      </c>
      <c r="H2165" s="49">
        <f>_xll.qlCalendarAdvance(IborCalendar,$H2164,B2165,"f",FALSE)</f>
        <v>54477</v>
      </c>
      <c r="I2165" s="49">
        <f>_xll.qlInterestRateIndexValueDate(Index1M,$H2165)</f>
        <v>54479</v>
      </c>
      <c r="J2165" s="52">
        <f>IFERROR(_xll.qlIndexFixing(Index1M,$H2165,TRUE,_xll.ohTrigger(RecalcTrigger,Trigger1M)),NA())</f>
        <v>2.9328838124623249E-2</v>
      </c>
      <c r="K2165" s="52">
        <f>IFERROR(_xll.qlIndexFixing(ONIndex1M,I2165,TRUE,_xll.ohTrigger(RecalcTrigger,Trigger1M)),NA())</f>
        <v>2.930478235634304E-2</v>
      </c>
      <c r="L2165" s="52">
        <f>IFERROR(_xll.qlIndexFixing(Index3M,H2165,TRUE,_xll.ohTrigger(RecalcTrigger,Trigger3M)),NA())</f>
        <v>3.0532511105548787E-2</v>
      </c>
      <c r="M2165" s="52">
        <f>IFERROR(_xll.qlIndexFixing(ONIndex3M,I2165,TRUE,_xll.ohTrigger(RecalcTrigger,Trigger3M)),NA())</f>
        <v>3.0445404113068619E-2</v>
      </c>
      <c r="N2165" s="52">
        <f>IFERROR(_xll.qlIndexFixing(Index6M,$H2165,TRUE,_xll.ohTrigger(RecalcTrigger,Trigger6M)),NA())</f>
        <v>3.1454995652953531E-2</v>
      </c>
      <c r="O2165" s="52">
        <f>IFERROR(_xll.qlIndexFixing(ONIndex6M,I2165,TRUE,_xll.ohTrigger(RecalcTrigger,Trigger6M)),NA())</f>
        <v>3.1264783177826772E-2</v>
      </c>
      <c r="P2165" s="52">
        <f>IFERROR(_xll.qlIndexFixing(Index1Y,$H2165,TRUE,_xll.ohTrigger(RecalcTrigger,Trigger1Y)),NA())</f>
        <v>3.2606986813082758E-2</v>
      </c>
      <c r="Q2165" s="52">
        <f>IFERROR(_xll.qlIndexFixing(ONIndex1Y,I2165,TRUE,_xll.ohTrigger(RecalcTrigger,Trigger1Y)),NA())</f>
        <v>3.218815923768048E-2</v>
      </c>
    </row>
    <row r="2166" spans="2:17" x14ac:dyDescent="0.2">
      <c r="B2166" s="46" t="s">
        <v>51</v>
      </c>
      <c r="D2166" s="49">
        <f>_xll.qlCalendarAdvance(LocalCalendar,$D2165,B2166,"f",FALSE)</f>
        <v>54498</v>
      </c>
      <c r="E2166" s="49">
        <f>_xll.qlInterestRateIndexValueDate(IndexON,D2166)</f>
        <v>54498</v>
      </c>
      <c r="F2166" s="52">
        <f>IFERROR(_xll.qlIndexFixing(IndexON,D2166,TRUE,_xll.ohTrigger(RecalcTrigger,TriggerON)),NA())</f>
        <v>2.783878973640519E-2</v>
      </c>
      <c r="H2166" s="49">
        <f>_xll.qlCalendarAdvance(IborCalendar,$H2165,B2166,"f",FALSE)</f>
        <v>54484</v>
      </c>
      <c r="I2166" s="49">
        <f>_xll.qlInterestRateIndexValueDate(Index1M,$H2166)</f>
        <v>54486</v>
      </c>
      <c r="J2166" s="52">
        <f>IFERROR(_xll.qlIndexFixing(Index1M,$H2166,TRUE,_xll.ohTrigger(RecalcTrigger,Trigger1M)),NA())</f>
        <v>2.9328152887168613E-2</v>
      </c>
      <c r="K2166" s="52">
        <f>IFERROR(_xll.qlIndexFixing(ONIndex1M,I2166,TRUE,_xll.ohTrigger(RecalcTrigger,Trigger1M)),NA())</f>
        <v>2.9300560183811442E-2</v>
      </c>
      <c r="L2166" s="52">
        <f>IFERROR(_xll.qlIndexFixing(Index3M,H2166,TRUE,_xll.ohTrigger(RecalcTrigger,Trigger3M)),NA())</f>
        <v>3.0531247350902391E-2</v>
      </c>
      <c r="M2166" s="52">
        <f>IFERROR(_xll.qlIndexFixing(ONIndex3M,I2166,TRUE,_xll.ohTrigger(RecalcTrigger,Trigger3M)),NA())</f>
        <v>3.0441250688424404E-2</v>
      </c>
      <c r="N2166" s="52">
        <f>IFERROR(_xll.qlIndexFixing(Index6M,$H2166,TRUE,_xll.ohTrigger(RecalcTrigger,Trigger6M)),NA())</f>
        <v>3.1457023116240539E-2</v>
      </c>
      <c r="O2166" s="52">
        <f>IFERROR(_xll.qlIndexFixing(ONIndex6M,I2166,TRUE,_xll.ohTrigger(RecalcTrigger,Trigger6M)),NA())</f>
        <v>3.1260551084990595E-2</v>
      </c>
      <c r="P2166" s="52">
        <f>IFERROR(_xll.qlIndexFixing(Index1Y,$H2166,TRUE,_xll.ohTrigger(RecalcTrigger,Trigger1Y)),NA())</f>
        <v>3.2603131986468352E-2</v>
      </c>
      <c r="Q2166" s="52">
        <f>IFERROR(_xll.qlIndexFixing(ONIndex1Y,I2166,TRUE,_xll.ohTrigger(RecalcTrigger,Trigger1Y)),NA())</f>
        <v>3.218332110066946E-2</v>
      </c>
    </row>
    <row r="2167" spans="2:17" x14ac:dyDescent="0.2">
      <c r="B2167" s="46" t="s">
        <v>51</v>
      </c>
      <c r="D2167" s="49">
        <f>_xll.qlCalendarAdvance(LocalCalendar,$D2166,B2167,"f",FALSE)</f>
        <v>54505</v>
      </c>
      <c r="E2167" s="49">
        <f>_xll.qlInterestRateIndexValueDate(IndexON,D2167)</f>
        <v>54505</v>
      </c>
      <c r="F2167" s="52">
        <f>IFERROR(_xll.qlIndexFixing(IndexON,D2167,TRUE,_xll.ohTrigger(RecalcTrigger,TriggerON)),NA())</f>
        <v>2.7832892486197025E-2</v>
      </c>
      <c r="H2167" s="49">
        <f>_xll.qlCalendarAdvance(IborCalendar,$H2166,B2167,"f",FALSE)</f>
        <v>54491</v>
      </c>
      <c r="I2167" s="49">
        <f>_xll.qlInterestRateIndexValueDate(Index1M,$H2167)</f>
        <v>54493</v>
      </c>
      <c r="J2167" s="52">
        <f>IFERROR(_xll.qlIndexFixing(Index1M,$H2167,TRUE,_xll.ohTrigger(RecalcTrigger,Trigger1M)),NA())</f>
        <v>2.9323899101210138E-2</v>
      </c>
      <c r="K2167" s="52">
        <f>IFERROR(_xll.qlIndexFixing(ONIndex1M,I2167,TRUE,_xll.ohTrigger(RecalcTrigger,Trigger1M)),NA())</f>
        <v>2.9296331509280904E-2</v>
      </c>
      <c r="L2167" s="52">
        <f>IFERROR(_xll.qlIndexFixing(Index3M,H2167,TRUE,_xll.ohTrigger(RecalcTrigger,Trigger3M)),NA())</f>
        <v>3.0527010547819238E-2</v>
      </c>
      <c r="M2167" s="52">
        <f>IFERROR(_xll.qlIndexFixing(ONIndex3M,I2167,TRUE,_xll.ohTrigger(RecalcTrigger,Trigger3M)),NA())</f>
        <v>3.043709047241272E-2</v>
      </c>
      <c r="N2167" s="52">
        <f>IFERROR(_xll.qlIndexFixing(Index6M,$H2167,TRUE,_xll.ohTrigger(RecalcTrigger,Trigger6M)),NA())</f>
        <v>3.1451642875197992E-2</v>
      </c>
      <c r="O2167" s="52">
        <f>IFERROR(_xll.qlIndexFixing(ONIndex6M,I2167,TRUE,_xll.ohTrigger(RecalcTrigger,Trigger6M)),NA())</f>
        <v>3.1256317466414885E-2</v>
      </c>
      <c r="P2167" s="52">
        <f>IFERROR(_xll.qlIndexFixing(Index1Y,$H2167,TRUE,_xll.ohTrigger(RecalcTrigger,Trigger1Y)),NA())</f>
        <v>3.259932112812626E-2</v>
      </c>
      <c r="Q2167" s="52">
        <f>IFERROR(_xll.qlIndexFixing(ONIndex1Y,I2167,TRUE,_xll.ohTrigger(RecalcTrigger,Trigger1Y)),NA())</f>
        <v>3.2178525514821033E-2</v>
      </c>
    </row>
    <row r="2168" spans="2:17" x14ac:dyDescent="0.2">
      <c r="B2168" s="46" t="s">
        <v>51</v>
      </c>
      <c r="D2168" s="49">
        <f>_xll.qlCalendarAdvance(LocalCalendar,$D2167,B2168,"f",FALSE)</f>
        <v>54512</v>
      </c>
      <c r="E2168" s="49">
        <f>_xll.qlInterestRateIndexValueDate(IndexON,D2168)</f>
        <v>54512</v>
      </c>
      <c r="F2168" s="52">
        <f>IFERROR(_xll.qlIndexFixing(IndexON,D2168,TRUE,_xll.ohTrigger(RecalcTrigger,TriggerON)),NA())</f>
        <v>2.7827002942064638E-2</v>
      </c>
      <c r="H2168" s="49">
        <f>_xll.qlCalendarAdvance(IborCalendar,$H2167,B2168,"f",FALSE)</f>
        <v>54498</v>
      </c>
      <c r="I2168" s="49">
        <f>_xll.qlInterestRateIndexValueDate(Index1M,$H2168)</f>
        <v>54500</v>
      </c>
      <c r="J2168" s="52">
        <f>IFERROR(_xll.qlIndexFixing(Index1M,$H2168,TRUE,_xll.ohTrigger(RecalcTrigger,Trigger1M)),NA())</f>
        <v>2.9320526799408695E-2</v>
      </c>
      <c r="K2168" s="52">
        <f>IFERROR(_xll.qlIndexFixing(ONIndex1M,I2168,TRUE,_xll.ohTrigger(RecalcTrigger,Trigger1M)),NA())</f>
        <v>2.9292096332911299E-2</v>
      </c>
      <c r="L2168" s="52">
        <f>IFERROR(_xll.qlIndexFixing(Index3M,H2168,TRUE,_xll.ohTrigger(RecalcTrigger,Trigger3M)),NA())</f>
        <v>3.0522766905592923E-2</v>
      </c>
      <c r="M2168" s="52">
        <f>IFERROR(_xll.qlIndexFixing(ONIndex3M,I2168,TRUE,_xll.ohTrigger(RecalcTrigger,Trigger3M)),NA())</f>
        <v>3.0432923465113504E-2</v>
      </c>
      <c r="N2168" s="52">
        <f>IFERROR(_xll.qlIndexFixing(Index6M,$H2168,TRUE,_xll.ohTrigger(RecalcTrigger,Trigger6M)),NA())</f>
        <v>3.1447318802849206E-2</v>
      </c>
      <c r="O2168" s="52">
        <f>IFERROR(_xll.qlIndexFixing(ONIndex6M,I2168,TRUE,_xll.ohTrigger(RecalcTrigger,Trigger6M)),NA())</f>
        <v>3.1252082322179575E-2</v>
      </c>
      <c r="P2168" s="52">
        <f>IFERROR(_xll.qlIndexFixing(Index1Y,$H2168,TRUE,_xll.ohTrigger(RecalcTrigger,Trigger1Y)),NA())</f>
        <v>3.2595554237563058E-2</v>
      </c>
      <c r="Q2168" s="52">
        <f>IFERROR(_xll.qlIndexFixing(ONIndex1Y,I2168,TRUE,_xll.ohTrigger(RecalcTrigger,Trigger1Y)),NA())</f>
        <v>3.2173772480215135E-2</v>
      </c>
    </row>
    <row r="2169" spans="2:17" x14ac:dyDescent="0.2">
      <c r="B2169" s="46" t="s">
        <v>51</v>
      </c>
      <c r="D2169" s="49">
        <f>_xll.qlCalendarAdvance(LocalCalendar,$D2168,B2169,"f",FALSE)</f>
        <v>54519</v>
      </c>
      <c r="E2169" s="49">
        <f>_xll.qlInterestRateIndexValueDate(IndexON,D2169)</f>
        <v>54519</v>
      </c>
      <c r="F2169" s="52">
        <f>IFERROR(_xll.qlIndexFixing(IndexON,D2169,TRUE,_xll.ohTrigger(RecalcTrigger,TriggerON)),NA())</f>
        <v>2.7821121104087965E-2</v>
      </c>
      <c r="H2169" s="49">
        <f>_xll.qlCalendarAdvance(IborCalendar,$H2168,B2169,"f",FALSE)</f>
        <v>54505</v>
      </c>
      <c r="I2169" s="49">
        <f>_xll.qlInterestRateIndexValueDate(Index1M,$H2169)</f>
        <v>54507</v>
      </c>
      <c r="J2169" s="52">
        <f>IFERROR(_xll.qlIndexFixing(Index1M,$H2169,TRUE,_xll.ohTrigger(RecalcTrigger,Trigger1M)),NA())</f>
        <v>2.9315371979239113E-2</v>
      </c>
      <c r="K2169" s="52">
        <f>IFERROR(_xll.qlIndexFixing(ONIndex1M,I2169,TRUE,_xll.ohTrigger(RecalcTrigger,Trigger1M)),NA())</f>
        <v>2.9287854654782564E-2</v>
      </c>
      <c r="L2169" s="52">
        <f>IFERROR(_xll.qlIndexFixing(Index3M,H2169,TRUE,_xll.ohTrigger(RecalcTrigger,Trigger3M)),NA())</f>
        <v>3.0518516424250377E-2</v>
      </c>
      <c r="M2169" s="52">
        <f>IFERROR(_xll.qlIndexFixing(ONIndex3M,I2169,TRUE,_xll.ohTrigger(RecalcTrigger,Trigger3M)),NA())</f>
        <v>3.0428749666766564E-2</v>
      </c>
      <c r="N2169" s="52">
        <f>IFERROR(_xll.qlIndexFixing(Index6M,$H2169,TRUE,_xll.ohTrigger(RecalcTrigger,Trigger6M)),NA())</f>
        <v>3.1442993189761272E-2</v>
      </c>
      <c r="O2169" s="52">
        <f>IFERROR(_xll.qlIndexFixing(ONIndex6M,I2169,TRUE,_xll.ohTrigger(RecalcTrigger,Trigger6M)),NA())</f>
        <v>3.1247845652524475E-2</v>
      </c>
      <c r="P2169" s="52">
        <f>IFERROR(_xll.qlIndexFixing(Index1Y,$H2169,TRUE,_xll.ohTrigger(RecalcTrigger,Trigger1Y)),NA())</f>
        <v>3.2591831314291476E-2</v>
      </c>
      <c r="Q2169" s="52">
        <f>IFERROR(_xll.qlIndexFixing(ONIndex1Y,I2169,TRUE,_xll.ohTrigger(RecalcTrigger,Trigger1Y)),NA())</f>
        <v>3.2169061997091575E-2</v>
      </c>
    </row>
    <row r="2170" spans="2:17" x14ac:dyDescent="0.2">
      <c r="B2170" s="46" t="s">
        <v>51</v>
      </c>
      <c r="D2170" s="49">
        <f>_xll.qlCalendarAdvance(LocalCalendar,$D2169,B2170,"f",FALSE)</f>
        <v>54526</v>
      </c>
      <c r="E2170" s="49">
        <f>_xll.qlInterestRateIndexValueDate(IndexON,D2170)</f>
        <v>54526</v>
      </c>
      <c r="F2170" s="52">
        <f>IFERROR(_xll.qlIndexFixing(IndexON,D2170,TRUE,_xll.ohTrigger(RecalcTrigger,TriggerON)),NA())</f>
        <v>2.7815246972426877E-2</v>
      </c>
      <c r="H2170" s="49">
        <f>_xll.qlCalendarAdvance(IborCalendar,$H2169,B2170,"f",FALSE)</f>
        <v>54512</v>
      </c>
      <c r="I2170" s="49">
        <f>_xll.qlInterestRateIndexValueDate(Index1M,$H2170)</f>
        <v>54514</v>
      </c>
      <c r="J2170" s="52">
        <f>IFERROR(_xll.qlIndexFixing(Index1M,$H2170,TRUE,_xll.ohTrigger(RecalcTrigger,Trigger1M)),NA())</f>
        <v>2.9311985018506709E-2</v>
      </c>
      <c r="K2170" s="52">
        <f>IFERROR(_xll.qlIndexFixing(ONIndex1M,I2170,TRUE,_xll.ohTrigger(RecalcTrigger,Trigger1M)),NA())</f>
        <v>2.9283606474894697E-2</v>
      </c>
      <c r="L2170" s="52">
        <f>IFERROR(_xll.qlIndexFixing(Index3M,H2170,TRUE,_xll.ohTrigger(RecalcTrigger,Trigger3M)),NA())</f>
        <v>3.0513274626709479E-2</v>
      </c>
      <c r="M2170" s="52">
        <f>IFERROR(_xll.qlIndexFixing(ONIndex3M,I2170,TRUE,_xll.ohTrigger(RecalcTrigger,Trigger3M)),NA())</f>
        <v>3.0424569077132091E-2</v>
      </c>
      <c r="N2170" s="52">
        <f>IFERROR(_xll.qlIndexFixing(Index6M,$H2170,TRUE,_xll.ohTrigger(RecalcTrigger,Trigger6M)),NA())</f>
        <v>3.1435498814476777E-2</v>
      </c>
      <c r="O2170" s="52">
        <f>IFERROR(_xll.qlIndexFixing(ONIndex6M,I2170,TRUE,_xll.ohTrigger(RecalcTrigger,Trigger6M)),NA())</f>
        <v>3.1243607457529521E-2</v>
      </c>
      <c r="P2170" s="52">
        <f>IFERROR(_xll.qlIndexFixing(Index1Y,$H2170,TRUE,_xll.ohTrigger(RecalcTrigger,Trigger1Y)),NA())</f>
        <v>3.2588152357828824E-2</v>
      </c>
      <c r="Q2170" s="52">
        <f>IFERROR(_xll.qlIndexFixing(ONIndex1Y,I2170,TRUE,_xll.ohTrigger(RecalcTrigger,Trigger1Y)),NA())</f>
        <v>3.2164394064970736E-2</v>
      </c>
    </row>
    <row r="2171" spans="2:17" x14ac:dyDescent="0.2">
      <c r="B2171" s="46" t="s">
        <v>51</v>
      </c>
      <c r="D2171" s="49">
        <f>_xll.qlCalendarAdvance(LocalCalendar,$D2170,B2171,"f",FALSE)</f>
        <v>54533</v>
      </c>
      <c r="E2171" s="49">
        <f>_xll.qlInterestRateIndexValueDate(IndexON,D2171)</f>
        <v>54533</v>
      </c>
      <c r="F2171" s="52">
        <f>IFERROR(_xll.qlIndexFixing(IndexON,D2171,TRUE,_xll.ohTrigger(RecalcTrigger,TriggerON)),NA())</f>
        <v>2.7809380546841567E-2</v>
      </c>
      <c r="H2171" s="49">
        <f>_xll.qlCalendarAdvance(IborCalendar,$H2170,B2171,"f",FALSE)</f>
        <v>54519</v>
      </c>
      <c r="I2171" s="49">
        <f>_xll.qlInterestRateIndexValueDate(Index1M,$H2171)</f>
        <v>54521</v>
      </c>
      <c r="J2171" s="52">
        <f>IFERROR(_xll.qlIndexFixing(Index1M,$H2171,TRUE,_xll.ohTrigger(RecalcTrigger,Trigger1M)),NA())</f>
        <v>2.9306818790589273E-2</v>
      </c>
      <c r="K2171" s="52">
        <f>IFERROR(_xll.qlIndexFixing(ONIndex1M,I2171,TRUE,_xll.ohTrigger(RecalcTrigger,Trigger1M)),NA())</f>
        <v>2.9279351793167763E-2</v>
      </c>
      <c r="L2171" s="52">
        <f>IFERROR(_xll.qlIndexFixing(Index3M,H2171,TRUE,_xll.ohTrigger(RecalcTrigger,Trigger3M)),NA())</f>
        <v>3.0509011315653208E-2</v>
      </c>
      <c r="M2171" s="52">
        <f>IFERROR(_xll.qlIndexFixing(ONIndex3M,I2171,TRUE,_xll.ohTrigger(RecalcTrigger,Trigger3M)),NA())</f>
        <v>3.042038169613015E-2</v>
      </c>
      <c r="N2171" s="52">
        <f>IFERROR(_xll.qlIndexFixing(Index6M,$H2171,TRUE,_xll.ohTrigger(RecalcTrigger,Trigger6M)),NA())</f>
        <v>3.143117157477273E-2</v>
      </c>
      <c r="O2171" s="52">
        <f>IFERROR(_xll.qlIndexFixing(ONIndex6M,I2171,TRUE,_xll.ohTrigger(RecalcTrigger,Trigger6M)),NA())</f>
        <v>3.1239367736715096E-2</v>
      </c>
      <c r="P2171" s="52">
        <f>IFERROR(_xll.qlIndexFixing(Index1Y,$H2171,TRUE,_xll.ohTrigger(RecalcTrigger,Trigger1Y)),NA())</f>
        <v>3.258943168409259E-2</v>
      </c>
      <c r="Q2171" s="52">
        <f>IFERROR(_xll.qlIndexFixing(ONIndex1Y,I2171,TRUE,_xll.ohTrigger(RecalcTrigger,Trigger1Y)),NA())</f>
        <v>3.2159768684332235E-2</v>
      </c>
    </row>
    <row r="2172" spans="2:17" x14ac:dyDescent="0.2">
      <c r="B2172" s="46" t="s">
        <v>51</v>
      </c>
      <c r="D2172" s="49">
        <f>_xll.qlCalendarAdvance(LocalCalendar,$D2171,B2172,"f",FALSE)</f>
        <v>54540</v>
      </c>
      <c r="E2172" s="49">
        <f>_xll.qlInterestRateIndexValueDate(IndexON,D2172)</f>
        <v>54540</v>
      </c>
      <c r="F2172" s="52">
        <f>IFERROR(_xll.qlIndexFixing(IndexON,D2172,TRUE,_xll.ohTrigger(RecalcTrigger,TriggerON)),NA())</f>
        <v>2.7803521827491906E-2</v>
      </c>
      <c r="H2172" s="49">
        <f>_xll.qlCalendarAdvance(IborCalendar,$H2171,B2172,"f",FALSE)</f>
        <v>54526</v>
      </c>
      <c r="I2172" s="49">
        <f>_xll.qlInterestRateIndexValueDate(Index1M,$H2172)</f>
        <v>54528</v>
      </c>
      <c r="J2172" s="52">
        <f>IFERROR(_xll.qlIndexFixing(Index1M,$H2172,TRUE,_xll.ohTrigger(RecalcTrigger,Trigger1M)),NA())</f>
        <v>2.9302532421272287E-2</v>
      </c>
      <c r="K2172" s="52">
        <f>IFERROR(_xll.qlIndexFixing(ONIndex1M,I2172,TRUE,_xll.ohTrigger(RecalcTrigger,Trigger1M)),NA())</f>
        <v>2.9278633075218607E-2</v>
      </c>
      <c r="L2172" s="52">
        <f>IFERROR(_xll.qlIndexFixing(Index3M,H2172,TRUE,_xll.ohTrigger(RecalcTrigger,Trigger3M)),NA())</f>
        <v>3.0504741166071582E-2</v>
      </c>
      <c r="M2172" s="52">
        <f>IFERROR(_xll.qlIndexFixing(ONIndex3M,I2172,TRUE,_xll.ohTrigger(RecalcTrigger,Trigger3M)),NA())</f>
        <v>3.0420127523319351E-2</v>
      </c>
      <c r="N2172" s="52">
        <f>IFERROR(_xll.qlIndexFixing(Index6M,$H2172,TRUE,_xll.ohTrigger(RecalcTrigger,Trigger6M)),NA())</f>
        <v>3.1426842794603879E-2</v>
      </c>
      <c r="O2172" s="52">
        <f>IFERROR(_xll.qlIndexFixing(ONIndex6M,I2172,TRUE,_xll.ohTrigger(RecalcTrigger,Trigger6M)),NA())</f>
        <v>3.1239334628047288E-2</v>
      </c>
      <c r="P2172" s="52">
        <f>IFERROR(_xll.qlIndexFixing(Index1Y,$H2172,TRUE,_xll.ohTrigger(RecalcTrigger,Trigger1Y)),NA())</f>
        <v>3.2580926343433764E-2</v>
      </c>
      <c r="Q2172" s="52">
        <f>IFERROR(_xll.qlIndexFixing(ONIndex1Y,I2172,TRUE,_xll.ohTrigger(RecalcTrigger,Trigger1Y)),NA())</f>
        <v>3.2159629407118473E-2</v>
      </c>
    </row>
    <row r="2173" spans="2:17" x14ac:dyDescent="0.2">
      <c r="B2173" s="46" t="s">
        <v>51</v>
      </c>
      <c r="D2173" s="49">
        <f>_xll.qlCalendarAdvance(LocalCalendar,$D2172,B2173,"f",FALSE)</f>
        <v>54547</v>
      </c>
      <c r="E2173" s="49">
        <f>_xll.qlInterestRateIndexValueDate(IndexON,D2173)</f>
        <v>54547</v>
      </c>
      <c r="F2173" s="52">
        <f>IFERROR(_xll.qlIndexFixing(IndexON,D2173,TRUE,_xll.ohTrigger(RecalcTrigger,TriggerON)),NA())</f>
        <v>2.7797670814218023E-2</v>
      </c>
      <c r="H2173" s="49">
        <f>_xll.qlCalendarAdvance(IborCalendar,$H2172,B2173,"f",FALSE)</f>
        <v>54533</v>
      </c>
      <c r="I2173" s="49">
        <f>_xll.qlInterestRateIndexValueDate(Index1M,$H2173)</f>
        <v>54535</v>
      </c>
      <c r="J2173" s="52">
        <f>IFERROR(_xll.qlIndexFixing(Index1M,$H2173,TRUE,_xll.ohTrigger(RecalcTrigger,Trigger1M)),NA())</f>
        <v>2.9298239535313075E-2</v>
      </c>
      <c r="K2173" s="52">
        <f>IFERROR(_xll.qlIndexFixing(ONIndex1M,I2173,TRUE,_xll.ohTrigger(RecalcTrigger,Trigger1M)),NA())</f>
        <v>2.9270822924116757E-2</v>
      </c>
      <c r="L2173" s="52">
        <f>IFERROR(_xll.qlIndexFixing(Index3M,H2173,TRUE,_xll.ohTrigger(RecalcTrigger,Trigger3M)),NA())</f>
        <v>3.0500464177984812E-2</v>
      </c>
      <c r="M2173" s="52">
        <f>IFERROR(_xll.qlIndexFixing(ONIndex3M,I2173,TRUE,_xll.ohTrigger(RecalcTrigger,Trigger3M)),NA())</f>
        <v>3.0411986560503479E-2</v>
      </c>
      <c r="N2173" s="52">
        <f>IFERROR(_xll.qlIndexFixing(Index6M,$H2173,TRUE,_xll.ohTrigger(RecalcTrigger,Trigger6M)),NA())</f>
        <v>3.142251247398245E-2</v>
      </c>
      <c r="O2173" s="52">
        <f>IFERROR(_xll.qlIndexFixing(ONIndex6M,I2173,TRUE,_xll.ohTrigger(RecalcTrigger,Trigger6M)),NA())</f>
        <v>3.1230883718587066E-2</v>
      </c>
      <c r="P2173" s="52">
        <f>IFERROR(_xll.qlIndexFixing(Index1Y,$H2173,TRUE,_xll.ohTrigger(RecalcTrigger,Trigger1Y)),NA())</f>
        <v>3.2577379284565326E-2</v>
      </c>
      <c r="Q2173" s="52">
        <f>IFERROR(_xll.qlIndexFixing(ONIndex1Y,I2173,TRUE,_xll.ohTrigger(RecalcTrigger,Trigger1Y)),NA())</f>
        <v>3.2150645576702885E-2</v>
      </c>
    </row>
    <row r="2174" spans="2:17" x14ac:dyDescent="0.2">
      <c r="B2174" s="46" t="s">
        <v>51</v>
      </c>
      <c r="D2174" s="49">
        <f>_xll.qlCalendarAdvance(LocalCalendar,$D2173,B2174,"f",FALSE)</f>
        <v>54554</v>
      </c>
      <c r="E2174" s="49">
        <f>_xll.qlInterestRateIndexValueDate(IndexON,D2174)</f>
        <v>54554</v>
      </c>
      <c r="F2174" s="52">
        <f>IFERROR(_xll.qlIndexFixing(IndexON,D2174,TRUE,_xll.ohTrigger(RecalcTrigger,TriggerON)),NA())</f>
        <v>2.7791827507259725E-2</v>
      </c>
      <c r="H2174" s="49">
        <f>_xll.qlCalendarAdvance(IborCalendar,$H2173,B2174,"f",FALSE)</f>
        <v>54540</v>
      </c>
      <c r="I2174" s="49">
        <f>_xll.qlInterestRateIndexValueDate(Index1M,$H2174)</f>
        <v>54542</v>
      </c>
      <c r="J2174" s="52">
        <f>IFERROR(_xll.qlIndexFixing(Index1M,$H2174,TRUE,_xll.ohTrigger(RecalcTrigger,Trigger1M)),NA())</f>
        <v>2.9291290598819436E-2</v>
      </c>
      <c r="K2174" s="52">
        <f>IFERROR(_xll.qlIndexFixing(ONIndex1M,I2174,TRUE,_xll.ohTrigger(RecalcTrigger,Trigger1M)),NA())</f>
        <v>2.9266548736792686E-2</v>
      </c>
      <c r="L2174" s="52">
        <f>IFERROR(_xll.qlIndexFixing(Index3M,H2174,TRUE,_xll.ohTrigger(RecalcTrigger,Trigger3M)),NA())</f>
        <v>3.0496180351414857E-2</v>
      </c>
      <c r="M2174" s="52">
        <f>IFERROR(_xll.qlIndexFixing(ONIndex3M,I2174,TRUE,_xll.ohTrigger(RecalcTrigger,Trigger3M)),NA())</f>
        <v>3.0407778805958685E-2</v>
      </c>
      <c r="N2174" s="52">
        <f>IFERROR(_xll.qlIndexFixing(Index6M,$H2174,TRUE,_xll.ohTrigger(RecalcTrigger,Trigger6M)),NA())</f>
        <v>3.1418180612916319E-2</v>
      </c>
      <c r="O2174" s="52">
        <f>IFERROR(_xll.qlIndexFixing(ONIndex6M,I2174,TRUE,_xll.ohTrigger(RecalcTrigger,Trigger6M)),NA())</f>
        <v>3.1226639421273461E-2</v>
      </c>
      <c r="P2174" s="52">
        <f>IFERROR(_xll.qlIndexFixing(Index1Y,$H2174,TRUE,_xll.ohTrigger(RecalcTrigger,Trigger1Y)),NA())</f>
        <v>3.2573876190636203E-2</v>
      </c>
      <c r="Q2174" s="52">
        <f>IFERROR(_xll.qlIndexFixing(ONIndex1Y,I2174,TRUE,_xll.ohTrigger(RecalcTrigger,Trigger1Y)),NA())</f>
        <v>3.2146147849791973E-2</v>
      </c>
    </row>
    <row r="2175" spans="2:17" x14ac:dyDescent="0.2">
      <c r="B2175" s="46" t="s">
        <v>51</v>
      </c>
      <c r="D2175" s="49">
        <f>_xll.qlCalendarAdvance(LocalCalendar,$D2174,B2175,"f",FALSE)</f>
        <v>54561</v>
      </c>
      <c r="E2175" s="49">
        <f>_xll.qlInterestRateIndexValueDate(IndexON,D2175)</f>
        <v>54561</v>
      </c>
      <c r="F2175" s="52">
        <f>IFERROR(_xll.qlIndexFixing(IndexON,D2175,TRUE,_xll.ohTrigger(RecalcTrigger,TriggerON)),NA())</f>
        <v>2.7785991906377205E-2</v>
      </c>
      <c r="H2175" s="49">
        <f>_xll.qlCalendarAdvance(IborCalendar,$H2174,B2175,"f",FALSE)</f>
        <v>54547</v>
      </c>
      <c r="I2175" s="49">
        <f>_xll.qlInterestRateIndexValueDate(Index1M,$H2175)</f>
        <v>54549</v>
      </c>
      <c r="J2175" s="52">
        <f>IFERROR(_xll.qlIndexFixing(Index1M,$H2175,TRUE,_xll.ohTrigger(RecalcTrigger,Trigger1M)),NA())</f>
        <v>2.9289634213465476E-2</v>
      </c>
      <c r="K2175" s="52">
        <f>IFERROR(_xll.qlIndexFixing(ONIndex1M,I2175,TRUE,_xll.ohTrigger(RecalcTrigger,Trigger1M)),NA())</f>
        <v>2.9262268047629547E-2</v>
      </c>
      <c r="L2175" s="52">
        <f>IFERROR(_xll.qlIndexFixing(Index3M,H2175,TRUE,_xll.ohTrigger(RecalcTrigger,Trigger3M)),NA())</f>
        <v>3.0492869915922906E-2</v>
      </c>
      <c r="M2175" s="52">
        <f>IFERROR(_xll.qlIndexFixing(ONIndex3M,I2175,TRUE,_xll.ohTrigger(RecalcTrigger,Trigger3M)),NA())</f>
        <v>3.0403564259886551E-2</v>
      </c>
      <c r="N2175" s="52">
        <f>IFERROR(_xll.qlIndexFixing(Index6M,$H2175,TRUE,_xll.ohTrigger(RecalcTrigger,Trigger6M)),NA())</f>
        <v>3.1417007156280548E-2</v>
      </c>
      <c r="O2175" s="52">
        <f>IFERROR(_xll.qlIndexFixing(ONIndex6M,I2175,TRUE,_xll.ohTrigger(RecalcTrigger,Trigger6M)),NA())</f>
        <v>3.1222393598220322E-2</v>
      </c>
      <c r="P2175" s="52">
        <f>IFERROR(_xll.qlIndexFixing(Index1Y,$H2175,TRUE,_xll.ohTrigger(RecalcTrigger,Trigger1Y)),NA())</f>
        <v>3.2570417061192826E-2</v>
      </c>
      <c r="Q2175" s="52">
        <f>IFERROR(_xll.qlIndexFixing(ONIndex1Y,I2175,TRUE,_xll.ohTrigger(RecalcTrigger,Trigger1Y)),NA())</f>
        <v>3.214169267412359E-2</v>
      </c>
    </row>
    <row r="2176" spans="2:17" x14ac:dyDescent="0.2">
      <c r="B2176" s="46" t="s">
        <v>51</v>
      </c>
      <c r="D2176" s="49">
        <f>_xll.qlCalendarAdvance(LocalCalendar,$D2175,B2176,"f",FALSE)</f>
        <v>54568</v>
      </c>
      <c r="E2176" s="49">
        <f>_xll.qlInterestRateIndexValueDate(IndexON,D2176)</f>
        <v>54568</v>
      </c>
      <c r="F2176" s="52">
        <f>IFERROR(_xll.qlIndexFixing(IndexON,D2176,TRUE,_xll.ohTrigger(RecalcTrigger,TriggerON)),NA())</f>
        <v>2.7780164011570463E-2</v>
      </c>
      <c r="H2176" s="49">
        <f>_xll.qlCalendarAdvance(IborCalendar,$H2175,B2176,"f",FALSE)</f>
        <v>54554</v>
      </c>
      <c r="I2176" s="49">
        <f>_xll.qlInterestRateIndexValueDate(Index1M,$H2176)</f>
        <v>54556</v>
      </c>
      <c r="J2176" s="52">
        <f>IFERROR(_xll.qlIndexFixing(Index1M,$H2176,TRUE,_xll.ohTrigger(RecalcTrigger,Trigger1M)),NA())</f>
        <v>2.9285321777602069E-2</v>
      </c>
      <c r="K2176" s="52">
        <f>IFERROR(_xll.qlIndexFixing(ONIndex1M,I2176,TRUE,_xll.ohTrigger(RecalcTrigger,Trigger1M)),NA())</f>
        <v>2.9257980856787213E-2</v>
      </c>
      <c r="L2176" s="52">
        <f>IFERROR(_xll.qlIndexFixing(Index3M,H2176,TRUE,_xll.ohTrigger(RecalcTrigger,Trigger3M)),NA())</f>
        <v>3.0488571561365401E-2</v>
      </c>
      <c r="M2176" s="52">
        <f>IFERROR(_xll.qlIndexFixing(ONIndex3M,I2176,TRUE,_xll.ohTrigger(RecalcTrigger,Trigger3M)),NA())</f>
        <v>3.0399342922686756E-2</v>
      </c>
      <c r="N2176" s="52">
        <f>IFERROR(_xll.qlIndexFixing(Index6M,$H2176,TRUE,_xll.ohTrigger(RecalcTrigger,Trigger6M)),NA())</f>
        <v>3.141267075830393E-2</v>
      </c>
      <c r="O2176" s="52">
        <f>IFERROR(_xll.qlIndexFixing(ONIndex6M,I2176,TRUE,_xll.ohTrigger(RecalcTrigger,Trigger6M)),NA())</f>
        <v>3.1218146249827328E-2</v>
      </c>
      <c r="P2176" s="52">
        <f>IFERROR(_xll.qlIndexFixing(Index1Y,$H2176,TRUE,_xll.ohTrigger(RecalcTrigger,Trigger1Y)),NA())</f>
        <v>3.2567001895787116E-2</v>
      </c>
      <c r="Q2176" s="52">
        <f>IFERROR(_xll.qlIndexFixing(ONIndex1Y,I2176,TRUE,_xll.ohTrigger(RecalcTrigger,Trigger1Y)),NA())</f>
        <v>3.2137280049697736E-2</v>
      </c>
    </row>
    <row r="2177" spans="2:17" x14ac:dyDescent="0.2">
      <c r="B2177" s="46" t="s">
        <v>51</v>
      </c>
      <c r="D2177" s="49">
        <f>_xll.qlCalendarAdvance(LocalCalendar,$D2176,B2177,"f",FALSE)</f>
        <v>54575</v>
      </c>
      <c r="E2177" s="49">
        <f>_xll.qlInterestRateIndexValueDate(IndexON,D2177)</f>
        <v>54575</v>
      </c>
      <c r="F2177" s="52">
        <f>IFERROR(_xll.qlIndexFixing(IndexON,D2177,TRUE,_xll.ohTrigger(RecalcTrigger,TriggerON)),NA())</f>
        <v>2.7774343823159242E-2</v>
      </c>
      <c r="H2177" s="49">
        <f>_xll.qlCalendarAdvance(IborCalendar,$H2176,B2177,"f",FALSE)</f>
        <v>54561</v>
      </c>
      <c r="I2177" s="49">
        <f>_xll.qlInterestRateIndexValueDate(Index1M,$H2177)</f>
        <v>54563</v>
      </c>
      <c r="J2177" s="52">
        <f>IFERROR(_xll.qlIndexFixing(Index1M,$H2177,TRUE,_xll.ohTrigger(RecalcTrigger,Trigger1M)),NA())</f>
        <v>2.9281002825121416E-2</v>
      </c>
      <c r="K2177" s="52">
        <f>IFERROR(_xll.qlIndexFixing(ONIndex1M,I2177,TRUE,_xll.ohTrigger(RecalcTrigger,Trigger1M)),NA())</f>
        <v>2.9253687164105813E-2</v>
      </c>
      <c r="L2177" s="52">
        <f>IFERROR(_xll.qlIndexFixing(Index3M,H2177,TRUE,_xll.ohTrigger(RecalcTrigger,Trigger3M)),NA())</f>
        <v>3.048426636786631E-2</v>
      </c>
      <c r="M2177" s="52">
        <f>IFERROR(_xll.qlIndexFixing(ONIndex3M,I2177,TRUE,_xll.ohTrigger(RecalcTrigger,Trigger3M)),NA())</f>
        <v>3.0395114794359301E-2</v>
      </c>
      <c r="N2177" s="52">
        <f>IFERROR(_xll.qlIndexFixing(Index6M,$H2177,TRUE,_xll.ohTrigger(RecalcTrigger,Trigger6M)),NA())</f>
        <v>3.1408332819669822E-2</v>
      </c>
      <c r="O2177" s="52">
        <f>IFERROR(_xll.qlIndexFixing(ONIndex6M,I2177,TRUE,_xll.ohTrigger(RecalcTrigger,Trigger6M)),NA())</f>
        <v>3.1213897375934607E-2</v>
      </c>
      <c r="P2177" s="52">
        <f>IFERROR(_xll.qlIndexFixing(Index1Y,$H2177,TRUE,_xll.ohTrigger(RecalcTrigger,Trigger1Y)),NA())</f>
        <v>3.2563630693977351E-2</v>
      </c>
      <c r="Q2177" s="52">
        <f>IFERROR(_xll.qlIndexFixing(ONIndex1Y,I2177,TRUE,_xll.ohTrigger(RecalcTrigger,Trigger1Y)),NA())</f>
        <v>3.2132909976594348E-2</v>
      </c>
    </row>
    <row r="2178" spans="2:17" x14ac:dyDescent="0.2">
      <c r="B2178" s="46" t="s">
        <v>51</v>
      </c>
      <c r="D2178" s="49">
        <f>_xll.qlCalendarAdvance(LocalCalendar,$D2177,B2178,"f",FALSE)</f>
        <v>54582</v>
      </c>
      <c r="E2178" s="49">
        <f>_xll.qlInterestRateIndexValueDate(IndexON,D2178)</f>
        <v>54582</v>
      </c>
      <c r="F2178" s="52">
        <f>IFERROR(_xll.qlIndexFixing(IndexON,D2178,TRUE,_xll.ohTrigger(RecalcTrigger,TriggerON)),NA())</f>
        <v>2.7768531340903735E-2</v>
      </c>
      <c r="H2178" s="49">
        <f>_xll.qlCalendarAdvance(IborCalendar,$H2177,B2178,"f",FALSE)</f>
        <v>54568</v>
      </c>
      <c r="I2178" s="49">
        <f>_xll.qlInterestRateIndexValueDate(Index1M,$H2178)</f>
        <v>54570</v>
      </c>
      <c r="J2178" s="52">
        <f>IFERROR(_xll.qlIndexFixing(Index1M,$H2178,TRUE,_xll.ohTrigger(RecalcTrigger,Trigger1M)),NA())</f>
        <v>2.9276677356026015E-2</v>
      </c>
      <c r="K2178" s="52">
        <f>IFERROR(_xll.qlIndexFixing(ONIndex1M,I2178,TRUE,_xll.ohTrigger(RecalcTrigger,Trigger1M)),NA())</f>
        <v>2.9249386969585345E-2</v>
      </c>
      <c r="L2178" s="52">
        <f>IFERROR(_xll.qlIndexFixing(Index3M,H2178,TRUE,_xll.ohTrigger(RecalcTrigger,Trigger3M)),NA())</f>
        <v>3.0479954335449963E-2</v>
      </c>
      <c r="M2178" s="52">
        <f>IFERROR(_xll.qlIndexFixing(ONIndex3M,I2178,TRUE,_xll.ohTrigger(RecalcTrigger,Trigger3M)),NA())</f>
        <v>3.0390879874664378E-2</v>
      </c>
      <c r="N2178" s="52">
        <f>IFERROR(_xll.qlIndexFixing(Index6M,$H2178,TRUE,_xll.ohTrigger(RecalcTrigger,Trigger6M)),NA())</f>
        <v>3.1403993340388105E-2</v>
      </c>
      <c r="O2178" s="52">
        <f>IFERROR(_xll.qlIndexFixing(ONIndex6M,I2178,TRUE,_xll.ohTrigger(RecalcTrigger,Trigger6M)),NA())</f>
        <v>3.1209646976302352E-2</v>
      </c>
      <c r="P2178" s="52">
        <f>IFERROR(_xll.qlIndexFixing(Index1Y,$H2178,TRUE,_xll.ohTrigger(RecalcTrigger,Trigger1Y)),NA())</f>
        <v>3.256030345532706E-2</v>
      </c>
      <c r="Q2178" s="52">
        <f>IFERROR(_xll.qlIndexFixing(ONIndex1Y,I2178,TRUE,_xll.ohTrigger(RecalcTrigger,Trigger1Y)),NA())</f>
        <v>3.2128582454653554E-2</v>
      </c>
    </row>
    <row r="2179" spans="2:17" x14ac:dyDescent="0.2">
      <c r="B2179" s="46" t="s">
        <v>51</v>
      </c>
      <c r="D2179" s="49">
        <f>_xll.qlCalendarAdvance(LocalCalendar,$D2178,B2179,"f",FALSE)</f>
        <v>54589</v>
      </c>
      <c r="E2179" s="49">
        <f>_xll.qlInterestRateIndexValueDate(IndexON,D2179)</f>
        <v>54589</v>
      </c>
      <c r="F2179" s="52">
        <f>IFERROR(_xll.qlIndexFixing(IndexON,D2179,TRUE,_xll.ohTrigger(RecalcTrigger,TriggerON)),NA())</f>
        <v>2.7762726564803941E-2</v>
      </c>
      <c r="H2179" s="49">
        <f>_xll.qlCalendarAdvance(IborCalendar,$H2178,B2179,"f",FALSE)</f>
        <v>54575</v>
      </c>
      <c r="I2179" s="49">
        <f>_xll.qlInterestRateIndexValueDate(Index1M,$H2179)</f>
        <v>54577</v>
      </c>
      <c r="J2179" s="52">
        <f>IFERROR(_xll.qlIndexFixing(Index1M,$H2179,TRUE,_xll.ohTrigger(RecalcTrigger,Trigger1M)),NA())</f>
        <v>2.9273224406792506E-2</v>
      </c>
      <c r="K2179" s="52">
        <f>IFERROR(_xll.qlIndexFixing(ONIndex1M,I2179,TRUE,_xll.ohTrigger(RecalcTrigger,Trigger1M)),NA())</f>
        <v>2.9245080273065938E-2</v>
      </c>
      <c r="L2179" s="52">
        <f>IFERROR(_xll.qlIndexFixing(Index3M,H2179,TRUE,_xll.ohTrigger(RecalcTrigger,Trigger3M)),NA())</f>
        <v>3.0475635464135471E-2</v>
      </c>
      <c r="M2179" s="52">
        <f>IFERROR(_xll.qlIndexFixing(ONIndex3M,I2179,TRUE,_xll.ohTrigger(RecalcTrigger,Trigger3M)),NA())</f>
        <v>3.0386638163601987E-2</v>
      </c>
      <c r="N2179" s="52">
        <f>IFERROR(_xll.qlIndexFixing(Index6M,$H2179,TRUE,_xll.ohTrigger(RecalcTrigger,Trigger6M)),NA())</f>
        <v>3.1396498201276192E-2</v>
      </c>
      <c r="O2179" s="52">
        <f>IFERROR(_xll.qlIndexFixing(ONIndex6M,I2179,TRUE,_xll.ohTrigger(RecalcTrigger,Trigger6M)),NA())</f>
        <v>3.120539505117037E-2</v>
      </c>
      <c r="P2179" s="52">
        <f>IFERROR(_xll.qlIndexFixing(Index1Y,$H2179,TRUE,_xll.ohTrigger(RecalcTrigger,Trigger1Y)),NA())</f>
        <v>3.255702017940567E-2</v>
      </c>
      <c r="Q2179" s="52">
        <f>IFERROR(_xll.qlIndexFixing(ONIndex1Y,I2179,TRUE,_xll.ohTrigger(RecalcTrigger,Trigger1Y)),NA())</f>
        <v>3.2124297483875353E-2</v>
      </c>
    </row>
    <row r="2180" spans="2:17" x14ac:dyDescent="0.2">
      <c r="B2180" s="46" t="s">
        <v>51</v>
      </c>
      <c r="D2180" s="49">
        <f>_xll.qlCalendarAdvance(LocalCalendar,$D2179,B2180,"f",FALSE)</f>
        <v>54596</v>
      </c>
      <c r="E2180" s="49">
        <f>_xll.qlInterestRateIndexValueDate(IndexON,D2180)</f>
        <v>54596</v>
      </c>
      <c r="F2180" s="52">
        <f>IFERROR(_xll.qlIndexFixing(IndexON,D2180,TRUE,_xll.ohTrigger(RecalcTrigger,TriggerON)),NA())</f>
        <v>2.7756929494699989E-2</v>
      </c>
      <c r="H2180" s="49">
        <f>_xll.qlCalendarAdvance(IborCalendar,$H2179,B2180,"f",FALSE)</f>
        <v>54582</v>
      </c>
      <c r="I2180" s="49">
        <f>_xll.qlInterestRateIndexValueDate(Index1M,$H2180)</f>
        <v>54584</v>
      </c>
      <c r="J2180" s="52">
        <f>IFERROR(_xll.qlIndexFixing(Index1M,$H2180,TRUE,_xll.ohTrigger(RecalcTrigger,Trigger1M)),NA())</f>
        <v>2.926800686802844E-2</v>
      </c>
      <c r="K2180" s="52">
        <f>IFERROR(_xll.qlIndexFixing(ONIndex1M,I2180,TRUE,_xll.ohTrigger(RecalcTrigger,Trigger1M)),NA())</f>
        <v>2.9240767075027208E-2</v>
      </c>
      <c r="L2180" s="52">
        <f>IFERROR(_xll.qlIndexFixing(Index3M,H2180,TRUE,_xll.ohTrigger(RecalcTrigger,Trigger3M)),NA())</f>
        <v>3.0471309753948031E-2</v>
      </c>
      <c r="M2180" s="52">
        <f>IFERROR(_xll.qlIndexFixing(ONIndex3M,I2180,TRUE,_xll.ohTrigger(RecalcTrigger,Trigger3M)),NA())</f>
        <v>3.0382389661571807E-2</v>
      </c>
      <c r="N2180" s="52">
        <f>IFERROR(_xll.qlIndexFixing(Index6M,$H2180,TRUE,_xll.ohTrigger(RecalcTrigger,Trigger6M)),NA())</f>
        <v>3.1392157097757133E-2</v>
      </c>
      <c r="O2180" s="52">
        <f>IFERROR(_xll.qlIndexFixing(ONIndex6M,I2180,TRUE,_xll.ohTrigger(RecalcTrigger,Trigger6M)),NA())</f>
        <v>3.1201141600538662E-2</v>
      </c>
      <c r="P2180" s="52">
        <f>IFERROR(_xll.qlIndexFixing(Index1Y,$H2180,TRUE,_xll.ohTrigger(RecalcTrigger,Trigger1Y)),NA())</f>
        <v>3.2553780865788549E-2</v>
      </c>
      <c r="Q2180" s="52">
        <f>IFERROR(_xll.qlIndexFixing(ONIndex1Y,I2180,TRUE,_xll.ohTrigger(RecalcTrigger,Trigger1Y)),NA())</f>
        <v>3.2120055064659425E-2</v>
      </c>
    </row>
    <row r="2181" spans="2:17" x14ac:dyDescent="0.2">
      <c r="B2181" s="46" t="s">
        <v>51</v>
      </c>
      <c r="D2181" s="49">
        <f>_xll.qlCalendarAdvance(LocalCalendar,$D2180,B2181,"f",FALSE)</f>
        <v>54603</v>
      </c>
      <c r="E2181" s="49">
        <f>_xll.qlInterestRateIndexValueDate(IndexON,D2181)</f>
        <v>54603</v>
      </c>
      <c r="F2181" s="52">
        <f>IFERROR(_xll.qlIndexFixing(IndexON,D2181,TRUE,_xll.ohTrigger(RecalcTrigger,TriggerON)),NA())</f>
        <v>2.7751140130991558E-2</v>
      </c>
      <c r="H2181" s="49">
        <f>_xll.qlCalendarAdvance(IborCalendar,$H2180,B2181,"f",FALSE)</f>
        <v>54589</v>
      </c>
      <c r="I2181" s="49">
        <f>_xll.qlInterestRateIndexValueDate(Index1M,$H2181)</f>
        <v>54591</v>
      </c>
      <c r="J2181" s="52">
        <f>IFERROR(_xll.qlIndexFixing(Index1M,$H2181,TRUE,_xll.ohTrigger(RecalcTrigger,Trigger1M)),NA())</f>
        <v>2.9263661849148748E-2</v>
      </c>
      <c r="K2181" s="52">
        <f>IFERROR(_xll.qlIndexFixing(ONIndex1M,I2181,TRUE,_xll.ohTrigger(RecalcTrigger,Trigger1M)),NA())</f>
        <v>2.9236447374989538E-2</v>
      </c>
      <c r="L2181" s="52">
        <f>IFERROR(_xll.qlIndexFixing(Index3M,H2181,TRUE,_xll.ohTrigger(RecalcTrigger,Trigger3M)),NA())</f>
        <v>3.0466977204908499E-2</v>
      </c>
      <c r="M2181" s="52">
        <f>IFERROR(_xll.qlIndexFixing(ONIndex3M,I2181,TRUE,_xll.ohTrigger(RecalcTrigger,Trigger3M)),NA())</f>
        <v>3.0378134368174159E-2</v>
      </c>
      <c r="N2181" s="52">
        <f>IFERROR(_xll.qlIndexFixing(Index6M,$H2181,TRUE,_xll.ohTrigger(RecalcTrigger,Trigger6M)),NA())</f>
        <v>3.1387814453864557E-2</v>
      </c>
      <c r="O2181" s="52">
        <f>IFERROR(_xll.qlIndexFixing(ONIndex6M,I2181,TRUE,_xll.ohTrigger(RecalcTrigger,Trigger6M)),NA())</f>
        <v>3.1196886624407227E-2</v>
      </c>
      <c r="P2181" s="52">
        <f>IFERROR(_xll.qlIndexFixing(Index1Y,$H2181,TRUE,_xll.ohTrigger(RecalcTrigger,Trigger1Y)),NA())</f>
        <v>3.2550585514055638E-2</v>
      </c>
      <c r="Q2181" s="52">
        <f>IFERROR(_xll.qlIndexFixing(ONIndex1Y,I2181,TRUE,_xll.ohTrigger(RecalcTrigger,Trigger1Y)),NA())</f>
        <v>3.2115855196526155E-2</v>
      </c>
    </row>
    <row r="2182" spans="2:17" x14ac:dyDescent="0.2">
      <c r="B2182" s="46" t="s">
        <v>51</v>
      </c>
      <c r="D2182" s="49">
        <f>_xll.qlCalendarAdvance(LocalCalendar,$D2181,B2182,"f",FALSE)</f>
        <v>54610</v>
      </c>
      <c r="E2182" s="49">
        <f>_xll.qlInterestRateIndexValueDate(IndexON,D2182)</f>
        <v>54610</v>
      </c>
      <c r="F2182" s="52">
        <f>IFERROR(_xll.qlIndexFixing(IndexON,D2182,TRUE,_xll.ohTrigger(RecalcTrigger,TriggerON)),NA())</f>
        <v>2.7745358473358905E-2</v>
      </c>
      <c r="H2182" s="49">
        <f>_xll.qlCalendarAdvance(IborCalendar,$H2181,B2182,"f",FALSE)</f>
        <v>54596</v>
      </c>
      <c r="I2182" s="49">
        <f>_xll.qlInterestRateIndexValueDate(Index1M,$H2182)</f>
        <v>54598</v>
      </c>
      <c r="J2182" s="52">
        <f>IFERROR(_xll.qlIndexFixing(Index1M,$H2182,TRUE,_xll.ohTrigger(RecalcTrigger,Trigger1M)),NA())</f>
        <v>2.9259310313681786E-2</v>
      </c>
      <c r="K2182" s="52">
        <f>IFERROR(_xll.qlIndexFixing(ONIndex1M,I2182,TRUE,_xll.ohTrigger(RecalcTrigger,Trigger1M)),NA())</f>
        <v>2.9232121173112802E-2</v>
      </c>
      <c r="L2182" s="52">
        <f>IFERROR(_xll.qlIndexFixing(Index3M,H2182,TRUE,_xll.ohTrigger(RecalcTrigger,Trigger3M)),NA())</f>
        <v>3.0462637817041203E-2</v>
      </c>
      <c r="M2182" s="52">
        <f>IFERROR(_xll.qlIndexFixing(ONIndex3M,I2182,TRUE,_xll.ohTrigger(RecalcTrigger,Trigger3M)),NA())</f>
        <v>3.0373872283568915E-2</v>
      </c>
      <c r="N2182" s="52">
        <f>IFERROR(_xll.qlIndexFixing(Index6M,$H2182,TRUE,_xll.ohTrigger(RecalcTrigger,Trigger6M)),NA())</f>
        <v>3.1388719920030672E-2</v>
      </c>
      <c r="O2182" s="52">
        <f>IFERROR(_xll.qlIndexFixing(ONIndex6M,I2182,TRUE,_xll.ohTrigger(RecalcTrigger,Trigger6M)),NA())</f>
        <v>3.119263012269613E-2</v>
      </c>
      <c r="P2182" s="52">
        <f>IFERROR(_xll.qlIndexFixing(Index1Y,$H2182,TRUE,_xll.ohTrigger(RecalcTrigger,Trigger1Y)),NA())</f>
        <v>3.2547434123794343E-2</v>
      </c>
      <c r="Q2182" s="52">
        <f>IFERROR(_xll.qlIndexFixing(ONIndex1Y,I2182,TRUE,_xll.ohTrigger(RecalcTrigger,Trigger1Y)),NA())</f>
        <v>3.2111697879635415E-2</v>
      </c>
    </row>
    <row r="2183" spans="2:17" x14ac:dyDescent="0.2">
      <c r="B2183" s="46" t="s">
        <v>51</v>
      </c>
      <c r="D2183" s="49">
        <f>_xll.qlCalendarAdvance(LocalCalendar,$D2182,B2183,"f",FALSE)</f>
        <v>54617</v>
      </c>
      <c r="E2183" s="49">
        <f>_xll.qlInterestRateIndexValueDate(IndexON,D2183)</f>
        <v>54617</v>
      </c>
      <c r="F2183" s="52">
        <f>IFERROR(_xll.qlIndexFixing(IndexON,D2183,TRUE,_xll.ohTrigger(RecalcTrigger,TriggerON)),NA())</f>
        <v>2.7739584521881966E-2</v>
      </c>
      <c r="H2183" s="49">
        <f>_xll.qlCalendarAdvance(IborCalendar,$H2182,B2183,"f",FALSE)</f>
        <v>54603</v>
      </c>
      <c r="I2183" s="49">
        <f>_xll.qlInterestRateIndexValueDate(Index1M,$H2183)</f>
        <v>54605</v>
      </c>
      <c r="J2183" s="52">
        <f>IFERROR(_xll.qlIndexFixing(Index1M,$H2183,TRUE,_xll.ohTrigger(RecalcTrigger,Trigger1M)),NA())</f>
        <v>2.9254952261637546E-2</v>
      </c>
      <c r="K2183" s="52">
        <f>IFERROR(_xll.qlIndexFixing(ONIndex1M,I2183,TRUE,_xll.ohTrigger(RecalcTrigger,Trigger1M)),NA())</f>
        <v>2.9227788469396998E-2</v>
      </c>
      <c r="L2183" s="52">
        <f>IFERROR(_xll.qlIndexFixing(Index3M,H2183,TRUE,_xll.ohTrigger(RecalcTrigger,Trigger3M)),NA())</f>
        <v>3.0458291590365255E-2</v>
      </c>
      <c r="M2183" s="52">
        <f>IFERROR(_xll.qlIndexFixing(ONIndex3M,I2183,TRUE,_xll.ohTrigger(RecalcTrigger,Trigger3M)),NA())</f>
        <v>3.0369603407516266E-2</v>
      </c>
      <c r="N2183" s="52">
        <f>IFERROR(_xll.qlIndexFixing(Index6M,$H2183,TRUE,_xll.ohTrigger(RecalcTrigger,Trigger6M)),NA())</f>
        <v>3.1383322292998152E-2</v>
      </c>
      <c r="O2183" s="52">
        <f>IFERROR(_xll.qlIndexFixing(ONIndex6M,I2183,TRUE,_xll.ohTrigger(RecalcTrigger,Trigger6M)),NA())</f>
        <v>3.1188372095245498E-2</v>
      </c>
      <c r="P2183" s="52">
        <f>IFERROR(_xll.qlIndexFixing(Index1Y,$H2183,TRUE,_xll.ohTrigger(RecalcTrigger,Trigger1Y)),NA())</f>
        <v>3.2544326689856344E-2</v>
      </c>
      <c r="Q2183" s="52">
        <f>IFERROR(_xll.qlIndexFixing(ONIndex1Y,I2183,TRUE,_xll.ohTrigger(RecalcTrigger,Trigger1Y)),NA())</f>
        <v>3.2107583113987204E-2</v>
      </c>
    </row>
    <row r="2184" spans="2:17" x14ac:dyDescent="0.2">
      <c r="B2184" s="46" t="s">
        <v>51</v>
      </c>
      <c r="D2184" s="49">
        <f>_xll.qlCalendarAdvance(LocalCalendar,$D2183,B2184,"f",FALSE)</f>
        <v>54624</v>
      </c>
      <c r="E2184" s="49">
        <f>_xll.qlInterestRateIndexValueDate(IndexON,D2184)</f>
        <v>54624</v>
      </c>
      <c r="F2184" s="52">
        <f>IFERROR(_xll.qlIndexFixing(IndexON,D2184,TRUE,_xll.ohTrigger(RecalcTrigger,TriggerON)),NA())</f>
        <v>2.773381827656074E-2</v>
      </c>
      <c r="H2184" s="49">
        <f>_xll.qlCalendarAdvance(IborCalendar,$H2183,B2184,"f",FALSE)</f>
        <v>54610</v>
      </c>
      <c r="I2184" s="49">
        <f>_xll.qlInterestRateIndexValueDate(Index1M,$H2184)</f>
        <v>54612</v>
      </c>
      <c r="J2184" s="52">
        <f>IFERROR(_xll.qlIndexFixing(Index1M,$H2184,TRUE,_xll.ohTrigger(RecalcTrigger,Trigger1M)),NA())</f>
        <v>2.9250587693036012E-2</v>
      </c>
      <c r="K2184" s="52">
        <f>IFERROR(_xll.qlIndexFixing(ONIndex1M,I2184,TRUE,_xll.ohTrigger(RecalcTrigger,Trigger1M)),NA())</f>
        <v>2.9223449264001999E-2</v>
      </c>
      <c r="L2184" s="52">
        <f>IFERROR(_xll.qlIndexFixing(Index3M,H2184,TRUE,_xll.ohTrigger(RecalcTrigger,Trigger3M)),NA())</f>
        <v>3.0453938524907596E-2</v>
      </c>
      <c r="M2184" s="52">
        <f>IFERROR(_xll.qlIndexFixing(ONIndex3M,I2184,TRUE,_xll.ohTrigger(RecalcTrigger,Trigger3M)),NA())</f>
        <v>3.0365327740495829E-2</v>
      </c>
      <c r="N2184" s="52">
        <f>IFERROR(_xll.qlIndexFixing(Index6M,$H2184,TRUE,_xll.ohTrigger(RecalcTrigger,Trigger6M)),NA())</f>
        <v>3.1377924111677745E-2</v>
      </c>
      <c r="O2184" s="52">
        <f>IFERROR(_xll.qlIndexFixing(ONIndex6M,I2184,TRUE,_xll.ohTrigger(RecalcTrigger,Trigger6M)),NA())</f>
        <v>3.1184112542534947E-2</v>
      </c>
      <c r="P2184" s="52">
        <f>IFERROR(_xll.qlIndexFixing(Index1Y,$H2184,TRUE,_xll.ohTrigger(RecalcTrigger,Trigger1Y)),NA())</f>
        <v>3.2541262794126558E-2</v>
      </c>
      <c r="Q2184" s="52">
        <f>IFERROR(_xll.qlIndexFixing(ONIndex1Y,I2184,TRUE,_xll.ohTrigger(RecalcTrigger,Trigger1Y)),NA())</f>
        <v>3.210351089982133E-2</v>
      </c>
    </row>
    <row r="2185" spans="2:17" x14ac:dyDescent="0.2">
      <c r="B2185" s="46" t="s">
        <v>51</v>
      </c>
      <c r="D2185" s="49">
        <f>_xll.qlCalendarAdvance(LocalCalendar,$D2184,B2185,"f",FALSE)</f>
        <v>54631</v>
      </c>
      <c r="E2185" s="49">
        <f>_xll.qlInterestRateIndexValueDate(IndexON,D2185)</f>
        <v>54631</v>
      </c>
      <c r="F2185" s="52">
        <f>IFERROR(_xll.qlIndexFixing(IndexON,D2185,TRUE,_xll.ohTrigger(RecalcTrigger,TriggerON)),NA())</f>
        <v>2.7728059737475164E-2</v>
      </c>
      <c r="H2185" s="49">
        <f>_xll.qlCalendarAdvance(IborCalendar,$H2184,B2185,"f",FALSE)</f>
        <v>54617</v>
      </c>
      <c r="I2185" s="49">
        <f>_xll.qlInterestRateIndexValueDate(Index1M,$H2185)</f>
        <v>54619</v>
      </c>
      <c r="J2185" s="52">
        <f>IFERROR(_xll.qlIndexFixing(Index1M,$H2185,TRUE,_xll.ohTrigger(RecalcTrigger,Trigger1M)),NA())</f>
        <v>2.9246216607872189E-2</v>
      </c>
      <c r="K2185" s="52">
        <f>IFERROR(_xll.qlIndexFixing(ONIndex1M,I2185,TRUE,_xll.ohTrigger(RecalcTrigger,Trigger1M)),NA())</f>
        <v>2.9219103556687998E-2</v>
      </c>
      <c r="L2185" s="52">
        <f>IFERROR(_xll.qlIndexFixing(Index3M,H2185,TRUE,_xll.ohTrigger(RecalcTrigger,Trigger3M)),NA())</f>
        <v>3.0449578620688204E-2</v>
      </c>
      <c r="M2185" s="52">
        <f>IFERROR(_xll.qlIndexFixing(ONIndex3M,I2185,TRUE,_xll.ohTrigger(RecalcTrigger,Trigger3M)),NA())</f>
        <v>3.0361045281948051E-2</v>
      </c>
      <c r="N2185" s="52">
        <f>IFERROR(_xll.qlIndexFixing(Index6M,$H2185,TRUE,_xll.ohTrigger(RecalcTrigger,Trigger6M)),NA())</f>
        <v>3.1374622334266966E-2</v>
      </c>
      <c r="O2185" s="52">
        <f>IFERROR(_xll.qlIndexFixing(ONIndex6M,I2185,TRUE,_xll.ohTrigger(RecalcTrigger,Trigger6M)),NA())</f>
        <v>3.1179851464164798E-2</v>
      </c>
      <c r="P2185" s="52">
        <f>IFERROR(_xll.qlIndexFixing(Index1Y,$H2185,TRUE,_xll.ohTrigger(RecalcTrigger,Trigger1Y)),NA())</f>
        <v>3.2538241290913011E-2</v>
      </c>
      <c r="Q2185" s="52">
        <f>IFERROR(_xll.qlIndexFixing(ONIndex1Y,I2185,TRUE,_xll.ohTrigger(RecalcTrigger,Trigger1Y)),NA())</f>
        <v>3.2099481236578242E-2</v>
      </c>
    </row>
    <row r="2186" spans="2:17" x14ac:dyDescent="0.2">
      <c r="B2186" s="46" t="s">
        <v>51</v>
      </c>
      <c r="D2186" s="49">
        <f>_xll.qlCalendarAdvance(LocalCalendar,$D2185,B2186,"f",FALSE)</f>
        <v>54638</v>
      </c>
      <c r="E2186" s="49">
        <f>_xll.qlInterestRateIndexValueDate(IndexON,D2186)</f>
        <v>54638</v>
      </c>
      <c r="F2186" s="52">
        <f>IFERROR(_xll.qlIndexFixing(IndexON,D2186,TRUE,_xll.ohTrigger(RecalcTrigger,TriggerON)),NA())</f>
        <v>2.7722308904545301E-2</v>
      </c>
      <c r="H2186" s="49">
        <f>_xll.qlCalendarAdvance(IborCalendar,$H2185,B2186,"f",FALSE)</f>
        <v>54624</v>
      </c>
      <c r="I2186" s="49">
        <f>_xll.qlInterestRateIndexValueDate(Index1M,$H2186)</f>
        <v>54626</v>
      </c>
      <c r="J2186" s="52">
        <f>IFERROR(_xll.qlIndexFixing(Index1M,$H2186,TRUE,_xll.ohTrigger(RecalcTrigger,Trigger1M)),NA())</f>
        <v>2.9241839006151071E-2</v>
      </c>
      <c r="K2186" s="52">
        <f>IFERROR(_xll.qlIndexFixing(ONIndex1M,I2186,TRUE,_xll.ohTrigger(RecalcTrigger,Trigger1M)),NA())</f>
        <v>2.9214751347454992E-2</v>
      </c>
      <c r="L2186" s="52">
        <f>IFERROR(_xll.qlIndexFixing(Index3M,H2186,TRUE,_xll.ohTrigger(RecalcTrigger,Trigger3M)),NA())</f>
        <v>3.0445211877731408E-2</v>
      </c>
      <c r="M2186" s="52">
        <f>IFERROR(_xll.qlIndexFixing(ONIndex3M,I2186,TRUE,_xll.ohTrigger(RecalcTrigger,Trigger3M)),NA())</f>
        <v>3.0356756032272614E-2</v>
      </c>
      <c r="N2186" s="52">
        <f>IFERROR(_xll.qlIndexFixing(Index6M,$H2186,TRUE,_xll.ohTrigger(RecalcTrigger,Trigger6M)),NA())</f>
        <v>3.1369222044059855E-2</v>
      </c>
      <c r="O2186" s="52">
        <f>IFERROR(_xll.qlIndexFixing(ONIndex6M,I2186,TRUE,_xll.ohTrigger(RecalcTrigger,Trigger6M)),NA())</f>
        <v>3.1175588860135051E-2</v>
      </c>
      <c r="P2186" s="52">
        <f>IFERROR(_xll.qlIndexFixing(Index1Y,$H2186,TRUE,_xll.ohTrigger(RecalcTrigger,Trigger1Y)),NA())</f>
        <v>3.2535260960480157E-2</v>
      </c>
      <c r="Q2186" s="52">
        <f>IFERROR(_xll.qlIndexFixing(ONIndex1Y,I2186,TRUE,_xll.ohTrigger(RecalcTrigger,Trigger1Y)),NA())</f>
        <v>3.209549412465762E-2</v>
      </c>
    </row>
    <row r="2187" spans="2:17" x14ac:dyDescent="0.2">
      <c r="B2187" s="46" t="s">
        <v>51</v>
      </c>
      <c r="D2187" s="49">
        <f>_xll.qlCalendarAdvance(LocalCalendar,$D2186,B2187,"f",FALSE)</f>
        <v>54645</v>
      </c>
      <c r="E2187" s="49">
        <f>_xll.qlInterestRateIndexValueDate(IndexON,D2187)</f>
        <v>54645</v>
      </c>
      <c r="F2187" s="52">
        <f>IFERROR(_xll.qlIndexFixing(IndexON,D2187,TRUE,_xll.ohTrigger(RecalcTrigger,TriggerON)),NA())</f>
        <v>2.7716565777691216E-2</v>
      </c>
      <c r="H2187" s="49">
        <f>_xll.qlCalendarAdvance(IborCalendar,$H2186,B2187,"f",FALSE)</f>
        <v>54631</v>
      </c>
      <c r="I2187" s="49">
        <f>_xll.qlInterestRateIndexValueDate(Index1M,$H2187)</f>
        <v>54633</v>
      </c>
      <c r="J2187" s="52">
        <f>IFERROR(_xll.qlIndexFixing(Index1M,$H2187,TRUE,_xll.ohTrigger(RecalcTrigger,Trigger1M)),NA())</f>
        <v>2.9238327368578225E-2</v>
      </c>
      <c r="K2187" s="52">
        <f>IFERROR(_xll.qlIndexFixing(ONIndex1M,I2187,TRUE,_xll.ohTrigger(RecalcTrigger,Trigger1M)),NA())</f>
        <v>2.9210392636462856E-2</v>
      </c>
      <c r="L2187" s="52">
        <f>IFERROR(_xll.qlIndexFixing(Index3M,H2187,TRUE,_xll.ohTrigger(RecalcTrigger,Trigger3M)),NA())</f>
        <v>3.0440838296058932E-2</v>
      </c>
      <c r="M2187" s="52">
        <f>IFERROR(_xll.qlIndexFixing(ONIndex3M,I2187,TRUE,_xll.ohTrigger(RecalcTrigger,Trigger3M)),NA())</f>
        <v>3.0352459991469516E-2</v>
      </c>
      <c r="N2187" s="52">
        <f>IFERROR(_xll.qlIndexFixing(Index6M,$H2187,TRUE,_xll.ohTrigger(RecalcTrigger,Trigger6M)),NA())</f>
        <v>3.1364868699414225E-2</v>
      </c>
      <c r="O2187" s="52">
        <f>IFERROR(_xll.qlIndexFixing(ONIndex6M,I2187,TRUE,_xll.ohTrigger(RecalcTrigger,Trigger6M)),NA())</f>
        <v>3.1171324730765448E-2</v>
      </c>
      <c r="P2187" s="52">
        <f>IFERROR(_xll.qlIndexFixing(Index1Y,$H2187,TRUE,_xll.ohTrigger(RecalcTrigger,Trigger1Y)),NA())</f>
        <v>3.25323205831115E-2</v>
      </c>
      <c r="Q2187" s="52">
        <f>IFERROR(_xll.qlIndexFixing(ONIndex1Y,I2187,TRUE,_xll.ohTrigger(RecalcTrigger,Trigger1Y)),NA())</f>
        <v>3.2091549563899591E-2</v>
      </c>
    </row>
    <row r="2188" spans="2:17" x14ac:dyDescent="0.2">
      <c r="B2188" s="46" t="s">
        <v>51</v>
      </c>
      <c r="D2188" s="49">
        <f>_xll.qlCalendarAdvance(LocalCalendar,$D2187,B2188,"f",FALSE)</f>
        <v>54652</v>
      </c>
      <c r="E2188" s="49">
        <f>_xll.qlInterestRateIndexValueDate(IndexON,D2188)</f>
        <v>54652</v>
      </c>
      <c r="F2188" s="52">
        <f>IFERROR(_xll.qlIndexFixing(IndexON,D2188,TRUE,_xll.ohTrigger(RecalcTrigger,TriggerON)),NA())</f>
        <v>2.7710830357152716E-2</v>
      </c>
      <c r="H2188" s="49">
        <f>_xll.qlCalendarAdvance(IborCalendar,$H2187,B2188,"f",FALSE)</f>
        <v>54638</v>
      </c>
      <c r="I2188" s="49">
        <f>_xll.qlInterestRateIndexValueDate(Index1M,$H2188)</f>
        <v>54640</v>
      </c>
      <c r="J2188" s="52">
        <f>IFERROR(_xll.qlIndexFixing(Index1M,$H2188,TRUE,_xll.ohTrigger(RecalcTrigger,Trigger1M)),NA())</f>
        <v>2.9233935912170012E-2</v>
      </c>
      <c r="K2188" s="52">
        <f>IFERROR(_xll.qlIndexFixing(ONIndex1M,I2188,TRUE,_xll.ohTrigger(RecalcTrigger,Trigger1M)),NA())</f>
        <v>2.9206027423791525E-2</v>
      </c>
      <c r="L2188" s="52">
        <f>IFERROR(_xll.qlIndexFixing(Index3M,H2188,TRUE,_xll.ohTrigger(RecalcTrigger,Trigger3M)),NA())</f>
        <v>3.0436457875692498E-2</v>
      </c>
      <c r="M2188" s="52">
        <f>IFERROR(_xll.qlIndexFixing(ONIndex3M,I2188,TRUE,_xll.ohTrigger(RecalcTrigger,Trigger3M)),NA())</f>
        <v>3.0348157159378886E-2</v>
      </c>
      <c r="N2188" s="52">
        <f>IFERROR(_xll.qlIndexFixing(Index6M,$H2188,TRUE,_xll.ohTrigger(RecalcTrigger,Trigger6M)),NA())</f>
        <v>3.1360513814223702E-2</v>
      </c>
      <c r="O2188" s="52">
        <f>IFERROR(_xll.qlIndexFixing(ONIndex6M,I2188,TRUE,_xll.ohTrigger(RecalcTrigger,Trigger6M)),NA())</f>
        <v>3.1167059075816184E-2</v>
      </c>
      <c r="P2188" s="52">
        <f>IFERROR(_xll.qlIndexFixing(Index1Y,$H2188,TRUE,_xll.ohTrigger(RecalcTrigger,Trigger1Y)),NA())</f>
        <v>3.2529418939110918E-2</v>
      </c>
      <c r="Q2188" s="52">
        <f>IFERROR(_xll.qlIndexFixing(ONIndex1Y,I2188,TRUE,_xll.ohTrigger(RecalcTrigger,Trigger1Y)),NA())</f>
        <v>3.2087647554703835E-2</v>
      </c>
    </row>
    <row r="2189" spans="2:17" x14ac:dyDescent="0.2">
      <c r="B2189" s="46" t="s">
        <v>51</v>
      </c>
      <c r="D2189" s="49">
        <f>_xll.qlCalendarAdvance(LocalCalendar,$D2188,B2189,"f",FALSE)</f>
        <v>54659</v>
      </c>
      <c r="E2189" s="49">
        <f>_xll.qlInterestRateIndexValueDate(IndexON,D2189)</f>
        <v>54659</v>
      </c>
      <c r="F2189" s="52">
        <f>IFERROR(_xll.qlIndexFixing(IndexON,D2189,TRUE,_xll.ohTrigger(RecalcTrigger,TriggerON)),NA())</f>
        <v>2.7705102642849866E-2</v>
      </c>
      <c r="H2189" s="49">
        <f>_xll.qlCalendarAdvance(IborCalendar,$H2188,B2189,"f",FALSE)</f>
        <v>54645</v>
      </c>
      <c r="I2189" s="49">
        <f>_xll.qlInterestRateIndexValueDate(Index1M,$H2189)</f>
        <v>54647</v>
      </c>
      <c r="J2189" s="52">
        <f>IFERROR(_xll.qlIndexFixing(Index1M,$H2189,TRUE,_xll.ohTrigger(RecalcTrigger,Trigger1M)),NA())</f>
        <v>2.9228667101778849E-2</v>
      </c>
      <c r="K2189" s="52">
        <f>IFERROR(_xll.qlIndexFixing(ONIndex1M,I2189,TRUE,_xll.ohTrigger(RecalcTrigger,Trigger1M)),NA())</f>
        <v>2.9201655709201191E-2</v>
      </c>
      <c r="L2189" s="52">
        <f>IFERROR(_xll.qlIndexFixing(Index3M,H2189,TRUE,_xll.ohTrigger(RecalcTrigger,Trigger3M)),NA())</f>
        <v>3.0432070616657304E-2</v>
      </c>
      <c r="M2189" s="52">
        <f>IFERROR(_xll.qlIndexFixing(ONIndex3M,I2189,TRUE,_xll.ohTrigger(RecalcTrigger,Trigger3M)),NA())</f>
        <v>3.0343847536000723E-2</v>
      </c>
      <c r="N2189" s="52">
        <f>IFERROR(_xll.qlIndexFixing(Index6M,$H2189,TRUE,_xll.ohTrigger(RecalcTrigger,Trigger6M)),NA())</f>
        <v>3.1356157388498167E-2</v>
      </c>
      <c r="O2189" s="52">
        <f>IFERROR(_xll.qlIndexFixing(ONIndex6M,I2189,TRUE,_xll.ohTrigger(RecalcTrigger,Trigger6M)),NA())</f>
        <v>3.1162791895287256E-2</v>
      </c>
      <c r="P2189" s="52">
        <f>IFERROR(_xll.qlIndexFixing(Index1Y,$H2189,TRUE,_xll.ohTrigger(RecalcTrigger,Trigger1Y)),NA())</f>
        <v>3.2526554808798278E-2</v>
      </c>
      <c r="Q2189" s="52">
        <f>IFERROR(_xll.qlIndexFixing(ONIndex1Y,I2189,TRUE,_xll.ohTrigger(RecalcTrigger,Trigger1Y)),NA())</f>
        <v>3.2083788096590737E-2</v>
      </c>
    </row>
    <row r="2190" spans="2:17" x14ac:dyDescent="0.2">
      <c r="B2190" s="46" t="s">
        <v>51</v>
      </c>
      <c r="D2190" s="49">
        <f>_xll.qlCalendarAdvance(LocalCalendar,$D2189,B2190,"f",FALSE)</f>
        <v>54666</v>
      </c>
      <c r="E2190" s="49">
        <f>_xll.qlInterestRateIndexValueDate(IndexON,D2190)</f>
        <v>54666</v>
      </c>
      <c r="F2190" s="52">
        <f>IFERROR(_xll.qlIndexFixing(IndexON,D2190,TRUE,_xll.ohTrigger(RecalcTrigger,TriggerON)),NA())</f>
        <v>2.7699382634542857E-2</v>
      </c>
      <c r="H2190" s="49">
        <f>_xll.qlCalendarAdvance(IborCalendar,$H2189,B2190,"f",FALSE)</f>
        <v>54652</v>
      </c>
      <c r="I2190" s="49">
        <f>_xll.qlInterestRateIndexValueDate(Index1M,$H2190)</f>
        <v>54654</v>
      </c>
      <c r="J2190" s="52">
        <f>IFERROR(_xll.qlIndexFixing(Index1M,$H2190,TRUE,_xll.ohTrigger(RecalcTrigger,Trigger1M)),NA())</f>
        <v>2.9224263433930975E-2</v>
      </c>
      <c r="K2190" s="52">
        <f>IFERROR(_xll.qlIndexFixing(ONIndex1M,I2190,TRUE,_xll.ohTrigger(RecalcTrigger,Trigger1M)),NA())</f>
        <v>2.9197277492771789E-2</v>
      </c>
      <c r="L2190" s="52">
        <f>IFERROR(_xll.qlIndexFixing(Index3M,H2190,TRUE,_xll.ohTrigger(RecalcTrigger,Trigger3M)),NA())</f>
        <v>3.0427676518974198E-2</v>
      </c>
      <c r="M2190" s="52">
        <f>IFERROR(_xll.qlIndexFixing(ONIndex3M,I2190,TRUE,_xll.ohTrigger(RecalcTrigger,Trigger3M)),NA())</f>
        <v>3.0339531121255092E-2</v>
      </c>
      <c r="N2190" s="52">
        <f>IFERROR(_xll.qlIndexFixing(Index6M,$H2190,TRUE,_xll.ohTrigger(RecalcTrigger,Trigger6M)),NA())</f>
        <v>3.1352845476313701E-2</v>
      </c>
      <c r="O2190" s="52">
        <f>IFERROR(_xll.qlIndexFixing(ONIndex6M,I2190,TRUE,_xll.ohTrigger(RecalcTrigger,Trigger6M)),NA())</f>
        <v>3.115852318909873E-2</v>
      </c>
      <c r="P2190" s="52">
        <f>IFERROR(_xll.qlIndexFixing(Index1Y,$H2190,TRUE,_xll.ohTrigger(RecalcTrigger,Trigger1Y)),NA())</f>
        <v>3.2523726972513357E-2</v>
      </c>
      <c r="Q2190" s="52">
        <f>IFERROR(_xll.qlIndexFixing(ONIndex1Y,I2190,TRUE,_xll.ohTrigger(RecalcTrigger,Trigger1Y)),NA())</f>
        <v>3.2079971189640233E-2</v>
      </c>
    </row>
    <row r="2191" spans="2:17" x14ac:dyDescent="0.2">
      <c r="B2191" s="46" t="s">
        <v>51</v>
      </c>
      <c r="D2191" s="49">
        <f>_xll.qlCalendarAdvance(LocalCalendar,$D2190,B2191,"f",FALSE)</f>
        <v>54673</v>
      </c>
      <c r="E2191" s="49">
        <f>_xll.qlInterestRateIndexValueDate(IndexON,D2191)</f>
        <v>54673</v>
      </c>
      <c r="F2191" s="52">
        <f>IFERROR(_xll.qlIndexFixing(IndexON,D2191,TRUE,_xll.ohTrigger(RecalcTrigger,TriggerON)),NA())</f>
        <v>2.7693670332471498E-2</v>
      </c>
      <c r="H2191" s="49">
        <f>_xll.qlCalendarAdvance(IborCalendar,$H2190,B2191,"f",FALSE)</f>
        <v>54659</v>
      </c>
      <c r="I2191" s="49">
        <f>_xll.qlInterestRateIndexValueDate(Index1M,$H2191)</f>
        <v>54661</v>
      </c>
      <c r="J2191" s="52">
        <f>IFERROR(_xll.qlIndexFixing(Index1M,$H2191,TRUE,_xll.ohTrigger(RecalcTrigger,Trigger1M)),NA())</f>
        <v>2.9219853249573269E-2</v>
      </c>
      <c r="K2191" s="52">
        <f>IFERROR(_xll.qlIndexFixing(ONIndex1M,I2191,TRUE,_xll.ohTrigger(RecalcTrigger,Trigger1M)),NA())</f>
        <v>2.9192892774583257E-2</v>
      </c>
      <c r="L2191" s="52">
        <f>IFERROR(_xll.qlIndexFixing(Index3M,H2191,TRUE,_xll.ohTrigger(RecalcTrigger,Trigger3M)),NA())</f>
        <v>3.0423275582667511E-2</v>
      </c>
      <c r="M2191" s="52">
        <f>IFERROR(_xll.qlIndexFixing(ONIndex3M,I2191,TRUE,_xll.ohTrigger(RecalcTrigger,Trigger3M)),NA())</f>
        <v>3.0335207915461737E-2</v>
      </c>
      <c r="N2191" s="52">
        <f>IFERROR(_xll.qlIndexFixing(Index6M,$H2191,TRUE,_xll.ohTrigger(RecalcTrigger,Trigger6M)),NA())</f>
        <v>3.1347439915484603E-2</v>
      </c>
      <c r="O2191" s="52">
        <f>IFERROR(_xll.qlIndexFixing(ONIndex6M,I2191,TRUE,_xll.ohTrigger(RecalcTrigger,Trigger6M)),NA())</f>
        <v>3.1154252957490414E-2</v>
      </c>
      <c r="P2191" s="52">
        <f>IFERROR(_xll.qlIndexFixing(Index1Y,$H2191,TRUE,_xll.ohTrigger(RecalcTrigger,Trigger1Y)),NA())</f>
        <v>3.252093421061239E-2</v>
      </c>
      <c r="Q2191" s="52">
        <f>IFERROR(_xll.qlIndexFixing(ONIndex1Y,I2191,TRUE,_xll.ohTrigger(RecalcTrigger,Trigger1Y)),NA())</f>
        <v>3.2076196833932258E-2</v>
      </c>
    </row>
    <row r="2192" spans="2:17" x14ac:dyDescent="0.2">
      <c r="B2192" s="46" t="s">
        <v>51</v>
      </c>
      <c r="D2192" s="49">
        <f>_xll.qlCalendarAdvance(LocalCalendar,$D2191,B2192,"f",FALSE)</f>
        <v>54680</v>
      </c>
      <c r="E2192" s="49">
        <f>_xll.qlInterestRateIndexValueDate(IndexON,D2192)</f>
        <v>54680</v>
      </c>
      <c r="F2192" s="52">
        <f>IFERROR(_xll.qlIndexFixing(IndexON,D2192,TRUE,_xll.ohTrigger(RecalcTrigger,TriggerON)),NA())</f>
        <v>2.7687965736635789E-2</v>
      </c>
      <c r="H2192" s="49">
        <f>_xll.qlCalendarAdvance(IborCalendar,$H2191,B2192,"f",FALSE)</f>
        <v>54666</v>
      </c>
      <c r="I2192" s="49">
        <f>_xll.qlInterestRateIndexValueDate(Index1M,$H2192)</f>
        <v>54668</v>
      </c>
      <c r="J2192" s="52">
        <f>IFERROR(_xll.qlIndexFixing(Index1M,$H2192,TRUE,_xll.ohTrigger(RecalcTrigger,Trigger1M)),NA())</f>
        <v>2.9215436548710727E-2</v>
      </c>
      <c r="K2192" s="52">
        <f>IFERROR(_xll.qlIndexFixing(ONIndex1M,I2192,TRUE,_xll.ohTrigger(RecalcTrigger,Trigger1M)),NA())</f>
        <v>2.9188501554475721E-2</v>
      </c>
      <c r="L2192" s="52">
        <f>IFERROR(_xll.qlIndexFixing(Index3M,H2192,TRUE,_xll.ohTrigger(RecalcTrigger,Trigger3M)),NA())</f>
        <v>3.0417902117837129E-2</v>
      </c>
      <c r="M2192" s="52">
        <f>IFERROR(_xll.qlIndexFixing(ONIndex3M,I2192,TRUE,_xll.ohTrigger(RecalcTrigger,Trigger3M)),NA())</f>
        <v>3.033087791838085E-2</v>
      </c>
      <c r="N2192" s="52">
        <f>IFERROR(_xll.qlIndexFixing(Index6M,$H2192,TRUE,_xll.ohTrigger(RecalcTrigger,Trigger6M)),NA())</f>
        <v>3.1337853672593279E-2</v>
      </c>
      <c r="O2192" s="52">
        <f>IFERROR(_xll.qlIndexFixing(ONIndex6M,I2192,TRUE,_xll.ohTrigger(RecalcTrigger,Trigger6M)),NA())</f>
        <v>3.1149981200302435E-2</v>
      </c>
      <c r="P2192" s="52">
        <f>IFERROR(_xll.qlIndexFixing(Index1Y,$H2192,TRUE,_xll.ohTrigger(RecalcTrigger,Trigger1Y)),NA())</f>
        <v>3.2518175303469538E-2</v>
      </c>
      <c r="Q2192" s="52">
        <f>IFERROR(_xll.qlIndexFixing(ONIndex1Y,I2192,TRUE,_xll.ohTrigger(RecalcTrigger,Trigger1Y)),NA())</f>
        <v>3.2072465029626684E-2</v>
      </c>
    </row>
    <row r="2193" spans="2:17" x14ac:dyDescent="0.2">
      <c r="B2193" s="46" t="s">
        <v>51</v>
      </c>
      <c r="D2193" s="49">
        <f>_xll.qlCalendarAdvance(LocalCalendar,$D2192,B2193,"f",FALSE)</f>
        <v>54687</v>
      </c>
      <c r="E2193" s="49">
        <f>_xll.qlInterestRateIndexValueDate(IndexON,D2193)</f>
        <v>54687</v>
      </c>
      <c r="F2193" s="52">
        <f>IFERROR(_xll.qlIndexFixing(IndexON,D2193,TRUE,_xll.ohTrigger(RecalcTrigger,TriggerON)),NA())</f>
        <v>2.7682268846875857E-2</v>
      </c>
      <c r="H2193" s="49">
        <f>_xll.qlCalendarAdvance(IborCalendar,$H2192,B2193,"f",FALSE)</f>
        <v>54673</v>
      </c>
      <c r="I2193" s="49">
        <f>_xll.qlInterestRateIndexValueDate(Index1M,$H2193)</f>
        <v>54675</v>
      </c>
      <c r="J2193" s="52">
        <f>IFERROR(_xll.qlIndexFixing(Index1M,$H2193,TRUE,_xll.ohTrigger(RecalcTrigger,Trigger1M)),NA())</f>
        <v>2.9211880875255666E-2</v>
      </c>
      <c r="K2193" s="52">
        <f>IFERROR(_xll.qlIndexFixing(ONIndex1M,I2193,TRUE,_xll.ohTrigger(RecalcTrigger,Trigger1M)),NA())</f>
        <v>2.918410383268899E-2</v>
      </c>
      <c r="L2193" s="52">
        <f>IFERROR(_xll.qlIndexFixing(Index3M,H2193,TRUE,_xll.ohTrigger(RecalcTrigger,Trigger3M)),NA())</f>
        <v>3.0413488364318852E-2</v>
      </c>
      <c r="M2193" s="52">
        <f>IFERROR(_xll.qlIndexFixing(ONIndex3M,I2193,TRUE,_xll.ohTrigger(RecalcTrigger,Trigger3M)),NA())</f>
        <v>3.0326541130092366E-2</v>
      </c>
      <c r="N2193" s="52">
        <f>IFERROR(_xll.qlIndexFixing(Index6M,$H2193,TRUE,_xll.ohTrigger(RecalcTrigger,Trigger6M)),NA())</f>
        <v>3.1333493518231961E-2</v>
      </c>
      <c r="O2193" s="52">
        <f>IFERROR(_xll.qlIndexFixing(ONIndex6M,I2193,TRUE,_xll.ohTrigger(RecalcTrigger,Trigger6M)),NA())</f>
        <v>3.1145707917614729E-2</v>
      </c>
      <c r="P2193" s="52">
        <f>IFERROR(_xll.qlIndexFixing(Index1Y,$H2193,TRUE,_xll.ohTrigger(RecalcTrigger,Trigger1Y)),NA())</f>
        <v>3.2515449031474748E-2</v>
      </c>
      <c r="Q2193" s="52">
        <f>IFERROR(_xll.qlIndexFixing(ONIndex1Y,I2193,TRUE,_xll.ohTrigger(RecalcTrigger,Trigger1Y)),NA())</f>
        <v>3.2068775776403768E-2</v>
      </c>
    </row>
    <row r="2194" spans="2:17" x14ac:dyDescent="0.2">
      <c r="B2194" s="46" t="s">
        <v>51</v>
      </c>
      <c r="D2194" s="49">
        <f>_xll.qlCalendarAdvance(LocalCalendar,$D2193,B2194,"f",FALSE)</f>
        <v>54694</v>
      </c>
      <c r="E2194" s="49">
        <f>_xll.qlInterestRateIndexValueDate(IndexON,D2194)</f>
        <v>54694</v>
      </c>
      <c r="F2194" s="52">
        <f>IFERROR(_xll.qlIndexFixing(IndexON,D2194,TRUE,_xll.ohTrigger(RecalcTrigger,TriggerON)),NA())</f>
        <v>2.7676579663271639E-2</v>
      </c>
      <c r="H2194" s="49">
        <f>_xll.qlCalendarAdvance(IborCalendar,$H2193,B2194,"f",FALSE)</f>
        <v>54680</v>
      </c>
      <c r="I2194" s="49">
        <f>_xll.qlInterestRateIndexValueDate(Index1M,$H2194)</f>
        <v>54682</v>
      </c>
      <c r="J2194" s="52">
        <f>IFERROR(_xll.qlIndexFixing(Index1M,$H2194,TRUE,_xll.ohTrigger(RecalcTrigger,Trigger1M)),NA())</f>
        <v>2.9206583597498614E-2</v>
      </c>
      <c r="K2194" s="52">
        <f>IFERROR(_xll.qlIndexFixing(ONIndex1M,I2194,TRUE,_xll.ohTrigger(RecalcTrigger,Trigger1M)),NA())</f>
        <v>2.917969960890332E-2</v>
      </c>
      <c r="L2194" s="52">
        <f>IFERROR(_xll.qlIndexFixing(Index3M,H2194,TRUE,_xll.ohTrigger(RecalcTrigger,Trigger3M)),NA())</f>
        <v>3.0409067772760992E-2</v>
      </c>
      <c r="M2194" s="52">
        <f>IFERROR(_xll.qlIndexFixing(ONIndex3M,I2194,TRUE,_xll.ohTrigger(RecalcTrigger,Trigger3M)),NA())</f>
        <v>3.0322197550436414E-2</v>
      </c>
      <c r="N2194" s="52">
        <f>IFERROR(_xll.qlIndexFixing(Index6M,$H2194,TRUE,_xll.ohTrigger(RecalcTrigger,Trigger6M)),NA())</f>
        <v>3.1329131823788992E-2</v>
      </c>
      <c r="O2194" s="52">
        <f>IFERROR(_xll.qlIndexFixing(ONIndex6M,I2194,TRUE,_xll.ohTrigger(RecalcTrigger,Trigger6M)),NA())</f>
        <v>3.1141433109267425E-2</v>
      </c>
      <c r="P2194" s="52">
        <f>IFERROR(_xll.qlIndexFixing(Index1Y,$H2194,TRUE,_xll.ohTrigger(RecalcTrigger,Trigger1Y)),NA())</f>
        <v>3.2512754175034832E-2</v>
      </c>
      <c r="Q2194" s="52">
        <f>IFERROR(_xll.qlIndexFixing(ONIndex1Y,I2194,TRUE,_xll.ohTrigger(RecalcTrigger,Trigger1Y)),NA())</f>
        <v>3.2065129074423382E-2</v>
      </c>
    </row>
    <row r="2195" spans="2:17" x14ac:dyDescent="0.2">
      <c r="B2195" s="46" t="s">
        <v>51</v>
      </c>
      <c r="D2195" s="49">
        <f>_xll.qlCalendarAdvance(LocalCalendar,$D2194,B2195,"f",FALSE)</f>
        <v>54701</v>
      </c>
      <c r="E2195" s="49">
        <f>_xll.qlInterestRateIndexValueDate(IndexON,D2195)</f>
        <v>54701</v>
      </c>
      <c r="F2195" s="52">
        <f>IFERROR(_xll.qlIndexFixing(IndexON,D2195,TRUE,_xll.ohTrigger(RecalcTrigger,TriggerON)),NA())</f>
        <v>2.767089818590307E-2</v>
      </c>
      <c r="H2195" s="49">
        <f>_xll.qlCalendarAdvance(IborCalendar,$H2194,B2195,"f",FALSE)</f>
        <v>54687</v>
      </c>
      <c r="I2195" s="49">
        <f>_xll.qlInterestRateIndexValueDate(Index1M,$H2195)</f>
        <v>54689</v>
      </c>
      <c r="J2195" s="52">
        <f>IFERROR(_xll.qlIndexFixing(Index1M,$H2195,TRUE,_xll.ohTrigger(RecalcTrigger,Trigger1M)),NA())</f>
        <v>2.9202147347164031E-2</v>
      </c>
      <c r="K2195" s="52">
        <f>IFERROR(_xll.qlIndexFixing(ONIndex1M,I2195,TRUE,_xll.ohTrigger(RecalcTrigger,Trigger1M)),NA())</f>
        <v>2.9175288883438455E-2</v>
      </c>
      <c r="L2195" s="52">
        <f>IFERROR(_xll.qlIndexFixing(Index3M,H2195,TRUE,_xll.ohTrigger(RecalcTrigger,Trigger3M)),NA())</f>
        <v>3.0404640343194286E-2</v>
      </c>
      <c r="M2195" s="52">
        <f>IFERROR(_xll.qlIndexFixing(ONIndex3M,I2195,TRUE,_xll.ohTrigger(RecalcTrigger,Trigger3M)),NA())</f>
        <v>3.0317847179652802E-2</v>
      </c>
      <c r="N2195" s="52">
        <f>IFERROR(_xll.qlIndexFixing(Index6M,$H2195,TRUE,_xll.ohTrigger(RecalcTrigger,Trigger6M)),NA())</f>
        <v>3.1324768589274965E-2</v>
      </c>
      <c r="O2195" s="52">
        <f>IFERROR(_xll.qlIndexFixing(ONIndex6M,I2195,TRUE,_xll.ohTrigger(RecalcTrigger,Trigger6M)),NA())</f>
        <v>3.1137156775580266E-2</v>
      </c>
      <c r="P2195" s="52">
        <f>IFERROR(_xll.qlIndexFixing(Index1Y,$H2195,TRUE,_xll.ohTrigger(RecalcTrigger,Trigger1Y)),NA())</f>
        <v>3.2510089514572356E-2</v>
      </c>
      <c r="Q2195" s="52">
        <f>IFERROR(_xll.qlIndexFixing(ONIndex1Y,I2195,TRUE,_xll.ohTrigger(RecalcTrigger,Trigger1Y)),NA())</f>
        <v>3.2061524923765461E-2</v>
      </c>
    </row>
    <row r="2196" spans="2:17" x14ac:dyDescent="0.2">
      <c r="B2196" s="46" t="s">
        <v>51</v>
      </c>
      <c r="D2196" s="49">
        <f>_xll.qlCalendarAdvance(LocalCalendar,$D2195,B2196,"f",FALSE)</f>
        <v>54708</v>
      </c>
      <c r="E2196" s="49">
        <f>_xll.qlInterestRateIndexValueDate(IndexON,D2196)</f>
        <v>54708</v>
      </c>
      <c r="F2196" s="52">
        <f>IFERROR(_xll.qlIndexFixing(IndexON,D2196,TRUE,_xll.ohTrigger(RecalcTrigger,TriggerON)),NA())</f>
        <v>2.7665224414690215E-2</v>
      </c>
      <c r="H2196" s="49">
        <f>_xll.qlCalendarAdvance(IborCalendar,$H2195,B2196,"f",FALSE)</f>
        <v>54694</v>
      </c>
      <c r="I2196" s="49">
        <f>_xll.qlInterestRateIndexValueDate(Index1M,$H2196)</f>
        <v>54696</v>
      </c>
      <c r="J2196" s="52">
        <f>IFERROR(_xll.qlIndexFixing(Index1M,$H2196,TRUE,_xll.ohTrigger(RecalcTrigger,Trigger1M)),NA())</f>
        <v>2.919510918140409E-2</v>
      </c>
      <c r="K2196" s="52">
        <f>IFERROR(_xll.qlIndexFixing(ONIndex1M,I2196,TRUE,_xll.ohTrigger(RecalcTrigger,Trigger1M)),NA())</f>
        <v>2.9170871656134523E-2</v>
      </c>
      <c r="L2196" s="52">
        <f>IFERROR(_xll.qlIndexFixing(Index3M,H2196,TRUE,_xll.ohTrigger(RecalcTrigger,Trigger3M)),NA())</f>
        <v>3.0400206075635434E-2</v>
      </c>
      <c r="M2196" s="52">
        <f>IFERROR(_xll.qlIndexFixing(ONIndex3M,I2196,TRUE,_xll.ohTrigger(RecalcTrigger,Trigger3M)),NA())</f>
        <v>3.0313490017501721E-2</v>
      </c>
      <c r="N2196" s="52">
        <f>IFERROR(_xll.qlIndexFixing(Index6M,$H2196,TRUE,_xll.ohTrigger(RecalcTrigger,Trigger6M)),NA())</f>
        <v>3.1321446879256656E-2</v>
      </c>
      <c r="O2196" s="52">
        <f>IFERROR(_xll.qlIndexFixing(ONIndex6M,I2196,TRUE,_xll.ohTrigger(RecalcTrigger,Trigger6M)),NA())</f>
        <v>3.1132878916233508E-2</v>
      </c>
      <c r="P2196" s="52">
        <f>IFERROR(_xll.qlIndexFixing(Index1Y,$H2196,TRUE,_xll.ohTrigger(RecalcTrigger,Trigger1Y)),NA())</f>
        <v>3.2507453830525015E-2</v>
      </c>
      <c r="Q2196" s="52">
        <f>IFERROR(_xll.qlIndexFixing(ONIndex1Y,I2196,TRUE,_xll.ohTrigger(RecalcTrigger,Trigger1Y)),NA())</f>
        <v>3.2057963324270133E-2</v>
      </c>
    </row>
    <row r="2197" spans="2:17" x14ac:dyDescent="0.2">
      <c r="B2197" s="46" t="s">
        <v>51</v>
      </c>
      <c r="D2197" s="49">
        <f>_xll.qlCalendarAdvance(LocalCalendar,$D2196,B2197,"f",FALSE)</f>
        <v>54715</v>
      </c>
      <c r="E2197" s="49">
        <f>_xll.qlInterestRateIndexValueDate(IndexON,D2197)</f>
        <v>54715</v>
      </c>
      <c r="F2197" s="52">
        <f>IFERROR(_xll.qlIndexFixing(IndexON,D2197,TRUE,_xll.ohTrigger(RecalcTrigger,TriggerON)),NA())</f>
        <v>2.7659558349633073E-2</v>
      </c>
      <c r="H2197" s="49">
        <f>_xll.qlCalendarAdvance(IborCalendar,$H2196,B2197,"f",FALSE)</f>
        <v>54701</v>
      </c>
      <c r="I2197" s="49">
        <f>_xll.qlInterestRateIndexValueDate(Index1M,$H2197)</f>
        <v>54703</v>
      </c>
      <c r="J2197" s="52">
        <f>IFERROR(_xll.qlIndexFixing(Index1M,$H2197,TRUE,_xll.ohTrigger(RecalcTrigger,Trigger1M)),NA())</f>
        <v>2.9193255297080278E-2</v>
      </c>
      <c r="K2197" s="52">
        <f>IFERROR(_xll.qlIndexFixing(ONIndex1M,I2197,TRUE,_xll.ohTrigger(RecalcTrigger,Trigger1M)),NA())</f>
        <v>2.9166447926911587E-2</v>
      </c>
      <c r="L2197" s="52">
        <f>IFERROR(_xll.qlIndexFixing(Index3M,H2197,TRUE,_xll.ohTrigger(RecalcTrigger,Trigger3M)),NA())</f>
        <v>3.0396726354999893E-2</v>
      </c>
      <c r="M2197" s="52">
        <f>IFERROR(_xll.qlIndexFixing(ONIndex3M,I2197,TRUE,_xll.ohTrigger(RecalcTrigger,Trigger3M)),NA())</f>
        <v>3.030912606422298E-2</v>
      </c>
      <c r="N2197" s="52">
        <f>IFERROR(_xll.qlIndexFixing(Index6M,$H2197,TRUE,_xll.ohTrigger(RecalcTrigger,Trigger6M)),NA())</f>
        <v>3.131708007771563E-2</v>
      </c>
      <c r="O2197" s="52">
        <f>IFERROR(_xll.qlIndexFixing(ONIndex6M,I2197,TRUE,_xll.ohTrigger(RecalcTrigger,Trigger6M)),NA())</f>
        <v>3.1128599531227152E-2</v>
      </c>
      <c r="P2197" s="52">
        <f>IFERROR(_xll.qlIndexFixing(Index1Y,$H2197,TRUE,_xll.ohTrigger(RecalcTrigger,Trigger1Y)),NA())</f>
        <v>3.2504845903346694E-2</v>
      </c>
      <c r="Q2197" s="52">
        <f>IFERROR(_xll.qlIndexFixing(ONIndex1Y,I2197,TRUE,_xll.ohTrigger(RecalcTrigger,Trigger1Y)),NA())</f>
        <v>3.2054444276017335E-2</v>
      </c>
    </row>
    <row r="2198" spans="2:17" x14ac:dyDescent="0.2">
      <c r="B2198" s="46" t="s">
        <v>51</v>
      </c>
      <c r="D2198" s="49">
        <f>_xll.qlCalendarAdvance(LocalCalendar,$D2197,B2198,"f",FALSE)</f>
        <v>54722</v>
      </c>
      <c r="E2198" s="49">
        <f>_xll.qlInterestRateIndexValueDate(IndexON,D2198)</f>
        <v>54722</v>
      </c>
      <c r="F2198" s="52">
        <f>IFERROR(_xll.qlIndexFixing(IndexON,D2198,TRUE,_xll.ohTrigger(RecalcTrigger,TriggerON)),NA())</f>
        <v>2.7653899990651709E-2</v>
      </c>
      <c r="H2198" s="49">
        <f>_xll.qlCalendarAdvance(IborCalendar,$H2197,B2198,"f",FALSE)</f>
        <v>54708</v>
      </c>
      <c r="I2198" s="49">
        <f>_xll.qlInterestRateIndexValueDate(Index1M,$H2198)</f>
        <v>54710</v>
      </c>
      <c r="J2198" s="52">
        <f>IFERROR(_xll.qlIndexFixing(Index1M,$H2198,TRUE,_xll.ohTrigger(RecalcTrigger,Trigger1M)),NA())</f>
        <v>2.9188799497346096E-2</v>
      </c>
      <c r="K2198" s="52">
        <f>IFERROR(_xll.qlIndexFixing(ONIndex1M,I2198,TRUE,_xll.ohTrigger(RecalcTrigger,Trigger1M)),NA())</f>
        <v>2.9162017695929521E-2</v>
      </c>
      <c r="L2198" s="52">
        <f>IFERROR(_xll.qlIndexFixing(Index3M,H2198,TRUE,_xll.ohTrigger(RecalcTrigger,Trigger3M)),NA())</f>
        <v>3.0392277548965892E-2</v>
      </c>
      <c r="M2198" s="52">
        <f>IFERROR(_xll.qlIndexFixing(ONIndex3M,I2198,TRUE,_xll.ohTrigger(RecalcTrigger,Trigger3M)),NA())</f>
        <v>3.030475531957677E-2</v>
      </c>
      <c r="N2198" s="52">
        <f>IFERROR(_xll.qlIndexFixing(Index6M,$H2198,TRUE,_xll.ohTrigger(RecalcTrigger,Trigger6M)),NA())</f>
        <v>3.1312711736053607E-2</v>
      </c>
      <c r="O2198" s="52">
        <f>IFERROR(_xll.qlIndexFixing(ONIndex6M,I2198,TRUE,_xll.ohTrigger(RecalcTrigger,Trigger6M)),NA())</f>
        <v>3.112431862072107E-2</v>
      </c>
      <c r="P2198" s="52">
        <f>IFERROR(_xll.qlIndexFixing(Index1Y,$H2198,TRUE,_xll.ohTrigger(RecalcTrigger,Trigger1Y)),NA())</f>
        <v>3.2502264513504651E-2</v>
      </c>
      <c r="Q2198" s="52">
        <f>IFERROR(_xll.qlIndexFixing(ONIndex1Y,I2198,TRUE,_xll.ohTrigger(RecalcTrigger,Trigger1Y)),NA())</f>
        <v>3.2050967778927131E-2</v>
      </c>
    </row>
    <row r="2199" spans="2:17" x14ac:dyDescent="0.2">
      <c r="B2199" s="46" t="s">
        <v>51</v>
      </c>
      <c r="D2199" s="49">
        <f>_xll.qlCalendarAdvance(LocalCalendar,$D2198,B2199,"f",FALSE)</f>
        <v>54729</v>
      </c>
      <c r="E2199" s="49">
        <f>_xll.qlInterestRateIndexValueDate(IndexON,D2199)</f>
        <v>54729</v>
      </c>
      <c r="F2199" s="52">
        <f>IFERROR(_xll.qlIndexFixing(IndexON,D2199,TRUE,_xll.ohTrigger(RecalcTrigger,TriggerON)),NA())</f>
        <v>2.7648249338065867E-2</v>
      </c>
      <c r="H2199" s="49">
        <f>_xll.qlCalendarAdvance(IborCalendar,$H2198,B2199,"f",FALSE)</f>
        <v>54715</v>
      </c>
      <c r="I2199" s="49">
        <f>_xll.qlInterestRateIndexValueDate(Index1M,$H2199)</f>
        <v>54717</v>
      </c>
      <c r="J2199" s="52">
        <f>IFERROR(_xll.qlIndexFixing(Index1M,$H2199,TRUE,_xll.ohTrigger(RecalcTrigger,Trigger1M)),NA())</f>
        <v>2.9184337181159536E-2</v>
      </c>
      <c r="K2199" s="52">
        <f>IFERROR(_xll.qlIndexFixing(ONIndex1M,I2199,TRUE,_xll.ohTrigger(RecalcTrigger,Trigger1M)),NA())</f>
        <v>2.9157580963268259E-2</v>
      </c>
      <c r="L2199" s="52">
        <f>IFERROR(_xll.qlIndexFixing(Index3M,H2199,TRUE,_xll.ohTrigger(RecalcTrigger,Trigger3M)),NA())</f>
        <v>3.0387821904489909E-2</v>
      </c>
      <c r="M2199" s="52">
        <f>IFERROR(_xll.qlIndexFixing(ONIndex3M,I2199,TRUE,_xll.ohTrigger(RecalcTrigger,Trigger3M)),NA())</f>
        <v>3.0300377783802901E-2</v>
      </c>
      <c r="N2199" s="52">
        <f>IFERROR(_xll.qlIndexFixing(Index6M,$H2199,TRUE,_xll.ohTrigger(RecalcTrigger,Trigger6M)),NA())</f>
        <v>3.130834185427981E-2</v>
      </c>
      <c r="O2199" s="52">
        <f>IFERROR(_xll.qlIndexFixing(ONIndex6M,I2199,TRUE,_xll.ohTrigger(RecalcTrigger,Trigger6M)),NA())</f>
        <v>3.1120036184795197E-2</v>
      </c>
      <c r="P2199" s="52">
        <f>IFERROR(_xll.qlIndexFixing(Index1Y,$H2199,TRUE,_xll.ohTrigger(RecalcTrigger,Trigger1Y)),NA())</f>
        <v>3.2499708441481895E-2</v>
      </c>
      <c r="Q2199" s="52">
        <f>IFERROR(_xll.qlIndexFixing(ONIndex1Y,I2199,TRUE,_xll.ohTrigger(RecalcTrigger,Trigger1Y)),NA())</f>
        <v>3.2047533833239328E-2</v>
      </c>
    </row>
    <row r="2200" spans="2:17" x14ac:dyDescent="0.2">
      <c r="B2200" s="46" t="s">
        <v>51</v>
      </c>
      <c r="D2200" s="49">
        <f>_xll.qlCalendarAdvance(LocalCalendar,$D2199,B2200,"f",FALSE)</f>
        <v>54736</v>
      </c>
      <c r="E2200" s="49">
        <f>_xll.qlInterestRateIndexValueDate(IndexON,D2200)</f>
        <v>54736</v>
      </c>
      <c r="F2200" s="52">
        <f>IFERROR(_xll.qlIndexFixing(IndexON,D2200,TRUE,_xll.ohTrigger(RecalcTrigger,TriggerON)),NA())</f>
        <v>2.7642606391555802E-2</v>
      </c>
      <c r="H2200" s="49">
        <f>_xll.qlCalendarAdvance(IborCalendar,$H2199,B2200,"f",FALSE)</f>
        <v>54722</v>
      </c>
      <c r="I2200" s="49">
        <f>_xll.qlInterestRateIndexValueDate(Index1M,$H2200)</f>
        <v>54724</v>
      </c>
      <c r="J2200" s="52">
        <f>IFERROR(_xll.qlIndexFixing(Index1M,$H2200,TRUE,_xll.ohTrigger(RecalcTrigger,Trigger1M)),NA())</f>
        <v>2.9179868348530591E-2</v>
      </c>
      <c r="K2200" s="52">
        <f>IFERROR(_xll.qlIndexFixing(ONIndex1M,I2200,TRUE,_xll.ohTrigger(RecalcTrigger,Trigger1M)),NA())</f>
        <v>2.9153137728608058E-2</v>
      </c>
      <c r="L2200" s="52">
        <f>IFERROR(_xll.qlIndexFixing(Index3M,H2200,TRUE,_xll.ohTrigger(RecalcTrigger,Trigger3M)),NA())</f>
        <v>3.0383359421601478E-2</v>
      </c>
      <c r="M2200" s="52">
        <f>IFERROR(_xll.qlIndexFixing(ONIndex3M,I2200,TRUE,_xll.ohTrigger(RecalcTrigger,Trigger3M)),NA())</f>
        <v>3.0295993456821435E-2</v>
      </c>
      <c r="N2200" s="52">
        <f>IFERROR(_xll.qlIndexFixing(Index6M,$H2200,TRUE,_xll.ohTrigger(RecalcTrigger,Trigger6M)),NA())</f>
        <v>3.1303970432404772E-2</v>
      </c>
      <c r="O2200" s="52">
        <f>IFERROR(_xll.qlIndexFixing(ONIndex6M,I2200,TRUE,_xll.ohTrigger(RecalcTrigger,Trigger6M)),NA())</f>
        <v>3.1115752223209725E-2</v>
      </c>
      <c r="P2200" s="52">
        <f>IFERROR(_xll.qlIndexFixing(Index1Y,$H2200,TRUE,_xll.ohTrigger(RecalcTrigger,Trigger1Y)),NA())</f>
        <v>3.2497176467774593E-2</v>
      </c>
      <c r="Q2200" s="52">
        <f>IFERROR(_xll.qlIndexFixing(ONIndex1Y,I2200,TRUE,_xll.ohTrigger(RecalcTrigger,Trigger1Y)),NA())</f>
        <v>3.2044142438714118E-2</v>
      </c>
    </row>
    <row r="2201" spans="2:17" x14ac:dyDescent="0.2">
      <c r="B2201" s="46" t="s">
        <v>51</v>
      </c>
      <c r="D2201" s="49">
        <f>_xll.qlCalendarAdvance(LocalCalendar,$D2200,B2201,"f",FALSE)</f>
        <v>54743</v>
      </c>
      <c r="E2201" s="49">
        <f>_xll.qlInterestRateIndexValueDate(IndexON,D2201)</f>
        <v>54743</v>
      </c>
      <c r="F2201" s="52">
        <f>IFERROR(_xll.qlIndexFixing(IndexON,D2201,TRUE,_xll.ohTrigger(RecalcTrigger,TriggerON)),NA())</f>
        <v>2.7636971151121514E-2</v>
      </c>
      <c r="H2201" s="49">
        <f>_xll.qlCalendarAdvance(IborCalendar,$H2200,B2201,"f",FALSE)</f>
        <v>54729</v>
      </c>
      <c r="I2201" s="49">
        <f>_xll.qlInterestRateIndexValueDate(Index1M,$H2201)</f>
        <v>54731</v>
      </c>
      <c r="J2201" s="52">
        <f>IFERROR(_xll.qlIndexFixing(Index1M,$H2201,TRUE,_xll.ohTrigger(RecalcTrigger,Trigger1M)),NA())</f>
        <v>2.9175392999464256E-2</v>
      </c>
      <c r="K2201" s="52">
        <f>IFERROR(_xll.qlIndexFixing(ONIndex1M,I2201,TRUE,_xll.ohTrigger(RecalcTrigger,Trigger1M)),NA())</f>
        <v>2.914868799210879E-2</v>
      </c>
      <c r="L2201" s="52">
        <f>IFERROR(_xll.qlIndexFixing(Index3M,H2201,TRUE,_xll.ohTrigger(RecalcTrigger,Trigger3M)),NA())</f>
        <v>3.0378890100316244E-2</v>
      </c>
      <c r="M2201" s="52">
        <f>IFERROR(_xll.qlIndexFixing(ONIndex3M,I2201,TRUE,_xll.ohTrigger(RecalcTrigger,Trigger3M)),NA())</f>
        <v>3.0291602338392565E-2</v>
      </c>
      <c r="N2201" s="52">
        <f>IFERROR(_xll.qlIndexFixing(Index6M,$H2201,TRUE,_xll.ohTrigger(RecalcTrigger,Trigger6M)),NA())</f>
        <v>3.1298556841242331E-2</v>
      </c>
      <c r="O2201" s="52">
        <f>IFERROR(_xll.qlIndexFixing(ONIndex6M,I2201,TRUE,_xll.ohTrigger(RecalcTrigger,Trigger6M)),NA())</f>
        <v>3.1111466736124527E-2</v>
      </c>
      <c r="P2201" s="52">
        <f>IFERROR(_xll.qlIndexFixing(Index1Y,$H2201,TRUE,_xll.ohTrigger(RecalcTrigger,Trigger1Y)),NA())</f>
        <v>3.2494667372894019E-2</v>
      </c>
      <c r="Q2201" s="52">
        <f>IFERROR(_xll.qlIndexFixing(ONIndex1Y,I2201,TRUE,_xll.ohTrigger(RecalcTrigger,Trigger1Y)),NA())</f>
        <v>3.2040793595351502E-2</v>
      </c>
    </row>
    <row r="2202" spans="2:17" x14ac:dyDescent="0.2">
      <c r="B2202" s="46" t="s">
        <v>51</v>
      </c>
      <c r="D2202" s="49">
        <f>_xll.qlCalendarAdvance(LocalCalendar,$D2201,B2202,"f",FALSE)</f>
        <v>54750</v>
      </c>
      <c r="E2202" s="49">
        <f>_xll.qlInterestRateIndexValueDate(IndexON,D2202)</f>
        <v>54750</v>
      </c>
      <c r="F2202" s="52">
        <f>IFERROR(_xll.qlIndexFixing(IndexON,D2202,TRUE,_xll.ohTrigger(RecalcTrigger,TriggerON)),NA())</f>
        <v>2.763134361684294E-2</v>
      </c>
      <c r="H2202" s="49">
        <f>_xll.qlCalendarAdvance(IborCalendar,$H2201,B2202,"f",FALSE)</f>
        <v>54736</v>
      </c>
      <c r="I2202" s="49">
        <f>_xll.qlInterestRateIndexValueDate(Index1M,$H2202)</f>
        <v>54739</v>
      </c>
      <c r="J2202" s="52">
        <f>IFERROR(_xll.qlIndexFixing(Index1M,$H2202,TRUE,_xll.ohTrigger(RecalcTrigger,Trigger1M)),NA())</f>
        <v>2.9169410314537115E-2</v>
      </c>
      <c r="K2202" s="52">
        <f>IFERROR(_xll.qlIndexFixing(ONIndex1M,I2202,TRUE,_xll.ohTrigger(RecalcTrigger,Trigger1M)),NA())</f>
        <v>2.9145316568115476E-2</v>
      </c>
      <c r="L2202" s="52">
        <f>IFERROR(_xll.qlIndexFixing(Index3M,H2202,TRUE,_xll.ohTrigger(RecalcTrigger,Trigger3M)),NA())</f>
        <v>3.0375687731129707E-2</v>
      </c>
      <c r="M2202" s="52">
        <f>IFERROR(_xll.qlIndexFixing(ONIndex3M,I2202,TRUE,_xll.ohTrigger(RecalcTrigger,Trigger3M)),NA())</f>
        <v>3.0288494546102385E-2</v>
      </c>
      <c r="N2202" s="52">
        <f>IFERROR(_xll.qlIndexFixing(Index6M,$H2202,TRUE,_xll.ohTrigger(RecalcTrigger,Trigger6M)),NA())</f>
        <v>3.1293557841544167E-2</v>
      </c>
      <c r="O2202" s="52">
        <f>IFERROR(_xll.qlIndexFixing(ONIndex6M,I2202,TRUE,_xll.ohTrigger(RecalcTrigger,Trigger6M)),NA())</f>
        <v>3.1108642372981166E-2</v>
      </c>
      <c r="P2202" s="52">
        <f>IFERROR(_xll.qlIndexFixing(Index1Y,$H2202,TRUE,_xll.ohTrigger(RecalcTrigger,Trigger1Y)),NA())</f>
        <v>3.2494403626686472E-2</v>
      </c>
      <c r="Q2202" s="52">
        <f>IFERROR(_xll.qlIndexFixing(ONIndex1Y,I2202,TRUE,_xll.ohTrigger(RecalcTrigger,Trigger1Y)),NA())</f>
        <v>3.2039401783992005E-2</v>
      </c>
    </row>
    <row r="2203" spans="2:17" x14ac:dyDescent="0.2">
      <c r="B2203" s="46" t="s">
        <v>51</v>
      </c>
      <c r="D2203" s="49">
        <f>_xll.qlCalendarAdvance(LocalCalendar,$D2202,B2203,"f",FALSE)</f>
        <v>54757</v>
      </c>
      <c r="E2203" s="49">
        <f>_xll.qlInterestRateIndexValueDate(IndexON,D2203)</f>
        <v>54757</v>
      </c>
      <c r="F2203" s="52">
        <f>IFERROR(_xll.qlIndexFixing(IndexON,D2203,TRUE,_xll.ohTrigger(RecalcTrigger,TriggerON)),NA())</f>
        <v>2.7625723788879952E-2</v>
      </c>
      <c r="H2203" s="49">
        <f>_xll.qlCalendarAdvance(IborCalendar,$H2202,B2203,"f",FALSE)</f>
        <v>54743</v>
      </c>
      <c r="I2203" s="49">
        <f>_xll.qlInterestRateIndexValueDate(Index1M,$H2203)</f>
        <v>54745</v>
      </c>
      <c r="J2203" s="52">
        <f>IFERROR(_xll.qlIndexFixing(Index1M,$H2203,TRUE,_xll.ohTrigger(RecalcTrigger,Trigger1M)),NA())</f>
        <v>2.9166422752054388E-2</v>
      </c>
      <c r="K2203" s="52">
        <f>IFERROR(_xll.qlIndexFixing(ONIndex1M,I2203,TRUE,_xll.ohTrigger(RecalcTrigger,Trigger1M)),NA())</f>
        <v>2.9139769013912797E-2</v>
      </c>
      <c r="L2203" s="52">
        <f>IFERROR(_xll.qlIndexFixing(Index3M,H2203,TRUE,_xll.ohTrigger(RecalcTrigger,Trigger3M)),NA())</f>
        <v>3.0369930942659624E-2</v>
      </c>
      <c r="M2203" s="52">
        <f>IFERROR(_xll.qlIndexFixing(ONIndex3M,I2203,TRUE,_xll.ohTrigger(RecalcTrigger,Trigger3M)),NA())</f>
        <v>3.0282799728151844E-2</v>
      </c>
      <c r="N2203" s="52">
        <f>IFERROR(_xll.qlIndexFixing(Index6M,$H2203,TRUE,_xll.ohTrigger(RecalcTrigger,Trigger6M)),NA())</f>
        <v>3.1289807271779567E-2</v>
      </c>
      <c r="O2203" s="52">
        <f>IFERROR(_xll.qlIndexFixing(ONIndex6M,I2203,TRUE,_xll.ohTrigger(RecalcTrigger,Trigger6M)),NA())</f>
        <v>3.1102891185454951E-2</v>
      </c>
      <c r="P2203" s="52">
        <f>IFERROR(_xll.qlIndexFixing(Index1Y,$H2203,TRUE,_xll.ohTrigger(RecalcTrigger,Trigger1Y)),NA())</f>
        <v>3.2489712941721191E-2</v>
      </c>
      <c r="Q2203" s="52">
        <f>IFERROR(_xll.qlIndexFixing(ONIndex1Y,I2203,TRUE,_xll.ohTrigger(RecalcTrigger,Trigger1Y)),NA())</f>
        <v>3.2034223562353858E-2</v>
      </c>
    </row>
    <row r="2204" spans="2:17" x14ac:dyDescent="0.2">
      <c r="B2204" s="46" t="s">
        <v>51</v>
      </c>
      <c r="D2204" s="49">
        <f>_xll.qlCalendarAdvance(LocalCalendar,$D2203,B2204,"f",FALSE)</f>
        <v>54764</v>
      </c>
      <c r="E2204" s="49">
        <f>_xll.qlInterestRateIndexValueDate(IndexON,D2204)</f>
        <v>54764</v>
      </c>
      <c r="F2204" s="52">
        <f>IFERROR(_xll.qlIndexFixing(IndexON,D2204,TRUE,_xll.ohTrigger(RecalcTrigger,TriggerON)),NA())</f>
        <v>2.7620111666992742E-2</v>
      </c>
      <c r="H2204" s="49">
        <f>_xll.qlCalendarAdvance(IborCalendar,$H2203,B2204,"f",FALSE)</f>
        <v>54750</v>
      </c>
      <c r="I2204" s="49">
        <f>_xll.qlInterestRateIndexValueDate(Index1M,$H2204)</f>
        <v>54753</v>
      </c>
      <c r="J2204" s="52">
        <f>IFERROR(_xll.qlIndexFixing(Index1M,$H2204,TRUE,_xll.ohTrigger(RecalcTrigger,Trigger1M)),NA())</f>
        <v>2.9162143523876374E-2</v>
      </c>
      <c r="K2204" s="52">
        <f>IFERROR(_xll.qlIndexFixing(ONIndex1M,I2204,TRUE,_xll.ohTrigger(RecalcTrigger,Trigger1M)),NA())</f>
        <v>2.9136379424290482E-2</v>
      </c>
      <c r="L2204" s="52">
        <f>IFERROR(_xll.qlIndexFixing(Index3M,H2204,TRUE,_xll.ohTrigger(RecalcTrigger,Trigger3M)),NA())</f>
        <v>3.0366709480407251E-2</v>
      </c>
      <c r="M2204" s="52">
        <f>IFERROR(_xll.qlIndexFixing(ONIndex3M,I2204,TRUE,_xll.ohTrigger(RecalcTrigger,Trigger3M)),NA())</f>
        <v>3.0279672988724471E-2</v>
      </c>
      <c r="N2204" s="52">
        <f>IFERROR(_xll.qlIndexFixing(Index6M,$H2204,TRUE,_xll.ohTrigger(RecalcTrigger,Trigger6M)),NA())</f>
        <v>3.1284804752114322E-2</v>
      </c>
      <c r="O2204" s="52">
        <f>IFERROR(_xll.qlIndexFixing(ONIndex6M,I2204,TRUE,_xll.ohTrigger(RecalcTrigger,Trigger6M)),NA())</f>
        <v>3.1100061416875491E-2</v>
      </c>
      <c r="P2204" s="52">
        <f>IFERROR(_xll.qlIndexFixing(Index1Y,$H2204,TRUE,_xll.ohTrigger(RecalcTrigger,Trigger1Y)),NA())</f>
        <v>3.2489494529498425E-2</v>
      </c>
      <c r="Q2204" s="52">
        <f>IFERROR(_xll.qlIndexFixing(ONIndex1Y,I2204,TRUE,_xll.ohTrigger(RecalcTrigger,Trigger1Y)),NA())</f>
        <v>3.2032940018655864E-2</v>
      </c>
    </row>
    <row r="2205" spans="2:17" x14ac:dyDescent="0.2">
      <c r="B2205" s="46" t="s">
        <v>51</v>
      </c>
      <c r="D2205" s="49">
        <f>_xll.qlCalendarAdvance(LocalCalendar,$D2204,B2205,"f",FALSE)</f>
        <v>54771</v>
      </c>
      <c r="E2205" s="49">
        <f>_xll.qlInterestRateIndexValueDate(IndexON,D2205)</f>
        <v>54771</v>
      </c>
      <c r="F2205" s="52">
        <f>IFERROR(_xll.qlIndexFixing(IndexON,D2205,TRUE,_xll.ohTrigger(RecalcTrigger,TriggerON)),NA())</f>
        <v>2.7614507251261244E-2</v>
      </c>
      <c r="H2205" s="49">
        <f>_xll.qlCalendarAdvance(IborCalendar,$H2204,B2205,"f",FALSE)</f>
        <v>54757</v>
      </c>
      <c r="I2205" s="49">
        <f>_xll.qlInterestRateIndexValueDate(Index1M,$H2205)</f>
        <v>54759</v>
      </c>
      <c r="J2205" s="52">
        <f>IFERROR(_xll.qlIndexFixing(Index1M,$H2205,TRUE,_xll.ohTrigger(RecalcTrigger,Trigger1M)),NA())</f>
        <v>2.9158284058273507E-2</v>
      </c>
      <c r="K2205" s="52">
        <f>IFERROR(_xll.qlIndexFixing(ONIndex1M,I2205,TRUE,_xll.ohTrigger(RecalcTrigger,Trigger1M)),NA())</f>
        <v>2.9130824028200664E-2</v>
      </c>
      <c r="L2205" s="52">
        <f>IFERROR(_xll.qlIndexFixing(Index3M,H2205,TRUE,_xll.ohTrigger(RecalcTrigger,Trigger3M)),NA())</f>
        <v>3.0359035462849349E-2</v>
      </c>
      <c r="M2205" s="52">
        <f>IFERROR(_xll.qlIndexFixing(ONIndex3M,I2205,TRUE,_xll.ohTrigger(RecalcTrigger,Trigger3M)),NA())</f>
        <v>3.0273969952760993E-2</v>
      </c>
      <c r="N2205" s="52">
        <f>IFERROR(_xll.qlIndexFixing(Index6M,$H2205,TRUE,_xll.ohTrigger(RecalcTrigger,Trigger6M)),NA())</f>
        <v>3.1282090221857649E-2</v>
      </c>
      <c r="O2205" s="52">
        <f>IFERROR(_xll.qlIndexFixing(ONIndex6M,I2205,TRUE,_xll.ohTrigger(RecalcTrigger,Trigger6M)),NA())</f>
        <v>3.1094309532306852E-2</v>
      </c>
      <c r="P2205" s="52">
        <f>IFERROR(_xll.qlIndexFixing(Index1Y,$H2205,TRUE,_xll.ohTrigger(RecalcTrigger,Trigger1Y)),NA())</f>
        <v>3.2484835392316377E-2</v>
      </c>
      <c r="Q2205" s="52">
        <f>IFERROR(_xll.qlIndexFixing(ONIndex1Y,I2205,TRUE,_xll.ohTrigger(RecalcTrigger,Trigger1Y)),NA())</f>
        <v>3.2027823734246397E-2</v>
      </c>
    </row>
    <row r="2206" spans="2:17" x14ac:dyDescent="0.2">
      <c r="B2206" s="46" t="s">
        <v>51</v>
      </c>
      <c r="D2206" s="49">
        <f>_xll.qlCalendarAdvance(LocalCalendar,$D2205,B2206,"f",FALSE)</f>
        <v>54778</v>
      </c>
      <c r="E2206" s="49">
        <f>_xll.qlInterestRateIndexValueDate(IndexON,D2206)</f>
        <v>54778</v>
      </c>
      <c r="F2206" s="52">
        <f>IFERROR(_xll.qlIndexFixing(IndexON,D2206,TRUE,_xll.ohTrigger(RecalcTrigger,TriggerON)),NA())</f>
        <v>2.7608910541685461E-2</v>
      </c>
      <c r="H2206" s="49">
        <f>_xll.qlCalendarAdvance(IborCalendar,$H2205,B2206,"f",FALSE)</f>
        <v>54764</v>
      </c>
      <c r="I2206" s="49">
        <f>_xll.qlInterestRateIndexValueDate(Index1M,$H2206)</f>
        <v>54766</v>
      </c>
      <c r="J2206" s="52">
        <f>IFERROR(_xll.qlIndexFixing(Index1M,$H2206,TRUE,_xll.ohTrigger(RecalcTrigger,Trigger1M)),NA())</f>
        <v>2.9152918507864001E-2</v>
      </c>
      <c r="K2206" s="52">
        <f>IFERROR(_xll.qlIndexFixing(ONIndex1M,I2206,TRUE,_xll.ohTrigger(RecalcTrigger,Trigger1M)),NA())</f>
        <v>2.9126341782825804E-2</v>
      </c>
      <c r="L2206" s="52">
        <f>IFERROR(_xll.qlIndexFixing(Index3M,H2206,TRUE,_xll.ohTrigger(RecalcTrigger,Trigger3M)),NA())</f>
        <v>3.0354533683254914E-2</v>
      </c>
      <c r="M2206" s="52">
        <f>IFERROR(_xll.qlIndexFixing(ONIndex3M,I2206,TRUE,_xll.ohTrigger(RecalcTrigger,Trigger3M)),NA())</f>
        <v>3.0269544878374077E-2</v>
      </c>
      <c r="N2206" s="52">
        <f>IFERROR(_xll.qlIndexFixing(Index6M,$H2206,TRUE,_xll.ohTrigger(RecalcTrigger,Trigger6M)),NA())</f>
        <v>3.1277709559586038E-2</v>
      </c>
      <c r="O2206" s="52">
        <f>IFERROR(_xll.qlIndexFixing(ONIndex6M,I2206,TRUE,_xll.ohTrigger(RecalcTrigger,Trigger6M)),NA())</f>
        <v>3.1090016417643085E-2</v>
      </c>
      <c r="P2206" s="52">
        <f>IFERROR(_xll.qlIndexFixing(Index1Y,$H2206,TRUE,_xll.ohTrigger(RecalcTrigger,Trigger1Y)),NA())</f>
        <v>3.2482422399693137E-2</v>
      </c>
      <c r="Q2206" s="52">
        <f>IFERROR(_xll.qlIndexFixing(ONIndex1Y,I2206,TRUE,_xll.ohTrigger(RecalcTrigger,Trigger1Y)),NA())</f>
        <v>3.2024687647096428E-2</v>
      </c>
    </row>
    <row r="2207" spans="2:17" x14ac:dyDescent="0.2">
      <c r="B2207" s="46" t="s">
        <v>51</v>
      </c>
      <c r="D2207" s="49">
        <f>_xll.qlCalendarAdvance(LocalCalendar,$D2206,B2207,"f",FALSE)</f>
        <v>54785</v>
      </c>
      <c r="E2207" s="49">
        <f>_xll.qlInterestRateIndexValueDate(IndexON,D2207)</f>
        <v>54785</v>
      </c>
      <c r="F2207" s="52">
        <f>IFERROR(_xll.qlIndexFixing(IndexON,D2207,TRUE,_xll.ohTrigger(RecalcTrigger,TriggerON)),NA())</f>
        <v>2.7603321538345327E-2</v>
      </c>
      <c r="H2207" s="49">
        <f>_xll.qlCalendarAdvance(IborCalendar,$H2206,B2207,"f",FALSE)</f>
        <v>54771</v>
      </c>
      <c r="I2207" s="49">
        <f>_xll.qlInterestRateIndexValueDate(Index1M,$H2207)</f>
        <v>54773</v>
      </c>
      <c r="J2207" s="52">
        <f>IFERROR(_xll.qlIndexFixing(Index1M,$H2207,TRUE,_xll.ohTrigger(RecalcTrigger,Trigger1M)),NA())</f>
        <v>2.9149260018929854E-2</v>
      </c>
      <c r="K2207" s="52">
        <f>IFERROR(_xll.qlIndexFixing(ONIndex1M,I2207,TRUE,_xll.ohTrigger(RecalcTrigger,Trigger1M)),NA())</f>
        <v>2.9121853035531942E-2</v>
      </c>
      <c r="L2207" s="52">
        <f>IFERROR(_xll.qlIndexFixing(Index3M,H2207,TRUE,_xll.ohTrigger(RecalcTrigger,Trigger3M)),NA())</f>
        <v>3.0350025066442576E-2</v>
      </c>
      <c r="M2207" s="52">
        <f>IFERROR(_xll.qlIndexFixing(ONIndex3M,I2207,TRUE,_xll.ohTrigger(RecalcTrigger,Trigger3M)),NA())</f>
        <v>3.0265113012619693E-2</v>
      </c>
      <c r="N2207" s="52">
        <f>IFERROR(_xll.qlIndexFixing(Index6M,$H2207,TRUE,_xll.ohTrigger(RecalcTrigger,Trigger6M)),NA())</f>
        <v>3.127332735728347E-2</v>
      </c>
      <c r="O2207" s="52">
        <f>IFERROR(_xll.qlIndexFixing(ONIndex6M,I2207,TRUE,_xll.ohTrigger(RecalcTrigger,Trigger6M)),NA())</f>
        <v>3.1085721777319719E-2</v>
      </c>
      <c r="P2207" s="52">
        <f>IFERROR(_xll.qlIndexFixing(Index1Y,$H2207,TRUE,_xll.ohTrigger(RecalcTrigger,Trigger1Y)),NA())</f>
        <v>3.248002496923711E-2</v>
      </c>
      <c r="Q2207" s="52">
        <f>IFERROR(_xll.qlIndexFixing(ONIndex1Y,I2207,TRUE,_xll.ohTrigger(RecalcTrigger,Trigger1Y)),NA())</f>
        <v>3.2021594111188989E-2</v>
      </c>
    </row>
    <row r="2208" spans="2:17" x14ac:dyDescent="0.2">
      <c r="B2208" s="46" t="s">
        <v>51</v>
      </c>
      <c r="D2208" s="49">
        <f>_xll.qlCalendarAdvance(LocalCalendar,$D2207,B2208,"f",FALSE)</f>
        <v>54792</v>
      </c>
      <c r="E2208" s="49">
        <f>_xll.qlInterestRateIndexValueDate(IndexON,D2208)</f>
        <v>54792</v>
      </c>
      <c r="F2208" s="52">
        <f>IFERROR(_xll.qlIndexFixing(IndexON,D2208,TRUE,_xll.ohTrigger(RecalcTrigger,TriggerON)),NA())</f>
        <v>2.7597740241160906E-2</v>
      </c>
      <c r="H2208" s="49">
        <f>_xll.qlCalendarAdvance(IborCalendar,$H2207,B2208,"f",FALSE)</f>
        <v>54778</v>
      </c>
      <c r="I2208" s="49">
        <f>_xll.qlInterestRateIndexValueDate(Index1M,$H2208)</f>
        <v>54780</v>
      </c>
      <c r="J2208" s="52">
        <f>IFERROR(_xll.qlIndexFixing(Index1M,$H2208,TRUE,_xll.ohTrigger(RecalcTrigger,Trigger1M)),NA())</f>
        <v>2.9143883096439949E-2</v>
      </c>
      <c r="K2208" s="52">
        <f>IFERROR(_xll.qlIndexFixing(ONIndex1M,I2208,TRUE,_xll.ohTrigger(RecalcTrigger,Trigger1M)),NA())</f>
        <v>2.9121638198437161E-2</v>
      </c>
      <c r="L2208" s="52">
        <f>IFERROR(_xll.qlIndexFixing(Index3M,H2208,TRUE,_xll.ohTrigger(RecalcTrigger,Trigger3M)),NA())</f>
        <v>3.0345509612431876E-2</v>
      </c>
      <c r="M2208" s="52">
        <f>IFERROR(_xll.qlIndexFixing(ONIndex3M,I2208,TRUE,_xll.ohTrigger(RecalcTrigger,Trigger3M)),NA())</f>
        <v>3.0265446404853513E-2</v>
      </c>
      <c r="N2208" s="52">
        <f>IFERROR(_xll.qlIndexFixing(Index6M,$H2208,TRUE,_xll.ohTrigger(RecalcTrigger,Trigger6M)),NA())</f>
        <v>3.1268943614959598E-2</v>
      </c>
      <c r="O2208" s="52">
        <f>IFERROR(_xll.qlIndexFixing(ONIndex6M,I2208,TRUE,_xll.ohTrigger(RecalcTrigger,Trigger6M)),NA())</f>
        <v>3.1086599676406479E-2</v>
      </c>
      <c r="P2208" s="52">
        <f>IFERROR(_xll.qlIndexFixing(Index1Y,$H2208,TRUE,_xll.ohTrigger(RecalcTrigger,Trigger1Y)),NA())</f>
        <v>3.2477641881548065E-2</v>
      </c>
      <c r="Q2208" s="52">
        <f>IFERROR(_xll.qlIndexFixing(ONIndex1Y,I2208,TRUE,_xll.ohTrigger(RecalcTrigger,Trigger1Y)),NA())</f>
        <v>3.202458478718917E-2</v>
      </c>
    </row>
    <row r="2209" spans="2:17" x14ac:dyDescent="0.2">
      <c r="B2209" s="46" t="s">
        <v>51</v>
      </c>
      <c r="D2209" s="49">
        <f>_xll.qlCalendarAdvance(LocalCalendar,$D2208,B2209,"f",FALSE)</f>
        <v>54799</v>
      </c>
      <c r="E2209" s="49">
        <f>_xll.qlInterestRateIndexValueDate(IndexON,D2209)</f>
        <v>54799</v>
      </c>
      <c r="F2209" s="52">
        <f>IFERROR(_xll.qlIndexFixing(IndexON,D2209,TRUE,_xll.ohTrigger(RecalcTrigger,TriggerON)),NA())</f>
        <v>2.7592166649972327E-2</v>
      </c>
      <c r="H2209" s="49">
        <f>_xll.qlCalendarAdvance(IborCalendar,$H2208,B2209,"f",FALSE)</f>
        <v>54786</v>
      </c>
      <c r="I2209" s="49">
        <f>_xll.qlInterestRateIndexValueDate(Index1M,$H2209)</f>
        <v>54792</v>
      </c>
      <c r="J2209" s="52">
        <f>IFERROR(_xll.qlIndexFixing(Index1M,$H2209,TRUE,_xll.ohTrigger(RecalcTrigger,Trigger1M)),NA())</f>
        <v>2.9135263977035059E-2</v>
      </c>
      <c r="K2209" s="52">
        <f>IFERROR(_xll.qlIndexFixing(ONIndex1M,I2209,TRUE,_xll.ohTrigger(RecalcTrigger,Trigger1M)),NA())</f>
        <v>2.9109636518294124E-2</v>
      </c>
      <c r="L2209" s="52">
        <f>IFERROR(_xll.qlIndexFixing(Index3M,H2209,TRUE,_xll.ohTrigger(RecalcTrigger,Trigger3M)),NA())</f>
        <v>3.0337752927247053E-2</v>
      </c>
      <c r="M2209" s="52">
        <f>IFERROR(_xll.qlIndexFixing(ONIndex3M,I2209,TRUE,_xll.ohTrigger(RecalcTrigger,Trigger3M)),NA())</f>
        <v>3.0253049429367351E-2</v>
      </c>
      <c r="N2209" s="52">
        <f>IFERROR(_xll.qlIndexFixing(Index6M,$H2209,TRUE,_xll.ohTrigger(RecalcTrigger,Trigger6M)),NA())</f>
        <v>3.1261425018859167E-2</v>
      </c>
      <c r="O2209" s="52">
        <f>IFERROR(_xll.qlIndexFixing(ONIndex6M,I2209,TRUE,_xll.ohTrigger(RecalcTrigger,Trigger6M)),NA())</f>
        <v>3.1074057206410544E-2</v>
      </c>
      <c r="P2209" s="52">
        <f>IFERROR(_xll.qlIndexFixing(Index1Y,$H2209,TRUE,_xll.ohTrigger(RecalcTrigger,Trigger1Y)),NA())</f>
        <v>3.2473586444856942E-2</v>
      </c>
      <c r="Q2209" s="52">
        <f>IFERROR(_xll.qlIndexFixing(ONIndex1Y,I2209,TRUE,_xll.ohTrigger(RecalcTrigger,Trigger1Y)),NA())</f>
        <v>3.2013411863429653E-2</v>
      </c>
    </row>
    <row r="2210" spans="2:17" x14ac:dyDescent="0.2">
      <c r="B2210" s="46" t="s">
        <v>51</v>
      </c>
      <c r="D2210" s="49">
        <f>_xll.qlCalendarAdvance(LocalCalendar,$D2209,B2210,"f",FALSE)</f>
        <v>54806</v>
      </c>
      <c r="E2210" s="49">
        <f>_xll.qlInterestRateIndexValueDate(IndexON,D2210)</f>
        <v>54806</v>
      </c>
      <c r="F2210" s="52">
        <f>IFERROR(_xll.qlIndexFixing(IndexON,D2210,TRUE,_xll.ohTrigger(RecalcTrigger,TriggerON)),NA())</f>
        <v>2.758660076517927E-2</v>
      </c>
      <c r="H2210" s="49">
        <f>_xll.qlCalendarAdvance(IborCalendar,$H2209,B2210,"f",FALSE)</f>
        <v>54793</v>
      </c>
      <c r="I2210" s="49">
        <f>_xll.qlInterestRateIndexValueDate(Index1M,$H2210)</f>
        <v>54795</v>
      </c>
      <c r="J2210" s="52">
        <f>IFERROR(_xll.qlIndexFixing(Index1M,$H2210,TRUE,_xll.ohTrigger(RecalcTrigger,Trigger1M)),NA())</f>
        <v>2.91333199953446E-2</v>
      </c>
      <c r="K2210" s="52">
        <f>IFERROR(_xll.qlIndexFixing(ONIndex1M,I2210,TRUE,_xll.ohTrigger(RecalcTrigger,Trigger1M)),NA())</f>
        <v>2.9109411926615536E-2</v>
      </c>
      <c r="L2210" s="52">
        <f>IFERROR(_xll.qlIndexFixing(Index3M,H2210,TRUE,_xll.ohTrigger(RecalcTrigger,Trigger3M)),NA())</f>
        <v>3.0335810616444192E-2</v>
      </c>
      <c r="M2210" s="52">
        <f>IFERROR(_xll.qlIndexFixing(ONIndex3M,I2210,TRUE,_xll.ohTrigger(RecalcTrigger,Trigger3M)),NA())</f>
        <v>3.025304530202888E-2</v>
      </c>
      <c r="N2210" s="52">
        <f>IFERROR(_xll.qlIndexFixing(Index6M,$H2210,TRUE,_xll.ohTrigger(RecalcTrigger,Trigger6M)),NA())</f>
        <v>3.1258508461987702E-2</v>
      </c>
      <c r="O2210" s="52">
        <f>IFERROR(_xll.qlIndexFixing(ONIndex6M,I2210,TRUE,_xll.ohTrigger(RecalcTrigger,Trigger6M)),NA())</f>
        <v>3.1074281931662284E-2</v>
      </c>
      <c r="P2210" s="52">
        <f>IFERROR(_xll.qlIndexFixing(Index1Y,$H2210,TRUE,_xll.ohTrigger(RecalcTrigger,Trigger1Y)),NA())</f>
        <v>3.2475151443439189E-2</v>
      </c>
      <c r="Q2210" s="52">
        <f>IFERROR(_xll.qlIndexFixing(ONIndex1Y,I2210,TRUE,_xll.ohTrigger(RecalcTrigger,Trigger1Y)),NA())</f>
        <v>3.2014576134935524E-2</v>
      </c>
    </row>
    <row r="2211" spans="2:17" x14ac:dyDescent="0.2">
      <c r="B2211" s="46" t="s">
        <v>51</v>
      </c>
      <c r="D2211" s="49">
        <f>_xll.qlCalendarAdvance(LocalCalendar,$D2210,B2211,"f",FALSE)</f>
        <v>54813</v>
      </c>
      <c r="E2211" s="49">
        <f>_xll.qlInterestRateIndexValueDate(IndexON,D2211)</f>
        <v>54813</v>
      </c>
      <c r="F2211" s="52">
        <f>IFERROR(_xll.qlIndexFixing(IndexON,D2211,TRUE,_xll.ohTrigger(RecalcTrigger,TriggerON)),NA())</f>
        <v>2.758104258646199E-2</v>
      </c>
      <c r="H2211" s="49">
        <f>_xll.qlCalendarAdvance(IborCalendar,$H2210,B2211,"f",FALSE)</f>
        <v>54800</v>
      </c>
      <c r="I2211" s="49">
        <f>_xll.qlInterestRateIndexValueDate(Index1M,$H2211)</f>
        <v>54802</v>
      </c>
      <c r="J2211" s="52">
        <f>IFERROR(_xll.qlIndexFixing(Index1M,$H2211,TRUE,_xll.ohTrigger(RecalcTrigger,Trigger1M)),NA())</f>
        <v>2.9128779383873267E-2</v>
      </c>
      <c r="K2211" s="52">
        <f>IFERROR(_xll.qlIndexFixing(ONIndex1M,I2211,TRUE,_xll.ohTrigger(RecalcTrigger,Trigger1M)),NA())</f>
        <v>2.9105748060358483E-2</v>
      </c>
      <c r="L2211" s="52">
        <f>IFERROR(_xll.qlIndexFixing(Index3M,H2211,TRUE,_xll.ohTrigger(RecalcTrigger,Trigger3M)),NA())</f>
        <v>3.0331273674249815E-2</v>
      </c>
      <c r="M2211" s="52">
        <f>IFERROR(_xll.qlIndexFixing(ONIndex3M,I2211,TRUE,_xll.ohTrigger(RecalcTrigger,Trigger3M)),NA())</f>
        <v>3.0249535289768037E-2</v>
      </c>
      <c r="N2211" s="52">
        <f>IFERROR(_xll.qlIndexFixing(Index6M,$H2211,TRUE,_xll.ohTrigger(RecalcTrigger,Trigger6M)),NA())</f>
        <v>3.1254120016101679E-2</v>
      </c>
      <c r="O2211" s="52">
        <f>IFERROR(_xll.qlIndexFixing(ONIndex6M,I2211,TRUE,_xll.ohTrigger(RecalcTrigger,Trigger6M)),NA())</f>
        <v>3.1071013314711848E-2</v>
      </c>
      <c r="P2211" s="52">
        <f>IFERROR(_xll.qlIndexFixing(Index1Y,$H2211,TRUE,_xll.ohTrigger(RecalcTrigger,Trigger1Y)),NA())</f>
        <v>3.2474090308466257E-2</v>
      </c>
      <c r="Q2211" s="52">
        <f>IFERROR(_xll.qlIndexFixing(ONIndex1Y,I2211,TRUE,_xll.ohTrigger(RecalcTrigger,Trigger1Y)),NA())</f>
        <v>3.2012881504013269E-2</v>
      </c>
    </row>
    <row r="2212" spans="2:17" x14ac:dyDescent="0.2">
      <c r="B2212" s="46" t="s">
        <v>51</v>
      </c>
      <c r="D2212" s="49">
        <f>_xll.qlCalendarAdvance(LocalCalendar,$D2211,B2212,"f",FALSE)</f>
        <v>54820</v>
      </c>
      <c r="E2212" s="49">
        <f>_xll.qlInterestRateIndexValueDate(IndexON,D2212)</f>
        <v>54820</v>
      </c>
      <c r="F2212" s="52">
        <f>IFERROR(_xll.qlIndexFixing(IndexON,D2212,TRUE,_xll.ohTrigger(RecalcTrigger,TriggerON)),NA())</f>
        <v>2.7575492113820488E-2</v>
      </c>
      <c r="H2212" s="49">
        <f>_xll.qlCalendarAdvance(IborCalendar,$H2211,B2212,"f",FALSE)</f>
        <v>54807</v>
      </c>
      <c r="I2212" s="49">
        <f>_xll.qlInterestRateIndexValueDate(Index1M,$H2212)</f>
        <v>54809</v>
      </c>
      <c r="J2212" s="52">
        <f>IFERROR(_xll.qlIndexFixing(Index1M,$H2212,TRUE,_xll.ohTrigger(RecalcTrigger,Trigger1M)),NA())</f>
        <v>2.912508396961222E-2</v>
      </c>
      <c r="K2212" s="52">
        <f>IFERROR(_xll.qlIndexFixing(ONIndex1M,I2212,TRUE,_xll.ohTrigger(RecalcTrigger,Trigger1M)),NA())</f>
        <v>2.9100370738710524E-2</v>
      </c>
      <c r="L2212" s="52">
        <f>IFERROR(_xll.qlIndexFixing(Index3M,H2212,TRUE,_xll.ohTrigger(RecalcTrigger,Trigger3M)),NA())</f>
        <v>3.0326729894954774E-2</v>
      </c>
      <c r="M2212" s="52">
        <f>IFERROR(_xll.qlIndexFixing(ONIndex3M,I2212,TRUE,_xll.ohTrigger(RecalcTrigger,Trigger3M)),NA())</f>
        <v>3.0244115068303046E-2</v>
      </c>
      <c r="N2212" s="52">
        <f>IFERROR(_xll.qlIndexFixing(Index6M,$H2212,TRUE,_xll.ohTrigger(RecalcTrigger,Trigger6M)),NA())</f>
        <v>3.1249729488728853E-2</v>
      </c>
      <c r="O2212" s="52">
        <f>IFERROR(_xll.qlIndexFixing(ONIndex6M,I2212,TRUE,_xll.ohTrigger(RecalcTrigger,Trigger6M)),NA())</f>
        <v>3.1065676564256961E-2</v>
      </c>
      <c r="P2212" s="52">
        <f>IFERROR(_xll.qlIndexFixing(Index1Y,$H2212,TRUE,_xll.ohTrigger(RecalcTrigger,Trigger1Y)),NA())</f>
        <v>3.2470466137620446E-2</v>
      </c>
      <c r="Q2212" s="52">
        <f>IFERROR(_xll.qlIndexFixing(ONIndex1Y,I2212,TRUE,_xll.ohTrigger(RecalcTrigger,Trigger1Y)),NA())</f>
        <v>3.2008795311062599E-2</v>
      </c>
    </row>
    <row r="2213" spans="2:17" x14ac:dyDescent="0.2">
      <c r="B2213" s="46" t="s">
        <v>51</v>
      </c>
      <c r="D2213" s="49">
        <f>_xll.qlCalendarAdvance(LocalCalendar,$D2212,B2213,"f",FALSE)</f>
        <v>54827</v>
      </c>
      <c r="E2213" s="49">
        <f>_xll.qlInterestRateIndexValueDate(IndexON,D2213)</f>
        <v>54827</v>
      </c>
      <c r="F2213" s="52">
        <f>IFERROR(_xll.qlIndexFixing(IndexON,D2213,TRUE,_xll.ohTrigger(RecalcTrigger,TriggerON)),NA())</f>
        <v>2.7569949347494571E-2</v>
      </c>
      <c r="H2213" s="49">
        <f>_xll.qlCalendarAdvance(IborCalendar,$H2212,B2213,"f",FALSE)</f>
        <v>54814</v>
      </c>
      <c r="I2213" s="49">
        <f>_xll.qlInterestRateIndexValueDate(Index1M,$H2213)</f>
        <v>54816</v>
      </c>
      <c r="J2213" s="52">
        <f>IFERROR(_xll.qlIndexFixing(Index1M,$H2213,TRUE,_xll.ohTrigger(RecalcTrigger,Trigger1M)),NA())</f>
        <v>2.9119678613292257E-2</v>
      </c>
      <c r="K2213" s="52">
        <f>IFERROR(_xll.qlIndexFixing(ONIndex1M,I2213,TRUE,_xll.ohTrigger(RecalcTrigger,Trigger1M)),NA())</f>
        <v>2.9095840390587213E-2</v>
      </c>
      <c r="L2213" s="52">
        <f>IFERROR(_xll.qlIndexFixing(Index3M,H2213,TRUE,_xll.ohTrigger(RecalcTrigger,Trigger3M)),NA())</f>
        <v>3.0322179278579497E-2</v>
      </c>
      <c r="M2213" s="52">
        <f>IFERROR(_xll.qlIndexFixing(ONIndex3M,I2213,TRUE,_xll.ohTrigger(RecalcTrigger,Trigger3M)),NA())</f>
        <v>3.0239639763003368E-2</v>
      </c>
      <c r="N2213" s="52">
        <f>IFERROR(_xll.qlIndexFixing(Index6M,$H2213,TRUE,_xll.ohTrigger(RecalcTrigger,Trigger6M)),NA())</f>
        <v>3.1245336627141879E-2</v>
      </c>
      <c r="O2213" s="52">
        <f>IFERROR(_xll.qlIndexFixing(ONIndex6M,I2213,TRUE,_xll.ohTrigger(RecalcTrigger,Trigger6M)),NA())</f>
        <v>3.106137159195832E-2</v>
      </c>
      <c r="P2213" s="52">
        <f>IFERROR(_xll.qlIndexFixing(Index1Y,$H2213,TRUE,_xll.ohTrigger(RecalcTrigger,Trigger1Y)),NA())</f>
        <v>3.2468135974569157E-2</v>
      </c>
      <c r="Q2213" s="52">
        <f>IFERROR(_xll.qlIndexFixing(ONIndex1Y,I2213,TRUE,_xll.ohTrigger(RecalcTrigger,Trigger1Y)),NA())</f>
        <v>3.2005968737314205E-2</v>
      </c>
    </row>
    <row r="2214" spans="2:17" x14ac:dyDescent="0.2">
      <c r="B2214" s="46" t="s">
        <v>51</v>
      </c>
      <c r="D2214" s="49">
        <f>_xll.qlCalendarAdvance(LocalCalendar,$D2213,B2214,"f",FALSE)</f>
        <v>54834</v>
      </c>
      <c r="E2214" s="49">
        <f>_xll.qlInterestRateIndexValueDate(IndexON,D2214)</f>
        <v>54834</v>
      </c>
      <c r="F2214" s="52">
        <f>IFERROR(_xll.qlIndexFixing(IndexON,D2214,TRUE,_xll.ohTrigger(RecalcTrigger,TriggerON)),NA())</f>
        <v>2.7564414287164496E-2</v>
      </c>
      <c r="H2214" s="49">
        <f>_xll.qlCalendarAdvance(IborCalendar,$H2213,B2214,"f",FALSE)</f>
        <v>54821</v>
      </c>
      <c r="I2214" s="49">
        <f>_xll.qlInterestRateIndexValueDate(Index1M,$H2214)</f>
        <v>54823</v>
      </c>
      <c r="J2214" s="52">
        <f>IFERROR(_xll.qlIndexFixing(Index1M,$H2214,TRUE,_xll.ohTrigger(RecalcTrigger,Trigger1M)),NA())</f>
        <v>2.9112568114511333E-2</v>
      </c>
      <c r="K2214" s="52">
        <f>IFERROR(_xll.qlIndexFixing(ONIndex1M,I2214,TRUE,_xll.ohTrigger(RecalcTrigger,Trigger1M)),NA())</f>
        <v>2.9091303539772184E-2</v>
      </c>
      <c r="L2214" s="52">
        <f>IFERROR(_xll.qlIndexFixing(Index3M,H2214,TRUE,_xll.ohTrigger(RecalcTrigger,Trigger3M)),NA())</f>
        <v>3.0316675238491159E-2</v>
      </c>
      <c r="M2214" s="52">
        <f>IFERROR(_xll.qlIndexFixing(ONIndex3M,I2214,TRUE,_xll.ohTrigger(RecalcTrigger,Trigger3M)),NA())</f>
        <v>3.023515766548357E-2</v>
      </c>
      <c r="N2214" s="52">
        <f>IFERROR(_xll.qlIndexFixing(Index6M,$H2214,TRUE,_xll.ohTrigger(RecalcTrigger,Trigger6M)),NA())</f>
        <v>3.1240941178618274E-2</v>
      </c>
      <c r="O2214" s="52">
        <f>IFERROR(_xll.qlIndexFixing(ONIndex6M,I2214,TRUE,_xll.ohTrigger(RecalcTrigger,Trigger6M)),NA())</f>
        <v>3.1057065094053371E-2</v>
      </c>
      <c r="P2214" s="52">
        <f>IFERROR(_xll.qlIndexFixing(Index1Y,$H2214,TRUE,_xll.ohTrigger(RecalcTrigger,Trigger1Y)),NA())</f>
        <v>3.2465812520890334E-2</v>
      </c>
      <c r="Q2214" s="52">
        <f>IFERROR(_xll.qlIndexFixing(ONIndex1Y,I2214,TRUE,_xll.ohTrigger(RecalcTrigger,Trigger1Y)),NA())</f>
        <v>3.2003184722455558E-2</v>
      </c>
    </row>
    <row r="2215" spans="2:17" x14ac:dyDescent="0.2">
      <c r="B2215" s="46" t="s">
        <v>51</v>
      </c>
      <c r="D2215" s="49">
        <f>_xll.qlCalendarAdvance(LocalCalendar,$D2214,B2215,"f",FALSE)</f>
        <v>54841</v>
      </c>
      <c r="E2215" s="49">
        <f>_xll.qlInterestRateIndexValueDate(IndexON,D2215)</f>
        <v>54841</v>
      </c>
      <c r="F2215" s="52">
        <f>IFERROR(_xll.qlIndexFixing(IndexON,D2215,TRUE,_xll.ohTrigger(RecalcTrigger,TriggerON)),NA())</f>
        <v>2.7558886933229942E-2</v>
      </c>
      <c r="H2215" s="49">
        <f>_xll.qlCalendarAdvance(IborCalendar,$H2214,B2215,"f",FALSE)</f>
        <v>54828</v>
      </c>
      <c r="I2215" s="49">
        <f>_xll.qlInterestRateIndexValueDate(Index1M,$H2215)</f>
        <v>54830</v>
      </c>
      <c r="J2215" s="52">
        <f>IFERROR(_xll.qlIndexFixing(Index1M,$H2215,TRUE,_xll.ohTrigger(RecalcTrigger,Trigger1M)),NA())</f>
        <v>2.9108003941900051E-2</v>
      </c>
      <c r="K2215" s="52">
        <f>IFERROR(_xll.qlIndexFixing(ONIndex1M,I2215,TRUE,_xll.ohTrigger(RecalcTrigger,Trigger1M)),NA())</f>
        <v>2.9086760186158855E-2</v>
      </c>
      <c r="L2215" s="52">
        <f>IFERROR(_xll.qlIndexFixing(Index3M,H2215,TRUE,_xll.ohTrigger(RecalcTrigger,Trigger3M)),NA())</f>
        <v>3.0312111819241486E-2</v>
      </c>
      <c r="M2215" s="52">
        <f>IFERROR(_xll.qlIndexFixing(ONIndex3M,I2215,TRUE,_xll.ohTrigger(RecalcTrigger,Trigger3M)),NA())</f>
        <v>3.0230668775663716E-2</v>
      </c>
      <c r="N2215" s="52">
        <f>IFERROR(_xll.qlIndexFixing(Index6M,$H2215,TRUE,_xll.ohTrigger(RecalcTrigger,Trigger6M)),NA())</f>
        <v>3.1236542890434229E-2</v>
      </c>
      <c r="O2215" s="52">
        <f>IFERROR(_xll.qlIndexFixing(ONIndex6M,I2215,TRUE,_xll.ohTrigger(RecalcTrigger,Trigger6M)),NA())</f>
        <v>3.1052757070408887E-2</v>
      </c>
      <c r="P2215" s="52">
        <f>IFERROR(_xll.qlIndexFixing(Index1Y,$H2215,TRUE,_xll.ohTrigger(RecalcTrigger,Trigger1Y)),NA())</f>
        <v>3.2463494563698042E-2</v>
      </c>
      <c r="Q2215" s="52">
        <f>IFERROR(_xll.qlIndexFixing(ONIndex1Y,I2215,TRUE,_xll.ohTrigger(RecalcTrigger,Trigger1Y)),NA())</f>
        <v>3.2000443266380074E-2</v>
      </c>
    </row>
    <row r="2216" spans="2:17" x14ac:dyDescent="0.2">
      <c r="B2216" s="46" t="s">
        <v>51</v>
      </c>
      <c r="D2216" s="49">
        <f>_xll.qlCalendarAdvance(LocalCalendar,$D2215,B2216,"f",FALSE)</f>
        <v>54848</v>
      </c>
      <c r="E2216" s="49">
        <f>_xll.qlInterestRateIndexValueDate(IndexON,D2216)</f>
        <v>54848</v>
      </c>
      <c r="F2216" s="52">
        <f>IFERROR(_xll.qlIndexFixing(IndexON,D2216,TRUE,_xll.ohTrigger(RecalcTrigger,TriggerON)),NA())</f>
        <v>2.7553367285211294E-2</v>
      </c>
      <c r="H2216" s="49">
        <f>_xll.qlCalendarAdvance(IborCalendar,$H2215,B2216,"f",FALSE)</f>
        <v>54835</v>
      </c>
      <c r="I2216" s="49">
        <f>_xll.qlInterestRateIndexValueDate(Index1M,$H2216)</f>
        <v>54837</v>
      </c>
      <c r="J2216" s="52">
        <f>IFERROR(_xll.qlIndexFixing(Index1M,$H2216,TRUE,_xll.ohTrigger(RecalcTrigger,Trigger1M)),NA())</f>
        <v>2.9103433254845497E-2</v>
      </c>
      <c r="K2216" s="52">
        <f>IFERROR(_xll.qlIndexFixing(ONIndex1M,I2216,TRUE,_xll.ohTrigger(RecalcTrigger,Trigger1M)),NA())</f>
        <v>2.9083059650467646E-2</v>
      </c>
      <c r="L2216" s="52">
        <f>IFERROR(_xll.qlIndexFixing(Index3M,H2216,TRUE,_xll.ohTrigger(RecalcTrigger,Trigger3M)),NA())</f>
        <v>3.0307541563494602E-2</v>
      </c>
      <c r="M2216" s="52">
        <f>IFERROR(_xll.qlIndexFixing(ONIndex3M,I2216,TRUE,_xll.ohTrigger(RecalcTrigger,Trigger3M)),NA())</f>
        <v>3.0227120493908632E-2</v>
      </c>
      <c r="N2216" s="52">
        <f>IFERROR(_xll.qlIndexFixing(Index6M,$H2216,TRUE,_xll.ohTrigger(RecalcTrigger,Trigger6M)),NA())</f>
        <v>3.1232141509868583E-2</v>
      </c>
      <c r="O2216" s="52">
        <f>IFERROR(_xll.qlIndexFixing(ONIndex6M,I2216,TRUE,_xll.ohTrigger(RecalcTrigger,Trigger6M)),NA())</f>
        <v>3.1049478422462418E-2</v>
      </c>
      <c r="P2216" s="52">
        <f>IFERROR(_xll.qlIndexFixing(Index1Y,$H2216,TRUE,_xll.ohTrigger(RecalcTrigger,Trigger1Y)),NA())</f>
        <v>3.2462462659759335E-2</v>
      </c>
      <c r="Q2216" s="52">
        <f>IFERROR(_xll.qlIndexFixing(ONIndex1Y,I2216,TRUE,_xll.ohTrigger(RecalcTrigger,Trigger1Y)),NA())</f>
        <v>3.1998975393110474E-2</v>
      </c>
    </row>
    <row r="2217" spans="2:17" x14ac:dyDescent="0.2">
      <c r="B2217" s="46" t="s">
        <v>51</v>
      </c>
      <c r="D2217" s="49">
        <f>_xll.qlCalendarAdvance(LocalCalendar,$D2216,B2217,"f",FALSE)</f>
        <v>54855</v>
      </c>
      <c r="E2217" s="49">
        <f>_xll.qlInterestRateIndexValueDate(IndexON,D2217)</f>
        <v>54855</v>
      </c>
      <c r="F2217" s="52">
        <f>IFERROR(_xll.qlIndexFixing(IndexON,D2217,TRUE,_xll.ohTrigger(RecalcTrigger,TriggerON)),NA())</f>
        <v>2.7547855343588168E-2</v>
      </c>
      <c r="H2217" s="49">
        <f>_xll.qlCalendarAdvance(IborCalendar,$H2216,B2217,"f",FALSE)</f>
        <v>54842</v>
      </c>
      <c r="I2217" s="49">
        <f>_xll.qlInterestRateIndexValueDate(Index1M,$H2217)</f>
        <v>54844</v>
      </c>
      <c r="J2217" s="52">
        <f>IFERROR(_xll.qlIndexFixing(Index1M,$H2217,TRUE,_xll.ohTrigger(RecalcTrigger,Trigger1M)),NA())</f>
        <v>2.9098856053350528E-2</v>
      </c>
      <c r="K2217" s="52">
        <f>IFERROR(_xll.qlIndexFixing(ONIndex1M,I2217,TRUE,_xll.ohTrigger(RecalcTrigger,Trigger1M)),NA())</f>
        <v>2.9077653970723816E-2</v>
      </c>
      <c r="L2217" s="52">
        <f>IFERROR(_xll.qlIndexFixing(Index3M,H2217,TRUE,_xll.ohTrigger(RecalcTrigger,Trigger3M)),NA())</f>
        <v>3.0302964471277453E-2</v>
      </c>
      <c r="M2217" s="52">
        <f>IFERROR(_xll.qlIndexFixing(ONIndex3M,I2217,TRUE,_xll.ohTrigger(RecalcTrigger,Trigger3M)),NA())</f>
        <v>3.0221670619257068E-2</v>
      </c>
      <c r="N2217" s="52">
        <f>IFERROR(_xll.qlIndexFixing(Index6M,$H2217,TRUE,_xll.ohTrigger(RecalcTrigger,Trigger6M)),NA())</f>
        <v>3.1227736784203267E-2</v>
      </c>
      <c r="O2217" s="52">
        <f>IFERROR(_xll.qlIndexFixing(ONIndex6M,I2217,TRUE,_xll.ohTrigger(RecalcTrigger,Trigger6M)),NA())</f>
        <v>3.1044136446007897E-2</v>
      </c>
      <c r="P2217" s="52">
        <f>IFERROR(_xll.qlIndexFixing(Index1Y,$H2217,TRUE,_xll.ohTrigger(RecalcTrigger,Trigger1Y)),NA())</f>
        <v>3.2458870287286223E-2</v>
      </c>
      <c r="Q2217" s="52">
        <f>IFERROR(_xll.qlIndexFixing(ONIndex1Y,I2217,TRUE,_xll.ohTrigger(RecalcTrigger,Trigger1Y)),NA())</f>
        <v>3.1995088030685181E-2</v>
      </c>
    </row>
    <row r="2218" spans="2:17" x14ac:dyDescent="0.2">
      <c r="B2218" s="46" t="s">
        <v>51</v>
      </c>
      <c r="D2218" s="49">
        <f>_xll.qlCalendarAdvance(LocalCalendar,$D2217,B2218,"f",FALSE)</f>
        <v>54862</v>
      </c>
      <c r="E2218" s="49">
        <f>_xll.qlInterestRateIndexValueDate(IndexON,D2218)</f>
        <v>54862</v>
      </c>
      <c r="F2218" s="52">
        <f>IFERROR(_xll.qlIndexFixing(IndexON,D2218,TRUE,_xll.ohTrigger(RecalcTrigger,TriggerON)),NA())</f>
        <v>2.7542351107880947E-2</v>
      </c>
      <c r="H2218" s="49">
        <f>_xll.qlCalendarAdvance(IborCalendar,$H2217,B2218,"f",FALSE)</f>
        <v>54849</v>
      </c>
      <c r="I2218" s="49">
        <f>_xll.qlInterestRateIndexValueDate(Index1M,$H2218)</f>
        <v>54851</v>
      </c>
      <c r="J2218" s="52">
        <f>IFERROR(_xll.qlIndexFixing(Index1M,$H2218,TRUE,_xll.ohTrigger(RecalcTrigger,Trigger1M)),NA())</f>
        <v>2.9096812659336165E-2</v>
      </c>
      <c r="K2218" s="52">
        <f>IFERROR(_xll.qlIndexFixing(ONIndex1M,I2218,TRUE,_xll.ohTrigger(RecalcTrigger,Trigger1M)),NA())</f>
        <v>2.9073091108902105E-2</v>
      </c>
      <c r="L2218" s="52">
        <f>IFERROR(_xll.qlIndexFixing(Index3M,H2218,TRUE,_xll.ohTrigger(RecalcTrigger,Trigger3M)),NA())</f>
        <v>3.0303095730994465E-2</v>
      </c>
      <c r="M2218" s="52">
        <f>IFERROR(_xll.qlIndexFixing(ONIndex3M,I2218,TRUE,_xll.ohTrigger(RecalcTrigger,Trigger3M)),NA())</f>
        <v>3.0217161352643629E-2</v>
      </c>
      <c r="N2218" s="52">
        <f>IFERROR(_xll.qlIndexFixing(Index6M,$H2218,TRUE,_xll.ohTrigger(RecalcTrigger,Trigger6M)),NA())</f>
        <v>3.1228482826703482E-2</v>
      </c>
      <c r="O2218" s="52">
        <f>IFERROR(_xll.qlIndexFixing(ONIndex6M,I2218,TRUE,_xll.ohTrigger(RecalcTrigger,Trigger6M)),NA())</f>
        <v>3.1039823845224745E-2</v>
      </c>
      <c r="P2218" s="52">
        <f>IFERROR(_xll.qlIndexFixing(Index1Y,$H2218,TRUE,_xll.ohTrigger(RecalcTrigger,Trigger1Y)),NA())</f>
        <v>3.2456561542350826E-2</v>
      </c>
      <c r="Q2218" s="52">
        <f>IFERROR(_xll.qlIndexFixing(ONIndex1Y,I2218,TRUE,_xll.ohTrigger(RecalcTrigger,Trigger1Y)),NA())</f>
        <v>3.1992474251092418E-2</v>
      </c>
    </row>
    <row r="2219" spans="2:17" x14ac:dyDescent="0.2">
      <c r="B2219" s="46" t="s">
        <v>51</v>
      </c>
      <c r="D2219" s="49">
        <f>_xll.qlCalendarAdvance(LocalCalendar,$D2218,B2219,"f",FALSE)</f>
        <v>54869</v>
      </c>
      <c r="E2219" s="49">
        <f>_xll.qlInterestRateIndexValueDate(IndexON,D2219)</f>
        <v>54869</v>
      </c>
      <c r="F2219" s="52">
        <f>IFERROR(_xll.qlIndexFixing(IndexON,D2219,TRUE,_xll.ohTrigger(RecalcTrigger,TriggerON)),NA())</f>
        <v>2.7536854578489312E-2</v>
      </c>
      <c r="H2219" s="49">
        <f>_xll.qlCalendarAdvance(IborCalendar,$H2218,B2219,"f",FALSE)</f>
        <v>54856</v>
      </c>
      <c r="I2219" s="49">
        <f>_xll.qlInterestRateIndexValueDate(Index1M,$H2219)</f>
        <v>54858</v>
      </c>
      <c r="J2219" s="52">
        <f>IFERROR(_xll.qlIndexFixing(Index1M,$H2219,TRUE,_xll.ohTrigger(RecalcTrigger,Trigger1M)),NA())</f>
        <v>2.9093065790711525E-2</v>
      </c>
      <c r="K2219" s="52">
        <f>IFERROR(_xll.qlIndexFixing(ONIndex1M,I2219,TRUE,_xll.ohTrigger(RecalcTrigger,Trigger1M)),NA())</f>
        <v>2.9068521744335385E-2</v>
      </c>
      <c r="L2219" s="52">
        <f>IFERROR(_xll.qlIndexFixing(Index3M,H2219,TRUE,_xll.ohTrigger(RecalcTrigger,Trigger3M)),NA())</f>
        <v>3.0298500598513984E-2</v>
      </c>
      <c r="M2219" s="52">
        <f>IFERROR(_xll.qlIndexFixing(ONIndex3M,I2219,TRUE,_xll.ohTrigger(RecalcTrigger,Trigger3M)),NA())</f>
        <v>3.0212645293783424E-2</v>
      </c>
      <c r="N2219" s="52">
        <f>IFERROR(_xll.qlIndexFixing(Index6M,$H2219,TRUE,_xll.ohTrigger(RecalcTrigger,Trigger6M)),NA())</f>
        <v>3.1223036712666345E-2</v>
      </c>
      <c r="O2219" s="52">
        <f>IFERROR(_xll.qlIndexFixing(ONIndex6M,I2219,TRUE,_xll.ohTrigger(RecalcTrigger,Trigger6M)),NA())</f>
        <v>3.1035509718781995E-2</v>
      </c>
      <c r="P2219" s="52">
        <f>IFERROR(_xll.qlIndexFixing(Index1Y,$H2219,TRUE,_xll.ohTrigger(RecalcTrigger,Trigger1Y)),NA())</f>
        <v>3.2454253442470452E-2</v>
      </c>
      <c r="Q2219" s="52">
        <f>IFERROR(_xll.qlIndexFixing(ONIndex1Y,I2219,TRUE,_xll.ohTrigger(RecalcTrigger,Trigger1Y)),NA())</f>
        <v>3.1989903030256173E-2</v>
      </c>
    </row>
    <row r="2220" spans="2:17" x14ac:dyDescent="0.2">
      <c r="B2220" s="46" t="s">
        <v>51</v>
      </c>
      <c r="D2220" s="49">
        <f>_xll.qlCalendarAdvance(LocalCalendar,$D2219,B2220,"f",FALSE)</f>
        <v>54876</v>
      </c>
      <c r="E2220" s="49">
        <f>_xll.qlInterestRateIndexValueDate(IndexON,D2220)</f>
        <v>54876</v>
      </c>
      <c r="F2220" s="52">
        <f>IFERROR(_xll.qlIndexFixing(IndexON,D2220,TRUE,_xll.ohTrigger(RecalcTrigger,TriggerON)),NA())</f>
        <v>2.7531365755093518E-2</v>
      </c>
      <c r="H2220" s="49">
        <f>_xll.qlCalendarAdvance(IborCalendar,$H2219,B2220,"f",FALSE)</f>
        <v>54863</v>
      </c>
      <c r="I2220" s="49">
        <f>_xll.qlInterestRateIndexValueDate(Index1M,$H2220)</f>
        <v>54865</v>
      </c>
      <c r="J2220" s="52">
        <f>IFERROR(_xll.qlIndexFixing(Index1M,$H2220,TRUE,_xll.ohTrigger(RecalcTrigger,Trigger1M)),NA())</f>
        <v>2.9087620666917332E-2</v>
      </c>
      <c r="K2220" s="52">
        <f>IFERROR(_xll.qlIndexFixing(ONIndex1M,I2220,TRUE,_xll.ohTrigger(RecalcTrigger,Trigger1M)),NA())</f>
        <v>2.9063945876970365E-2</v>
      </c>
      <c r="L2220" s="52">
        <f>IFERROR(_xll.qlIndexFixing(Index3M,H2220,TRUE,_xll.ohTrigger(RecalcTrigger,Trigger3M)),NA())</f>
        <v>3.0293898627063262E-2</v>
      </c>
      <c r="M2220" s="52">
        <f>IFERROR(_xll.qlIndexFixing(ONIndex3M,I2220,TRUE,_xll.ohTrigger(RecalcTrigger,Trigger3M)),NA())</f>
        <v>3.020812244264981E-2</v>
      </c>
      <c r="N2220" s="52">
        <f>IFERROR(_xll.qlIndexFixing(Index6M,$H2220,TRUE,_xll.ohTrigger(RecalcTrigger,Trigger6M)),NA())</f>
        <v>3.1218617240349588E-2</v>
      </c>
      <c r="O2220" s="52">
        <f>IFERROR(_xll.qlIndexFixing(ONIndex6M,I2220,TRUE,_xll.ohTrigger(RecalcTrigger,Trigger6M)),NA())</f>
        <v>3.1031194066573065E-2</v>
      </c>
      <c r="P2220" s="52">
        <f>IFERROR(_xll.qlIndexFixing(Index1Y,$H2220,TRUE,_xll.ohTrigger(RecalcTrigger,Trigger1Y)),NA())</f>
        <v>3.2451944774814272E-2</v>
      </c>
      <c r="Q2220" s="52">
        <f>IFERROR(_xll.qlIndexFixing(ONIndex1Y,I2220,TRUE,_xll.ohTrigger(RecalcTrigger,Trigger1Y)),NA())</f>
        <v>3.1987374368203092E-2</v>
      </c>
    </row>
    <row r="2221" spans="2:17" x14ac:dyDescent="0.2">
      <c r="B2221" s="46" t="s">
        <v>51</v>
      </c>
      <c r="D2221" s="49">
        <f>_xll.qlCalendarAdvance(LocalCalendar,$D2220,B2221,"f",FALSE)</f>
        <v>54883</v>
      </c>
      <c r="E2221" s="49">
        <f>_xll.qlInterestRateIndexValueDate(IndexON,D2221)</f>
        <v>54883</v>
      </c>
      <c r="F2221" s="52">
        <f>IFERROR(_xll.qlIndexFixing(IndexON,D2221,TRUE,_xll.ohTrigger(RecalcTrigger,TriggerON)),NA())</f>
        <v>2.7525884638093245E-2</v>
      </c>
      <c r="H2221" s="49">
        <f>_xll.qlCalendarAdvance(IborCalendar,$H2220,B2221,"f",FALSE)</f>
        <v>54870</v>
      </c>
      <c r="I2221" s="49">
        <f>_xll.qlInterestRateIndexValueDate(Index1M,$H2221)</f>
        <v>54872</v>
      </c>
      <c r="J2221" s="52">
        <f>IFERROR(_xll.qlIndexFixing(Index1M,$H2221,TRUE,_xll.ohTrigger(RecalcTrigger,Trigger1M)),NA())</f>
        <v>2.9083014896984147E-2</v>
      </c>
      <c r="K2221" s="52">
        <f>IFERROR(_xll.qlIndexFixing(ONIndex1M,I2221,TRUE,_xll.ohTrigger(RecalcTrigger,Trigger1M)),NA())</f>
        <v>2.9059363506913627E-2</v>
      </c>
      <c r="L2221" s="52">
        <f>IFERROR(_xll.qlIndexFixing(Index3M,H2221,TRUE,_xll.ohTrigger(RecalcTrigger,Trigger3M)),NA())</f>
        <v>3.0289289816667814E-2</v>
      </c>
      <c r="M2221" s="52">
        <f>IFERROR(_xll.qlIndexFixing(ONIndex3M,I2221,TRUE,_xll.ohTrigger(RecalcTrigger,Trigger3M)),NA())</f>
        <v>3.020359279926943E-2</v>
      </c>
      <c r="N2221" s="52">
        <f>IFERROR(_xll.qlIndexFixing(Index6M,$H2221,TRUE,_xll.ohTrigger(RecalcTrigger,Trigger6M)),NA())</f>
        <v>3.1214193330372647E-2</v>
      </c>
      <c r="O2221" s="52">
        <f>IFERROR(_xll.qlIndexFixing(ONIndex6M,I2221,TRUE,_xll.ohTrigger(RecalcTrigger,Trigger6M)),NA())</f>
        <v>3.1026876888757826E-2</v>
      </c>
      <c r="P2221" s="52">
        <f>IFERROR(_xll.qlIndexFixing(Index1Y,$H2221,TRUE,_xll.ohTrigger(RecalcTrigger,Trigger1Y)),NA())</f>
        <v>3.2449634326564114E-2</v>
      </c>
      <c r="Q2221" s="52">
        <f>IFERROR(_xll.qlIndexFixing(ONIndex1Y,I2221,TRUE,_xll.ohTrigger(RecalcTrigger,Trigger1Y)),NA())</f>
        <v>3.1984888265013112E-2</v>
      </c>
    </row>
    <row r="2222" spans="2:17" x14ac:dyDescent="0.2">
      <c r="B2222" s="46" t="s">
        <v>51</v>
      </c>
      <c r="D2222" s="49">
        <f>_xll.qlCalendarAdvance(LocalCalendar,$D2221,B2222,"f",FALSE)</f>
        <v>54890</v>
      </c>
      <c r="E2222" s="49">
        <f>_xll.qlInterestRateIndexValueDate(IndexON,D2222)</f>
        <v>54890</v>
      </c>
      <c r="F2222" s="52">
        <f>IFERROR(_xll.qlIndexFixing(IndexON,D2222,TRUE,_xll.ohTrigger(RecalcTrigger,TriggerON)),NA())</f>
        <v>2.7520411227168751E-2</v>
      </c>
      <c r="H2222" s="49">
        <f>_xll.qlCalendarAdvance(IborCalendar,$H2221,B2222,"f",FALSE)</f>
        <v>54877</v>
      </c>
      <c r="I2222" s="49">
        <f>_xll.qlInterestRateIndexValueDate(Index1M,$H2222)</f>
        <v>54879</v>
      </c>
      <c r="J2222" s="52">
        <f>IFERROR(_xll.qlIndexFixing(Index1M,$H2222,TRUE,_xll.ohTrigger(RecalcTrigger,Trigger1M)),NA())</f>
        <v>2.9079245969596546E-2</v>
      </c>
      <c r="K2222" s="52">
        <f>IFERROR(_xll.qlIndexFixing(ONIndex1M,I2222,TRUE,_xll.ohTrigger(RecalcTrigger,Trigger1M)),NA())</f>
        <v>2.9054774634085234E-2</v>
      </c>
      <c r="L2222" s="52">
        <f>IFERROR(_xll.qlIndexFixing(Index3M,H2222,TRUE,_xll.ohTrigger(RecalcTrigger,Trigger3M)),NA())</f>
        <v>3.0281855638161485E-2</v>
      </c>
      <c r="M2222" s="52">
        <f>IFERROR(_xll.qlIndexFixing(ONIndex3M,I2222,TRUE,_xll.ohTrigger(RecalcTrigger,Trigger3M)),NA())</f>
        <v>3.0199056363642285E-2</v>
      </c>
      <c r="N2222" s="52">
        <f>IFERROR(_xll.qlIndexFixing(Index6M,$H2222,TRUE,_xll.ohTrigger(RecalcTrigger,Trigger6M)),NA())</f>
        <v>3.1209764735409037E-2</v>
      </c>
      <c r="O2222" s="52">
        <f>IFERROR(_xll.qlIndexFixing(ONIndex6M,I2222,TRUE,_xll.ohTrigger(RecalcTrigger,Trigger6M)),NA())</f>
        <v>3.1022558185149762E-2</v>
      </c>
      <c r="P2222" s="52">
        <f>IFERROR(_xll.qlIndexFixing(Index1Y,$H2222,TRUE,_xll.ohTrigger(RecalcTrigger,Trigger1Y)),NA())</f>
        <v>3.2448595484600946E-2</v>
      </c>
      <c r="Q2222" s="52">
        <f>IFERROR(_xll.qlIndexFixing(ONIndex1Y,I2222,TRUE,_xll.ohTrigger(RecalcTrigger,Trigger1Y)),NA())</f>
        <v>3.1982444720632941E-2</v>
      </c>
    </row>
    <row r="2223" spans="2:17" x14ac:dyDescent="0.2">
      <c r="B2223" s="46" t="s">
        <v>51</v>
      </c>
      <c r="D2223" s="49">
        <f>_xll.qlCalendarAdvance(LocalCalendar,$D2222,B2223,"f",FALSE)</f>
        <v>54897</v>
      </c>
      <c r="E2223" s="49">
        <f>_xll.qlInterestRateIndexValueDate(IndexON,D2223)</f>
        <v>54897</v>
      </c>
      <c r="F2223" s="52">
        <f>IFERROR(_xll.qlIndexFixing(IndexON,D2223,TRUE,_xll.ohTrigger(RecalcTrigger,TriggerON)),NA())</f>
        <v>2.7514945522320033E-2</v>
      </c>
      <c r="H2223" s="49">
        <f>_xll.qlCalendarAdvance(IborCalendar,$H2222,B2223,"f",FALSE)</f>
        <v>54884</v>
      </c>
      <c r="I2223" s="49">
        <f>_xll.qlInterestRateIndexValueDate(Index1M,$H2223)</f>
        <v>54890</v>
      </c>
      <c r="J2223" s="52">
        <f>IFERROR(_xll.qlIndexFixing(Index1M,$H2223,TRUE,_xll.ohTrigger(RecalcTrigger,Trigger1M)),NA())</f>
        <v>2.9070299493280771E-2</v>
      </c>
      <c r="K2223" s="52">
        <f>IFERROR(_xll.qlIndexFixing(ONIndex1M,I2223,TRUE,_xll.ohTrigger(RecalcTrigger,Trigger1M)),NA())</f>
        <v>2.904586429615108E-2</v>
      </c>
      <c r="L2223" s="52">
        <f>IFERROR(_xll.qlIndexFixing(Index3M,H2223,TRUE,_xll.ohTrigger(RecalcTrigger,Trigger3M)),NA())</f>
        <v>3.0274592786287285E-2</v>
      </c>
      <c r="M2223" s="52">
        <f>IFERROR(_xll.qlIndexFixing(ONIndex3M,I2223,TRUE,_xll.ohTrigger(RecalcTrigger,Trigger3M)),NA())</f>
        <v>3.019003216180316E-2</v>
      </c>
      <c r="N2223" s="52">
        <f>IFERROR(_xll.qlIndexFixing(Index6M,$H2223,TRUE,_xll.ohTrigger(RecalcTrigger,Trigger6M)),NA())</f>
        <v>3.120074291724376E-2</v>
      </c>
      <c r="O2223" s="52">
        <f>IFERROR(_xll.qlIndexFixing(ONIndex6M,I2223,TRUE,_xll.ohTrigger(RecalcTrigger,Trigger6M)),NA())</f>
        <v>3.10137140887079E-2</v>
      </c>
      <c r="P2223" s="52">
        <f>IFERROR(_xll.qlIndexFixing(Index1Y,$H2223,TRUE,_xll.ohTrigger(RecalcTrigger,Trigger1Y)),NA())</f>
        <v>3.2441131403487151E-2</v>
      </c>
      <c r="Q2223" s="52">
        <f>IFERROR(_xll.qlIndexFixing(ONIndex1Y,I2223,TRUE,_xll.ohTrigger(RecalcTrigger,Trigger1Y)),NA())</f>
        <v>3.1976187183051508E-2</v>
      </c>
    </row>
    <row r="2224" spans="2:17" x14ac:dyDescent="0.2">
      <c r="B2224" s="46" t="s">
        <v>51</v>
      </c>
      <c r="D2224" s="49">
        <f>_xll.qlCalendarAdvance(LocalCalendar,$D2223,B2224,"f",FALSE)</f>
        <v>54904</v>
      </c>
      <c r="E2224" s="49">
        <f>_xll.qlInterestRateIndexValueDate(IndexON,D2224)</f>
        <v>54904</v>
      </c>
      <c r="F2224" s="52">
        <f>IFERROR(_xll.qlIndexFixing(IndexON,D2224,TRUE,_xll.ohTrigger(RecalcTrigger,TriggerON)),NA())</f>
        <v>2.7509487523706966E-2</v>
      </c>
      <c r="H2224" s="49">
        <f>_xll.qlCalendarAdvance(IborCalendar,$H2223,B2224,"f",FALSE)</f>
        <v>54891</v>
      </c>
      <c r="I2224" s="49">
        <f>_xll.qlInterestRateIndexValueDate(Index1M,$H2224)</f>
        <v>54893</v>
      </c>
      <c r="J2224" s="52">
        <f>IFERROR(_xll.qlIndexFixing(Index1M,$H2224,TRUE,_xll.ohTrigger(RecalcTrigger,Trigger1M)),NA())</f>
        <v>2.9069158492400413E-2</v>
      </c>
      <c r="K2224" s="52">
        <f>IFERROR(_xll.qlIndexFixing(ONIndex1M,I2224,TRUE,_xll.ohTrigger(RecalcTrigger,Trigger1M)),NA())</f>
        <v>2.9045577380166776E-2</v>
      </c>
      <c r="L2224" s="52">
        <f>IFERROR(_xll.qlIndexFixing(Index3M,H2224,TRUE,_xll.ohTrigger(RecalcTrigger,Trigger3M)),NA())</f>
        <v>3.0272609078218268E-2</v>
      </c>
      <c r="M2224" s="52">
        <f>IFERROR(_xll.qlIndexFixing(ONIndex3M,I2224,TRUE,_xll.ohTrigger(RecalcTrigger,Trigger3M)),NA())</f>
        <v>3.0189963115514473E-2</v>
      </c>
      <c r="N2224" s="52">
        <f>IFERROR(_xll.qlIndexFixing(Index6M,$H2224,TRUE,_xll.ohTrigger(RecalcTrigger,Trigger6M)),NA())</f>
        <v>3.1200892501230565E-2</v>
      </c>
      <c r="O2224" s="52">
        <f>IFERROR(_xll.qlIndexFixing(ONIndex6M,I2224,TRUE,_xll.ohTrigger(RecalcTrigger,Trigger6M)),NA())</f>
        <v>3.1013916200874903E-2</v>
      </c>
      <c r="P2224" s="52">
        <f>IFERROR(_xll.qlIndexFixing(Index1Y,$H2224,TRUE,_xll.ohTrigger(RecalcTrigger,Trigger1Y)),NA())</f>
        <v>3.2442680170220589E-2</v>
      </c>
      <c r="Q2224" s="52">
        <f>IFERROR(_xll.qlIndexFixing(ONIndex1Y,I2224,TRUE,_xll.ohTrigger(RecalcTrigger,Trigger1Y)),NA())</f>
        <v>3.1977685308168802E-2</v>
      </c>
    </row>
    <row r="2225" spans="2:17" x14ac:dyDescent="0.2">
      <c r="B2225" s="46" t="s">
        <v>51</v>
      </c>
      <c r="D2225" s="49">
        <f>_xll.qlCalendarAdvance(LocalCalendar,$D2224,B2225,"f",FALSE)</f>
        <v>54911</v>
      </c>
      <c r="E2225" s="49">
        <f>_xll.qlInterestRateIndexValueDate(IndexON,D2225)</f>
        <v>54911</v>
      </c>
      <c r="F2225" s="52">
        <f>IFERROR(_xll.qlIndexFixing(IndexON,D2225,TRUE,_xll.ohTrigger(RecalcTrigger,TriggerON)),NA())</f>
        <v>2.7504037231249612E-2</v>
      </c>
      <c r="H2225" s="49">
        <f>_xll.qlCalendarAdvance(IborCalendar,$H2224,B2225,"f",FALSE)</f>
        <v>54898</v>
      </c>
      <c r="I2225" s="49">
        <f>_xll.qlInterestRateIndexValueDate(Index1M,$H2225)</f>
        <v>54900</v>
      </c>
      <c r="J2225" s="52">
        <f>IFERROR(_xll.qlIndexFixing(Index1M,$H2225,TRUE,_xll.ohTrigger(RecalcTrigger,Trigger1M)),NA())</f>
        <v>2.9064526659305277E-2</v>
      </c>
      <c r="K2225" s="52">
        <f>IFERROR(_xll.qlIndexFixing(ONIndex1M,I2225,TRUE,_xll.ohTrigger(RecalcTrigger,Trigger1M)),NA())</f>
        <v>2.9040968999130001E-2</v>
      </c>
      <c r="L2225" s="52">
        <f>IFERROR(_xll.qlIndexFixing(Index3M,H2225,TRUE,_xll.ohTrigger(RecalcTrigger,Trigger3M)),NA())</f>
        <v>3.0267975542272129E-2</v>
      </c>
      <c r="M2225" s="52">
        <f>IFERROR(_xll.qlIndexFixing(ONIndex3M,I2225,TRUE,_xll.ohTrigger(RecalcTrigger,Trigger3M)),NA())</f>
        <v>3.0185406303093743E-2</v>
      </c>
      <c r="N2225" s="52">
        <f>IFERROR(_xll.qlIndexFixing(Index6M,$H2225,TRUE,_xll.ohTrigger(RecalcTrigger,Trigger6M)),NA())</f>
        <v>3.1196448367375267E-2</v>
      </c>
      <c r="O2225" s="52">
        <f>IFERROR(_xll.qlIndexFixing(ONIndex6M,I2225,TRUE,_xll.ohTrigger(RecalcTrigger,Trigger6M)),NA())</f>
        <v>3.1009592920181461E-2</v>
      </c>
      <c r="P2225" s="52">
        <f>IFERROR(_xll.qlIndexFixing(Index1Y,$H2225,TRUE,_xll.ohTrigger(RecalcTrigger,Trigger1Y)),NA())</f>
        <v>3.2440350471622414E-2</v>
      </c>
      <c r="Q2225" s="52">
        <f>IFERROR(_xll.qlIndexFixing(ONIndex1Y,I2225,TRUE,_xll.ohTrigger(RecalcTrigger,Trigger1Y)),NA())</f>
        <v>3.1975369440191415E-2</v>
      </c>
    </row>
    <row r="2226" spans="2:17" x14ac:dyDescent="0.2">
      <c r="B2226" s="46" t="s">
        <v>51</v>
      </c>
      <c r="D2226" s="49">
        <f>_xll.qlCalendarAdvance(LocalCalendar,$D2225,B2226,"f",FALSE)</f>
        <v>54918</v>
      </c>
      <c r="E2226" s="49">
        <f>_xll.qlInterestRateIndexValueDate(IndexON,D2226)</f>
        <v>54918</v>
      </c>
      <c r="F2226" s="52">
        <f>IFERROR(_xll.qlIndexFixing(IndexON,D2226,TRUE,_xll.ohTrigger(RecalcTrigger,TriggerON)),NA())</f>
        <v>2.7498594644947971E-2</v>
      </c>
      <c r="H2226" s="49">
        <f>_xll.qlCalendarAdvance(IborCalendar,$H2225,B2226,"f",FALSE)</f>
        <v>54905</v>
      </c>
      <c r="I2226" s="49">
        <f>_xll.qlInterestRateIndexValueDate(Index1M,$H2226)</f>
        <v>54907</v>
      </c>
      <c r="J2226" s="52">
        <f>IFERROR(_xll.qlIndexFixing(Index1M,$H2226,TRUE,_xll.ohTrigger(RecalcTrigger,Trigger1M)),NA())</f>
        <v>2.9060728313815287E-2</v>
      </c>
      <c r="K2226" s="52">
        <f>IFERROR(_xll.qlIndexFixing(ONIndex1M,I2226,TRUE,_xll.ohTrigger(RecalcTrigger,Trigger1M)),NA())</f>
        <v>2.9037195089578471E-2</v>
      </c>
      <c r="L2226" s="52">
        <f>IFERROR(_xll.qlIndexFixing(Index3M,H2226,TRUE,_xll.ohTrigger(RecalcTrigger,Trigger3M)),NA())</f>
        <v>3.0263335169038331E-2</v>
      </c>
      <c r="M2226" s="52">
        <f>IFERROR(_xll.qlIndexFixing(ONIndex3M,I2226,TRUE,_xll.ohTrigger(RecalcTrigger,Trigger3M)),NA())</f>
        <v>3.0181781443894273E-2</v>
      </c>
      <c r="N2226" s="52">
        <f>IFERROR(_xll.qlIndexFixing(Index6M,$H2226,TRUE,_xll.ohTrigger(RecalcTrigger,Trigger6M)),NA())</f>
        <v>3.11919985592507E-2</v>
      </c>
      <c r="O2226" s="52">
        <f>IFERROR(_xll.qlIndexFixing(ONIndex6M,I2226,TRUE,_xll.ohTrigger(RecalcTrigger,Trigger6M)),NA())</f>
        <v>3.1006294204281026E-2</v>
      </c>
      <c r="P2226" s="52">
        <f>IFERROR(_xll.qlIndexFixing(Index1Y,$H2226,TRUE,_xll.ohTrigger(RecalcTrigger,Trigger1Y)),NA())</f>
        <v>3.2434205669555835E-2</v>
      </c>
      <c r="Q2226" s="52">
        <f>IFERROR(_xll.qlIndexFixing(ONIndex1Y,I2226,TRUE,_xll.ohTrigger(RecalcTrigger,Trigger1Y)),NA())</f>
        <v>3.1974355366992668E-2</v>
      </c>
    </row>
    <row r="2227" spans="2:17" x14ac:dyDescent="0.2">
      <c r="B2227" s="46" t="s">
        <v>51</v>
      </c>
      <c r="D2227" s="49">
        <f>_xll.qlCalendarAdvance(LocalCalendar,$D2226,B2227,"f",FALSE)</f>
        <v>54925</v>
      </c>
      <c r="E2227" s="49">
        <f>_xll.qlInterestRateIndexValueDate(IndexON,D2227)</f>
        <v>54925</v>
      </c>
      <c r="F2227" s="52">
        <f>IFERROR(_xll.qlIndexFixing(IndexON,D2227,TRUE,_xll.ohTrigger(RecalcTrigger,TriggerON)),NA())</f>
        <v>2.7493159764722108E-2</v>
      </c>
      <c r="H2227" s="49">
        <f>_xll.qlCalendarAdvance(IborCalendar,$H2226,B2227,"f",FALSE)</f>
        <v>54912</v>
      </c>
      <c r="I2227" s="49">
        <f>_xll.qlInterestRateIndexValueDate(Index1M,$H2227)</f>
        <v>54914</v>
      </c>
      <c r="J2227" s="52">
        <f>IFERROR(_xll.qlIndexFixing(Index1M,$H2227,TRUE,_xll.ohTrigger(RecalcTrigger,Trigger1M)),NA())</f>
        <v>2.9055243445793827E-2</v>
      </c>
      <c r="K2227" s="52">
        <f>IFERROR(_xll.qlIndexFixing(ONIndex1M,I2227,TRUE,_xll.ohTrigger(RecalcTrigger,Trigger1M)),NA())</f>
        <v>2.9031732728741488E-2</v>
      </c>
      <c r="L2227" s="52">
        <f>IFERROR(_xll.qlIndexFixing(Index3M,H2227,TRUE,_xll.ohTrigger(RecalcTrigger,Trigger3M)),NA())</f>
        <v>3.0261493337846161E-2</v>
      </c>
      <c r="M2227" s="52">
        <f>IFERROR(_xll.qlIndexFixing(ONIndex3M,I2227,TRUE,_xll.ohTrigger(RecalcTrigger,Trigger3M)),NA())</f>
        <v>3.0176272301405405E-2</v>
      </c>
      <c r="N2227" s="52">
        <f>IFERROR(_xll.qlIndexFixing(Index6M,$H2227,TRUE,_xll.ohTrigger(RecalcTrigger,Trigger6M)),NA())</f>
        <v>3.1187542829543339E-2</v>
      </c>
      <c r="O2227" s="52">
        <f>IFERROR(_xll.qlIndexFixing(ONIndex6M,I2227,TRUE,_xll.ohTrigger(RecalcTrigger,Trigger6M)),NA())</f>
        <v>3.1000941781735847E-2</v>
      </c>
      <c r="P2227" s="52">
        <f>IFERROR(_xll.qlIndexFixing(Index1Y,$H2227,TRUE,_xll.ohTrigger(RecalcTrigger,Trigger1Y)),NA())</f>
        <v>3.2435666328103137E-2</v>
      </c>
      <c r="Q2227" s="52">
        <f>IFERROR(_xll.qlIndexFixing(ONIndex1Y,I2227,TRUE,_xll.ohTrigger(RecalcTrigger,Trigger1Y)),NA())</f>
        <v>3.1970865380452906E-2</v>
      </c>
    </row>
    <row r="2228" spans="2:17" x14ac:dyDescent="0.2">
      <c r="B2228" s="46" t="s">
        <v>51</v>
      </c>
      <c r="D2228" s="49">
        <f>_xll.qlCalendarAdvance(LocalCalendar,$D2227,B2228,"f",FALSE)</f>
        <v>54932</v>
      </c>
      <c r="E2228" s="49">
        <f>_xll.qlInterestRateIndexValueDate(IndexON,D2228)</f>
        <v>54932</v>
      </c>
      <c r="F2228" s="52">
        <f>IFERROR(_xll.qlIndexFixing(IndexON,D2228,TRUE,_xll.ohTrigger(RecalcTrigger,TriggerON)),NA())</f>
        <v>2.7487732590811831E-2</v>
      </c>
      <c r="H2228" s="49">
        <f>_xll.qlCalendarAdvance(IborCalendar,$H2227,B2228,"f",FALSE)</f>
        <v>54919</v>
      </c>
      <c r="I2228" s="49">
        <f>_xll.qlInterestRateIndexValueDate(Index1M,$H2228)</f>
        <v>54921</v>
      </c>
      <c r="J2228" s="52">
        <f>IFERROR(_xll.qlIndexFixing(Index1M,$H2228,TRUE,_xll.ohTrigger(RecalcTrigger,Trigger1M)),NA())</f>
        <v>2.9050592065403297E-2</v>
      </c>
      <c r="K2228" s="52">
        <f>IFERROR(_xll.qlIndexFixing(ONIndex1M,I2228,TRUE,_xll.ohTrigger(RecalcTrigger,Trigger1M)),NA())</f>
        <v>2.9027104839496332E-2</v>
      </c>
      <c r="L2228" s="52">
        <f>IFERROR(_xll.qlIndexFixing(Index3M,H2228,TRUE,_xll.ohTrigger(RecalcTrigger,Trigger3M)),NA())</f>
        <v>3.0256836655528113E-2</v>
      </c>
      <c r="M2228" s="52">
        <f>IFERROR(_xll.qlIndexFixing(ONIndex3M,I2228,TRUE,_xll.ohTrigger(RecalcTrigger,Trigger3M)),NA())</f>
        <v>3.0171695112244379E-2</v>
      </c>
      <c r="N2228" s="52">
        <f>IFERROR(_xll.qlIndexFixing(Index6M,$H2228,TRUE,_xll.ohTrigger(RecalcTrigger,Trigger6M)),NA())</f>
        <v>3.1183080930940531E-2</v>
      </c>
      <c r="O2228" s="52">
        <f>IFERROR(_xll.qlIndexFixing(ONIndex6M,I2228,TRUE,_xll.ohTrigger(RecalcTrigger,Trigger6M)),NA())</f>
        <v>3.0996613923983674E-2</v>
      </c>
      <c r="P2228" s="52">
        <f>IFERROR(_xll.qlIndexFixing(Index1Y,$H2228,TRUE,_xll.ohTrigger(RecalcTrigger,Trigger1Y)),NA())</f>
        <v>3.2433309457689428E-2</v>
      </c>
      <c r="Q2228" s="52">
        <f>IFERROR(_xll.qlIndexFixing(ONIndex1Y,I2228,TRUE,_xll.ohTrigger(RecalcTrigger,Trigger1Y)),NA())</f>
        <v>3.1968677188798367E-2</v>
      </c>
    </row>
    <row r="2229" spans="2:17" x14ac:dyDescent="0.2">
      <c r="B2229" s="46" t="s">
        <v>51</v>
      </c>
      <c r="D2229" s="49">
        <f>_xll.qlCalendarAdvance(LocalCalendar,$D2228,B2229,"f",FALSE)</f>
        <v>54939</v>
      </c>
      <c r="E2229" s="49">
        <f>_xll.qlInterestRateIndexValueDate(IndexON,D2229)</f>
        <v>54939</v>
      </c>
      <c r="F2229" s="52">
        <f>IFERROR(_xll.qlIndexFixing(IndexON,D2229,TRUE,_xll.ohTrigger(RecalcTrigger,TriggerON)),NA())</f>
        <v>2.7482313122977331E-2</v>
      </c>
      <c r="H2229" s="49">
        <f>_xll.qlCalendarAdvance(IborCalendar,$H2228,B2229,"f",FALSE)</f>
        <v>54926</v>
      </c>
      <c r="I2229" s="49">
        <f>_xll.qlInterestRateIndexValueDate(Index1M,$H2229)</f>
        <v>54928</v>
      </c>
      <c r="J2229" s="52">
        <f>IFERROR(_xll.qlIndexFixing(Index1M,$H2229,TRUE,_xll.ohTrigger(RecalcTrigger,Trigger1M)),NA())</f>
        <v>2.9045934169262249E-2</v>
      </c>
      <c r="K2229" s="52">
        <f>IFERROR(_xll.qlIndexFixing(ONIndex1M,I2229,TRUE,_xll.ohTrigger(RecalcTrigger,Trigger1M)),NA())</f>
        <v>2.9022470447506166E-2</v>
      </c>
      <c r="L2229" s="52">
        <f>IFERROR(_xll.qlIndexFixing(Index3M,H2229,TRUE,_xll.ohTrigger(RecalcTrigger,Trigger3M)),NA())</f>
        <v>3.0252173134465175E-2</v>
      </c>
      <c r="M2229" s="52">
        <f>IFERROR(_xll.qlIndexFixing(ONIndex3M,I2229,TRUE,_xll.ohTrigger(RecalcTrigger,Trigger3M)),NA())</f>
        <v>3.0167111130756652E-2</v>
      </c>
      <c r="N2229" s="52">
        <f>IFERROR(_xll.qlIndexFixing(Index6M,$H2229,TRUE,_xll.ohTrigger(RecalcTrigger,Trigger6M)),NA())</f>
        <v>3.1178612616130481E-2</v>
      </c>
      <c r="O2229" s="52">
        <f>IFERROR(_xll.qlIndexFixing(ONIndex6M,I2229,TRUE,_xll.ohTrigger(RecalcTrigger,Trigger6M)),NA())</f>
        <v>3.099228454046532E-2</v>
      </c>
      <c r="P2229" s="52">
        <f>IFERROR(_xll.qlIndexFixing(Index1Y,$H2229,TRUE,_xll.ohTrigger(RecalcTrigger,Trigger1Y)),NA())</f>
        <v>3.2430941104530715E-2</v>
      </c>
      <c r="Q2229" s="52">
        <f>IFERROR(_xll.qlIndexFixing(ONIndex1Y,I2229,TRUE,_xll.ohTrigger(RecalcTrigger,Trigger1Y)),NA())</f>
        <v>3.1966531555926991E-2</v>
      </c>
    </row>
    <row r="2230" spans="2:17" x14ac:dyDescent="0.2">
      <c r="B2230" s="46" t="s">
        <v>51</v>
      </c>
      <c r="D2230" s="49">
        <f>_xll.qlCalendarAdvance(LocalCalendar,$D2229,B2230,"f",FALSE)</f>
        <v>54946</v>
      </c>
      <c r="E2230" s="49">
        <f>_xll.qlInterestRateIndexValueDate(IndexON,D2230)</f>
        <v>54946</v>
      </c>
      <c r="F2230" s="52">
        <f>IFERROR(_xll.qlIndexFixing(IndexON,D2230,TRUE,_xll.ohTrigger(RecalcTrigger,TriggerON)),NA())</f>
        <v>2.7476901361218609E-2</v>
      </c>
      <c r="H2230" s="49">
        <f>_xll.qlCalendarAdvance(IborCalendar,$H2229,B2230,"f",FALSE)</f>
        <v>54933</v>
      </c>
      <c r="I2230" s="49">
        <f>_xll.qlInterestRateIndexValueDate(Index1M,$H2230)</f>
        <v>54935</v>
      </c>
      <c r="J2230" s="52">
        <f>IFERROR(_xll.qlIndexFixing(Index1M,$H2230,TRUE,_xll.ohTrigger(RecalcTrigger,Trigger1M)),NA())</f>
        <v>2.9041269757378415E-2</v>
      </c>
      <c r="K2230" s="52">
        <f>IFERROR(_xll.qlIndexFixing(ONIndex1M,I2230,TRUE,_xll.ohTrigger(RecalcTrigger,Trigger1M)),NA())</f>
        <v>2.9018667175395585E-2</v>
      </c>
      <c r="L2230" s="52">
        <f>IFERROR(_xll.qlIndexFixing(Index3M,H2230,TRUE,_xll.ohTrigger(RecalcTrigger,Trigger3M)),NA())</f>
        <v>3.0248435201347887E-2</v>
      </c>
      <c r="M2230" s="52">
        <f>IFERROR(_xll.qlIndexFixing(ONIndex3M,I2230,TRUE,_xll.ohTrigger(RecalcTrigger,Trigger3M)),NA())</f>
        <v>3.0163455626310842E-2</v>
      </c>
      <c r="N2230" s="52">
        <f>IFERROR(_xll.qlIndexFixing(Index6M,$H2230,TRUE,_xll.ohTrigger(RecalcTrigger,Trigger6M)),NA())</f>
        <v>3.1174137637807017E-2</v>
      </c>
      <c r="O2230" s="52">
        <f>IFERROR(_xll.qlIndexFixing(ONIndex6M,I2230,TRUE,_xll.ohTrigger(RecalcTrigger,Trigger6M)),NA())</f>
        <v>3.0988977795134431E-2</v>
      </c>
      <c r="P2230" s="52">
        <f>IFERROR(_xll.qlIndexFixing(Index1Y,$H2230,TRUE,_xll.ohTrigger(RecalcTrigger,Trigger1Y)),NA())</f>
        <v>3.242982284822208E-2</v>
      </c>
      <c r="Q2230" s="52">
        <f>IFERROR(_xll.qlIndexFixing(ONIndex1Y,I2230,TRUE,_xll.ohTrigger(RecalcTrigger,Trigger1Y)),NA())</f>
        <v>3.1965699108982282E-2</v>
      </c>
    </row>
    <row r="2231" spans="2:17" x14ac:dyDescent="0.2">
      <c r="B2231" s="46" t="s">
        <v>51</v>
      </c>
      <c r="D2231" s="49">
        <f>_xll.qlCalendarAdvance(LocalCalendar,$D2230,B2231,"f",FALSE)</f>
        <v>54953</v>
      </c>
      <c r="E2231" s="49">
        <f>_xll.qlInterestRateIndexValueDate(IndexON,D2231)</f>
        <v>54953</v>
      </c>
      <c r="F2231" s="52">
        <f>IFERROR(_xll.qlIndexFixing(IndexON,D2231,TRUE,_xll.ohTrigger(RecalcTrigger,TriggerON)),NA())</f>
        <v>2.74714973056156E-2</v>
      </c>
      <c r="H2231" s="49">
        <f>_xll.qlCalendarAdvance(IborCalendar,$H2230,B2231,"f",FALSE)</f>
        <v>54940</v>
      </c>
      <c r="I2231" s="49">
        <f>_xll.qlInterestRateIndexValueDate(Index1M,$H2231)</f>
        <v>54942</v>
      </c>
      <c r="J2231" s="52">
        <f>IFERROR(_xll.qlIndexFixing(Index1M,$H2231,TRUE,_xll.ohTrigger(RecalcTrigger,Trigger1M)),NA())</f>
        <v>2.9037434628981784E-2</v>
      </c>
      <c r="K2231" s="52">
        <f>IFERROR(_xll.qlIndexFixing(ONIndex1M,I2231,TRUE,_xll.ohTrigger(RecalcTrigger,Trigger1M)),NA())</f>
        <v>2.9013182155184225E-2</v>
      </c>
      <c r="L2231" s="52">
        <f>IFERROR(_xll.qlIndexFixing(Index3M,H2231,TRUE,_xll.ohTrigger(RecalcTrigger,Trigger3M)),NA())</f>
        <v>3.0243757122927248E-2</v>
      </c>
      <c r="M2231" s="52">
        <f>IFERROR(_xll.qlIndexFixing(ONIndex3M,I2231,TRUE,_xll.ohTrigger(RecalcTrigger,Trigger3M)),NA())</f>
        <v>3.0157922791040903E-2</v>
      </c>
      <c r="N2231" s="52">
        <f>IFERROR(_xll.qlIndexFixing(Index6M,$H2231,TRUE,_xll.ohTrigger(RecalcTrigger,Trigger6M)),NA())</f>
        <v>3.1169655748663525E-2</v>
      </c>
      <c r="O2231" s="52">
        <f>IFERROR(_xll.qlIndexFixing(ONIndex6M,I2231,TRUE,_xll.ohTrigger(RecalcTrigger,Trigger6M)),NA())</f>
        <v>3.0983621196369882E-2</v>
      </c>
      <c r="P2231" s="52">
        <f>IFERROR(_xll.qlIndexFixing(Index1Y,$H2231,TRUE,_xll.ohTrigger(RecalcTrigger,Trigger1Y)),NA())</f>
        <v>3.2426165099119178E-2</v>
      </c>
      <c r="Q2231" s="52">
        <f>IFERROR(_xll.qlIndexFixing(ONIndex1Y,I2231,TRUE,_xll.ohTrigger(RecalcTrigger,Trigger1Y)),NA())</f>
        <v>3.1962367966453797E-2</v>
      </c>
    </row>
    <row r="2232" spans="2:17" x14ac:dyDescent="0.2">
      <c r="B2232" s="46" t="s">
        <v>51</v>
      </c>
      <c r="D2232" s="49">
        <f>_xll.qlCalendarAdvance(LocalCalendar,$D2231,B2232,"f",FALSE)</f>
        <v>54960</v>
      </c>
      <c r="E2232" s="49">
        <f>_xll.qlInterestRateIndexValueDate(IndexON,D2232)</f>
        <v>54960</v>
      </c>
      <c r="F2232" s="52">
        <f>IFERROR(_xll.qlIndexFixing(IndexON,D2232,TRUE,_xll.ohTrigger(RecalcTrigger,TriggerON)),NA())</f>
        <v>2.7466100956408113E-2</v>
      </c>
      <c r="H2232" s="49">
        <f>_xll.qlCalendarAdvance(IborCalendar,$H2231,B2232,"f",FALSE)</f>
        <v>54947</v>
      </c>
      <c r="I2232" s="49">
        <f>_xll.qlInterestRateIndexValueDate(Index1M,$H2232)</f>
        <v>54949</v>
      </c>
      <c r="J2232" s="52">
        <f>IFERROR(_xll.qlIndexFixing(Index1M,$H2232,TRUE,_xll.ohTrigger(RecalcTrigger,Trigger1M)),NA())</f>
        <v>2.9031921386423652E-2</v>
      </c>
      <c r="K2232" s="52">
        <f>IFERROR(_xll.qlIndexFixing(ONIndex1M,I2232,TRUE,_xll.ohTrigger(RecalcTrigger,Trigger1M)),NA())</f>
        <v>2.9008528254959032E-2</v>
      </c>
      <c r="L2232" s="52">
        <f>IFERROR(_xll.qlIndexFixing(Index3M,H2232,TRUE,_xll.ohTrigger(RecalcTrigger,Trigger3M)),NA())</f>
        <v>3.0238141539040884E-2</v>
      </c>
      <c r="M2232" s="52">
        <f>IFERROR(_xll.qlIndexFixing(ONIndex3M,I2232,TRUE,_xll.ohTrigger(RecalcTrigger,Trigger3M)),NA())</f>
        <v>3.0153318432866172E-2</v>
      </c>
      <c r="N2232" s="52">
        <f>IFERROR(_xll.qlIndexFixing(Index6M,$H2232,TRUE,_xll.ohTrigger(RecalcTrigger,Trigger6M)),NA())</f>
        <v>3.1165166701396428E-2</v>
      </c>
      <c r="O2232" s="52">
        <f>IFERROR(_xll.qlIndexFixing(ONIndex6M,I2232,TRUE,_xll.ohTrigger(RecalcTrigger,Trigger6M)),NA())</f>
        <v>3.0979287235819442E-2</v>
      </c>
      <c r="P2232" s="52">
        <f>IFERROR(_xll.qlIndexFixing(Index1Y,$H2232,TRUE,_xll.ohTrigger(RecalcTrigger,Trigger1Y)),NA())</f>
        <v>3.2423755021468048E-2</v>
      </c>
      <c r="Q2232" s="52">
        <f>IFERROR(_xll.qlIndexFixing(ONIndex1Y,I2232,TRUE,_xll.ohTrigger(RecalcTrigger,Trigger1Y)),NA())</f>
        <v>3.1960350009931915E-2</v>
      </c>
    </row>
    <row r="2233" spans="2:17" x14ac:dyDescent="0.2">
      <c r="B2233" s="46" t="s">
        <v>51</v>
      </c>
      <c r="D2233" s="49">
        <f>_xll.qlCalendarAdvance(LocalCalendar,$D2232,B2233,"f",FALSE)</f>
        <v>54967</v>
      </c>
      <c r="E2233" s="49">
        <f>_xll.qlInterestRateIndexValueDate(IndexON,D2233)</f>
        <v>54967</v>
      </c>
      <c r="F2233" s="52">
        <f>IFERROR(_xll.qlIndexFixing(IndexON,D2233,TRUE,_xll.ohTrigger(RecalcTrigger,TriggerON)),NA())</f>
        <v>2.7460712313196467E-2</v>
      </c>
      <c r="H2233" s="49">
        <f>_xll.qlCalendarAdvance(IborCalendar,$H2232,B2233,"f",FALSE)</f>
        <v>54954</v>
      </c>
      <c r="I2233" s="49">
        <f>_xll.qlInterestRateIndexValueDate(Index1M,$H2233)</f>
        <v>54956</v>
      </c>
      <c r="J2233" s="52">
        <f>IFERROR(_xll.qlIndexFixing(Index1M,$H2233,TRUE,_xll.ohTrigger(RecalcTrigger,Trigger1M)),NA())</f>
        <v>2.9027237427368197E-2</v>
      </c>
      <c r="K2233" s="52">
        <f>IFERROR(_xll.qlIndexFixing(ONIndex1M,I2233,TRUE,_xll.ohTrigger(RecalcTrigger,Trigger1M)),NA())</f>
        <v>2.9003867851988829E-2</v>
      </c>
      <c r="L2233" s="52">
        <f>IFERROR(_xll.qlIndexFixing(Index3M,H2233,TRUE,_xll.ohTrigger(RecalcTrigger,Trigger3M)),NA())</f>
        <v>3.0233450663237346E-2</v>
      </c>
      <c r="M2233" s="52">
        <f>IFERROR(_xll.qlIndexFixing(ONIndex3M,I2233,TRUE,_xll.ohTrigger(RecalcTrigger,Trigger3M)),NA())</f>
        <v>3.0148707282391385E-2</v>
      </c>
      <c r="N2233" s="52">
        <f>IFERROR(_xll.qlIndexFixing(Index6M,$H2233,TRUE,_xll.ohTrigger(RecalcTrigger,Trigger6M)),NA())</f>
        <v>3.1160670248705596E-2</v>
      </c>
      <c r="O2233" s="52">
        <f>IFERROR(_xll.qlIndexFixing(ONIndex6M,I2233,TRUE,_xll.ohTrigger(RecalcTrigger,Trigger6M)),NA())</f>
        <v>3.0974951749502821E-2</v>
      </c>
      <c r="P2233" s="52">
        <f>IFERROR(_xll.qlIndexFixing(Index1Y,$H2233,TRUE,_xll.ohTrigger(RecalcTrigger,Trigger1Y)),NA())</f>
        <v>3.2421328610274011E-2</v>
      </c>
      <c r="Q2233" s="52">
        <f>IFERROR(_xll.qlIndexFixing(ONIndex1Y,I2233,TRUE,_xll.ohTrigger(RecalcTrigger,Trigger1Y)),NA())</f>
        <v>3.1958374612166551E-2</v>
      </c>
    </row>
    <row r="2234" spans="2:17" x14ac:dyDescent="0.2">
      <c r="B2234" s="46" t="s">
        <v>51</v>
      </c>
      <c r="D2234" s="49">
        <f>_xll.qlCalendarAdvance(LocalCalendar,$D2233,B2234,"f",FALSE)</f>
        <v>54974</v>
      </c>
      <c r="E2234" s="49">
        <f>_xll.qlInterestRateIndexValueDate(IndexON,D2234)</f>
        <v>54974</v>
      </c>
      <c r="F2234" s="52">
        <f>IFERROR(_xll.qlIndexFixing(IndexON,D2234,TRUE,_xll.ohTrigger(RecalcTrigger,TriggerON)),NA())</f>
        <v>2.7455331376060599E-2</v>
      </c>
      <c r="H2234" s="49">
        <f>_xll.qlCalendarAdvance(IborCalendar,$H2233,B2234,"f",FALSE)</f>
        <v>54961</v>
      </c>
      <c r="I2234" s="49">
        <f>_xll.qlInterestRateIndexValueDate(Index1M,$H2234)</f>
        <v>54963</v>
      </c>
      <c r="J2234" s="52">
        <f>IFERROR(_xll.qlIndexFixing(Index1M,$H2234,TRUE,_xll.ohTrigger(RecalcTrigger,Trigger1M)),NA())</f>
        <v>2.9022546952598319E-2</v>
      </c>
      <c r="K2234" s="52">
        <f>IFERROR(_xll.qlIndexFixing(ONIndex1M,I2234,TRUE,_xll.ohTrigger(RecalcTrigger,Trigger1M)),NA())</f>
        <v>2.8999200946246972E-2</v>
      </c>
      <c r="L2234" s="52">
        <f>IFERROR(_xll.qlIndexFixing(Index3M,H2234,TRUE,_xll.ohTrigger(RecalcTrigger,Trigger3M)),NA())</f>
        <v>3.0228752948811374E-2</v>
      </c>
      <c r="M2234" s="52">
        <f>IFERROR(_xll.qlIndexFixing(ONIndex3M,I2234,TRUE,_xll.ohTrigger(RecalcTrigger,Trigger3M)),NA())</f>
        <v>3.0144089339643187E-2</v>
      </c>
      <c r="N2234" s="52">
        <f>IFERROR(_xll.qlIndexFixing(Index6M,$H2234,TRUE,_xll.ohTrigger(RecalcTrigger,Trigger6M)),NA())</f>
        <v>3.1158199124720402E-2</v>
      </c>
      <c r="O2234" s="52">
        <f>IFERROR(_xll.qlIndexFixing(ONIndex6M,I2234,TRUE,_xll.ohTrigger(RecalcTrigger,Trigger6M)),NA())</f>
        <v>3.0970614737553248E-2</v>
      </c>
      <c r="P2234" s="52">
        <f>IFERROR(_xll.qlIndexFixing(Index1Y,$H2234,TRUE,_xll.ohTrigger(RecalcTrigger,Trigger1Y)),NA())</f>
        <v>3.2418884652868733E-2</v>
      </c>
      <c r="Q2234" s="52">
        <f>IFERROR(_xll.qlIndexFixing(ONIndex1Y,I2234,TRUE,_xll.ohTrigger(RecalcTrigger,Trigger1Y)),NA())</f>
        <v>3.1956441773157707E-2</v>
      </c>
    </row>
    <row r="2235" spans="2:17" x14ac:dyDescent="0.2">
      <c r="B2235" s="46" t="s">
        <v>51</v>
      </c>
      <c r="D2235" s="49">
        <f>_xll.qlCalendarAdvance(LocalCalendar,$D2234,B2235,"f",FALSE)</f>
        <v>54981</v>
      </c>
      <c r="E2235" s="49">
        <f>_xll.qlInterestRateIndexValueDate(IndexON,D2235)</f>
        <v>54981</v>
      </c>
      <c r="F2235" s="52">
        <f>IFERROR(_xll.qlIndexFixing(IndexON,D2235,TRUE,_xll.ohTrigger(RecalcTrigger,TriggerON)),NA())</f>
        <v>2.744995814516038E-2</v>
      </c>
      <c r="H2235" s="49">
        <f>_xll.qlCalendarAdvance(IborCalendar,$H2234,B2235,"f",FALSE)</f>
        <v>54968</v>
      </c>
      <c r="I2235" s="49">
        <f>_xll.qlInterestRateIndexValueDate(Index1M,$H2235)</f>
        <v>54970</v>
      </c>
      <c r="J2235" s="52">
        <f>IFERROR(_xll.qlIndexFixing(Index1M,$H2235,TRUE,_xll.ohTrigger(RecalcTrigger,Trigger1M)),NA())</f>
        <v>2.9017849962132074E-2</v>
      </c>
      <c r="K2235" s="52">
        <f>IFERROR(_xll.qlIndexFixing(ONIndex1M,I2235,TRUE,_xll.ohTrigger(RecalcTrigger,Trigger1M)),NA())</f>
        <v>2.8995360960557548E-2</v>
      </c>
      <c r="L2235" s="52">
        <f>IFERROR(_xll.qlIndexFixing(Index3M,H2235,TRUE,_xll.ohTrigger(RecalcTrigger,Trigger3M)),NA())</f>
        <v>3.0224048395785082E-2</v>
      </c>
      <c r="M2235" s="52">
        <f>IFERROR(_xll.qlIndexFixing(ONIndex3M,I2235,TRUE,_xll.ohTrigger(RecalcTrigger,Trigger3M)),NA())</f>
        <v>3.0140395517068708E-2</v>
      </c>
      <c r="N2235" s="52">
        <f>IFERROR(_xll.qlIndexFixing(Index6M,$H2235,TRUE,_xll.ohTrigger(RecalcTrigger,Trigger6M)),NA())</f>
        <v>3.115266968220233E-2</v>
      </c>
      <c r="O2235" s="52">
        <f>IFERROR(_xll.qlIndexFixing(ONIndex6M,I2235,TRUE,_xll.ohTrigger(RecalcTrigger,Trigger6M)),NA())</f>
        <v>3.0967296815203049E-2</v>
      </c>
      <c r="P2235" s="52">
        <f>IFERROR(_xll.qlIndexFixing(Index1Y,$H2235,TRUE,_xll.ohTrigger(RecalcTrigger,Trigger1Y)),NA())</f>
        <v>3.2416421941308816E-2</v>
      </c>
      <c r="Q2235" s="52">
        <f>IFERROR(_xll.qlIndexFixing(ONIndex1Y,I2235,TRUE,_xll.ohTrigger(RecalcTrigger,Trigger1Y)),NA())</f>
        <v>3.1955825553888761E-2</v>
      </c>
    </row>
    <row r="2236" spans="2:17" x14ac:dyDescent="0.2">
      <c r="B2236" s="46" t="s">
        <v>51</v>
      </c>
      <c r="D2236" s="49">
        <f>_xll.qlCalendarAdvance(LocalCalendar,$D2235,B2236,"f",FALSE)</f>
        <v>54988</v>
      </c>
      <c r="E2236" s="49">
        <f>_xll.qlInterestRateIndexValueDate(IndexON,D2236)</f>
        <v>54988</v>
      </c>
      <c r="F2236" s="52">
        <f>IFERROR(_xll.qlIndexFixing(IndexON,D2236,TRUE,_xll.ohTrigger(RecalcTrigger,TriggerON)),NA())</f>
        <v>2.7444592620495811E-2</v>
      </c>
      <c r="H2236" s="49">
        <f>_xll.qlCalendarAdvance(IborCalendar,$H2235,B2236,"f",FALSE)</f>
        <v>54975</v>
      </c>
      <c r="I2236" s="49">
        <f>_xll.qlInterestRateIndexValueDate(Index1M,$H2236)</f>
        <v>54977</v>
      </c>
      <c r="J2236" s="52">
        <f>IFERROR(_xll.qlIndexFixing(Index1M,$H2236,TRUE,_xll.ohTrigger(RecalcTrigger,Trigger1M)),NA())</f>
        <v>2.9013146455961723E-2</v>
      </c>
      <c r="K2236" s="52">
        <f>IFERROR(_xll.qlIndexFixing(ONIndex1M,I2236,TRUE,_xll.ohTrigger(RecalcTrigger,Trigger1M)),NA())</f>
        <v>2.8989847626634813E-2</v>
      </c>
      <c r="L2236" s="52">
        <f>IFERROR(_xll.qlIndexFixing(Index3M,H2236,TRUE,_xll.ohTrigger(RecalcTrigger,Trigger3M)),NA())</f>
        <v>3.0220264143586823E-2</v>
      </c>
      <c r="M2236" s="52">
        <f>IFERROR(_xll.qlIndexFixing(ONIndex3M,I2236,TRUE,_xll.ohTrigger(RecalcTrigger,Trigger3M)),NA())</f>
        <v>3.0134833077406498E-2</v>
      </c>
      <c r="N2236" s="52">
        <f>IFERROR(_xll.qlIndexFixing(Index6M,$H2236,TRUE,_xll.ohTrigger(RecalcTrigger,Trigger6M)),NA())</f>
        <v>3.1147134072726575E-2</v>
      </c>
      <c r="O2236" s="52">
        <f>IFERROR(_xll.qlIndexFixing(ONIndex6M,I2236,TRUE,_xll.ohTrigger(RecalcTrigger,Trigger6M)),NA())</f>
        <v>3.0961928846986453E-2</v>
      </c>
      <c r="P2236" s="52">
        <f>IFERROR(_xll.qlIndexFixing(Index1Y,$H2236,TRUE,_xll.ohTrigger(RecalcTrigger,Trigger1Y)),NA())</f>
        <v>3.2413939678409179E-2</v>
      </c>
      <c r="Q2236" s="52">
        <f>IFERROR(_xll.qlIndexFixing(ONIndex1Y,I2236,TRUE,_xll.ohTrigger(RecalcTrigger,Trigger1Y)),NA())</f>
        <v>3.1952634037590855E-2</v>
      </c>
    </row>
    <row r="2237" spans="2:17" x14ac:dyDescent="0.2">
      <c r="B2237" s="46" t="s">
        <v>51</v>
      </c>
      <c r="D2237" s="49">
        <f>_xll.qlCalendarAdvance(LocalCalendar,$D2236,B2237,"f",FALSE)</f>
        <v>54995</v>
      </c>
      <c r="E2237" s="49">
        <f>_xll.qlInterestRateIndexValueDate(IndexON,D2237)</f>
        <v>54995</v>
      </c>
      <c r="F2237" s="52">
        <f>IFERROR(_xll.qlIndexFixing(IndexON,D2237,TRUE,_xll.ohTrigger(RecalcTrigger,TriggerON)),NA())</f>
        <v>2.7439234801827084E-2</v>
      </c>
      <c r="H2237" s="49">
        <f>_xll.qlCalendarAdvance(IborCalendar,$H2236,B2237,"f",FALSE)</f>
        <v>54982</v>
      </c>
      <c r="I2237" s="49">
        <f>_xll.qlInterestRateIndexValueDate(Index1M,$H2237)</f>
        <v>54984</v>
      </c>
      <c r="J2237" s="52">
        <f>IFERROR(_xll.qlIndexFixing(Index1M,$H2237,TRUE,_xll.ohTrigger(RecalcTrigger,Trigger1M)),NA())</f>
        <v>2.9008436434113053E-2</v>
      </c>
      <c r="K2237" s="52">
        <f>IFERROR(_xll.qlIndexFixing(ONIndex1M,I2237,TRUE,_xll.ohTrigger(RecalcTrigger,Trigger1M)),NA())</f>
        <v>2.8985161212737864E-2</v>
      </c>
      <c r="L2237" s="52">
        <f>IFERROR(_xll.qlIndexFixing(Index3M,H2237,TRUE,_xll.ohTrigger(RecalcTrigger,Trigger3M)),NA())</f>
        <v>3.0214618774044615E-2</v>
      </c>
      <c r="M2237" s="52">
        <f>IFERROR(_xll.qlIndexFixing(ONIndex3M,I2237,TRUE,_xll.ohTrigger(RecalcTrigger,Trigger3M)),NA())</f>
        <v>3.0130194757944651E-2</v>
      </c>
      <c r="N2237" s="52">
        <f>IFERROR(_xll.qlIndexFixing(Index6M,$H2237,TRUE,_xll.ohTrigger(RecalcTrigger,Trigger6M)),NA())</f>
        <v>3.1143619542871481E-2</v>
      </c>
      <c r="O2237" s="52">
        <f>IFERROR(_xll.qlIndexFixing(ONIndex6M,I2237,TRUE,_xll.ohTrigger(RecalcTrigger,Trigger6M)),NA())</f>
        <v>3.0957574386434317E-2</v>
      </c>
      <c r="P2237" s="52">
        <f>IFERROR(_xll.qlIndexFixing(Index1Y,$H2237,TRUE,_xll.ohTrigger(RecalcTrigger,Trigger1Y)),NA())</f>
        <v>3.2411437790649977E-2</v>
      </c>
      <c r="Q2237" s="52">
        <f>IFERROR(_xll.qlIndexFixing(ONIndex1Y,I2237,TRUE,_xll.ohTrigger(RecalcTrigger,Trigger1Y)),NA())</f>
        <v>3.1950705741188301E-2</v>
      </c>
    </row>
    <row r="2238" spans="2:17" x14ac:dyDescent="0.2">
      <c r="B2238" s="46" t="s">
        <v>51</v>
      </c>
      <c r="D2238" s="49">
        <f>_xll.qlCalendarAdvance(LocalCalendar,$D2237,B2238,"f",FALSE)</f>
        <v>55002</v>
      </c>
      <c r="E2238" s="49">
        <f>_xll.qlInterestRateIndexValueDate(IndexON,D2238)</f>
        <v>55002</v>
      </c>
      <c r="F2238" s="52">
        <f>IFERROR(_xll.qlIndexFixing(IndexON,D2238,TRUE,_xll.ohTrigger(RecalcTrigger,TriggerON)),NA())</f>
        <v>2.743388468931407E-2</v>
      </c>
      <c r="H2238" s="49">
        <f>_xll.qlCalendarAdvance(IborCalendar,$H2237,B2238,"f",FALSE)</f>
        <v>54989</v>
      </c>
      <c r="I2238" s="49">
        <f>_xll.qlInterestRateIndexValueDate(Index1M,$H2238)</f>
        <v>54991</v>
      </c>
      <c r="J2238" s="52">
        <f>IFERROR(_xll.qlIndexFixing(Index1M,$H2238,TRUE,_xll.ohTrigger(RecalcTrigger,Trigger1M)),NA())</f>
        <v>2.9003719896586063E-2</v>
      </c>
      <c r="K2238" s="52">
        <f>IFERROR(_xll.qlIndexFixing(ONIndex1M,I2238,TRUE,_xll.ohTrigger(RecalcTrigger,Trigger1M)),NA())</f>
        <v>2.8980468296069262E-2</v>
      </c>
      <c r="L2238" s="52">
        <f>IFERROR(_xll.qlIndexFixing(Index3M,H2238,TRUE,_xll.ohTrigger(RecalcTrigger,Trigger3M)),NA())</f>
        <v>3.020989370537552E-2</v>
      </c>
      <c r="M2238" s="52">
        <f>IFERROR(_xll.qlIndexFixing(ONIndex3M,I2238,TRUE,_xll.ohTrigger(RecalcTrigger,Trigger3M)),NA())</f>
        <v>3.0125549646156102E-2</v>
      </c>
      <c r="N2238" s="52">
        <f>IFERROR(_xll.qlIndexFixing(Index6M,$H2238,TRUE,_xll.ohTrigger(RecalcTrigger,Trigger6M)),NA())</f>
        <v>3.1138069710837175E-2</v>
      </c>
      <c r="O2238" s="52">
        <f>IFERROR(_xll.qlIndexFixing(ONIndex6M,I2238,TRUE,_xll.ohTrigger(RecalcTrigger,Trigger6M)),NA())</f>
        <v>3.0953211964410698E-2</v>
      </c>
      <c r="P2238" s="52">
        <f>IFERROR(_xll.qlIndexFixing(Index1Y,$H2238,TRUE,_xll.ohTrigger(RecalcTrigger,Trigger1Y)),NA())</f>
        <v>3.2408916278177151E-2</v>
      </c>
      <c r="Q2238" s="52">
        <f>IFERROR(_xll.qlIndexFixing(ONIndex1Y,I2238,TRUE,_xll.ohTrigger(RecalcTrigger,Trigger1Y)),NA())</f>
        <v>3.1948758436657343E-2</v>
      </c>
    </row>
    <row r="2239" spans="2:17" x14ac:dyDescent="0.2">
      <c r="B2239" s="46" t="s">
        <v>51</v>
      </c>
      <c r="D2239" s="49">
        <f>_xll.qlCalendarAdvance(LocalCalendar,$D2238,B2239,"f",FALSE)</f>
        <v>55009</v>
      </c>
      <c r="E2239" s="49">
        <f>_xll.qlInterestRateIndexValueDate(IndexON,D2239)</f>
        <v>55009</v>
      </c>
      <c r="F2239" s="52">
        <f>IFERROR(_xll.qlIndexFixing(IndexON,D2239,TRUE,_xll.ohTrigger(RecalcTrigger,TriggerON)),NA())</f>
        <v>2.7428542283116641E-2</v>
      </c>
      <c r="H2239" s="49">
        <f>_xll.qlCalendarAdvance(IborCalendar,$H2238,B2239,"f",FALSE)</f>
        <v>54996</v>
      </c>
      <c r="I2239" s="49">
        <f>_xll.qlInterestRateIndexValueDate(Index1M,$H2239)</f>
        <v>54998</v>
      </c>
      <c r="J2239" s="52">
        <f>IFERROR(_xll.qlIndexFixing(Index1M,$H2239,TRUE,_xll.ohTrigger(RecalcTrigger,Trigger1M)),NA())</f>
        <v>2.9000654904180419E-2</v>
      </c>
      <c r="K2239" s="52">
        <f>IFERROR(_xll.qlIndexFixing(ONIndex1M,I2239,TRUE,_xll.ohTrigger(RecalcTrigger,Trigger1M)),NA())</f>
        <v>2.8975768876708941E-2</v>
      </c>
      <c r="L2239" s="52">
        <f>IFERROR(_xll.qlIndexFixing(Index3M,H2239,TRUE,_xll.ohTrigger(RecalcTrigger,Trigger3M)),NA())</f>
        <v>3.0205161798210693E-2</v>
      </c>
      <c r="M2239" s="52">
        <f>IFERROR(_xll.qlIndexFixing(ONIndex3M,I2239,TRUE,_xll.ohTrigger(RecalcTrigger,Trigger3M)),NA())</f>
        <v>3.012089774217408E-2</v>
      </c>
      <c r="N2239" s="52">
        <f>IFERROR(_xll.qlIndexFixing(Index6M,$H2239,TRUE,_xll.ohTrigger(RecalcTrigger,Trigger6M)),NA())</f>
        <v>3.1134537094881228E-2</v>
      </c>
      <c r="O2239" s="52">
        <f>IFERROR(_xll.qlIndexFixing(ONIndex6M,I2239,TRUE,_xll.ohTrigger(RecalcTrigger,Trigger6M)),NA())</f>
        <v>3.0948841581048825E-2</v>
      </c>
      <c r="P2239" s="52">
        <f>IFERROR(_xll.qlIndexFixing(Index1Y,$H2239,TRUE,_xll.ohTrigger(RecalcTrigger,Trigger1Y)),NA())</f>
        <v>3.2406375141137291E-2</v>
      </c>
      <c r="Q2239" s="52">
        <f>IFERROR(_xll.qlIndexFixing(ONIndex1Y,I2239,TRUE,_xll.ohTrigger(RecalcTrigger,Trigger1Y)),NA())</f>
        <v>3.1946792124157852E-2</v>
      </c>
    </row>
    <row r="2240" spans="2:17" x14ac:dyDescent="0.2">
      <c r="B2240" s="46" t="s">
        <v>51</v>
      </c>
      <c r="D2240" s="49">
        <f>_xll.qlCalendarAdvance(LocalCalendar,$D2239,B2240,"f",FALSE)</f>
        <v>55016</v>
      </c>
      <c r="E2240" s="49">
        <f>_xll.qlInterestRateIndexValueDate(IndexON,D2240)</f>
        <v>55016</v>
      </c>
      <c r="F2240" s="52">
        <f>IFERROR(_xll.qlIndexFixing(IndexON,D2240,TRUE,_xll.ohTrigger(RecalcTrigger,TriggerON)),NA())</f>
        <v>2.7423207582994991E-2</v>
      </c>
      <c r="H2240" s="49">
        <f>_xll.qlCalendarAdvance(IborCalendar,$H2239,B2240,"f",FALSE)</f>
        <v>55003</v>
      </c>
      <c r="I2240" s="49">
        <f>_xll.qlInterestRateIndexValueDate(Index1M,$H2240)</f>
        <v>55005</v>
      </c>
      <c r="J2240" s="52">
        <f>IFERROR(_xll.qlIndexFixing(Index1M,$H2240,TRUE,_xll.ohTrigger(RecalcTrigger,Trigger1M)),NA())</f>
        <v>2.8995095477054866E-2</v>
      </c>
      <c r="K2240" s="52">
        <f>IFERROR(_xll.qlIndexFixing(ONIndex1M,I2240,TRUE,_xll.ohTrigger(RecalcTrigger,Trigger1M)),NA())</f>
        <v>2.897106295455032E-2</v>
      </c>
      <c r="L2240" s="52">
        <f>IFERROR(_xll.qlIndexFixing(Index3M,H2240,TRUE,_xll.ohTrigger(RecalcTrigger,Trigger3M)),NA())</f>
        <v>3.0200423052574803E-2</v>
      </c>
      <c r="M2240" s="52">
        <f>IFERROR(_xll.qlIndexFixing(ONIndex3M,I2240,TRUE,_xll.ohTrigger(RecalcTrigger,Trigger3M)),NA())</f>
        <v>3.0116239045998583E-2</v>
      </c>
      <c r="N2240" s="52">
        <f>IFERROR(_xll.qlIndexFixing(Index6M,$H2240,TRUE,_xll.ohTrigger(RecalcTrigger,Trigger6M)),NA())</f>
        <v>3.1128973043042796E-2</v>
      </c>
      <c r="O2240" s="52">
        <f>IFERROR(_xll.qlIndexFixing(ONIndex6M,I2240,TRUE,_xll.ohTrigger(RecalcTrigger,Trigger6M)),NA())</f>
        <v>3.0944463236162179E-2</v>
      </c>
      <c r="P2240" s="52">
        <f>IFERROR(_xll.qlIndexFixing(Index1Y,$H2240,TRUE,_xll.ohTrigger(RecalcTrigger,Trigger1Y)),NA())</f>
        <v>3.2403814379677626E-2</v>
      </c>
      <c r="Q2240" s="52">
        <f>IFERROR(_xll.qlIndexFixing(ONIndex1Y,I2240,TRUE,_xll.ohTrigger(RecalcTrigger,Trigger1Y)),NA())</f>
        <v>3.1944806803556602E-2</v>
      </c>
    </row>
    <row r="2241" spans="2:17" x14ac:dyDescent="0.2">
      <c r="B2241" s="46" t="s">
        <v>51</v>
      </c>
      <c r="D2241" s="49">
        <f>_xll.qlCalendarAdvance(LocalCalendar,$D2240,B2241,"f",FALSE)</f>
        <v>55023</v>
      </c>
      <c r="E2241" s="49">
        <f>_xll.qlInterestRateIndexValueDate(IndexON,D2241)</f>
        <v>55023</v>
      </c>
      <c r="F2241" s="52">
        <f>IFERROR(_xll.qlIndexFixing(IndexON,D2241,TRUE,_xll.ohTrigger(RecalcTrigger,TriggerON)),NA())</f>
        <v>2.7417880588949117E-2</v>
      </c>
      <c r="H2241" s="49">
        <f>_xll.qlCalendarAdvance(IborCalendar,$H2240,B2241,"f",FALSE)</f>
        <v>55010</v>
      </c>
      <c r="I2241" s="49">
        <f>_xll.qlInterestRateIndexValueDate(Index1M,$H2241)</f>
        <v>55012</v>
      </c>
      <c r="J2241" s="52">
        <f>IFERROR(_xll.qlIndexFixing(Index1M,$H2241,TRUE,_xll.ohTrigger(RecalcTrigger,Trigger1M)),NA())</f>
        <v>2.8989531190009951E-2</v>
      </c>
      <c r="K2241" s="52">
        <f>IFERROR(_xll.qlIndexFixing(ONIndex1M,I2241,TRUE,_xll.ohTrigger(RecalcTrigger,Trigger1M)),NA())</f>
        <v>2.896635052969998E-2</v>
      </c>
      <c r="L2241" s="52">
        <f>IFERROR(_xll.qlIndexFixing(Index3M,H2241,TRUE,_xll.ohTrigger(RecalcTrigger,Trigger3M)),NA())</f>
        <v>3.0195677468489106E-2</v>
      </c>
      <c r="M2241" s="52">
        <f>IFERROR(_xll.qlIndexFixing(ONIndex3M,I2241,TRUE,_xll.ohTrigger(RecalcTrigger,Trigger3M)),NA())</f>
        <v>3.011157355746974E-2</v>
      </c>
      <c r="N2241" s="52">
        <f>IFERROR(_xll.qlIndexFixing(Index6M,$H2241,TRUE,_xll.ohTrigger(RecalcTrigger,Trigger6M)),NA())</f>
        <v>3.1124412594570747E-2</v>
      </c>
      <c r="O2241" s="52">
        <f>IFERROR(_xll.qlIndexFixing(ONIndex6M,I2241,TRUE,_xll.ohTrigger(RecalcTrigger,Trigger6M)),NA())</f>
        <v>3.0940076929910632E-2</v>
      </c>
      <c r="P2241" s="52">
        <f>IFERROR(_xll.qlIndexFixing(Index1Y,$H2241,TRUE,_xll.ohTrigger(RecalcTrigger,Trigger1Y)),NA())</f>
        <v>3.2401233993947579E-2</v>
      </c>
      <c r="Q2241" s="52">
        <f>IFERROR(_xll.qlIndexFixing(ONIndex1Y,I2241,TRUE,_xll.ohTrigger(RecalcTrigger,Trigger1Y)),NA())</f>
        <v>3.1942802474880239E-2</v>
      </c>
    </row>
    <row r="2242" spans="2:17" x14ac:dyDescent="0.2">
      <c r="B2242" s="46" t="s">
        <v>51</v>
      </c>
      <c r="D2242" s="49">
        <f>_xll.qlCalendarAdvance(LocalCalendar,$D2241,B2242,"f",FALSE)</f>
        <v>55030</v>
      </c>
      <c r="E2242" s="49">
        <f>_xll.qlInterestRateIndexValueDate(IndexON,D2242)</f>
        <v>55030</v>
      </c>
      <c r="F2242" s="52">
        <f>IFERROR(_xll.qlIndexFixing(IndexON,D2242,TRUE,_xll.ohTrigger(RecalcTrigger,TriggerON)),NA())</f>
        <v>2.7412561301138894E-2</v>
      </c>
      <c r="H2242" s="49">
        <f>_xll.qlCalendarAdvance(IborCalendar,$H2241,B2242,"f",FALSE)</f>
        <v>55017</v>
      </c>
      <c r="I2242" s="49">
        <f>_xll.qlInterestRateIndexValueDate(Index1M,$H2242)</f>
        <v>55019</v>
      </c>
      <c r="J2242" s="52">
        <f>IFERROR(_xll.qlIndexFixing(Index1M,$H2242,TRUE,_xll.ohTrigger(RecalcTrigger,Trigger1M)),NA())</f>
        <v>2.8984788589849621E-2</v>
      </c>
      <c r="K2242" s="52">
        <f>IFERROR(_xll.qlIndexFixing(ONIndex1M,I2242,TRUE,_xll.ohTrigger(RecalcTrigger,Trigger1M)),NA())</f>
        <v>2.8961631602131277E-2</v>
      </c>
      <c r="L2242" s="52">
        <f>IFERROR(_xll.qlIndexFixing(Index3M,H2242,TRUE,_xll.ohTrigger(RecalcTrigger,Trigger3M)),NA())</f>
        <v>3.0190925045982517E-2</v>
      </c>
      <c r="M2242" s="52">
        <f>IFERROR(_xll.qlIndexFixing(ONIndex3M,I2242,TRUE,_xll.ohTrigger(RecalcTrigger,Trigger3M)),NA())</f>
        <v>3.0106901276747422E-2</v>
      </c>
      <c r="N2242" s="52">
        <f>IFERROR(_xll.qlIndexFixing(Index6M,$H2242,TRUE,_xll.ohTrigger(RecalcTrigger,Trigger6M)),NA())</f>
        <v>3.1120852845139706E-2</v>
      </c>
      <c r="O2242" s="52">
        <f>IFERROR(_xll.qlIndexFixing(ONIndex6M,I2242,TRUE,_xll.ohTrigger(RecalcTrigger,Trigger6M)),NA())</f>
        <v>3.0935682662134312E-2</v>
      </c>
      <c r="P2242" s="52">
        <f>IFERROR(_xll.qlIndexFixing(Index1Y,$H2242,TRUE,_xll.ohTrigger(RecalcTrigger,Trigger1Y)),NA())</f>
        <v>3.2398633984096342E-2</v>
      </c>
      <c r="Q2242" s="52">
        <f>IFERROR(_xll.qlIndexFixing(ONIndex1Y,I2242,TRUE,_xll.ohTrigger(RecalcTrigger,Trigger1Y)),NA())</f>
        <v>3.194077913807547E-2</v>
      </c>
    </row>
    <row r="2243" spans="2:17" x14ac:dyDescent="0.2">
      <c r="B2243" s="46" t="s">
        <v>51</v>
      </c>
      <c r="D2243" s="49">
        <f>_xll.qlCalendarAdvance(LocalCalendar,$D2242,B2243,"f",FALSE)</f>
        <v>55037</v>
      </c>
      <c r="E2243" s="49">
        <f>_xll.qlInterestRateIndexValueDate(IndexON,D2243)</f>
        <v>55037</v>
      </c>
      <c r="F2243" s="52">
        <f>IFERROR(_xll.qlIndexFixing(IndexON,D2243,TRUE,_xll.ohTrigger(RecalcTrigger,TriggerON)),NA())</f>
        <v>2.7407249719484383E-2</v>
      </c>
      <c r="H2243" s="49">
        <f>_xll.qlCalendarAdvance(IborCalendar,$H2242,B2243,"f",FALSE)</f>
        <v>55024</v>
      </c>
      <c r="I2243" s="49">
        <f>_xll.qlInterestRateIndexValueDate(Index1M,$H2243)</f>
        <v>55026</v>
      </c>
      <c r="J2243" s="52">
        <f>IFERROR(_xll.qlIndexFixing(Index1M,$H2243,TRUE,_xll.ohTrigger(RecalcTrigger,Trigger1M)),NA())</f>
        <v>2.8980039474049649E-2</v>
      </c>
      <c r="K2243" s="52">
        <f>IFERROR(_xll.qlIndexFixing(ONIndex1M,I2243,TRUE,_xll.ohTrigger(RecalcTrigger,Trigger1M)),NA())</f>
        <v>2.8957732850609652E-2</v>
      </c>
      <c r="L2243" s="52">
        <f>IFERROR(_xll.qlIndexFixing(Index3M,H2243,TRUE,_xll.ohTrigger(RecalcTrigger,Trigger3M)),NA())</f>
        <v>3.0186165785079693E-2</v>
      </c>
      <c r="M2243" s="52">
        <f>IFERROR(_xll.qlIndexFixing(ONIndex3M,I2243,TRUE,_xll.ohTrigger(RecalcTrigger,Trigger3M)),NA())</f>
        <v>3.0103146118862778E-2</v>
      </c>
      <c r="N2243" s="52">
        <f>IFERROR(_xll.qlIndexFixing(Index6M,$H2243,TRUE,_xll.ohTrigger(RecalcTrigger,Trigger6M)),NA())</f>
        <v>3.1115267468756071E-2</v>
      </c>
      <c r="O2243" s="52">
        <f>IFERROR(_xll.qlIndexFixing(ONIndex6M,I2243,TRUE,_xll.ohTrigger(RecalcTrigger,Trigger6M)),NA())</f>
        <v>3.0932294344141464E-2</v>
      </c>
      <c r="P2243" s="52">
        <f>IFERROR(_xll.qlIndexFixing(Index1Y,$H2243,TRUE,_xll.ohTrigger(RecalcTrigger,Trigger1Y)),NA())</f>
        <v>3.2397256092957592E-2</v>
      </c>
      <c r="Q2243" s="52">
        <f>IFERROR(_xll.qlIndexFixing(ONIndex1Y,I2243,TRUE,_xll.ohTrigger(RecalcTrigger,Trigger1Y)),NA())</f>
        <v>3.1940006755997175E-2</v>
      </c>
    </row>
    <row r="2244" spans="2:17" x14ac:dyDescent="0.2">
      <c r="B2244" s="46" t="s">
        <v>51</v>
      </c>
      <c r="D2244" s="49">
        <f>_xll.qlCalendarAdvance(LocalCalendar,$D2243,B2244,"f",FALSE)</f>
        <v>55044</v>
      </c>
      <c r="E2244" s="49">
        <f>_xll.qlInterestRateIndexValueDate(IndexON,D2244)</f>
        <v>55044</v>
      </c>
      <c r="F2244" s="52">
        <f>IFERROR(_xll.qlIndexFixing(IndexON,D2244,TRUE,_xll.ohTrigger(RecalcTrigger,TriggerON)),NA())</f>
        <v>2.7401945843985587E-2</v>
      </c>
      <c r="H2244" s="49">
        <f>_xll.qlCalendarAdvance(IborCalendar,$H2243,B2244,"f",FALSE)</f>
        <v>55031</v>
      </c>
      <c r="I2244" s="49">
        <f>_xll.qlInterestRateIndexValueDate(Index1M,$H2244)</f>
        <v>55033</v>
      </c>
      <c r="J2244" s="52">
        <f>IFERROR(_xll.qlIndexFixing(Index1M,$H2244,TRUE,_xll.ohTrigger(RecalcTrigger,Trigger1M)),NA())</f>
        <v>2.8975283842622927E-2</v>
      </c>
      <c r="K2244" s="52">
        <f>IFERROR(_xll.qlIndexFixing(ONIndex1M,I2244,TRUE,_xll.ohTrigger(RecalcTrigger,Trigger1M)),NA())</f>
        <v>2.8953000072560187E-2</v>
      </c>
      <c r="L2244" s="52">
        <f>IFERROR(_xll.qlIndexFixing(Index3M,H2244,TRUE,_xll.ohTrigger(RecalcTrigger,Trigger3M)),NA())</f>
        <v>3.0178639302290224E-2</v>
      </c>
      <c r="M2244" s="52">
        <f>IFERROR(_xll.qlIndexFixing(ONIndex3M,I2244,TRUE,_xll.ohTrigger(RecalcTrigger,Trigger3M)),NA())</f>
        <v>3.0098459376708409E-2</v>
      </c>
      <c r="N2244" s="52">
        <f>IFERROR(_xll.qlIndexFixing(Index6M,$H2244,TRUE,_xll.ohTrigger(RecalcTrigger,Trigger6M)),NA())</f>
        <v>3.110665509726613E-2</v>
      </c>
      <c r="O2244" s="52">
        <f>IFERROR(_xll.qlIndexFixing(ONIndex6M,I2244,TRUE,_xll.ohTrigger(RecalcTrigger,Trigger6M)),NA())</f>
        <v>3.0927883206026685E-2</v>
      </c>
      <c r="P2244" s="52">
        <f>IFERROR(_xll.qlIndexFixing(Index1Y,$H2244,TRUE,_xll.ohTrigger(RecalcTrigger,Trigger1Y)),NA())</f>
        <v>3.2394615199865986E-2</v>
      </c>
      <c r="Q2244" s="52">
        <f>IFERROR(_xll.qlIndexFixing(ONIndex1Y,I2244,TRUE,_xll.ohTrigger(RecalcTrigger,Trigger1Y)),NA())</f>
        <v>3.1937943862421214E-2</v>
      </c>
    </row>
    <row r="2245" spans="2:17" x14ac:dyDescent="0.2">
      <c r="B2245" s="46" t="s">
        <v>51</v>
      </c>
      <c r="D2245" s="49">
        <f>_xll.qlCalendarAdvance(LocalCalendar,$D2244,B2245,"f",FALSE)</f>
        <v>55051</v>
      </c>
      <c r="E2245" s="49">
        <f>_xll.qlInterestRateIndexValueDate(IndexON,D2245)</f>
        <v>55051</v>
      </c>
      <c r="F2245" s="52">
        <f>IFERROR(_xll.qlIndexFixing(IndexON,D2245,TRUE,_xll.ohTrigger(RecalcTrigger,TriggerON)),NA())</f>
        <v>2.7396649674562568E-2</v>
      </c>
      <c r="H2245" s="49">
        <f>_xll.qlCalendarAdvance(IborCalendar,$H2244,B2245,"f",FALSE)</f>
        <v>55038</v>
      </c>
      <c r="I2245" s="49">
        <f>_xll.qlInterestRateIndexValueDate(Index1M,$H2245)</f>
        <v>55040</v>
      </c>
      <c r="J2245" s="52">
        <f>IFERROR(_xll.qlIndexFixing(Index1M,$H2245,TRUE,_xll.ohTrigger(RecalcTrigger,Trigger1M)),NA())</f>
        <v>2.8971345661543135E-2</v>
      </c>
      <c r="K2245" s="52">
        <f>IFERROR(_xll.qlIndexFixing(ONIndex1M,I2245,TRUE,_xll.ohTrigger(RecalcTrigger,Trigger1M)),NA())</f>
        <v>2.8947435803035049E-2</v>
      </c>
      <c r="L2245" s="52">
        <f>IFERROR(_xll.qlIndexFixing(Index3M,H2245,TRUE,_xll.ohTrigger(RecalcTrigger,Trigger3M)),NA())</f>
        <v>3.0173869025197329E-2</v>
      </c>
      <c r="M2245" s="52">
        <f>IFERROR(_xll.qlIndexFixing(ONIndex3M,I2245,TRUE,_xll.ohTrigger(RecalcTrigger,Trigger3M)),NA())</f>
        <v>3.0092843681126524E-2</v>
      </c>
      <c r="N2245" s="52">
        <f>IFERROR(_xll.qlIndexFixing(Index6M,$H2245,TRUE,_xll.ohTrigger(RecalcTrigger,Trigger6M)),NA())</f>
        <v>3.1102066225264624E-2</v>
      </c>
      <c r="O2245" s="52">
        <f>IFERROR(_xll.qlIndexFixing(ONIndex6M,I2245,TRUE,_xll.ohTrigger(RecalcTrigger,Trigger6M)),NA())</f>
        <v>3.0922452090429431E-2</v>
      </c>
      <c r="P2245" s="52">
        <f>IFERROR(_xll.qlIndexFixing(Index1Y,$H2245,TRUE,_xll.ohTrigger(RecalcTrigger,Trigger1Y)),NA())</f>
        <v>3.2390716211335206E-2</v>
      </c>
      <c r="Q2245" s="52">
        <f>IFERROR(_xll.qlIndexFixing(ONIndex1Y,I2245,TRUE,_xll.ohTrigger(RecalcTrigger,Trigger1Y)),NA())</f>
        <v>3.1934595079423644E-2</v>
      </c>
    </row>
    <row r="2246" spans="2:17" x14ac:dyDescent="0.2">
      <c r="B2246" s="46" t="s">
        <v>51</v>
      </c>
      <c r="D2246" s="49">
        <f>_xll.qlCalendarAdvance(LocalCalendar,$D2245,B2246,"f",FALSE)</f>
        <v>55058</v>
      </c>
      <c r="E2246" s="49">
        <f>_xll.qlInterestRateIndexValueDate(IndexON,D2246)</f>
        <v>55058</v>
      </c>
      <c r="F2246" s="52">
        <f>IFERROR(_xll.qlIndexFixing(IndexON,D2246,TRUE,_xll.ohTrigger(RecalcTrigger,TriggerON)),NA())</f>
        <v>2.7391361211455134E-2</v>
      </c>
      <c r="H2246" s="49">
        <f>_xll.qlCalendarAdvance(IborCalendar,$H2245,B2246,"f",FALSE)</f>
        <v>55045</v>
      </c>
      <c r="I2246" s="49">
        <f>_xll.qlInterestRateIndexValueDate(Index1M,$H2246)</f>
        <v>55047</v>
      </c>
      <c r="J2246" s="52">
        <f>IFERROR(_xll.qlIndexFixing(Index1M,$H2246,TRUE,_xll.ohTrigger(RecalcTrigger,Trigger1M)),NA())</f>
        <v>2.8965753032899558E-2</v>
      </c>
      <c r="K2246" s="52">
        <f>IFERROR(_xll.qlIndexFixing(ONIndex1M,I2246,TRUE,_xll.ohTrigger(RecalcTrigger,Trigger1M)),NA())</f>
        <v>2.8942690864512954E-2</v>
      </c>
      <c r="L2246" s="52">
        <f>IFERROR(_xll.qlIndexFixing(Index3M,H2246,TRUE,_xll.ohTrigger(RecalcTrigger,Trigger3M)),NA())</f>
        <v>3.016909191130078E-2</v>
      </c>
      <c r="M2246" s="52">
        <f>IFERROR(_xll.qlIndexFixing(ONIndex3M,I2246,TRUE,_xll.ohTrigger(RecalcTrigger,Trigger3M)),NA())</f>
        <v>3.0088144231417147E-2</v>
      </c>
      <c r="N2246" s="52">
        <f>IFERROR(_xll.qlIndexFixing(Index6M,$H2246,TRUE,_xll.ohTrigger(RecalcTrigger,Trigger6M)),NA())</f>
        <v>3.1097469279700973E-2</v>
      </c>
      <c r="O2246" s="52">
        <f>IFERROR(_xll.qlIndexFixing(ONIndex6M,I2246,TRUE,_xll.ohTrigger(RecalcTrigger,Trigger6M)),NA())</f>
        <v>3.0918025977033636E-2</v>
      </c>
      <c r="P2246" s="52">
        <f>IFERROR(_xll.qlIndexFixing(Index1Y,$H2246,TRUE,_xll.ohTrigger(RecalcTrigger,Trigger1Y)),NA())</f>
        <v>3.2388037706523029E-2</v>
      </c>
      <c r="Q2246" s="52">
        <f>IFERROR(_xll.qlIndexFixing(ONIndex1Y,I2246,TRUE,_xll.ohTrigger(RecalcTrigger,Trigger1Y)),NA())</f>
        <v>3.1932495710345066E-2</v>
      </c>
    </row>
    <row r="2247" spans="2:17" x14ac:dyDescent="0.2">
      <c r="B2247" s="46" t="s">
        <v>51</v>
      </c>
      <c r="D2247" s="49">
        <f>_xll.qlCalendarAdvance(LocalCalendar,$D2246,B2247,"f",FALSE)</f>
        <v>55065</v>
      </c>
      <c r="E2247" s="49">
        <f>_xll.qlInterestRateIndexValueDate(IndexON,D2247)</f>
        <v>55065</v>
      </c>
      <c r="F2247" s="52">
        <f>IFERROR(_xll.qlIndexFixing(IndexON,D2247,TRUE,_xll.ohTrigger(RecalcTrigger,TriggerON)),NA())</f>
        <v>2.7386080454343542E-2</v>
      </c>
      <c r="H2247" s="49">
        <f>_xll.qlCalendarAdvance(IborCalendar,$H2246,B2247,"f",FALSE)</f>
        <v>55052</v>
      </c>
      <c r="I2247" s="49">
        <f>_xll.qlInterestRateIndexValueDate(Index1M,$H2247)</f>
        <v>55054</v>
      </c>
      <c r="J2247" s="52">
        <f>IFERROR(_xll.qlIndexFixing(Index1M,$H2247,TRUE,_xll.ohTrigger(RecalcTrigger,Trigger1M)),NA())</f>
        <v>2.8960977854626115E-2</v>
      </c>
      <c r="K2247" s="52">
        <f>IFERROR(_xll.qlIndexFixing(ONIndex1M,I2247,TRUE,_xll.ohTrigger(RecalcTrigger,Trigger1M)),NA())</f>
        <v>2.8937939423352432E-2</v>
      </c>
      <c r="L2247" s="52">
        <f>IFERROR(_xll.qlIndexFixing(Index3M,H2247,TRUE,_xll.ohTrigger(RecalcTrigger,Trigger3M)),NA())</f>
        <v>3.016430796062957E-2</v>
      </c>
      <c r="M2247" s="52">
        <f>IFERROR(_xll.qlIndexFixing(ONIndex3M,I2247,TRUE,_xll.ohTrigger(RecalcTrigger,Trigger3M)),NA())</f>
        <v>3.0083437989487649E-2</v>
      </c>
      <c r="N2247" s="52">
        <f>IFERROR(_xll.qlIndexFixing(Index6M,$H2247,TRUE,_xll.ohTrigger(RecalcTrigger,Trigger6M)),NA())</f>
        <v>3.1092864260630373E-2</v>
      </c>
      <c r="O2247" s="52">
        <f>IFERROR(_xll.qlIndexFixing(ONIndex6M,I2247,TRUE,_xll.ohTrigger(RecalcTrigger,Trigger6M)),NA())</f>
        <v>3.091359190216636E-2</v>
      </c>
      <c r="P2247" s="52">
        <f>IFERROR(_xll.qlIndexFixing(Index1Y,$H2247,TRUE,_xll.ohTrigger(RecalcTrigger,Trigger1Y)),NA())</f>
        <v>3.2385339578357458E-2</v>
      </c>
      <c r="Q2247" s="52">
        <f>IFERROR(_xll.qlIndexFixing(ONIndex1Y,I2247,TRUE,_xll.ohTrigger(RecalcTrigger,Trigger1Y)),NA())</f>
        <v>3.1930377333271309E-2</v>
      </c>
    </row>
    <row r="2248" spans="2:17" x14ac:dyDescent="0.2">
      <c r="B2248" s="46" t="s">
        <v>51</v>
      </c>
      <c r="D2248" s="49">
        <f>_xll.qlCalendarAdvance(LocalCalendar,$D2247,B2248,"f",FALSE)</f>
        <v>55072</v>
      </c>
      <c r="E2248" s="49">
        <f>_xll.qlInterestRateIndexValueDate(IndexON,D2248)</f>
        <v>55072</v>
      </c>
      <c r="F2248" s="52">
        <f>IFERROR(_xll.qlIndexFixing(IndexON,D2248,TRUE,_xll.ohTrigger(RecalcTrigger,TriggerON)),NA())</f>
        <v>2.73808074034676E-2</v>
      </c>
      <c r="H2248" s="49">
        <f>_xll.qlCalendarAdvance(IborCalendar,$H2247,B2248,"f",FALSE)</f>
        <v>55059</v>
      </c>
      <c r="I2248" s="49">
        <f>_xll.qlInterestRateIndexValueDate(Index1M,$H2248)</f>
        <v>55061</v>
      </c>
      <c r="J2248" s="52">
        <f>IFERROR(_xll.qlIndexFixing(Index1M,$H2248,TRUE,_xll.ohTrigger(RecalcTrigger,Trigger1M)),NA())</f>
        <v>2.8956196160756866E-2</v>
      </c>
      <c r="K2248" s="52">
        <f>IFERROR(_xll.qlIndexFixing(ONIndex1M,I2248,TRUE,_xll.ohTrigger(RecalcTrigger,Trigger1M)),NA())</f>
        <v>2.893318147939361E-2</v>
      </c>
      <c r="L2248" s="52">
        <f>IFERROR(_xll.qlIndexFixing(Index3M,H2248,TRUE,_xll.ohTrigger(RecalcTrigger,Trigger3M)),NA())</f>
        <v>3.0159517173205658E-2</v>
      </c>
      <c r="M2248" s="52">
        <f>IFERROR(_xll.qlIndexFixing(ONIndex3M,I2248,TRUE,_xll.ohTrigger(RecalcTrigger,Trigger3M)),NA())</f>
        <v>3.0078724955284741E-2</v>
      </c>
      <c r="N2248" s="52">
        <f>IFERROR(_xll.qlIndexFixing(Index6M,$H2248,TRUE,_xll.ohTrigger(RecalcTrigger,Trigger6M)),NA())</f>
        <v>3.1088251168109357E-2</v>
      </c>
      <c r="O2248" s="52">
        <f>IFERROR(_xll.qlIndexFixing(ONIndex6M,I2248,TRUE,_xll.ohTrigger(RecalcTrigger,Trigger6M)),NA())</f>
        <v>3.0909149865934182E-2</v>
      </c>
      <c r="P2248" s="52">
        <f>IFERROR(_xll.qlIndexFixing(Index1Y,$H2248,TRUE,_xll.ohTrigger(RecalcTrigger,Trigger1Y)),NA())</f>
        <v>3.2378920672553713E-2</v>
      </c>
      <c r="Q2248" s="52">
        <f>IFERROR(_xll.qlIndexFixing(ONIndex1Y,I2248,TRUE,_xll.ohTrigger(RecalcTrigger,Trigger1Y)),NA())</f>
        <v>3.1928239948122439E-2</v>
      </c>
    </row>
    <row r="2249" spans="2:17" x14ac:dyDescent="0.2">
      <c r="B2249" s="46" t="s">
        <v>51</v>
      </c>
      <c r="D2249" s="49">
        <f>_xll.qlCalendarAdvance(LocalCalendar,$D2248,B2249,"f",FALSE)</f>
        <v>55079</v>
      </c>
      <c r="E2249" s="49">
        <f>_xll.qlInterestRateIndexValueDate(IndexON,D2249)</f>
        <v>55079</v>
      </c>
      <c r="F2249" s="52">
        <f>IFERROR(_xll.qlIndexFixing(IndexON,D2249,TRUE,_xll.ohTrigger(RecalcTrigger,TriggerON)),NA())</f>
        <v>2.7375542058587499E-2</v>
      </c>
      <c r="H2249" s="49">
        <f>_xll.qlCalendarAdvance(IborCalendar,$H2248,B2249,"f",FALSE)</f>
        <v>55066</v>
      </c>
      <c r="I2249" s="49">
        <f>_xll.qlInterestRateIndexValueDate(Index1M,$H2249)</f>
        <v>55068</v>
      </c>
      <c r="J2249" s="52">
        <f>IFERROR(_xll.qlIndexFixing(Index1M,$H2249,TRUE,_xll.ohTrigger(RecalcTrigger,Trigger1M)),NA())</f>
        <v>2.8951407951289237E-2</v>
      </c>
      <c r="K2249" s="52">
        <f>IFERROR(_xll.qlIndexFixing(ONIndex1M,I2249,TRUE,_xll.ohTrigger(RecalcTrigger,Trigger1M)),NA())</f>
        <v>2.8929238634183285E-2</v>
      </c>
      <c r="L2249" s="52">
        <f>IFERROR(_xll.qlIndexFixing(Index3M,H2249,TRUE,_xll.ohTrigger(RecalcTrigger,Trigger3M)),NA())</f>
        <v>3.0157466614750966E-2</v>
      </c>
      <c r="M2249" s="52">
        <f>IFERROR(_xll.qlIndexFixing(ONIndex3M,I2249,TRUE,_xll.ohTrigger(RecalcTrigger,Trigger3M)),NA())</f>
        <v>3.0074923774621176E-2</v>
      </c>
      <c r="N2249" s="52">
        <f>IFERROR(_xll.qlIndexFixing(Index6M,$H2249,TRUE,_xll.ohTrigger(RecalcTrigger,Trigger6M)),NA())</f>
        <v>3.1084632121218987E-2</v>
      </c>
      <c r="O2249" s="52">
        <f>IFERROR(_xll.qlIndexFixing(ONIndex6M,I2249,TRUE,_xll.ohTrigger(RecalcTrigger,Trigger6M)),NA())</f>
        <v>3.0905708084387751E-2</v>
      </c>
      <c r="P2249" s="52">
        <f>IFERROR(_xll.qlIndexFixing(Index1Y,$H2249,TRUE,_xll.ohTrigger(RecalcTrigger,Trigger1Y)),NA())</f>
        <v>3.2381116356956223E-2</v>
      </c>
      <c r="Q2249" s="52">
        <f>IFERROR(_xll.qlIndexFixing(ONIndex1Y,I2249,TRUE,_xll.ohTrigger(RecalcTrigger,Trigger1Y)),NA())</f>
        <v>3.1927344248314782E-2</v>
      </c>
    </row>
    <row r="2250" spans="2:17" x14ac:dyDescent="0.2">
      <c r="B2250" s="46" t="s">
        <v>51</v>
      </c>
      <c r="D2250" s="49">
        <f>_xll.qlCalendarAdvance(LocalCalendar,$D2249,B2250,"f",FALSE)</f>
        <v>55086</v>
      </c>
      <c r="E2250" s="49">
        <f>_xll.qlInterestRateIndexValueDate(IndexON,D2250)</f>
        <v>55086</v>
      </c>
      <c r="F2250" s="52">
        <f>IFERROR(_xll.qlIndexFixing(IndexON,D2250,TRUE,_xll.ohTrigger(RecalcTrigger,TriggerON)),NA())</f>
        <v>2.7370284420022983E-2</v>
      </c>
      <c r="H2250" s="49">
        <f>_xll.qlCalendarAdvance(IborCalendar,$H2249,B2250,"f",FALSE)</f>
        <v>55073</v>
      </c>
      <c r="I2250" s="49">
        <f>_xll.qlInterestRateIndexValueDate(Index1M,$H2250)</f>
        <v>55075</v>
      </c>
      <c r="J2250" s="52">
        <f>IFERROR(_xll.qlIndexFixing(Index1M,$H2250,TRUE,_xll.ohTrigger(RecalcTrigger,Trigger1M)),NA())</f>
        <v>2.8946613226246431E-2</v>
      </c>
      <c r="K2250" s="52">
        <f>IFERROR(_xll.qlIndexFixing(ONIndex1M,I2250,TRUE,_xll.ohTrigger(RecalcTrigger,Trigger1M)),NA())</f>
        <v>2.8923646083320875E-2</v>
      </c>
      <c r="L2250" s="52">
        <f>IFERROR(_xll.qlIndexFixing(Index3M,H2250,TRUE,_xll.ohTrigger(RecalcTrigger,Trigger3M)),NA())</f>
        <v>3.0153574217097859E-2</v>
      </c>
      <c r="M2250" s="52">
        <f>IFERROR(_xll.qlIndexFixing(ONIndex3M,I2250,TRUE,_xll.ohTrigger(RecalcTrigger,Trigger3M)),NA())</f>
        <v>3.0069278510191921E-2</v>
      </c>
      <c r="N2250" s="52">
        <f>IFERROR(_xll.qlIndexFixing(Index6M,$H2250,TRUE,_xll.ohTrigger(RecalcTrigger,Trigger6M)),NA())</f>
        <v>3.1080001908654856E-2</v>
      </c>
      <c r="O2250" s="52">
        <f>IFERROR(_xll.qlIndexFixing(ONIndex6M,I2250,TRUE,_xll.ohTrigger(RecalcTrigger,Trigger6M)),NA())</f>
        <v>3.0900241909082027E-2</v>
      </c>
      <c r="P2250" s="52">
        <f>IFERROR(_xll.qlIndexFixing(Index1Y,$H2250,TRUE,_xll.ohTrigger(RecalcTrigger,Trigger1Y)),NA())</f>
        <v>3.2377127455309608E-2</v>
      </c>
      <c r="Q2250" s="52">
        <f>IFERROR(_xll.qlIndexFixing(ONIndex1Y,I2250,TRUE,_xll.ohTrigger(RecalcTrigger,Trigger1Y)),NA())</f>
        <v>3.1923908153599356E-2</v>
      </c>
    </row>
    <row r="2251" spans="2:17" x14ac:dyDescent="0.2">
      <c r="B2251" s="46" t="s">
        <v>51</v>
      </c>
      <c r="D2251" s="49">
        <f>_xll.qlCalendarAdvance(LocalCalendar,$D2250,B2251,"f",FALSE)</f>
        <v>55093</v>
      </c>
      <c r="E2251" s="49">
        <f>_xll.qlInterestRateIndexValueDate(IndexON,D2251)</f>
        <v>55093</v>
      </c>
      <c r="F2251" s="52">
        <f>IFERROR(_xll.qlIndexFixing(IndexON,D2251,TRUE,_xll.ohTrigger(RecalcTrigger,TriggerON)),NA())</f>
        <v>2.7365034487614182E-2</v>
      </c>
      <c r="H2251" s="49">
        <f>_xll.qlCalendarAdvance(IborCalendar,$H2250,B2251,"f",FALSE)</f>
        <v>55080</v>
      </c>
      <c r="I2251" s="49">
        <f>_xll.qlInterestRateIndexValueDate(Index1M,$H2251)</f>
        <v>55082</v>
      </c>
      <c r="J2251" s="52">
        <f>IFERROR(_xll.qlIndexFixing(Index1M,$H2251,TRUE,_xll.ohTrigger(RecalcTrigger,Trigger1M)),NA())</f>
        <v>2.8941811985628448E-2</v>
      </c>
      <c r="K2251" s="52">
        <f>IFERROR(_xll.qlIndexFixing(ONIndex1M,I2251,TRUE,_xll.ohTrigger(RecalcTrigger,Trigger1M)),NA())</f>
        <v>2.8918868631180317E-2</v>
      </c>
      <c r="L2251" s="52">
        <f>IFERROR(_xll.qlIndexFixing(Index3M,H2251,TRUE,_xll.ohTrigger(RecalcTrigger,Trigger3M)),NA())</f>
        <v>3.0147845518620969E-2</v>
      </c>
      <c r="M2251" s="52">
        <f>IFERROR(_xll.qlIndexFixing(ONIndex3M,I2251,TRUE,_xll.ohTrigger(RecalcTrigger,Trigger3M)),NA())</f>
        <v>3.0064545099275364E-2</v>
      </c>
      <c r="N2251" s="52">
        <f>IFERROR(_xll.qlIndexFixing(Index6M,$H2251,TRUE,_xll.ohTrigger(RecalcTrigger,Trigger6M)),NA())</f>
        <v>3.1075363622176881E-2</v>
      </c>
      <c r="O2251" s="52">
        <f>IFERROR(_xll.qlIndexFixing(ONIndex6M,I2251,TRUE,_xll.ohTrigger(RecalcTrigger,Trigger6M)),NA())</f>
        <v>3.089577598856863E-2</v>
      </c>
      <c r="P2251" s="52">
        <f>IFERROR(_xll.qlIndexFixing(Index1Y,$H2251,TRUE,_xll.ohTrigger(RecalcTrigger,Trigger1Y)),NA())</f>
        <v>3.2374350835307569E-2</v>
      </c>
      <c r="Q2251" s="52">
        <f>IFERROR(_xll.qlIndexFixing(ONIndex1Y,I2251,TRUE,_xll.ohTrigger(RecalcTrigger,Trigger1Y)),NA())</f>
        <v>3.1921713744198499E-2</v>
      </c>
    </row>
    <row r="2252" spans="2:17" x14ac:dyDescent="0.2">
      <c r="B2252" s="46" t="s">
        <v>51</v>
      </c>
      <c r="D2252" s="49">
        <f>_xll.qlCalendarAdvance(LocalCalendar,$D2251,B2252,"f",FALSE)</f>
        <v>55100</v>
      </c>
      <c r="E2252" s="49">
        <f>_xll.qlInterestRateIndexValueDate(IndexON,D2252)</f>
        <v>55100</v>
      </c>
      <c r="F2252" s="52">
        <f>IFERROR(_xll.qlIndexFixing(IndexON,D2252,TRUE,_xll.ohTrigger(RecalcTrigger,TriggerON)),NA())</f>
        <v>2.7359792261201221E-2</v>
      </c>
      <c r="H2252" s="49">
        <f>_xll.qlCalendarAdvance(IborCalendar,$H2251,B2252,"f",FALSE)</f>
        <v>55087</v>
      </c>
      <c r="I2252" s="49">
        <f>_xll.qlInterestRateIndexValueDate(Index1M,$H2252)</f>
        <v>55089</v>
      </c>
      <c r="J2252" s="52">
        <f>IFERROR(_xll.qlIndexFixing(Index1M,$H2252,TRUE,_xll.ohTrigger(RecalcTrigger,Trigger1M)),NA())</f>
        <v>2.8937004229443022E-2</v>
      </c>
      <c r="K2252" s="52">
        <f>IFERROR(_xll.qlIndexFixing(ONIndex1M,I2252,TRUE,_xll.ohTrigger(RecalcTrigger,Trigger1M)),NA())</f>
        <v>2.8914084676374685E-2</v>
      </c>
      <c r="L2252" s="52">
        <f>IFERROR(_xll.qlIndexFixing(Index3M,H2252,TRUE,_xll.ohTrigger(RecalcTrigger,Trigger3M)),NA())</f>
        <v>3.0143024713291569E-2</v>
      </c>
      <c r="M2252" s="52">
        <f>IFERROR(_xll.qlIndexFixing(ONIndex3M,I2252,TRUE,_xll.ohTrigger(RecalcTrigger,Trigger3M)),NA())</f>
        <v>3.0059804896138687E-2</v>
      </c>
      <c r="N2252" s="52">
        <f>IFERROR(_xll.qlIndexFixing(Index6M,$H2252,TRUE,_xll.ohTrigger(RecalcTrigger,Trigger6M)),NA())</f>
        <v>3.1070717261840401E-2</v>
      </c>
      <c r="O2252" s="52">
        <f>IFERROR(_xll.qlIndexFixing(ONIndex6M,I2252,TRUE,_xll.ohTrigger(RecalcTrigger,Trigger6M)),NA())</f>
        <v>3.0891302106557106E-2</v>
      </c>
      <c r="P2252" s="52">
        <f>IFERROR(_xll.qlIndexFixing(Index1Y,$H2252,TRUE,_xll.ohTrigger(RecalcTrigger,Trigger1Y)),NA())</f>
        <v>3.2371554592746474E-2</v>
      </c>
      <c r="Q2252" s="52">
        <f>IFERROR(_xll.qlIndexFixing(ONIndex1Y,I2252,TRUE,_xll.ohTrigger(RecalcTrigger,Trigger1Y)),NA())</f>
        <v>3.1919500326775818E-2</v>
      </c>
    </row>
    <row r="2253" spans="2:17" x14ac:dyDescent="0.2">
      <c r="B2253" s="46" t="s">
        <v>51</v>
      </c>
      <c r="D2253" s="49">
        <f>_xll.qlCalendarAdvance(LocalCalendar,$D2252,B2253,"f",FALSE)</f>
        <v>55107</v>
      </c>
      <c r="E2253" s="49">
        <f>_xll.qlInterestRateIndexValueDate(IndexON,D2253)</f>
        <v>55107</v>
      </c>
      <c r="F2253" s="52">
        <f>IFERROR(_xll.qlIndexFixing(IndexON,D2253,TRUE,_xll.ohTrigger(RecalcTrigger,TriggerON)),NA())</f>
        <v>2.735455774102391E-2</v>
      </c>
      <c r="H2253" s="49">
        <f>_xll.qlCalendarAdvance(IborCalendar,$H2252,B2253,"f",FALSE)</f>
        <v>55094</v>
      </c>
      <c r="I2253" s="49">
        <f>_xll.qlInterestRateIndexValueDate(Index1M,$H2253)</f>
        <v>55096</v>
      </c>
      <c r="J2253" s="52">
        <f>IFERROR(_xll.qlIndexFixing(Index1M,$H2253,TRUE,_xll.ohTrigger(RecalcTrigger,Trigger1M)),NA())</f>
        <v>2.8932189957697894E-2</v>
      </c>
      <c r="K2253" s="52">
        <f>IFERROR(_xll.qlIndexFixing(ONIndex1M,I2253,TRUE,_xll.ohTrigger(RecalcTrigger,Trigger1M)),NA())</f>
        <v>2.8909294218797399E-2</v>
      </c>
      <c r="L2253" s="52">
        <f>IFERROR(_xll.qlIndexFixing(Index3M,H2253,TRUE,_xll.ohTrigger(RecalcTrigger,Trigger3M)),NA())</f>
        <v>3.0138197069819354E-2</v>
      </c>
      <c r="M2253" s="52">
        <f>IFERROR(_xll.qlIndexFixing(ONIndex3M,I2253,TRUE,_xll.ohTrigger(RecalcTrigger,Trigger3M)),NA())</f>
        <v>3.005505790078189E-2</v>
      </c>
      <c r="N2253" s="52">
        <f>IFERROR(_xll.qlIndexFixing(Index6M,$H2253,TRUE,_xll.ohTrigger(RecalcTrigger,Trigger6M)),NA())</f>
        <v>3.1065064605667377E-2</v>
      </c>
      <c r="O2253" s="52">
        <f>IFERROR(_xll.qlIndexFixing(ONIndex6M,I2253,TRUE,_xll.ohTrigger(RecalcTrigger,Trigger6M)),NA())</f>
        <v>3.0886820263207326E-2</v>
      </c>
      <c r="P2253" s="52">
        <f>IFERROR(_xll.qlIndexFixing(Index1Y,$H2253,TRUE,_xll.ohTrigger(RecalcTrigger,Trigger1Y)),NA())</f>
        <v>3.2368738727789462E-2</v>
      </c>
      <c r="Q2253" s="52">
        <f>IFERROR(_xll.qlIndexFixing(ONIndex1Y,I2253,TRUE,_xll.ohTrigger(RecalcTrigger,Trigger1Y)),NA())</f>
        <v>3.1917267901331314E-2</v>
      </c>
    </row>
    <row r="2254" spans="2:17" x14ac:dyDescent="0.2">
      <c r="B2254" s="46" t="s">
        <v>51</v>
      </c>
      <c r="D2254" s="49">
        <f>_xll.qlCalendarAdvance(LocalCalendar,$D2253,B2254,"f",FALSE)</f>
        <v>55114</v>
      </c>
      <c r="E2254" s="49">
        <f>_xll.qlInterestRateIndexValueDate(IndexON,D2254)</f>
        <v>55114</v>
      </c>
      <c r="F2254" s="52">
        <f>IFERROR(_xll.qlIndexFixing(IndexON,D2254,TRUE,_xll.ohTrigger(RecalcTrigger,TriggerON)),NA())</f>
        <v>2.7349330927162185E-2</v>
      </c>
      <c r="H2254" s="49">
        <f>_xll.qlCalendarAdvance(IborCalendar,$H2253,B2254,"f",FALSE)</f>
        <v>55101</v>
      </c>
      <c r="I2254" s="49">
        <f>_xll.qlInterestRateIndexValueDate(Index1M,$H2254)</f>
        <v>55106</v>
      </c>
      <c r="J2254" s="52">
        <f>IFERROR(_xll.qlIndexFixing(Index1M,$H2254,TRUE,_xll.ohTrigger(RecalcTrigger,Trigger1M)),NA())</f>
        <v>2.8924485140784384E-2</v>
      </c>
      <c r="K2254" s="52">
        <f>IFERROR(_xll.qlIndexFixing(ONIndex1M,I2254,TRUE,_xll.ohTrigger(RecalcTrigger,Trigger1M)),NA())</f>
        <v>2.8900805329072909E-2</v>
      </c>
      <c r="L2254" s="52">
        <f>IFERROR(_xll.qlIndexFixing(Index3M,H2254,TRUE,_xll.ohTrigger(RecalcTrigger,Trigger3M)),NA())</f>
        <v>3.012946689967853E-2</v>
      </c>
      <c r="M2254" s="52">
        <f>IFERROR(_xll.qlIndexFixing(ONIndex3M,I2254,TRUE,_xll.ohTrigger(RecalcTrigger,Trigger3M)),NA())</f>
        <v>3.0046436871504767E-2</v>
      </c>
      <c r="N2254" s="52">
        <f>IFERROR(_xll.qlIndexFixing(Index6M,$H2254,TRUE,_xll.ohTrigger(RecalcTrigger,Trigger6M)),NA())</f>
        <v>3.1059399630611727E-2</v>
      </c>
      <c r="O2254" s="52">
        <f>IFERROR(_xll.qlIndexFixing(ONIndex6M,I2254,TRUE,_xll.ohTrigger(RecalcTrigger,Trigger6M)),NA())</f>
        <v>3.0878397630189625E-2</v>
      </c>
      <c r="P2254" s="52">
        <f>IFERROR(_xll.qlIndexFixing(Index1Y,$H2254,TRUE,_xll.ohTrigger(RecalcTrigger,Trigger1Y)),NA())</f>
        <v>3.2362235864882613E-2</v>
      </c>
      <c r="Q2254" s="52">
        <f>IFERROR(_xll.qlIndexFixing(ONIndex1Y,I2254,TRUE,_xll.ohTrigger(RecalcTrigger,Trigger1Y)),NA())</f>
        <v>3.191154101535254E-2</v>
      </c>
    </row>
    <row r="2255" spans="2:17" x14ac:dyDescent="0.2">
      <c r="B2255" s="46" t="s">
        <v>51</v>
      </c>
      <c r="D2255" s="49">
        <f>_xll.qlCalendarAdvance(LocalCalendar,$D2254,B2255,"f",FALSE)</f>
        <v>55121</v>
      </c>
      <c r="E2255" s="49">
        <f>_xll.qlInterestRateIndexValueDate(IndexON,D2255)</f>
        <v>55121</v>
      </c>
      <c r="F2255" s="52">
        <f>IFERROR(_xll.qlIndexFixing(IndexON,D2255,TRUE,_xll.ohTrigger(RecalcTrigger,TriggerON)),NA())</f>
        <v>2.7344111819296302E-2</v>
      </c>
      <c r="H2255" s="49">
        <f>_xll.qlCalendarAdvance(IborCalendar,$H2254,B2255,"f",FALSE)</f>
        <v>55108</v>
      </c>
      <c r="I2255" s="49">
        <f>_xll.qlInterestRateIndexValueDate(Index1M,$H2255)</f>
        <v>55110</v>
      </c>
      <c r="J2255" s="52">
        <f>IFERROR(_xll.qlIndexFixing(Index1M,$H2255,TRUE,_xll.ohTrigger(RecalcTrigger,Trigger1M)),NA())</f>
        <v>2.8922541867567205E-2</v>
      </c>
      <c r="K2255" s="52">
        <f>IFERROR(_xll.qlIndexFixing(ONIndex1M,I2255,TRUE,_xll.ohTrigger(RecalcTrigger,Trigger1M)),NA())</f>
        <v>2.8899693795514381E-2</v>
      </c>
      <c r="L2255" s="52">
        <f>IFERROR(_xll.qlIndexFixing(Index3M,H2255,TRUE,_xll.ohTrigger(RecalcTrigger,Trigger3M)),NA())</f>
        <v>3.0129431544388855E-2</v>
      </c>
      <c r="M2255" s="52">
        <f>IFERROR(_xll.qlIndexFixing(ONIndex3M,I2255,TRUE,_xll.ohTrigger(RecalcTrigger,Trigger3M)),NA())</f>
        <v>3.0045543533301355E-2</v>
      </c>
      <c r="N2255" s="52">
        <f>IFERROR(_xll.qlIndexFixing(Index6M,$H2255,TRUE,_xll.ohTrigger(RecalcTrigger,Trigger6M)),NA())</f>
        <v>3.1055733468475389E-2</v>
      </c>
      <c r="O2255" s="52">
        <f>IFERROR(_xll.qlIndexFixing(ONIndex6M,I2255,TRUE,_xll.ohTrigger(RecalcTrigger,Trigger6M)),NA())</f>
        <v>3.0877832692173257E-2</v>
      </c>
      <c r="P2255" s="52">
        <f>IFERROR(_xll.qlIndexFixing(Index1Y,$H2255,TRUE,_xll.ohTrigger(RecalcTrigger,Trigger1Y)),NA())</f>
        <v>3.2363048131342866E-2</v>
      </c>
      <c r="Q2255" s="52">
        <f>IFERROR(_xll.qlIndexFixing(ONIndex1Y,I2255,TRUE,_xll.ohTrigger(RecalcTrigger,Trigger1Y)),NA())</f>
        <v>3.191274602619032E-2</v>
      </c>
    </row>
    <row r="2256" spans="2:17" x14ac:dyDescent="0.2">
      <c r="B2256" s="46" t="s">
        <v>51</v>
      </c>
      <c r="D2256" s="49">
        <f>_xll.qlCalendarAdvance(LocalCalendar,$D2255,B2256,"f",FALSE)</f>
        <v>55128</v>
      </c>
      <c r="E2256" s="49">
        <f>_xll.qlInterestRateIndexValueDate(IndexON,D2256)</f>
        <v>55128</v>
      </c>
      <c r="F2256" s="52">
        <f>IFERROR(_xll.qlIndexFixing(IndexON,D2256,TRUE,_xll.ohTrigger(RecalcTrigger,TriggerON)),NA())</f>
        <v>2.7338900417506196E-2</v>
      </c>
      <c r="H2256" s="49">
        <f>_xll.qlCalendarAdvance(IborCalendar,$H2255,B2256,"f",FALSE)</f>
        <v>55115</v>
      </c>
      <c r="I2256" s="49">
        <f>_xll.qlInterestRateIndexValueDate(Index1M,$H2256)</f>
        <v>55117</v>
      </c>
      <c r="J2256" s="52">
        <f>IFERROR(_xll.qlIndexFixing(Index1M,$H2256,TRUE,_xll.ohTrigger(RecalcTrigger,Trigger1M)),NA())</f>
        <v>2.8919337221684899E-2</v>
      </c>
      <c r="K2256" s="52">
        <f>IFERROR(_xll.qlIndexFixing(ONIndex1M,I2256,TRUE,_xll.ohTrigger(RecalcTrigger,Trigger1M)),NA())</f>
        <v>2.8894883829755358E-2</v>
      </c>
      <c r="L2256" s="52">
        <f>IFERROR(_xll.qlIndexFixing(Index3M,H2256,TRUE,_xll.ohTrigger(RecalcTrigger,Trigger3M)),NA())</f>
        <v>3.0123673110809414E-2</v>
      </c>
      <c r="M2256" s="52">
        <f>IFERROR(_xll.qlIndexFixing(ONIndex3M,I2256,TRUE,_xll.ohTrigger(RecalcTrigger,Trigger3M)),NA())</f>
        <v>3.0040776161177618E-2</v>
      </c>
      <c r="N2256" s="52">
        <f>IFERROR(_xll.qlIndexFixing(Index6M,$H2256,TRUE,_xll.ohTrigger(RecalcTrigger,Trigger6M)),NA())</f>
        <v>3.1051055790341051E-2</v>
      </c>
      <c r="O2256" s="52">
        <f>IFERROR(_xll.qlIndexFixing(ONIndex6M,I2256,TRUE,_xll.ohTrigger(RecalcTrigger,Trigger6M)),NA())</f>
        <v>3.0873326964488967E-2</v>
      </c>
      <c r="P2256" s="52">
        <f>IFERROR(_xll.qlIndexFixing(Index1Y,$H2256,TRUE,_xll.ohTrigger(RecalcTrigger,Trigger1Y)),NA())</f>
        <v>3.2360173400183698E-2</v>
      </c>
      <c r="Q2256" s="52">
        <f>IFERROR(_xll.qlIndexFixing(ONIndex1Y,I2256,TRUE,_xll.ohTrigger(RecalcTrigger,Trigger1Y)),NA())</f>
        <v>3.1910456576467183E-2</v>
      </c>
    </row>
    <row r="2257" spans="2:17" x14ac:dyDescent="0.2">
      <c r="B2257" s="46" t="s">
        <v>51</v>
      </c>
      <c r="D2257" s="49">
        <f>_xll.qlCalendarAdvance(LocalCalendar,$D2256,B2257,"f",FALSE)</f>
        <v>55135</v>
      </c>
      <c r="E2257" s="49">
        <f>_xll.qlInterestRateIndexValueDate(IndexON,D2257)</f>
        <v>55135</v>
      </c>
      <c r="F2257" s="52">
        <f>IFERROR(_xll.qlIndexFixing(IndexON,D2257,TRUE,_xll.ohTrigger(RecalcTrigger,TriggerON)),NA())</f>
        <v>2.7333696721871803E-2</v>
      </c>
      <c r="H2257" s="49">
        <f>_xll.qlCalendarAdvance(IborCalendar,$H2256,B2257,"f",FALSE)</f>
        <v>55122</v>
      </c>
      <c r="I2257" s="49">
        <f>_xll.qlInterestRateIndexValueDate(Index1M,$H2257)</f>
        <v>55124</v>
      </c>
      <c r="J2257" s="52">
        <f>IFERROR(_xll.qlIndexFixing(Index1M,$H2257,TRUE,_xll.ohTrigger(RecalcTrigger,Trigger1M)),NA())</f>
        <v>2.8913681466686547E-2</v>
      </c>
      <c r="K2257" s="52">
        <f>IFERROR(_xll.qlIndexFixing(ONIndex1M,I2257,TRUE,_xll.ohTrigger(RecalcTrigger,Trigger1M)),NA())</f>
        <v>2.8890067361357907E-2</v>
      </c>
      <c r="L2257" s="52">
        <f>IFERROR(_xll.qlIndexFixing(Index3M,H2257,TRUE,_xll.ohTrigger(RecalcTrigger,Trigger3M)),NA())</f>
        <v>3.0115183807808421E-2</v>
      </c>
      <c r="M2257" s="52">
        <f>IFERROR(_xll.qlIndexFixing(ONIndex3M,I2257,TRUE,_xll.ohTrigger(RecalcTrigger,Trigger3M)),NA())</f>
        <v>3.0036001996887052E-2</v>
      </c>
      <c r="N2257" s="52">
        <f>IFERROR(_xll.qlIndexFixing(Index6M,$H2257,TRUE,_xll.ohTrigger(RecalcTrigger,Trigger6M)),NA())</f>
        <v>3.1047364354252479E-2</v>
      </c>
      <c r="O2257" s="52">
        <f>IFERROR(_xll.qlIndexFixing(ONIndex6M,I2257,TRUE,_xll.ohTrigger(RecalcTrigger,Trigger6M)),NA())</f>
        <v>3.0868813275493068E-2</v>
      </c>
      <c r="P2257" s="52">
        <f>IFERROR(_xll.qlIndexFixing(Index1Y,$H2257,TRUE,_xll.ohTrigger(RecalcTrigger,Trigger1Y)),NA())</f>
        <v>3.2357279047289883E-2</v>
      </c>
      <c r="Q2257" s="52">
        <f>IFERROR(_xll.qlIndexFixing(ONIndex1Y,I2257,TRUE,_xll.ohTrigger(RecalcTrigger,Trigger1Y)),NA())</f>
        <v>3.1908148118748869E-2</v>
      </c>
    </row>
    <row r="2258" spans="2:17" x14ac:dyDescent="0.2">
      <c r="B2258" s="46" t="s">
        <v>51</v>
      </c>
      <c r="D2258" s="49">
        <f>_xll.qlCalendarAdvance(LocalCalendar,$D2257,B2258,"f",FALSE)</f>
        <v>55142</v>
      </c>
      <c r="E2258" s="49">
        <f>_xll.qlInterestRateIndexValueDate(IndexON,D2258)</f>
        <v>55142</v>
      </c>
      <c r="F2258" s="52">
        <f>IFERROR(_xll.qlIndexFixing(IndexON,D2258,TRUE,_xll.ohTrigger(RecalcTrigger,TriggerON)),NA())</f>
        <v>2.732850073247306E-2</v>
      </c>
      <c r="H2258" s="49">
        <f>_xll.qlCalendarAdvance(IborCalendar,$H2257,B2258,"f",FALSE)</f>
        <v>55129</v>
      </c>
      <c r="I2258" s="49">
        <f>_xll.qlInterestRateIndexValueDate(Index1M,$H2258)</f>
        <v>55131</v>
      </c>
      <c r="J2258" s="52">
        <f>IFERROR(_xll.qlIndexFixing(Index1M,$H2258,TRUE,_xll.ohTrigger(RecalcTrigger,Trigger1M)),NA())</f>
        <v>2.8908020865891271E-2</v>
      </c>
      <c r="K2258" s="52">
        <f>IFERROR(_xll.qlIndexFixing(ONIndex1M,I2258,TRUE,_xll.ohTrigger(RecalcTrigger,Trigger1M)),NA())</f>
        <v>2.8885244390188802E-2</v>
      </c>
      <c r="L2258" s="52">
        <f>IFERROR(_xll.qlIndexFixing(Index3M,H2258,TRUE,_xll.ohTrigger(RecalcTrigger,Trigger3M)),NA())</f>
        <v>3.0110325547410888E-2</v>
      </c>
      <c r="M2258" s="52">
        <f>IFERROR(_xll.qlIndexFixing(ONIndex3M,I2258,TRUE,_xll.ohTrigger(RecalcTrigger,Trigger3M)),NA())</f>
        <v>3.003122104034972E-2</v>
      </c>
      <c r="N2258" s="52">
        <f>IFERROR(_xll.qlIndexFixing(Index6M,$H2258,TRUE,_xll.ohTrigger(RecalcTrigger,Trigger6M)),NA())</f>
        <v>3.104266955194776E-2</v>
      </c>
      <c r="O2258" s="52">
        <f>IFERROR(_xll.qlIndexFixing(ONIndex6M,I2258,TRUE,_xll.ohTrigger(RecalcTrigger,Trigger6M)),NA())</f>
        <v>3.0864291624999041E-2</v>
      </c>
      <c r="P2258" s="52">
        <f>IFERROR(_xll.qlIndexFixing(Index1Y,$H2258,TRUE,_xll.ohTrigger(RecalcTrigger,Trigger1Y)),NA())</f>
        <v>3.2354365072829572E-2</v>
      </c>
      <c r="Q2258" s="52">
        <f>IFERROR(_xll.qlIndexFixing(ONIndex1Y,I2258,TRUE,_xll.ohTrigger(RecalcTrigger,Trigger1Y)),NA())</f>
        <v>3.1905820653008732E-2</v>
      </c>
    </row>
    <row r="2259" spans="2:17" x14ac:dyDescent="0.2">
      <c r="B2259" s="46" t="s">
        <v>51</v>
      </c>
      <c r="D2259" s="49">
        <f>_xll.qlCalendarAdvance(LocalCalendar,$D2258,B2259,"f",FALSE)</f>
        <v>55149</v>
      </c>
      <c r="E2259" s="49">
        <f>_xll.qlInterestRateIndexValueDate(IndexON,D2259)</f>
        <v>55149</v>
      </c>
      <c r="F2259" s="52">
        <f>IFERROR(_xll.qlIndexFixing(IndexON,D2259,TRUE,_xll.ohTrigger(RecalcTrigger,TriggerON)),NA())</f>
        <v>2.7323312449150094E-2</v>
      </c>
      <c r="H2259" s="49">
        <f>_xll.qlCalendarAdvance(IborCalendar,$H2258,B2259,"f",FALSE)</f>
        <v>55136</v>
      </c>
      <c r="I2259" s="49">
        <f>_xll.qlInterestRateIndexValueDate(Index1M,$H2259)</f>
        <v>55138</v>
      </c>
      <c r="J2259" s="52">
        <f>IFERROR(_xll.qlIndexFixing(Index1M,$H2259,TRUE,_xll.ohTrigger(RecalcTrigger,Trigger1M)),NA())</f>
        <v>2.8903979543509206E-2</v>
      </c>
      <c r="K2259" s="52">
        <f>IFERROR(_xll.qlIndexFixing(ONIndex1M,I2259,TRUE,_xll.ohTrigger(RecalcTrigger,Trigger1M)),NA())</f>
        <v>2.8880414916301334E-2</v>
      </c>
      <c r="L2259" s="52">
        <f>IFERROR(_xll.qlIndexFixing(Index3M,H2259,TRUE,_xll.ohTrigger(RecalcTrigger,Trigger3M)),NA())</f>
        <v>3.0105460451038013E-2</v>
      </c>
      <c r="M2259" s="52">
        <f>IFERROR(_xll.qlIndexFixing(ONIndex3M,I2259,TRUE,_xll.ohTrigger(RecalcTrigger,Trigger3M)),NA())</f>
        <v>3.0026433291565624E-2</v>
      </c>
      <c r="N2259" s="52">
        <f>IFERROR(_xll.qlIndexFixing(Index6M,$H2259,TRUE,_xll.ohTrigger(RecalcTrigger,Trigger6M)),NA())</f>
        <v>3.1037966676180702E-2</v>
      </c>
      <c r="O2259" s="52">
        <f>IFERROR(_xll.qlIndexFixing(ONIndex6M,I2259,TRUE,_xll.ohTrigger(RecalcTrigger,Trigger6M)),NA())</f>
        <v>3.0859762013113468E-2</v>
      </c>
      <c r="P2259" s="52">
        <f>IFERROR(_xll.qlIndexFixing(Index1Y,$H2259,TRUE,_xll.ohTrigger(RecalcTrigger,Trigger1Y)),NA())</f>
        <v>3.2351431476972441E-2</v>
      </c>
      <c r="Q2259" s="52">
        <f>IFERROR(_xll.qlIndexFixing(ONIndex1Y,I2259,TRUE,_xll.ohTrigger(RecalcTrigger,Trigger1Y)),NA())</f>
        <v>3.190347417914019E-2</v>
      </c>
    </row>
    <row r="2260" spans="2:17" x14ac:dyDescent="0.2">
      <c r="B2260" s="46" t="s">
        <v>51</v>
      </c>
      <c r="D2260" s="49">
        <f>_xll.qlCalendarAdvance(LocalCalendar,$D2259,B2260,"f",FALSE)</f>
        <v>55156</v>
      </c>
      <c r="E2260" s="49">
        <f>_xll.qlInterestRateIndexValueDate(IndexON,D2260)</f>
        <v>55156</v>
      </c>
      <c r="F2260" s="52">
        <f>IFERROR(_xll.qlIndexFixing(IndexON,D2260,TRUE,_xll.ohTrigger(RecalcTrigger,TriggerON)),NA())</f>
        <v>2.7318131871902906E-2</v>
      </c>
      <c r="H2260" s="49">
        <f>_xll.qlCalendarAdvance(IborCalendar,$H2259,B2260,"f",FALSE)</f>
        <v>55143</v>
      </c>
      <c r="I2260" s="49">
        <f>_xll.qlInterestRateIndexValueDate(Index1M,$H2260)</f>
        <v>55145</v>
      </c>
      <c r="J2260" s="52">
        <f>IFERROR(_xll.qlIndexFixing(Index1M,$H2260,TRUE,_xll.ohTrigger(RecalcTrigger,Trigger1M)),NA())</f>
        <v>2.8898307620542584E-2</v>
      </c>
      <c r="K2260" s="52">
        <f>IFERROR(_xll.qlIndexFixing(ONIndex1M,I2260,TRUE,_xll.ohTrigger(RecalcTrigger,Trigger1M)),NA())</f>
        <v>2.8877203402259966E-2</v>
      </c>
      <c r="L2260" s="52">
        <f>IFERROR(_xll.qlIndexFixing(Index3M,H2260,TRUE,_xll.ohTrigger(RecalcTrigger,Trigger3M)),NA())</f>
        <v>3.0100588518713778E-2</v>
      </c>
      <c r="M2260" s="52">
        <f>IFERROR(_xll.qlIndexFixing(ONIndex3M,I2260,TRUE,_xll.ohTrigger(RecalcTrigger,Trigger3M)),NA())</f>
        <v>3.0023456593040621E-2</v>
      </c>
      <c r="N2260" s="52">
        <f>IFERROR(_xll.qlIndexFixing(Index6M,$H2260,TRUE,_xll.ohTrigger(RecalcTrigger,Trigger6M)),NA())</f>
        <v>3.1033255727004889E-2</v>
      </c>
      <c r="O2260" s="52">
        <f>IFERROR(_xll.qlIndexFixing(ONIndex6M,I2260,TRUE,_xll.ohTrigger(RecalcTrigger,Trigger6M)),NA())</f>
        <v>3.085721983913281E-2</v>
      </c>
      <c r="P2260" s="52">
        <f>IFERROR(_xll.qlIndexFixing(Index1Y,$H2260,TRUE,_xll.ohTrigger(RecalcTrigger,Trigger1Y)),NA())</f>
        <v>3.2350905588053883E-2</v>
      </c>
      <c r="Q2260" s="52">
        <f>IFERROR(_xll.qlIndexFixing(ONIndex1Y,I2260,TRUE,_xll.ohTrigger(RecalcTrigger,Trigger1Y)),NA())</f>
        <v>3.1903595708268284E-2</v>
      </c>
    </row>
    <row r="2261" spans="2:17" x14ac:dyDescent="0.2">
      <c r="B2261" s="46" t="s">
        <v>51</v>
      </c>
      <c r="D2261" s="49">
        <f>_xll.qlCalendarAdvance(LocalCalendar,$D2260,B2261,"f",FALSE)</f>
        <v>55163</v>
      </c>
      <c r="E2261" s="49">
        <f>_xll.qlInterestRateIndexValueDate(IndexON,D2261)</f>
        <v>55163</v>
      </c>
      <c r="F2261" s="52">
        <f>IFERROR(_xll.qlIndexFixing(IndexON,D2261,TRUE,_xll.ohTrigger(RecalcTrigger,TriggerON)),NA())</f>
        <v>2.731295900105124E-2</v>
      </c>
      <c r="H2261" s="49">
        <f>_xll.qlCalendarAdvance(IborCalendar,$H2260,B2261,"f",FALSE)</f>
        <v>55150</v>
      </c>
      <c r="I2261" s="49">
        <f>_xll.qlInterestRateIndexValueDate(Index1M,$H2261)</f>
        <v>55152</v>
      </c>
      <c r="J2261" s="52">
        <f>IFERROR(_xll.qlIndexFixing(Index1M,$H2261,TRUE,_xll.ohTrigger(RecalcTrigger,Trigger1M)),NA())</f>
        <v>2.8894251556495776E-2</v>
      </c>
      <c r="K2261" s="52">
        <f>IFERROR(_xll.qlIndexFixing(ONIndex1M,I2261,TRUE,_xll.ohTrigger(RecalcTrigger,Trigger1M)),NA())</f>
        <v>2.8871547857707291E-2</v>
      </c>
      <c r="L2261" s="52">
        <f>IFERROR(_xll.qlIndexFixing(Index3M,H2261,TRUE,_xll.ohTrigger(RecalcTrigger,Trigger3M)),NA())</f>
        <v>3.0095709750461275E-2</v>
      </c>
      <c r="M2261" s="52">
        <f>IFERROR(_xll.qlIndexFixing(ONIndex3M,I2261,TRUE,_xll.ohTrigger(RecalcTrigger,Trigger3M)),NA())</f>
        <v>3.0017745469890222E-2</v>
      </c>
      <c r="N2261" s="52">
        <f>IFERROR(_xll.qlIndexFixing(Index6M,$H2261,TRUE,_xll.ohTrigger(RecalcTrigger,Trigger6M)),NA())</f>
        <v>3.1028536704480057E-2</v>
      </c>
      <c r="O2261" s="52">
        <f>IFERROR(_xll.qlIndexFixing(ONIndex6M,I2261,TRUE,_xll.ohTrigger(RecalcTrigger,Trigger6M)),NA())</f>
        <v>3.0851675663630118E-2</v>
      </c>
      <c r="P2261" s="52">
        <f>IFERROR(_xll.qlIndexFixing(Index1Y,$H2261,TRUE,_xll.ohTrigger(RecalcTrigger,Trigger1Y)),NA())</f>
        <v>3.2341868760346767E-2</v>
      </c>
      <c r="Q2261" s="52">
        <f>IFERROR(_xll.qlIndexFixing(ONIndex1Y,I2261,TRUE,_xll.ohTrigger(RecalcTrigger,Trigger1Y)),NA())</f>
        <v>3.1899966181700989E-2</v>
      </c>
    </row>
    <row r="2262" spans="2:17" x14ac:dyDescent="0.2">
      <c r="B2262" s="46" t="s">
        <v>51</v>
      </c>
      <c r="D2262" s="49">
        <f>_xll.qlCalendarAdvance(LocalCalendar,$D2261,B2262,"f",FALSE)</f>
        <v>55170</v>
      </c>
      <c r="E2262" s="49">
        <f>_xll.qlInterestRateIndexValueDate(IndexON,D2262)</f>
        <v>55170</v>
      </c>
      <c r="F2262" s="52">
        <f>IFERROR(_xll.qlIndexFixing(IndexON,D2262,TRUE,_xll.ohTrigger(RecalcTrigger,TriggerON)),NA())</f>
        <v>2.7307793836355287E-2</v>
      </c>
      <c r="H2262" s="49">
        <f>_xll.qlCalendarAdvance(IborCalendar,$H2261,B2262,"f",FALSE)</f>
        <v>55157</v>
      </c>
      <c r="I2262" s="49">
        <f>_xll.qlInterestRateIndexValueDate(Index1M,$H2262)</f>
        <v>55159</v>
      </c>
      <c r="J2262" s="52">
        <f>IFERROR(_xll.qlIndexFixing(Index1M,$H2262,TRUE,_xll.ohTrigger(RecalcTrigger,Trigger1M)),NA())</f>
        <v>2.8888568313223253E-2</v>
      </c>
      <c r="K2262" s="52">
        <f>IFERROR(_xll.qlIndexFixing(ONIndex1M,I2262,TRUE,_xll.ohTrigger(RecalcTrigger,Trigger1M)),NA())</f>
        <v>2.8865887478382035E-2</v>
      </c>
      <c r="L2262" s="52">
        <f>IFERROR(_xll.qlIndexFixing(Index3M,H2262,TRUE,_xll.ohTrigger(RecalcTrigger,Trigger3M)),NA())</f>
        <v>3.0090824146306261E-2</v>
      </c>
      <c r="M2262" s="52">
        <f>IFERROR(_xll.qlIndexFixing(ONIndex3M,I2262,TRUE,_xll.ohTrigger(RecalcTrigger,Trigger3M)),NA())</f>
        <v>3.0012029291786035E-2</v>
      </c>
      <c r="N2262" s="52">
        <f>IFERROR(_xll.qlIndexFixing(Index6M,$H2262,TRUE,_xll.ohTrigger(RecalcTrigger,Trigger6M)),NA())</f>
        <v>3.1022820191566179E-2</v>
      </c>
      <c r="O2262" s="52">
        <f>IFERROR(_xll.qlIndexFixing(ONIndex6M,I2262,TRUE,_xll.ohTrigger(RecalcTrigger,Trigger6M)),NA())</f>
        <v>3.0846125409000891E-2</v>
      </c>
      <c r="P2262" s="52">
        <f>IFERROR(_xll.qlIndexFixing(Index1Y,$H2262,TRUE,_xll.ohTrigger(RecalcTrigger,Trigger1Y)),NA())</f>
        <v>3.2342512962726853E-2</v>
      </c>
      <c r="Q2262" s="52">
        <f>IFERROR(_xll.qlIndexFixing(ONIndex1Y,I2262,TRUE,_xll.ohTrigger(RecalcTrigger,Trigger1Y)),NA())</f>
        <v>3.1896320709350334E-2</v>
      </c>
    </row>
    <row r="2263" spans="2:17" x14ac:dyDescent="0.2">
      <c r="B2263" s="46" t="s">
        <v>51</v>
      </c>
      <c r="D2263" s="49">
        <f>_xll.qlCalendarAdvance(LocalCalendar,$D2262,B2263,"f",FALSE)</f>
        <v>55177</v>
      </c>
      <c r="E2263" s="49">
        <f>_xll.qlInterestRateIndexValueDate(IndexON,D2263)</f>
        <v>55177</v>
      </c>
      <c r="F2263" s="52">
        <f>IFERROR(_xll.qlIndexFixing(IndexON,D2263,TRUE,_xll.ohTrigger(RecalcTrigger,TriggerON)),NA())</f>
        <v>2.7302636377495304E-2</v>
      </c>
      <c r="H2263" s="49">
        <f>_xll.qlCalendarAdvance(IborCalendar,$H2262,B2263,"f",FALSE)</f>
        <v>55164</v>
      </c>
      <c r="I2263" s="49">
        <f>_xll.qlInterestRateIndexValueDate(Index1M,$H2263)</f>
        <v>55166</v>
      </c>
      <c r="J2263" s="52">
        <f>IFERROR(_xll.qlIndexFixing(Index1M,$H2263,TRUE,_xll.ohTrigger(RecalcTrigger,Trigger1M)),NA())</f>
        <v>2.8883688886345221E-2</v>
      </c>
      <c r="K2263" s="52">
        <f>IFERROR(_xll.qlIndexFixing(ONIndex1M,I2263,TRUE,_xll.ohTrigger(RecalcTrigger,Trigger1M)),NA())</f>
        <v>2.8861841683842648E-2</v>
      </c>
      <c r="L2263" s="52">
        <f>IFERROR(_xll.qlIndexFixing(Index3M,H2263,TRUE,_xll.ohTrigger(RecalcTrigger,Trigger3M)),NA())</f>
        <v>3.0085931706273605E-2</v>
      </c>
      <c r="M2263" s="52">
        <f>IFERROR(_xll.qlIndexFixing(ONIndex3M,I2263,TRUE,_xll.ohTrigger(RecalcTrigger,Trigger3M)),NA())</f>
        <v>3.0008120654165804E-2</v>
      </c>
      <c r="N2263" s="52">
        <f>IFERROR(_xll.qlIndexFixing(Index6M,$H2263,TRUE,_xll.ohTrigger(RecalcTrigger,Trigger6M)),NA())</f>
        <v>3.1018086003968211E-2</v>
      </c>
      <c r="O2263" s="52">
        <f>IFERROR(_xll.qlIndexFixing(ONIndex6M,I2263,TRUE,_xll.ohTrigger(RecalcTrigger,Trigger6M)),NA())</f>
        <v>3.0842558791612795E-2</v>
      </c>
      <c r="P2263" s="52">
        <f>IFERROR(_xll.qlIndexFixing(Index1Y,$H2263,TRUE,_xll.ohTrigger(RecalcTrigger,Trigger1Y)),NA())</f>
        <v>3.2340709592850909E-2</v>
      </c>
      <c r="Q2263" s="52">
        <f>IFERROR(_xll.qlIndexFixing(ONIndex1Y,I2263,TRUE,_xll.ohTrigger(RecalcTrigger,Trigger1Y)),NA())</f>
        <v>3.1895137034458898E-2</v>
      </c>
    </row>
    <row r="2264" spans="2:17" x14ac:dyDescent="0.2">
      <c r="B2264" s="46" t="s">
        <v>51</v>
      </c>
      <c r="D2264" s="49">
        <f>_xll.qlCalendarAdvance(LocalCalendar,$D2263,B2264,"f",FALSE)</f>
        <v>55184</v>
      </c>
      <c r="E2264" s="49">
        <f>_xll.qlInterestRateIndexValueDate(IndexON,D2264)</f>
        <v>55184</v>
      </c>
      <c r="F2264" s="52">
        <f>IFERROR(_xll.qlIndexFixing(IndexON,D2264,TRUE,_xll.ohTrigger(RecalcTrigger,TriggerON)),NA())</f>
        <v>2.7297486625030842E-2</v>
      </c>
      <c r="H2264" s="49">
        <f>_xll.qlCalendarAdvance(IborCalendar,$H2263,B2264,"f",FALSE)</f>
        <v>55171</v>
      </c>
      <c r="I2264" s="49">
        <f>_xll.qlInterestRateIndexValueDate(Index1M,$H2264)</f>
        <v>55173</v>
      </c>
      <c r="J2264" s="52">
        <f>IFERROR(_xll.qlIndexFixing(Index1M,$H2264,TRUE,_xll.ohTrigger(RecalcTrigger,Trigger1M)),NA())</f>
        <v>2.8879610706445957E-2</v>
      </c>
      <c r="K2264" s="52">
        <f>IFERROR(_xll.qlIndexFixing(ONIndex1M,I2264,TRUE,_xll.ohTrigger(RecalcTrigger,Trigger1M)),NA())</f>
        <v>2.885617000622176E-2</v>
      </c>
      <c r="L2264" s="52">
        <f>IFERROR(_xll.qlIndexFixing(Index3M,H2264,TRUE,_xll.ohTrigger(RecalcTrigger,Trigger3M)),NA())</f>
        <v>3.0081032430389953E-2</v>
      </c>
      <c r="M2264" s="52">
        <f>IFERROR(_xll.qlIndexFixing(ONIndex3M,I2264,TRUE,_xll.ohTrigger(RecalcTrigger,Trigger3M)),NA())</f>
        <v>3.0002392664156829E-2</v>
      </c>
      <c r="N2264" s="52">
        <f>IFERROR(_xll.qlIndexFixing(Index6M,$H2264,TRUE,_xll.ohTrigger(RecalcTrigger,Trigger6M)),NA())</f>
        <v>3.1013343743815026E-2</v>
      </c>
      <c r="O2264" s="52">
        <f>IFERROR(_xll.qlIndexFixing(ONIndex6M,I2264,TRUE,_xll.ohTrigger(RecalcTrigger,Trigger6M)),NA())</f>
        <v>3.0836994532519313E-2</v>
      </c>
      <c r="P2264" s="52">
        <f>IFERROR(_xll.qlIndexFixing(Index1Y,$H2264,TRUE,_xll.ohTrigger(RecalcTrigger,Trigger1Y)),NA())</f>
        <v>3.2336469182732891E-2</v>
      </c>
      <c r="Q2264" s="52">
        <f>IFERROR(_xll.qlIndexFixing(ONIndex1Y,I2264,TRUE,_xll.ohTrigger(RecalcTrigger,Trigger1Y)),NA())</f>
        <v>3.1891456689283615E-2</v>
      </c>
    </row>
    <row r="2265" spans="2:17" x14ac:dyDescent="0.2">
      <c r="B2265" s="46" t="s">
        <v>51</v>
      </c>
      <c r="D2265" s="49">
        <f>_xll.qlCalendarAdvance(LocalCalendar,$D2264,B2265,"f",FALSE)</f>
        <v>55191</v>
      </c>
      <c r="E2265" s="49">
        <f>_xll.qlInterestRateIndexValueDate(IndexON,D2265)</f>
        <v>55191</v>
      </c>
      <c r="F2265" s="52">
        <f>IFERROR(_xll.qlIndexFixing(IndexON,D2265,TRUE,_xll.ohTrigger(RecalcTrigger,TriggerON)),NA())</f>
        <v>2.7292344578642158E-2</v>
      </c>
      <c r="H2265" s="49">
        <f>_xll.qlCalendarAdvance(IborCalendar,$H2264,B2265,"f",FALSE)</f>
        <v>55178</v>
      </c>
      <c r="I2265" s="49">
        <f>_xll.qlInterestRateIndexValueDate(Index1M,$H2265)</f>
        <v>55180</v>
      </c>
      <c r="J2265" s="52">
        <f>IFERROR(_xll.qlIndexFixing(Index1M,$H2265,TRUE,_xll.ohTrigger(RecalcTrigger,Trigger1M)),NA())</f>
        <v>2.8873910486188537E-2</v>
      </c>
      <c r="K2265" s="52">
        <f>IFERROR(_xll.qlIndexFixing(ONIndex1M,I2265,TRUE,_xll.ohTrigger(RecalcTrigger,Trigger1M)),NA())</f>
        <v>2.8851301516024108E-2</v>
      </c>
      <c r="L2265" s="52">
        <f>IFERROR(_xll.qlIndexFixing(Index3M,H2265,TRUE,_xll.ohTrigger(RecalcTrigger,Trigger3M)),NA())</f>
        <v>3.0076126318679286E-2</v>
      </c>
      <c r="M2265" s="52">
        <f>IFERROR(_xll.qlIndexFixing(ONIndex3M,I2265,TRUE,_xll.ohTrigger(RecalcTrigger,Trigger3M)),NA())</f>
        <v>2.9997564161998724E-2</v>
      </c>
      <c r="N2265" s="52">
        <f>IFERROR(_xll.qlIndexFixing(Index6M,$H2265,TRUE,_xll.ohTrigger(RecalcTrigger,Trigger6M)),NA())</f>
        <v>3.1008593411165797E-2</v>
      </c>
      <c r="O2265" s="52">
        <f>IFERROR(_xll.qlIndexFixing(ONIndex6M,I2265,TRUE,_xll.ohTrigger(RecalcTrigger,Trigger6M)),NA())</f>
        <v>3.0832417152151237E-2</v>
      </c>
      <c r="P2265" s="52">
        <f>IFERROR(_xll.qlIndexFixing(Index1Y,$H2265,TRUE,_xll.ohTrigger(RecalcTrigger,Trigger1Y)),NA())</f>
        <v>3.2333417862111538E-2</v>
      </c>
      <c r="Q2265" s="52">
        <f>IFERROR(_xll.qlIndexFixing(ONIndex1Y,I2265,TRUE,_xll.ohTrigger(RecalcTrigger,Trigger1Y)),NA())</f>
        <v>3.1888996167150907E-2</v>
      </c>
    </row>
    <row r="2266" spans="2:17" x14ac:dyDescent="0.2">
      <c r="B2266" s="46" t="s">
        <v>51</v>
      </c>
      <c r="D2266" s="49">
        <f>_xll.qlCalendarAdvance(LocalCalendar,$D2265,B2266,"f",FALSE)</f>
        <v>55198</v>
      </c>
      <c r="E2266" s="49">
        <f>_xll.qlInterestRateIndexValueDate(IndexON,D2266)</f>
        <v>55198</v>
      </c>
      <c r="F2266" s="52">
        <f>IFERROR(_xll.qlIndexFixing(IndexON,D2266,TRUE,_xll.ohTrigger(RecalcTrigger,TriggerON)),NA())</f>
        <v>2.7287210238329251E-2</v>
      </c>
      <c r="H2266" s="49">
        <f>_xll.qlCalendarAdvance(IborCalendar,$H2265,B2266,"f",FALSE)</f>
        <v>55185</v>
      </c>
      <c r="I2266" s="49">
        <f>_xll.qlInterestRateIndexValueDate(Index1M,$H2266)</f>
        <v>55187</v>
      </c>
      <c r="J2266" s="52">
        <f>IFERROR(_xll.qlIndexFixing(Index1M,$H2266,TRUE,_xll.ohTrigger(RecalcTrigger,Trigger1M)),NA())</f>
        <v>2.8866593139083335E-2</v>
      </c>
      <c r="K2266" s="52">
        <f>IFERROR(_xll.qlIndexFixing(ONIndex1M,I2266,TRUE,_xll.ohTrigger(RecalcTrigger,Trigger1M)),NA())</f>
        <v>2.8846426523161384E-2</v>
      </c>
      <c r="L2266" s="52">
        <f>IFERROR(_xll.qlIndexFixing(Index3M,H2266,TRUE,_xll.ohTrigger(RecalcTrigger,Trigger3M)),NA())</f>
        <v>3.007031276358077E-2</v>
      </c>
      <c r="M2266" s="52">
        <f>IFERROR(_xll.qlIndexFixing(ONIndex3M,I2266,TRUE,_xll.ohTrigger(RecalcTrigger,Trigger3M)),NA())</f>
        <v>2.9992728867593854E-2</v>
      </c>
      <c r="N2266" s="52">
        <f>IFERROR(_xll.qlIndexFixing(Index6M,$H2266,TRUE,_xll.ohTrigger(RecalcTrigger,Trigger6M)),NA())</f>
        <v>3.1003835006076175E-2</v>
      </c>
      <c r="O2266" s="52">
        <f>IFERROR(_xll.qlIndexFixing(ONIndex6M,I2266,TRUE,_xll.ohTrigger(RecalcTrigger,Trigger6M)),NA())</f>
        <v>3.082783181041826E-2</v>
      </c>
      <c r="P2266" s="52">
        <f>IFERROR(_xll.qlIndexFixing(Index1Y,$H2266,TRUE,_xll.ohTrigger(RecalcTrigger,Trigger1Y)),NA())</f>
        <v>3.2330346921310704E-2</v>
      </c>
      <c r="Q2266" s="52">
        <f>IFERROR(_xll.qlIndexFixing(ONIndex1Y,I2266,TRUE,_xll.ohTrigger(RecalcTrigger,Trigger1Y)),NA())</f>
        <v>3.1886516636969731E-2</v>
      </c>
    </row>
    <row r="2267" spans="2:17" x14ac:dyDescent="0.2">
      <c r="B2267" s="46" t="s">
        <v>51</v>
      </c>
      <c r="D2267" s="49">
        <f>_xll.qlCalendarAdvance(LocalCalendar,$D2266,B2267,"f",FALSE)</f>
        <v>55205</v>
      </c>
      <c r="E2267" s="49">
        <f>_xll.qlInterestRateIndexValueDate(IndexON,D2267)</f>
        <v>55205</v>
      </c>
      <c r="F2267" s="52">
        <f>IFERROR(_xll.qlIndexFixing(IndexON,D2267,TRUE,_xll.ohTrigger(RecalcTrigger,TriggerON)),NA())</f>
        <v>2.7282083604172058E-2</v>
      </c>
      <c r="H2267" s="49">
        <f>_xll.qlCalendarAdvance(IborCalendar,$H2266,B2267,"f",FALSE)</f>
        <v>55192</v>
      </c>
      <c r="I2267" s="49">
        <f>_xll.qlInterestRateIndexValueDate(Index1M,$H2267)</f>
        <v>55194</v>
      </c>
      <c r="J2267" s="52">
        <f>IFERROR(_xll.qlIndexFixing(Index1M,$H2267,TRUE,_xll.ohTrigger(RecalcTrigger,Trigger1M)),NA())</f>
        <v>2.8861690224683149E-2</v>
      </c>
      <c r="K2267" s="52">
        <f>IFERROR(_xll.qlIndexFixing(ONIndex1M,I2267,TRUE,_xll.ohTrigger(RecalcTrigger,Trigger1M)),NA())</f>
        <v>2.884154502755365E-2</v>
      </c>
      <c r="L2267" s="52">
        <f>IFERROR(_xll.qlIndexFixing(Index3M,H2267,TRUE,_xll.ohTrigger(RecalcTrigger,Trigger3M)),NA())</f>
        <v>3.00653938778883E-2</v>
      </c>
      <c r="M2267" s="52">
        <f>IFERROR(_xll.qlIndexFixing(ONIndex3M,I2267,TRUE,_xll.ohTrigger(RecalcTrigger,Trigger3M)),NA())</f>
        <v>2.9987886780942219E-2</v>
      </c>
      <c r="N2267" s="52">
        <f>IFERROR(_xll.qlIndexFixing(Index6M,$H2267,TRUE,_xll.ohTrigger(RecalcTrigger,Trigger6M)),NA())</f>
        <v>3.0999068528602684E-2</v>
      </c>
      <c r="O2267" s="52">
        <f>IFERROR(_xll.qlIndexFixing(ONIndex6M,I2267,TRUE,_xll.ohTrigger(RecalcTrigger,Trigger6M)),NA())</f>
        <v>3.0823238507240447E-2</v>
      </c>
      <c r="P2267" s="52">
        <f>IFERROR(_xll.qlIndexFixing(Index1Y,$H2267,TRUE,_xll.ohTrigger(RecalcTrigger,Trigger1Y)),NA())</f>
        <v>3.2327256360507893E-2</v>
      </c>
      <c r="Q2267" s="52">
        <f>IFERROR(_xll.qlIndexFixing(ONIndex1Y,I2267,TRUE,_xll.ohTrigger(RecalcTrigger,Trigger1Y)),NA())</f>
        <v>3.1884018098766731E-2</v>
      </c>
    </row>
    <row r="2268" spans="2:17" x14ac:dyDescent="0.2">
      <c r="B2268" s="46" t="s">
        <v>51</v>
      </c>
      <c r="D2268" s="49">
        <f>_xll.qlCalendarAdvance(LocalCalendar,$D2267,B2268,"f",FALSE)</f>
        <v>55212</v>
      </c>
      <c r="E2268" s="49">
        <f>_xll.qlInterestRateIndexValueDate(IndexON,D2268)</f>
        <v>55212</v>
      </c>
      <c r="F2268" s="52">
        <f>IFERROR(_xll.qlIndexFixing(IndexON,D2268,TRUE,_xll.ohTrigger(RecalcTrigger,TriggerON)),NA())</f>
        <v>2.7276964676330451E-2</v>
      </c>
      <c r="H2268" s="49">
        <f>_xll.qlCalendarAdvance(IborCalendar,$H2267,B2268,"f",FALSE)</f>
        <v>55199</v>
      </c>
      <c r="I2268" s="49">
        <f>_xll.qlInterestRateIndexValueDate(Index1M,$H2268)</f>
        <v>55201</v>
      </c>
      <c r="J2268" s="52">
        <f>IFERROR(_xll.qlIndexFixing(Index1M,$H2268,TRUE,_xll.ohTrigger(RecalcTrigger,Trigger1M)),NA())</f>
        <v>2.8856780796213677E-2</v>
      </c>
      <c r="K2268" s="52">
        <f>IFERROR(_xll.qlIndexFixing(ONIndex1M,I2268,TRUE,_xll.ohTrigger(RecalcTrigger,Trigger1M)),NA())</f>
        <v>2.8837462443775941E-2</v>
      </c>
      <c r="L2268" s="52">
        <f>IFERROR(_xll.qlIndexFixing(Index3M,H2268,TRUE,_xll.ohTrigger(RecalcTrigger,Trigger3M)),NA())</f>
        <v>3.0060468156943465E-2</v>
      </c>
      <c r="M2268" s="52">
        <f>IFERROR(_xll.qlIndexFixing(ONIndex3M,I2268,TRUE,_xll.ohTrigger(RecalcTrigger,Trigger3M)),NA())</f>
        <v>2.9983939741993204E-2</v>
      </c>
      <c r="N2268" s="52">
        <f>IFERROR(_xll.qlIndexFixing(Index6M,$H2268,TRUE,_xll.ohTrigger(RecalcTrigger,Trigger6M)),NA())</f>
        <v>3.099429397880318E-2</v>
      </c>
      <c r="O2268" s="52">
        <f>IFERROR(_xll.qlIndexFixing(ONIndex6M,I2268,TRUE,_xll.ohTrigger(RecalcTrigger,Trigger6M)),NA())</f>
        <v>3.0819627275986416E-2</v>
      </c>
      <c r="P2268" s="52">
        <f>IFERROR(_xll.qlIndexFixing(Index1Y,$H2268,TRUE,_xll.ohTrigger(RecalcTrigger,Trigger1Y)),NA())</f>
        <v>3.2325346525305387E-2</v>
      </c>
      <c r="Q2268" s="52">
        <f>IFERROR(_xll.qlIndexFixing(ONIndex1Y,I2268,TRUE,_xll.ohTrigger(RecalcTrigger,Trigger1Y)),NA())</f>
        <v>3.1882731496362116E-2</v>
      </c>
    </row>
    <row r="2269" spans="2:17" x14ac:dyDescent="0.2">
      <c r="B2269" s="46" t="s">
        <v>51</v>
      </c>
      <c r="D2269" s="49">
        <f>_xll.qlCalendarAdvance(LocalCalendar,$D2268,B2269,"f",FALSE)</f>
        <v>55219</v>
      </c>
      <c r="E2269" s="49">
        <f>_xll.qlInterestRateIndexValueDate(IndexON,D2269)</f>
        <v>55219</v>
      </c>
      <c r="F2269" s="52">
        <f>IFERROR(_xll.qlIndexFixing(IndexON,D2269,TRUE,_xll.ohTrigger(RecalcTrigger,TriggerON)),NA())</f>
        <v>2.7271853454484685E-2</v>
      </c>
      <c r="H2269" s="49">
        <f>_xll.qlCalendarAdvance(IborCalendar,$H2268,B2269,"f",FALSE)</f>
        <v>55206</v>
      </c>
      <c r="I2269" s="49">
        <f>_xll.qlInterestRateIndexValueDate(Index1M,$H2269)</f>
        <v>55208</v>
      </c>
      <c r="J2269" s="52">
        <f>IFERROR(_xll.qlIndexFixing(Index1M,$H2269,TRUE,_xll.ohTrigger(RecalcTrigger,Trigger1M)),NA())</f>
        <v>2.885186485367492E-2</v>
      </c>
      <c r="K2269" s="52">
        <f>IFERROR(_xll.qlIndexFixing(ONIndex1M,I2269,TRUE,_xll.ohTrigger(RecalcTrigger,Trigger1M)),NA())</f>
        <v>2.8831762528263027E-2</v>
      </c>
      <c r="L2269" s="52">
        <f>IFERROR(_xll.qlIndexFixing(Index3M,H2269,TRUE,_xll.ohTrigger(RecalcTrigger,Trigger3M)),NA())</f>
        <v>3.0055535600772315E-2</v>
      </c>
      <c r="M2269" s="52">
        <f>IFERROR(_xll.qlIndexFixing(ONIndex3M,I2269,TRUE,_xll.ohTrigger(RecalcTrigger,Trigger3M)),NA())</f>
        <v>2.9978182231058526E-2</v>
      </c>
      <c r="N2269" s="52">
        <f>IFERROR(_xll.qlIndexFixing(Index6M,$H2269,TRUE,_xll.ohTrigger(RecalcTrigger,Trigger6M)),NA())</f>
        <v>3.0989511356735965E-2</v>
      </c>
      <c r="O2269" s="52">
        <f>IFERROR(_xll.qlIndexFixing(ONIndex6M,I2269,TRUE,_xll.ohTrigger(RecalcTrigger,Trigger6M)),NA())</f>
        <v>3.0814028016656891E-2</v>
      </c>
      <c r="P2269" s="52">
        <f>IFERROR(_xll.qlIndexFixing(Index1Y,$H2269,TRUE,_xll.ohTrigger(RecalcTrigger,Trigger1Y)),NA())</f>
        <v>3.2321016379617533E-2</v>
      </c>
      <c r="Q2269" s="52">
        <f>IFERROR(_xll.qlIndexFixing(ONIndex1Y,I2269,TRUE,_xll.ohTrigger(RecalcTrigger,Trigger1Y)),NA())</f>
        <v>3.1878963998188681E-2</v>
      </c>
    </row>
    <row r="2270" spans="2:17" x14ac:dyDescent="0.2">
      <c r="B2270" s="46" t="s">
        <v>51</v>
      </c>
      <c r="D2270" s="49">
        <f>_xll.qlCalendarAdvance(LocalCalendar,$D2269,B2270,"f",FALSE)</f>
        <v>55226</v>
      </c>
      <c r="E2270" s="49">
        <f>_xll.qlInterestRateIndexValueDate(IndexON,D2270)</f>
        <v>55226</v>
      </c>
      <c r="F2270" s="52">
        <f>IFERROR(_xll.qlIndexFixing(IndexON,D2270,TRUE,_xll.ohTrigger(RecalcTrigger,TriggerON)),NA())</f>
        <v>2.7266749938714696E-2</v>
      </c>
      <c r="H2270" s="49">
        <f>_xll.qlCalendarAdvance(IborCalendar,$H2269,B2270,"f",FALSE)</f>
        <v>55213</v>
      </c>
      <c r="I2270" s="49">
        <f>_xll.qlInterestRateIndexValueDate(Index1M,$H2270)</f>
        <v>55215</v>
      </c>
      <c r="J2270" s="52">
        <f>IFERROR(_xll.qlIndexFixing(Index1M,$H2270,TRUE,_xll.ohTrigger(RecalcTrigger,Trigger1M)),NA())</f>
        <v>2.8850153076847851E-2</v>
      </c>
      <c r="K2270" s="52">
        <f>IFERROR(_xll.qlIndexFixing(ONIndex1M,I2270,TRUE,_xll.ohTrigger(RecalcTrigger,Trigger1M)),NA())</f>
        <v>2.8826861524553493E-2</v>
      </c>
      <c r="L2270" s="52">
        <f>IFERROR(_xll.qlIndexFixing(Index3M,H2270,TRUE,_xll.ohTrigger(RecalcTrigger,Trigger3M)),NA())</f>
        <v>3.0055080920107623E-2</v>
      </c>
      <c r="M2270" s="52">
        <f>IFERROR(_xll.qlIndexFixing(ONIndex3M,I2270,TRUE,_xll.ohTrigger(RecalcTrigger,Trigger3M)),NA())</f>
        <v>2.9973319767773177E-2</v>
      </c>
      <c r="N2270" s="52">
        <f>IFERROR(_xll.qlIndexFixing(Index6M,$H2270,TRUE,_xll.ohTrigger(RecalcTrigger,Trigger6M)),NA())</f>
        <v>3.098962801972344E-2</v>
      </c>
      <c r="O2270" s="52">
        <f>IFERROR(_xll.qlIndexFixing(ONIndex6M,I2270,TRUE,_xll.ohTrigger(RecalcTrigger,Trigger6M)),NA())</f>
        <v>3.0809410829277795E-2</v>
      </c>
      <c r="P2270" s="52">
        <f>IFERROR(_xll.qlIndexFixing(Index1Y,$H2270,TRUE,_xll.ohTrigger(RecalcTrigger,Trigger1Y)),NA())</f>
        <v>3.2317866959892409E-2</v>
      </c>
      <c r="Q2270" s="52">
        <f>IFERROR(_xll.qlIndexFixing(ONIndex1Y,I2270,TRUE,_xll.ohTrigger(RecalcTrigger,Trigger1Y)),NA())</f>
        <v>3.1876408435840276E-2</v>
      </c>
    </row>
    <row r="2271" spans="2:17" x14ac:dyDescent="0.2">
      <c r="B2271" s="46" t="s">
        <v>51</v>
      </c>
      <c r="D2271" s="49">
        <f>_xll.qlCalendarAdvance(LocalCalendar,$D2270,B2271,"f",FALSE)</f>
        <v>55233</v>
      </c>
      <c r="E2271" s="49">
        <f>_xll.qlInterestRateIndexValueDate(IndexON,D2271)</f>
        <v>55233</v>
      </c>
      <c r="F2271" s="52">
        <f>IFERROR(_xll.qlIndexFixing(IndexON,D2271,TRUE,_xll.ohTrigger(RecalcTrigger,TriggerON)),NA())</f>
        <v>2.7261654129180357E-2</v>
      </c>
      <c r="H2271" s="49">
        <f>_xll.qlCalendarAdvance(IborCalendar,$H2270,B2271,"f",FALSE)</f>
        <v>55220</v>
      </c>
      <c r="I2271" s="49">
        <f>_xll.qlInterestRateIndexValueDate(Index1M,$H2271)</f>
        <v>55222</v>
      </c>
      <c r="J2271" s="52">
        <f>IFERROR(_xll.qlIndexFixing(Index1M,$H2271,TRUE,_xll.ohTrigger(RecalcTrigger,Trigger1M)),NA())</f>
        <v>2.8844418915132317E-2</v>
      </c>
      <c r="K2271" s="52">
        <f>IFERROR(_xll.qlIndexFixing(ONIndex1M,I2271,TRUE,_xll.ohTrigger(RecalcTrigger,Trigger1M)),NA())</f>
        <v>2.8821954018125595E-2</v>
      </c>
      <c r="L2271" s="52">
        <f>IFERROR(_xll.qlIndexFixing(Index3M,H2271,TRUE,_xll.ohTrigger(RecalcTrigger,Trigger3M)),NA())</f>
        <v>3.0050130194507089E-2</v>
      </c>
      <c r="M2271" s="52">
        <f>IFERROR(_xll.qlIndexFixing(ONIndex3M,I2271,TRUE,_xll.ohTrigger(RecalcTrigger,Trigger3M)),NA())</f>
        <v>2.9968450512267708E-2</v>
      </c>
      <c r="N2271" s="52">
        <f>IFERROR(_xll.qlIndexFixing(Index6M,$H2271,TRUE,_xll.ohTrigger(RecalcTrigger,Trigger6M)),NA())</f>
        <v>3.0983843911868685E-2</v>
      </c>
      <c r="O2271" s="52">
        <f>IFERROR(_xll.qlIndexFixing(ONIndex6M,I2271,TRUE,_xll.ohTrigger(RecalcTrigger,Trigger6M)),NA())</f>
        <v>3.0804785680480506E-2</v>
      </c>
      <c r="P2271" s="52">
        <f>IFERROR(_xll.qlIndexFixing(Index1Y,$H2271,TRUE,_xll.ohTrigger(RecalcTrigger,Trigger1Y)),NA())</f>
        <v>3.2314697920890624E-2</v>
      </c>
      <c r="Q2271" s="52">
        <f>IFERROR(_xll.qlIndexFixing(ONIndex1Y,I2271,TRUE,_xll.ohTrigger(RecalcTrigger,Trigger1Y)),NA())</f>
        <v>3.1873833865470047E-2</v>
      </c>
    </row>
    <row r="2272" spans="2:17" x14ac:dyDescent="0.2">
      <c r="B2272" s="46" t="s">
        <v>51</v>
      </c>
      <c r="D2272" s="49">
        <f>_xll.qlCalendarAdvance(LocalCalendar,$D2271,B2272,"f",FALSE)</f>
        <v>55240</v>
      </c>
      <c r="E2272" s="49">
        <f>_xll.qlInterestRateIndexValueDate(IndexON,D2272)</f>
        <v>55240</v>
      </c>
      <c r="F2272" s="52">
        <f>IFERROR(_xll.qlIndexFixing(IndexON,D2272,TRUE,_xll.ohTrigger(RecalcTrigger,TriggerON)),NA())</f>
        <v>2.7256566025801732E-2</v>
      </c>
      <c r="H2272" s="49">
        <f>_xll.qlCalendarAdvance(IborCalendar,$H2271,B2272,"f",FALSE)</f>
        <v>55227</v>
      </c>
      <c r="I2272" s="49">
        <f>_xll.qlInterestRateIndexValueDate(Index1M,$H2272)</f>
        <v>55229</v>
      </c>
      <c r="J2272" s="52">
        <f>IFERROR(_xll.qlIndexFixing(Index1M,$H2272,TRUE,_xll.ohTrigger(RecalcTrigger,Trigger1M)),NA())</f>
        <v>2.8839480849330891E-2</v>
      </c>
      <c r="K2272" s="52">
        <f>IFERROR(_xll.qlIndexFixing(ONIndex1M,I2272,TRUE,_xll.ohTrigger(RecalcTrigger,Trigger1M)),NA())</f>
        <v>2.8817040009032624E-2</v>
      </c>
      <c r="L2272" s="52">
        <f>IFERROR(_xll.qlIndexFixing(Index3M,H2272,TRUE,_xll.ohTrigger(RecalcTrigger,Trigger3M)),NA())</f>
        <v>3.0045172631256958E-2</v>
      </c>
      <c r="M2272" s="52">
        <f>IFERROR(_xll.qlIndexFixing(ONIndex3M,I2272,TRUE,_xll.ohTrigger(RecalcTrigger,Trigger3M)),NA())</f>
        <v>2.996357446454212E-2</v>
      </c>
      <c r="N2272" s="52">
        <f>IFERROR(_xll.qlIndexFixing(Index6M,$H2272,TRUE,_xll.ohTrigger(RecalcTrigger,Trigger6M)),NA())</f>
        <v>3.0979033124329109E-2</v>
      </c>
      <c r="O2272" s="52">
        <f>IFERROR(_xll.qlIndexFixing(ONIndex6M,I2272,TRUE,_xll.ohTrigger(RecalcTrigger,Trigger6M)),NA())</f>
        <v>3.0800152570291672E-2</v>
      </c>
      <c r="P2272" s="52">
        <f>IFERROR(_xll.qlIndexFixing(Index1Y,$H2272,TRUE,_xll.ohTrigger(RecalcTrigger,Trigger1Y)),NA())</f>
        <v>3.2311509262796433E-2</v>
      </c>
      <c r="Q2272" s="52">
        <f>IFERROR(_xll.qlIndexFixing(ONIndex1Y,I2272,TRUE,_xll.ohTrigger(RecalcTrigger,Trigger1Y)),NA())</f>
        <v>3.1871240286998059E-2</v>
      </c>
    </row>
    <row r="2273" spans="2:17" x14ac:dyDescent="0.2">
      <c r="B2273" s="46" t="s">
        <v>51</v>
      </c>
      <c r="D2273" s="49">
        <f>_xll.qlCalendarAdvance(LocalCalendar,$D2272,B2273,"f",FALSE)</f>
        <v>55247</v>
      </c>
      <c r="E2273" s="49">
        <f>_xll.qlInterestRateIndexValueDate(IndexON,D2273)</f>
        <v>55247</v>
      </c>
      <c r="F2273" s="52">
        <f>IFERROR(_xll.qlIndexFixing(IndexON,D2273,TRUE,_xll.ohTrigger(RecalcTrigger,TriggerON)),NA())</f>
        <v>2.7251485628658756E-2</v>
      </c>
      <c r="H2273" s="49">
        <f>_xll.qlCalendarAdvance(IborCalendar,$H2272,B2273,"f",FALSE)</f>
        <v>55234</v>
      </c>
      <c r="I2273" s="49">
        <f>_xll.qlInterestRateIndexValueDate(Index1M,$H2273)</f>
        <v>55236</v>
      </c>
      <c r="J2273" s="52">
        <f>IFERROR(_xll.qlIndexFixing(Index1M,$H2273,TRUE,_xll.ohTrigger(RecalcTrigger,Trigger1M)),NA())</f>
        <v>2.8834536268134793E-2</v>
      </c>
      <c r="K2273" s="52">
        <f>IFERROR(_xll.qlIndexFixing(ONIndex1M,I2273,TRUE,_xll.ohTrigger(RecalcTrigger,Trigger1M)),NA())</f>
        <v>2.8812119497194644E-2</v>
      </c>
      <c r="L2273" s="52">
        <f>IFERROR(_xll.qlIndexFixing(Index3M,H2273,TRUE,_xll.ohTrigger(RecalcTrigger,Trigger3M)),NA())</f>
        <v>3.0040208230387843E-2</v>
      </c>
      <c r="M2273" s="52">
        <f>IFERROR(_xll.qlIndexFixing(ONIndex3M,I2273,TRUE,_xll.ohTrigger(RecalcTrigger,Trigger3M)),NA())</f>
        <v>2.9958691624569767E-2</v>
      </c>
      <c r="N2273" s="52">
        <f>IFERROR(_xll.qlIndexFixing(Index6M,$H2273,TRUE,_xll.ohTrigger(RecalcTrigger,Trigger6M)),NA())</f>
        <v>3.0974214262263836E-2</v>
      </c>
      <c r="O2273" s="52">
        <f>IFERROR(_xll.qlIndexFixing(ONIndex6M,I2273,TRUE,_xll.ohTrigger(RecalcTrigger,Trigger6M)),NA())</f>
        <v>3.0795511498711292E-2</v>
      </c>
      <c r="P2273" s="52">
        <f>IFERROR(_xll.qlIndexFixing(Index1Y,$H2273,TRUE,_xll.ohTrigger(RecalcTrigger,Trigger1Y)),NA())</f>
        <v>3.2308300985795638E-2</v>
      </c>
      <c r="Q2273" s="52">
        <f>IFERROR(_xll.qlIndexFixing(ONIndex1Y,I2273,TRUE,_xll.ohTrigger(RecalcTrigger,Trigger1Y)),NA())</f>
        <v>3.1868627700557539E-2</v>
      </c>
    </row>
    <row r="2274" spans="2:17" x14ac:dyDescent="0.2">
      <c r="B2274" s="46" t="s">
        <v>51</v>
      </c>
      <c r="D2274" s="49">
        <f>_xll.qlCalendarAdvance(LocalCalendar,$D2273,B2274,"f",FALSE)</f>
        <v>55254</v>
      </c>
      <c r="E2274" s="49">
        <f>_xll.qlInterestRateIndexValueDate(IndexON,D2274)</f>
        <v>55254</v>
      </c>
      <c r="F2274" s="52">
        <f>IFERROR(_xll.qlIndexFixing(IndexON,D2274,TRUE,_xll.ohTrigger(RecalcTrigger,TriggerON)),NA())</f>
        <v>2.7246412937431685E-2</v>
      </c>
      <c r="H2274" s="49">
        <f>_xll.qlCalendarAdvance(IborCalendar,$H2273,B2274,"f",FALSE)</f>
        <v>55241</v>
      </c>
      <c r="I2274" s="49">
        <f>_xll.qlInterestRateIndexValueDate(Index1M,$H2274)</f>
        <v>55247</v>
      </c>
      <c r="J2274" s="52">
        <f>IFERROR(_xll.qlIndexFixing(Index1M,$H2274,TRUE,_xll.ohTrigger(RecalcTrigger,Trigger1M)),NA())</f>
        <v>2.8825954333018267E-2</v>
      </c>
      <c r="K2274" s="52">
        <f>IFERROR(_xll.qlIndexFixing(ONIndex1M,I2274,TRUE,_xll.ohTrigger(RecalcTrigger,Trigger1M)),NA())</f>
        <v>2.8802774453255964E-2</v>
      </c>
      <c r="L2274" s="52">
        <f>IFERROR(_xll.qlIndexFixing(Index3M,H2274,TRUE,_xll.ohTrigger(RecalcTrigger,Trigger3M)),NA())</f>
        <v>3.0030607674528979E-2</v>
      </c>
      <c r="M2274" s="52">
        <f>IFERROR(_xll.qlIndexFixing(ONIndex3M,I2274,TRUE,_xll.ohTrigger(RecalcTrigger,Trigger3M)),NA())</f>
        <v>2.9949212790958413E-2</v>
      </c>
      <c r="N2274" s="52">
        <f>IFERROR(_xll.qlIndexFixing(Index6M,$H2274,TRUE,_xll.ohTrigger(RecalcTrigger,Trigger6M)),NA())</f>
        <v>3.0964671578284489E-2</v>
      </c>
      <c r="O2274" s="52">
        <f>IFERROR(_xll.qlIndexFixing(ONIndex6M,I2274,TRUE,_xll.ohTrigger(RecalcTrigger,Trigger6M)),NA())</f>
        <v>3.0786234808655166E-2</v>
      </c>
      <c r="P2274" s="52">
        <f>IFERROR(_xll.qlIndexFixing(Index1Y,$H2274,TRUE,_xll.ohTrigger(RecalcTrigger,Trigger1Y)),NA())</f>
        <v>3.2302030390121361E-2</v>
      </c>
      <c r="Q2274" s="52">
        <f>IFERROR(_xll.qlIndexFixing(ONIndex1Y,I2274,TRUE,_xll.ohTrigger(RecalcTrigger,Trigger1Y)),NA())</f>
        <v>3.1862042535637514E-2</v>
      </c>
    </row>
    <row r="2275" spans="2:17" x14ac:dyDescent="0.2">
      <c r="B2275" s="46" t="s">
        <v>51</v>
      </c>
      <c r="D2275" s="49">
        <f>_xll.qlCalendarAdvance(LocalCalendar,$D2274,B2275,"f",FALSE)</f>
        <v>55261</v>
      </c>
      <c r="E2275" s="49">
        <f>_xll.qlInterestRateIndexValueDate(IndexON,D2275)</f>
        <v>55261</v>
      </c>
      <c r="F2275" s="52">
        <f>IFERROR(_xll.qlIndexFixing(IndexON,D2275,TRUE,_xll.ohTrigger(RecalcTrigger,TriggerON)),NA())</f>
        <v>2.7241347952440265E-2</v>
      </c>
      <c r="H2275" s="49">
        <f>_xll.qlCalendarAdvance(IborCalendar,$H2274,B2275,"f",FALSE)</f>
        <v>55248</v>
      </c>
      <c r="I2275" s="49">
        <f>_xll.qlInterestRateIndexValueDate(Index1M,$H2275)</f>
        <v>55250</v>
      </c>
      <c r="J2275" s="52">
        <f>IFERROR(_xll.qlIndexFixing(Index1M,$H2275,TRUE,_xll.ohTrigger(RecalcTrigger,Trigger1M)),NA())</f>
        <v>2.8824627559597246E-2</v>
      </c>
      <c r="K2275" s="52">
        <f>IFERROR(_xll.qlIndexFixing(ONIndex1M,I2275,TRUE,_xll.ohTrigger(RecalcTrigger,Trigger1M)),NA())</f>
        <v>2.8802258965416883E-2</v>
      </c>
      <c r="L2275" s="52">
        <f>IFERROR(_xll.qlIndexFixing(Index3M,H2275,TRUE,_xll.ohTrigger(RecalcTrigger,Trigger3M)),NA())</f>
        <v>3.0027581711232095E-2</v>
      </c>
      <c r="M2275" s="52">
        <f>IFERROR(_xll.qlIndexFixing(ONIndex3M,I2275,TRUE,_xll.ohTrigger(RecalcTrigger,Trigger3M)),NA())</f>
        <v>2.9948905568017992E-2</v>
      </c>
      <c r="N2275" s="52">
        <f>IFERROR(_xll.qlIndexFixing(Index6M,$H2275,TRUE,_xll.ohTrigger(RecalcTrigger,Trigger6M)),NA())</f>
        <v>3.0965528768772066E-2</v>
      </c>
      <c r="O2275" s="52">
        <f>IFERROR(_xll.qlIndexFixing(ONIndex6M,I2275,TRUE,_xll.ohTrigger(RecalcTrigger,Trigger6M)),NA())</f>
        <v>3.0786205471322603E-2</v>
      </c>
      <c r="P2275" s="52">
        <f>IFERROR(_xll.qlIndexFixing(Index1Y,$H2275,TRUE,_xll.ohTrigger(RecalcTrigger,Trigger1Y)),NA())</f>
        <v>3.2301825575820439E-2</v>
      </c>
      <c r="Q2275" s="52">
        <f>IFERROR(_xll.qlIndexFixing(ONIndex1Y,I2275,TRUE,_xll.ohTrigger(RecalcTrigger,Trigger1Y)),NA())</f>
        <v>3.1863345503531093E-2</v>
      </c>
    </row>
    <row r="2276" spans="2:17" x14ac:dyDescent="0.2">
      <c r="B2276" s="46" t="s">
        <v>51</v>
      </c>
      <c r="D2276" s="49">
        <f>_xll.qlCalendarAdvance(LocalCalendar,$D2275,B2276,"f",FALSE)</f>
        <v>55268</v>
      </c>
      <c r="E2276" s="49">
        <f>_xll.qlInterestRateIndexValueDate(IndexON,D2276)</f>
        <v>55268</v>
      </c>
      <c r="F2276" s="52">
        <f>IFERROR(_xll.qlIndexFixing(IndexON,D2276,TRUE,_xll.ohTrigger(RecalcTrigger,TriggerON)),NA())</f>
        <v>2.7236290673764429E-2</v>
      </c>
      <c r="H2276" s="49">
        <f>_xll.qlCalendarAdvance(IborCalendar,$H2275,B2276,"f",FALSE)</f>
        <v>55255</v>
      </c>
      <c r="I2276" s="49">
        <f>_xll.qlInterestRateIndexValueDate(Index1M,$H2276)</f>
        <v>55257</v>
      </c>
      <c r="J2276" s="52">
        <f>IFERROR(_xll.qlIndexFixing(Index1M,$H2276,TRUE,_xll.ohTrigger(RecalcTrigger,Trigger1M)),NA())</f>
        <v>2.8819663432263533E-2</v>
      </c>
      <c r="K2276" s="52">
        <f>IFERROR(_xll.qlIndexFixing(ONIndex1M,I2276,TRUE,_xll.ohTrigger(RecalcTrigger,Trigger1M)),NA())</f>
        <v>2.8797318945450456E-2</v>
      </c>
      <c r="L2276" s="52">
        <f>IFERROR(_xll.qlIndexFixing(Index3M,H2276,TRUE,_xll.ohTrigger(RecalcTrigger,Trigger3M)),NA())</f>
        <v>3.0022599504878244E-2</v>
      </c>
      <c r="M2276" s="52">
        <f>IFERROR(_xll.qlIndexFixing(ONIndex3M,I2276,TRUE,_xll.ohTrigger(RecalcTrigger,Trigger3M)),NA())</f>
        <v>2.9944002351385279E-2</v>
      </c>
      <c r="N2276" s="52">
        <f>IFERROR(_xll.qlIndexFixing(Index6M,$H2276,TRUE,_xll.ohTrigger(RecalcTrigger,Trigger6M)),NA())</f>
        <v>3.0959709229506659E-2</v>
      </c>
      <c r="O2276" s="52">
        <f>IFERROR(_xll.qlIndexFixing(ONIndex6M,I2276,TRUE,_xll.ohTrigger(RecalcTrigger,Trigger6M)),NA())</f>
        <v>3.0781540515540939E-2</v>
      </c>
      <c r="P2276" s="52">
        <f>IFERROR(_xll.qlIndexFixing(Index1Y,$H2276,TRUE,_xll.ohTrigger(RecalcTrigger,Trigger1Y)),NA())</f>
        <v>3.2298558443221534E-2</v>
      </c>
      <c r="Q2276" s="52">
        <f>IFERROR(_xll.qlIndexFixing(ONIndex1Y,I2276,TRUE,_xll.ohTrigger(RecalcTrigger,Trigger1Y)),NA())</f>
        <v>3.1860675892945167E-2</v>
      </c>
    </row>
    <row r="2277" spans="2:17" x14ac:dyDescent="0.2">
      <c r="B2277" s="46" t="s">
        <v>51</v>
      </c>
      <c r="D2277" s="49">
        <f>_xll.qlCalendarAdvance(LocalCalendar,$D2276,B2277,"f",FALSE)</f>
        <v>55275</v>
      </c>
      <c r="E2277" s="49">
        <f>_xll.qlInterestRateIndexValueDate(IndexON,D2277)</f>
        <v>55275</v>
      </c>
      <c r="F2277" s="52">
        <f>IFERROR(_xll.qlIndexFixing(IndexON,D2277,TRUE,_xll.ohTrigger(RecalcTrigger,TriggerON)),NA())</f>
        <v>2.7231241100924564E-2</v>
      </c>
      <c r="H2277" s="49">
        <f>_xll.qlCalendarAdvance(IborCalendar,$H2276,B2277,"f",FALSE)</f>
        <v>55262</v>
      </c>
      <c r="I2277" s="49">
        <f>_xll.qlInterestRateIndexValueDate(Index1M,$H2277)</f>
        <v>55264</v>
      </c>
      <c r="J2277" s="52">
        <f>IFERROR(_xll.qlIndexFixing(Index1M,$H2277,TRUE,_xll.ohTrigger(RecalcTrigger,Trigger1M)),NA())</f>
        <v>2.8814692789576404E-2</v>
      </c>
      <c r="K2277" s="52">
        <f>IFERROR(_xll.qlIndexFixing(ONIndex1M,I2277,TRUE,_xll.ohTrigger(RecalcTrigger,Trigger1M)),NA())</f>
        <v>2.8792372422765666E-2</v>
      </c>
      <c r="L2277" s="52">
        <f>IFERROR(_xll.qlIndexFixing(Index3M,H2277,TRUE,_xll.ohTrigger(RecalcTrigger,Trigger3M)),NA())</f>
        <v>3.0017610462502536E-2</v>
      </c>
      <c r="M2277" s="52">
        <f>IFERROR(_xll.qlIndexFixing(ONIndex3M,I2277,TRUE,_xll.ohTrigger(RecalcTrigger,Trigger3M)),NA())</f>
        <v>2.9939092342559093E-2</v>
      </c>
      <c r="N2277" s="52">
        <f>IFERROR(_xll.qlIndexFixing(Index6M,$H2277,TRUE,_xll.ohTrigger(RecalcTrigger,Trigger6M)),NA())</f>
        <v>3.0954858069931424E-2</v>
      </c>
      <c r="O2277" s="52">
        <f>IFERROR(_xll.qlIndexFixing(ONIndex6M,I2277,TRUE,_xll.ohTrigger(RecalcTrigger,Trigger6M)),NA())</f>
        <v>3.0776867598314439E-2</v>
      </c>
      <c r="P2277" s="52">
        <f>IFERROR(_xll.qlIndexFixing(Index1Y,$H2277,TRUE,_xll.ohTrigger(RecalcTrigger,Trigger1Y)),NA())</f>
        <v>3.2296456875247528E-2</v>
      </c>
      <c r="Q2277" s="52">
        <f>IFERROR(_xll.qlIndexFixing(ONIndex1Y,I2277,TRUE,_xll.ohTrigger(RecalcTrigger,Trigger1Y)),NA())</f>
        <v>3.1857987274337418E-2</v>
      </c>
    </row>
    <row r="2278" spans="2:17" x14ac:dyDescent="0.2">
      <c r="B2278" s="46" t="s">
        <v>51</v>
      </c>
      <c r="D2278" s="49">
        <f>_xll.qlCalendarAdvance(LocalCalendar,$D2277,B2278,"f",FALSE)</f>
        <v>55282</v>
      </c>
      <c r="E2278" s="49">
        <f>_xll.qlInterestRateIndexValueDate(IndexON,D2278)</f>
        <v>55282</v>
      </c>
      <c r="F2278" s="52">
        <f>IFERROR(_xll.qlIndexFixing(IndexON,D2278,TRUE,_xll.ohTrigger(RecalcTrigger,TriggerON)),NA())</f>
        <v>2.722619923448022E-2</v>
      </c>
      <c r="H2278" s="49">
        <f>_xll.qlCalendarAdvance(IborCalendar,$H2277,B2278,"f",FALSE)</f>
        <v>55269</v>
      </c>
      <c r="I2278" s="49">
        <f>_xll.qlInterestRateIndexValueDate(Index1M,$H2278)</f>
        <v>55271</v>
      </c>
      <c r="J2278" s="52">
        <f>IFERROR(_xll.qlIndexFixing(Index1M,$H2278,TRUE,_xll.ohTrigger(RecalcTrigger,Trigger1M)),NA())</f>
        <v>2.881130702717611E-2</v>
      </c>
      <c r="K2278" s="52">
        <f>IFERROR(_xll.qlIndexFixing(ONIndex1M,I2278,TRUE,_xll.ohTrigger(RecalcTrigger,Trigger1M)),NA())</f>
        <v>2.8788216226471874E-2</v>
      </c>
      <c r="L2278" s="52">
        <f>IFERROR(_xll.qlIndexFixing(Index3M,H2278,TRUE,_xll.ohTrigger(RecalcTrigger,Trigger3M)),NA())</f>
        <v>3.0015283662636852E-2</v>
      </c>
      <c r="M2278" s="52">
        <f>IFERROR(_xll.qlIndexFixing(ONIndex3M,I2278,TRUE,_xll.ohTrigger(RecalcTrigger,Trigger3M)),NA())</f>
        <v>2.9935068463489145E-2</v>
      </c>
      <c r="N2278" s="52">
        <f>IFERROR(_xll.qlIndexFixing(Index6M,$H2278,TRUE,_xll.ohTrigger(RecalcTrigger,Trigger6M)),NA())</f>
        <v>3.0950972318100994E-2</v>
      </c>
      <c r="O2278" s="52">
        <f>IFERROR(_xll.qlIndexFixing(ONIndex6M,I2278,TRUE,_xll.ohTrigger(RecalcTrigger,Trigger6M)),NA())</f>
        <v>3.0773167092725817E-2</v>
      </c>
      <c r="P2278" s="52">
        <f>IFERROR(_xll.qlIndexFixing(Index1Y,$H2278,TRUE,_xll.ohTrigger(RecalcTrigger,Trigger1Y)),NA())</f>
        <v>3.2293148813342255E-2</v>
      </c>
      <c r="Q2278" s="52">
        <f>IFERROR(_xll.qlIndexFixing(ONIndex1Y,I2278,TRUE,_xll.ohTrigger(RecalcTrigger,Trigger1Y)),NA())</f>
        <v>3.1856494692272808E-2</v>
      </c>
    </row>
    <row r="2279" spans="2:17" x14ac:dyDescent="0.2">
      <c r="B2279" s="46" t="s">
        <v>51</v>
      </c>
      <c r="D2279" s="49">
        <f>_xll.qlCalendarAdvance(LocalCalendar,$D2278,B2279,"f",FALSE)</f>
        <v>55289</v>
      </c>
      <c r="E2279" s="49">
        <f>_xll.qlInterestRateIndexValueDate(IndexON,D2279)</f>
        <v>55289</v>
      </c>
      <c r="F2279" s="52">
        <f>IFERROR(_xll.qlIndexFixing(IndexON,D2279,TRUE,_xll.ohTrigger(RecalcTrigger,TriggerON)),NA())</f>
        <v>2.7221165073951781E-2</v>
      </c>
      <c r="H2279" s="49">
        <f>_xll.qlCalendarAdvance(IborCalendar,$H2278,B2279,"f",FALSE)</f>
        <v>55276</v>
      </c>
      <c r="I2279" s="49">
        <f>_xll.qlInterestRateIndexValueDate(Index1M,$H2279)</f>
        <v>55278</v>
      </c>
      <c r="J2279" s="52">
        <f>IFERROR(_xll.qlIndexFixing(Index1M,$H2279,TRUE,_xll.ohTrigger(RecalcTrigger,Trigger1M)),NA())</f>
        <v>2.8804731958147048E-2</v>
      </c>
      <c r="K2279" s="52">
        <f>IFERROR(_xll.qlIndexFixing(ONIndex1M,I2279,TRUE,_xll.ohTrigger(RecalcTrigger,Trigger1M)),NA())</f>
        <v>2.8782459869427512E-2</v>
      </c>
      <c r="L2279" s="52">
        <f>IFERROR(_xll.qlIndexFixing(Index3M,H2279,TRUE,_xll.ohTrigger(RecalcTrigger,Trigger3M)),NA())</f>
        <v>3.001027823659214E-2</v>
      </c>
      <c r="M2279" s="52">
        <f>IFERROR(_xll.qlIndexFixing(ONIndex3M,I2279,TRUE,_xll.ohTrigger(RecalcTrigger,Trigger3M)),NA())</f>
        <v>2.9929251948219715E-2</v>
      </c>
      <c r="N2279" s="52">
        <f>IFERROR(_xll.qlIndexFixing(Index6M,$H2279,TRUE,_xll.ohTrigger(RecalcTrigger,Trigger6M)),NA())</f>
        <v>3.0945131528153584E-2</v>
      </c>
      <c r="O2279" s="52">
        <f>IFERROR(_xll.qlIndexFixing(ONIndex6M,I2279,TRUE,_xll.ohTrigger(RecalcTrigger,Trigger6M)),NA())</f>
        <v>3.0767497879766736E-2</v>
      </c>
      <c r="P2279" s="52">
        <f>IFERROR(_xll.qlIndexFixing(Index1Y,$H2279,TRUE,_xll.ohTrigger(RecalcTrigger,Trigger1Y)),NA())</f>
        <v>3.2289821131978751E-2</v>
      </c>
      <c r="Q2279" s="52">
        <f>IFERROR(_xll.qlIndexFixing(ONIndex1Y,I2279,TRUE,_xll.ohTrigger(RecalcTrigger,Trigger1Y)),NA())</f>
        <v>3.185255301305645E-2</v>
      </c>
    </row>
    <row r="2280" spans="2:17" x14ac:dyDescent="0.2">
      <c r="B2280" s="46" t="s">
        <v>51</v>
      </c>
      <c r="D2280" s="49">
        <f>_xll.qlCalendarAdvance(LocalCalendar,$D2279,B2280,"f",FALSE)</f>
        <v>55296</v>
      </c>
      <c r="E2280" s="49">
        <f>_xll.qlInterestRateIndexValueDate(IndexON,D2280)</f>
        <v>55296</v>
      </c>
      <c r="F2280" s="52">
        <f>IFERROR(_xll.qlIndexFixing(IndexON,D2280,TRUE,_xll.ohTrigger(RecalcTrigger,TriggerON)),NA())</f>
        <v>2.7216138619738928E-2</v>
      </c>
      <c r="H2280" s="49">
        <f>_xll.qlCalendarAdvance(IborCalendar,$H2279,B2280,"f",FALSE)</f>
        <v>55283</v>
      </c>
      <c r="I2280" s="49">
        <f>_xll.qlInterestRateIndexValueDate(Index1M,$H2280)</f>
        <v>55285</v>
      </c>
      <c r="J2280" s="52">
        <f>IFERROR(_xll.qlIndexFixing(Index1M,$H2280,TRUE,_xll.ohTrigger(RecalcTrigger,Trigger1M)),NA())</f>
        <v>2.8799741769425451E-2</v>
      </c>
      <c r="K2280" s="52">
        <f>IFERROR(_xll.qlIndexFixing(ONIndex1M,I2280,TRUE,_xll.ohTrigger(RecalcTrigger,Trigger1M)),NA())</f>
        <v>2.8777493838640922E-2</v>
      </c>
      <c r="L2280" s="52">
        <f>IFERROR(_xll.qlIndexFixing(Index3M,H2280,TRUE,_xll.ohTrigger(RecalcTrigger,Trigger3M)),NA())</f>
        <v>3.0005265973113832E-2</v>
      </c>
      <c r="M2280" s="52">
        <f>IFERROR(_xll.qlIndexFixing(ONIndex3M,I2280,TRUE,_xll.ohTrigger(RecalcTrigger,Trigger3M)),NA())</f>
        <v>2.9924321562733169E-2</v>
      </c>
      <c r="N2280" s="52">
        <f>IFERROR(_xll.qlIndexFixing(Index6M,$H2280,TRUE,_xll.ohTrigger(RecalcTrigger,Trigger6M)),NA())</f>
        <v>3.0940256146069808E-2</v>
      </c>
      <c r="O2280" s="52">
        <f>IFERROR(_xll.qlIndexFixing(ONIndex6M,I2280,TRUE,_xll.ohTrigger(RecalcTrigger,Trigger6M)),NA())</f>
        <v>3.0762801078365598E-2</v>
      </c>
      <c r="P2280" s="52">
        <f>IFERROR(_xll.qlIndexFixing(Index1Y,$H2280,TRUE,_xll.ohTrigger(RecalcTrigger,Trigger1Y)),NA())</f>
        <v>3.2285293733199265E-2</v>
      </c>
      <c r="Q2280" s="52">
        <f>IFERROR(_xll.qlIndexFixing(ONIndex1Y,I2280,TRUE,_xll.ohTrigger(RecalcTrigger,Trigger1Y)),NA())</f>
        <v>3.1849807370356586E-2</v>
      </c>
    </row>
    <row r="2281" spans="2:17" x14ac:dyDescent="0.2">
      <c r="B2281" s="46" t="s">
        <v>51</v>
      </c>
      <c r="D2281" s="49">
        <f>_xll.qlCalendarAdvance(LocalCalendar,$D2280,B2281,"f",FALSE)</f>
        <v>55303</v>
      </c>
      <c r="E2281" s="49">
        <f>_xll.qlInterestRateIndexValueDate(IndexON,D2281)</f>
        <v>55303</v>
      </c>
      <c r="F2281" s="52">
        <f>IFERROR(_xll.qlIndexFixing(IndexON,D2281,TRUE,_xll.ohTrigger(RecalcTrigger,TriggerON)),NA())</f>
        <v>2.7211119871521916E-2</v>
      </c>
      <c r="H2281" s="49">
        <f>_xll.qlCalendarAdvance(IborCalendar,$H2280,B2281,"f",FALSE)</f>
        <v>55290</v>
      </c>
      <c r="I2281" s="49">
        <f>_xll.qlInterestRateIndexValueDate(Index1M,$H2281)</f>
        <v>55292</v>
      </c>
      <c r="J2281" s="52">
        <f>IFERROR(_xll.qlIndexFixing(Index1M,$H2281,TRUE,_xll.ohTrigger(RecalcTrigger,Trigger1M)),NA())</f>
        <v>2.8794745065373641E-2</v>
      </c>
      <c r="K2281" s="52">
        <f>IFERROR(_xll.qlIndexFixing(ONIndex1M,I2281,TRUE,_xll.ohTrigger(RecalcTrigger,Trigger1M)),NA())</f>
        <v>2.8772521305162613E-2</v>
      </c>
      <c r="L2281" s="52">
        <f>IFERROR(_xll.qlIndexFixing(Index3M,H2281,TRUE,_xll.ohTrigger(RecalcTrigger,Trigger3M)),NA())</f>
        <v>3.0000246872224037E-2</v>
      </c>
      <c r="M2281" s="52">
        <f>IFERROR(_xll.qlIndexFixing(ONIndex3M,I2281,TRUE,_xll.ohTrigger(RecalcTrigger,Trigger3M)),NA())</f>
        <v>2.9919384385079795E-2</v>
      </c>
      <c r="N2281" s="52">
        <f>IFERROR(_xll.qlIndexFixing(Index6M,$H2281,TRUE,_xll.ohTrigger(RecalcTrigger,Trigger6M)),NA())</f>
        <v>3.0935372689936496E-2</v>
      </c>
      <c r="O2281" s="52">
        <f>IFERROR(_xll.qlIndexFixing(ONIndex6M,I2281,TRUE,_xll.ohTrigger(RecalcTrigger,Trigger6M)),NA())</f>
        <v>3.0758096315599559E-2</v>
      </c>
      <c r="P2281" s="52">
        <f>IFERROR(_xll.qlIndexFixing(Index1Y,$H2281,TRUE,_xll.ohTrigger(RecalcTrigger,Trigger1Y)),NA())</f>
        <v>3.2281928511750407E-2</v>
      </c>
      <c r="Q2281" s="52">
        <f>IFERROR(_xll.qlIndexFixing(ONIndex1Y,I2281,TRUE,_xll.ohTrigger(RecalcTrigger,Trigger1Y)),NA())</f>
        <v>3.1847042719661545E-2</v>
      </c>
    </row>
    <row r="2282" spans="2:17" x14ac:dyDescent="0.2">
      <c r="B2282" s="46" t="s">
        <v>51</v>
      </c>
      <c r="D2282" s="49">
        <f>_xll.qlCalendarAdvance(LocalCalendar,$D2281,B2282,"f",FALSE)</f>
        <v>55310</v>
      </c>
      <c r="E2282" s="49">
        <f>_xll.qlInterestRateIndexValueDate(IndexON,D2282)</f>
        <v>55310</v>
      </c>
      <c r="F2282" s="52">
        <f>IFERROR(_xll.qlIndexFixing(IndexON,D2282,TRUE,_xll.ohTrigger(RecalcTrigger,TriggerON)),NA())</f>
        <v>2.7206108829700426E-2</v>
      </c>
      <c r="H2282" s="49">
        <f>_xll.qlCalendarAdvance(IborCalendar,$H2281,B2282,"f",FALSE)</f>
        <v>55297</v>
      </c>
      <c r="I2282" s="49">
        <f>_xll.qlInterestRateIndexValueDate(Index1M,$H2282)</f>
        <v>55299</v>
      </c>
      <c r="J2282" s="52">
        <f>IFERROR(_xll.qlIndexFixing(Index1M,$H2282,TRUE,_xll.ohTrigger(RecalcTrigger,Trigger1M)),NA())</f>
        <v>2.8789741846004514E-2</v>
      </c>
      <c r="K2282" s="52">
        <f>IFERROR(_xll.qlIndexFixing(ONIndex1M,I2282,TRUE,_xll.ohTrigger(RecalcTrigger,Trigger1M)),NA())</f>
        <v>2.8768335651245813E-2</v>
      </c>
      <c r="L2282" s="52">
        <f>IFERROR(_xll.qlIndexFixing(Index3M,H2282,TRUE,_xll.ohTrigger(RecalcTrigger,Trigger3M)),NA())</f>
        <v>2.9996106933571253E-2</v>
      </c>
      <c r="M2282" s="52">
        <f>IFERROR(_xll.qlIndexFixing(ONIndex3M,I2282,TRUE,_xll.ohTrigger(RecalcTrigger,Trigger3M)),NA())</f>
        <v>2.9915329756080578E-2</v>
      </c>
      <c r="N2282" s="52">
        <f>IFERROR(_xll.qlIndexFixing(Index6M,$H2282,TRUE,_xll.ohTrigger(RecalcTrigger,Trigger6M)),NA())</f>
        <v>3.0930481159812839E-2</v>
      </c>
      <c r="O2282" s="52">
        <f>IFERROR(_xll.qlIndexFixing(ONIndex6M,I2282,TRUE,_xll.ohTrigger(RecalcTrigger,Trigger6M)),NA())</f>
        <v>3.0754360082936305E-2</v>
      </c>
      <c r="P2282" s="52">
        <f>IFERROR(_xll.qlIndexFixing(Index1Y,$H2282,TRUE,_xll.ohTrigger(RecalcTrigger,Trigger1Y)),NA())</f>
        <v>3.2279720373076637E-2</v>
      </c>
      <c r="Q2282" s="52">
        <f>IFERROR(_xll.qlIndexFixing(ONIndex1Y,I2282,TRUE,_xll.ohTrigger(RecalcTrigger,Trigger1Y)),NA())</f>
        <v>3.1845467699174179E-2</v>
      </c>
    </row>
    <row r="2283" spans="2:17" x14ac:dyDescent="0.2">
      <c r="B2283" s="46" t="s">
        <v>51</v>
      </c>
      <c r="D2283" s="49">
        <f>_xll.qlCalendarAdvance(LocalCalendar,$D2282,B2283,"f",FALSE)</f>
        <v>55317</v>
      </c>
      <c r="E2283" s="49">
        <f>_xll.qlInterestRateIndexValueDate(IndexON,D2283)</f>
        <v>55317</v>
      </c>
      <c r="F2283" s="52">
        <f>IFERROR(_xll.qlIndexFixing(IndexON,D2283,TRUE,_xll.ohTrigger(RecalcTrigger,TriggerON)),NA())</f>
        <v>2.7201105493874778E-2</v>
      </c>
      <c r="H2283" s="49">
        <f>_xll.qlCalendarAdvance(IborCalendar,$H2282,B2283,"f",FALSE)</f>
        <v>55304</v>
      </c>
      <c r="I2283" s="49">
        <f>_xll.qlInterestRateIndexValueDate(Index1M,$H2283)</f>
        <v>55306</v>
      </c>
      <c r="J2283" s="52">
        <f>IFERROR(_xll.qlIndexFixing(Index1M,$H2283,TRUE,_xll.ohTrigger(RecalcTrigger,Trigger1M)),NA())</f>
        <v>2.8784732111320651E-2</v>
      </c>
      <c r="K2283" s="52">
        <f>IFERROR(_xll.qlIndexFixing(ONIndex1M,I2283,TRUE,_xll.ohTrigger(RecalcTrigger,Trigger1M)),NA())</f>
        <v>2.8762556730157485E-2</v>
      </c>
      <c r="L2283" s="52">
        <f>IFERROR(_xll.qlIndexFixing(Index3M,H2283,TRUE,_xll.ohTrigger(RecalcTrigger,Trigger3M)),NA())</f>
        <v>2.9991073251848022E-2</v>
      </c>
      <c r="M2283" s="52">
        <f>IFERROR(_xll.qlIndexFixing(ONIndex3M,I2283,TRUE,_xll.ohTrigger(RecalcTrigger,Trigger3M)),NA())</f>
        <v>2.990948965303275E-2</v>
      </c>
      <c r="N2283" s="52">
        <f>IFERROR(_xll.qlIndexFixing(Index6M,$H2283,TRUE,_xll.ohTrigger(RecalcTrigger,Trigger6M)),NA())</f>
        <v>3.0925581555758905E-2</v>
      </c>
      <c r="O2283" s="52">
        <f>IFERROR(_xll.qlIndexFixing(ONIndex6M,I2283,TRUE,_xll.ohTrigger(RecalcTrigger,Trigger6M)),NA())</f>
        <v>3.0748662905839552E-2</v>
      </c>
      <c r="P2283" s="52">
        <f>IFERROR(_xll.qlIndexFixing(Index1Y,$H2283,TRUE,_xll.ohTrigger(RecalcTrigger,Trigger1Y)),NA())</f>
        <v>3.2275139217484004E-2</v>
      </c>
      <c r="Q2283" s="52">
        <f>IFERROR(_xll.qlIndexFixing(ONIndex1Y,I2283,TRUE,_xll.ohTrigger(RecalcTrigger,Trigger1Y)),NA())</f>
        <v>3.1841456394126055E-2</v>
      </c>
    </row>
    <row r="2284" spans="2:17" x14ac:dyDescent="0.2">
      <c r="B2284" s="46" t="s">
        <v>51</v>
      </c>
      <c r="D2284" s="49">
        <f>_xll.qlCalendarAdvance(LocalCalendar,$D2283,B2284,"f",FALSE)</f>
        <v>55324</v>
      </c>
      <c r="E2284" s="49">
        <f>_xll.qlInterestRateIndexValueDate(IndexON,D2284)</f>
        <v>55324</v>
      </c>
      <c r="F2284" s="52">
        <f>IFERROR(_xll.qlIndexFixing(IndexON,D2284,TRUE,_xll.ohTrigger(RecalcTrigger,TriggerON)),NA())</f>
        <v>2.7196109864204843E-2</v>
      </c>
      <c r="H2284" s="49">
        <f>_xll.qlCalendarAdvance(IborCalendar,$H2283,B2284,"f",FALSE)</f>
        <v>55311</v>
      </c>
      <c r="I2284" s="49">
        <f>_xll.qlInterestRateIndexValueDate(Index1M,$H2284)</f>
        <v>55313</v>
      </c>
      <c r="J2284" s="52">
        <f>IFERROR(_xll.qlIndexFixing(Index1M,$H2284,TRUE,_xll.ohTrigger(RecalcTrigger,Trigger1M)),NA())</f>
        <v>2.8779715861337516E-2</v>
      </c>
      <c r="K2284" s="52">
        <f>IFERROR(_xll.qlIndexFixing(ONIndex1M,I2284,TRUE,_xll.ohTrigger(RecalcTrigger,Trigger1M)),NA())</f>
        <v>2.8757564688630666E-2</v>
      </c>
      <c r="L2284" s="52">
        <f>IFERROR(_xll.qlIndexFixing(Index3M,H2284,TRUE,_xll.ohTrigger(RecalcTrigger,Trigger3M)),NA())</f>
        <v>2.9985148545367196E-2</v>
      </c>
      <c r="M2284" s="52">
        <f>IFERROR(_xll.qlIndexFixing(ONIndex3M,I2284,TRUE,_xll.ohTrigger(RecalcTrigger,Trigger3M)),NA())</f>
        <v>2.9904532098719017E-2</v>
      </c>
      <c r="N2284" s="52">
        <f>IFERROR(_xll.qlIndexFixing(Index6M,$H2284,TRUE,_xll.ohTrigger(RecalcTrigger,Trigger6M)),NA())</f>
        <v>3.0920673877835612E-2</v>
      </c>
      <c r="O2284" s="52">
        <f>IFERROR(_xll.qlIndexFixing(ONIndex6M,I2284,TRUE,_xll.ohTrigger(RecalcTrigger,Trigger6M)),NA())</f>
        <v>3.074393425892552E-2</v>
      </c>
      <c r="P2284" s="52">
        <f>IFERROR(_xll.qlIndexFixing(Index1Y,$H2284,TRUE,_xll.ohTrigger(RecalcTrigger,Trigger1Y)),NA())</f>
        <v>3.2271715145062004E-2</v>
      </c>
      <c r="Q2284" s="52">
        <f>IFERROR(_xll.qlIndexFixing(ONIndex1Y,I2284,TRUE,_xll.ohTrigger(RecalcTrigger,Trigger1Y)),NA())</f>
        <v>3.1838634719312253E-2</v>
      </c>
    </row>
    <row r="2285" spans="2:17" x14ac:dyDescent="0.2">
      <c r="B2285" s="46" t="s">
        <v>51</v>
      </c>
      <c r="D2285" s="49">
        <f>_xll.qlCalendarAdvance(LocalCalendar,$D2284,B2285,"f",FALSE)</f>
        <v>55331</v>
      </c>
      <c r="E2285" s="49">
        <f>_xll.qlInterestRateIndexValueDate(IndexON,D2285)</f>
        <v>55331</v>
      </c>
      <c r="F2285" s="52">
        <f>IFERROR(_xll.qlIndexFixing(IndexON,D2285,TRUE,_xll.ohTrigger(RecalcTrigger,TriggerON)),NA())</f>
        <v>2.7191121940530749E-2</v>
      </c>
      <c r="H2285" s="49">
        <f>_xll.qlCalendarAdvance(IborCalendar,$H2284,B2285,"f",FALSE)</f>
        <v>55318</v>
      </c>
      <c r="I2285" s="49">
        <f>_xll.qlInterestRateIndexValueDate(Index1M,$H2285)</f>
        <v>55320</v>
      </c>
      <c r="J2285" s="52">
        <f>IFERROR(_xll.qlIndexFixing(Index1M,$H2285,TRUE,_xll.ohTrigger(RecalcTrigger,Trigger1M)),NA())</f>
        <v>2.8774693096060271E-2</v>
      </c>
      <c r="K2285" s="52">
        <f>IFERROR(_xll.qlIndexFixing(ONIndex1M,I2285,TRUE,_xll.ohTrigger(RecalcTrigger,Trigger1M)),NA())</f>
        <v>2.8752566144385483E-2</v>
      </c>
      <c r="L2285" s="52">
        <f>IFERROR(_xll.qlIndexFixing(Index3M,H2285,TRUE,_xll.ohTrigger(RecalcTrigger,Trigger3M)),NA())</f>
        <v>2.9980102095106972E-2</v>
      </c>
      <c r="M2285" s="52">
        <f>IFERROR(_xll.qlIndexFixing(ONIndex3M,I2285,TRUE,_xll.ohTrigger(RecalcTrigger,Trigger3M)),NA())</f>
        <v>2.9899567752131873E-2</v>
      </c>
      <c r="N2285" s="52">
        <f>IFERROR(_xll.qlIndexFixing(Index6M,$H2285,TRUE,_xll.ohTrigger(RecalcTrigger,Trigger6M)),NA())</f>
        <v>3.0915758126101728E-2</v>
      </c>
      <c r="O2285" s="52">
        <f>IFERROR(_xll.qlIndexFixing(ONIndex6M,I2285,TRUE,_xll.ohTrigger(RecalcTrigger,Trigger6M)),NA())</f>
        <v>3.0739197650513361E-2</v>
      </c>
      <c r="P2285" s="52">
        <f>IFERROR(_xll.qlIndexFixing(Index1Y,$H2285,TRUE,_xll.ohTrigger(RecalcTrigger,Trigger1Y)),NA())</f>
        <v>3.2268271456044786E-2</v>
      </c>
      <c r="Q2285" s="52">
        <f>IFERROR(_xll.qlIndexFixing(ONIndex1Y,I2285,TRUE,_xll.ohTrigger(RecalcTrigger,Trigger1Y)),NA())</f>
        <v>3.1835794036449983E-2</v>
      </c>
    </row>
    <row r="2286" spans="2:17" x14ac:dyDescent="0.2">
      <c r="B2286" s="46" t="s">
        <v>51</v>
      </c>
      <c r="D2286" s="49">
        <f>_xll.qlCalendarAdvance(LocalCalendar,$D2285,B2286,"f",FALSE)</f>
        <v>55339</v>
      </c>
      <c r="E2286" s="49">
        <f>_xll.qlInterestRateIndexValueDate(IndexON,D2286)</f>
        <v>55339</v>
      </c>
      <c r="F2286" s="52">
        <f>IFERROR(_xll.qlIndexFixing(IndexON,D2286,TRUE,_xll.ohTrigger(RecalcTrigger,TriggerON)),NA())</f>
        <v>2.7185430892497919E-2</v>
      </c>
      <c r="H2286" s="49">
        <f>_xll.qlCalendarAdvance(IborCalendar,$H2285,B2286,"f",FALSE)</f>
        <v>55325</v>
      </c>
      <c r="I2286" s="49">
        <f>_xll.qlInterestRateIndexValueDate(Index1M,$H2286)</f>
        <v>55327</v>
      </c>
      <c r="J2286" s="52">
        <f>IFERROR(_xll.qlIndexFixing(Index1M,$H2286,TRUE,_xll.ohTrigger(RecalcTrigger,Trigger1M)),NA())</f>
        <v>2.8769663815499232E-2</v>
      </c>
      <c r="K2286" s="52">
        <f>IFERROR(_xll.qlIndexFixing(ONIndex1M,I2286,TRUE,_xll.ohTrigger(RecalcTrigger,Trigger1M)),NA())</f>
        <v>2.8747561097421936E-2</v>
      </c>
      <c r="L2286" s="52">
        <f>IFERROR(_xll.qlIndexFixing(Index3M,H2286,TRUE,_xll.ohTrigger(RecalcTrigger,Trigger3M)),NA())</f>
        <v>2.997504880757217E-2</v>
      </c>
      <c r="M2286" s="52">
        <f>IFERROR(_xll.qlIndexFixing(ONIndex3M,I2286,TRUE,_xll.ohTrigger(RecalcTrigger,Trigger3M)),NA())</f>
        <v>2.9894596613404545E-2</v>
      </c>
      <c r="N2286" s="52">
        <f>IFERROR(_xll.qlIndexFixing(Index6M,$H2286,TRUE,_xll.ohTrigger(RecalcTrigger,Trigger6M)),NA())</f>
        <v>3.0912765319094423E-2</v>
      </c>
      <c r="O2286" s="52">
        <f>IFERROR(_xll.qlIndexFixing(ONIndex6M,I2286,TRUE,_xll.ohTrigger(RecalcTrigger,Trigger6M)),NA())</f>
        <v>3.0734453080842883E-2</v>
      </c>
      <c r="P2286" s="52">
        <f>IFERROR(_xll.qlIndexFixing(Index1Y,$H2286,TRUE,_xll.ohTrigger(RecalcTrigger,Trigger1Y)),NA())</f>
        <v>3.2264808150633172E-2</v>
      </c>
      <c r="Q2286" s="52">
        <f>IFERROR(_xll.qlIndexFixing(ONIndex1Y,I2286,TRUE,_xll.ohTrigger(RecalcTrigger,Trigger1Y)),NA())</f>
        <v>3.183293434567247E-2</v>
      </c>
    </row>
    <row r="2287" spans="2:17" x14ac:dyDescent="0.2">
      <c r="B2287" s="46" t="s">
        <v>51</v>
      </c>
      <c r="D2287" s="49">
        <f>_xll.qlCalendarAdvance(LocalCalendar,$D2286,B2287,"f",FALSE)</f>
        <v>55346</v>
      </c>
      <c r="E2287" s="49">
        <f>_xll.qlInterestRateIndexValueDate(IndexON,D2287)</f>
        <v>55346</v>
      </c>
      <c r="F2287" s="52">
        <f>IFERROR(_xll.qlIndexFixing(IndexON,D2287,TRUE,_xll.ohTrigger(RecalcTrigger,TriggerON)),NA())</f>
        <v>2.7180459482094577E-2</v>
      </c>
      <c r="H2287" s="49">
        <f>_xll.qlCalendarAdvance(IborCalendar,$H2286,B2287,"f",FALSE)</f>
        <v>55332</v>
      </c>
      <c r="I2287" s="49">
        <f>_xll.qlInterestRateIndexValueDate(Index1M,$H2287)</f>
        <v>55334</v>
      </c>
      <c r="J2287" s="52">
        <f>IFERROR(_xll.qlIndexFixing(Index1M,$H2287,TRUE,_xll.ohTrigger(RecalcTrigger,Trigger1M)),NA())</f>
        <v>2.8764628019659549E-2</v>
      </c>
      <c r="K2287" s="52">
        <f>IFERROR(_xll.qlIndexFixing(ONIndex1M,I2287,TRUE,_xll.ohTrigger(RecalcTrigger,Trigger1M)),NA())</f>
        <v>2.8742549547819962E-2</v>
      </c>
      <c r="L2287" s="52">
        <f>IFERROR(_xll.qlIndexFixing(Index3M,H2287,TRUE,_xll.ohTrigger(RecalcTrigger,Trigger3M)),NA())</f>
        <v>2.9967344063134369E-2</v>
      </c>
      <c r="M2287" s="52">
        <f>IFERROR(_xll.qlIndexFixing(ONIndex3M,I2287,TRUE,_xll.ohTrigger(RecalcTrigger,Trigger3M)),NA())</f>
        <v>2.9889618682430452E-2</v>
      </c>
      <c r="N2287" s="52">
        <f>IFERROR(_xll.qlIndexFixing(Index6M,$H2287,TRUE,_xll.ohTrigger(RecalcTrigger,Trigger6M)),NA())</f>
        <v>3.090300856150318E-2</v>
      </c>
      <c r="O2287" s="52">
        <f>IFERROR(_xll.qlIndexFixing(ONIndex6M,I2287,TRUE,_xll.ohTrigger(RecalcTrigger,Trigger6M)),NA())</f>
        <v>3.0729700549700922E-2</v>
      </c>
      <c r="P2287" s="52">
        <f>IFERROR(_xll.qlIndexFixing(Index1Y,$H2287,TRUE,_xll.ohTrigger(RecalcTrigger,Trigger1Y)),NA())</f>
        <v>3.225782013213923E-2</v>
      </c>
      <c r="Q2287" s="52">
        <f>IFERROR(_xll.qlIndexFixing(ONIndex1Y,I2287,TRUE,_xll.ohTrigger(RecalcTrigger,Trigger1Y)),NA())</f>
        <v>3.1830055646819844E-2</v>
      </c>
    </row>
    <row r="2288" spans="2:17" x14ac:dyDescent="0.2">
      <c r="B2288" s="46" t="s">
        <v>51</v>
      </c>
      <c r="D2288" s="49">
        <f>_xll.qlCalendarAdvance(LocalCalendar,$D2287,B2288,"f",FALSE)</f>
        <v>55353</v>
      </c>
      <c r="E2288" s="49">
        <f>_xll.qlInterestRateIndexValueDate(IndexON,D2288)</f>
        <v>55353</v>
      </c>
      <c r="F2288" s="52">
        <f>IFERROR(_xll.qlIndexFixing(IndexON,D2288,TRUE,_xll.ohTrigger(RecalcTrigger,TriggerON)),NA())</f>
        <v>2.7175495777926884E-2</v>
      </c>
      <c r="H2288" s="49">
        <f>_xll.qlCalendarAdvance(IborCalendar,$H2287,B2288,"f",FALSE)</f>
        <v>55339</v>
      </c>
      <c r="I2288" s="49">
        <f>_xll.qlInterestRateIndexValueDate(Index1M,$H2288)</f>
        <v>55341</v>
      </c>
      <c r="J2288" s="52">
        <f>IFERROR(_xll.qlIndexFixing(Index1M,$H2288,TRUE,_xll.ohTrigger(RecalcTrigger,Trigger1M)),NA())</f>
        <v>2.8759585708548967E-2</v>
      </c>
      <c r="K2288" s="52">
        <f>IFERROR(_xll.qlIndexFixing(ONIndex1M,I2288,TRUE,_xll.ohTrigger(RecalcTrigger,Trigger1M)),NA())</f>
        <v>2.8737531495446333E-2</v>
      </c>
      <c r="L2288" s="52">
        <f>IFERROR(_xll.qlIndexFixing(Index3M,H2288,TRUE,_xll.ohTrigger(RecalcTrigger,Trigger3M)),NA())</f>
        <v>2.9965802276400198E-2</v>
      </c>
      <c r="M2288" s="52">
        <f>IFERROR(_xll.qlIndexFixing(ONIndex3M,I2288,TRUE,_xll.ohTrigger(RecalcTrigger,Trigger3M)),NA())</f>
        <v>2.9884633959262885E-2</v>
      </c>
      <c r="N2288" s="52">
        <f>IFERROR(_xll.qlIndexFixing(Index6M,$H2288,TRUE,_xll.ohTrigger(RecalcTrigger,Trigger6M)),NA())</f>
        <v>3.0900962428646619E-2</v>
      </c>
      <c r="O2288" s="52">
        <f>IFERROR(_xll.qlIndexFixing(ONIndex6M,I2288,TRUE,_xll.ohTrigger(RecalcTrigger,Trigger6M)),NA())</f>
        <v>3.0724940057167416E-2</v>
      </c>
      <c r="P2288" s="52">
        <f>IFERROR(_xll.qlIndexFixing(Index1Y,$H2288,TRUE,_xll.ohTrigger(RecalcTrigger,Trigger1Y)),NA())</f>
        <v>3.2257822691433104E-2</v>
      </c>
      <c r="Q2288" s="52">
        <f>IFERROR(_xll.qlIndexFixing(ONIndex1Y,I2288,TRUE,_xll.ohTrigger(RecalcTrigger,Trigger1Y)),NA())</f>
        <v>3.1827157939892103E-2</v>
      </c>
    </row>
    <row r="2289" spans="2:17" x14ac:dyDescent="0.2">
      <c r="B2289" s="46" t="s">
        <v>51</v>
      </c>
      <c r="D2289" s="49">
        <f>_xll.qlCalendarAdvance(LocalCalendar,$D2288,B2289,"f",FALSE)</f>
        <v>55360</v>
      </c>
      <c r="E2289" s="49">
        <f>_xll.qlInterestRateIndexValueDate(IndexON,D2289)</f>
        <v>55360</v>
      </c>
      <c r="F2289" s="52">
        <f>IFERROR(_xll.qlIndexFixing(IndexON,D2289,TRUE,_xll.ohTrigger(RecalcTrigger,TriggerON)),NA())</f>
        <v>2.7170539779755032E-2</v>
      </c>
      <c r="H2289" s="49">
        <f>_xll.qlCalendarAdvance(IborCalendar,$H2288,B2289,"f",FALSE)</f>
        <v>55346</v>
      </c>
      <c r="I2289" s="49">
        <f>_xll.qlInterestRateIndexValueDate(Index1M,$H2289)</f>
        <v>55348</v>
      </c>
      <c r="J2289" s="52">
        <f>IFERROR(_xll.qlIndexFixing(Index1M,$H2289,TRUE,_xll.ohTrigger(RecalcTrigger,Trigger1M)),NA())</f>
        <v>2.8754536882180371E-2</v>
      </c>
      <c r="K2289" s="52">
        <f>IFERROR(_xll.qlIndexFixing(ONIndex1M,I2289,TRUE,_xll.ohTrigger(RecalcTrigger,Trigger1M)),NA())</f>
        <v>2.8732506940407632E-2</v>
      </c>
      <c r="L2289" s="52">
        <f>IFERROR(_xll.qlIndexFixing(Index3M,H2289,TRUE,_xll.ohTrigger(RecalcTrigger,Trigger3M)),NA())</f>
        <v>2.9959847921583082E-2</v>
      </c>
      <c r="M2289" s="52">
        <f>IFERROR(_xll.qlIndexFixing(ONIndex3M,I2289,TRUE,_xll.ohTrigger(RecalcTrigger,Trigger3M)),NA())</f>
        <v>2.9879642443875198E-2</v>
      </c>
      <c r="N2289" s="52">
        <f>IFERROR(_xll.qlIndexFixing(Index6M,$H2289,TRUE,_xll.ohTrigger(RecalcTrigger,Trigger6M)),NA())</f>
        <v>3.0896976919251268E-2</v>
      </c>
      <c r="O2289" s="52">
        <f>IFERROR(_xll.qlIndexFixing(ONIndex6M,I2289,TRUE,_xll.ohTrigger(RecalcTrigger,Trigger6M)),NA())</f>
        <v>3.0720171603295654E-2</v>
      </c>
      <c r="P2289" s="52">
        <f>IFERROR(_xll.qlIndexFixing(Index1Y,$H2289,TRUE,_xll.ohTrigger(RecalcTrigger,Trigger1Y)),NA())</f>
        <v>3.2254300538049549E-2</v>
      </c>
      <c r="Q2289" s="52">
        <f>IFERROR(_xll.qlIndexFixing(ONIndex1Y,I2289,TRUE,_xll.ohTrigger(RecalcTrigger,Trigger1Y)),NA())</f>
        <v>3.1824241224969185E-2</v>
      </c>
    </row>
    <row r="2290" spans="2:17" x14ac:dyDescent="0.2">
      <c r="B2290" s="46" t="s">
        <v>51</v>
      </c>
      <c r="D2290" s="49">
        <f>_xll.qlCalendarAdvance(LocalCalendar,$D2289,B2290,"f",FALSE)</f>
        <v>55367</v>
      </c>
      <c r="E2290" s="49">
        <f>_xll.qlInterestRateIndexValueDate(IndexON,D2290)</f>
        <v>55367</v>
      </c>
      <c r="F2290" s="52">
        <f>IFERROR(_xll.qlIndexFixing(IndexON,D2290,TRUE,_xll.ohTrigger(RecalcTrigger,TriggerON)),NA())</f>
        <v>2.7165591487658958E-2</v>
      </c>
      <c r="H2290" s="49">
        <f>_xll.qlCalendarAdvance(IborCalendar,$H2289,B2290,"f",FALSE)</f>
        <v>55353</v>
      </c>
      <c r="I2290" s="49">
        <f>_xll.qlInterestRateIndexValueDate(Index1M,$H2290)</f>
        <v>55355</v>
      </c>
      <c r="J2290" s="52">
        <f>IFERROR(_xll.qlIndexFixing(Index1M,$H2290,TRUE,_xll.ohTrigger(RecalcTrigger,Trigger1M)),NA())</f>
        <v>2.8749481540564083E-2</v>
      </c>
      <c r="K2290" s="52">
        <f>IFERROR(_xll.qlIndexFixing(ONIndex1M,I2290,TRUE,_xll.ohTrigger(RecalcTrigger,Trigger1M)),NA())</f>
        <v>2.8727475882757147E-2</v>
      </c>
      <c r="L2290" s="52">
        <f>IFERROR(_xll.qlIndexFixing(Index3M,H2290,TRUE,_xll.ohTrigger(RecalcTrigger,Trigger3M)),NA())</f>
        <v>2.9954767285212743E-2</v>
      </c>
      <c r="M2290" s="52">
        <f>IFERROR(_xll.qlIndexFixing(ONIndex3M,I2290,TRUE,_xll.ohTrigger(RecalcTrigger,Trigger3M)),NA())</f>
        <v>2.9874644136294037E-2</v>
      </c>
      <c r="N2290" s="52">
        <f>IFERROR(_xll.qlIndexFixing(Index6M,$H2290,TRUE,_xll.ohTrigger(RecalcTrigger,Trigger6M)),NA())</f>
        <v>3.0891058262402293E-2</v>
      </c>
      <c r="O2290" s="52">
        <f>IFERROR(_xll.qlIndexFixing(ONIndex6M,I2290,TRUE,_xll.ohTrigger(RecalcTrigger,Trigger6M)),NA())</f>
        <v>3.0715395188032346E-2</v>
      </c>
      <c r="P2290" s="52">
        <f>IFERROR(_xll.qlIndexFixing(Index1Y,$H2290,TRUE,_xll.ohTrigger(RecalcTrigger,Trigger1Y)),NA())</f>
        <v>3.2250758769084245E-2</v>
      </c>
      <c r="Q2290" s="52">
        <f>IFERROR(_xll.qlIndexFixing(ONIndex1Y,I2290,TRUE,_xll.ohTrigger(RecalcTrigger,Trigger1Y)),NA())</f>
        <v>3.182130550210438E-2</v>
      </c>
    </row>
    <row r="2291" spans="2:17" x14ac:dyDescent="0.2">
      <c r="B2291" s="46" t="s">
        <v>51</v>
      </c>
      <c r="D2291" s="49">
        <f>_xll.qlCalendarAdvance(LocalCalendar,$D2290,B2291,"f",FALSE)</f>
        <v>55374</v>
      </c>
      <c r="E2291" s="49">
        <f>_xll.qlInterestRateIndexValueDate(IndexON,D2291)</f>
        <v>55374</v>
      </c>
      <c r="F2291" s="52">
        <f>IFERROR(_xll.qlIndexFixing(IndexON,D2291,TRUE,_xll.ohTrigger(RecalcTrigger,TriggerON)),NA())</f>
        <v>2.7160650901878469E-2</v>
      </c>
      <c r="H2291" s="49">
        <f>_xll.qlCalendarAdvance(IborCalendar,$H2290,B2291,"f",FALSE)</f>
        <v>55360</v>
      </c>
      <c r="I2291" s="49">
        <f>_xll.qlInterestRateIndexValueDate(Index1M,$H2291)</f>
        <v>55362</v>
      </c>
      <c r="J2291" s="52">
        <f>IFERROR(_xll.qlIndexFixing(Index1M,$H2291,TRUE,_xll.ohTrigger(RecalcTrigger,Trigger1M)),NA())</f>
        <v>2.8745204137858582E-2</v>
      </c>
      <c r="K2291" s="52">
        <f>IFERROR(_xll.qlIndexFixing(ONIndex1M,I2291,TRUE,_xll.ohTrigger(RecalcTrigger,Trigger1M)),NA())</f>
        <v>2.8722438322335009E-2</v>
      </c>
      <c r="L2291" s="52">
        <f>IFERROR(_xll.qlIndexFixing(Index3M,H2291,TRUE,_xll.ohTrigger(RecalcTrigger,Trigger3M)),NA())</f>
        <v>2.9949679811706442E-2</v>
      </c>
      <c r="M2291" s="52">
        <f>IFERROR(_xll.qlIndexFixing(ONIndex3M,I2291,TRUE,_xll.ohTrigger(RecalcTrigger,Trigger3M)),NA())</f>
        <v>2.9869639036519402E-2</v>
      </c>
      <c r="N2291" s="52">
        <f>IFERROR(_xll.qlIndexFixing(Index6M,$H2291,TRUE,_xll.ohTrigger(RecalcTrigger,Trigger6M)),NA())</f>
        <v>3.0886094069079939E-2</v>
      </c>
      <c r="O2291" s="52">
        <f>IFERROR(_xll.qlIndexFixing(ONIndex6M,I2291,TRUE,_xll.ohTrigger(RecalcTrigger,Trigger6M)),NA())</f>
        <v>3.0710610811350847E-2</v>
      </c>
      <c r="P2291" s="52">
        <f>IFERROR(_xll.qlIndexFixing(Index1Y,$H2291,TRUE,_xll.ohTrigger(RecalcTrigger,Trigger1Y)),NA())</f>
        <v>3.2247197384741501E-2</v>
      </c>
      <c r="Q2291" s="52">
        <f>IFERROR(_xll.qlIndexFixing(ONIndex1Y,I2291,TRUE,_xll.ohTrigger(RecalcTrigger,Trigger1Y)),NA())</f>
        <v>3.1818350771191106E-2</v>
      </c>
    </row>
    <row r="2292" spans="2:17" x14ac:dyDescent="0.2">
      <c r="B2292" s="46" t="s">
        <v>51</v>
      </c>
      <c r="D2292" s="49">
        <f>_xll.qlCalendarAdvance(LocalCalendar,$D2291,B2292,"f",FALSE)</f>
        <v>55381</v>
      </c>
      <c r="E2292" s="49">
        <f>_xll.qlInterestRateIndexValueDate(IndexON,D2292)</f>
        <v>55381</v>
      </c>
      <c r="F2292" s="52">
        <f>IFERROR(_xll.qlIndexFixing(IndexON,D2292,TRUE,_xll.ohTrigger(RecalcTrigger,TriggerON)),NA())</f>
        <v>2.7155718022173758E-2</v>
      </c>
      <c r="H2292" s="49">
        <f>_xll.qlCalendarAdvance(IborCalendar,$H2291,B2292,"f",FALSE)</f>
        <v>55367</v>
      </c>
      <c r="I2292" s="49">
        <f>_xll.qlInterestRateIndexValueDate(Index1M,$H2292)</f>
        <v>55369</v>
      </c>
      <c r="J2292" s="52">
        <f>IFERROR(_xll.qlIndexFixing(Index1M,$H2292,TRUE,_xll.ohTrigger(RecalcTrigger,Trigger1M)),NA())</f>
        <v>2.8740134896184655E-2</v>
      </c>
      <c r="K2292" s="52">
        <f>IFERROR(_xll.qlIndexFixing(ONIndex1M,I2292,TRUE,_xll.ohTrigger(RecalcTrigger,Trigger1M)),NA())</f>
        <v>2.8717394259221152E-2</v>
      </c>
      <c r="L2292" s="52">
        <f>IFERROR(_xll.qlIndexFixing(Index3M,H2292,TRUE,_xll.ohTrigger(RecalcTrigger,Trigger3M)),NA())</f>
        <v>2.9944585501083736E-2</v>
      </c>
      <c r="M2292" s="52">
        <f>IFERROR(_xll.qlIndexFixing(ONIndex3M,I2292,TRUE,_xll.ohTrigger(RecalcTrigger,Trigger3M)),NA())</f>
        <v>2.9864627144524647E-2</v>
      </c>
      <c r="N2292" s="52">
        <f>IFERROR(_xll.qlIndexFixing(Index6M,$H2292,TRUE,_xll.ohTrigger(RecalcTrigger,Trigger6M)),NA())</f>
        <v>3.0881121802372163E-2</v>
      </c>
      <c r="O2292" s="52">
        <f>IFERROR(_xll.qlIndexFixing(ONIndex6M,I2292,TRUE,_xll.ohTrigger(RecalcTrigger,Trigger6M)),NA())</f>
        <v>3.0705818473304447E-2</v>
      </c>
      <c r="P2292" s="52">
        <f>IFERROR(_xll.qlIndexFixing(Index1Y,$H2292,TRUE,_xll.ohTrigger(RecalcTrigger,Trigger1Y)),NA())</f>
        <v>3.2243616385228879E-2</v>
      </c>
      <c r="Q2292" s="52">
        <f>IFERROR(_xll.qlIndexFixing(ONIndex1Y,I2292,TRUE,_xll.ohTrigger(RecalcTrigger,Trigger1Y)),NA())</f>
        <v>3.1815377032256009E-2</v>
      </c>
    </row>
    <row r="2293" spans="2:17" x14ac:dyDescent="0.2">
      <c r="B2293" s="46" t="s">
        <v>51</v>
      </c>
      <c r="D2293" s="49">
        <f>_xll.qlCalendarAdvance(LocalCalendar,$D2292,B2293,"f",FALSE)</f>
        <v>55388</v>
      </c>
      <c r="E2293" s="49">
        <f>_xll.qlInterestRateIndexValueDate(IndexON,D2293)</f>
        <v>55388</v>
      </c>
      <c r="F2293" s="52">
        <f>IFERROR(_xll.qlIndexFixing(IndexON,D2293,TRUE,_xll.ohTrigger(RecalcTrigger,TriggerON)),NA())</f>
        <v>2.7150792848544825E-2</v>
      </c>
      <c r="H2293" s="49">
        <f>_xll.qlCalendarAdvance(IborCalendar,$H2292,B2293,"f",FALSE)</f>
        <v>55374</v>
      </c>
      <c r="I2293" s="49">
        <f>_xll.qlInterestRateIndexValueDate(Index1M,$H2293)</f>
        <v>55376</v>
      </c>
      <c r="J2293" s="52">
        <f>IFERROR(_xll.qlIndexFixing(Index1M,$H2293,TRUE,_xll.ohTrigger(RecalcTrigger,Trigger1M)),NA())</f>
        <v>2.873427642427287E-2</v>
      </c>
      <c r="K2293" s="52">
        <f>IFERROR(_xll.qlIndexFixing(ONIndex1M,I2293,TRUE,_xll.ohTrigger(RecalcTrigger,Trigger1M)),NA())</f>
        <v>2.8712343693442222E-2</v>
      </c>
      <c r="L2293" s="52">
        <f>IFERROR(_xll.qlIndexFixing(Index3M,H2293,TRUE,_xll.ohTrigger(RecalcTrigger,Trigger3M)),NA())</f>
        <v>2.9939484353373538E-2</v>
      </c>
      <c r="M2293" s="52">
        <f>IFERROR(_xll.qlIndexFixing(ONIndex3M,I2293,TRUE,_xll.ohTrigger(RecalcTrigger,Trigger3M)),NA())</f>
        <v>2.9859608460309772E-2</v>
      </c>
      <c r="N2293" s="52">
        <f>IFERROR(_xll.qlIndexFixing(Index6M,$H2293,TRUE,_xll.ohTrigger(RecalcTrigger,Trigger6M)),NA())</f>
        <v>3.0876141462338597E-2</v>
      </c>
      <c r="O2293" s="52">
        <f>IFERROR(_xll.qlIndexFixing(ONIndex6M,I2293,TRUE,_xll.ohTrigger(RecalcTrigger,Trigger6M)),NA())</f>
        <v>3.0701018173866501E-2</v>
      </c>
      <c r="P2293" s="52">
        <f>IFERROR(_xll.qlIndexFixing(Index1Y,$H2293,TRUE,_xll.ohTrigger(RecalcTrigger,Trigger1Y)),NA())</f>
        <v>3.2240015770753749E-2</v>
      </c>
      <c r="Q2293" s="52">
        <f>IFERROR(_xll.qlIndexFixing(ONIndex1Y,I2293,TRUE,_xll.ohTrigger(RecalcTrigger,Trigger1Y)),NA())</f>
        <v>3.1812384285272444E-2</v>
      </c>
    </row>
    <row r="2294" spans="2:17" x14ac:dyDescent="0.2">
      <c r="B2294" s="46" t="s">
        <v>51</v>
      </c>
      <c r="D2294" s="49">
        <f>_xll.qlCalendarAdvance(LocalCalendar,$D2293,B2294,"f",FALSE)</f>
        <v>55395</v>
      </c>
      <c r="E2294" s="49">
        <f>_xll.qlInterestRateIndexValueDate(IndexON,D2294)</f>
        <v>55395</v>
      </c>
      <c r="F2294" s="52">
        <f>IFERROR(_xll.qlIndexFixing(IndexON,D2294,TRUE,_xll.ohTrigger(RecalcTrigger,TriggerON)),NA())</f>
        <v>2.7145875381071605E-2</v>
      </c>
      <c r="H2294" s="49">
        <f>_xll.qlCalendarAdvance(IborCalendar,$H2293,B2294,"f",FALSE)</f>
        <v>55381</v>
      </c>
      <c r="I2294" s="49">
        <f>_xll.qlInterestRateIndexValueDate(Index1M,$H2294)</f>
        <v>55383</v>
      </c>
      <c r="J2294" s="52">
        <f>IFERROR(_xll.qlIndexFixing(Index1M,$H2294,TRUE,_xll.ohTrigger(RecalcTrigger,Trigger1M)),NA())</f>
        <v>2.8729195021730259E-2</v>
      </c>
      <c r="K2294" s="52">
        <f>IFERROR(_xll.qlIndexFixing(ONIndex1M,I2294,TRUE,_xll.ohTrigger(RecalcTrigger,Trigger1M)),NA())</f>
        <v>2.8707286624998218E-2</v>
      </c>
      <c r="L2294" s="52">
        <f>IFERROR(_xll.qlIndexFixing(Index3M,H2294,TRUE,_xll.ohTrigger(RecalcTrigger,Trigger3M)),NA())</f>
        <v>2.9934376368604763E-2</v>
      </c>
      <c r="M2294" s="52">
        <f>IFERROR(_xll.qlIndexFixing(ONIndex3M,I2294,TRUE,_xll.ohTrigger(RecalcTrigger,Trigger3M)),NA())</f>
        <v>2.9854582983901423E-2</v>
      </c>
      <c r="N2294" s="52">
        <f>IFERROR(_xll.qlIndexFixing(Index6M,$H2294,TRUE,_xll.ohTrigger(RecalcTrigger,Trigger6M)),NA())</f>
        <v>3.0872110586346237E-2</v>
      </c>
      <c r="O2294" s="52">
        <f>IFERROR(_xll.qlIndexFixing(ONIndex6M,I2294,TRUE,_xll.ohTrigger(RecalcTrigger,Trigger6M)),NA())</f>
        <v>3.0696209913037009E-2</v>
      </c>
      <c r="P2294" s="52">
        <f>IFERROR(_xll.qlIndexFixing(Index1Y,$H2294,TRUE,_xll.ohTrigger(RecalcTrigger,Trigger1Y)),NA())</f>
        <v>3.2236395541526727E-2</v>
      </c>
      <c r="Q2294" s="52">
        <f>IFERROR(_xll.qlIndexFixing(ONIndex1Y,I2294,TRUE,_xll.ohTrigger(RecalcTrigger,Trigger1Y)),NA())</f>
        <v>3.1809372530346991E-2</v>
      </c>
    </row>
    <row r="2295" spans="2:17" x14ac:dyDescent="0.2">
      <c r="B2295" s="46" t="s">
        <v>51</v>
      </c>
      <c r="D2295" s="49">
        <f>_xll.qlCalendarAdvance(LocalCalendar,$D2294,B2295,"f",FALSE)</f>
        <v>55402</v>
      </c>
      <c r="E2295" s="49">
        <f>_xll.qlInterestRateIndexValueDate(IndexON,D2295)</f>
        <v>55402</v>
      </c>
      <c r="F2295" s="52">
        <f>IFERROR(_xll.qlIndexFixing(IndexON,D2295,TRUE,_xll.ohTrigger(RecalcTrigger,TriggerON)),NA())</f>
        <v>2.7140965619674162E-2</v>
      </c>
      <c r="H2295" s="49">
        <f>_xll.qlCalendarAdvance(IborCalendar,$H2294,B2295,"f",FALSE)</f>
        <v>55388</v>
      </c>
      <c r="I2295" s="49">
        <f>_xll.qlInterestRateIndexValueDate(Index1M,$H2295)</f>
        <v>55390</v>
      </c>
      <c r="J2295" s="52">
        <f>IFERROR(_xll.qlIndexFixing(Index1M,$H2295,TRUE,_xll.ohTrigger(RecalcTrigger,Trigger1M)),NA())</f>
        <v>2.8724107103976056E-2</v>
      </c>
      <c r="K2295" s="52">
        <f>IFERROR(_xll.qlIndexFixing(ONIndex1M,I2295,TRUE,_xll.ohTrigger(RecalcTrigger,Trigger1M)),NA())</f>
        <v>2.8703005184069763E-2</v>
      </c>
      <c r="L2295" s="52">
        <f>IFERROR(_xll.qlIndexFixing(Index3M,H2295,TRUE,_xll.ohTrigger(RecalcTrigger,Trigger3M)),NA())</f>
        <v>2.9929261546803768E-2</v>
      </c>
      <c r="M2295" s="52">
        <f>IFERROR(_xll.qlIndexFixing(ONIndex3M,I2295,TRUE,_xll.ohTrigger(RecalcTrigger,Trigger3M)),NA())</f>
        <v>2.9850428362980796E-2</v>
      </c>
      <c r="N2295" s="52">
        <f>IFERROR(_xll.qlIndexFixing(Index6M,$H2295,TRUE,_xll.ohTrigger(RecalcTrigger,Trigger6M)),NA())</f>
        <v>3.08661565625434E-2</v>
      </c>
      <c r="O2295" s="52">
        <f>IFERROR(_xll.qlIndexFixing(ONIndex6M,I2295,TRUE,_xll.ohTrigger(RecalcTrigger,Trigger6M)),NA())</f>
        <v>3.0692357499308986E-2</v>
      </c>
      <c r="P2295" s="52">
        <f>IFERROR(_xll.qlIndexFixing(Index1Y,$H2295,TRUE,_xll.ohTrigger(RecalcTrigger,Trigger1Y)),NA())</f>
        <v>3.2233910145424066E-2</v>
      </c>
      <c r="Q2295" s="52">
        <f>IFERROR(_xll.qlIndexFixing(ONIndex1Y,I2295,TRUE,_xll.ohTrigger(RecalcTrigger,Trigger1Y)),NA())</f>
        <v>3.1807529402130275E-2</v>
      </c>
    </row>
    <row r="2296" spans="2:17" x14ac:dyDescent="0.2">
      <c r="B2296" s="46" t="s">
        <v>51</v>
      </c>
      <c r="D2296" s="49">
        <f>_xll.qlCalendarAdvance(LocalCalendar,$D2295,B2296,"f",FALSE)</f>
        <v>55409</v>
      </c>
      <c r="E2296" s="49">
        <f>_xll.qlInterestRateIndexValueDate(IndexON,D2296)</f>
        <v>55409</v>
      </c>
      <c r="F2296" s="52">
        <f>IFERROR(_xll.qlIndexFixing(IndexON,D2296,TRUE,_xll.ohTrigger(RecalcTrigger,TriggerON)),NA())</f>
        <v>2.7136063564592305E-2</v>
      </c>
      <c r="H2296" s="49">
        <f>_xll.qlCalendarAdvance(IborCalendar,$H2295,B2296,"f",FALSE)</f>
        <v>55395</v>
      </c>
      <c r="I2296" s="49">
        <f>_xll.qlInterestRateIndexValueDate(Index1M,$H2296)</f>
        <v>55397</v>
      </c>
      <c r="J2296" s="52">
        <f>IFERROR(_xll.qlIndexFixing(Index1M,$H2296,TRUE,_xll.ohTrigger(RecalcTrigger,Trigger1M)),NA())</f>
        <v>2.8719012671025723E-2</v>
      </c>
      <c r="K2296" s="52">
        <f>IFERROR(_xll.qlIndexFixing(ONIndex1M,I2296,TRUE,_xll.ohTrigger(RecalcTrigger,Trigger1M)),NA())</f>
        <v>2.8697934241523892E-2</v>
      </c>
      <c r="L2296" s="52">
        <f>IFERROR(_xll.qlIndexFixing(Index3M,H2296,TRUE,_xll.ohTrigger(RecalcTrigger,Trigger3M)),NA())</f>
        <v>2.992151984733488E-2</v>
      </c>
      <c r="M2296" s="52">
        <f>IFERROR(_xll.qlIndexFixing(ONIndex3M,I2296,TRUE,_xll.ohTrigger(RecalcTrigger,Trigger3M)),NA())</f>
        <v>2.9845388399214468E-2</v>
      </c>
      <c r="N2296" s="52">
        <f>IFERROR(_xll.qlIndexFixing(Index6M,$H2296,TRUE,_xll.ohTrigger(RecalcTrigger,Trigger6M)),NA())</f>
        <v>3.0858285154449827E-2</v>
      </c>
      <c r="O2296" s="52">
        <f>IFERROR(_xll.qlIndexFixing(ONIndex6M,I2296,TRUE,_xll.ohTrigger(RecalcTrigger,Trigger6M)),NA())</f>
        <v>3.0687532335800238E-2</v>
      </c>
      <c r="P2296" s="52">
        <f>IFERROR(_xll.qlIndexFixing(Index1Y,$H2296,TRUE,_xll.ohTrigger(RecalcTrigger,Trigger1Y)),NA())</f>
        <v>3.2230248963852022E-2</v>
      </c>
      <c r="Q2296" s="52">
        <f>IFERROR(_xll.qlIndexFixing(ONIndex1Y,I2296,TRUE,_xll.ohTrigger(RecalcTrigger,Trigger1Y)),NA())</f>
        <v>3.1804478003876202E-2</v>
      </c>
    </row>
    <row r="2297" spans="2:17" x14ac:dyDescent="0.2">
      <c r="B2297" s="46" t="s">
        <v>51</v>
      </c>
      <c r="D2297" s="49">
        <f>_xll.qlCalendarAdvance(LocalCalendar,$D2296,B2297,"f",FALSE)</f>
        <v>55416</v>
      </c>
      <c r="E2297" s="49">
        <f>_xll.qlInterestRateIndexValueDate(IndexON,D2297)</f>
        <v>55416</v>
      </c>
      <c r="F2297" s="52">
        <f>IFERROR(_xll.qlIndexFixing(IndexON,D2297,TRUE,_xll.ohTrigger(RecalcTrigger,TriggerON)),NA())</f>
        <v>2.713116921550629E-2</v>
      </c>
      <c r="H2297" s="49">
        <f>_xll.qlCalendarAdvance(IborCalendar,$H2296,B2297,"f",FALSE)</f>
        <v>55402</v>
      </c>
      <c r="I2297" s="49">
        <f>_xll.qlInterestRateIndexValueDate(Index1M,$H2297)</f>
        <v>55404</v>
      </c>
      <c r="J2297" s="52">
        <f>IFERROR(_xll.qlIndexFixing(Index1M,$H2297,TRUE,_xll.ohTrigger(RecalcTrigger,Trigger1M)),NA())</f>
        <v>2.8714690952892363E-2</v>
      </c>
      <c r="K2297" s="52">
        <f>IFERROR(_xll.qlIndexFixing(ONIndex1M,I2297,TRUE,_xll.ohTrigger(RecalcTrigger,Trigger1M)),NA())</f>
        <v>2.8692076403409317E-2</v>
      </c>
      <c r="L2297" s="52">
        <f>IFERROR(_xll.qlIndexFixing(Index3M,H2297,TRUE,_xll.ohTrigger(RecalcTrigger,Trigger3M)),NA())</f>
        <v>2.9916394089939208E-2</v>
      </c>
      <c r="M2297" s="52">
        <f>IFERROR(_xll.qlIndexFixing(ONIndex3M,I2297,TRUE,_xll.ohTrigger(RecalcTrigger,Trigger3M)),NA())</f>
        <v>2.9839465801488885E-2</v>
      </c>
      <c r="N2297" s="52">
        <f>IFERROR(_xll.qlIndexFixing(Index6M,$H2297,TRUE,_xll.ohTrigger(RecalcTrigger,Trigger6M)),NA())</f>
        <v>3.0853275530003565E-2</v>
      </c>
      <c r="O2297" s="52">
        <f>IFERROR(_xll.qlIndexFixing(ONIndex6M,I2297,TRUE,_xll.ohTrigger(RecalcTrigger,Trigger6M)),NA())</f>
        <v>3.0681737362332484E-2</v>
      </c>
      <c r="P2297" s="52">
        <f>IFERROR(_xll.qlIndexFixing(Index1Y,$H2297,TRUE,_xll.ohTrigger(RecalcTrigger,Trigger1Y)),NA())</f>
        <v>3.2225417167437466E-2</v>
      </c>
      <c r="Q2297" s="52">
        <f>IFERROR(_xll.qlIndexFixing(ONIndex1Y,I2297,TRUE,_xll.ohTrigger(RecalcTrigger,Trigger1Y)),NA())</f>
        <v>3.1800223217413048E-2</v>
      </c>
    </row>
    <row r="2298" spans="2:17" x14ac:dyDescent="0.2">
      <c r="B2298" s="46" t="s">
        <v>51</v>
      </c>
      <c r="D2298" s="49">
        <f>_xll.qlCalendarAdvance(LocalCalendar,$D2297,B2298,"f",FALSE)</f>
        <v>55423</v>
      </c>
      <c r="E2298" s="49">
        <f>_xll.qlInterestRateIndexValueDate(IndexON,D2298)</f>
        <v>55423</v>
      </c>
      <c r="F2298" s="52">
        <f>IFERROR(_xll.qlIndexFixing(IndexON,D2298,TRUE,_xll.ohTrigger(RecalcTrigger,TriggerON)),NA())</f>
        <v>2.7126282572655924E-2</v>
      </c>
      <c r="H2298" s="49">
        <f>_xll.qlCalendarAdvance(IborCalendar,$H2297,B2298,"f",FALSE)</f>
        <v>55409</v>
      </c>
      <c r="I2298" s="49">
        <f>_xll.qlInterestRateIndexValueDate(Index1M,$H2298)</f>
        <v>55411</v>
      </c>
      <c r="J2298" s="52">
        <f>IFERROR(_xll.qlIndexFixing(Index1M,$H2298,TRUE,_xll.ohTrigger(RecalcTrigger,Trigger1M)),NA())</f>
        <v>2.8708804259552159E-2</v>
      </c>
      <c r="K2298" s="52">
        <f>IFERROR(_xll.qlIndexFixing(ONIndex1M,I2298,TRUE,_xll.ohTrigger(RecalcTrigger,Trigger1M)),NA())</f>
        <v>2.868699332419844E-2</v>
      </c>
      <c r="L2298" s="52">
        <f>IFERROR(_xll.qlIndexFixing(Index3M,H2298,TRUE,_xll.ohTrigger(RecalcTrigger,Trigger3M)),NA())</f>
        <v>2.9911261497065418E-2</v>
      </c>
      <c r="M2298" s="52">
        <f>IFERROR(_xll.qlIndexFixing(ONIndex3M,I2298,TRUE,_xll.ohTrigger(RecalcTrigger,Trigger3M)),NA())</f>
        <v>2.9834413156253348E-2</v>
      </c>
      <c r="N2298" s="52">
        <f>IFERROR(_xll.qlIndexFixing(Index6M,$H2298,TRUE,_xll.ohTrigger(RecalcTrigger,Trigger6M)),NA())</f>
        <v>3.0848257834377536E-2</v>
      </c>
      <c r="O2298" s="52">
        <f>IFERROR(_xll.qlIndexFixing(ONIndex6M,I2298,TRUE,_xll.ohTrigger(RecalcTrigger,Trigger6M)),NA())</f>
        <v>3.0676897255963453E-2</v>
      </c>
      <c r="P2298" s="52">
        <f>IFERROR(_xll.qlIndexFixing(Index1Y,$H2298,TRUE,_xll.ohTrigger(RecalcTrigger,Trigger1Y)),NA())</f>
        <v>3.2221718481313874E-2</v>
      </c>
      <c r="Q2298" s="52">
        <f>IFERROR(_xll.qlIndexFixing(ONIndex1Y,I2298,TRUE,_xll.ohTrigger(RecalcTrigger,Trigger1Y)),NA())</f>
        <v>3.1797135430426948E-2</v>
      </c>
    </row>
    <row r="2299" spans="2:17" x14ac:dyDescent="0.2">
      <c r="B2299" s="46" t="s">
        <v>51</v>
      </c>
      <c r="D2299" s="49">
        <f>_xll.qlCalendarAdvance(LocalCalendar,$D2298,B2299,"f",FALSE)</f>
        <v>55430</v>
      </c>
      <c r="E2299" s="49">
        <f>_xll.qlInterestRateIndexValueDate(IndexON,D2299)</f>
        <v>55430</v>
      </c>
      <c r="F2299" s="52">
        <f>IFERROR(_xll.qlIndexFixing(IndexON,D2299,TRUE,_xll.ohTrigger(RecalcTrigger,TriggerON)),NA())</f>
        <v>2.7121403635881336E-2</v>
      </c>
      <c r="H2299" s="49">
        <f>_xll.qlCalendarAdvance(IborCalendar,$H2298,B2299,"f",FALSE)</f>
        <v>55416</v>
      </c>
      <c r="I2299" s="49">
        <f>_xll.qlInterestRateIndexValueDate(Index1M,$H2299)</f>
        <v>55418</v>
      </c>
      <c r="J2299" s="52">
        <f>IFERROR(_xll.qlIndexFixing(Index1M,$H2299,TRUE,_xll.ohTrigger(RecalcTrigger,Trigger1M)),NA())</f>
        <v>2.8703690281046978E-2</v>
      </c>
      <c r="K2299" s="52">
        <f>IFERROR(_xll.qlIndexFixing(ONIndex1M,I2299,TRUE,_xll.ohTrigger(RecalcTrigger,Trigger1M)),NA())</f>
        <v>2.8681903742242554E-2</v>
      </c>
      <c r="L2299" s="52">
        <f>IFERROR(_xll.qlIndexFixing(Index3M,H2299,TRUE,_xll.ohTrigger(RecalcTrigger,Trigger3M)),NA())</f>
        <v>2.9906122068742498E-2</v>
      </c>
      <c r="M2299" s="52">
        <f>IFERROR(_xll.qlIndexFixing(ONIndex3M,I2299,TRUE,_xll.ohTrigger(RecalcTrigger,Trigger3M)),NA())</f>
        <v>2.9829353718850982E-2</v>
      </c>
      <c r="N2299" s="52">
        <f>IFERROR(_xll.qlIndexFixing(Index6M,$H2299,TRUE,_xll.ohTrigger(RecalcTrigger,Trigger6M)),NA())</f>
        <v>3.084323206763586E-2</v>
      </c>
      <c r="O2299" s="52">
        <f>IFERROR(_xll.qlIndexFixing(ONIndex6M,I2299,TRUE,_xll.ohTrigger(RecalcTrigger,Trigger6M)),NA())</f>
        <v>3.0672049188282813E-2</v>
      </c>
      <c r="P2299" s="52">
        <f>IFERROR(_xll.qlIndexFixing(Index1Y,$H2299,TRUE,_xll.ohTrigger(RecalcTrigger,Trigger1Y)),NA())</f>
        <v>3.2218000181501741E-2</v>
      </c>
      <c r="Q2299" s="52">
        <f>IFERROR(_xll.qlIndexFixing(ONIndex1Y,I2299,TRUE,_xll.ohTrigger(RecalcTrigger,Trigger1Y)),NA())</f>
        <v>3.1794028635472316E-2</v>
      </c>
    </row>
    <row r="2300" spans="2:17" x14ac:dyDescent="0.2">
      <c r="B2300" s="46" t="s">
        <v>51</v>
      </c>
      <c r="D2300" s="49">
        <f>_xll.qlCalendarAdvance(LocalCalendar,$D2299,B2300,"f",FALSE)</f>
        <v>55437</v>
      </c>
      <c r="E2300" s="49">
        <f>_xll.qlInterestRateIndexValueDate(IndexON,D2300)</f>
        <v>55437</v>
      </c>
      <c r="F2300" s="52">
        <f>IFERROR(_xll.qlIndexFixing(IndexON,D2300,TRUE,_xll.ohTrigger(RecalcTrigger,TriggerON)),NA())</f>
        <v>2.7116532405262461E-2</v>
      </c>
      <c r="H2300" s="49">
        <f>_xll.qlCalendarAdvance(IborCalendar,$H2299,B2300,"f",FALSE)</f>
        <v>55423</v>
      </c>
      <c r="I2300" s="49">
        <f>_xll.qlInterestRateIndexValueDate(Index1M,$H2300)</f>
        <v>55425</v>
      </c>
      <c r="J2300" s="52">
        <f>IFERROR(_xll.qlIndexFixing(Index1M,$H2300,TRUE,_xll.ohTrigger(RecalcTrigger,Trigger1M)),NA())</f>
        <v>2.8699346399292114E-2</v>
      </c>
      <c r="K2300" s="52">
        <f>IFERROR(_xll.qlIndexFixing(ONIndex1M,I2300,TRUE,_xll.ohTrigger(RecalcTrigger,Trigger1M)),NA())</f>
        <v>2.8676807657701531E-2</v>
      </c>
      <c r="L2300" s="52">
        <f>IFERROR(_xll.qlIndexFixing(Index3M,H2300,TRUE,_xll.ohTrigger(RecalcTrigger,Trigger3M)),NA())</f>
        <v>2.990097580499592E-2</v>
      </c>
      <c r="M2300" s="52">
        <f>IFERROR(_xll.qlIndexFixing(ONIndex3M,I2300,TRUE,_xll.ohTrigger(RecalcTrigger,Trigger3M)),NA())</f>
        <v>2.9824287489255141E-2</v>
      </c>
      <c r="N2300" s="52">
        <f>IFERROR(_xll.qlIndexFixing(Index6M,$H2300,TRUE,_xll.ohTrigger(RecalcTrigger,Trigger6M)),NA())</f>
        <v>3.0838198229834763E-2</v>
      </c>
      <c r="O2300" s="52">
        <f>IFERROR(_xll.qlIndexFixing(ONIndex6M,I2300,TRUE,_xll.ohTrigger(RecalcTrigger,Trigger6M)),NA())</f>
        <v>3.0667193159183981E-2</v>
      </c>
      <c r="P2300" s="52">
        <f>IFERROR(_xll.qlIndexFixing(Index1Y,$H2300,TRUE,_xll.ohTrigger(RecalcTrigger,Trigger1Y)),NA())</f>
        <v>3.2214262268214722E-2</v>
      </c>
      <c r="Q2300" s="52">
        <f>IFERROR(_xll.qlIndexFixing(ONIndex1Y,I2300,TRUE,_xll.ohTrigger(RecalcTrigger,Trigger1Y)),NA())</f>
        <v>3.1790902832442569E-2</v>
      </c>
    </row>
    <row r="2301" spans="2:17" x14ac:dyDescent="0.2">
      <c r="B2301" s="46" t="s">
        <v>51</v>
      </c>
      <c r="D2301" s="49">
        <f>_xll.qlCalendarAdvance(LocalCalendar,$D2300,B2301,"f",FALSE)</f>
        <v>55444</v>
      </c>
      <c r="E2301" s="49">
        <f>_xll.qlInterestRateIndexValueDate(IndexON,D2301)</f>
        <v>55444</v>
      </c>
      <c r="F2301" s="52">
        <f>IFERROR(_xll.qlIndexFixing(IndexON,D2301,TRUE,_xll.ohTrigger(RecalcTrigger,TriggerON)),NA())</f>
        <v>2.7111668880639428E-2</v>
      </c>
      <c r="H2301" s="49">
        <f>_xll.qlCalendarAdvance(IborCalendar,$H2300,B2301,"f",FALSE)</f>
        <v>55430</v>
      </c>
      <c r="I2301" s="49">
        <f>_xll.qlInterestRateIndexValueDate(Index1M,$H2301)</f>
        <v>55432</v>
      </c>
      <c r="J2301" s="52">
        <f>IFERROR(_xll.qlIndexFixing(Index1M,$H2301,TRUE,_xll.ohTrigger(RecalcTrigger,Trigger1M)),NA())</f>
        <v>2.8693442778551379E-2</v>
      </c>
      <c r="K2301" s="52">
        <f>IFERROR(_xll.qlIndexFixing(ONIndex1M,I2301,TRUE,_xll.ohTrigger(RecalcTrigger,Trigger1M)),NA())</f>
        <v>2.8672481981943942E-2</v>
      </c>
      <c r="L2301" s="52">
        <f>IFERROR(_xll.qlIndexFixing(Index3M,H2301,TRUE,_xll.ohTrigger(RecalcTrigger,Trigger3M)),NA())</f>
        <v>2.9898429039840885E-2</v>
      </c>
      <c r="M2301" s="52">
        <f>IFERROR(_xll.qlIndexFixing(ONIndex3M,I2301,TRUE,_xll.ohTrigger(RecalcTrigger,Trigger3M)),NA())</f>
        <v>2.9820086690106606E-2</v>
      </c>
      <c r="N2301" s="52">
        <f>IFERROR(_xll.qlIndexFixing(Index6M,$H2301,TRUE,_xll.ohTrigger(RecalcTrigger,Trigger6M)),NA())</f>
        <v>3.0836008109738022E-2</v>
      </c>
      <c r="O2301" s="52">
        <f>IFERROR(_xll.qlIndexFixing(ONIndex6M,I2301,TRUE,_xll.ohTrigger(RecalcTrigger,Trigger6M)),NA())</f>
        <v>3.0663287088390501E-2</v>
      </c>
      <c r="P2301" s="52">
        <f>IFERROR(_xll.qlIndexFixing(Index1Y,$H2301,TRUE,_xll.ohTrigger(RecalcTrigger,Trigger1Y)),NA())</f>
        <v>3.2210504741672384E-2</v>
      </c>
      <c r="Q2301" s="52">
        <f>IFERROR(_xll.qlIndexFixing(ONIndex1Y,I2301,TRUE,_xll.ohTrigger(RecalcTrigger,Trigger1Y)),NA())</f>
        <v>3.1788935867957946E-2</v>
      </c>
    </row>
    <row r="2302" spans="2:17" x14ac:dyDescent="0.2">
      <c r="B2302" s="46" t="s">
        <v>51</v>
      </c>
      <c r="D2302" s="49">
        <f>_xll.qlCalendarAdvance(LocalCalendar,$D2301,B2302,"f",FALSE)</f>
        <v>55451</v>
      </c>
      <c r="E2302" s="49">
        <f>_xll.qlInterestRateIndexValueDate(IndexON,D2302)</f>
        <v>55451</v>
      </c>
      <c r="F2302" s="52">
        <f>IFERROR(_xll.qlIndexFixing(IndexON,D2302,TRUE,_xll.ohTrigger(RecalcTrigger,TriggerON)),NA())</f>
        <v>2.710681306233198E-2</v>
      </c>
      <c r="H2302" s="49">
        <f>_xll.qlCalendarAdvance(IborCalendar,$H2301,B2302,"f",FALSE)</f>
        <v>55437</v>
      </c>
      <c r="I2302" s="49">
        <f>_xll.qlInterestRateIndexValueDate(Index1M,$H2302)</f>
        <v>55439</v>
      </c>
      <c r="J2302" s="52">
        <f>IFERROR(_xll.qlIndexFixing(Index1M,$H2302,TRUE,_xll.ohTrigger(RecalcTrigger,Trigger1M)),NA())</f>
        <v>2.8688309254576438E-2</v>
      </c>
      <c r="K2302" s="52">
        <f>IFERROR(_xll.qlIndexFixing(ONIndex1M,I2302,TRUE,_xll.ohTrigger(RecalcTrigger,Trigger1M)),NA())</f>
        <v>2.8666595980437748E-2</v>
      </c>
      <c r="L2302" s="52">
        <f>IFERROR(_xll.qlIndexFixing(Index3M,H2302,TRUE,_xll.ohTrigger(RecalcTrigger,Trigger3M)),NA())</f>
        <v>2.9894134143461221E-2</v>
      </c>
      <c r="M2302" s="52">
        <f>IFERROR(_xll.qlIndexFixing(ONIndex3M,I2302,TRUE,_xll.ohTrigger(RecalcTrigger,Trigger3M)),NA())</f>
        <v>2.9814134653456392E-2</v>
      </c>
      <c r="N2302" s="52">
        <f>IFERROR(_xll.qlIndexFixing(Index6M,$H2302,TRUE,_xll.ohTrigger(RecalcTrigger,Trigger6M)),NA())</f>
        <v>3.0830955112543301E-2</v>
      </c>
      <c r="O2302" s="52">
        <f>IFERROR(_xll.qlIndexFixing(ONIndex6M,I2302,TRUE,_xll.ohTrigger(RecalcTrigger,Trigger6M)),NA())</f>
        <v>3.0657457216891615E-2</v>
      </c>
      <c r="P2302" s="52">
        <f>IFERROR(_xll.qlIndexFixing(Index1Y,$H2302,TRUE,_xll.ohTrigger(RecalcTrigger,Trigger1Y)),NA())</f>
        <v>3.2207869950287141E-2</v>
      </c>
      <c r="Q2302" s="52">
        <f>IFERROR(_xll.qlIndexFixing(ONIndex1Y,I2302,TRUE,_xll.ohTrigger(RecalcTrigger,Trigger1Y)),NA())</f>
        <v>3.1784594202477479E-2</v>
      </c>
    </row>
    <row r="2303" spans="2:17" x14ac:dyDescent="0.2">
      <c r="B2303" s="46" t="s">
        <v>51</v>
      </c>
      <c r="D2303" s="49">
        <f>_xll.qlCalendarAdvance(LocalCalendar,$D2302,B2303,"f",FALSE)</f>
        <v>55458</v>
      </c>
      <c r="E2303" s="49">
        <f>_xll.qlInterestRateIndexValueDate(IndexON,D2303)</f>
        <v>55458</v>
      </c>
      <c r="F2303" s="52">
        <f>IFERROR(_xll.qlIndexFixing(IndexON,D2303,TRUE,_xll.ohTrigger(RecalcTrigger,TriggerON)),NA())</f>
        <v>2.710196495010031E-2</v>
      </c>
      <c r="H2303" s="49">
        <f>_xll.qlCalendarAdvance(IborCalendar,$H2302,B2303,"f",FALSE)</f>
        <v>55444</v>
      </c>
      <c r="I2303" s="49">
        <f>_xll.qlInterestRateIndexValueDate(Index1M,$H2303)</f>
        <v>55446</v>
      </c>
      <c r="J2303" s="52">
        <f>IFERROR(_xll.qlIndexFixing(Index1M,$H2303,TRUE,_xll.ohTrigger(RecalcTrigger,Trigger1M)),NA())</f>
        <v>2.8683169215454364E-2</v>
      </c>
      <c r="K2303" s="52">
        <f>IFERROR(_xll.qlIndexFixing(ONIndex1M,I2303,TRUE,_xll.ohTrigger(RecalcTrigger,Trigger1M)),NA())</f>
        <v>2.8661480387768279E-2</v>
      </c>
      <c r="L2303" s="52">
        <f>IFERROR(_xll.qlIndexFixing(Index3M,H2303,TRUE,_xll.ohTrigger(RecalcTrigger,Trigger3M)),NA())</f>
        <v>2.9888096842498081E-2</v>
      </c>
      <c r="M2303" s="52">
        <f>IFERROR(_xll.qlIndexFixing(ONIndex3M,I2303,TRUE,_xll.ohTrigger(RecalcTrigger,Trigger3M)),NA())</f>
        <v>2.9809048047226838E-2</v>
      </c>
      <c r="N2303" s="52">
        <f>IFERROR(_xll.qlIndexFixing(Index6M,$H2303,TRUE,_xll.ohTrigger(RecalcTrigger,Trigger6M)),NA())</f>
        <v>3.08268425418643E-2</v>
      </c>
      <c r="O2303" s="52">
        <f>IFERROR(_xll.qlIndexFixing(ONIndex6M,I2303,TRUE,_xll.ohTrigger(RecalcTrigger,Trigger6M)),NA())</f>
        <v>3.0652577303671436E-2</v>
      </c>
      <c r="P2303" s="52">
        <f>IFERROR(_xll.qlIndexFixing(Index1Y,$H2303,TRUE,_xll.ohTrigger(RecalcTrigger,Trigger1Y)),NA())</f>
        <v>3.2202930849692536E-2</v>
      </c>
      <c r="Q2303" s="52">
        <f>IFERROR(_xll.qlIndexFixing(ONIndex1Y,I2303,TRUE,_xll.ohTrigger(RecalcTrigger,Trigger1Y)),NA())</f>
        <v>3.1781411375515489E-2</v>
      </c>
    </row>
    <row r="2304" spans="2:17" x14ac:dyDescent="0.2">
      <c r="B2304" s="46" t="s">
        <v>51</v>
      </c>
      <c r="D2304" s="49">
        <f>_xll.qlCalendarAdvance(LocalCalendar,$D2303,B2304,"f",FALSE)</f>
        <v>55465</v>
      </c>
      <c r="E2304" s="49">
        <f>_xll.qlInterestRateIndexValueDate(IndexON,D2304)</f>
        <v>55465</v>
      </c>
      <c r="F2304" s="52">
        <f>IFERROR(_xll.qlIndexFixing(IndexON,D2304,TRUE,_xll.ohTrigger(RecalcTrigger,TriggerON)),NA())</f>
        <v>2.7097124543864481E-2</v>
      </c>
      <c r="H2304" s="49">
        <f>_xll.qlCalendarAdvance(IborCalendar,$H2303,B2304,"f",FALSE)</f>
        <v>55451</v>
      </c>
      <c r="I2304" s="49">
        <f>_xll.qlInterestRateIndexValueDate(Index1M,$H2304)</f>
        <v>55453</v>
      </c>
      <c r="J2304" s="52">
        <f>IFERROR(_xll.qlIndexFixing(Index1M,$H2304,TRUE,_xll.ohTrigger(RecalcTrigger,Trigger1M)),NA())</f>
        <v>2.8678022661208367E-2</v>
      </c>
      <c r="K2304" s="52">
        <f>IFERROR(_xll.qlIndexFixing(ONIndex1M,I2304,TRUE,_xll.ohTrigger(RecalcTrigger,Trigger1M)),NA())</f>
        <v>2.8656358292487027E-2</v>
      </c>
      <c r="L2304" s="52">
        <f>IFERROR(_xll.qlIndexFixing(Index3M,H2304,TRUE,_xll.ohTrigger(RecalcTrigger,Trigger3M)),NA())</f>
        <v>2.9882920488634238E-2</v>
      </c>
      <c r="M2304" s="52">
        <f>IFERROR(_xll.qlIndexFixing(ONIndex3M,I2304,TRUE,_xll.ohTrigger(RecalcTrigger,Trigger3M)),NA())</f>
        <v>2.9803954648883746E-2</v>
      </c>
      <c r="N2304" s="52">
        <f>IFERROR(_xll.qlIndexFixing(Index6M,$H2304,TRUE,_xll.ohTrigger(RecalcTrigger,Trigger6M)),NA())</f>
        <v>3.0820824900088903E-2</v>
      </c>
      <c r="O2304" s="52">
        <f>IFERROR(_xll.qlIndexFixing(ONIndex6M,I2304,TRUE,_xll.ohTrigger(RecalcTrigger,Trigger6M)),NA())</f>
        <v>3.064768942905971E-2</v>
      </c>
      <c r="P2304" s="52">
        <f>IFERROR(_xll.qlIndexFixing(Index1Y,$H2304,TRUE,_xll.ohTrigger(RecalcTrigger,Trigger1Y)),NA())</f>
        <v>3.2199114484695215E-2</v>
      </c>
      <c r="Q2304" s="52">
        <f>IFERROR(_xll.qlIndexFixing(ONIndex1Y,I2304,TRUE,_xll.ohTrigger(RecalcTrigger,Trigger1Y)),NA())</f>
        <v>3.1778209540505031E-2</v>
      </c>
    </row>
    <row r="2305" spans="2:17" x14ac:dyDescent="0.2">
      <c r="B2305" s="46" t="s">
        <v>51</v>
      </c>
      <c r="D2305" s="49">
        <f>_xll.qlCalendarAdvance(LocalCalendar,$D2304,B2305,"f",FALSE)</f>
        <v>55472</v>
      </c>
      <c r="E2305" s="49">
        <f>_xll.qlInterestRateIndexValueDate(IndexON,D2305)</f>
        <v>55472</v>
      </c>
      <c r="F2305" s="52">
        <f>IFERROR(_xll.qlIndexFixing(IndexON,D2305,TRUE,_xll.ohTrigger(RecalcTrigger,TriggerON)),NA())</f>
        <v>2.7092291843864302E-2</v>
      </c>
      <c r="H2305" s="49">
        <f>_xll.qlCalendarAdvance(IborCalendar,$H2304,B2305,"f",FALSE)</f>
        <v>55458</v>
      </c>
      <c r="I2305" s="49">
        <f>_xll.qlInterestRateIndexValueDate(Index1M,$H2305)</f>
        <v>55460</v>
      </c>
      <c r="J2305" s="52">
        <f>IFERROR(_xll.qlIndexFixing(Index1M,$H2305,TRUE,_xll.ohTrigger(RecalcTrigger,Trigger1M)),NA())</f>
        <v>2.8672869591835869E-2</v>
      </c>
      <c r="K2305" s="52">
        <f>IFERROR(_xll.qlIndexFixing(ONIndex1M,I2305,TRUE,_xll.ohTrigger(RecalcTrigger,Trigger1M)),NA())</f>
        <v>2.8651229694487412E-2</v>
      </c>
      <c r="L2305" s="52">
        <f>IFERROR(_xll.qlIndexFixing(Index3M,H2305,TRUE,_xll.ohTrigger(RecalcTrigger,Trigger3M)),NA())</f>
        <v>2.9877737298012002E-2</v>
      </c>
      <c r="M2305" s="52">
        <f>IFERROR(_xll.qlIndexFixing(ONIndex3M,I2305,TRUE,_xll.ohTrigger(RecalcTrigger,Trigger3M)),NA())</f>
        <v>2.9798854458293889E-2</v>
      </c>
      <c r="N2305" s="52">
        <f>IFERROR(_xll.qlIndexFixing(Index6M,$H2305,TRUE,_xll.ohTrigger(RecalcTrigger,Trigger6M)),NA())</f>
        <v>3.0812907977104946E-2</v>
      </c>
      <c r="O2305" s="52">
        <f>IFERROR(_xll.qlIndexFixing(ONIndex6M,I2305,TRUE,_xll.ohTrigger(RecalcTrigger,Trigger6M)),NA())</f>
        <v>3.0642793593109729E-2</v>
      </c>
      <c r="P2305" s="52">
        <f>IFERROR(_xll.qlIndexFixing(Index1Y,$H2305,TRUE,_xll.ohTrigger(RecalcTrigger,Trigger1Y)),NA())</f>
        <v>3.2195278507321866E-2</v>
      </c>
      <c r="Q2305" s="52">
        <f>IFERROR(_xll.qlIndexFixing(ONIndex1Y,I2305,TRUE,_xll.ohTrigger(RecalcTrigger,Trigger1Y)),NA())</f>
        <v>3.1774988697552686E-2</v>
      </c>
    </row>
    <row r="2306" spans="2:17" x14ac:dyDescent="0.2">
      <c r="B2306" s="46" t="s">
        <v>51</v>
      </c>
      <c r="D2306" s="49">
        <f>_xll.qlCalendarAdvance(LocalCalendar,$D2305,B2306,"f",FALSE)</f>
        <v>55479</v>
      </c>
      <c r="E2306" s="49">
        <f>_xll.qlInterestRateIndexValueDate(IndexON,D2306)</f>
        <v>55479</v>
      </c>
      <c r="F2306" s="52">
        <f>IFERROR(_xll.qlIndexFixing(IndexON,D2306,TRUE,_xll.ohTrigger(RecalcTrigger,TriggerON)),NA())</f>
        <v>2.7088141566902202E-2</v>
      </c>
      <c r="H2306" s="49">
        <f>_xll.qlCalendarAdvance(IborCalendar,$H2305,B2306,"f",FALSE)</f>
        <v>55465</v>
      </c>
      <c r="I2306" s="49">
        <f>_xll.qlInterestRateIndexValueDate(Index1M,$H2306)</f>
        <v>55470</v>
      </c>
      <c r="J2306" s="52">
        <f>IFERROR(_xll.qlIndexFixing(Index1M,$H2306,TRUE,_xll.ohTrigger(RecalcTrigger,Trigger1M)),NA())</f>
        <v>2.8664725731633922E-2</v>
      </c>
      <c r="K2306" s="52">
        <f>IFERROR(_xll.qlIndexFixing(ONIndex1M,I2306,TRUE,_xll.ohTrigger(RecalcTrigger,Trigger1M)),NA())</f>
        <v>2.864234736708049E-2</v>
      </c>
      <c r="L2306" s="52">
        <f>IFERROR(_xll.qlIndexFixing(Index3M,H2306,TRUE,_xll.ohTrigger(RecalcTrigger,Trigger3M)),NA())</f>
        <v>2.9868593313014512E-2</v>
      </c>
      <c r="M2306" s="52">
        <f>IFERROR(_xll.qlIndexFixing(ONIndex3M,I2306,TRUE,_xll.ohTrigger(RecalcTrigger,Trigger3M)),NA())</f>
        <v>2.9789821975292341E-2</v>
      </c>
      <c r="N2306" s="52">
        <f>IFERROR(_xll.qlIndexFixing(Index6M,$H2306,TRUE,_xll.ohTrigger(RecalcTrigger,Trigger6M)),NA())</f>
        <v>3.0805645130979116E-2</v>
      </c>
      <c r="O2306" s="52">
        <f>IFERROR(_xll.qlIndexFixing(ONIndex6M,I2306,TRUE,_xll.ohTrigger(RecalcTrigger,Trigger6M)),NA())</f>
        <v>3.0633880465993357E-2</v>
      </c>
      <c r="P2306" s="52">
        <f>IFERROR(_xll.qlIndexFixing(Index1Y,$H2306,TRUE,_xll.ohTrigger(RecalcTrigger,Trigger1Y)),NA())</f>
        <v>3.2188629766966834E-2</v>
      </c>
      <c r="Q2306" s="52">
        <f>IFERROR(_xll.qlIndexFixing(ONIndex1Y,I2306,TRUE,_xll.ohTrigger(RecalcTrigger,Trigger1Y)),NA())</f>
        <v>3.1768016378057595E-2</v>
      </c>
    </row>
    <row r="2307" spans="2:17" x14ac:dyDescent="0.2">
      <c r="B2307" s="46" t="s">
        <v>51</v>
      </c>
      <c r="D2307" s="49">
        <f>_xll.qlCalendarAdvance(LocalCalendar,$D2306,B2307,"f",FALSE)</f>
        <v>55486</v>
      </c>
      <c r="E2307" s="49">
        <f>_xll.qlInterestRateIndexValueDate(IndexON,D2307)</f>
        <v>55486</v>
      </c>
      <c r="F2307" s="52">
        <f>IFERROR(_xll.qlIndexFixing(IndexON,D2307,TRUE,_xll.ohTrigger(RecalcTrigger,TriggerON)),NA())</f>
        <v>2.7082649562411021E-2</v>
      </c>
      <c r="H2307" s="49">
        <f>_xll.qlCalendarAdvance(IborCalendar,$H2306,B2307,"f",FALSE)</f>
        <v>55472</v>
      </c>
      <c r="I2307" s="49">
        <f>_xll.qlInterestRateIndexValueDate(Index1M,$H2307)</f>
        <v>55474</v>
      </c>
      <c r="J2307" s="52">
        <f>IFERROR(_xll.qlIndexFixing(Index1M,$H2307,TRUE,_xll.ohTrigger(RecalcTrigger,Trigger1M)),NA())</f>
        <v>2.8662543907757774E-2</v>
      </c>
      <c r="K2307" s="52">
        <f>IFERROR(_xll.qlIndexFixing(ONIndex1M,I2307,TRUE,_xll.ohTrigger(RecalcTrigger,Trigger1M)),NA())</f>
        <v>2.8640952990413027E-2</v>
      </c>
      <c r="L2307" s="52">
        <f>IFERROR(_xll.qlIndexFixing(Index3M,H2307,TRUE,_xll.ohTrigger(RecalcTrigger,Trigger3M)),NA())</f>
        <v>2.9868213605835036E-2</v>
      </c>
      <c r="M2307" s="52">
        <f>IFERROR(_xll.qlIndexFixing(ONIndex3M,I2307,TRUE,_xll.ohTrigger(RecalcTrigger,Trigger3M)),NA())</f>
        <v>2.9788633700533751E-2</v>
      </c>
      <c r="N2307" s="52">
        <f>IFERROR(_xll.qlIndexFixing(Index6M,$H2307,TRUE,_xll.ohTrigger(RecalcTrigger,Trigger6M)),NA())</f>
        <v>3.0802735380745828E-2</v>
      </c>
      <c r="O2307" s="52">
        <f>IFERROR(_xll.qlIndexFixing(ONIndex6M,I2307,TRUE,_xll.ohTrigger(RecalcTrigger,Trigger6M)),NA())</f>
        <v>3.0632978037088421E-2</v>
      </c>
      <c r="P2307" s="52">
        <f>IFERROR(_xll.qlIndexFixing(Index1Y,$H2307,TRUE,_xll.ohTrigger(RecalcTrigger,Trigger1Y)),NA())</f>
        <v>3.218754771633945E-2</v>
      </c>
      <c r="Q2307" s="52">
        <f>IFERROR(_xll.qlIndexFixing(ONIndex1Y,I2307,TRUE,_xll.ohTrigger(RecalcTrigger,Trigger1Y)),NA())</f>
        <v>3.1768489987582527E-2</v>
      </c>
    </row>
    <row r="2308" spans="2:17" x14ac:dyDescent="0.2">
      <c r="B2308" s="46" t="s">
        <v>51</v>
      </c>
      <c r="D2308" s="49">
        <f>_xll.qlCalendarAdvance(LocalCalendar,$D2307,B2308,"f",FALSE)</f>
        <v>55493</v>
      </c>
      <c r="E2308" s="49">
        <f>_xll.qlInterestRateIndexValueDate(IndexON,D2308)</f>
        <v>55493</v>
      </c>
      <c r="F2308" s="52">
        <f>IFERROR(_xll.qlIndexFixing(IndexON,D2308,TRUE,_xll.ohTrigger(RecalcTrigger,TriggerON)),NA())</f>
        <v>2.7077839980798046E-2</v>
      </c>
      <c r="H2308" s="49">
        <f>_xll.qlCalendarAdvance(IborCalendar,$H2307,B2308,"f",FALSE)</f>
        <v>55479</v>
      </c>
      <c r="I2308" s="49">
        <f>_xll.qlInterestRateIndexValueDate(Index1M,$H2308)</f>
        <v>55481</v>
      </c>
      <c r="J2308" s="52">
        <f>IFERROR(_xll.qlIndexFixing(Index1M,$H2308,TRUE,_xll.ohTrigger(RecalcTrigger,Trigger1M)),NA())</f>
        <v>2.8658910471774331E-2</v>
      </c>
      <c r="K2308" s="52">
        <f>IFERROR(_xll.qlIndexFixing(ONIndex1M,I2308,TRUE,_xll.ohTrigger(RecalcTrigger,Trigger1M)),NA())</f>
        <v>2.8635804884391547E-2</v>
      </c>
      <c r="L2308" s="52">
        <f>IFERROR(_xll.qlIndexFixing(Index3M,H2308,TRUE,_xll.ohTrigger(RecalcTrigger,Trigger3M)),NA())</f>
        <v>2.9862146705863651E-2</v>
      </c>
      <c r="M2308" s="52">
        <f>IFERROR(_xll.qlIndexFixing(ONIndex3M,I2308,TRUE,_xll.ohTrigger(RecalcTrigger,Trigger3M)),NA())</f>
        <v>2.9783513133390116E-2</v>
      </c>
      <c r="N2308" s="52">
        <f>IFERROR(_xll.qlIndexFixing(Index6M,$H2308,TRUE,_xll.ohTrigger(RecalcTrigger,Trigger6M)),NA())</f>
        <v>3.0797636976682502E-2</v>
      </c>
      <c r="O2308" s="52">
        <f>IFERROR(_xll.qlIndexFixing(ONIndex6M,I2308,TRUE,_xll.ohTrigger(RecalcTrigger,Trigger6M)),NA())</f>
        <v>3.0628058317017093E-2</v>
      </c>
      <c r="P2308" s="52">
        <f>IFERROR(_xll.qlIndexFixing(Index1Y,$H2308,TRUE,_xll.ohTrigger(RecalcTrigger,Trigger1Y)),NA())</f>
        <v>3.2183652903179288E-2</v>
      </c>
      <c r="Q2308" s="52">
        <f>IFERROR(_xll.qlIndexFixing(ONIndex1Y,I2308,TRUE,_xll.ohTrigger(RecalcTrigger,Trigger1Y)),NA())</f>
        <v>3.1765212120671293E-2</v>
      </c>
    </row>
    <row r="2309" spans="2:17" x14ac:dyDescent="0.2">
      <c r="B2309" s="46" t="s">
        <v>51</v>
      </c>
      <c r="D2309" s="49">
        <f>_xll.qlCalendarAdvance(LocalCalendar,$D2308,B2309,"f",FALSE)</f>
        <v>55500</v>
      </c>
      <c r="E2309" s="49">
        <f>_xll.qlInterestRateIndexValueDate(IndexON,D2309)</f>
        <v>55500</v>
      </c>
      <c r="F2309" s="52">
        <f>IFERROR(_xll.qlIndexFixing(IndexON,D2309,TRUE,_xll.ohTrigger(RecalcTrigger,TriggerON)),NA())</f>
        <v>2.7073038105340785E-2</v>
      </c>
      <c r="H2309" s="49">
        <f>_xll.qlCalendarAdvance(IborCalendar,$H2308,B2309,"f",FALSE)</f>
        <v>55486</v>
      </c>
      <c r="I2309" s="49">
        <f>_xll.qlInterestRateIndexValueDate(Index1M,$H2309)</f>
        <v>55488</v>
      </c>
      <c r="J2309" s="52">
        <f>IFERROR(_xll.qlIndexFixing(Index1M,$H2309,TRUE,_xll.ohTrigger(RecalcTrigger,Trigger1M)),NA())</f>
        <v>2.8652960896875523E-2</v>
      </c>
      <c r="K2309" s="52">
        <f>IFERROR(_xll.qlIndexFixing(ONIndex1M,I2309,TRUE,_xll.ohTrigger(RecalcTrigger,Trigger1M)),NA())</f>
        <v>2.8630650275678349E-2</v>
      </c>
      <c r="L2309" s="52">
        <f>IFERROR(_xll.qlIndexFixing(Index3M,H2309,TRUE,_xll.ohTrigger(RecalcTrigger,Trigger3M)),NA())</f>
        <v>2.9854351841609599E-2</v>
      </c>
      <c r="M2309" s="52">
        <f>IFERROR(_xll.qlIndexFixing(ONIndex3M,I2309,TRUE,_xll.ohTrigger(RecalcTrigger,Trigger3M)),NA())</f>
        <v>2.9778385774026361E-2</v>
      </c>
      <c r="N2309" s="52">
        <f>IFERROR(_xll.qlIndexFixing(Index6M,$H2309,TRUE,_xll.ohTrigger(RecalcTrigger,Trigger6M)),NA())</f>
        <v>3.0795358099801721E-2</v>
      </c>
      <c r="O2309" s="52">
        <f>IFERROR(_xll.qlIndexFixing(ONIndex6M,I2309,TRUE,_xll.ohTrigger(RecalcTrigger,Trigger6M)),NA())</f>
        <v>3.0623130635580864E-2</v>
      </c>
      <c r="P2309" s="52">
        <f>IFERROR(_xll.qlIndexFixing(Index1Y,$H2309,TRUE,_xll.ohTrigger(RecalcTrigger,Trigger1Y)),NA())</f>
        <v>3.217973847854156E-2</v>
      </c>
      <c r="Q2309" s="52">
        <f>IFERROR(_xll.qlIndexFixing(ONIndex1Y,I2309,TRUE,_xll.ohTrigger(RecalcTrigger,Trigger1Y)),NA())</f>
        <v>3.1761915245738237E-2</v>
      </c>
    </row>
    <row r="2310" spans="2:17" x14ac:dyDescent="0.2">
      <c r="B2310" s="46" t="s">
        <v>51</v>
      </c>
      <c r="D2310" s="49">
        <f>_xll.qlCalendarAdvance(LocalCalendar,$D2309,B2310,"f",FALSE)</f>
        <v>55507</v>
      </c>
      <c r="E2310" s="49">
        <f>_xll.qlInterestRateIndexValueDate(IndexON,D2310)</f>
        <v>55507</v>
      </c>
      <c r="F2310" s="52">
        <f>IFERROR(_xll.qlIndexFixing(IndexON,D2310,TRUE,_xll.ohTrigger(RecalcTrigger,TriggerON)),NA())</f>
        <v>2.7068243936039238E-2</v>
      </c>
      <c r="H2310" s="49">
        <f>_xll.qlCalendarAdvance(IborCalendar,$H2309,B2310,"f",FALSE)</f>
        <v>55493</v>
      </c>
      <c r="I2310" s="49">
        <f>_xll.qlInterestRateIndexValueDate(Index1M,$H2310)</f>
        <v>55495</v>
      </c>
      <c r="J2310" s="52">
        <f>IFERROR(_xll.qlIndexFixing(Index1M,$H2310,TRUE,_xll.ohTrigger(RecalcTrigger,Trigger1M)),NA())</f>
        <v>2.8647006518431668E-2</v>
      </c>
      <c r="K2310" s="52">
        <f>IFERROR(_xll.qlIndexFixing(ONIndex1M,I2310,TRUE,_xll.ohTrigger(RecalcTrigger,Trigger1M)),NA())</f>
        <v>2.8625489164300078E-2</v>
      </c>
      <c r="L2310" s="52">
        <f>IFERROR(_xll.qlIndexFixing(Index3M,H2310,TRUE,_xll.ohTrigger(RecalcTrigger,Trigger3M)),NA())</f>
        <v>2.9849137225092547E-2</v>
      </c>
      <c r="M2310" s="52">
        <f>IFERROR(_xll.qlIndexFixing(ONIndex3M,I2310,TRUE,_xll.ohTrigger(RecalcTrigger,Trigger3M)),NA())</f>
        <v>2.9773251622469132E-2</v>
      </c>
      <c r="N2310" s="52">
        <f>IFERROR(_xll.qlIndexFixing(Index6M,$H2310,TRUE,_xll.ohTrigger(RecalcTrigger,Trigger6M)),NA())</f>
        <v>3.0790240522675975E-2</v>
      </c>
      <c r="O2310" s="52">
        <f>IFERROR(_xll.qlIndexFixing(ONIndex6M,I2310,TRUE,_xll.ohTrigger(RecalcTrigger,Trigger6M)),NA())</f>
        <v>3.0618194992779735E-2</v>
      </c>
      <c r="P2310" s="52">
        <f>IFERROR(_xll.qlIndexFixing(Index1Y,$H2310,TRUE,_xll.ohTrigger(RecalcTrigger,Trigger1Y)),NA())</f>
        <v>3.2175804442653666E-2</v>
      </c>
      <c r="Q2310" s="52">
        <f>IFERROR(_xll.qlIndexFixing(ONIndex1Y,I2310,TRUE,_xll.ohTrigger(RecalcTrigger,Trigger1Y)),NA())</f>
        <v>3.1758599362836648E-2</v>
      </c>
    </row>
    <row r="2311" spans="2:17" x14ac:dyDescent="0.2">
      <c r="B2311" s="46" t="s">
        <v>51</v>
      </c>
      <c r="D2311" s="49">
        <f>_xll.qlCalendarAdvance(LocalCalendar,$D2310,B2311,"f",FALSE)</f>
        <v>55514</v>
      </c>
      <c r="E2311" s="49">
        <f>_xll.qlInterestRateIndexValueDate(IndexON,D2311)</f>
        <v>55514</v>
      </c>
      <c r="F2311" s="52">
        <f>IFERROR(_xll.qlIndexFixing(IndexON,D2311,TRUE,_xll.ohTrigger(RecalcTrigger,TriggerON)),NA())</f>
        <v>2.7063457472733532E-2</v>
      </c>
      <c r="H2311" s="49">
        <f>_xll.qlCalendarAdvance(IborCalendar,$H2310,B2311,"f",FALSE)</f>
        <v>55500</v>
      </c>
      <c r="I2311" s="49">
        <f>_xll.qlInterestRateIndexValueDate(Index1M,$H2311)</f>
        <v>55502</v>
      </c>
      <c r="J2311" s="52">
        <f>IFERROR(_xll.qlIndexFixing(Index1M,$H2311,TRUE,_xll.ohTrigger(RecalcTrigger,Trigger1M)),NA())</f>
        <v>2.8642581336466855E-2</v>
      </c>
      <c r="K2311" s="52">
        <f>IFERROR(_xll.qlIndexFixing(ONIndex1M,I2311,TRUE,_xll.ohTrigger(RecalcTrigger,Trigger1M)),NA())</f>
        <v>2.8620321550230088E-2</v>
      </c>
      <c r="L2311" s="52">
        <f>IFERROR(_xll.qlIndexFixing(Index3M,H2311,TRUE,_xll.ohTrigger(RecalcTrigger,Trigger3M)),NA())</f>
        <v>2.9843915773443471E-2</v>
      </c>
      <c r="M2311" s="52">
        <f>IFERROR(_xll.qlIndexFixing(ONIndex3M,I2311,TRUE,_xll.ohTrigger(RecalcTrigger,Trigger3M)),NA())</f>
        <v>2.9768110678745074E-2</v>
      </c>
      <c r="N2311" s="52">
        <f>IFERROR(_xll.qlIndexFixing(Index6M,$H2311,TRUE,_xll.ohTrigger(RecalcTrigger,Trigger6M)),NA())</f>
        <v>3.0785114873338792E-2</v>
      </c>
      <c r="O2311" s="52">
        <f>IFERROR(_xll.qlIndexFixing(ONIndex6M,I2311,TRUE,_xll.ohTrigger(RecalcTrigger,Trigger6M)),NA())</f>
        <v>3.0613251388613705E-2</v>
      </c>
      <c r="P2311" s="52">
        <f>IFERROR(_xll.qlIndexFixing(Index1Y,$H2311,TRUE,_xll.ohTrigger(RecalcTrigger,Trigger1Y)),NA())</f>
        <v>3.2171850795743424E-2</v>
      </c>
      <c r="Q2311" s="52">
        <f>IFERROR(_xll.qlIndexFixing(ONIndex1Y,I2311,TRUE,_xll.ohTrigger(RecalcTrigger,Trigger1Y)),NA())</f>
        <v>3.1755264471939881E-2</v>
      </c>
    </row>
    <row r="2312" spans="2:17" x14ac:dyDescent="0.2">
      <c r="B2312" s="46" t="s">
        <v>51</v>
      </c>
      <c r="D2312" s="49">
        <f>_xll.qlCalendarAdvance(LocalCalendar,$D2311,B2312,"f",FALSE)</f>
        <v>55521</v>
      </c>
      <c r="E2312" s="49">
        <f>_xll.qlInterestRateIndexValueDate(IndexON,D2312)</f>
        <v>55521</v>
      </c>
      <c r="F2312" s="52">
        <f>IFERROR(_xll.qlIndexFixing(IndexON,D2312,TRUE,_xll.ohTrigger(RecalcTrigger,TriggerON)),NA())</f>
        <v>2.7058678715743412E-2</v>
      </c>
      <c r="H2312" s="49">
        <f>_xll.qlCalendarAdvance(IborCalendar,$H2311,B2312,"f",FALSE)</f>
        <v>55507</v>
      </c>
      <c r="I2312" s="49">
        <f>_xll.qlInterestRateIndexValueDate(Index1M,$H2312)</f>
        <v>55509</v>
      </c>
      <c r="J2312" s="52">
        <f>IFERROR(_xll.qlIndexFixing(Index1M,$H2312,TRUE,_xll.ohTrigger(RecalcTrigger,Trigger1M)),NA())</f>
        <v>2.8636615683506277E-2</v>
      </c>
      <c r="K2312" s="52">
        <f>IFERROR(_xll.qlIndexFixing(ONIndex1M,I2312,TRUE,_xll.ohTrigger(RecalcTrigger,Trigger1M)),NA())</f>
        <v>2.861668199531664E-2</v>
      </c>
      <c r="L2312" s="52">
        <f>IFERROR(_xll.qlIndexFixing(Index3M,H2312,TRUE,_xll.ohTrigger(RecalcTrigger,Trigger3M)),NA())</f>
        <v>2.9838687486694878E-2</v>
      </c>
      <c r="M2312" s="52">
        <f>IFERROR(_xll.qlIndexFixing(ONIndex3M,I2312,TRUE,_xll.ohTrigger(RecalcTrigger,Trigger3M)),NA())</f>
        <v>2.9764687365506859E-2</v>
      </c>
      <c r="N2312" s="52">
        <f>IFERROR(_xll.qlIndexFixing(Index6M,$H2312,TRUE,_xll.ohTrigger(RecalcTrigger,Trigger6M)),NA())</f>
        <v>3.0779981151855845E-2</v>
      </c>
      <c r="O2312" s="52">
        <f>IFERROR(_xll.qlIndexFixing(ONIndex6M,I2312,TRUE,_xll.ohTrigger(RecalcTrigger,Trigger6M)),NA())</f>
        <v>3.0610193915384443E-2</v>
      </c>
      <c r="P2312" s="52">
        <f>IFERROR(_xll.qlIndexFixing(Index1Y,$H2312,TRUE,_xll.ohTrigger(RecalcTrigger,Trigger1Y)),NA())</f>
        <v>3.2167877538041283E-2</v>
      </c>
      <c r="Q2312" s="52">
        <f>IFERROR(_xll.qlIndexFixing(ONIndex1Y,I2312,TRUE,_xll.ohTrigger(RecalcTrigger,Trigger1Y)),NA())</f>
        <v>3.1754229977828174E-2</v>
      </c>
    </row>
    <row r="2313" spans="2:17" x14ac:dyDescent="0.2">
      <c r="B2313" s="46" t="s">
        <v>51</v>
      </c>
      <c r="D2313" s="49">
        <f>_xll.qlCalendarAdvance(LocalCalendar,$D2312,B2313,"f",FALSE)</f>
        <v>55528</v>
      </c>
      <c r="E2313" s="49">
        <f>_xll.qlInterestRateIndexValueDate(IndexON,D2313)</f>
        <v>55528</v>
      </c>
      <c r="F2313" s="52">
        <f>IFERROR(_xll.qlIndexFixing(IndexON,D2313,TRUE,_xll.ohTrigger(RecalcTrigger,TriggerON)),NA())</f>
        <v>2.7053907664749133E-2</v>
      </c>
      <c r="H2313" s="49">
        <f>_xll.qlCalendarAdvance(IborCalendar,$H2312,B2313,"f",FALSE)</f>
        <v>55514</v>
      </c>
      <c r="I2313" s="49">
        <f>_xll.qlInterestRateIndexValueDate(Index1M,$H2313)</f>
        <v>55516</v>
      </c>
      <c r="J2313" s="52">
        <f>IFERROR(_xll.qlIndexFixing(Index1M,$H2313,TRUE,_xll.ohTrigger(RecalcTrigger,Trigger1M)),NA())</f>
        <v>2.8632940891392428E-2</v>
      </c>
      <c r="K2313" s="52">
        <f>IFERROR(_xll.qlIndexFixing(ONIndex1M,I2313,TRUE,_xll.ohTrigger(RecalcTrigger,Trigger1M)),NA())</f>
        <v>2.8610733240164166E-2</v>
      </c>
      <c r="L2313" s="52">
        <f>IFERROR(_xll.qlIndexFixing(Index3M,H2313,TRUE,_xll.ohTrigger(RecalcTrigger,Trigger3M)),NA())</f>
        <v>2.983345236486697E-2</v>
      </c>
      <c r="M2313" s="52">
        <f>IFERROR(_xll.qlIndexFixing(ONIndex3M,I2313,TRUE,_xll.ohTrigger(RecalcTrigger,Trigger3M)),NA())</f>
        <v>2.9758669734445409E-2</v>
      </c>
      <c r="N2313" s="52">
        <f>IFERROR(_xll.qlIndexFixing(Index6M,$H2313,TRUE,_xll.ohTrigger(RecalcTrigger,Trigger6M)),NA())</f>
        <v>3.0772023899994352E-2</v>
      </c>
      <c r="O2313" s="52">
        <f>IFERROR(_xll.qlIndexFixing(ONIndex6M,I2313,TRUE,_xll.ohTrigger(RecalcTrigger,Trigger6M)),NA())</f>
        <v>3.0604286372357681E-2</v>
      </c>
      <c r="P2313" s="52">
        <f>IFERROR(_xll.qlIndexFixing(Index1Y,$H2313,TRUE,_xll.ohTrigger(RecalcTrigger,Trigger1Y)),NA())</f>
        <v>3.2165007839091833E-2</v>
      </c>
      <c r="Q2313" s="52">
        <f>IFERROR(_xll.qlIndexFixing(ONIndex1Y,I2313,TRUE,_xll.ohTrigger(RecalcTrigger,Trigger1Y)),NA())</f>
        <v>3.1749695758016561E-2</v>
      </c>
    </row>
    <row r="2314" spans="2:17" x14ac:dyDescent="0.2">
      <c r="B2314" s="46" t="s">
        <v>51</v>
      </c>
      <c r="D2314" s="49">
        <f>_xll.qlCalendarAdvance(LocalCalendar,$D2313,B2314,"f",FALSE)</f>
        <v>55535</v>
      </c>
      <c r="E2314" s="49">
        <f>_xll.qlInterestRateIndexValueDate(IndexON,D2314)</f>
        <v>55535</v>
      </c>
      <c r="F2314" s="52">
        <f>IFERROR(_xll.qlIndexFixing(IndexON,D2314,TRUE,_xll.ohTrigger(RecalcTrigger,TriggerON)),NA())</f>
        <v>2.7049144319990504E-2</v>
      </c>
      <c r="H2314" s="49">
        <f>_xll.qlCalendarAdvance(IborCalendar,$H2313,B2314,"f",FALSE)</f>
        <v>55521</v>
      </c>
      <c r="I2314" s="49">
        <f>_xll.qlInterestRateIndexValueDate(Index1M,$H2314)</f>
        <v>55523</v>
      </c>
      <c r="J2314" s="52">
        <f>IFERROR(_xll.qlIndexFixing(Index1M,$H2314,TRUE,_xll.ohTrigger(RecalcTrigger,Trigger1M)),NA())</f>
        <v>2.8626198788371412E-2</v>
      </c>
      <c r="K2314" s="52">
        <f>IFERROR(_xll.qlIndexFixing(ONIndex1M,I2314,TRUE,_xll.ohTrigger(RecalcTrigger,Trigger1M)),NA())</f>
        <v>2.8604779692003035E-2</v>
      </c>
      <c r="L2314" s="52">
        <f>IFERROR(_xll.qlIndexFixing(Index3M,H2314,TRUE,_xll.ohTrigger(RecalcTrigger,Trigger3M)),NA())</f>
        <v>2.9828210407991371E-2</v>
      </c>
      <c r="M2314" s="52">
        <f>IFERROR(_xll.qlIndexFixing(ONIndex3M,I2314,TRUE,_xll.ohTrigger(RecalcTrigger,Trigger3M)),NA())</f>
        <v>2.9752647094412055E-2</v>
      </c>
      <c r="N2314" s="52">
        <f>IFERROR(_xll.qlIndexFixing(Index6M,$H2314,TRUE,_xll.ohTrigger(RecalcTrigger,Trigger6M)),NA())</f>
        <v>3.0766877073814598E-2</v>
      </c>
      <c r="O2314" s="52">
        <f>IFERROR(_xll.qlIndexFixing(ONIndex6M,I2314,TRUE,_xll.ohTrigger(RecalcTrigger,Trigger6M)),NA())</f>
        <v>3.0598372807926211E-2</v>
      </c>
      <c r="P2314" s="52">
        <f>IFERROR(_xll.qlIndexFixing(Index1Y,$H2314,TRUE,_xll.ohTrigger(RecalcTrigger,Trigger1Y)),NA())</f>
        <v>3.2159872191185462E-2</v>
      </c>
      <c r="Q2314" s="52">
        <f>IFERROR(_xll.qlIndexFixing(ONIndex1Y,I2314,TRUE,_xll.ohTrigger(RecalcTrigger,Trigger1Y)),NA())</f>
        <v>3.1745145751331805E-2</v>
      </c>
    </row>
    <row r="2315" spans="2:17" x14ac:dyDescent="0.2">
      <c r="B2315" s="46" t="s">
        <v>51</v>
      </c>
      <c r="D2315" s="49">
        <f>_xll.qlCalendarAdvance(LocalCalendar,$D2314,B2315,"f",FALSE)</f>
        <v>55542</v>
      </c>
      <c r="E2315" s="49">
        <f>_xll.qlInterestRateIndexValueDate(IndexON,D2315)</f>
        <v>55542</v>
      </c>
      <c r="F2315" s="52">
        <f>IFERROR(_xll.qlIndexFixing(IndexON,D2315,TRUE,_xll.ohTrigger(RecalcTrigger,TriggerON)),NA())</f>
        <v>2.704438868114778E-2</v>
      </c>
      <c r="H2315" s="49">
        <f>_xll.qlCalendarAdvance(IborCalendar,$H2314,B2315,"f",FALSE)</f>
        <v>55528</v>
      </c>
      <c r="I2315" s="49">
        <f>_xll.qlInterestRateIndexValueDate(Index1M,$H2315)</f>
        <v>55530</v>
      </c>
      <c r="J2315" s="52">
        <f>IFERROR(_xll.qlIndexFixing(Index1M,$H2315,TRUE,_xll.ohTrigger(RecalcTrigger,Trigger1M)),NA())</f>
        <v>2.8620980568241864E-2</v>
      </c>
      <c r="K2315" s="52">
        <f>IFERROR(_xll.qlIndexFixing(ONIndex1M,I2315,TRUE,_xll.ohTrigger(RecalcTrigger,Trigger1M)),NA())</f>
        <v>2.8600350739504954E-2</v>
      </c>
      <c r="L2315" s="52">
        <f>IFERROR(_xll.qlIndexFixing(Index3M,H2315,TRUE,_xll.ohTrigger(RecalcTrigger,Trigger3M)),NA())</f>
        <v>2.9822961616091794E-2</v>
      </c>
      <c r="M2315" s="52">
        <f>IFERROR(_xll.qlIndexFixing(ONIndex3M,I2315,TRUE,_xll.ohTrigger(RecalcTrigger,Trigger3M)),NA())</f>
        <v>2.9748338477655345E-2</v>
      </c>
      <c r="N2315" s="52">
        <f>IFERROR(_xll.qlIndexFixing(Index6M,$H2315,TRUE,_xll.ohTrigger(RecalcTrigger,Trigger6M)),NA())</f>
        <v>3.0761722177499517E-2</v>
      </c>
      <c r="O2315" s="52">
        <f>IFERROR(_xll.qlIndexFixing(ONIndex6M,I2315,TRUE,_xll.ohTrigger(RecalcTrigger,Trigger6M)),NA())</f>
        <v>3.0594341452010454E-2</v>
      </c>
      <c r="P2315" s="52">
        <f>IFERROR(_xll.qlIndexFixing(Index1Y,$H2315,TRUE,_xll.ohTrigger(RecalcTrigger,Trigger1Y)),NA())</f>
        <v>3.2155840102497245E-2</v>
      </c>
      <c r="Q2315" s="52">
        <f>IFERROR(_xll.qlIndexFixing(ONIndex1Y,I2315,TRUE,_xll.ohTrigger(RecalcTrigger,Trigger1Y)),NA())</f>
        <v>3.1742889604835511E-2</v>
      </c>
    </row>
    <row r="2316" spans="2:17" x14ac:dyDescent="0.2">
      <c r="B2316" s="46" t="s">
        <v>51</v>
      </c>
      <c r="D2316" s="49">
        <f>_xll.qlCalendarAdvance(LocalCalendar,$D2315,B2316,"f",FALSE)</f>
        <v>55549</v>
      </c>
      <c r="E2316" s="49">
        <f>_xll.qlInterestRateIndexValueDate(IndexON,D2316)</f>
        <v>55549</v>
      </c>
      <c r="F2316" s="52">
        <f>IFERROR(_xll.qlIndexFixing(IndexON,D2316,TRUE,_xll.ohTrigger(RecalcTrigger,TriggerON)),NA())</f>
        <v>2.7039640748780513E-2</v>
      </c>
      <c r="H2316" s="49">
        <f>_xll.qlCalendarAdvance(IborCalendar,$H2315,B2316,"f",FALSE)</f>
        <v>55535</v>
      </c>
      <c r="I2316" s="49">
        <f>_xll.qlInterestRateIndexValueDate(Index1M,$H2316)</f>
        <v>55537</v>
      </c>
      <c r="J2316" s="52">
        <f>IFERROR(_xll.qlIndexFixing(Index1M,$H2316,TRUE,_xll.ohTrigger(RecalcTrigger,Trigger1M)),NA())</f>
        <v>2.861651841428392E-2</v>
      </c>
      <c r="K2316" s="52">
        <f>IFERROR(_xll.qlIndexFixing(ONIndex1M,I2316,TRUE,_xll.ohTrigger(RecalcTrigger,Trigger1M)),NA())</f>
        <v>2.8594385939824107E-2</v>
      </c>
      <c r="L2316" s="52">
        <f>IFERROR(_xll.qlIndexFixing(Index3M,H2316,TRUE,_xll.ohTrigger(RecalcTrigger,Trigger3M)),NA())</f>
        <v>2.9821125899105041E-2</v>
      </c>
      <c r="M2316" s="52">
        <f>IFERROR(_xll.qlIndexFixing(ONIndex3M,I2316,TRUE,_xll.ohTrigger(RecalcTrigger,Trigger3M)),NA())</f>
        <v>2.9742304077302606E-2</v>
      </c>
      <c r="N2316" s="52">
        <f>IFERROR(_xll.qlIndexFixing(Index6M,$H2316,TRUE,_xll.ohTrigger(RecalcTrigger,Trigger6M)),NA())</f>
        <v>3.0756559211111034E-2</v>
      </c>
      <c r="O2316" s="52">
        <f>IFERROR(_xll.qlIndexFixing(ONIndex6M,I2316,TRUE,_xll.ohTrigger(RecalcTrigger,Trigger6M)),NA())</f>
        <v>3.0588413947363335E-2</v>
      </c>
      <c r="P2316" s="52">
        <f>IFERROR(_xll.qlIndexFixing(Index1Y,$H2316,TRUE,_xll.ohTrigger(RecalcTrigger,Trigger1Y)),NA())</f>
        <v>3.2152906307670537E-2</v>
      </c>
      <c r="Q2316" s="52">
        <f>IFERROR(_xll.qlIndexFixing(ONIndex1Y,I2316,TRUE,_xll.ohTrigger(RecalcTrigger,Trigger1Y)),NA())</f>
        <v>3.1738304897741543E-2</v>
      </c>
    </row>
    <row r="2317" spans="2:17" x14ac:dyDescent="0.2">
      <c r="B2317" s="46" t="s">
        <v>51</v>
      </c>
      <c r="D2317" s="49">
        <f>_xll.qlCalendarAdvance(LocalCalendar,$D2316,B2317,"f",FALSE)</f>
        <v>55556</v>
      </c>
      <c r="E2317" s="49">
        <f>_xll.qlInterestRateIndexValueDate(IndexON,D2317)</f>
        <v>55556</v>
      </c>
      <c r="F2317" s="52">
        <f>IFERROR(_xll.qlIndexFixing(IndexON,D2317,TRUE,_xll.ohTrigger(RecalcTrigger,TriggerON)),NA())</f>
        <v>2.7034900522249217E-2</v>
      </c>
      <c r="H2317" s="49">
        <f>_xll.qlCalendarAdvance(IborCalendar,$H2316,B2317,"f",FALSE)</f>
        <v>55542</v>
      </c>
      <c r="I2317" s="49">
        <f>_xll.qlInterestRateIndexValueDate(Index1M,$H2317)</f>
        <v>55544</v>
      </c>
      <c r="J2317" s="52">
        <f>IFERROR(_xll.qlIndexFixing(Index1M,$H2317,TRUE,_xll.ohTrigger(RecalcTrigger,Trigger1M)),NA())</f>
        <v>2.8610524582912689E-2</v>
      </c>
      <c r="K2317" s="52">
        <f>IFERROR(_xll.qlIndexFixing(ONIndex1M,I2317,TRUE,_xll.ohTrigger(RecalcTrigger,Trigger1M)),NA())</f>
        <v>2.8589179309710389E-2</v>
      </c>
      <c r="L2317" s="52">
        <f>IFERROR(_xll.qlIndexFixing(Index3M,H2317,TRUE,_xll.ohTrigger(RecalcTrigger,Trigger3M)),NA())</f>
        <v>2.9812443527337546E-2</v>
      </c>
      <c r="M2317" s="52">
        <f>IFERROR(_xll.qlIndexFixing(ONIndex3M,I2317,TRUE,_xll.ohTrigger(RecalcTrigger,Trigger3M)),NA())</f>
        <v>2.9737122380470993E-2</v>
      </c>
      <c r="N2317" s="52">
        <f>IFERROR(_xll.qlIndexFixing(Index6M,$H2317,TRUE,_xll.ohTrigger(RecalcTrigger,Trigger6M)),NA())</f>
        <v>3.0751388174710639E-2</v>
      </c>
      <c r="O2317" s="52">
        <f>IFERROR(_xll.qlIndexFixing(ONIndex6M,I2317,TRUE,_xll.ohTrigger(RecalcTrigger,Trigger6M)),NA())</f>
        <v>3.0583422575034547E-2</v>
      </c>
      <c r="P2317" s="52">
        <f>IFERROR(_xll.qlIndexFixing(Index1Y,$H2317,TRUE,_xll.ohTrigger(RecalcTrigger,Trigger1Y)),NA())</f>
        <v>3.2147717095770044E-2</v>
      </c>
      <c r="Q2317" s="52">
        <f>IFERROR(_xll.qlIndexFixing(ONIndex1Y,I2317,TRUE,_xll.ohTrigger(RecalcTrigger,Trigger1Y)),NA())</f>
        <v>3.173485595898029E-2</v>
      </c>
    </row>
    <row r="2318" spans="2:17" x14ac:dyDescent="0.2">
      <c r="B2318" s="46" t="s">
        <v>51</v>
      </c>
      <c r="D2318" s="49">
        <f>_xll.qlCalendarAdvance(LocalCalendar,$D2317,B2318,"f",FALSE)</f>
        <v>55563</v>
      </c>
      <c r="E2318" s="49">
        <f>_xll.qlInterestRateIndexValueDate(IndexON,D2318)</f>
        <v>55563</v>
      </c>
      <c r="F2318" s="52">
        <f>IFERROR(_xll.qlIndexFixing(IndexON,D2318,TRUE,_xll.ohTrigger(RecalcTrigger,TriggerON)),NA())</f>
        <v>2.7030168002113442E-2</v>
      </c>
      <c r="H2318" s="49">
        <f>_xll.qlCalendarAdvance(IborCalendar,$H2317,B2318,"f",FALSE)</f>
        <v>55549</v>
      </c>
      <c r="I2318" s="49">
        <f>_xll.qlInterestRateIndexValueDate(Index1M,$H2318)</f>
        <v>55551</v>
      </c>
      <c r="J2318" s="52">
        <f>IFERROR(_xll.qlIndexFixing(Index1M,$H2318,TRUE,_xll.ohTrigger(RecalcTrigger,Trigger1M)),NA())</f>
        <v>2.8605286817731113E-2</v>
      </c>
      <c r="K2318" s="52">
        <f>IFERROR(_xll.qlIndexFixing(ONIndex1M,I2318,TRUE,_xll.ohTrigger(RecalcTrigger,Trigger1M)),NA())</f>
        <v>2.8583966176984887E-2</v>
      </c>
      <c r="L2318" s="52">
        <f>IFERROR(_xll.qlIndexFixing(Index3M,H2318,TRUE,_xll.ohTrigger(RecalcTrigger,Trigger3M)),NA())</f>
        <v>2.9806320996041968E-2</v>
      </c>
      <c r="M2318" s="52">
        <f>IFERROR(_xll.qlIndexFixing(ONIndex3M,I2318,TRUE,_xll.ohTrigger(RecalcTrigger,Trigger3M)),NA())</f>
        <v>2.9731933891445905E-2</v>
      </c>
      <c r="N2318" s="52">
        <f>IFERROR(_xll.qlIndexFixing(Index6M,$H2318,TRUE,_xll.ohTrigger(RecalcTrigger,Trigger6M)),NA())</f>
        <v>3.0746209068360262E-2</v>
      </c>
      <c r="O2318" s="52">
        <f>IFERROR(_xll.qlIndexFixing(ONIndex6M,I2318,TRUE,_xll.ohTrigger(RecalcTrigger,Trigger6M)),NA())</f>
        <v>3.0578423241314212E-2</v>
      </c>
      <c r="P2318" s="52">
        <f>IFERROR(_xll.qlIndexFixing(Index1Y,$H2318,TRUE,_xll.ohTrigger(RecalcTrigger,Trigger1Y)),NA())</f>
        <v>3.2143626178203051E-2</v>
      </c>
      <c r="Q2318" s="52">
        <f>IFERROR(_xll.qlIndexFixing(ONIndex1Y,I2318,TRUE,_xll.ohTrigger(RecalcTrigger,Trigger1Y)),NA())</f>
        <v>3.173138801222386E-2</v>
      </c>
    </row>
    <row r="2319" spans="2:17" x14ac:dyDescent="0.2">
      <c r="B2319" s="46" t="s">
        <v>51</v>
      </c>
      <c r="D2319" s="49">
        <f>_xll.qlCalendarAdvance(LocalCalendar,$D2318,B2319,"f",FALSE)</f>
        <v>55570</v>
      </c>
      <c r="E2319" s="49">
        <f>_xll.qlInterestRateIndexValueDate(IndexON,D2319)</f>
        <v>55570</v>
      </c>
      <c r="F2319" s="52">
        <f>IFERROR(_xll.qlIndexFixing(IndexON,D2319,TRUE,_xll.ohTrigger(RecalcTrigger,TriggerON)),NA())</f>
        <v>2.7025443187813636E-2</v>
      </c>
      <c r="H2319" s="49">
        <f>_xll.qlCalendarAdvance(IborCalendar,$H2318,B2319,"f",FALSE)</f>
        <v>55556</v>
      </c>
      <c r="I2319" s="49">
        <f>_xll.qlInterestRateIndexValueDate(Index1M,$H2319)</f>
        <v>55558</v>
      </c>
      <c r="J2319" s="52">
        <f>IFERROR(_xll.qlIndexFixing(Index1M,$H2319,TRUE,_xll.ohTrigger(RecalcTrigger,Trigger1M)),NA())</f>
        <v>2.8600042537544227E-2</v>
      </c>
      <c r="K2319" s="52">
        <f>IFERROR(_xll.qlIndexFixing(ONIndex1M,I2319,TRUE,_xll.ohTrigger(RecalcTrigger,Trigger1M)),NA())</f>
        <v>2.8578746541541022E-2</v>
      </c>
      <c r="L2319" s="52">
        <f>IFERROR(_xll.qlIndexFixing(Index3M,H2319,TRUE,_xll.ohTrigger(RecalcTrigger,Trigger3M)),NA())</f>
        <v>2.9801045787653635E-2</v>
      </c>
      <c r="M2319" s="52">
        <f>IFERROR(_xll.qlIndexFixing(ONIndex3M,I2319,TRUE,_xll.ohTrigger(RecalcTrigger,Trigger3M)),NA())</f>
        <v>2.9726738610253989E-2</v>
      </c>
      <c r="N2319" s="52">
        <f>IFERROR(_xll.qlIndexFixing(Index6M,$H2319,TRUE,_xll.ohTrigger(RecalcTrigger,Trigger6M)),NA())</f>
        <v>3.0741021892124465E-2</v>
      </c>
      <c r="O2319" s="52">
        <f>IFERROR(_xll.qlIndexFixing(ONIndex6M,I2319,TRUE,_xll.ohTrigger(RecalcTrigger,Trigger6M)),NA())</f>
        <v>3.0573415946255622E-2</v>
      </c>
      <c r="P2319" s="52">
        <f>IFERROR(_xll.qlIndexFixing(Index1Y,$H2319,TRUE,_xll.ohTrigger(RecalcTrigger,Trigger1Y)),NA())</f>
        <v>3.2139515651484048E-2</v>
      </c>
      <c r="Q2319" s="52">
        <f>IFERROR(_xll.qlIndexFixing(ONIndex1Y,I2319,TRUE,_xll.ohTrigger(RecalcTrigger,Trigger1Y)),NA())</f>
        <v>3.1727901057498897E-2</v>
      </c>
    </row>
    <row r="2320" spans="2:17" x14ac:dyDescent="0.2">
      <c r="B2320" s="46" t="s">
        <v>51</v>
      </c>
      <c r="D2320" s="49">
        <f>_xll.qlCalendarAdvance(LocalCalendar,$D2319,B2320,"f",FALSE)</f>
        <v>55577</v>
      </c>
      <c r="E2320" s="49">
        <f>_xll.qlInterestRateIndexValueDate(IndexON,D2320)</f>
        <v>55577</v>
      </c>
      <c r="F2320" s="52">
        <f>IFERROR(_xll.qlIndexFixing(IndexON,D2320,TRUE,_xll.ohTrigger(RecalcTrigger,TriggerON)),NA())</f>
        <v>2.7020726079909352E-2</v>
      </c>
      <c r="H2320" s="49">
        <f>_xll.qlCalendarAdvance(IborCalendar,$H2319,B2320,"f",FALSE)</f>
        <v>55563</v>
      </c>
      <c r="I2320" s="49">
        <f>_xll.qlInterestRateIndexValueDate(Index1M,$H2320)</f>
        <v>55565</v>
      </c>
      <c r="J2320" s="52">
        <f>IFERROR(_xll.qlIndexFixing(Index1M,$H2320,TRUE,_xll.ohTrigger(RecalcTrigger,Trigger1M)),NA())</f>
        <v>2.8594791742372661E-2</v>
      </c>
      <c r="K2320" s="52">
        <f>IFERROR(_xll.qlIndexFixing(ONIndex1M,I2320,TRUE,_xll.ohTrigger(RecalcTrigger,Trigger1M)),NA())</f>
        <v>2.857428068357093E-2</v>
      </c>
      <c r="L2320" s="52">
        <f>IFERROR(_xll.qlIndexFixing(Index3M,H2320,TRUE,_xll.ohTrigger(RecalcTrigger,Trigger3M)),NA())</f>
        <v>2.9795763744862924E-2</v>
      </c>
      <c r="M2320" s="52">
        <f>IFERROR(_xll.qlIndexFixing(ONIndex3M,I2320,TRUE,_xll.ohTrigger(RecalcTrigger,Trigger3M)),NA())</f>
        <v>2.9722391464037656E-2</v>
      </c>
      <c r="N2320" s="52">
        <f>IFERROR(_xll.qlIndexFixing(Index6M,$H2320,TRUE,_xll.ohTrigger(RecalcTrigger,Trigger6M)),NA())</f>
        <v>3.07358266460643E-2</v>
      </c>
      <c r="O2320" s="52">
        <f>IFERROR(_xll.qlIndexFixing(ONIndex6M,I2320,TRUE,_xll.ohTrigger(RecalcTrigger,Trigger6M)),NA())</f>
        <v>3.0569339816768348E-2</v>
      </c>
      <c r="P2320" s="52">
        <f>IFERROR(_xll.qlIndexFixing(Index1Y,$H2320,TRUE,_xll.ohTrigger(RecalcTrigger,Trigger1Y)),NA())</f>
        <v>3.2136496375527832E-2</v>
      </c>
      <c r="Q2320" s="52">
        <f>IFERROR(_xll.qlIndexFixing(ONIndex1Y,I2320,TRUE,_xll.ohTrigger(RecalcTrigger,Trigger1Y)),NA())</f>
        <v>3.1725541553679903E-2</v>
      </c>
    </row>
    <row r="2321" spans="2:17" x14ac:dyDescent="0.2">
      <c r="B2321" s="46" t="s">
        <v>51</v>
      </c>
      <c r="D2321" s="49">
        <f>_xll.qlCalendarAdvance(LocalCalendar,$D2320,B2321,"f",FALSE)</f>
        <v>55584</v>
      </c>
      <c r="E2321" s="49">
        <f>_xll.qlInterestRateIndexValueDate(IndexON,D2321)</f>
        <v>55584</v>
      </c>
      <c r="F2321" s="52">
        <f>IFERROR(_xll.qlIndexFixing(IndexON,D2321,TRUE,_xll.ohTrigger(RecalcTrigger,TriggerON)),NA())</f>
        <v>2.7016016677920973E-2</v>
      </c>
      <c r="H2321" s="49">
        <f>_xll.qlCalendarAdvance(IborCalendar,$H2320,B2321,"f",FALSE)</f>
        <v>55570</v>
      </c>
      <c r="I2321" s="49">
        <f>_xll.qlInterestRateIndexValueDate(Index1M,$H2321)</f>
        <v>55572</v>
      </c>
      <c r="J2321" s="52">
        <f>IFERROR(_xll.qlIndexFixing(Index1M,$H2321,TRUE,_xll.ohTrigger(RecalcTrigger,Trigger1M)),NA())</f>
        <v>2.8589534432206101E-2</v>
      </c>
      <c r="K2321" s="52">
        <f>IFERROR(_xll.qlIndexFixing(ONIndex1M,I2321,TRUE,_xll.ohTrigger(RecalcTrigger,Trigger1M)),NA())</f>
        <v>2.8568287762604783E-2</v>
      </c>
      <c r="L2321" s="52">
        <f>IFERROR(_xll.qlIndexFixing(Index3M,H2321,TRUE,_xll.ohTrigger(RecalcTrigger,Trigger3M)),NA())</f>
        <v>2.9790474867698258E-2</v>
      </c>
      <c r="M2321" s="52">
        <f>IFERROR(_xll.qlIndexFixing(ONIndex3M,I2321,TRUE,_xll.ohTrigger(RecalcTrigger,Trigger3M)),NA())</f>
        <v>2.9716327671263087E-2</v>
      </c>
      <c r="N2321" s="52">
        <f>IFERROR(_xll.qlIndexFixing(Index6M,$H2321,TRUE,_xll.ohTrigger(RecalcTrigger,Trigger6M)),NA())</f>
        <v>3.0730623330242571E-2</v>
      </c>
      <c r="O2321" s="52">
        <f>IFERROR(_xll.qlIndexFixing(ONIndex6M,I2321,TRUE,_xll.ohTrigger(RecalcTrigger,Trigger6M)),NA())</f>
        <v>3.0563377472070385E-2</v>
      </c>
      <c r="P2321" s="52">
        <f>IFERROR(_xll.qlIndexFixing(Index1Y,$H2321,TRUE,_xll.ohTrigger(RecalcTrigger,Trigger1Y)),NA())</f>
        <v>3.2131235771546182E-2</v>
      </c>
      <c r="Q2321" s="52">
        <f>IFERROR(_xll.qlIndexFixing(ONIndex1Y,I2321,TRUE,_xll.ohTrigger(RecalcTrigger,Trigger1Y)),NA())</f>
        <v>3.1720870124143374E-2</v>
      </c>
    </row>
    <row r="2322" spans="2:17" x14ac:dyDescent="0.2">
      <c r="B2322" s="46" t="s">
        <v>51</v>
      </c>
      <c r="D2322" s="49">
        <f>_xll.qlCalendarAdvance(LocalCalendar,$D2321,B2322,"f",FALSE)</f>
        <v>55591</v>
      </c>
      <c r="E2322" s="49">
        <f>_xll.qlInterestRateIndexValueDate(IndexON,D2322)</f>
        <v>55591</v>
      </c>
      <c r="F2322" s="52">
        <f>IFERROR(_xll.qlIndexFixing(IndexON,D2322,TRUE,_xll.ohTrigger(RecalcTrigger,TriggerON)),NA())</f>
        <v>2.7011314982088308E-2</v>
      </c>
      <c r="H2322" s="49">
        <f>_xll.qlCalendarAdvance(IborCalendar,$H2321,B2322,"f",FALSE)</f>
        <v>55577</v>
      </c>
      <c r="I2322" s="49">
        <f>_xll.qlInterestRateIndexValueDate(Index1M,$H2322)</f>
        <v>55579</v>
      </c>
      <c r="J2322" s="52">
        <f>IFERROR(_xll.qlIndexFixing(Index1M,$H2322,TRUE,_xll.ohTrigger(RecalcTrigger,Trigger1M)),NA())</f>
        <v>2.8584270607075486E-2</v>
      </c>
      <c r="K2322" s="52">
        <f>IFERROR(_xll.qlIndexFixing(ONIndex1M,I2322,TRUE,_xll.ohTrigger(RecalcTrigger,Trigger1M)),NA())</f>
        <v>2.8563048619218989E-2</v>
      </c>
      <c r="L2322" s="52">
        <f>IFERROR(_xll.qlIndexFixing(Index3M,H2322,TRUE,_xll.ohTrigger(RecalcTrigger,Trigger3M)),NA())</f>
        <v>2.9788577060175812E-2</v>
      </c>
      <c r="M2322" s="52">
        <f>IFERROR(_xll.qlIndexFixing(ONIndex3M,I2322,TRUE,_xll.ohTrigger(RecalcTrigger,Trigger3M)),NA())</f>
        <v>2.9711112013517393E-2</v>
      </c>
      <c r="N2322" s="52">
        <f>IFERROR(_xll.qlIndexFixing(Index6M,$H2322,TRUE,_xll.ohTrigger(RecalcTrigger,Trigger6M)),NA())</f>
        <v>3.0729129239388312E-2</v>
      </c>
      <c r="O2322" s="52">
        <f>IFERROR(_xll.qlIndexFixing(ONIndex6M,I2322,TRUE,_xll.ohTrigger(RecalcTrigger,Trigger6M)),NA())</f>
        <v>3.0558346292970384E-2</v>
      </c>
      <c r="P2322" s="52">
        <f>IFERROR(_xll.qlIndexFixing(Index1Y,$H2322,TRUE,_xll.ohTrigger(RecalcTrigger,Trigger1Y)),NA())</f>
        <v>3.2127066418808463E-2</v>
      </c>
      <c r="Q2322" s="52">
        <f>IFERROR(_xll.qlIndexFixing(ONIndex1Y,I2322,TRUE,_xll.ohTrigger(RecalcTrigger,Trigger1Y)),NA())</f>
        <v>3.171732614553946E-2</v>
      </c>
    </row>
    <row r="2323" spans="2:17" x14ac:dyDescent="0.2">
      <c r="B2323" s="46" t="s">
        <v>51</v>
      </c>
      <c r="D2323" s="49">
        <f>_xll.qlCalendarAdvance(LocalCalendar,$D2322,B2323,"f",FALSE)</f>
        <v>55598</v>
      </c>
      <c r="E2323" s="49">
        <f>_xll.qlInterestRateIndexValueDate(IndexON,D2323)</f>
        <v>55598</v>
      </c>
      <c r="F2323" s="52">
        <f>IFERROR(_xll.qlIndexFixing(IndexON,D2323,TRUE,_xll.ohTrigger(RecalcTrigger,TriggerON)),NA())</f>
        <v>2.7006620992491293E-2</v>
      </c>
      <c r="H2323" s="49">
        <f>_xll.qlCalendarAdvance(IborCalendar,$H2322,B2323,"f",FALSE)</f>
        <v>55584</v>
      </c>
      <c r="I2323" s="49">
        <f>_xll.qlInterestRateIndexValueDate(Index1M,$H2323)</f>
        <v>55586</v>
      </c>
      <c r="J2323" s="52">
        <f>IFERROR(_xll.qlIndexFixing(Index1M,$H2323,TRUE,_xll.ohTrigger(RecalcTrigger,Trigger1M)),NA())</f>
        <v>2.8579000266973086E-2</v>
      </c>
      <c r="K2323" s="52">
        <f>IFERROR(_xll.qlIndexFixing(ONIndex1M,I2323,TRUE,_xll.ohTrigger(RecalcTrigger,Trigger1M)),NA())</f>
        <v>2.8557802973141477E-2</v>
      </c>
      <c r="L2323" s="52">
        <f>IFERROR(_xll.qlIndexFixing(Index3M,H2323,TRUE,_xll.ohTrigger(RecalcTrigger,Trigger3M)),NA())</f>
        <v>2.9783270812643384E-2</v>
      </c>
      <c r="M2323" s="52">
        <f>IFERROR(_xll.qlIndexFixing(ONIndex3M,I2323,TRUE,_xll.ohTrigger(RecalcTrigger,Trigger3M)),NA())</f>
        <v>2.9705889563578225E-2</v>
      </c>
      <c r="N2323" s="52">
        <f>IFERROR(_xll.qlIndexFixing(Index6M,$H2323,TRUE,_xll.ohTrigger(RecalcTrigger,Trigger6M)),NA())</f>
        <v>3.0722977471897912E-2</v>
      </c>
      <c r="O2323" s="52">
        <f>IFERROR(_xll.qlIndexFixing(ONIndex6M,I2323,TRUE,_xll.ohTrigger(RecalcTrigger,Trigger6M)),NA())</f>
        <v>3.0553307152478837E-2</v>
      </c>
      <c r="P2323" s="52">
        <f>IFERROR(_xll.qlIndexFixing(Index1Y,$H2323,TRUE,_xll.ohTrigger(RecalcTrigger,Trigger1Y)),NA())</f>
        <v>3.212287745788036E-2</v>
      </c>
      <c r="Q2323" s="52">
        <f>IFERROR(_xll.qlIndexFixing(ONIndex1Y,I2323,TRUE,_xll.ohTrigger(RecalcTrigger,Trigger1Y)),NA())</f>
        <v>3.1713763158940367E-2</v>
      </c>
    </row>
    <row r="2324" spans="2:17" x14ac:dyDescent="0.2">
      <c r="B2324" s="46" t="s">
        <v>51</v>
      </c>
      <c r="D2324" s="49">
        <f>_xll.qlCalendarAdvance(LocalCalendar,$D2323,B2324,"f",FALSE)</f>
        <v>55605</v>
      </c>
      <c r="E2324" s="49">
        <f>_xll.qlInterestRateIndexValueDate(IndexON,D2324)</f>
        <v>55605</v>
      </c>
      <c r="F2324" s="52">
        <f>IFERROR(_xll.qlIndexFixing(IndexON,D2324,TRUE,_xll.ohTrigger(RecalcTrigger,TriggerON)),NA())</f>
        <v>2.7001934708970055E-2</v>
      </c>
      <c r="H2324" s="49">
        <f>_xll.qlCalendarAdvance(IborCalendar,$H2323,B2324,"f",FALSE)</f>
        <v>55591</v>
      </c>
      <c r="I2324" s="49">
        <f>_xll.qlInterestRateIndexValueDate(Index1M,$H2324)</f>
        <v>55593</v>
      </c>
      <c r="J2324" s="52">
        <f>IFERROR(_xll.qlIndexFixing(Index1M,$H2324,TRUE,_xll.ohTrigger(RecalcTrigger,Trigger1M)),NA())</f>
        <v>2.8573723411916947E-2</v>
      </c>
      <c r="K2324" s="52">
        <f>IFERROR(_xll.qlIndexFixing(ONIndex1M,I2324,TRUE,_xll.ohTrigger(RecalcTrigger,Trigger1M)),NA())</f>
        <v>2.8552550824372247E-2</v>
      </c>
      <c r="L2324" s="52">
        <f>IFERROR(_xll.qlIndexFixing(Index3M,H2324,TRUE,_xll.ohTrigger(RecalcTrigger,Trigger3M)),NA())</f>
        <v>2.9777957728884051E-2</v>
      </c>
      <c r="M2324" s="52">
        <f>IFERROR(_xll.qlIndexFixing(ONIndex3M,I2324,TRUE,_xll.ohTrigger(RecalcTrigger,Trigger3M)),NA())</f>
        <v>2.9700660321498873E-2</v>
      </c>
      <c r="N2324" s="52">
        <f>IFERROR(_xll.qlIndexFixing(Index6M,$H2324,TRUE,_xll.ohTrigger(RecalcTrigger,Trigger6M)),NA())</f>
        <v>3.0717746889586849E-2</v>
      </c>
      <c r="O2324" s="52">
        <f>IFERROR(_xll.qlIndexFixing(ONIndex6M,I2324,TRUE,_xll.ohTrigger(RecalcTrigger,Trigger6M)),NA())</f>
        <v>3.054826005067568E-2</v>
      </c>
      <c r="P2324" s="52">
        <f>IFERROR(_xll.qlIndexFixing(Index1Y,$H2324,TRUE,_xll.ohTrigger(RecalcTrigger,Trigger1Y)),NA())</f>
        <v>3.2118668889006038E-2</v>
      </c>
      <c r="Q2324" s="52">
        <f>IFERROR(_xll.qlIndexFixing(ONIndex1Y,I2324,TRUE,_xll.ohTrigger(RecalcTrigger,Trigger1Y)),NA())</f>
        <v>3.1710181164399387E-2</v>
      </c>
    </row>
    <row r="2325" spans="2:17" x14ac:dyDescent="0.2">
      <c r="B2325" s="46" t="s">
        <v>51</v>
      </c>
      <c r="D2325" s="49">
        <f>_xll.qlCalendarAdvance(LocalCalendar,$D2324,B2325,"f",FALSE)</f>
        <v>55612</v>
      </c>
      <c r="E2325" s="49">
        <f>_xll.qlInterestRateIndexValueDate(IndexON,D2325)</f>
        <v>55612</v>
      </c>
      <c r="F2325" s="52">
        <f>IFERROR(_xll.qlIndexFixing(IndexON,D2325,TRUE,_xll.ohTrigger(RecalcTrigger,TriggerON)),NA())</f>
        <v>2.6997256131684466E-2</v>
      </c>
      <c r="H2325" s="49">
        <f>_xll.qlCalendarAdvance(IborCalendar,$H2324,B2325,"f",FALSE)</f>
        <v>55598</v>
      </c>
      <c r="I2325" s="49">
        <f>_xll.qlInterestRateIndexValueDate(Index1M,$H2325)</f>
        <v>55600</v>
      </c>
      <c r="J2325" s="52">
        <f>IFERROR(_xll.qlIndexFixing(Index1M,$H2325,TRUE,_xll.ohTrigger(RecalcTrigger,Trigger1M)),NA())</f>
        <v>2.8569194681151711E-2</v>
      </c>
      <c r="K2325" s="52">
        <f>IFERROR(_xll.qlIndexFixing(ONIndex1M,I2325,TRUE,_xll.ohTrigger(RecalcTrigger,Trigger1M)),NA())</f>
        <v>2.8547292172911298E-2</v>
      </c>
      <c r="L2325" s="52">
        <f>IFERROR(_xll.qlIndexFixing(Index3M,H2325,TRUE,_xll.ohTrigger(RecalcTrigger,Trigger3M)),NA())</f>
        <v>2.9772637808919922E-2</v>
      </c>
      <c r="M2325" s="52">
        <f>IFERROR(_xll.qlIndexFixing(ONIndex3M,I2325,TRUE,_xll.ohTrigger(RecalcTrigger,Trigger3M)),NA())</f>
        <v>2.9695424287172756E-2</v>
      </c>
      <c r="N2325" s="52">
        <f>IFERROR(_xll.qlIndexFixing(Index6M,$H2325,TRUE,_xll.ohTrigger(RecalcTrigger,Trigger6M)),NA())</f>
        <v>3.071250823595488E-2</v>
      </c>
      <c r="O2325" s="52">
        <f>IFERROR(_xll.qlIndexFixing(ONIndex6M,I2325,TRUE,_xll.ohTrigger(RecalcTrigger,Trigger6M)),NA())</f>
        <v>3.0543204987427686E-2</v>
      </c>
      <c r="P2325" s="52">
        <f>IFERROR(_xll.qlIndexFixing(Index1Y,$H2325,TRUE,_xll.ohTrigger(RecalcTrigger,Trigger1Y)),NA())</f>
        <v>3.2114440712429006E-2</v>
      </c>
      <c r="Q2325" s="52">
        <f>IFERROR(_xll.qlIndexFixing(ONIndex1Y,I2325,TRUE,_xll.ohTrigger(RecalcTrigger,Trigger1Y)),NA())</f>
        <v>3.1706580161836584E-2</v>
      </c>
    </row>
    <row r="2326" spans="2:17" x14ac:dyDescent="0.2">
      <c r="B2326" s="46" t="s">
        <v>51</v>
      </c>
      <c r="D2326" s="49">
        <f>_xll.qlCalendarAdvance(LocalCalendar,$D2325,B2326,"f",FALSE)</f>
        <v>55619</v>
      </c>
      <c r="E2326" s="49">
        <f>_xll.qlInterestRateIndexValueDate(IndexON,D2326)</f>
        <v>55619</v>
      </c>
      <c r="F2326" s="52">
        <f>IFERROR(_xll.qlIndexFixing(IndexON,D2326,TRUE,_xll.ohTrigger(RecalcTrigger,TriggerON)),NA())</f>
        <v>2.6992585260154911E-2</v>
      </c>
      <c r="H2326" s="49">
        <f>_xll.qlCalendarAdvance(IborCalendar,$H2325,B2326,"f",FALSE)</f>
        <v>55605</v>
      </c>
      <c r="I2326" s="49">
        <f>_xll.qlInterestRateIndexValueDate(Index1M,$H2326)</f>
        <v>55607</v>
      </c>
      <c r="J2326" s="52">
        <f>IFERROR(_xll.qlIndexFixing(Index1M,$H2326,TRUE,_xll.ohTrigger(RecalcTrigger,Trigger1M)),NA())</f>
        <v>2.8563903911571764E-2</v>
      </c>
      <c r="K2326" s="52">
        <f>IFERROR(_xll.qlIndexFixing(ONIndex1M,I2326,TRUE,_xll.ohTrigger(RecalcTrigger,Trigger1M)),NA())</f>
        <v>2.8542027018838567E-2</v>
      </c>
      <c r="L2326" s="52">
        <f>IFERROR(_xll.qlIndexFixing(Index3M,H2326,TRUE,_xll.ohTrigger(RecalcTrigger,Trigger3M)),NA())</f>
        <v>2.9764773801491735E-2</v>
      </c>
      <c r="M2326" s="52">
        <f>IFERROR(_xll.qlIndexFixing(ONIndex3M,I2326,TRUE,_xll.ohTrigger(RecalcTrigger,Trigger3M)),NA())</f>
        <v>2.9690181460786391E-2</v>
      </c>
      <c r="N2326" s="52">
        <f>IFERROR(_xll.qlIndexFixing(Index6M,$H2326,TRUE,_xll.ohTrigger(RecalcTrigger,Trigger6M)),NA())</f>
        <v>3.0707261511066383E-2</v>
      </c>
      <c r="O2326" s="52">
        <f>IFERROR(_xll.qlIndexFixing(ONIndex6M,I2326,TRUE,_xll.ohTrigger(RecalcTrigger,Trigger6M)),NA())</f>
        <v>3.0538141962948018E-2</v>
      </c>
      <c r="P2326" s="52">
        <f>IFERROR(_xll.qlIndexFixing(Index1Y,$H2326,TRUE,_xll.ohTrigger(RecalcTrigger,Trigger1Y)),NA())</f>
        <v>3.2110192928395821E-2</v>
      </c>
      <c r="Q2326" s="52">
        <f>IFERROR(_xll.qlIndexFixing(ONIndex1Y,I2326,TRUE,_xll.ohTrigger(RecalcTrigger,Trigger1Y)),NA())</f>
        <v>3.170296015141183E-2</v>
      </c>
    </row>
    <row r="2327" spans="2:17" x14ac:dyDescent="0.2">
      <c r="B2327" s="46" t="s">
        <v>51</v>
      </c>
      <c r="D2327" s="49">
        <f>_xll.qlCalendarAdvance(LocalCalendar,$D2326,B2327,"f",FALSE)</f>
        <v>55626</v>
      </c>
      <c r="E2327" s="49">
        <f>_xll.qlInterestRateIndexValueDate(IndexON,D2327)</f>
        <v>55626</v>
      </c>
      <c r="F2327" s="52">
        <f>IFERROR(_xll.qlIndexFixing(IndexON,D2327,TRUE,_xll.ohTrigger(RecalcTrigger,TriggerON)),NA())</f>
        <v>2.698792209518075E-2</v>
      </c>
      <c r="H2327" s="49">
        <f>_xll.qlCalendarAdvance(IborCalendar,$H2326,B2327,"f",FALSE)</f>
        <v>55612</v>
      </c>
      <c r="I2327" s="49">
        <f>_xll.qlInterestRateIndexValueDate(Index1M,$H2327)</f>
        <v>55614</v>
      </c>
      <c r="J2327" s="52">
        <f>IFERROR(_xll.qlIndexFixing(Index1M,$H2327,TRUE,_xll.ohTrigger(RecalcTrigger,Trigger1M)),NA())</f>
        <v>2.8558606626628569E-2</v>
      </c>
      <c r="K2327" s="52">
        <f>IFERROR(_xll.qlIndexFixing(ONIndex1M,I2327,TRUE,_xll.ohTrigger(RecalcTrigger,Trigger1M)),NA())</f>
        <v>2.8536755362127408E-2</v>
      </c>
      <c r="L2327" s="52">
        <f>IFERROR(_xll.qlIndexFixing(Index3M,H2327,TRUE,_xll.ohTrigger(RecalcTrigger,Trigger3M)),NA())</f>
        <v>2.9759442991443404E-2</v>
      </c>
      <c r="M2327" s="52">
        <f>IFERROR(_xll.qlIndexFixing(ONIndex3M,I2327,TRUE,_xll.ohTrigger(RecalcTrigger,Trigger3M)),NA())</f>
        <v>2.9684931842126616E-2</v>
      </c>
      <c r="N2327" s="52">
        <f>IFERROR(_xll.qlIndexFixing(Index6M,$H2327,TRUE,_xll.ohTrigger(RecalcTrigger,Trigger6M)),NA())</f>
        <v>3.0702006714985738E-2</v>
      </c>
      <c r="O2327" s="52">
        <f>IFERROR(_xll.qlIndexFixing(ONIndex6M,I2327,TRUE,_xll.ohTrigger(RecalcTrigger,Trigger6M)),NA())</f>
        <v>3.0533070977103449E-2</v>
      </c>
      <c r="P2327" s="52">
        <f>IFERROR(_xll.qlIndexFixing(Index1Y,$H2327,TRUE,_xll.ohTrigger(RecalcTrigger,Trigger1Y)),NA())</f>
        <v>3.2107024005909979E-2</v>
      </c>
      <c r="Q2327" s="52">
        <f>IFERROR(_xll.qlIndexFixing(ONIndex1Y,I2327,TRUE,_xll.ohTrigger(RecalcTrigger,Trigger1Y)),NA())</f>
        <v>3.1699321132991898E-2</v>
      </c>
    </row>
    <row r="2328" spans="2:17" x14ac:dyDescent="0.2">
      <c r="B2328" s="46" t="s">
        <v>51</v>
      </c>
      <c r="D2328" s="49">
        <f>_xll.qlCalendarAdvance(LocalCalendar,$D2327,B2328,"f",FALSE)</f>
        <v>55633</v>
      </c>
      <c r="E2328" s="49">
        <f>_xll.qlInterestRateIndexValueDate(IndexON,D2328)</f>
        <v>55633</v>
      </c>
      <c r="F2328" s="52">
        <f>IFERROR(_xll.qlIndexFixing(IndexON,D2328,TRUE,_xll.ohTrigger(RecalcTrigger,TriggerON)),NA())</f>
        <v>2.698326663620243E-2</v>
      </c>
      <c r="H2328" s="49">
        <f>_xll.qlCalendarAdvance(IborCalendar,$H2327,B2328,"f",FALSE)</f>
        <v>55619</v>
      </c>
      <c r="I2328" s="49">
        <f>_xll.qlInterestRateIndexValueDate(Index1M,$H2328)</f>
        <v>55621</v>
      </c>
      <c r="J2328" s="52">
        <f>IFERROR(_xll.qlIndexFixing(Index1M,$H2328,TRUE,_xll.ohTrigger(RecalcTrigger,Trigger1M)),NA())</f>
        <v>2.8552550842289099E-2</v>
      </c>
      <c r="K2328" s="52">
        <f>IFERROR(_xll.qlIndexFixing(ONIndex1M,I2328,TRUE,_xll.ohTrigger(RecalcTrigger,Trigger1M)),NA())</f>
        <v>2.8531477202697886E-2</v>
      </c>
      <c r="L2328" s="52">
        <f>IFERROR(_xll.qlIndexFixing(Index3M,H2328,TRUE,_xll.ohTrigger(RecalcTrigger,Trigger3M)),NA())</f>
        <v>2.9754105346726855E-2</v>
      </c>
      <c r="M2328" s="52">
        <f>IFERROR(_xll.qlIndexFixing(ONIndex3M,I2328,TRUE,_xll.ohTrigger(RecalcTrigger,Trigger3M)),NA())</f>
        <v>2.9679675431353303E-2</v>
      </c>
      <c r="N2328" s="52">
        <f>IFERROR(_xll.qlIndexFixing(Index6M,$H2328,TRUE,_xll.ohTrigger(RecalcTrigger,Trigger6M)),NA())</f>
        <v>3.0697666982257555E-2</v>
      </c>
      <c r="O2328" s="52">
        <f>IFERROR(_xll.qlIndexFixing(ONIndex6M,I2328,TRUE,_xll.ohTrigger(RecalcTrigger,Trigger6M)),NA())</f>
        <v>3.0527992029840689E-2</v>
      </c>
      <c r="P2328" s="52">
        <f>IFERROR(_xll.qlIndexFixing(Index1Y,$H2328,TRUE,_xll.ohTrigger(RecalcTrigger,Trigger1Y)),NA())</f>
        <v>3.2101638538948554E-2</v>
      </c>
      <c r="Q2328" s="52">
        <f>IFERROR(_xll.qlIndexFixing(ONIndex1Y,I2328,TRUE,_xll.ohTrigger(RecalcTrigger,Trigger1Y)),NA())</f>
        <v>3.1695663106576788E-2</v>
      </c>
    </row>
    <row r="2329" spans="2:17" x14ac:dyDescent="0.2">
      <c r="B2329" s="46" t="s">
        <v>51</v>
      </c>
      <c r="D2329" s="49">
        <f>_xll.qlCalendarAdvance(LocalCalendar,$D2328,B2329,"f",FALSE)</f>
        <v>55640</v>
      </c>
      <c r="E2329" s="49">
        <f>_xll.qlInterestRateIndexValueDate(IndexON,D2329)</f>
        <v>55640</v>
      </c>
      <c r="F2329" s="52">
        <f>IFERROR(_xll.qlIndexFixing(IndexON,D2329,TRUE,_xll.ohTrigger(RecalcTrigger,TriggerON)),NA())</f>
        <v>2.6978618883140015E-2</v>
      </c>
      <c r="H2329" s="49">
        <f>_xll.qlCalendarAdvance(IborCalendar,$H2328,B2329,"f",FALSE)</f>
        <v>55626</v>
      </c>
      <c r="I2329" s="49">
        <f>_xll.qlInterestRateIndexValueDate(Index1M,$H2329)</f>
        <v>55632</v>
      </c>
      <c r="J2329" s="52">
        <f>IFERROR(_xll.qlIndexFixing(Index1M,$H2329,TRUE,_xll.ohTrigger(RecalcTrigger,Trigger1M)),NA())</f>
        <v>2.8543453891248127E-2</v>
      </c>
      <c r="K2329" s="52">
        <f>IFERROR(_xll.qlIndexFixing(ONIndex1M,I2329,TRUE,_xll.ohTrigger(RecalcTrigger,Trigger1M)),NA())</f>
        <v>2.8521665997702783E-2</v>
      </c>
      <c r="L2329" s="52">
        <f>IFERROR(_xll.qlIndexFixing(Index3M,H2329,TRUE,_xll.ohTrigger(RecalcTrigger,Trigger3M)),NA())</f>
        <v>2.974570381056206E-2</v>
      </c>
      <c r="M2329" s="52">
        <f>IFERROR(_xll.qlIndexFixing(ONIndex3M,I2329,TRUE,_xll.ohTrigger(RecalcTrigger,Trigger3M)),NA())</f>
        <v>2.9669709215074391E-2</v>
      </c>
      <c r="N2329" s="52">
        <f>IFERROR(_xll.qlIndexFixing(Index6M,$H2329,TRUE,_xll.ohTrigger(RecalcTrigger,Trigger6M)),NA())</f>
        <v>3.0686614129040106E-2</v>
      </c>
      <c r="O2329" s="52">
        <f>IFERROR(_xll.qlIndexFixing(ONIndex6M,I2329,TRUE,_xll.ohTrigger(RecalcTrigger,Trigger6M)),NA())</f>
        <v>3.051813545993376E-2</v>
      </c>
      <c r="P2329" s="52">
        <f>IFERROR(_xll.qlIndexFixing(Index1Y,$H2329,TRUE,_xll.ohTrigger(RecalcTrigger,Trigger1Y)),NA())</f>
        <v>3.2092674100426176E-2</v>
      </c>
      <c r="Q2329" s="52">
        <f>IFERROR(_xll.qlIndexFixing(ONIndex1Y,I2329,TRUE,_xll.ohTrigger(RecalcTrigger,Trigger1Y)),NA())</f>
        <v>3.1687615248623402E-2</v>
      </c>
    </row>
    <row r="2330" spans="2:17" x14ac:dyDescent="0.2">
      <c r="B2330" s="46" t="s">
        <v>51</v>
      </c>
      <c r="D2330" s="49">
        <f>_xll.qlCalendarAdvance(LocalCalendar,$D2329,B2330,"f",FALSE)</f>
        <v>55647</v>
      </c>
      <c r="E2330" s="49">
        <f>_xll.qlInterestRateIndexValueDate(IndexON,D2330)</f>
        <v>55647</v>
      </c>
      <c r="F2330" s="52">
        <f>IFERROR(_xll.qlIndexFixing(IndexON,D2330,TRUE,_xll.ohTrigger(RecalcTrigger,TriggerON)),NA())</f>
        <v>2.6973978836393186E-2</v>
      </c>
      <c r="H2330" s="49">
        <f>_xll.qlCalendarAdvance(IborCalendar,$H2329,B2330,"f",FALSE)</f>
        <v>55633</v>
      </c>
      <c r="I2330" s="49">
        <f>_xll.qlInterestRateIndexValueDate(Index1M,$H2330)</f>
        <v>55635</v>
      </c>
      <c r="J2330" s="52">
        <f>IFERROR(_xll.qlIndexFixing(Index1M,$H2330,TRUE,_xll.ohTrigger(RecalcTrigger,Trigger1M)),NA())</f>
        <v>2.8542675679666951E-2</v>
      </c>
      <c r="K2330" s="52">
        <f>IFERROR(_xll.qlIndexFixing(ONIndex1M,I2330,TRUE,_xll.ohTrigger(RecalcTrigger,Trigger1M)),NA())</f>
        <v>2.8520901375923557E-2</v>
      </c>
      <c r="L2330" s="52">
        <f>IFERROR(_xll.qlIndexFixing(Index3M,H2330,TRUE,_xll.ohTrigger(RecalcTrigger,Trigger3M)),NA())</f>
        <v>2.9743409553398912E-2</v>
      </c>
      <c r="M2330" s="52">
        <f>IFERROR(_xll.qlIndexFixing(ONIndex3M,I2330,TRUE,_xll.ohTrigger(RecalcTrigger,Trigger3M)),NA())</f>
        <v>2.9669142233226253E-2</v>
      </c>
      <c r="N2330" s="52">
        <f>IFERROR(_xll.qlIndexFixing(Index6M,$H2330,TRUE,_xll.ohTrigger(RecalcTrigger,Trigger6M)),NA())</f>
        <v>3.0686193900232566E-2</v>
      </c>
      <c r="O2330" s="52">
        <f>IFERROR(_xll.qlIndexFixing(ONIndex6M,I2330,TRUE,_xll.ohTrigger(RecalcTrigger,Trigger6M)),NA())</f>
        <v>3.0517810251353694E-2</v>
      </c>
      <c r="P2330" s="52">
        <f>IFERROR(_xll.qlIndexFixing(Index1Y,$H2330,TRUE,_xll.ohTrigger(RecalcTrigger,Trigger1Y)),NA())</f>
        <v>3.20930057226511E-2</v>
      </c>
      <c r="Q2330" s="52">
        <f>IFERROR(_xll.qlIndexFixing(ONIndex1Y,I2330,TRUE,_xll.ohTrigger(RecalcTrigger,Trigger1Y)),NA())</f>
        <v>3.1688290029947552E-2</v>
      </c>
    </row>
    <row r="2331" spans="2:17" x14ac:dyDescent="0.2">
      <c r="B2331" s="46" t="s">
        <v>51</v>
      </c>
      <c r="D2331" s="49">
        <f>_xll.qlCalendarAdvance(LocalCalendar,$D2330,B2331,"f",FALSE)</f>
        <v>55654</v>
      </c>
      <c r="E2331" s="49">
        <f>_xll.qlInterestRateIndexValueDate(IndexON,D2331)</f>
        <v>55654</v>
      </c>
      <c r="F2331" s="52">
        <f>IFERROR(_xll.qlIndexFixing(IndexON,D2331,TRUE,_xll.ohTrigger(RecalcTrigger,TriggerON)),NA())</f>
        <v>2.6969346495802071E-2</v>
      </c>
      <c r="H2331" s="49">
        <f>_xll.qlCalendarAdvance(IborCalendar,$H2330,B2331,"f",FALSE)</f>
        <v>55640</v>
      </c>
      <c r="I2331" s="49">
        <f>_xll.qlInterestRateIndexValueDate(Index1M,$H2331)</f>
        <v>55642</v>
      </c>
      <c r="J2331" s="52">
        <f>IFERROR(_xll.qlIndexFixing(Index1M,$H2331,TRUE,_xll.ohTrigger(RecalcTrigger,Trigger1M)),NA())</f>
        <v>2.8536603008461382E-2</v>
      </c>
      <c r="K2331" s="52">
        <f>IFERROR(_xll.qlIndexFixing(ONIndex1M,I2331,TRUE,_xll.ohTrigger(RecalcTrigger,Trigger1M)),NA())</f>
        <v>2.8516354287191348E-2</v>
      </c>
      <c r="L2331" s="52">
        <f>IFERROR(_xll.qlIndexFixing(Index3M,H2331,TRUE,_xll.ohTrigger(RecalcTrigger,Trigger3M)),NA())</f>
        <v>2.9740574730523352E-2</v>
      </c>
      <c r="M2331" s="52">
        <f>IFERROR(_xll.qlIndexFixing(ONIndex3M,I2331,TRUE,_xll.ohTrigger(RecalcTrigger,Trigger3M)),NA())</f>
        <v>2.9664710279688755E-2</v>
      </c>
      <c r="N2331" s="52">
        <f>IFERROR(_xll.qlIndexFixing(Index6M,$H2331,TRUE,_xll.ohTrigger(RecalcTrigger,Trigger6M)),NA())</f>
        <v>3.0680906820027141E-2</v>
      </c>
      <c r="O2331" s="52">
        <f>IFERROR(_xll.qlIndexFixing(ONIndex6M,I2331,TRUE,_xll.ohTrigger(RecalcTrigger,Trigger6M)),NA())</f>
        <v>3.0513635566815633E-2</v>
      </c>
      <c r="P2331" s="52">
        <f>IFERROR(_xll.qlIndexFixing(Index1Y,$H2331,TRUE,_xll.ohTrigger(RecalcTrigger,Trigger1Y)),NA())</f>
        <v>3.2089751256899758E-2</v>
      </c>
      <c r="Q2331" s="52">
        <f>IFERROR(_xll.qlIndexFixing(ONIndex1Y,I2331,TRUE,_xll.ohTrigger(RecalcTrigger,Trigger1Y)),NA())</f>
        <v>3.1685702995907228E-2</v>
      </c>
    </row>
    <row r="2332" spans="2:17" x14ac:dyDescent="0.2">
      <c r="B2332" s="46" t="s">
        <v>51</v>
      </c>
      <c r="D2332" s="49">
        <f>_xll.qlCalendarAdvance(LocalCalendar,$D2331,B2332,"f",FALSE)</f>
        <v>55661</v>
      </c>
      <c r="E2332" s="49">
        <f>_xll.qlInterestRateIndexValueDate(IndexON,D2332)</f>
        <v>55661</v>
      </c>
      <c r="F2332" s="52">
        <f>IFERROR(_xll.qlIndexFixing(IndexON,D2332,TRUE,_xll.ohTrigger(RecalcTrigger,TriggerON)),NA())</f>
        <v>2.6964721861286733E-2</v>
      </c>
      <c r="H2332" s="49">
        <f>_xll.qlCalendarAdvance(IborCalendar,$H2331,B2332,"f",FALSE)</f>
        <v>55647</v>
      </c>
      <c r="I2332" s="49">
        <f>_xll.qlInterestRateIndexValueDate(Index1M,$H2332)</f>
        <v>55649</v>
      </c>
      <c r="J2332" s="52">
        <f>IFERROR(_xll.qlIndexFixing(Index1M,$H2332,TRUE,_xll.ohTrigger(RecalcTrigger,Trigger1M)),NA())</f>
        <v>2.853127403406672E-2</v>
      </c>
      <c r="K2332" s="52">
        <f>IFERROR(_xll.qlIndexFixing(ONIndex1M,I2332,TRUE,_xll.ohTrigger(RecalcTrigger,Trigger1M)),NA())</f>
        <v>2.8510299538435646E-2</v>
      </c>
      <c r="L2332" s="52">
        <f>IFERROR(_xll.qlIndexFixing(Index3M,H2332,TRUE,_xll.ohTrigger(RecalcTrigger,Trigger3M)),NA())</f>
        <v>2.9735206957949688E-2</v>
      </c>
      <c r="M2332" s="52">
        <f>IFERROR(_xll.qlIndexFixing(ONIndex3M,I2332,TRUE,_xll.ohTrigger(RecalcTrigger,Trigger3M)),NA())</f>
        <v>2.9658581866378597E-2</v>
      </c>
      <c r="N2332" s="52">
        <f>IFERROR(_xll.qlIndexFixing(Index6M,$H2332,TRUE,_xll.ohTrigger(RecalcTrigger,Trigger6M)),NA())</f>
        <v>3.0676530709992669E-2</v>
      </c>
      <c r="O2332" s="52">
        <f>IFERROR(_xll.qlIndexFixing(ONIndex6M,I2332,TRUE,_xll.ohTrigger(RecalcTrigger,Trigger6M)),NA())</f>
        <v>3.0507596627433742E-2</v>
      </c>
      <c r="P2332" s="52">
        <f>IFERROR(_xll.qlIndexFixing(Index1Y,$H2332,TRUE,_xll.ohTrigger(RecalcTrigger,Trigger1Y)),NA())</f>
        <v>3.2084294481510352E-2</v>
      </c>
      <c r="Q2332" s="52">
        <f>IFERROR(_xll.qlIndexFixing(ONIndex1Y,I2332,TRUE,_xll.ohTrigger(RecalcTrigger,Trigger1Y)),NA())</f>
        <v>3.1680840921497477E-2</v>
      </c>
    </row>
    <row r="2333" spans="2:17" x14ac:dyDescent="0.2">
      <c r="B2333" s="46" t="s">
        <v>51</v>
      </c>
      <c r="D2333" s="49">
        <f>_xll.qlCalendarAdvance(LocalCalendar,$D2332,B2333,"f",FALSE)</f>
        <v>55668</v>
      </c>
      <c r="E2333" s="49">
        <f>_xll.qlInterestRateIndexValueDate(IndexON,D2333)</f>
        <v>55668</v>
      </c>
      <c r="F2333" s="52">
        <f>IFERROR(_xll.qlIndexFixing(IndexON,D2333,TRUE,_xll.ohTrigger(RecalcTrigger,TriggerON)),NA())</f>
        <v>2.6960104932847173E-2</v>
      </c>
      <c r="H2333" s="49">
        <f>_xll.qlCalendarAdvance(IborCalendar,$H2332,B2333,"f",FALSE)</f>
        <v>55654</v>
      </c>
      <c r="I2333" s="49">
        <f>_xll.qlInterestRateIndexValueDate(Index1M,$H2333)</f>
        <v>55656</v>
      </c>
      <c r="J2333" s="52">
        <f>IFERROR(_xll.qlIndexFixing(Index1M,$H2333,TRUE,_xll.ohTrigger(RecalcTrigger,Trigger1M)),NA())</f>
        <v>2.8525938544795678E-2</v>
      </c>
      <c r="K2333" s="52">
        <f>IFERROR(_xll.qlIndexFixing(ONIndex1M,I2333,TRUE,_xll.ohTrigger(RecalcTrigger,Trigger1M)),NA())</f>
        <v>2.8504988865760694E-2</v>
      </c>
      <c r="L2333" s="52">
        <f>IFERROR(_xll.qlIndexFixing(Index3M,H2333,TRUE,_xll.ohTrigger(RecalcTrigger,Trigger3M)),NA())</f>
        <v>2.9729832349404239E-2</v>
      </c>
      <c r="M2333" s="52">
        <f>IFERROR(_xll.qlIndexFixing(ONIndex3M,I2333,TRUE,_xll.ohTrigger(RecalcTrigger,Trigger3M)),NA())</f>
        <v>2.9653291494744494E-2</v>
      </c>
      <c r="N2333" s="52">
        <f>IFERROR(_xll.qlIndexFixing(Index6M,$H2333,TRUE,_xll.ohTrigger(RecalcTrigger,Trigger6M)),NA())</f>
        <v>3.0670308447073837E-2</v>
      </c>
      <c r="O2333" s="52">
        <f>IFERROR(_xll.qlIndexFixing(ONIndex6M,I2333,TRUE,_xll.ohTrigger(RecalcTrigger,Trigger6M)),NA())</f>
        <v>3.0502477873479705E-2</v>
      </c>
      <c r="P2333" s="52">
        <f>IFERROR(_xll.qlIndexFixing(Index1Y,$H2333,TRUE,_xll.ohTrigger(RecalcTrigger,Trigger1Y)),NA())</f>
        <v>3.2079909452255986E-2</v>
      </c>
      <c r="Q2333" s="52">
        <f>IFERROR(_xll.qlIndexFixing(ONIndex1Y,I2333,TRUE,_xll.ohTrigger(RecalcTrigger,Trigger1Y)),NA())</f>
        <v>3.1677087855399577E-2</v>
      </c>
    </row>
    <row r="2334" spans="2:17" x14ac:dyDescent="0.2">
      <c r="B2334" s="46" t="s">
        <v>51</v>
      </c>
      <c r="D2334" s="49">
        <f>_xll.qlCalendarAdvance(LocalCalendar,$D2333,B2334,"f",FALSE)</f>
        <v>55675</v>
      </c>
      <c r="E2334" s="49">
        <f>_xll.qlInterestRateIndexValueDate(IndexON,D2334)</f>
        <v>55675</v>
      </c>
      <c r="F2334" s="52">
        <f>IFERROR(_xll.qlIndexFixing(IndexON,D2334,TRUE,_xll.ohTrigger(RecalcTrigger,TriggerON)),NA())</f>
        <v>2.6955495710563326E-2</v>
      </c>
      <c r="H2334" s="49">
        <f>_xll.qlCalendarAdvance(IborCalendar,$H2333,B2334,"f",FALSE)</f>
        <v>55661</v>
      </c>
      <c r="I2334" s="49">
        <f>_xll.qlInterestRateIndexValueDate(Index1M,$H2334)</f>
        <v>55663</v>
      </c>
      <c r="J2334" s="52">
        <f>IFERROR(_xll.qlIndexFixing(Index1M,$H2334,TRUE,_xll.ohTrigger(RecalcTrigger,Trigger1M)),NA())</f>
        <v>2.852059654066115E-2</v>
      </c>
      <c r="K2334" s="52">
        <f>IFERROR(_xll.qlIndexFixing(ONIndex1M,I2334,TRUE,_xll.ohTrigger(RecalcTrigger,Trigger1M)),NA())</f>
        <v>2.8500419614050365E-2</v>
      </c>
      <c r="L2334" s="52">
        <f>IFERROR(_xll.qlIndexFixing(Index3M,H2334,TRUE,_xll.ohTrigger(RecalcTrigger,Trigger3M)),NA())</f>
        <v>2.9725289136973778E-2</v>
      </c>
      <c r="M2334" s="52">
        <f>IFERROR(_xll.qlIndexFixing(ONIndex3M,I2334,TRUE,_xll.ohTrigger(RecalcTrigger,Trigger3M)),NA())</f>
        <v>2.9648836401816592E-2</v>
      </c>
      <c r="N2334" s="52">
        <f>IFERROR(_xll.qlIndexFixing(Index6M,$H2334,TRUE,_xll.ohTrigger(RecalcTrigger,Trigger6M)),NA())</f>
        <v>3.066499715445558E-2</v>
      </c>
      <c r="O2334" s="52">
        <f>IFERROR(_xll.qlIndexFixing(ONIndex6M,I2334,TRUE,_xll.ohTrigger(RecalcTrigger,Trigger6M)),NA())</f>
        <v>3.0498276297699078E-2</v>
      </c>
      <c r="P2334" s="52">
        <f>IFERROR(_xll.qlIndexFixing(Index1Y,$H2334,TRUE,_xll.ohTrigger(RecalcTrigger,Trigger1Y)),NA())</f>
        <v>3.2076590814372488E-2</v>
      </c>
      <c r="Q2334" s="52">
        <f>IFERROR(_xll.qlIndexFixing(ONIndex1Y,I2334,TRUE,_xll.ohTrigger(RecalcTrigger,Trigger1Y)),NA())</f>
        <v>3.1674438733364507E-2</v>
      </c>
    </row>
    <row r="2335" spans="2:17" x14ac:dyDescent="0.2">
      <c r="B2335" s="46" t="s">
        <v>51</v>
      </c>
      <c r="D2335" s="49">
        <f>_xll.qlCalendarAdvance(LocalCalendar,$D2334,B2335,"f",FALSE)</f>
        <v>55682</v>
      </c>
      <c r="E2335" s="49">
        <f>_xll.qlInterestRateIndexValueDate(IndexON,D2335)</f>
        <v>55682</v>
      </c>
      <c r="F2335" s="52">
        <f>IFERROR(_xll.qlIndexFixing(IndexON,D2335,TRUE,_xll.ohTrigger(RecalcTrigger,TriggerON)),NA())</f>
        <v>2.6950894194515129E-2</v>
      </c>
      <c r="H2335" s="49">
        <f>_xll.qlCalendarAdvance(IborCalendar,$H2334,B2335,"f",FALSE)</f>
        <v>55668</v>
      </c>
      <c r="I2335" s="49">
        <f>_xll.qlInterestRateIndexValueDate(Index1M,$H2335)</f>
        <v>55670</v>
      </c>
      <c r="J2335" s="52">
        <f>IFERROR(_xll.qlIndexFixing(Index1M,$H2335,TRUE,_xll.ohTrigger(RecalcTrigger,Trigger1M)),NA())</f>
        <v>2.8513010430023047E-2</v>
      </c>
      <c r="K2335" s="52">
        <f>IFERROR(_xll.qlIndexFixing(ONIndex1M,I2335,TRUE,_xll.ohTrigger(RecalcTrigger,Trigger1M)),NA())</f>
        <v>2.8494348012415571E-2</v>
      </c>
      <c r="L2335" s="52">
        <f>IFERROR(_xll.qlIndexFixing(Index3M,H2335,TRUE,_xll.ohTrigger(RecalcTrigger,Trigger3M)),NA())</f>
        <v>2.9716550465311208E-2</v>
      </c>
      <c r="M2335" s="52">
        <f>IFERROR(_xll.qlIndexFixing(ONIndex3M,I2335,TRUE,_xll.ohTrigger(RecalcTrigger,Trigger3M)),NA())</f>
        <v>2.9642690374949154E-2</v>
      </c>
      <c r="N2335" s="52">
        <f>IFERROR(_xll.qlIndexFixing(Index6M,$H2335,TRUE,_xll.ohTrigger(RecalcTrigger,Trigger6M)),NA())</f>
        <v>3.065692961914078E-2</v>
      </c>
      <c r="O2335" s="52">
        <f>IFERROR(_xll.qlIndexFixing(ONIndex6M,I2335,TRUE,_xll.ohTrigger(RecalcTrigger,Trigger6M)),NA())</f>
        <v>3.0492216481556866E-2</v>
      </c>
      <c r="P2335" s="52">
        <f>IFERROR(_xll.qlIndexFixing(Index1Y,$H2335,TRUE,_xll.ohTrigger(RecalcTrigger,Trigger1Y)),NA())</f>
        <v>3.2067827302707262E-2</v>
      </c>
      <c r="Q2335" s="52">
        <f>IFERROR(_xll.qlIndexFixing(ONIndex1Y,I2335,TRUE,_xll.ohTrigger(RecalcTrigger,Trigger1Y)),NA())</f>
        <v>3.1669524699298179E-2</v>
      </c>
    </row>
    <row r="2336" spans="2:17" x14ac:dyDescent="0.2">
      <c r="B2336" s="46" t="s">
        <v>51</v>
      </c>
      <c r="D2336" s="49">
        <f>_xll.qlCalendarAdvance(LocalCalendar,$D2335,B2336,"f",FALSE)</f>
        <v>55689</v>
      </c>
      <c r="E2336" s="49">
        <f>_xll.qlInterestRateIndexValueDate(IndexON,D2336)</f>
        <v>55689</v>
      </c>
      <c r="F2336" s="52">
        <f>IFERROR(_xll.qlIndexFixing(IndexON,D2336,TRUE,_xll.ohTrigger(RecalcTrigger,TriggerON)),NA())</f>
        <v>2.6946300384382837E-2</v>
      </c>
      <c r="H2336" s="49">
        <f>_xll.qlCalendarAdvance(IborCalendar,$H2335,B2336,"f",FALSE)</f>
        <v>55675</v>
      </c>
      <c r="I2336" s="49">
        <f>_xll.qlInterestRateIndexValueDate(Index1M,$H2336)</f>
        <v>55677</v>
      </c>
      <c r="J2336" s="52">
        <f>IFERROR(_xll.qlIndexFixing(Index1M,$H2336,TRUE,_xll.ohTrigger(RecalcTrigger,Trigger1M)),NA())</f>
        <v>2.8509892987811942E-2</v>
      </c>
      <c r="K2336" s="52">
        <f>IFERROR(_xll.qlIndexFixing(ONIndex1M,I2336,TRUE,_xll.ohTrigger(RecalcTrigger,Trigger1M)),NA())</f>
        <v>2.84890178317454E-2</v>
      </c>
      <c r="L2336" s="52">
        <f>IFERROR(_xll.qlIndexFixing(Index3M,H2336,TRUE,_xll.ohTrigger(RecalcTrigger,Trigger3M)),NA())</f>
        <v>2.9713667508214379E-2</v>
      </c>
      <c r="M2336" s="52">
        <f>IFERROR(_xll.qlIndexFixing(ONIndex3M,I2336,TRUE,_xll.ohTrigger(RecalcTrigger,Trigger3M)),NA())</f>
        <v>2.9637379626761273E-2</v>
      </c>
      <c r="N2336" s="52">
        <f>IFERROR(_xll.qlIndexFixing(Index6M,$H2336,TRUE,_xll.ohTrigger(RecalcTrigger,Trigger6M)),NA())</f>
        <v>3.0654350357262522E-2</v>
      </c>
      <c r="O2336" s="52">
        <f>IFERROR(_xll.qlIndexFixing(ONIndex6M,I2336,TRUE,_xll.ohTrigger(RecalcTrigger,Trigger6M)),NA())</f>
        <v>3.0487073843561419E-2</v>
      </c>
      <c r="P2336" s="52">
        <f>IFERROR(_xll.qlIndexFixing(Index1Y,$H2336,TRUE,_xll.ohTrigger(RecalcTrigger,Trigger1Y)),NA())</f>
        <v>3.2066636732815845E-2</v>
      </c>
      <c r="Q2336" s="52">
        <f>IFERROR(_xll.qlIndexFixing(ONIndex1Y,I2336,TRUE,_xll.ohTrigger(RecalcTrigger,Trigger1Y)),NA())</f>
        <v>3.1665714609321327E-2</v>
      </c>
    </row>
    <row r="2337" spans="2:17" x14ac:dyDescent="0.2">
      <c r="B2337" s="46" t="s">
        <v>51</v>
      </c>
      <c r="D2337" s="49">
        <f>_xll.qlCalendarAdvance(LocalCalendar,$D2336,B2337,"f",FALSE)</f>
        <v>55696</v>
      </c>
      <c r="E2337" s="49">
        <f>_xll.qlInterestRateIndexValueDate(IndexON,D2337)</f>
        <v>55696</v>
      </c>
      <c r="F2337" s="52">
        <f>IFERROR(_xll.qlIndexFixing(IndexON,D2337,TRUE,_xll.ohTrigger(RecalcTrigger,TriggerON)),NA())</f>
        <v>2.6941714280406259E-2</v>
      </c>
      <c r="H2337" s="49">
        <f>_xll.qlCalendarAdvance(IborCalendar,$H2336,B2337,"f",FALSE)</f>
        <v>55682</v>
      </c>
      <c r="I2337" s="49">
        <f>_xll.qlInterestRateIndexValueDate(Index1M,$H2337)</f>
        <v>55684</v>
      </c>
      <c r="J2337" s="52">
        <f>IFERROR(_xll.qlIndexFixing(Index1M,$H2337,TRUE,_xll.ohTrigger(RecalcTrigger,Trigger1M)),NA())</f>
        <v>2.8504531439125631E-2</v>
      </c>
      <c r="K2337" s="52">
        <f>IFERROR(_xll.qlIndexFixing(ONIndex1M,I2337,TRUE,_xll.ohTrigger(RecalcTrigger,Trigger1M)),NA())</f>
        <v>2.8483681148410156E-2</v>
      </c>
      <c r="L2337" s="52">
        <f>IFERROR(_xll.qlIndexFixing(Index3M,H2337,TRUE,_xll.ohTrigger(RecalcTrigger,Trigger3M)),NA())</f>
        <v>2.9708265556061552E-2</v>
      </c>
      <c r="M2337" s="52">
        <f>IFERROR(_xll.qlIndexFixing(ONIndex3M,I2337,TRUE,_xll.ohTrigger(RecalcTrigger,Trigger3M)),NA())</f>
        <v>2.9632062086459854E-2</v>
      </c>
      <c r="N2337" s="52">
        <f>IFERROR(_xll.qlIndexFixing(Index6M,$H2337,TRUE,_xll.ohTrigger(RecalcTrigger,Trigger6M)),NA())</f>
        <v>3.0649014852817777E-2</v>
      </c>
      <c r="O2337" s="52">
        <f>IFERROR(_xll.qlIndexFixing(ONIndex6M,I2337,TRUE,_xll.ohTrigger(RecalcTrigger,Trigger6M)),NA())</f>
        <v>3.0481923244254361E-2</v>
      </c>
      <c r="P2337" s="52">
        <f>IFERROR(_xll.qlIndexFixing(Index1Y,$H2337,TRUE,_xll.ohTrigger(RecalcTrigger,Trigger1Y)),NA())</f>
        <v>3.2062173283300459E-2</v>
      </c>
      <c r="Q2337" s="52">
        <f>IFERROR(_xll.qlIndexFixing(ONIndex1Y,I2337,TRUE,_xll.ohTrigger(RecalcTrigger,Trigger1Y)),NA())</f>
        <v>3.1661885511402588E-2</v>
      </c>
    </row>
    <row r="2338" spans="2:17" x14ac:dyDescent="0.2">
      <c r="B2338" s="46" t="s">
        <v>51</v>
      </c>
      <c r="D2338" s="49">
        <f>_xll.qlCalendarAdvance(LocalCalendar,$D2337,B2338,"f",FALSE)</f>
        <v>55703</v>
      </c>
      <c r="E2338" s="49">
        <f>_xll.qlInterestRateIndexValueDate(IndexON,D2338)</f>
        <v>55703</v>
      </c>
      <c r="F2338" s="52">
        <f>IFERROR(_xll.qlIndexFixing(IndexON,D2338,TRUE,_xll.ohTrigger(RecalcTrigger,TriggerON)),NA())</f>
        <v>2.6937816935039827E-2</v>
      </c>
      <c r="H2338" s="49">
        <f>_xll.qlCalendarAdvance(IborCalendar,$H2337,B2338,"f",FALSE)</f>
        <v>55689</v>
      </c>
      <c r="I2338" s="49">
        <f>_xll.qlInterestRateIndexValueDate(Index1M,$H2338)</f>
        <v>55691</v>
      </c>
      <c r="J2338" s="52">
        <f>IFERROR(_xll.qlIndexFixing(Index1M,$H2338,TRUE,_xll.ohTrigger(RecalcTrigger,Trigger1M)),NA())</f>
        <v>2.8499163375604195E-2</v>
      </c>
      <c r="K2338" s="52">
        <f>IFERROR(_xll.qlIndexFixing(ONIndex1M,I2338,TRUE,_xll.ohTrigger(RecalcTrigger,Trigger1M)),NA())</f>
        <v>2.8478337962463129E-2</v>
      </c>
      <c r="L2338" s="52">
        <f>IFERROR(_xll.qlIndexFixing(Index3M,H2338,TRUE,_xll.ohTrigger(RecalcTrigger,Trigger3M)),NA())</f>
        <v>2.9702856768081501E-2</v>
      </c>
      <c r="M2338" s="52">
        <f>IFERROR(_xll.qlIndexFixing(ONIndex3M,I2338,TRUE,_xll.ohTrigger(RecalcTrigger,Trigger3M)),NA())</f>
        <v>2.962673775396496E-2</v>
      </c>
      <c r="N2338" s="52">
        <f>IFERROR(_xll.qlIndexFixing(Index6M,$H2338,TRUE,_xll.ohTrigger(RecalcTrigger,Trigger6M)),NA())</f>
        <v>3.0643671277895555E-2</v>
      </c>
      <c r="O2338" s="52">
        <f>IFERROR(_xll.qlIndexFixing(ONIndex6M,I2338,TRUE,_xll.ohTrigger(RecalcTrigger,Trigger6M)),NA())</f>
        <v>3.0476764683609048E-2</v>
      </c>
      <c r="P2338" s="52">
        <f>IFERROR(_xll.qlIndexFixing(Index1Y,$H2338,TRUE,_xll.ohTrigger(RecalcTrigger,Trigger1Y)),NA())</f>
        <v>3.2057690229364971E-2</v>
      </c>
      <c r="Q2338" s="52">
        <f>IFERROR(_xll.qlIndexFixing(ONIndex1Y,I2338,TRUE,_xll.ohTrigger(RecalcTrigger,Trigger1Y)),NA())</f>
        <v>3.1658037405568606E-2</v>
      </c>
    </row>
    <row r="2339" spans="2:17" x14ac:dyDescent="0.2">
      <c r="B2339" s="46" t="s">
        <v>51</v>
      </c>
      <c r="D2339" s="49">
        <f>_xll.qlCalendarAdvance(LocalCalendar,$D2338,B2339,"f",FALSE)</f>
        <v>55710</v>
      </c>
      <c r="E2339" s="49">
        <f>_xll.qlInterestRateIndexValueDate(IndexON,D2339)</f>
        <v>55710</v>
      </c>
      <c r="F2339" s="52">
        <f>IFERROR(_xll.qlIndexFixing(IndexON,D2339,TRUE,_xll.ohTrigger(RecalcTrigger,TriggerON)),NA())</f>
        <v>2.6932565191080116E-2</v>
      </c>
      <c r="H2339" s="49">
        <f>_xll.qlCalendarAdvance(IborCalendar,$H2338,B2339,"f",FALSE)</f>
        <v>55696</v>
      </c>
      <c r="I2339" s="49">
        <f>_xll.qlInterestRateIndexValueDate(Index1M,$H2339)</f>
        <v>55698</v>
      </c>
      <c r="J2339" s="52">
        <f>IFERROR(_xll.qlIndexFixing(Index1M,$H2339,TRUE,_xll.ohTrigger(RecalcTrigger,Trigger1M)),NA())</f>
        <v>2.8495273180752664E-2</v>
      </c>
      <c r="K2339" s="52">
        <f>IFERROR(_xll.qlIndexFixing(ONIndex1M,I2339,TRUE,_xll.ohTrigger(RecalcTrigger,Trigger1M)),NA())</f>
        <v>2.8472988273824384E-2</v>
      </c>
      <c r="L2339" s="52">
        <f>IFERROR(_xll.qlIndexFixing(Index3M,H2339,TRUE,_xll.ohTrigger(RecalcTrigger,Trigger3M)),NA())</f>
        <v>2.9697441144297183E-2</v>
      </c>
      <c r="M2339" s="52">
        <f>IFERROR(_xll.qlIndexFixing(ONIndex3M,I2339,TRUE,_xll.ohTrigger(RecalcTrigger,Trigger3M)),NA())</f>
        <v>2.9621406629303237E-2</v>
      </c>
      <c r="N2339" s="52">
        <f>IFERROR(_xll.qlIndexFixing(Index6M,$H2339,TRUE,_xll.ohTrigger(RecalcTrigger,Trigger6M)),NA())</f>
        <v>3.0639231486959465E-2</v>
      </c>
      <c r="O2339" s="52">
        <f>IFERROR(_xll.qlIndexFixing(ONIndex6M,I2339,TRUE,_xll.ohTrigger(RecalcTrigger,Trigger6M)),NA())</f>
        <v>3.0471598161598834E-2</v>
      </c>
      <c r="P2339" s="52">
        <f>IFERROR(_xll.qlIndexFixing(Index1Y,$H2339,TRUE,_xll.ohTrigger(RecalcTrigger,Trigger1Y)),NA())</f>
        <v>3.205318757127075E-2</v>
      </c>
      <c r="Q2339" s="52">
        <f>IFERROR(_xll.qlIndexFixing(ONIndex1Y,I2339,TRUE,_xll.ohTrigger(RecalcTrigger,Trigger1Y)),NA())</f>
        <v>3.1654170291792738E-2</v>
      </c>
    </row>
    <row r="2340" spans="2:17" x14ac:dyDescent="0.2">
      <c r="B2340" s="46" t="s">
        <v>51</v>
      </c>
      <c r="D2340" s="49">
        <f>_xll.qlCalendarAdvance(LocalCalendar,$D2339,B2340,"f",FALSE)</f>
        <v>55717</v>
      </c>
      <c r="E2340" s="49">
        <f>_xll.qlInterestRateIndexValueDate(IndexON,D2340)</f>
        <v>55717</v>
      </c>
      <c r="F2340" s="52">
        <f>IFERROR(_xll.qlIndexFixing(IndexON,D2340,TRUE,_xll.ohTrigger(RecalcTrigger,TriggerON)),NA())</f>
        <v>2.6928002205490742E-2</v>
      </c>
      <c r="H2340" s="49">
        <f>_xll.qlCalendarAdvance(IborCalendar,$H2339,B2340,"f",FALSE)</f>
        <v>55703</v>
      </c>
      <c r="I2340" s="49">
        <f>_xll.qlInterestRateIndexValueDate(Index1M,$H2340)</f>
        <v>55705</v>
      </c>
      <c r="J2340" s="52">
        <f>IFERROR(_xll.qlIndexFixing(Index1M,$H2340,TRUE,_xll.ohTrigger(RecalcTrigger,Trigger1M)),NA())</f>
        <v>2.8488407704102367E-2</v>
      </c>
      <c r="K2340" s="52">
        <f>IFERROR(_xll.qlIndexFixing(ONIndex1M,I2340,TRUE,_xll.ohTrigger(RecalcTrigger,Trigger1M)),NA())</f>
        <v>2.8467632082547212E-2</v>
      </c>
      <c r="L2340" s="52">
        <f>IFERROR(_xll.qlIndexFixing(Index3M,H2340,TRUE,_xll.ohTrigger(RecalcTrigger,Trigger3M)),NA())</f>
        <v>2.9692018684739221E-2</v>
      </c>
      <c r="M2340" s="52">
        <f>IFERROR(_xll.qlIndexFixing(ONIndex3M,I2340,TRUE,_xll.ohTrigger(RecalcTrigger,Trigger3M)),NA())</f>
        <v>2.9616068712474686E-2</v>
      </c>
      <c r="N2340" s="52">
        <f>IFERROR(_xll.qlIndexFixing(Index6M,$H2340,TRUE,_xll.ohTrigger(RecalcTrigger,Trigger6M)),NA())</f>
        <v>3.063295991687837E-2</v>
      </c>
      <c r="O2340" s="52">
        <f>IFERROR(_xll.qlIndexFixing(ONIndex6M,I2340,TRUE,_xll.ohTrigger(RecalcTrigger,Trigger6M)),NA())</f>
        <v>3.046642367827701E-2</v>
      </c>
      <c r="P2340" s="52">
        <f>IFERROR(_xll.qlIndexFixing(Index1Y,$H2340,TRUE,_xll.ohTrigger(RecalcTrigger,Trigger1Y)),NA())</f>
        <v>3.2048665309277857E-2</v>
      </c>
      <c r="Q2340" s="52">
        <f>IFERROR(_xll.qlIndexFixing(ONIndex1Y,I2340,TRUE,_xll.ohTrigger(RecalcTrigger,Trigger1Y)),NA())</f>
        <v>3.1650284170074983E-2</v>
      </c>
    </row>
    <row r="2341" spans="2:17" x14ac:dyDescent="0.2">
      <c r="B2341" s="46" t="s">
        <v>51</v>
      </c>
      <c r="D2341" s="49">
        <f>_xll.qlCalendarAdvance(LocalCalendar,$D2340,B2341,"f",FALSE)</f>
        <v>55724</v>
      </c>
      <c r="E2341" s="49">
        <f>_xll.qlInterestRateIndexValueDate(IndexON,D2341)</f>
        <v>55724</v>
      </c>
      <c r="F2341" s="52">
        <f>IFERROR(_xll.qlIndexFixing(IndexON,D2341,TRUE,_xll.ohTrigger(RecalcTrigger,TriggerON)),NA())</f>
        <v>2.6923446925977146E-2</v>
      </c>
      <c r="H2341" s="49">
        <f>_xll.qlCalendarAdvance(IborCalendar,$H2340,B2341,"f",FALSE)</f>
        <v>55710</v>
      </c>
      <c r="I2341" s="49">
        <f>_xll.qlInterestRateIndexValueDate(Index1M,$H2341)</f>
        <v>55712</v>
      </c>
      <c r="J2341" s="52">
        <f>IFERROR(_xll.qlIndexFixing(Index1M,$H2341,TRUE,_xll.ohTrigger(RecalcTrigger,Trigger1M)),NA())</f>
        <v>2.8483020096145187E-2</v>
      </c>
      <c r="K2341" s="52">
        <f>IFERROR(_xll.qlIndexFixing(ONIndex1M,I2341,TRUE,_xll.ohTrigger(RecalcTrigger,Trigger1M)),NA())</f>
        <v>2.8462269388684902E-2</v>
      </c>
      <c r="L2341" s="52">
        <f>IFERROR(_xll.qlIndexFixing(Index3M,H2341,TRUE,_xll.ohTrigger(RecalcTrigger,Trigger3M)),NA())</f>
        <v>2.9687421091133676E-2</v>
      </c>
      <c r="M2341" s="52">
        <f>IFERROR(_xll.qlIndexFixing(ONIndex3M,I2341,TRUE,_xll.ohTrigger(RecalcTrigger,Trigger3M)),NA())</f>
        <v>2.9610724003532596E-2</v>
      </c>
      <c r="N2341" s="52">
        <f>IFERROR(_xll.qlIndexFixing(Index6M,$H2341,TRUE,_xll.ohTrigger(RecalcTrigger,Trigger6M)),NA())</f>
        <v>3.062759213091476E-2</v>
      </c>
      <c r="O2341" s="52">
        <f>IFERROR(_xll.qlIndexFixing(ONIndex6M,I2341,TRUE,_xll.ohTrigger(RecalcTrigger,Trigger6M)),NA())</f>
        <v>3.0461241233590286E-2</v>
      </c>
      <c r="P2341" s="52">
        <f>IFERROR(_xll.qlIndexFixing(Index1Y,$H2341,TRUE,_xll.ohTrigger(RecalcTrigger,Trigger1Y)),NA())</f>
        <v>3.2044123443650291E-2</v>
      </c>
      <c r="Q2341" s="52">
        <f>IFERROR(_xll.qlIndexFixing(ONIndex1Y,I2341,TRUE,_xll.ohTrigger(RecalcTrigger,Trigger1Y)),NA())</f>
        <v>3.1646379040362049E-2</v>
      </c>
    </row>
    <row r="2342" spans="2:17" x14ac:dyDescent="0.2">
      <c r="B2342" s="46" t="s">
        <v>51</v>
      </c>
      <c r="D2342" s="49">
        <f>_xll.qlCalendarAdvance(LocalCalendar,$D2341,B2342,"f",FALSE)</f>
        <v>55731</v>
      </c>
      <c r="E2342" s="49">
        <f>_xll.qlInterestRateIndexValueDate(IndexON,D2342)</f>
        <v>55731</v>
      </c>
      <c r="F2342" s="52">
        <f>IFERROR(_xll.qlIndexFixing(IndexON,D2342,TRUE,_xll.ohTrigger(RecalcTrigger,TriggerON)),NA())</f>
        <v>2.6918899352779135E-2</v>
      </c>
      <c r="H2342" s="49">
        <f>_xll.qlCalendarAdvance(IborCalendar,$H2341,B2342,"f",FALSE)</f>
        <v>55717</v>
      </c>
      <c r="I2342" s="49">
        <f>_xll.qlInterestRateIndexValueDate(Index1M,$H2342)</f>
        <v>55719</v>
      </c>
      <c r="J2342" s="52">
        <f>IFERROR(_xll.qlIndexFixing(Index1M,$H2342,TRUE,_xll.ohTrigger(RecalcTrigger,Trigger1M)),NA())</f>
        <v>2.8477625973383824E-2</v>
      </c>
      <c r="K2342" s="52">
        <f>IFERROR(_xll.qlIndexFixing(ONIndex1M,I2342,TRUE,_xll.ohTrigger(RecalcTrigger,Trigger1M)),NA())</f>
        <v>2.8456900192077583E-2</v>
      </c>
      <c r="L2342" s="52">
        <f>IFERROR(_xll.qlIndexFixing(Index3M,H2342,TRUE,_xll.ohTrigger(RecalcTrigger,Trigger3M)),NA())</f>
        <v>2.9681153258426497E-2</v>
      </c>
      <c r="M2342" s="52">
        <f>IFERROR(_xll.qlIndexFixing(ONIndex3M,I2342,TRUE,_xll.ohTrigger(RecalcTrigger,Trigger3M)),NA())</f>
        <v>2.9605372502370386E-2</v>
      </c>
      <c r="N2342" s="52">
        <f>IFERROR(_xll.qlIndexFixing(Index6M,$H2342,TRUE,_xll.ohTrigger(RecalcTrigger,Trigger6M)),NA())</f>
        <v>3.0623125040162968E-2</v>
      </c>
      <c r="O2342" s="52">
        <f>IFERROR(_xll.qlIndexFixing(ONIndex6M,I2342,TRUE,_xll.ohTrigger(RecalcTrigger,Trigger6M)),NA())</f>
        <v>3.0456050827591952E-2</v>
      </c>
      <c r="P2342" s="52">
        <f>IFERROR(_xll.qlIndexFixing(Index1Y,$H2342,TRUE,_xll.ohTrigger(RecalcTrigger,Trigger1Y)),NA())</f>
        <v>3.2039561974652235E-2</v>
      </c>
      <c r="Q2342" s="52">
        <f>IFERROR(_xll.qlIndexFixing(ONIndex1Y,I2342,TRUE,_xll.ohTrigger(RecalcTrigger,Trigger1Y)),NA())</f>
        <v>3.164245490281381E-2</v>
      </c>
    </row>
    <row r="2343" spans="2:17" x14ac:dyDescent="0.2">
      <c r="B2343" s="46" t="s">
        <v>51</v>
      </c>
      <c r="D2343" s="49">
        <f>_xll.qlCalendarAdvance(LocalCalendar,$D2342,B2343,"f",FALSE)</f>
        <v>55738</v>
      </c>
      <c r="E2343" s="49">
        <f>_xll.qlInterestRateIndexValueDate(IndexON,D2343)</f>
        <v>55738</v>
      </c>
      <c r="F2343" s="52">
        <f>IFERROR(_xll.qlIndexFixing(IndexON,D2343,TRUE,_xll.ohTrigger(RecalcTrigger,TriggerON)),NA())</f>
        <v>2.691435948549703E-2</v>
      </c>
      <c r="H2343" s="49">
        <f>_xll.qlCalendarAdvance(IborCalendar,$H2342,B2343,"f",FALSE)</f>
        <v>55724</v>
      </c>
      <c r="I2343" s="49">
        <f>_xll.qlInterestRateIndexValueDate(Index1M,$H2343)</f>
        <v>55726</v>
      </c>
      <c r="J2343" s="52">
        <f>IFERROR(_xll.qlIndexFixing(Index1M,$H2343,TRUE,_xll.ohTrigger(RecalcTrigger,Trigger1M)),NA())</f>
        <v>2.8472963984890187E-2</v>
      </c>
      <c r="K2343" s="52">
        <f>IFERROR(_xll.qlIndexFixing(ONIndex1M,I2343,TRUE,_xll.ohTrigger(RecalcTrigger,Trigger1M)),NA())</f>
        <v>2.8451524492831837E-2</v>
      </c>
      <c r="L2343" s="52">
        <f>IFERROR(_xll.qlIndexFixing(Index3M,H2343,TRUE,_xll.ohTrigger(RecalcTrigger,Trigger3M)),NA())</f>
        <v>2.9675710291724465E-2</v>
      </c>
      <c r="M2343" s="52">
        <f>IFERROR(_xll.qlIndexFixing(ONIndex3M,I2343,TRUE,_xll.ohTrigger(RecalcTrigger,Trigger3M)),NA())</f>
        <v>2.9600014209041348E-2</v>
      </c>
      <c r="N2343" s="52">
        <f>IFERROR(_xll.qlIndexFixing(Index6M,$H2343,TRUE,_xll.ohTrigger(RecalcTrigger,Trigger6M)),NA())</f>
        <v>3.0616832348408056E-2</v>
      </c>
      <c r="O2343" s="52">
        <f>IFERROR(_xll.qlIndexFixing(ONIndex6M,I2343,TRUE,_xll.ohTrigger(RecalcTrigger,Trigger6M)),NA())</f>
        <v>3.0450852460228717E-2</v>
      </c>
      <c r="P2343" s="52">
        <f>IFERROR(_xll.qlIndexFixing(Index1Y,$H2343,TRUE,_xll.ohTrigger(RecalcTrigger,Trigger1Y)),NA())</f>
        <v>3.2034980902547472E-2</v>
      </c>
      <c r="Q2343" s="52">
        <f>IFERROR(_xll.qlIndexFixing(ONIndex1Y,I2343,TRUE,_xll.ohTrigger(RecalcTrigger,Trigger1Y)),NA())</f>
        <v>3.1638511757270393E-2</v>
      </c>
    </row>
    <row r="2344" spans="2:17" x14ac:dyDescent="0.2">
      <c r="B2344" s="46" t="s">
        <v>51</v>
      </c>
      <c r="D2344" s="49">
        <f>_xll.qlCalendarAdvance(LocalCalendar,$D2343,B2344,"f",FALSE)</f>
        <v>55745</v>
      </c>
      <c r="E2344" s="49">
        <f>_xll.qlInterestRateIndexValueDate(IndexON,D2344)</f>
        <v>55745</v>
      </c>
      <c r="F2344" s="52">
        <f>IFERROR(_xll.qlIndexFixing(IndexON,D2344,TRUE,_xll.ohTrigger(RecalcTrigger,TriggerON)),NA())</f>
        <v>2.6909827324370639E-2</v>
      </c>
      <c r="H2344" s="49">
        <f>_xll.qlCalendarAdvance(IborCalendar,$H2343,B2344,"f",FALSE)</f>
        <v>55731</v>
      </c>
      <c r="I2344" s="49">
        <f>_xll.qlInterestRateIndexValueDate(Index1M,$H2344)</f>
        <v>55733</v>
      </c>
      <c r="J2344" s="52">
        <f>IFERROR(_xll.qlIndexFixing(Index1M,$H2344,TRUE,_xll.ohTrigger(RecalcTrigger,Trigger1M)),NA())</f>
        <v>2.8467555940093203E-2</v>
      </c>
      <c r="K2344" s="52">
        <f>IFERROR(_xll.qlIndexFixing(ONIndex1M,I2344,TRUE,_xll.ohTrigger(RecalcTrigger,Trigger1M)),NA())</f>
        <v>2.8446142290974308E-2</v>
      </c>
      <c r="L2344" s="52">
        <f>IFERROR(_xll.qlIndexFixing(Index3M,H2344,TRUE,_xll.ohTrigger(RecalcTrigger,Trigger3M)),NA())</f>
        <v>2.9670260489367838E-2</v>
      </c>
      <c r="M2344" s="52">
        <f>IFERROR(_xll.qlIndexFixing(ONIndex3M,I2344,TRUE,_xll.ohTrigger(RecalcTrigger,Trigger3M)),NA())</f>
        <v>2.9594649123625416E-2</v>
      </c>
      <c r="N2344" s="52">
        <f>IFERROR(_xll.qlIndexFixing(Index6M,$H2344,TRUE,_xll.ohTrigger(RecalcTrigger,Trigger6M)),NA())</f>
        <v>3.0611440351996748E-2</v>
      </c>
      <c r="O2344" s="52">
        <f>IFERROR(_xll.qlIndexFixing(ONIndex6M,I2344,TRUE,_xll.ohTrigger(RecalcTrigger,Trigger6M)),NA())</f>
        <v>3.0445646131607162E-2</v>
      </c>
      <c r="P2344" s="52">
        <f>IFERROR(_xll.qlIndexFixing(Index1Y,$H2344,TRUE,_xll.ohTrigger(RecalcTrigger,Trigger1Y)),NA())</f>
        <v>3.2030380227602809E-2</v>
      </c>
      <c r="Q2344" s="52">
        <f>IFERROR(_xll.qlIndexFixing(ONIndex1Y,I2344,TRUE,_xll.ohTrigger(RecalcTrigger,Trigger1Y)),NA())</f>
        <v>3.1634549603865025E-2</v>
      </c>
    </row>
    <row r="2345" spans="2:17" x14ac:dyDescent="0.2">
      <c r="B2345" s="46" t="s">
        <v>51</v>
      </c>
      <c r="D2345" s="49">
        <f>_xll.qlCalendarAdvance(LocalCalendar,$D2344,B2345,"f",FALSE)</f>
        <v>55752</v>
      </c>
      <c r="E2345" s="49">
        <f>_xll.qlInterestRateIndexValueDate(IndexON,D2345)</f>
        <v>55752</v>
      </c>
      <c r="F2345" s="52">
        <f>IFERROR(_xll.qlIndexFixing(IndexON,D2345,TRUE,_xll.ohTrigger(RecalcTrigger,TriggerON)),NA())</f>
        <v>2.6905302869639769E-2</v>
      </c>
      <c r="H2345" s="49">
        <f>_xll.qlCalendarAdvance(IborCalendar,$H2344,B2345,"f",FALSE)</f>
        <v>55738</v>
      </c>
      <c r="I2345" s="49">
        <f>_xll.qlInterestRateIndexValueDate(Index1M,$H2345)</f>
        <v>55740</v>
      </c>
      <c r="J2345" s="52">
        <f>IFERROR(_xll.qlIndexFixing(Index1M,$H2345,TRUE,_xll.ohTrigger(RecalcTrigger,Trigger1M)),NA())</f>
        <v>2.8461404516429371E-2</v>
      </c>
      <c r="K2345" s="52">
        <f>IFERROR(_xll.qlIndexFixing(ONIndex1M,I2345,TRUE,_xll.ohTrigger(RecalcTrigger,Trigger1M)),NA())</f>
        <v>2.8440753586504997E-2</v>
      </c>
      <c r="L2345" s="52">
        <f>IFERROR(_xll.qlIndexFixing(Index3M,H2345,TRUE,_xll.ohTrigger(RecalcTrigger,Trigger3M)),NA())</f>
        <v>2.9665631810913556E-2</v>
      </c>
      <c r="M2345" s="52">
        <f>IFERROR(_xll.qlIndexFixing(ONIndex3M,I2345,TRUE,_xll.ohTrigger(RecalcTrigger,Trigger3M)),NA())</f>
        <v>2.9589277245989365E-2</v>
      </c>
      <c r="N2345" s="52">
        <f>IFERROR(_xll.qlIndexFixing(Index6M,$H2345,TRUE,_xll.ohTrigger(RecalcTrigger,Trigger6M)),NA())</f>
        <v>3.0606040285567269E-2</v>
      </c>
      <c r="O2345" s="52">
        <f>IFERROR(_xll.qlIndexFixing(ONIndex6M,I2345,TRUE,_xll.ohTrigger(RecalcTrigger,Trigger6M)),NA())</f>
        <v>3.0440431841594062E-2</v>
      </c>
      <c r="P2345" s="52">
        <f>IFERROR(_xll.qlIndexFixing(Index1Y,$H2345,TRUE,_xll.ohTrigger(RecalcTrigger,Trigger1Y)),NA())</f>
        <v>3.2025759950085719E-2</v>
      </c>
      <c r="Q2345" s="52">
        <f>IFERROR(_xll.qlIndexFixing(ONIndex1Y,I2345,TRUE,_xll.ohTrigger(RecalcTrigger,Trigger1Y)),NA())</f>
        <v>3.1630568442491125E-2</v>
      </c>
    </row>
    <row r="2346" spans="2:17" x14ac:dyDescent="0.2">
      <c r="B2346" s="46" t="s">
        <v>51</v>
      </c>
      <c r="D2346" s="49">
        <f>_xll.qlCalendarAdvance(LocalCalendar,$D2345,B2346,"f",FALSE)</f>
        <v>55759</v>
      </c>
      <c r="E2346" s="49">
        <f>_xll.qlInterestRateIndexValueDate(IndexON,D2346)</f>
        <v>55759</v>
      </c>
      <c r="F2346" s="52">
        <f>IFERROR(_xll.qlIndexFixing(IndexON,D2346,TRUE,_xll.ohTrigger(RecalcTrigger,TriggerON)),NA())</f>
        <v>2.6900786120824804E-2</v>
      </c>
      <c r="H2346" s="49">
        <f>_xll.qlCalendarAdvance(IborCalendar,$H2345,B2346,"f",FALSE)</f>
        <v>55745</v>
      </c>
      <c r="I2346" s="49">
        <f>_xll.qlInterestRateIndexValueDate(Index1M,$H2346)</f>
        <v>55747</v>
      </c>
      <c r="J2346" s="52">
        <f>IFERROR(_xll.qlIndexFixing(Index1M,$H2346,TRUE,_xll.ohTrigger(RecalcTrigger,Trigger1M)),NA())</f>
        <v>2.8455984334577637E-2</v>
      </c>
      <c r="K2346" s="52">
        <f>IFERROR(_xll.qlIndexFixing(ONIndex1M,I2346,TRUE,_xll.ohTrigger(RecalcTrigger,Trigger1M)),NA())</f>
        <v>2.8435358379317321E-2</v>
      </c>
      <c r="L2346" s="52">
        <f>IFERROR(_xll.qlIndexFixing(Index3M,H2346,TRUE,_xll.ohTrigger(RecalcTrigger,Trigger3M)),NA())</f>
        <v>2.9659340377798795E-2</v>
      </c>
      <c r="M2346" s="52">
        <f>IFERROR(_xll.qlIndexFixing(ONIndex3M,I2346,TRUE,_xll.ohTrigger(RecalcTrigger,Trigger3M)),NA())</f>
        <v>2.958389857621313E-2</v>
      </c>
      <c r="N2346" s="52">
        <f>IFERROR(_xll.qlIndexFixing(Index6M,$H2346,TRUE,_xll.ohTrigger(RecalcTrigger,Trigger6M)),NA())</f>
        <v>3.0601536787625953E-2</v>
      </c>
      <c r="O2346" s="52">
        <f>IFERROR(_xll.qlIndexFixing(ONIndex6M,I2346,TRUE,_xll.ohTrigger(RecalcTrigger,Trigger6M)),NA())</f>
        <v>3.0435209590242707E-2</v>
      </c>
      <c r="P2346" s="52">
        <f>IFERROR(_xll.qlIndexFixing(Index1Y,$H2346,TRUE,_xll.ohTrigger(RecalcTrigger,Trigger1Y)),NA())</f>
        <v>3.2021120070264329E-2</v>
      </c>
      <c r="Q2346" s="52">
        <f>IFERROR(_xll.qlIndexFixing(ONIndex1Y,I2346,TRUE,_xll.ohTrigger(RecalcTrigger,Trigger1Y)),NA())</f>
        <v>3.1626568273228628E-2</v>
      </c>
    </row>
    <row r="2347" spans="2:17" x14ac:dyDescent="0.2">
      <c r="B2347" s="46" t="s">
        <v>51</v>
      </c>
      <c r="D2347" s="49">
        <f>_xll.qlCalendarAdvance(LocalCalendar,$D2346,B2347,"f",FALSE)</f>
        <v>55766</v>
      </c>
      <c r="E2347" s="49">
        <f>_xll.qlInterestRateIndexValueDate(IndexON,D2347)</f>
        <v>55766</v>
      </c>
      <c r="F2347" s="52">
        <f>IFERROR(_xll.qlIndexFixing(IndexON,D2347,TRUE,_xll.ohTrigger(RecalcTrigger,TriggerON)),NA())</f>
        <v>2.6896277078085618E-2</v>
      </c>
      <c r="H2347" s="49">
        <f>_xll.qlCalendarAdvance(IborCalendar,$H2346,B2347,"f",FALSE)</f>
        <v>55752</v>
      </c>
      <c r="I2347" s="49">
        <f>_xll.qlInterestRateIndexValueDate(Index1M,$H2347)</f>
        <v>55754</v>
      </c>
      <c r="J2347" s="52">
        <f>IFERROR(_xll.qlIndexFixing(Index1M,$H2347,TRUE,_xll.ohTrigger(RecalcTrigger,Trigger1M)),NA())</f>
        <v>2.8450557637978453E-2</v>
      </c>
      <c r="K2347" s="52">
        <f>IFERROR(_xll.qlIndexFixing(ONIndex1M,I2347,TRUE,_xll.ohTrigger(RecalcTrigger,Trigger1M)),NA())</f>
        <v>2.8430693042713617E-2</v>
      </c>
      <c r="L2347" s="52">
        <f>IFERROR(_xll.qlIndexFixing(Index3M,H2347,TRUE,_xll.ohTrigger(RecalcTrigger,Trigger3M)),NA())</f>
        <v>2.9653870068643354E-2</v>
      </c>
      <c r="M2347" s="52">
        <f>IFERROR(_xll.qlIndexFixing(ONIndex3M,I2347,TRUE,_xll.ohTrigger(RecalcTrigger,Trigger3M)),NA())</f>
        <v>2.9579343162713378E-2</v>
      </c>
      <c r="N2347" s="52">
        <f>IFERROR(_xll.qlIndexFixing(Index6M,$H2347,TRUE,_xll.ohTrigger(RecalcTrigger,Trigger6M)),NA())</f>
        <v>3.0595215942923006E-2</v>
      </c>
      <c r="O2347" s="52">
        <f>IFERROR(_xll.qlIndexFixing(ONIndex6M,I2347,TRUE,_xll.ohTrigger(RecalcTrigger,Trigger6M)),NA())</f>
        <v>3.0430891423238737E-2</v>
      </c>
      <c r="P2347" s="52">
        <f>IFERROR(_xll.qlIndexFixing(Index1Y,$H2347,TRUE,_xll.ohTrigger(RecalcTrigger,Trigger1Y)),NA())</f>
        <v>3.2017523209049693E-2</v>
      </c>
      <c r="Q2347" s="52">
        <f>IFERROR(_xll.qlIndexFixing(ONIndex1Y,I2347,TRUE,_xll.ohTrigger(RecalcTrigger,Trigger1Y)),NA())</f>
        <v>3.162364993367861E-2</v>
      </c>
    </row>
    <row r="2348" spans="2:17" x14ac:dyDescent="0.2">
      <c r="B2348" s="46" t="s">
        <v>51</v>
      </c>
      <c r="D2348" s="49">
        <f>_xll.qlCalendarAdvance(LocalCalendar,$D2347,B2348,"f",FALSE)</f>
        <v>55773</v>
      </c>
      <c r="E2348" s="49">
        <f>_xll.qlInterestRateIndexValueDate(IndexON,D2348)</f>
        <v>55773</v>
      </c>
      <c r="F2348" s="52">
        <f>IFERROR(_xll.qlIndexFixing(IndexON,D2348,TRUE,_xll.ohTrigger(RecalcTrigger,TriggerON)),NA())</f>
        <v>2.6891775741422208E-2</v>
      </c>
      <c r="H2348" s="49">
        <f>_xll.qlCalendarAdvance(IborCalendar,$H2347,B2348,"f",FALSE)</f>
        <v>55759</v>
      </c>
      <c r="I2348" s="49">
        <f>_xll.qlInterestRateIndexValueDate(Index1M,$H2348)</f>
        <v>55761</v>
      </c>
      <c r="J2348" s="52">
        <f>IFERROR(_xll.qlIndexFixing(Index1M,$H2348,TRUE,_xll.ohTrigger(RecalcTrigger,Trigger1M)),NA())</f>
        <v>2.8445124426636974E-2</v>
      </c>
      <c r="K2348" s="52">
        <f>IFERROR(_xll.qlIndexFixing(ONIndex1M,I2348,TRUE,_xll.ohTrigger(RecalcTrigger,Trigger1M)),NA())</f>
        <v>2.842528393874888E-2</v>
      </c>
      <c r="L2348" s="52">
        <f>IFERROR(_xll.qlIndexFixing(Index3M,H2348,TRUE,_xll.ohTrigger(RecalcTrigger,Trigger3M)),NA())</f>
        <v>2.964591721462374E-2</v>
      </c>
      <c r="M2348" s="52">
        <f>IFERROR(_xll.qlIndexFixing(ONIndex3M,I2348,TRUE,_xll.ohTrigger(RecalcTrigger,Trigger3M)),NA())</f>
        <v>2.9573949980492564E-2</v>
      </c>
      <c r="N2348" s="52">
        <f>IFERROR(_xll.qlIndexFixing(Index6M,$H2348,TRUE,_xll.ohTrigger(RecalcTrigger,Trigger6M)),NA())</f>
        <v>3.0587083664999952E-2</v>
      </c>
      <c r="O2348" s="52">
        <f>IFERROR(_xll.qlIndexFixing(ONIndex6M,I2348,TRUE,_xll.ohTrigger(RecalcTrigger,Trigger6M)),NA())</f>
        <v>3.0425652237853207E-2</v>
      </c>
      <c r="P2348" s="52">
        <f>IFERROR(_xll.qlIndexFixing(Index1Y,$H2348,TRUE,_xll.ohTrigger(RecalcTrigger,Trigger1Y)),NA())</f>
        <v>3.2008598401332397E-2</v>
      </c>
      <c r="Q2348" s="52">
        <f>IFERROR(_xll.qlIndexFixing(ONIndex1Y,I2348,TRUE,_xll.ohTrigger(RecalcTrigger,Trigger1Y)),NA())</f>
        <v>3.1619610036082157E-2</v>
      </c>
    </row>
    <row r="2349" spans="2:17" x14ac:dyDescent="0.2">
      <c r="B2349" s="46" t="s">
        <v>51</v>
      </c>
      <c r="D2349" s="49">
        <f>_xll.qlCalendarAdvance(LocalCalendar,$D2348,B2349,"f",FALSE)</f>
        <v>55780</v>
      </c>
      <c r="E2349" s="49">
        <f>_xll.qlInterestRateIndexValueDate(IndexON,D2349)</f>
        <v>55780</v>
      </c>
      <c r="F2349" s="52">
        <f>IFERROR(_xll.qlIndexFixing(IndexON,D2349,TRUE,_xll.ohTrigger(RecalcTrigger,TriggerON)),NA())</f>
        <v>2.6887282111074384E-2</v>
      </c>
      <c r="H2349" s="49">
        <f>_xll.qlCalendarAdvance(IborCalendar,$H2348,B2349,"f",FALSE)</f>
        <v>55766</v>
      </c>
      <c r="I2349" s="49">
        <f>_xll.qlInterestRateIndexValueDate(Index1M,$H2349)</f>
        <v>55768</v>
      </c>
      <c r="J2349" s="52">
        <f>IFERROR(_xll.qlIndexFixing(Index1M,$H2349,TRUE,_xll.ohTrigger(RecalcTrigger,Trigger1M)),NA())</f>
        <v>2.843968470056352E-2</v>
      </c>
      <c r="K2349" s="52">
        <f>IFERROR(_xll.qlIndexFixing(ONIndex1M,I2349,TRUE,_xll.ohTrigger(RecalcTrigger,Trigger1M)),NA())</f>
        <v>2.8419133742030311E-2</v>
      </c>
      <c r="L2349" s="52">
        <f>IFERROR(_xll.qlIndexFixing(Index3M,H2349,TRUE,_xll.ohTrigger(RecalcTrigger,Trigger3M)),NA())</f>
        <v>2.964043604827481E-2</v>
      </c>
      <c r="M2349" s="52">
        <f>IFERROR(_xll.qlIndexFixing(ONIndex3M,I2349,TRUE,_xll.ohTrigger(RecalcTrigger,Trigger3M)),NA())</f>
        <v>2.9567721813936743E-2</v>
      </c>
      <c r="N2349" s="52">
        <f>IFERROR(_xll.qlIndexFixing(Index6M,$H2349,TRUE,_xll.ohTrigger(RecalcTrigger,Trigger6M)),NA())</f>
        <v>3.058075269250056E-2</v>
      </c>
      <c r="O2349" s="52">
        <f>IFERROR(_xll.qlIndexFixing(ONIndex6M,I2349,TRUE,_xll.ohTrigger(RecalcTrigger,Trigger6M)),NA())</f>
        <v>3.0419495068265689E-2</v>
      </c>
      <c r="P2349" s="52">
        <f>IFERROR(_xll.qlIndexFixing(Index1Y,$H2349,TRUE,_xll.ohTrigger(RecalcTrigger,Trigger1Y)),NA())</f>
        <v>3.2007082819674959E-2</v>
      </c>
      <c r="Q2349" s="52">
        <f>IFERROR(_xll.qlIndexFixing(ONIndex1Y,I2349,TRUE,_xll.ohTrigger(RecalcTrigger,Trigger1Y)),NA())</f>
        <v>3.1614453717789814E-2</v>
      </c>
    </row>
    <row r="2350" spans="2:17" x14ac:dyDescent="0.2">
      <c r="B2350" s="46" t="s">
        <v>51</v>
      </c>
      <c r="D2350" s="49">
        <f>_xll.qlCalendarAdvance(LocalCalendar,$D2349,B2350,"f",FALSE)</f>
        <v>55787</v>
      </c>
      <c r="E2350" s="49">
        <f>_xll.qlInterestRateIndexValueDate(IndexON,D2350)</f>
        <v>55787</v>
      </c>
      <c r="F2350" s="52">
        <f>IFERROR(_xll.qlIndexFixing(IndexON,D2350,TRUE,_xll.ohTrigger(RecalcTrigger,TriggerON)),NA())</f>
        <v>2.6882796186802338E-2</v>
      </c>
      <c r="H2350" s="49">
        <f>_xll.qlCalendarAdvance(IborCalendar,$H2349,B2350,"f",FALSE)</f>
        <v>55773</v>
      </c>
      <c r="I2350" s="49">
        <f>_xll.qlInterestRateIndexValueDate(Index1M,$H2350)</f>
        <v>55775</v>
      </c>
      <c r="J2350" s="52">
        <f>IFERROR(_xll.qlIndexFixing(Index1M,$H2350,TRUE,_xll.ohTrigger(RecalcTrigger,Trigger1M)),NA())</f>
        <v>2.8434970852422581E-2</v>
      </c>
      <c r="K2350" s="52">
        <f>IFERROR(_xll.qlIndexFixing(ONIndex1M,I2350,TRUE,_xll.ohTrigger(RecalcTrigger,Trigger1M)),NA())</f>
        <v>2.8413712524288925E-2</v>
      </c>
      <c r="L2350" s="52">
        <f>IFERROR(_xll.qlIndexFixing(Index3M,H2350,TRUE,_xll.ohTrigger(RecalcTrigger,Trigger3M)),NA())</f>
        <v>2.9634948047869043E-2</v>
      </c>
      <c r="M2350" s="52">
        <f>IFERROR(_xll.qlIndexFixing(ONIndex3M,I2350,TRUE,_xll.ohTrigger(RecalcTrigger,Trigger3M)),NA())</f>
        <v>2.9562315975546483E-2</v>
      </c>
      <c r="N2350" s="52">
        <f>IFERROR(_xll.qlIndexFixing(Index6M,$H2350,TRUE,_xll.ohTrigger(RecalcTrigger,Trigger6M)),NA())</f>
        <v>3.0575316415832398E-2</v>
      </c>
      <c r="O2350" s="52">
        <f>IFERROR(_xll.qlIndexFixing(ONIndex6M,I2350,TRUE,_xll.ohTrigger(RecalcTrigger,Trigger6M)),NA())</f>
        <v>3.0414240971587958E-2</v>
      </c>
      <c r="P2350" s="52">
        <f>IFERROR(_xll.qlIndexFixing(Index1Y,$H2350,TRUE,_xll.ohTrigger(RecalcTrigger,Trigger1Y)),NA())</f>
        <v>3.2002364533343507E-2</v>
      </c>
      <c r="Q2350" s="52">
        <f>IFERROR(_xll.qlIndexFixing(ONIndex1Y,I2350,TRUE,_xll.ohTrigger(RecalcTrigger,Trigger1Y)),NA())</f>
        <v>3.161037751681306E-2</v>
      </c>
    </row>
    <row r="2351" spans="2:17" x14ac:dyDescent="0.2">
      <c r="B2351" s="46" t="s">
        <v>51</v>
      </c>
      <c r="D2351" s="49">
        <f>_xll.qlCalendarAdvance(LocalCalendar,$D2350,B2351,"f",FALSE)</f>
        <v>55794</v>
      </c>
      <c r="E2351" s="49">
        <f>_xll.qlInterestRateIndexValueDate(IndexON,D2351)</f>
        <v>55794</v>
      </c>
      <c r="F2351" s="52">
        <f>IFERROR(_xll.qlIndexFixing(IndexON,D2351,TRUE,_xll.ohTrigger(RecalcTrigger,TriggerON)),NA())</f>
        <v>2.6878317968366261E-2</v>
      </c>
      <c r="H2351" s="49">
        <f>_xll.qlCalendarAdvance(IborCalendar,$H2350,B2351,"f",FALSE)</f>
        <v>55780</v>
      </c>
      <c r="I2351" s="49">
        <f>_xll.qlInterestRateIndexValueDate(Index1M,$H2351)</f>
        <v>55782</v>
      </c>
      <c r="J2351" s="52">
        <f>IFERROR(_xll.qlIndexFixing(Index1M,$H2351,TRUE,_xll.ohTrigger(RecalcTrigger,Trigger1M)),NA())</f>
        <v>2.8428785704254188E-2</v>
      </c>
      <c r="K2351" s="52">
        <f>IFERROR(_xll.qlIndexFixing(ONIndex1M,I2351,TRUE,_xll.ohTrigger(RecalcTrigger,Trigger1M)),NA())</f>
        <v>2.8408284803935757E-2</v>
      </c>
      <c r="L2351" s="52">
        <f>IFERROR(_xll.qlIndexFixing(Index3M,H2351,TRUE,_xll.ohTrigger(RecalcTrigger,Trigger3M)),NA())</f>
        <v>2.9629453213435429E-2</v>
      </c>
      <c r="M2351" s="52">
        <f>IFERROR(_xll.qlIndexFixing(ONIndex3M,I2351,TRUE,_xll.ohTrigger(RecalcTrigger,Trigger3M)),NA())</f>
        <v>2.9556903344989394E-2</v>
      </c>
      <c r="N2351" s="52">
        <f>IFERROR(_xll.qlIndexFixing(Index6M,$H2351,TRUE,_xll.ohTrigger(RecalcTrigger,Trigger6M)),NA())</f>
        <v>3.0569872071923215E-2</v>
      </c>
      <c r="O2351" s="52">
        <f>IFERROR(_xll.qlIndexFixing(ONIndex6M,I2351,TRUE,_xll.ohTrigger(RecalcTrigger,Trigger6M)),NA())</f>
        <v>3.0408978913678553E-2</v>
      </c>
      <c r="P2351" s="52">
        <f>IFERROR(_xll.qlIndexFixing(Index1Y,$H2351,TRUE,_xll.ohTrigger(RecalcTrigger,Trigger1Y)),NA())</f>
        <v>3.1997626646066674E-2</v>
      </c>
      <c r="Q2351" s="52">
        <f>IFERROR(_xll.qlIndexFixing(ONIndex1Y,I2351,TRUE,_xll.ohTrigger(RecalcTrigger,Trigger1Y)),NA())</f>
        <v>3.1606282307974354E-2</v>
      </c>
    </row>
    <row r="2352" spans="2:17" x14ac:dyDescent="0.2">
      <c r="B2352" s="46" t="s">
        <v>51</v>
      </c>
      <c r="D2352" s="49">
        <f>_xll.qlCalendarAdvance(LocalCalendar,$D2351,B2352,"f",FALSE)</f>
        <v>55801</v>
      </c>
      <c r="E2352" s="49">
        <f>_xll.qlInterestRateIndexValueDate(IndexON,D2352)</f>
        <v>55801</v>
      </c>
      <c r="F2352" s="52">
        <f>IFERROR(_xll.qlIndexFixing(IndexON,D2352,TRUE,_xll.ohTrigger(RecalcTrigger,TriggerON)),NA())</f>
        <v>2.6873847456325706E-2</v>
      </c>
      <c r="H2352" s="49">
        <f>_xll.qlCalendarAdvance(IborCalendar,$H2351,B2352,"f",FALSE)</f>
        <v>55787</v>
      </c>
      <c r="I2352" s="49">
        <f>_xll.qlInterestRateIndexValueDate(Index1M,$H2352)</f>
        <v>55789</v>
      </c>
      <c r="J2352" s="52">
        <f>IFERROR(_xll.qlIndexFixing(Index1M,$H2352,TRUE,_xll.ohTrigger(RecalcTrigger,Trigger1M)),NA())</f>
        <v>2.8423326434038942E-2</v>
      </c>
      <c r="K2352" s="52">
        <f>IFERROR(_xll.qlIndexFixing(ONIndex1M,I2352,TRUE,_xll.ohTrigger(RecalcTrigger,Trigger1M)),NA())</f>
        <v>2.8402850580970807E-2</v>
      </c>
      <c r="L2352" s="52">
        <f>IFERROR(_xll.qlIndexFixing(Index3M,H2352,TRUE,_xll.ohTrigger(RecalcTrigger,Trigger3M)),NA())</f>
        <v>2.9623951545004711E-2</v>
      </c>
      <c r="M2352" s="52">
        <f>IFERROR(_xll.qlIndexFixing(ONIndex3M,I2352,TRUE,_xll.ohTrigger(RecalcTrigger,Trigger3M)),NA())</f>
        <v>2.9551483922292121E-2</v>
      </c>
      <c r="N2352" s="52">
        <f>IFERROR(_xll.qlIndexFixing(Index6M,$H2352,TRUE,_xll.ohTrigger(RecalcTrigger,Trigger6M)),NA())</f>
        <v>3.0564419660838379E-2</v>
      </c>
      <c r="O2352" s="52">
        <f>IFERROR(_xll.qlIndexFixing(ONIndex6M,I2352,TRUE,_xll.ohTrigger(RecalcTrigger,Trigger6M)),NA())</f>
        <v>3.0403708894377601E-2</v>
      </c>
      <c r="P2352" s="52">
        <f>IFERROR(_xll.qlIndexFixing(Index1Y,$H2352,TRUE,_xll.ohTrigger(RecalcTrigger,Trigger1Y)),NA())</f>
        <v>3.1992869158120191E-2</v>
      </c>
      <c r="Q2352" s="52">
        <f>IFERROR(_xll.qlIndexFixing(ONIndex1Y,I2352,TRUE,_xll.ohTrigger(RecalcTrigger,Trigger1Y)),NA())</f>
        <v>3.1602168091193761E-2</v>
      </c>
    </row>
    <row r="2353" spans="2:17" x14ac:dyDescent="0.2">
      <c r="B2353" s="46" t="s">
        <v>51</v>
      </c>
      <c r="D2353" s="49">
        <f>_xll.qlCalendarAdvance(LocalCalendar,$D2352,B2353,"f",FALSE)</f>
        <v>55808</v>
      </c>
      <c r="E2353" s="49">
        <f>_xll.qlInterestRateIndexValueDate(IndexON,D2353)</f>
        <v>55808</v>
      </c>
      <c r="F2353" s="52">
        <f>IFERROR(_xll.qlIndexFixing(IndexON,D2353,TRUE,_xll.ohTrigger(RecalcTrigger,TriggerON)),NA())</f>
        <v>2.6869384650280992E-2</v>
      </c>
      <c r="H2353" s="49">
        <f>_xll.qlCalendarAdvance(IborCalendar,$H2352,B2353,"f",FALSE)</f>
        <v>55794</v>
      </c>
      <c r="I2353" s="49">
        <f>_xll.qlInterestRateIndexValueDate(Index1M,$H2353)</f>
        <v>55796</v>
      </c>
      <c r="J2353" s="52">
        <f>IFERROR(_xll.qlIndexFixing(Index1M,$H2353,TRUE,_xll.ohTrigger(RecalcTrigger,Trigger1M)),NA())</f>
        <v>2.8417860649125236E-2</v>
      </c>
      <c r="K2353" s="52">
        <f>IFERROR(_xll.qlIndexFixing(ONIndex1M,I2353,TRUE,_xll.ohTrigger(RecalcTrigger,Trigger1M)),NA())</f>
        <v>2.8397409855314137E-2</v>
      </c>
      <c r="L2353" s="52">
        <f>IFERROR(_xll.qlIndexFixing(Index3M,H2353,TRUE,_xll.ohTrigger(RecalcTrigger,Trigger3M)),NA())</f>
        <v>2.9620904668384448E-2</v>
      </c>
      <c r="M2353" s="52">
        <f>IFERROR(_xll.qlIndexFixing(ONIndex3M,I2353,TRUE,_xll.ohTrigger(RecalcTrigger,Trigger3M)),NA())</f>
        <v>2.954605770742802E-2</v>
      </c>
      <c r="N2353" s="52">
        <f>IFERROR(_xll.qlIndexFixing(Index6M,$H2353,TRUE,_xll.ohTrigger(RecalcTrigger,Trigger6M)),NA())</f>
        <v>3.0563446634767889E-2</v>
      </c>
      <c r="O2353" s="52">
        <f>IFERROR(_xll.qlIndexFixing(ONIndex6M,I2353,TRUE,_xll.ohTrigger(RecalcTrigger,Trigger6M)),NA())</f>
        <v>3.0398430913791685E-2</v>
      </c>
      <c r="P2353" s="52">
        <f>IFERROR(_xll.qlIndexFixing(Index1Y,$H2353,TRUE,_xll.ohTrigger(RecalcTrigger,Trigger1Y)),NA())</f>
        <v>3.1988092069780025E-2</v>
      </c>
      <c r="Q2353" s="52">
        <f>IFERROR(_xll.qlIndexFixing(ONIndex1Y,I2353,TRUE,_xll.ohTrigger(RecalcTrigger,Trigger1Y)),NA())</f>
        <v>3.1598034866471281E-2</v>
      </c>
    </row>
    <row r="2354" spans="2:17" x14ac:dyDescent="0.2">
      <c r="B2354" s="46" t="s">
        <v>51</v>
      </c>
      <c r="D2354" s="49">
        <f>_xll.qlCalendarAdvance(LocalCalendar,$D2353,B2354,"f",FALSE)</f>
        <v>55815</v>
      </c>
      <c r="E2354" s="49">
        <f>_xll.qlInterestRateIndexValueDate(IndexON,D2354)</f>
        <v>55815</v>
      </c>
      <c r="F2354" s="52">
        <f>IFERROR(_xll.qlIndexFixing(IndexON,D2354,TRUE,_xll.ohTrigger(RecalcTrigger,TriggerON)),NA())</f>
        <v>2.6864929550471928E-2</v>
      </c>
      <c r="H2354" s="49">
        <f>_xll.qlCalendarAdvance(IborCalendar,$H2353,B2354,"f",FALSE)</f>
        <v>55801</v>
      </c>
      <c r="I2354" s="49">
        <f>_xll.qlInterestRateIndexValueDate(Index1M,$H2354)</f>
        <v>55803</v>
      </c>
      <c r="J2354" s="52">
        <f>IFERROR(_xll.qlIndexFixing(Index1M,$H2354,TRUE,_xll.ohTrigger(RecalcTrigger,Trigger1M)),NA())</f>
        <v>2.8413117157613799E-2</v>
      </c>
      <c r="K2354" s="52">
        <f>IFERROR(_xll.qlIndexFixing(ONIndex1M,I2354,TRUE,_xll.ohTrigger(RecalcTrigger,Trigger1M)),NA())</f>
        <v>2.8392692750440762E-2</v>
      </c>
      <c r="L2354" s="52">
        <f>IFERROR(_xll.qlIndexFixing(Index3M,H2354,TRUE,_xll.ohTrigger(RecalcTrigger,Trigger3M)),NA())</f>
        <v>2.9615386511055924E-2</v>
      </c>
      <c r="M2354" s="52">
        <f>IFERROR(_xll.qlIndexFixing(ONIndex3M,I2354,TRUE,_xll.ohTrigger(RecalcTrigger,Trigger3M)),NA())</f>
        <v>2.9541448241832136E-2</v>
      </c>
      <c r="N2354" s="52">
        <f>IFERROR(_xll.qlIndexFixing(Index6M,$H2354,TRUE,_xll.ohTrigger(RecalcTrigger,Trigger6M)),NA())</f>
        <v>3.0554387188030527E-2</v>
      </c>
      <c r="O2354" s="52">
        <f>IFERROR(_xll.qlIndexFixing(ONIndex6M,I2354,TRUE,_xll.ohTrigger(RecalcTrigger,Trigger6M)),NA())</f>
        <v>3.0394049925146494E-2</v>
      </c>
      <c r="P2354" s="52">
        <f>IFERROR(_xll.qlIndexFixing(Index1Y,$H2354,TRUE,_xll.ohTrigger(RecalcTrigger,Trigger1Y)),NA())</f>
        <v>3.1984345300074088E-2</v>
      </c>
      <c r="Q2354" s="52">
        <f>IFERROR(_xll.qlIndexFixing(ONIndex1Y,I2354,TRUE,_xll.ohTrigger(RecalcTrigger,Trigger1Y)),NA())</f>
        <v>3.1594971450090714E-2</v>
      </c>
    </row>
    <row r="2355" spans="2:17" x14ac:dyDescent="0.2">
      <c r="B2355" s="46" t="s">
        <v>51</v>
      </c>
      <c r="D2355" s="49">
        <f>_xll.qlCalendarAdvance(LocalCalendar,$D2354,B2355,"f",FALSE)</f>
        <v>55822</v>
      </c>
      <c r="E2355" s="49">
        <f>_xll.qlInterestRateIndexValueDate(IndexON,D2355)</f>
        <v>55822</v>
      </c>
      <c r="F2355" s="52">
        <f>IFERROR(_xll.qlIndexFixing(IndexON,D2355,TRUE,_xll.ohTrigger(RecalcTrigger,TriggerON)),NA())</f>
        <v>2.6860482156738641E-2</v>
      </c>
      <c r="H2355" s="49">
        <f>_xll.qlCalendarAdvance(IborCalendar,$H2354,B2355,"f",FALSE)</f>
        <v>55808</v>
      </c>
      <c r="I2355" s="49">
        <f>_xll.qlInterestRateIndexValueDate(Index1M,$H2355)</f>
        <v>55810</v>
      </c>
      <c r="J2355" s="52">
        <f>IFERROR(_xll.qlIndexFixing(Index1M,$H2355,TRUE,_xll.ohTrigger(RecalcTrigger,Trigger1M)),NA())</f>
        <v>2.8406909535254026E-2</v>
      </c>
      <c r="K2355" s="52">
        <f>IFERROR(_xll.qlIndexFixing(ONIndex1M,I2355,TRUE,_xll.ohTrigger(RecalcTrigger,Trigger1M)),NA())</f>
        <v>2.8386508896085516E-2</v>
      </c>
      <c r="L2355" s="52">
        <f>IFERROR(_xll.qlIndexFixing(Index3M,H2355,TRUE,_xll.ohTrigger(RecalcTrigger,Trigger3M)),NA())</f>
        <v>2.9610680089182263E-2</v>
      </c>
      <c r="M2355" s="52">
        <f>IFERROR(_xll.qlIndexFixing(ONIndex3M,I2355,TRUE,_xll.ohTrigger(RecalcTrigger,Trigger3M)),NA())</f>
        <v>2.9535184901279266E-2</v>
      </c>
      <c r="N2355" s="52">
        <f>IFERROR(_xll.qlIndexFixing(Index6M,$H2355,TRUE,_xll.ohTrigger(RecalcTrigger,Trigger6M)),NA())</f>
        <v>3.0548909538315176E-2</v>
      </c>
      <c r="O2355" s="52">
        <f>IFERROR(_xll.qlIndexFixing(ONIndex6M,I2355,TRUE,_xll.ohTrigger(RecalcTrigger,Trigger6M)),NA())</f>
        <v>3.0387851068578442E-2</v>
      </c>
      <c r="P2355" s="52">
        <f>IFERROR(_xll.qlIndexFixing(Index1Y,$H2355,TRUE,_xll.ohTrigger(RecalcTrigger,Trigger1Y)),NA())</f>
        <v>3.197847909303124E-2</v>
      </c>
      <c r="Q2355" s="52">
        <f>IFERROR(_xll.qlIndexFixing(ONIndex1Y,I2355,TRUE,_xll.ohTrigger(RecalcTrigger,Trigger1Y)),NA())</f>
        <v>3.1589711393387176E-2</v>
      </c>
    </row>
    <row r="2356" spans="2:17" x14ac:dyDescent="0.2">
      <c r="B2356" s="46" t="s">
        <v>51</v>
      </c>
      <c r="D2356" s="49">
        <f>_xll.qlCalendarAdvance(LocalCalendar,$D2355,B2356,"f",FALSE)</f>
        <v>55829</v>
      </c>
      <c r="E2356" s="49">
        <f>_xll.qlInterestRateIndexValueDate(IndexON,D2356)</f>
        <v>55829</v>
      </c>
      <c r="F2356" s="52">
        <f>IFERROR(_xll.qlIndexFixing(IndexON,D2356,TRUE,_xll.ohTrigger(RecalcTrigger,TriggerON)),NA())</f>
        <v>2.6856042469081132E-2</v>
      </c>
      <c r="H2356" s="49">
        <f>_xll.qlCalendarAdvance(IborCalendar,$H2355,B2356,"f",FALSE)</f>
        <v>55815</v>
      </c>
      <c r="I2356" s="49">
        <f>_xll.qlInterestRateIndexValueDate(Index1M,$H2356)</f>
        <v>55817</v>
      </c>
      <c r="J2356" s="52">
        <f>IFERROR(_xll.qlIndexFixing(Index1M,$H2356,TRUE,_xll.ohTrigger(RecalcTrigger,Trigger1M)),NA())</f>
        <v>2.8401424206317149E-2</v>
      </c>
      <c r="K2356" s="52">
        <f>IFERROR(_xll.qlIndexFixing(ONIndex1M,I2356,TRUE,_xll.ohTrigger(RecalcTrigger,Trigger1M)),NA())</f>
        <v>2.8381048662566855E-2</v>
      </c>
      <c r="L2356" s="52">
        <f>IFERROR(_xll.qlIndexFixing(Index3M,H2356,TRUE,_xll.ohTrigger(RecalcTrigger,Trigger3M)),NA())</f>
        <v>2.9604329690425788E-2</v>
      </c>
      <c r="M2356" s="52">
        <f>IFERROR(_xll.qlIndexFixing(ONIndex3M,I2356,TRUE,_xll.ohTrigger(RecalcTrigger,Trigger3M)),NA())</f>
        <v>2.9529738309994613E-2</v>
      </c>
      <c r="N2356" s="52">
        <f>IFERROR(_xll.qlIndexFixing(Index6M,$H2356,TRUE,_xll.ohTrigger(RecalcTrigger,Trigger6M)),NA())</f>
        <v>3.0543423821093599E-2</v>
      </c>
      <c r="O2356" s="52">
        <f>IFERROR(_xll.qlIndexFixing(ONIndex6M,I2356,TRUE,_xll.ohTrigger(RecalcTrigger,Trigger6M)),NA())</f>
        <v>3.0382549204004405E-2</v>
      </c>
      <c r="P2356" s="52">
        <f>IFERROR(_xll.qlIndexFixing(Index1Y,$H2356,TRUE,_xll.ohTrigger(RecalcTrigger,Trigger1Y)),NA())</f>
        <v>3.1973643205180639E-2</v>
      </c>
      <c r="Q2356" s="52">
        <f>IFERROR(_xll.qlIndexFixing(ONIndex1Y,I2356,TRUE,_xll.ohTrigger(RecalcTrigger,Trigger1Y)),NA())</f>
        <v>3.1585521144945616E-2</v>
      </c>
    </row>
    <row r="2357" spans="2:17" x14ac:dyDescent="0.2">
      <c r="B2357" s="46" t="s">
        <v>51</v>
      </c>
      <c r="D2357" s="49">
        <f>_xll.qlCalendarAdvance(LocalCalendar,$D2356,B2357,"f",FALSE)</f>
        <v>55836</v>
      </c>
      <c r="E2357" s="49">
        <f>_xll.qlInterestRateIndexValueDate(IndexON,D2357)</f>
        <v>55836</v>
      </c>
      <c r="F2357" s="52">
        <f>IFERROR(_xll.qlIndexFixing(IndexON,D2357,TRUE,_xll.ohTrigger(RecalcTrigger,TriggerON)),NA())</f>
        <v>2.68516104874994E-2</v>
      </c>
      <c r="H2357" s="49">
        <f>_xll.qlCalendarAdvance(IborCalendar,$H2356,B2357,"f",FALSE)</f>
        <v>55822</v>
      </c>
      <c r="I2357" s="49">
        <f>_xll.qlInterestRateIndexValueDate(Index1M,$H2357)</f>
        <v>55824</v>
      </c>
      <c r="J2357" s="52">
        <f>IFERROR(_xll.qlIndexFixing(Index1M,$H2357,TRUE,_xll.ohTrigger(RecalcTrigger,Trigger1M)),NA())</f>
        <v>2.8395932362712754E-2</v>
      </c>
      <c r="K2357" s="52">
        <f>IFERROR(_xll.qlIndexFixing(ONIndex1M,I2357,TRUE,_xll.ohTrigger(RecalcTrigger,Trigger1M)),NA())</f>
        <v>2.8375581926356475E-2</v>
      </c>
      <c r="L2357" s="52">
        <f>IFERROR(_xll.qlIndexFixing(Index3M,H2357,TRUE,_xll.ohTrigger(RecalcTrigger,Trigger3M)),NA())</f>
        <v>2.9598791027178599E-2</v>
      </c>
      <c r="M2357" s="52">
        <f>IFERROR(_xll.qlIndexFixing(ONIndex3M,I2357,TRUE,_xll.ohTrigger(RecalcTrigger,Trigger3M)),NA())</f>
        <v>2.9524284926543132E-2</v>
      </c>
      <c r="N2357" s="52">
        <f>IFERROR(_xll.qlIndexFixing(Index6M,$H2357,TRUE,_xll.ohTrigger(RecalcTrigger,Trigger6M)),NA())</f>
        <v>3.0537036600066129E-2</v>
      </c>
      <c r="O2357" s="52">
        <f>IFERROR(_xll.qlIndexFixing(ONIndex6M,I2357,TRUE,_xll.ohTrigger(RecalcTrigger,Trigger6M)),NA())</f>
        <v>3.0377239378145404E-2</v>
      </c>
      <c r="P2357" s="52">
        <f>IFERROR(_xll.qlIndexFixing(Index1Y,$H2357,TRUE,_xll.ohTrigger(RecalcTrigger,Trigger1Y)),NA())</f>
        <v>3.1968787718053511E-2</v>
      </c>
      <c r="Q2357" s="52">
        <f>IFERROR(_xll.qlIndexFixing(ONIndex1Y,I2357,TRUE,_xll.ohTrigger(RecalcTrigger,Trigger1Y)),NA())</f>
        <v>3.158131188861546E-2</v>
      </c>
    </row>
    <row r="2358" spans="2:17" x14ac:dyDescent="0.2">
      <c r="B2358" s="46" t="s">
        <v>51</v>
      </c>
      <c r="D2358" s="49">
        <f>_xll.qlCalendarAdvance(LocalCalendar,$D2357,B2358,"f",FALSE)</f>
        <v>55843</v>
      </c>
      <c r="E2358" s="49">
        <f>_xll.qlInterestRateIndexValueDate(IndexON,D2358)</f>
        <v>55843</v>
      </c>
      <c r="F2358" s="52">
        <f>IFERROR(_xll.qlIndexFixing(IndexON,D2358,TRUE,_xll.ohTrigger(RecalcTrigger,TriggerON)),NA())</f>
        <v>2.6847186212073382E-2</v>
      </c>
      <c r="H2358" s="49">
        <f>_xll.qlCalendarAdvance(IborCalendar,$H2357,B2358,"f",FALSE)</f>
        <v>55829</v>
      </c>
      <c r="I2358" s="49">
        <f>_xll.qlInterestRateIndexValueDate(Index1M,$H2358)</f>
        <v>55831</v>
      </c>
      <c r="J2358" s="52">
        <f>IFERROR(_xll.qlIndexFixing(Index1M,$H2358,TRUE,_xll.ohTrigger(RecalcTrigger,Trigger1M)),NA())</f>
        <v>2.8390434004458898E-2</v>
      </c>
      <c r="K2358" s="52">
        <f>IFERROR(_xll.qlIndexFixing(ONIndex1M,I2358,TRUE,_xll.ohTrigger(RecalcTrigger,Trigger1M)),NA())</f>
        <v>2.8370835230167035E-2</v>
      </c>
      <c r="L2358" s="52">
        <f>IFERROR(_xll.qlIndexFixing(Index3M,H2358,TRUE,_xll.ohTrigger(RecalcTrigger,Trigger3M)),NA())</f>
        <v>2.9593245528682446E-2</v>
      </c>
      <c r="M2358" s="52">
        <f>IFERROR(_xll.qlIndexFixing(ONIndex3M,I2358,TRUE,_xll.ohTrigger(RecalcTrigger,Trigger3M)),NA())</f>
        <v>2.951964456352929E-2</v>
      </c>
      <c r="N2358" s="52">
        <f>IFERROR(_xll.qlIndexFixing(Index6M,$H2358,TRUE,_xll.ohTrigger(RecalcTrigger,Trigger6M)),NA())</f>
        <v>3.0531535787300838E-2</v>
      </c>
      <c r="O2358" s="52">
        <f>IFERROR(_xll.qlIndexFixing(ONIndex6M,I2358,TRUE,_xll.ohTrigger(RecalcTrigger,Trigger6M)),NA())</f>
        <v>3.0372822478366146E-2</v>
      </c>
      <c r="P2358" s="52">
        <f>IFERROR(_xll.qlIndexFixing(Index1Y,$H2358,TRUE,_xll.ohTrigger(RecalcTrigger,Trigger1Y)),NA())</f>
        <v>3.1963912631931907E-2</v>
      </c>
      <c r="Q2358" s="52">
        <f>IFERROR(_xll.qlIndexFixing(ONIndex1Y,I2358,TRUE,_xll.ohTrigger(RecalcTrigger,Trigger1Y)),NA())</f>
        <v>3.1578165535550706E-2</v>
      </c>
    </row>
    <row r="2359" spans="2:17" x14ac:dyDescent="0.2">
      <c r="B2359" s="46" t="s">
        <v>51</v>
      </c>
      <c r="D2359" s="49">
        <f>_xll.qlCalendarAdvance(LocalCalendar,$D2358,B2359,"f",FALSE)</f>
        <v>55850</v>
      </c>
      <c r="E2359" s="49">
        <f>_xll.qlInterestRateIndexValueDate(IndexON,D2359)</f>
        <v>55850</v>
      </c>
      <c r="F2359" s="52">
        <f>IFERROR(_xll.qlIndexFixing(IndexON,D2359,TRUE,_xll.ohTrigger(RecalcTrigger,TriggerON)),NA())</f>
        <v>2.6843455206728706E-2</v>
      </c>
      <c r="H2359" s="49">
        <f>_xll.qlCalendarAdvance(IborCalendar,$H2358,B2359,"f",FALSE)</f>
        <v>55836</v>
      </c>
      <c r="I2359" s="49">
        <f>_xll.qlInterestRateIndexValueDate(Index1M,$H2359)</f>
        <v>55838</v>
      </c>
      <c r="J2359" s="52">
        <f>IFERROR(_xll.qlIndexFixing(Index1M,$H2359,TRUE,_xll.ohTrigger(RecalcTrigger,Trigger1M)),NA())</f>
        <v>2.8384929131571045E-2</v>
      </c>
      <c r="K2359" s="52">
        <f>IFERROR(_xll.qlIndexFixing(ONIndex1M,I2359,TRUE,_xll.ohTrigger(RecalcTrigger,Trigger1M)),NA())</f>
        <v>2.8364628946100368E-2</v>
      </c>
      <c r="L2359" s="52">
        <f>IFERROR(_xll.qlIndexFixing(Index3M,H2359,TRUE,_xll.ohTrigger(RecalcTrigger,Trigger3M)),NA())</f>
        <v>2.9588507996980453E-2</v>
      </c>
      <c r="M2359" s="52">
        <f>IFERROR(_xll.qlIndexFixing(ONIndex3M,I2359,TRUE,_xll.ohTrigger(RecalcTrigger,Trigger3M)),NA())</f>
        <v>2.9513357783219618E-2</v>
      </c>
      <c r="N2359" s="52">
        <f>IFERROR(_xll.qlIndexFixing(Index6M,$H2359,TRUE,_xll.ohTrigger(RecalcTrigger,Trigger6M)),NA())</f>
        <v>3.052602690782184E-2</v>
      </c>
      <c r="O2359" s="52">
        <f>IFERROR(_xll.qlIndexFixing(ONIndex6M,I2359,TRUE,_xll.ohTrigger(RecalcTrigger,Trigger6M)),NA())</f>
        <v>3.0366595842385991E-2</v>
      </c>
      <c r="P2359" s="52">
        <f>IFERROR(_xll.qlIndexFixing(Index1Y,$H2359,TRUE,_xll.ohTrigger(RecalcTrigger,Trigger1Y)),NA())</f>
        <v>3.1959017947098982E-2</v>
      </c>
      <c r="Q2359" s="52">
        <f>IFERROR(_xll.qlIndexFixing(ONIndex1Y,I2359,TRUE,_xll.ohTrigger(RecalcTrigger,Trigger1Y)),NA())</f>
        <v>3.1572836352289357E-2</v>
      </c>
    </row>
    <row r="2360" spans="2:17" x14ac:dyDescent="0.2">
      <c r="B2360" s="46" t="s">
        <v>51</v>
      </c>
      <c r="D2360" s="49">
        <f>_xll.qlCalendarAdvance(LocalCalendar,$D2359,B2360,"f",FALSE)</f>
        <v>55857</v>
      </c>
      <c r="E2360" s="49">
        <f>_xll.qlInterestRateIndexValueDate(IndexON,D2360)</f>
        <v>55857</v>
      </c>
      <c r="F2360" s="52">
        <f>IFERROR(_xll.qlIndexFixing(IndexON,D2360,TRUE,_xll.ohTrigger(RecalcTrigger,TriggerON)),NA())</f>
        <v>2.6838360779768422E-2</v>
      </c>
      <c r="H2360" s="49">
        <f>_xll.qlCalendarAdvance(IborCalendar,$H2359,B2360,"f",FALSE)</f>
        <v>55843</v>
      </c>
      <c r="I2360" s="49">
        <f>_xll.qlInterestRateIndexValueDate(Index1M,$H2360)</f>
        <v>55845</v>
      </c>
      <c r="J2360" s="52">
        <f>IFERROR(_xll.qlIndexFixing(Index1M,$H2360,TRUE,_xll.ohTrigger(RecalcTrigger,Trigger1M)),NA())</f>
        <v>2.8379417744049198E-2</v>
      </c>
      <c r="K2360" s="52">
        <f>IFERROR(_xll.qlIndexFixing(ONIndex1M,I2360,TRUE,_xll.ohTrigger(RecalcTrigger,Trigger1M)),NA())</f>
        <v>2.8359142702027995E-2</v>
      </c>
      <c r="L2360" s="52">
        <f>IFERROR(_xll.qlIndexFixing(Index3M,H2360,TRUE,_xll.ohTrigger(RecalcTrigger,Trigger3M)),NA())</f>
        <v>2.9582134026067412E-2</v>
      </c>
      <c r="M2360" s="52">
        <f>IFERROR(_xll.qlIndexFixing(ONIndex3M,I2360,TRUE,_xll.ohTrigger(RecalcTrigger,Trigger3M)),NA())</f>
        <v>2.9507884023320941E-2</v>
      </c>
      <c r="N2360" s="52">
        <f>IFERROR(_xll.qlIndexFixing(Index6M,$H2360,TRUE,_xll.ohTrigger(RecalcTrigger,Trigger6M)),NA())</f>
        <v>3.0520509961691852E-2</v>
      </c>
      <c r="O2360" s="52">
        <f>IFERROR(_xll.qlIndexFixing(ONIndex6M,I2360,TRUE,_xll.ohTrigger(RecalcTrigger,Trigger6M)),NA())</f>
        <v>3.0361262132538869E-2</v>
      </c>
      <c r="P2360" s="52">
        <f>IFERROR(_xll.qlIndexFixing(Index1Y,$H2360,TRUE,_xll.ohTrigger(RecalcTrigger,Trigger1Y)),NA())</f>
        <v>3.1954103663839856E-2</v>
      </c>
      <c r="Q2360" s="52">
        <f>IFERROR(_xll.qlIndexFixing(ONIndex1Y,I2360,TRUE,_xll.ohTrigger(RecalcTrigger,Trigger1Y)),NA())</f>
        <v>3.1568570072266766E-2</v>
      </c>
    </row>
    <row r="2361" spans="2:17" x14ac:dyDescent="0.2">
      <c r="B2361" s="46" t="s">
        <v>51</v>
      </c>
      <c r="D2361" s="49">
        <f>_xll.qlCalendarAdvance(LocalCalendar,$D2360,B2361,"f",FALSE)</f>
        <v>55864</v>
      </c>
      <c r="E2361" s="49">
        <f>_xll.qlInterestRateIndexValueDate(IndexON,D2361)</f>
        <v>55864</v>
      </c>
      <c r="F2361" s="52">
        <f>IFERROR(_xll.qlIndexFixing(IndexON,D2361,TRUE,_xll.ohTrigger(RecalcTrigger,TriggerON)),NA())</f>
        <v>2.6833959622649672E-2</v>
      </c>
      <c r="H2361" s="49">
        <f>_xll.qlCalendarAdvance(IborCalendar,$H2360,B2361,"f",FALSE)</f>
        <v>55850</v>
      </c>
      <c r="I2361" s="49">
        <f>_xll.qlInterestRateIndexValueDate(Index1M,$H2361)</f>
        <v>55852</v>
      </c>
      <c r="J2361" s="52">
        <f>IFERROR(_xll.qlIndexFixing(Index1M,$H2361,TRUE,_xll.ohTrigger(RecalcTrigger,Trigger1M)),NA())</f>
        <v>2.8374622360453905E-2</v>
      </c>
      <c r="K2361" s="52">
        <f>IFERROR(_xll.qlIndexFixing(ONIndex1M,I2361,TRUE,_xll.ohTrigger(RecalcTrigger,Trigger1M)),NA())</f>
        <v>2.8353649955263904E-2</v>
      </c>
      <c r="L2361" s="52">
        <f>IFERROR(_xll.qlIndexFixing(Index3M,H2361,TRUE,_xll.ohTrigger(RecalcTrigger,Trigger3M)),NA())</f>
        <v>2.9574129003841237E-2</v>
      </c>
      <c r="M2361" s="52">
        <f>IFERROR(_xll.qlIndexFixing(ONIndex3M,I2361,TRUE,_xll.ohTrigger(RecalcTrigger,Trigger3M)),NA())</f>
        <v>2.9502403471282079E-2</v>
      </c>
      <c r="N2361" s="52">
        <f>IFERROR(_xll.qlIndexFixing(Index6M,$H2361,TRUE,_xll.ohTrigger(RecalcTrigger,Trigger6M)),NA())</f>
        <v>3.0515874224713593E-2</v>
      </c>
      <c r="O2361" s="52">
        <f>IFERROR(_xll.qlIndexFixing(ONIndex6M,I2361,TRUE,_xll.ohTrigger(RecalcTrigger,Trigger6M)),NA())</f>
        <v>3.0355920461353492E-2</v>
      </c>
      <c r="P2361" s="52">
        <f>IFERROR(_xll.qlIndexFixing(Index1Y,$H2361,TRUE,_xll.ohTrigger(RecalcTrigger,Trigger1Y)),NA())</f>
        <v>3.1946057680049759E-2</v>
      </c>
      <c r="Q2361" s="52">
        <f>IFERROR(_xll.qlIndexFixing(ONIndex1Y,I2361,TRUE,_xll.ohTrigger(RecalcTrigger,Trigger1Y)),NA())</f>
        <v>3.1564284784302288E-2</v>
      </c>
    </row>
    <row r="2362" spans="2:17" x14ac:dyDescent="0.2">
      <c r="B2362" s="46" t="s">
        <v>51</v>
      </c>
      <c r="D2362" s="49">
        <f>_xll.qlCalendarAdvance(LocalCalendar,$D2361,B2362,"f",FALSE)</f>
        <v>55871</v>
      </c>
      <c r="E2362" s="49">
        <f>_xll.qlInterestRateIndexValueDate(IndexON,D2362)</f>
        <v>55871</v>
      </c>
      <c r="F2362" s="52">
        <f>IFERROR(_xll.qlIndexFixing(IndexON,D2362,TRUE,_xll.ohTrigger(RecalcTrigger,TriggerON)),NA())</f>
        <v>2.6829566171686636E-2</v>
      </c>
      <c r="H2362" s="49">
        <f>_xll.qlCalendarAdvance(IborCalendar,$H2361,B2362,"f",FALSE)</f>
        <v>55857</v>
      </c>
      <c r="I2362" s="49">
        <f>_xll.qlInterestRateIndexValueDate(Index1M,$H2362)</f>
        <v>55859</v>
      </c>
      <c r="J2362" s="52">
        <f>IFERROR(_xll.qlIndexFixing(Index1M,$H2362,TRUE,_xll.ohTrigger(RecalcTrigger,Trigger1M)),NA())</f>
        <v>2.8368375425144785E-2</v>
      </c>
      <c r="K2362" s="52">
        <f>IFERROR(_xll.qlIndexFixing(ONIndex1M,I2362,TRUE,_xll.ohTrigger(RecalcTrigger,Trigger1M)),NA())</f>
        <v>2.8348150705941322E-2</v>
      </c>
      <c r="L2362" s="52">
        <f>IFERROR(_xll.qlIndexFixing(Index3M,H2362,TRUE,_xll.ohTrigger(RecalcTrigger,Trigger3M)),NA())</f>
        <v>2.9567746843606635E-2</v>
      </c>
      <c r="M2362" s="52">
        <f>IFERROR(_xll.qlIndexFixing(ONIndex3M,I2362,TRUE,_xll.ohTrigger(RecalcTrigger,Trigger3M)),NA())</f>
        <v>2.949691612712968E-2</v>
      </c>
      <c r="N2362" s="52">
        <f>IFERROR(_xll.qlIndexFixing(Index6M,$H2362,TRUE,_xll.ohTrigger(RecalcTrigger,Trigger6M)),NA())</f>
        <v>3.0510340103847847E-2</v>
      </c>
      <c r="O2362" s="52">
        <f>IFERROR(_xll.qlIndexFixing(ONIndex6M,I2362,TRUE,_xll.ohTrigger(RecalcTrigger,Trigger6M)),NA())</f>
        <v>3.035057082888315E-2</v>
      </c>
      <c r="P2362" s="52">
        <f>IFERROR(_xll.qlIndexFixing(Index1Y,$H2362,TRUE,_xll.ohTrigger(RecalcTrigger,Trigger1Y)),NA())</f>
        <v>3.1944216303182775E-2</v>
      </c>
      <c r="Q2362" s="52">
        <f>IFERROR(_xll.qlIndexFixing(ONIndex1Y,I2362,TRUE,_xll.ohTrigger(RecalcTrigger,Trigger1Y)),NA())</f>
        <v>3.1559980488529149E-2</v>
      </c>
    </row>
    <row r="2363" spans="2:17" x14ac:dyDescent="0.2">
      <c r="B2363" s="46" t="s">
        <v>51</v>
      </c>
      <c r="D2363" s="49">
        <f>_xll.qlCalendarAdvance(LocalCalendar,$D2362,B2363,"f",FALSE)</f>
        <v>55879</v>
      </c>
      <c r="E2363" s="49">
        <f>_xll.qlInterestRateIndexValueDate(IndexON,D2363)</f>
        <v>55879</v>
      </c>
      <c r="F2363" s="52">
        <f>IFERROR(_xll.qlIndexFixing(IndexON,D2363,TRUE,_xll.ohTrigger(RecalcTrigger,TriggerON)),NA())</f>
        <v>2.6824554520912258E-2</v>
      </c>
      <c r="H2363" s="49">
        <f>_xll.qlCalendarAdvance(IborCalendar,$H2362,B2363,"f",FALSE)</f>
        <v>55864</v>
      </c>
      <c r="I2363" s="49">
        <f>_xll.qlInterestRateIndexValueDate(Index1M,$H2363)</f>
        <v>55866</v>
      </c>
      <c r="J2363" s="52">
        <f>IFERROR(_xll.qlIndexFixing(Index1M,$H2363,TRUE,_xll.ohTrigger(RecalcTrigger,Trigger1M)),NA())</f>
        <v>2.8362844493788002E-2</v>
      </c>
      <c r="K2363" s="52">
        <f>IFERROR(_xll.qlIndexFixing(ONIndex1M,I2363,TRUE,_xll.ohTrigger(RecalcTrigger,Trigger1M)),NA())</f>
        <v>2.8342644953980312E-2</v>
      </c>
      <c r="L2363" s="52">
        <f>IFERROR(_xll.qlIndexFixing(Index3M,H2363,TRUE,_xll.ohTrigger(RecalcTrigger,Trigger3M)),NA())</f>
        <v>2.9562170947433408E-2</v>
      </c>
      <c r="M2363" s="52">
        <f>IFERROR(_xll.qlIndexFixing(ONIndex3M,I2363,TRUE,_xll.ohTrigger(RecalcTrigger,Trigger3M)),NA())</f>
        <v>2.9491421990810451E-2</v>
      </c>
      <c r="N2363" s="52">
        <f>IFERROR(_xll.qlIndexFixing(Index6M,$H2363,TRUE,_xll.ohTrigger(RecalcTrigger,Trigger6M)),NA())</f>
        <v>3.0504797915941882E-2</v>
      </c>
      <c r="O2363" s="52">
        <f>IFERROR(_xll.qlIndexFixing(ONIndex6M,I2363,TRUE,_xll.ohTrigger(RecalcTrigger,Trigger6M)),NA())</f>
        <v>3.0345213235074553E-2</v>
      </c>
      <c r="P2363" s="52">
        <f>IFERROR(_xll.qlIndexFixing(Index1Y,$H2363,TRUE,_xll.ohTrigger(RecalcTrigger,Trigger1Y)),NA())</f>
        <v>3.1939243226360062E-2</v>
      </c>
      <c r="Q2363" s="52">
        <f>IFERROR(_xll.qlIndexFixing(ONIndex1Y,I2363,TRUE,_xll.ohTrigger(RecalcTrigger,Trigger1Y)),NA())</f>
        <v>3.1555657184867414E-2</v>
      </c>
    </row>
    <row r="2364" spans="2:17" x14ac:dyDescent="0.2">
      <c r="B2364" s="46" t="s">
        <v>51</v>
      </c>
      <c r="D2364" s="49">
        <f>_xll.qlCalendarAdvance(LocalCalendar,$D2363,B2364,"f",FALSE)</f>
        <v>55886</v>
      </c>
      <c r="E2364" s="49">
        <f>_xll.qlInterestRateIndexValueDate(IndexON,D2364)</f>
        <v>55886</v>
      </c>
      <c r="F2364" s="52">
        <f>IFERROR(_xll.qlIndexFixing(IndexON,D2364,TRUE,_xll.ohTrigger(RecalcTrigger,TriggerON)),NA())</f>
        <v>2.6820177583060101E-2</v>
      </c>
      <c r="H2364" s="49">
        <f>_xll.qlCalendarAdvance(IborCalendar,$H2363,B2364,"f",FALSE)</f>
        <v>55871</v>
      </c>
      <c r="I2364" s="49">
        <f>_xll.qlInterestRateIndexValueDate(Index1M,$H2364)</f>
        <v>55873</v>
      </c>
      <c r="J2364" s="52">
        <f>IFERROR(_xll.qlIndexFixing(Index1M,$H2364,TRUE,_xll.ohTrigger(RecalcTrigger,Trigger1M)),NA())</f>
        <v>2.8358026864448993E-2</v>
      </c>
      <c r="K2364" s="52">
        <f>IFERROR(_xll.qlIndexFixing(ONIndex1M,I2364,TRUE,_xll.ohTrigger(RecalcTrigger,Trigger1M)),NA())</f>
        <v>2.8337132699327583E-2</v>
      </c>
      <c r="L2364" s="52">
        <f>IFERROR(_xll.qlIndexFixing(Index3M,H2364,TRUE,_xll.ohTrigger(RecalcTrigger,Trigger3M)),NA())</f>
        <v>2.9556588218075497E-2</v>
      </c>
      <c r="M2364" s="52">
        <f>IFERROR(_xll.qlIndexFixing(ONIndex3M,I2364,TRUE,_xll.ohTrigger(RecalcTrigger,Trigger3M)),NA())</f>
        <v>2.9485921062377685E-2</v>
      </c>
      <c r="N2364" s="52">
        <f>IFERROR(_xll.qlIndexFixing(Index6M,$H2364,TRUE,_xll.ohTrigger(RecalcTrigger,Trigger6M)),NA())</f>
        <v>3.0499247661062011E-2</v>
      </c>
      <c r="O2364" s="52">
        <f>IFERROR(_xll.qlIndexFixing(ONIndex6M,I2364,TRUE,_xll.ohTrigger(RecalcTrigger,Trigger6M)),NA())</f>
        <v>3.0339847680007637E-2</v>
      </c>
      <c r="P2364" s="52">
        <f>IFERROR(_xll.qlIndexFixing(Index1Y,$H2364,TRUE,_xll.ohTrigger(RecalcTrigger,Trigger1Y)),NA())</f>
        <v>3.1934250552259867E-2</v>
      </c>
      <c r="Q2364" s="52">
        <f>IFERROR(_xll.qlIndexFixing(ONIndex1Y,I2364,TRUE,_xll.ohTrigger(RecalcTrigger,Trigger1Y)),NA())</f>
        <v>3.1551314873290437E-2</v>
      </c>
    </row>
    <row r="2365" spans="2:17" x14ac:dyDescent="0.2">
      <c r="B2365" s="46" t="s">
        <v>51</v>
      </c>
      <c r="D2365" s="49">
        <f>_xll.qlCalendarAdvance(LocalCalendar,$D2364,B2365,"f",FALSE)</f>
        <v>55893</v>
      </c>
      <c r="E2365" s="49">
        <f>_xll.qlInterestRateIndexValueDate(IndexON,D2365)</f>
        <v>55893</v>
      </c>
      <c r="F2365" s="52">
        <f>IFERROR(_xll.qlIndexFixing(IndexON,D2365,TRUE,_xll.ohTrigger(RecalcTrigger,TriggerON)),NA())</f>
        <v>2.6815808351443593E-2</v>
      </c>
      <c r="H2365" s="49">
        <f>_xll.qlCalendarAdvance(IborCalendar,$H2364,B2365,"f",FALSE)</f>
        <v>55880</v>
      </c>
      <c r="I2365" s="49">
        <f>_xll.qlInterestRateIndexValueDate(Index1M,$H2365)</f>
        <v>55884</v>
      </c>
      <c r="J2365" s="52">
        <f>IFERROR(_xll.qlIndexFixing(Index1M,$H2365,TRUE,_xll.ohTrigger(RecalcTrigger,Trigger1M)),NA())</f>
        <v>2.8348592184929744E-2</v>
      </c>
      <c r="K2365" s="52">
        <f>IFERROR(_xll.qlIndexFixing(ONIndex1M,I2365,TRUE,_xll.ohTrigger(RecalcTrigger,Trigger1M)),NA())</f>
        <v>2.8327737653079943E-2</v>
      </c>
      <c r="L2365" s="52">
        <f>IFERROR(_xll.qlIndexFixing(Index3M,H2365,TRUE,_xll.ohTrigger(RecalcTrigger,Trigger3M)),NA())</f>
        <v>2.9547801551899511E-2</v>
      </c>
      <c r="M2365" s="52">
        <f>IFERROR(_xll.qlIndexFixing(ONIndex3M,I2365,TRUE,_xll.ohTrigger(RecalcTrigger,Trigger3M)),NA())</f>
        <v>2.9476450244687591E-2</v>
      </c>
      <c r="N2365" s="52">
        <f>IFERROR(_xll.qlIndexFixing(Index6M,$H2365,TRUE,_xll.ohTrigger(RecalcTrigger,Trigger6M)),NA())</f>
        <v>3.048962502437837E-2</v>
      </c>
      <c r="O2365" s="52">
        <f>IFERROR(_xll.qlIndexFixing(ONIndex6M,I2365,TRUE,_xll.ohTrigger(RecalcTrigger,Trigger6M)),NA())</f>
        <v>3.0330506795688272E-2</v>
      </c>
      <c r="P2365" s="52">
        <f>IFERROR(_xll.qlIndexFixing(Index1Y,$H2365,TRUE,_xll.ohTrigger(RecalcTrigger,Trigger1Y)),NA())</f>
        <v>3.1924307484937256E-2</v>
      </c>
      <c r="Q2365" s="52">
        <f>IFERROR(_xll.qlIndexFixing(ONIndex1Y,I2365,TRUE,_xll.ohTrigger(RecalcTrigger,Trigger1Y)),NA())</f>
        <v>3.1543383963548166E-2</v>
      </c>
    </row>
    <row r="2366" spans="2:17" x14ac:dyDescent="0.2">
      <c r="B2366" s="46" t="s">
        <v>51</v>
      </c>
      <c r="D2366" s="49">
        <f>_xll.qlCalendarAdvance(LocalCalendar,$D2365,B2366,"f",FALSE)</f>
        <v>55900</v>
      </c>
      <c r="E2366" s="49">
        <f>_xll.qlInterestRateIndexValueDate(IndexON,D2366)</f>
        <v>55900</v>
      </c>
      <c r="F2366" s="52">
        <f>IFERROR(_xll.qlIndexFixing(IndexON,D2366,TRUE,_xll.ohTrigger(RecalcTrigger,TriggerON)),NA())</f>
        <v>2.6811446825742991E-2</v>
      </c>
      <c r="H2366" s="49">
        <f>_xll.qlCalendarAdvance(IborCalendar,$H2365,B2366,"f",FALSE)</f>
        <v>55887</v>
      </c>
      <c r="I2366" s="49">
        <f>_xll.qlInterestRateIndexValueDate(Index1M,$H2366)</f>
        <v>55891</v>
      </c>
      <c r="J2366" s="52">
        <f>IFERROR(_xll.qlIndexFixing(Index1M,$H2366,TRUE,_xll.ohTrigger(RecalcTrigger,Trigger1M)),NA())</f>
        <v>2.8343037987206061E-2</v>
      </c>
      <c r="K2366" s="52">
        <f>IFERROR(_xll.qlIndexFixing(ONIndex1M,I2366,TRUE,_xll.ohTrigger(RecalcTrigger,Trigger1M)),NA())</f>
        <v>2.8321490634457547E-2</v>
      </c>
      <c r="L2366" s="52">
        <f>IFERROR(_xll.qlIndexFixing(Index3M,H2366,TRUE,_xll.ohTrigger(RecalcTrigger,Trigger3M)),NA())</f>
        <v>2.9543009084021261E-2</v>
      </c>
      <c r="M2366" s="52">
        <f>IFERROR(_xll.qlIndexFixing(ONIndex3M,I2366,TRUE,_xll.ohTrigger(RecalcTrigger,Trigger3M)),NA())</f>
        <v>2.9470120900878527E-2</v>
      </c>
      <c r="N2366" s="52">
        <f>IFERROR(_xll.qlIndexFixing(Index6M,$H2366,TRUE,_xll.ohTrigger(RecalcTrigger,Trigger6M)),NA())</f>
        <v>3.0484055070486221E-2</v>
      </c>
      <c r="O2366" s="52">
        <f>IFERROR(_xll.qlIndexFixing(ONIndex6M,I2366,TRUE,_xll.ohTrigger(RecalcTrigger,Trigger6M)),NA())</f>
        <v>3.0324229553322368E-2</v>
      </c>
      <c r="P2366" s="52">
        <f>IFERROR(_xll.qlIndexFixing(Index1Y,$H2366,TRUE,_xll.ohTrigger(RecalcTrigger,Trigger1Y)),NA())</f>
        <v>3.191926809815563E-2</v>
      </c>
      <c r="Q2366" s="52">
        <f>IFERROR(_xll.qlIndexFixing(ONIndex1Y,I2366,TRUE,_xll.ohTrigger(RecalcTrigger,Trigger1Y)),NA())</f>
        <v>3.1537927281961586E-2</v>
      </c>
    </row>
    <row r="2367" spans="2:17" x14ac:dyDescent="0.2">
      <c r="B2367" s="46" t="s">
        <v>51</v>
      </c>
      <c r="D2367" s="49">
        <f>_xll.qlCalendarAdvance(LocalCalendar,$D2366,B2367,"f",FALSE)</f>
        <v>55907</v>
      </c>
      <c r="E2367" s="49">
        <f>_xll.qlInterestRateIndexValueDate(IndexON,D2367)</f>
        <v>55907</v>
      </c>
      <c r="F2367" s="52">
        <f>IFERROR(_xll.qlIndexFixing(IndexON,D2367,TRUE,_xll.ohTrigger(RecalcTrigger,TriggerON)),NA())</f>
        <v>2.6807093006278038E-2</v>
      </c>
      <c r="H2367" s="49">
        <f>_xll.qlCalendarAdvance(IborCalendar,$H2366,B2367,"f",FALSE)</f>
        <v>55894</v>
      </c>
      <c r="I2367" s="49">
        <f>_xll.qlInterestRateIndexValueDate(Index1M,$H2367)</f>
        <v>55898</v>
      </c>
      <c r="J2367" s="52">
        <f>IFERROR(_xll.qlIndexFixing(Index1M,$H2367,TRUE,_xll.ohTrigger(RecalcTrigger,Trigger1M)),NA())</f>
        <v>2.8337477274918008E-2</v>
      </c>
      <c r="K2367" s="52">
        <f>IFERROR(_xll.qlIndexFixing(ONIndex1M,I2367,TRUE,_xll.ohTrigger(RecalcTrigger,Trigger1M)),NA())</f>
        <v>2.8315956955662358E-2</v>
      </c>
      <c r="L2367" s="52">
        <f>IFERROR(_xll.qlIndexFixing(Index3M,H2367,TRUE,_xll.ohTrigger(RecalcTrigger,Trigger3M)),NA())</f>
        <v>2.9536594118260595E-2</v>
      </c>
      <c r="M2367" s="52">
        <f>IFERROR(_xll.qlIndexFixing(ONIndex3M,I2367,TRUE,_xll.ohTrigger(RecalcTrigger,Trigger3M)),NA())</f>
        <v>2.9464597589310415E-2</v>
      </c>
      <c r="N2367" s="52">
        <f>IFERROR(_xll.qlIndexFixing(Index6M,$H2367,TRUE,_xll.ohTrigger(RecalcTrigger,Trigger6M)),NA())</f>
        <v>3.0478477050447428E-2</v>
      </c>
      <c r="O2367" s="52">
        <f>IFERROR(_xll.qlIndexFixing(ONIndex6M,I2367,TRUE,_xll.ohTrigger(RecalcTrigger,Trigger6M)),NA())</f>
        <v>3.0318837610590066E-2</v>
      </c>
      <c r="P2367" s="52">
        <f>IFERROR(_xll.qlIndexFixing(Index1Y,$H2367,TRUE,_xll.ohTrigger(RecalcTrigger,Trigger1Y)),NA())</f>
        <v>3.1914209118376974E-2</v>
      </c>
      <c r="Q2367" s="52">
        <f>IFERROR(_xll.qlIndexFixing(ONIndex1Y,I2367,TRUE,_xll.ohTrigger(RecalcTrigger,Trigger1Y)),NA())</f>
        <v>3.1533520572404328E-2</v>
      </c>
    </row>
    <row r="2368" spans="2:17" x14ac:dyDescent="0.2">
      <c r="B2368" s="46" t="s">
        <v>51</v>
      </c>
      <c r="D2368" s="49">
        <f>_xll.qlCalendarAdvance(LocalCalendar,$D2367,B2368,"f",FALSE)</f>
        <v>55914</v>
      </c>
      <c r="E2368" s="49">
        <f>_xll.qlInterestRateIndexValueDate(IndexON,D2368)</f>
        <v>55914</v>
      </c>
      <c r="F2368" s="52">
        <f>IFERROR(_xll.qlIndexFixing(IndexON,D2368,TRUE,_xll.ohTrigger(RecalcTrigger,TriggerON)),NA())</f>
        <v>2.6802746893048734E-2</v>
      </c>
      <c r="H2368" s="49">
        <f>_xll.qlCalendarAdvance(IborCalendar,$H2367,B2368,"f",FALSE)</f>
        <v>55901</v>
      </c>
      <c r="I2368" s="49">
        <f>_xll.qlInterestRateIndexValueDate(Index1M,$H2368)</f>
        <v>55905</v>
      </c>
      <c r="J2368" s="52">
        <f>IFERROR(_xll.qlIndexFixing(Index1M,$H2368,TRUE,_xll.ohTrigger(RecalcTrigger,Trigger1M)),NA())</f>
        <v>2.8331910048083636E-2</v>
      </c>
      <c r="K2368" s="52">
        <f>IFERROR(_xll.qlIndexFixing(ONIndex1M,I2368,TRUE,_xll.ohTrigger(RecalcTrigger,Trigger1M)),NA())</f>
        <v>2.831041677526791E-2</v>
      </c>
      <c r="L2368" s="52">
        <f>IFERROR(_xll.qlIndexFixing(Index3M,H2368,TRUE,_xll.ohTrigger(RecalcTrigger,Trigger3M)),NA())</f>
        <v>2.9530980151842634E-2</v>
      </c>
      <c r="M2368" s="52">
        <f>IFERROR(_xll.qlIndexFixing(ONIndex3M,I2368,TRUE,_xll.ohTrigger(RecalcTrigger,Trigger3M)),NA())</f>
        <v>2.9459067486614643E-2</v>
      </c>
      <c r="N2368" s="52">
        <f>IFERROR(_xll.qlIndexFixing(Index6M,$H2368,TRUE,_xll.ohTrigger(RecalcTrigger,Trigger6M)),NA())</f>
        <v>3.0472890964328675E-2</v>
      </c>
      <c r="O2368" s="52">
        <f>IFERROR(_xll.qlIndexFixing(ONIndex6M,I2368,TRUE,_xll.ohTrigger(RecalcTrigger,Trigger6M)),NA())</f>
        <v>3.0313437707745194E-2</v>
      </c>
      <c r="P2368" s="52">
        <f>IFERROR(_xll.qlIndexFixing(Index1Y,$H2368,TRUE,_xll.ohTrigger(RecalcTrigger,Trigger1Y)),NA())</f>
        <v>3.1909130545893435E-2</v>
      </c>
      <c r="Q2368" s="52">
        <f>IFERROR(_xll.qlIndexFixing(ONIndex1Y,I2368,TRUE,_xll.ohTrigger(RecalcTrigger,Trigger1Y)),NA())</f>
        <v>3.152909485852895E-2</v>
      </c>
    </row>
    <row r="2369" spans="2:17" x14ac:dyDescent="0.2">
      <c r="B2369" s="46" t="s">
        <v>51</v>
      </c>
      <c r="D2369" s="49">
        <f>_xll.qlCalendarAdvance(LocalCalendar,$D2368,B2369,"f",FALSE)</f>
        <v>55921</v>
      </c>
      <c r="E2369" s="49">
        <f>_xll.qlInterestRateIndexValueDate(IndexON,D2369)</f>
        <v>55921</v>
      </c>
      <c r="F2369" s="52">
        <f>IFERROR(_xll.qlIndexFixing(IndexON,D2369,TRUE,_xll.ohTrigger(RecalcTrigger,TriggerON)),NA())</f>
        <v>2.6798408485655401E-2</v>
      </c>
      <c r="H2369" s="49">
        <f>_xll.qlCalendarAdvance(IborCalendar,$H2368,B2369,"f",FALSE)</f>
        <v>55908</v>
      </c>
      <c r="I2369" s="49">
        <f>_xll.qlInterestRateIndexValueDate(Index1M,$H2369)</f>
        <v>55912</v>
      </c>
      <c r="J2369" s="52">
        <f>IFERROR(_xll.qlIndexFixing(Index1M,$H2369,TRUE,_xll.ohTrigger(RecalcTrigger,Trigger1M)),NA())</f>
        <v>2.8326336306702938E-2</v>
      </c>
      <c r="K2369" s="52">
        <f>IFERROR(_xll.qlIndexFixing(ONIndex1M,I2369,TRUE,_xll.ohTrigger(RecalcTrigger,Trigger1M)),NA())</f>
        <v>2.8304870092954459E-2</v>
      </c>
      <c r="L2369" s="52">
        <f>IFERROR(_xll.qlIndexFixing(Index3M,H2369,TRUE,_xll.ohTrigger(RecalcTrigger,Trigger3M)),NA())</f>
        <v>2.952535935239986E-2</v>
      </c>
      <c r="M2369" s="52">
        <f>IFERROR(_xll.qlIndexFixing(ONIndex3M,I2369,TRUE,_xll.ohTrigger(RecalcTrigger,Trigger3M)),NA())</f>
        <v>2.9453530592631338E-2</v>
      </c>
      <c r="N2369" s="52">
        <f>IFERROR(_xll.qlIndexFixing(Index6M,$H2369,TRUE,_xll.ohTrigger(RecalcTrigger,Trigger6M)),NA())</f>
        <v>3.0467296812198858E-2</v>
      </c>
      <c r="O2369" s="52">
        <f>IFERROR(_xll.qlIndexFixing(ONIndex6M,I2369,TRUE,_xll.ohTrigger(RecalcTrigger,Trigger6M)),NA())</f>
        <v>3.0308029844947626E-2</v>
      </c>
      <c r="P2369" s="52">
        <f>IFERROR(_xll.qlIndexFixing(Index1Y,$H2369,TRUE,_xll.ohTrigger(RecalcTrigger,Trigger1Y)),NA())</f>
        <v>3.1904032380999134E-2</v>
      </c>
      <c r="Q2369" s="52">
        <f>IFERROR(_xll.qlIndexFixing(ONIndex1Y,I2369,TRUE,_xll.ohTrigger(RecalcTrigger,Trigger1Y)),NA())</f>
        <v>3.1524650139855837E-2</v>
      </c>
    </row>
    <row r="2370" spans="2:17" x14ac:dyDescent="0.2">
      <c r="B2370" s="46" t="s">
        <v>51</v>
      </c>
      <c r="D2370" s="49">
        <f>_xll.qlCalendarAdvance(LocalCalendar,$D2369,B2370,"f",FALSE)</f>
        <v>55928</v>
      </c>
      <c r="E2370" s="49">
        <f>_xll.qlInterestRateIndexValueDate(IndexON,D2370)</f>
        <v>55928</v>
      </c>
      <c r="F2370" s="52">
        <f>IFERROR(_xll.qlIndexFixing(IndexON,D2370,TRUE,_xll.ohTrigger(RecalcTrigger,TriggerON)),NA())</f>
        <v>2.6794077784577652E-2</v>
      </c>
      <c r="H2370" s="49">
        <f>_xll.qlCalendarAdvance(IborCalendar,$H2369,B2370,"f",FALSE)</f>
        <v>55915</v>
      </c>
      <c r="I2370" s="49">
        <f>_xll.qlInterestRateIndexValueDate(Index1M,$H2370)</f>
        <v>55919</v>
      </c>
      <c r="J2370" s="52">
        <f>IFERROR(_xll.qlIndexFixing(Index1M,$H2370,TRUE,_xll.ohTrigger(RecalcTrigger,Trigger1M)),NA())</f>
        <v>2.8318614104414812E-2</v>
      </c>
      <c r="K2370" s="52">
        <f>IFERROR(_xll.qlIndexFixing(ONIndex1M,I2370,TRUE,_xll.ohTrigger(RecalcTrigger,Trigger1M)),NA())</f>
        <v>2.8299316908881877E-2</v>
      </c>
      <c r="L2370" s="52">
        <f>IFERROR(_xll.qlIndexFixing(Index3M,H2370,TRUE,_xll.ohTrigger(RecalcTrigger,Trigger3M)),NA())</f>
        <v>2.9520535763444475E-2</v>
      </c>
      <c r="M2370" s="52">
        <f>IFERROR(_xll.qlIndexFixing(ONIndex3M,I2370,TRUE,_xll.ohTrigger(RecalcTrigger,Trigger3M)),NA())</f>
        <v>2.9447986907440438E-2</v>
      </c>
      <c r="N2370" s="52">
        <f>IFERROR(_xll.qlIndexFixing(Index6M,$H2370,TRUE,_xll.ohTrigger(RecalcTrigger,Trigger6M)),NA())</f>
        <v>3.0461694594122016E-2</v>
      </c>
      <c r="O2370" s="52">
        <f>IFERROR(_xll.qlIndexFixing(ONIndex6M,I2370,TRUE,_xll.ohTrigger(RecalcTrigger,Trigger6M)),NA())</f>
        <v>3.030261402179768E-2</v>
      </c>
      <c r="P2370" s="52">
        <f>IFERROR(_xll.qlIndexFixing(Index1Y,$H2370,TRUE,_xll.ohTrigger(RecalcTrigger,Trigger1Y)),NA())</f>
        <v>3.1898914623987973E-2</v>
      </c>
      <c r="Q2370" s="52">
        <f>IFERROR(_xll.qlIndexFixing(ONIndex1Y,I2370,TRUE,_xll.ohTrigger(RecalcTrigger,Trigger1Y)),NA())</f>
        <v>3.1520186416384988E-2</v>
      </c>
    </row>
    <row r="2371" spans="2:17" x14ac:dyDescent="0.2">
      <c r="B2371" s="46" t="s">
        <v>51</v>
      </c>
      <c r="D2371" s="49">
        <f>_xll.qlCalendarAdvance(LocalCalendar,$D2370,B2371,"f",FALSE)</f>
        <v>55935</v>
      </c>
      <c r="E2371" s="49">
        <f>_xll.qlInterestRateIndexValueDate(IndexON,D2371)</f>
        <v>55935</v>
      </c>
      <c r="F2371" s="52">
        <f>IFERROR(_xll.qlIndexFixing(IndexON,D2371,TRUE,_xll.ohTrigger(RecalcTrigger,TriggerON)),NA())</f>
        <v>2.6789754789415809E-2</v>
      </c>
      <c r="H2371" s="49">
        <f>_xll.qlCalendarAdvance(IborCalendar,$H2370,B2371,"f",FALSE)</f>
        <v>55922</v>
      </c>
      <c r="I2371" s="49">
        <f>_xll.qlInterestRateIndexValueDate(Index1M,$H2371)</f>
        <v>55926</v>
      </c>
      <c r="J2371" s="52">
        <f>IFERROR(_xll.qlIndexFixing(Index1M,$H2371,TRUE,_xll.ohTrigger(RecalcTrigger,Trigger1M)),NA())</f>
        <v>2.8313030046293201E-2</v>
      </c>
      <c r="K2371" s="52">
        <f>IFERROR(_xll.qlIndexFixing(ONIndex1M,I2371,TRUE,_xll.ohTrigger(RecalcTrigger,Trigger1M)),NA())</f>
        <v>2.8293757223050164E-2</v>
      </c>
      <c r="L2371" s="52">
        <f>IFERROR(_xll.qlIndexFixing(Index3M,H2371,TRUE,_xll.ohTrigger(RecalcTrigger,Trigger3M)),NA())</f>
        <v>2.9514097254545568E-2</v>
      </c>
      <c r="M2371" s="52">
        <f>IFERROR(_xll.qlIndexFixing(ONIndex3M,I2371,TRUE,_xll.ohTrigger(RecalcTrigger,Trigger3M)),NA())</f>
        <v>2.9442436431121877E-2</v>
      </c>
      <c r="N2371" s="52">
        <f>IFERROR(_xll.qlIndexFixing(Index6M,$H2371,TRUE,_xll.ohTrigger(RecalcTrigger,Trigger6M)),NA())</f>
        <v>3.0456084310167927E-2</v>
      </c>
      <c r="O2371" s="52">
        <f>IFERROR(_xll.qlIndexFixing(ONIndex6M,I2371,TRUE,_xll.ohTrigger(RecalcTrigger,Trigger6M)),NA())</f>
        <v>3.0297190238615102E-2</v>
      </c>
      <c r="P2371" s="52">
        <f>IFERROR(_xll.qlIndexFixing(Index1Y,$H2371,TRUE,_xll.ohTrigger(RecalcTrigger,Trigger1Y)),NA())</f>
        <v>3.1893777275155827E-2</v>
      </c>
      <c r="Q2371" s="52">
        <f>IFERROR(_xll.qlIndexFixing(ONIndex1Y,I2371,TRUE,_xll.ohTrigger(RecalcTrigger,Trigger1Y)),NA())</f>
        <v>3.1515703688436147E-2</v>
      </c>
    </row>
    <row r="2372" spans="2:17" x14ac:dyDescent="0.2">
      <c r="B2372" s="46" t="s">
        <v>51</v>
      </c>
      <c r="D2372" s="49">
        <f>_xll.qlCalendarAdvance(LocalCalendar,$D2371,B2372,"f",FALSE)</f>
        <v>55942</v>
      </c>
      <c r="E2372" s="49">
        <f>_xll.qlInterestRateIndexValueDate(IndexON,D2372)</f>
        <v>55942</v>
      </c>
      <c r="F2372" s="52">
        <f>IFERROR(_xll.qlIndexFixing(IndexON,D2372,TRUE,_xll.ohTrigger(RecalcTrigger,TriggerON)),NA())</f>
        <v>2.6785439500649488E-2</v>
      </c>
      <c r="H2372" s="49">
        <f>_xll.qlCalendarAdvance(IborCalendar,$H2371,B2372,"f",FALSE)</f>
        <v>55929</v>
      </c>
      <c r="I2372" s="49">
        <f>_xll.qlInterestRateIndexValueDate(Index1M,$H2372)</f>
        <v>55933</v>
      </c>
      <c r="J2372" s="52">
        <f>IFERROR(_xll.qlIndexFixing(Index1M,$H2372,TRUE,_xll.ohTrigger(RecalcTrigger,Trigger1M)),NA())</f>
        <v>2.8307439474933065E-2</v>
      </c>
      <c r="K2372" s="52">
        <f>IFERROR(_xll.qlIndexFixing(ONIndex1M,I2372,TRUE,_xll.ohTrigger(RecalcTrigger,Trigger1M)),NA())</f>
        <v>2.8288191035619192E-2</v>
      </c>
      <c r="L2372" s="52">
        <f>IFERROR(_xll.qlIndexFixing(Index3M,H2372,TRUE,_xll.ohTrigger(RecalcTrigger,Trigger3M)),NA())</f>
        <v>2.950845595619267E-2</v>
      </c>
      <c r="M2372" s="52">
        <f>IFERROR(_xll.qlIndexFixing(ONIndex3M,I2372,TRUE,_xll.ohTrigger(RecalcTrigger,Trigger3M)),NA())</f>
        <v>2.9436879163675655E-2</v>
      </c>
      <c r="N2372" s="52">
        <f>IFERROR(_xll.qlIndexFixing(Index6M,$H2372,TRUE,_xll.ohTrigger(RecalcTrigger,Trigger6M)),NA())</f>
        <v>3.0450465960403718E-2</v>
      </c>
      <c r="O2372" s="52">
        <f>IFERROR(_xll.qlIndexFixing(ONIndex6M,I2372,TRUE,_xll.ohTrigger(RecalcTrigger,Trigger6M)),NA())</f>
        <v>3.0291758495240018E-2</v>
      </c>
      <c r="P2372" s="52">
        <f>IFERROR(_xll.qlIndexFixing(Index1Y,$H2372,TRUE,_xll.ohTrigger(RecalcTrigger,Trigger1Y)),NA())</f>
        <v>3.1888620334799223E-2</v>
      </c>
      <c r="Q2372" s="52">
        <f>IFERROR(_xll.qlIndexFixing(ONIndex1Y,I2372,TRUE,_xll.ohTrigger(RecalcTrigger,Trigger1Y)),NA())</f>
        <v>3.1511201955769508E-2</v>
      </c>
    </row>
    <row r="2373" spans="2:17" x14ac:dyDescent="0.2">
      <c r="B2373" s="46" t="s">
        <v>51</v>
      </c>
      <c r="D2373" s="49">
        <f>_xll.qlCalendarAdvance(LocalCalendar,$D2372,B2373,"f",FALSE)</f>
        <v>55949</v>
      </c>
      <c r="E2373" s="49">
        <f>_xll.qlInterestRateIndexValueDate(IndexON,D2373)</f>
        <v>55949</v>
      </c>
      <c r="F2373" s="52">
        <f>IFERROR(_xll.qlIndexFixing(IndexON,D2373,TRUE,_xll.ohTrigger(RecalcTrigger,TriggerON)),NA())</f>
        <v>2.6781131917719136E-2</v>
      </c>
      <c r="H2373" s="49">
        <f>_xll.qlCalendarAdvance(IborCalendar,$H2372,B2373,"f",FALSE)</f>
        <v>55936</v>
      </c>
      <c r="I2373" s="49">
        <f>_xll.qlInterestRateIndexValueDate(Index1M,$H2373)</f>
        <v>55940</v>
      </c>
      <c r="J2373" s="52">
        <f>IFERROR(_xll.qlIndexFixing(Index1M,$H2373,TRUE,_xll.ohTrigger(RecalcTrigger,Trigger1M)),NA())</f>
        <v>2.8301842390348688E-2</v>
      </c>
      <c r="K2373" s="52">
        <f>IFERROR(_xll.qlIndexFixing(ONIndex1M,I2373,TRUE,_xll.ohTrigger(RecalcTrigger,Trigger1M)),NA())</f>
        <v>2.8282618346269217E-2</v>
      </c>
      <c r="L2373" s="52">
        <f>IFERROR(_xll.qlIndexFixing(Index3M,H2373,TRUE,_xll.ohTrigger(RecalcTrigger,Trigger3M)),NA())</f>
        <v>2.9503609021808007E-2</v>
      </c>
      <c r="M2373" s="52">
        <f>IFERROR(_xll.qlIndexFixing(ONIndex3M,I2373,TRUE,_xll.ohTrigger(RecalcTrigger,Trigger3M)),NA())</f>
        <v>2.9431315105021838E-2</v>
      </c>
      <c r="N2373" s="52">
        <f>IFERROR(_xll.qlIndexFixing(Index6M,$H2373,TRUE,_xll.ohTrigger(RecalcTrigger,Trigger6M)),NA())</f>
        <v>3.0445715683000672E-2</v>
      </c>
      <c r="O2373" s="52">
        <f>IFERROR(_xll.qlIndexFixing(ONIndex6M,I2373,TRUE,_xll.ohTrigger(RecalcTrigger,Trigger6M)),NA())</f>
        <v>3.0286318791912237E-2</v>
      </c>
      <c r="P2373" s="52">
        <f>IFERROR(_xll.qlIndexFixing(Index1Y,$H2373,TRUE,_xll.ohTrigger(RecalcTrigger,Trigger1Y)),NA())</f>
        <v>3.1883443803216657E-2</v>
      </c>
      <c r="Q2373" s="52">
        <f>IFERROR(_xll.qlIndexFixing(ONIndex1Y,I2373,TRUE,_xll.ohTrigger(RecalcTrigger,Trigger1Y)),NA())</f>
        <v>3.1506681218465005E-2</v>
      </c>
    </row>
    <row r="2374" spans="2:17" x14ac:dyDescent="0.2">
      <c r="B2374" s="46" t="s">
        <v>51</v>
      </c>
      <c r="D2374" s="49">
        <f>_xll.qlCalendarAdvance(LocalCalendar,$D2373,B2374,"f",FALSE)</f>
        <v>55956</v>
      </c>
      <c r="E2374" s="49">
        <f>_xll.qlInterestRateIndexValueDate(IndexON,D2374)</f>
        <v>55956</v>
      </c>
      <c r="F2374" s="52">
        <f>IFERROR(_xll.qlIndexFixing(IndexON,D2374,TRUE,_xll.ohTrigger(RecalcTrigger,TriggerON)),NA())</f>
        <v>2.6776832040944498E-2</v>
      </c>
      <c r="H2374" s="49">
        <f>_xll.qlCalendarAdvance(IborCalendar,$H2373,B2374,"f",FALSE)</f>
        <v>55943</v>
      </c>
      <c r="I2374" s="49">
        <f>_xll.qlInterestRateIndexValueDate(Index1M,$H2374)</f>
        <v>55947</v>
      </c>
      <c r="J2374" s="52">
        <f>IFERROR(_xll.qlIndexFixing(Index1M,$H2374,TRUE,_xll.ohTrigger(RecalcTrigger,Trigger1M)),NA())</f>
        <v>2.8301210647010473E-2</v>
      </c>
      <c r="K2374" s="52">
        <f>IFERROR(_xll.qlIndexFixing(ONIndex1M,I2374,TRUE,_xll.ohTrigger(RecalcTrigger,Trigger1M)),NA())</f>
        <v>2.8277039155080175E-2</v>
      </c>
      <c r="L2374" s="52">
        <f>IFERROR(_xll.qlIndexFixing(Index3M,H2374,TRUE,_xll.ohTrigger(RecalcTrigger,Trigger3M)),NA())</f>
        <v>2.9498753307905599E-2</v>
      </c>
      <c r="M2374" s="52">
        <f>IFERROR(_xll.qlIndexFixing(ONIndex3M,I2374,TRUE,_xll.ohTrigger(RecalcTrigger,Trigger3M)),NA())</f>
        <v>2.9425744255080488E-2</v>
      </c>
      <c r="N2374" s="52">
        <f>IFERROR(_xll.qlIndexFixing(Index6M,$H2374,TRUE,_xll.ohTrigger(RecalcTrigger,Trigger6M)),NA())</f>
        <v>3.0441830177333439E-2</v>
      </c>
      <c r="O2374" s="52">
        <f>IFERROR(_xll.qlIndexFixing(ONIndex6M,I2374,TRUE,_xll.ohTrigger(RecalcTrigger,Trigger6M)),NA())</f>
        <v>3.0280871128232079E-2</v>
      </c>
      <c r="P2374" s="52">
        <f>IFERROR(_xll.qlIndexFixing(Index1Y,$H2374,TRUE,_xll.ohTrigger(RecalcTrigger,Trigger1Y)),NA())</f>
        <v>3.1878247680707079E-2</v>
      </c>
      <c r="Q2374" s="52">
        <f>IFERROR(_xll.qlIndexFixing(ONIndex1Y,I2374,TRUE,_xll.ohTrigger(RecalcTrigger,Trigger1Y)),NA())</f>
        <v>3.1502141476442702E-2</v>
      </c>
    </row>
    <row r="2375" spans="2:17" x14ac:dyDescent="0.2">
      <c r="B2375" s="46" t="s">
        <v>51</v>
      </c>
      <c r="D2375" s="49">
        <f>_xll.qlCalendarAdvance(LocalCalendar,$D2374,B2375,"f",FALSE)</f>
        <v>55963</v>
      </c>
      <c r="E2375" s="49">
        <f>_xll.qlInterestRateIndexValueDate(IndexON,D2375)</f>
        <v>55963</v>
      </c>
      <c r="F2375" s="52">
        <f>IFERROR(_xll.qlIndexFixing(IndexON,D2375,TRUE,_xll.ohTrigger(RecalcTrigger,TriggerON)),NA())</f>
        <v>2.677253987040551E-2</v>
      </c>
      <c r="H2375" s="49">
        <f>_xll.qlCalendarAdvance(IborCalendar,$H2374,B2375,"f",FALSE)</f>
        <v>55950</v>
      </c>
      <c r="I2375" s="49">
        <f>_xll.qlInterestRateIndexValueDate(Index1M,$H2375)</f>
        <v>55954</v>
      </c>
      <c r="J2375" s="52">
        <f>IFERROR(_xll.qlIndexFixing(Index1M,$H2375,TRUE,_xll.ohTrigger(RecalcTrigger,Trigger1M)),NA())</f>
        <v>2.8292757053577762E-2</v>
      </c>
      <c r="K2375" s="52">
        <f>IFERROR(_xll.qlIndexFixing(ONIndex1M,I2375,TRUE,_xll.ohTrigger(RecalcTrigger,Trigger1M)),NA())</f>
        <v>2.8271453462291873E-2</v>
      </c>
      <c r="L2375" s="52">
        <f>IFERROR(_xll.qlIndexFixing(Index3M,H2375,TRUE,_xll.ohTrigger(RecalcTrigger,Trigger3M)),NA())</f>
        <v>2.9493089610252991E-2</v>
      </c>
      <c r="M2375" s="52">
        <f>IFERROR(_xll.qlIndexFixing(ONIndex3M,I2375,TRUE,_xll.ohTrigger(RecalcTrigger,Trigger3M)),NA())</f>
        <v>2.9420166614091414E-2</v>
      </c>
      <c r="N2375" s="52">
        <f>IFERROR(_xll.qlIndexFixing(Index6M,$H2375,TRUE,_xll.ohTrigger(RecalcTrigger,Trigger6M)),NA())</f>
        <v>3.0436184481352723E-2</v>
      </c>
      <c r="O2375" s="52">
        <f>IFERROR(_xll.qlIndexFixing(ONIndex6M,I2375,TRUE,_xll.ohTrigger(RecalcTrigger,Trigger6M)),NA())</f>
        <v>3.0275415504599223E-2</v>
      </c>
      <c r="P2375" s="52">
        <f>IFERROR(_xll.qlIndexFixing(Index1Y,$H2375,TRUE,_xll.ohTrigger(RecalcTrigger,Trigger1Y)),NA())</f>
        <v>3.1873031967570298E-2</v>
      </c>
      <c r="Q2375" s="52">
        <f>IFERROR(_xll.qlIndexFixing(ONIndex1Y,I2375,TRUE,_xll.ohTrigger(RecalcTrigger,Trigger1Y)),NA())</f>
        <v>3.1497582729862472E-2</v>
      </c>
    </row>
    <row r="2376" spans="2:17" x14ac:dyDescent="0.2">
      <c r="B2376" s="46" t="s">
        <v>51</v>
      </c>
      <c r="D2376" s="49">
        <f>_xll.qlCalendarAdvance(LocalCalendar,$D2375,B2376,"f",FALSE)</f>
        <v>55970</v>
      </c>
      <c r="E2376" s="49">
        <f>_xll.qlInterestRateIndexValueDate(IndexON,D2376)</f>
        <v>55970</v>
      </c>
      <c r="F2376" s="52">
        <f>IFERROR(_xll.qlIndexFixing(IndexON,D2376,TRUE,_xll.ohTrigger(RecalcTrigger,TriggerON)),NA())</f>
        <v>2.6768255406022234E-2</v>
      </c>
      <c r="H2376" s="49">
        <f>_xll.qlCalendarAdvance(IborCalendar,$H2375,B2376,"f",FALSE)</f>
        <v>55957</v>
      </c>
      <c r="I2376" s="49">
        <f>_xll.qlInterestRateIndexValueDate(Index1M,$H2376)</f>
        <v>55961</v>
      </c>
      <c r="J2376" s="52">
        <f>IFERROR(_xll.qlIndexFixing(Index1M,$H2376,TRUE,_xll.ohTrigger(RecalcTrigger,Trigger1M)),NA())</f>
        <v>2.8287137710666772E-2</v>
      </c>
      <c r="K2376" s="52">
        <f>IFERROR(_xll.qlIndexFixing(ONIndex1M,I2376,TRUE,_xll.ohTrigger(RecalcTrigger,Trigger1M)),NA())</f>
        <v>2.8265861267664505E-2</v>
      </c>
      <c r="L2376" s="52">
        <f>IFERROR(_xll.qlIndexFixing(Index3M,H2376,TRUE,_xll.ohTrigger(RecalcTrigger,Trigger3M)),NA())</f>
        <v>2.9487419078839866E-2</v>
      </c>
      <c r="M2376" s="52">
        <f>IFERROR(_xll.qlIndexFixing(ONIndex3M,I2376,TRUE,_xll.ohTrigger(RecalcTrigger,Trigger3M)),NA())</f>
        <v>2.9414582181734872E-2</v>
      </c>
      <c r="N2376" s="52">
        <f>IFERROR(_xll.qlIndexFixing(Index6M,$H2376,TRUE,_xll.ohTrigger(RecalcTrigger,Trigger6M)),NA())</f>
        <v>3.0430530718078653E-2</v>
      </c>
      <c r="O2376" s="52">
        <f>IFERROR(_xll.qlIndexFixing(ONIndex6M,I2376,TRUE,_xll.ohTrigger(RecalcTrigger,Trigger6M)),NA())</f>
        <v>3.0269951920773863E-2</v>
      </c>
      <c r="P2376" s="52">
        <f>IFERROR(_xll.qlIndexFixing(Index1Y,$H2376,TRUE,_xll.ohTrigger(RecalcTrigger,Trigger1Y)),NA())</f>
        <v>3.1867796664108092E-2</v>
      </c>
      <c r="Q2376" s="52">
        <f>IFERROR(_xll.qlIndexFixing(ONIndex1Y,I2376,TRUE,_xll.ohTrigger(RecalcTrigger,Trigger1Y)),NA())</f>
        <v>3.1493004978644379E-2</v>
      </c>
    </row>
    <row r="2377" spans="2:17" x14ac:dyDescent="0.2">
      <c r="B2377" s="46" t="s">
        <v>51</v>
      </c>
      <c r="D2377" s="49">
        <f>_xll.qlCalendarAdvance(LocalCalendar,$D2376,B2377,"f",FALSE)</f>
        <v>55977</v>
      </c>
      <c r="E2377" s="49">
        <f>_xll.qlInterestRateIndexValueDate(IndexON,D2377)</f>
        <v>55977</v>
      </c>
      <c r="F2377" s="52">
        <f>IFERROR(_xll.qlIndexFixing(IndexON,D2377,TRUE,_xll.ohTrigger(RecalcTrigger,TriggerON)),NA())</f>
        <v>2.6763978647634801E-2</v>
      </c>
      <c r="H2377" s="49">
        <f>_xll.qlCalendarAdvance(IborCalendar,$H2376,B2377,"f",FALSE)</f>
        <v>55964</v>
      </c>
      <c r="I2377" s="49">
        <f>_xll.qlInterestRateIndexValueDate(Index1M,$H2377)</f>
        <v>55968</v>
      </c>
      <c r="J2377" s="52">
        <f>IFERROR(_xll.qlIndexFixing(Index1M,$H2377,TRUE,_xll.ohTrigger(RecalcTrigger,Trigger1M)),NA())</f>
        <v>2.8281511853289396E-2</v>
      </c>
      <c r="K2377" s="52">
        <f>IFERROR(_xll.qlIndexFixing(ONIndex1M,I2377,TRUE,_xll.ohTrigger(RecalcTrigger,Trigger1M)),NA())</f>
        <v>2.8260262571278005E-2</v>
      </c>
      <c r="L2377" s="52">
        <f>IFERROR(_xll.qlIndexFixing(Index3M,H2377,TRUE,_xll.ohTrigger(RecalcTrigger,Trigger3M)),NA())</f>
        <v>2.9481741713695771E-2</v>
      </c>
      <c r="M2377" s="52">
        <f>IFERROR(_xll.qlIndexFixing(ONIndex3M,I2377,TRUE,_xll.ohTrigger(RecalcTrigger,Trigger3M)),NA())</f>
        <v>2.9408990958330605E-2</v>
      </c>
      <c r="N2377" s="52">
        <f>IFERROR(_xll.qlIndexFixing(Index6M,$H2377,TRUE,_xll.ohTrigger(RecalcTrigger,Trigger6M)),NA())</f>
        <v>3.0424868887578997E-2</v>
      </c>
      <c r="O2377" s="52">
        <f>IFERROR(_xll.qlIndexFixing(ONIndex6M,I2377,TRUE,_xll.ohTrigger(RecalcTrigger,Trigger6M)),NA())</f>
        <v>3.026448037691587E-2</v>
      </c>
      <c r="P2377" s="52">
        <f>IFERROR(_xll.qlIndexFixing(Index1Y,$H2377,TRUE,_xll.ohTrigger(RecalcTrigger,Trigger1Y)),NA())</f>
        <v>3.1862541770622484E-2</v>
      </c>
      <c r="Q2377" s="52">
        <f>IFERROR(_xll.qlIndexFixing(ONIndex1Y,I2377,TRUE,_xll.ohTrigger(RecalcTrigger,Trigger1Y)),NA())</f>
        <v>3.1488408222708486E-2</v>
      </c>
    </row>
    <row r="2378" spans="2:17" x14ac:dyDescent="0.2">
      <c r="B2378" s="46" t="s">
        <v>51</v>
      </c>
      <c r="D2378" s="49">
        <f>_xll.qlCalendarAdvance(LocalCalendar,$D2377,B2378,"f",FALSE)</f>
        <v>55984</v>
      </c>
      <c r="E2378" s="49">
        <f>_xll.qlInterestRateIndexValueDate(IndexON,D2378)</f>
        <v>55984</v>
      </c>
      <c r="F2378" s="52">
        <f>IFERROR(_xll.qlIndexFixing(IndexON,D2378,TRUE,_xll.ohTrigger(RecalcTrigger,TriggerON)),NA())</f>
        <v>2.6759709595243208E-2</v>
      </c>
      <c r="H2378" s="49">
        <f>_xll.qlCalendarAdvance(IborCalendar,$H2377,B2378,"f",FALSE)</f>
        <v>55971</v>
      </c>
      <c r="I2378" s="49">
        <f>_xll.qlInterestRateIndexValueDate(Index1M,$H2378)</f>
        <v>55975</v>
      </c>
      <c r="J2378" s="52">
        <f>IFERROR(_xll.qlIndexFixing(Index1M,$H2378,TRUE,_xll.ohTrigger(RecalcTrigger,Trigger1M)),NA())</f>
        <v>2.8275172793516212E-2</v>
      </c>
      <c r="K2378" s="52">
        <f>IFERROR(_xll.qlIndexFixing(ONIndex1M,I2378,TRUE,_xll.ohTrigger(RecalcTrigger,Trigger1M)),NA())</f>
        <v>2.8254657372892567E-2</v>
      </c>
      <c r="L2378" s="52">
        <f>IFERROR(_xll.qlIndexFixing(Index3M,H2378,TRUE,_xll.ohTrigger(RecalcTrigger,Trigger3M)),NA())</f>
        <v>2.9475261119105853E-2</v>
      </c>
      <c r="M2378" s="52">
        <f>IFERROR(_xll.qlIndexFixing(ONIndex3M,I2378,TRUE,_xll.ohTrigger(RecalcTrigger,Trigger3M)),NA())</f>
        <v>2.9403392943478934E-2</v>
      </c>
      <c r="N2378" s="52">
        <f>IFERROR(_xll.qlIndexFixing(Index6M,$H2378,TRUE,_xll.ohTrigger(RecalcTrigger,Trigger6M)),NA())</f>
        <v>3.0418328206179828E-2</v>
      </c>
      <c r="O2378" s="52">
        <f>IFERROR(_xll.qlIndexFixing(ONIndex6M,I2378,TRUE,_xll.ohTrigger(RecalcTrigger,Trigger6M)),NA())</f>
        <v>3.0259000872705499E-2</v>
      </c>
      <c r="P2378" s="52">
        <f>IFERROR(_xll.qlIndexFixing(Index1Y,$H2378,TRUE,_xll.ohTrigger(RecalcTrigger,Trigger1Y)),NA())</f>
        <v>3.1857267287417654E-2</v>
      </c>
      <c r="Q2378" s="52">
        <f>IFERROR(_xll.qlIndexFixing(ONIndex1Y,I2378,TRUE,_xll.ohTrigger(RecalcTrigger,Trigger1Y)),NA())</f>
        <v>3.1483792461974858E-2</v>
      </c>
    </row>
    <row r="2379" spans="2:17" x14ac:dyDescent="0.2">
      <c r="B2379" s="46" t="s">
        <v>51</v>
      </c>
      <c r="D2379" s="49">
        <f>_xll.qlCalendarAdvance(LocalCalendar,$D2378,B2379,"f",FALSE)</f>
        <v>55991</v>
      </c>
      <c r="E2379" s="49">
        <f>_xll.qlInterestRateIndexValueDate(IndexON,D2379)</f>
        <v>55991</v>
      </c>
      <c r="F2379" s="52">
        <f>IFERROR(_xll.qlIndexFixing(IndexON,D2379,TRUE,_xll.ohTrigger(RecalcTrigger,TriggerON)),NA())</f>
        <v>2.6755448249167202E-2</v>
      </c>
      <c r="H2379" s="49">
        <f>_xll.qlCalendarAdvance(IborCalendar,$H2378,B2379,"f",FALSE)</f>
        <v>55982</v>
      </c>
      <c r="I2379" s="49">
        <f>_xll.qlInterestRateIndexValueDate(Index1M,$H2379)</f>
        <v>55984</v>
      </c>
      <c r="J2379" s="52">
        <f>IFERROR(_xll.qlIndexFixing(Index1M,$H2379,TRUE,_xll.ohTrigger(RecalcTrigger,Trigger1M)),NA())</f>
        <v>2.8269333759620985E-2</v>
      </c>
      <c r="K2379" s="52">
        <f>IFERROR(_xll.qlIndexFixing(ONIndex1M,I2379,TRUE,_xll.ohTrigger(RecalcTrigger,Trigger1M)),NA())</f>
        <v>2.8247441136084461E-2</v>
      </c>
      <c r="L2379" s="52">
        <f>IFERROR(_xll.qlIndexFixing(Index3M,H2379,TRUE,_xll.ohTrigger(RecalcTrigger,Trigger3M)),NA())</f>
        <v>2.9467944046539542E-2</v>
      </c>
      <c r="M2379" s="52">
        <f>IFERROR(_xll.qlIndexFixing(ONIndex3M,I2379,TRUE,_xll.ohTrigger(RecalcTrigger,Trigger3M)),NA())</f>
        <v>2.9396185517303053E-2</v>
      </c>
      <c r="N2379" s="52">
        <f>IFERROR(_xll.qlIndexFixing(Index6M,$H2379,TRUE,_xll.ohTrigger(RecalcTrigger,Trigger6M)),NA())</f>
        <v>3.0411027837016869E-2</v>
      </c>
      <c r="O2379" s="52">
        <f>IFERROR(_xll.qlIndexFixing(ONIndex6M,I2379,TRUE,_xll.ohTrigger(RecalcTrigger,Trigger6M)),NA())</f>
        <v>3.0251944099619621E-2</v>
      </c>
      <c r="P2379" s="52">
        <f>IFERROR(_xll.qlIndexFixing(Index1Y,$H2379,TRUE,_xll.ohTrigger(RecalcTrigger,Trigger1Y)),NA())</f>
        <v>3.1850457024607641E-2</v>
      </c>
      <c r="Q2379" s="52">
        <f>IFERROR(_xll.qlIndexFixing(ONIndex1Y,I2379,TRUE,_xll.ohTrigger(RecalcTrigger,Trigger1Y)),NA())</f>
        <v>3.1477829987620609E-2</v>
      </c>
    </row>
    <row r="2380" spans="2:17" x14ac:dyDescent="0.2">
      <c r="B2380" s="46" t="s">
        <v>51</v>
      </c>
      <c r="D2380" s="49">
        <f>_xll.qlCalendarAdvance(LocalCalendar,$D2379,B2380,"f",FALSE)</f>
        <v>55998</v>
      </c>
      <c r="E2380" s="49">
        <f>_xll.qlInterestRateIndexValueDate(IndexON,D2380)</f>
        <v>55998</v>
      </c>
      <c r="F2380" s="52">
        <f>IFERROR(_xll.qlIndexFixing(IndexON,D2380,TRUE,_xll.ohTrigger(RecalcTrigger,TriggerON)),NA())</f>
        <v>2.6751194609166973E-2</v>
      </c>
      <c r="H2380" s="49">
        <f>_xll.qlCalendarAdvance(IborCalendar,$H2379,B2380,"f",FALSE)</f>
        <v>55989</v>
      </c>
      <c r="I2380" s="49">
        <f>_xll.qlInterestRateIndexValueDate(Index1M,$H2380)</f>
        <v>55991</v>
      </c>
      <c r="J2380" s="52">
        <f>IFERROR(_xll.qlIndexFixing(Index1M,$H2380,TRUE,_xll.ohTrigger(RecalcTrigger,Trigger1M)),NA())</f>
        <v>2.8263685589404453E-2</v>
      </c>
      <c r="K2380" s="52">
        <f>IFERROR(_xll.qlIndexFixing(ONIndex1M,I2380,TRUE,_xll.ohTrigger(RecalcTrigger,Trigger1M)),NA())</f>
        <v>2.824182107662665E-2</v>
      </c>
      <c r="L2380" s="52">
        <f>IFERROR(_xll.qlIndexFixing(Index3M,H2380,TRUE,_xll.ohTrigger(RecalcTrigger,Trigger3M)),NA())</f>
        <v>2.9462245180758507E-2</v>
      </c>
      <c r="M2380" s="52">
        <f>IFERROR(_xll.qlIndexFixing(ONIndex3M,I2380,TRUE,_xll.ohTrigger(RecalcTrigger,Trigger3M)),NA())</f>
        <v>2.9390571979828195E-2</v>
      </c>
      <c r="N2380" s="52">
        <f>IFERROR(_xll.qlIndexFixing(Index6M,$H2380,TRUE,_xll.ohTrigger(RecalcTrigger,Trigger6M)),NA())</f>
        <v>3.0405340553344231E-2</v>
      </c>
      <c r="O2380" s="52">
        <f>IFERROR(_xll.qlIndexFixing(ONIndex6M,I2380,TRUE,_xll.ohTrigger(RecalcTrigger,Trigger6M)),NA())</f>
        <v>3.0246446400923332E-2</v>
      </c>
      <c r="P2380" s="52">
        <f>IFERROR(_xll.qlIndexFixing(Index1Y,$H2380,TRUE,_xll.ohTrigger(RecalcTrigger,Trigger1Y)),NA())</f>
        <v>3.1845137766047006E-2</v>
      </c>
      <c r="Q2380" s="52">
        <f>IFERROR(_xll.qlIndexFixing(ONIndex1Y,I2380,TRUE,_xll.ohTrigger(RecalcTrigger,Trigger1Y)),NA())</f>
        <v>3.1473170787714722E-2</v>
      </c>
    </row>
    <row r="2381" spans="2:17" x14ac:dyDescent="0.2">
      <c r="B2381" s="46" t="s">
        <v>51</v>
      </c>
      <c r="D2381" s="49">
        <f>_xll.qlCalendarAdvance(LocalCalendar,$D2380,B2381,"f",FALSE)</f>
        <v>56005</v>
      </c>
      <c r="E2381" s="49">
        <f>_xll.qlInterestRateIndexValueDate(IndexON,D2381)</f>
        <v>56005</v>
      </c>
      <c r="F2381" s="52">
        <f>IFERROR(_xll.qlIndexFixing(IndexON,D2381,TRUE,_xll.ohTrigger(RecalcTrigger,TriggerON)),NA())</f>
        <v>2.6746948675242521E-2</v>
      </c>
      <c r="H2381" s="49">
        <f>_xll.qlCalendarAdvance(IborCalendar,$H2380,B2381,"f",FALSE)</f>
        <v>55996</v>
      </c>
      <c r="I2381" s="49">
        <f>_xll.qlInterestRateIndexValueDate(Index1M,$H2381)</f>
        <v>55998</v>
      </c>
      <c r="J2381" s="52">
        <f>IFERROR(_xll.qlIndexFixing(Index1M,$H2381,TRUE,_xll.ohTrigger(RecalcTrigger,Trigger1M)),NA())</f>
        <v>2.8258734508995239E-2</v>
      </c>
      <c r="K2381" s="52">
        <f>IFERROR(_xll.qlIndexFixing(ONIndex1M,I2381,TRUE,_xll.ohTrigger(RecalcTrigger,Trigger1M)),NA())</f>
        <v>2.8236194515489643E-2</v>
      </c>
      <c r="L2381" s="52">
        <f>IFERROR(_xll.qlIndexFixing(Index3M,H2381,TRUE,_xll.ohTrigger(RecalcTrigger,Trigger3M)),NA())</f>
        <v>2.9456539481839458E-2</v>
      </c>
      <c r="M2381" s="52">
        <f>IFERROR(_xll.qlIndexFixing(ONIndex3M,I2381,TRUE,_xll.ohTrigger(RecalcTrigger,Trigger3M)),NA())</f>
        <v>2.9384951651305613E-2</v>
      </c>
      <c r="N2381" s="52">
        <f>IFERROR(_xll.qlIndexFixing(Index6M,$H2381,TRUE,_xll.ohTrigger(RecalcTrigger,Trigger6M)),NA())</f>
        <v>3.0399645203326185E-2</v>
      </c>
      <c r="O2381" s="52">
        <f>IFERROR(_xll.qlIndexFixing(ONIndex6M,I2381,TRUE,_xll.ohTrigger(RecalcTrigger,Trigger6M)),NA())</f>
        <v>3.0240940742194411E-2</v>
      </c>
      <c r="P2381" s="52">
        <f>IFERROR(_xll.qlIndexFixing(Index1Y,$H2381,TRUE,_xll.ohTrigger(RecalcTrigger,Trigger1Y)),NA())</f>
        <v>3.183979891877238E-2</v>
      </c>
      <c r="Q2381" s="52">
        <f>IFERROR(_xll.qlIndexFixing(ONIndex1Y,I2381,TRUE,_xll.ohTrigger(RecalcTrigger,Trigger1Y)),NA())</f>
        <v>3.1468492583410779E-2</v>
      </c>
    </row>
    <row r="2382" spans="2:17" x14ac:dyDescent="0.2">
      <c r="B2382" s="46" t="s">
        <v>51</v>
      </c>
      <c r="D2382" s="49">
        <f>_xll.qlCalendarAdvance(LocalCalendar,$D2381,B2382,"f",FALSE)</f>
        <v>56012</v>
      </c>
      <c r="E2382" s="49">
        <f>_xll.qlInterestRateIndexValueDate(IndexON,D2382)</f>
        <v>56012</v>
      </c>
      <c r="F2382" s="52">
        <f>IFERROR(_xll.qlIndexFixing(IndexON,D2382,TRUE,_xll.ohTrigger(RecalcTrigger,TriggerON)),NA())</f>
        <v>2.6742710447393847E-2</v>
      </c>
      <c r="H2382" s="49">
        <f>_xll.qlCalendarAdvance(IborCalendar,$H2381,B2382,"f",FALSE)</f>
        <v>56003</v>
      </c>
      <c r="I2382" s="49">
        <f>_xll.qlInterestRateIndexValueDate(Index1M,$H2382)</f>
        <v>56005</v>
      </c>
      <c r="J2382" s="52">
        <f>IFERROR(_xll.qlIndexFixing(Index1M,$H2382,TRUE,_xll.ohTrigger(RecalcTrigger,Trigger1M)),NA())</f>
        <v>2.825236970444539E-2</v>
      </c>
      <c r="K2382" s="52">
        <f>IFERROR(_xll.qlIndexFixing(ONIndex1M,I2382,TRUE,_xll.ohTrigger(RecalcTrigger,Trigger1M)),NA())</f>
        <v>2.8230561452673442E-2</v>
      </c>
      <c r="L2382" s="52">
        <f>IFERROR(_xll.qlIndexFixing(Index3M,H2382,TRUE,_xll.ohTrigger(RecalcTrigger,Trigger3M)),NA())</f>
        <v>2.9451619261233838E-2</v>
      </c>
      <c r="M2382" s="52">
        <f>IFERROR(_xll.qlIndexFixing(ONIndex3M,I2382,TRUE,_xll.ohTrigger(RecalcTrigger,Trigger3M)),NA())</f>
        <v>2.9379324531495499E-2</v>
      </c>
      <c r="N2382" s="52">
        <f>IFERROR(_xll.qlIndexFixing(Index6M,$H2382,TRUE,_xll.ohTrigger(RecalcTrigger,Trigger6M)),NA())</f>
        <v>3.0396540441006915E-2</v>
      </c>
      <c r="O2382" s="52">
        <f>IFERROR(_xll.qlIndexFixing(ONIndex6M,I2382,TRUE,_xll.ohTrigger(RecalcTrigger,Trigger6M)),NA())</f>
        <v>3.023542712335292E-2</v>
      </c>
      <c r="P2382" s="52">
        <f>IFERROR(_xll.qlIndexFixing(Index1Y,$H2382,TRUE,_xll.ohTrigger(RecalcTrigger,Trigger1Y)),NA())</f>
        <v>3.1834440483092113E-2</v>
      </c>
      <c r="Q2382" s="52">
        <f>IFERROR(_xll.qlIndexFixing(ONIndex1Y,I2382,TRUE,_xll.ohTrigger(RecalcTrigger,Trigger1Y)),NA())</f>
        <v>3.14637953743091E-2</v>
      </c>
    </row>
    <row r="2383" spans="2:17" x14ac:dyDescent="0.2">
      <c r="B2383" s="46" t="s">
        <v>51</v>
      </c>
      <c r="D2383" s="49">
        <f>_xll.qlCalendarAdvance(LocalCalendar,$D2382,B2383,"f",FALSE)</f>
        <v>56019</v>
      </c>
      <c r="E2383" s="49">
        <f>_xll.qlInterestRateIndexValueDate(IndexON,D2383)</f>
        <v>56019</v>
      </c>
      <c r="F2383" s="52">
        <f>IFERROR(_xll.qlIndexFixing(IndexON,D2383,TRUE,_xll.ohTrigger(RecalcTrigger,TriggerON)),NA())</f>
        <v>2.673847992562095E-2</v>
      </c>
      <c r="H2383" s="49">
        <f>_xll.qlCalendarAdvance(IborCalendar,$H2382,B2383,"f",FALSE)</f>
        <v>56010</v>
      </c>
      <c r="I2383" s="49">
        <f>_xll.qlInterestRateIndexValueDate(Index1M,$H2383)</f>
        <v>56012</v>
      </c>
      <c r="J2383" s="52">
        <f>IFERROR(_xll.qlIndexFixing(Index1M,$H2383,TRUE,_xll.ohTrigger(RecalcTrigger,Trigger1M)),NA())</f>
        <v>2.8246701989717848E-2</v>
      </c>
      <c r="K2383" s="52">
        <f>IFERROR(_xll.qlIndexFixing(ONIndex1M,I2383,TRUE,_xll.ohTrigger(RecalcTrigger,Trigger1M)),NA())</f>
        <v>2.8224921888018173E-2</v>
      </c>
      <c r="L2383" s="52">
        <f>IFERROR(_xll.qlIndexFixing(Index3M,H2383,TRUE,_xll.ohTrigger(RecalcTrigger,Trigger3M)),NA())</f>
        <v>2.9445898941890418E-2</v>
      </c>
      <c r="M2383" s="52">
        <f>IFERROR(_xll.qlIndexFixing(ONIndex3M,I2383,TRUE,_xll.ohTrigger(RecalcTrigger,Trigger3M)),NA())</f>
        <v>2.9373690620557724E-2</v>
      </c>
      <c r="N2383" s="52">
        <f>IFERROR(_xll.qlIndexFixing(Index6M,$H2383,TRUE,_xll.ohTrigger(RecalcTrigger,Trigger6M)),NA())</f>
        <v>3.0390825794079205E-2</v>
      </c>
      <c r="O2383" s="52">
        <f>IFERROR(_xll.qlIndexFixing(ONIndex6M,I2383,TRUE,_xll.ohTrigger(RecalcTrigger,Trigger6M)),NA())</f>
        <v>3.0229905544398861E-2</v>
      </c>
      <c r="P2383" s="52">
        <f>IFERROR(_xll.qlIndexFixing(Index1Y,$H2383,TRUE,_xll.ohTrigger(RecalcTrigger,Trigger1Y)),NA())</f>
        <v>3.1829062459315445E-2</v>
      </c>
      <c r="Q2383" s="52">
        <f>IFERROR(_xll.qlIndexFixing(ONIndex1Y,I2383,TRUE,_xll.ohTrigger(RecalcTrigger,Trigger1Y)),NA())</f>
        <v>3.1459079160569559E-2</v>
      </c>
    </row>
    <row r="2384" spans="2:17" x14ac:dyDescent="0.2">
      <c r="B2384" s="46" t="s">
        <v>51</v>
      </c>
      <c r="D2384" s="49">
        <f>_xll.qlCalendarAdvance(LocalCalendar,$D2383,B2384,"f",FALSE)</f>
        <v>56026</v>
      </c>
      <c r="E2384" s="49">
        <f>_xll.qlInterestRateIndexValueDate(IndexON,D2384)</f>
        <v>56026</v>
      </c>
      <c r="F2384" s="52">
        <f>IFERROR(_xll.qlIndexFixing(IndexON,D2384,TRUE,_xll.ohTrigger(RecalcTrigger,TriggerON)),NA())</f>
        <v>2.6734257110163639E-2</v>
      </c>
      <c r="H2384" s="49">
        <f>_xll.qlCalendarAdvance(IborCalendar,$H2383,B2384,"f",FALSE)</f>
        <v>56017</v>
      </c>
      <c r="I2384" s="49">
        <f>_xll.qlInterestRateIndexValueDate(Index1M,$H2384)</f>
        <v>56019</v>
      </c>
      <c r="J2384" s="52">
        <f>IFERROR(_xll.qlIndexFixing(Index1M,$H2384,TRUE,_xll.ohTrigger(RecalcTrigger,Trigger1M)),NA())</f>
        <v>2.8241027760169124E-2</v>
      </c>
      <c r="K2384" s="52">
        <f>IFERROR(_xll.qlIndexFixing(ONIndex1M,I2384,TRUE,_xll.ohTrigger(RecalcTrigger,Trigger1M)),NA())</f>
        <v>2.8219275821523837E-2</v>
      </c>
      <c r="L2384" s="52">
        <f>IFERROR(_xll.qlIndexFixing(Index3M,H2384,TRUE,_xll.ohTrigger(RecalcTrigger,Trigger3M)),NA())</f>
        <v>2.9440171789029766E-2</v>
      </c>
      <c r="M2384" s="52">
        <f>IFERROR(_xll.qlIndexFixing(ONIndex3M,I2384,TRUE,_xll.ohTrigger(RecalcTrigger,Trigger3M)),NA())</f>
        <v>2.9368049918412353E-2</v>
      </c>
      <c r="N2384" s="52">
        <f>IFERROR(_xll.qlIndexFixing(Index6M,$H2384,TRUE,_xll.ohTrigger(RecalcTrigger,Trigger6M)),NA())</f>
        <v>3.0385103079267926E-2</v>
      </c>
      <c r="O2384" s="52">
        <f>IFERROR(_xll.qlIndexFixing(ONIndex6M,I2384,TRUE,_xll.ohTrigger(RecalcTrigger,Trigger6M)),NA())</f>
        <v>3.022437600517236E-2</v>
      </c>
      <c r="P2384" s="52">
        <f>IFERROR(_xll.qlIndexFixing(Index1Y,$H2384,TRUE,_xll.ohTrigger(RecalcTrigger,Trigger1Y)),NA())</f>
        <v>3.1823664847754007E-2</v>
      </c>
      <c r="Q2384" s="52">
        <f>IFERROR(_xll.qlIndexFixing(ONIndex1Y,I2384,TRUE,_xll.ohTrigger(RecalcTrigger,Trigger1Y)),NA())</f>
        <v>3.1454343942272089E-2</v>
      </c>
    </row>
    <row r="2385" spans="2:17" x14ac:dyDescent="0.2">
      <c r="B2385" s="46" t="s">
        <v>51</v>
      </c>
      <c r="D2385" s="49">
        <f>_xll.qlCalendarAdvance(LocalCalendar,$D2384,B2385,"f",FALSE)</f>
        <v>56033</v>
      </c>
      <c r="E2385" s="49">
        <f>_xll.qlInterestRateIndexValueDate(IndexON,D2385)</f>
        <v>56033</v>
      </c>
      <c r="F2385" s="52">
        <f>IFERROR(_xll.qlIndexFixing(IndexON,D2385,TRUE,_xll.ohTrigger(RecalcTrigger,TriggerON)),NA())</f>
        <v>2.6730042000622234E-2</v>
      </c>
      <c r="H2385" s="49">
        <f>_xll.qlCalendarAdvance(IborCalendar,$H2384,B2385,"f",FALSE)</f>
        <v>56024</v>
      </c>
      <c r="I2385" s="49">
        <f>_xll.qlInterestRateIndexValueDate(Index1M,$H2385)</f>
        <v>56026</v>
      </c>
      <c r="J2385" s="52">
        <f>IFERROR(_xll.qlIndexFixing(Index1M,$H2385,TRUE,_xll.ohTrigger(RecalcTrigger,Trigger1M)),NA())</f>
        <v>2.8235347015814205E-2</v>
      </c>
      <c r="K2385" s="52">
        <f>IFERROR(_xll.qlIndexFixing(ONIndex1M,I2385,TRUE,_xll.ohTrigger(RecalcTrigger,Trigger1M)),NA())</f>
        <v>2.8213623253350306E-2</v>
      </c>
      <c r="L2385" s="52">
        <f>IFERROR(_xll.qlIndexFixing(Index3M,H2385,TRUE,_xll.ohTrigger(RecalcTrigger,Trigger3M)),NA())</f>
        <v>2.9434437802684899E-2</v>
      </c>
      <c r="M2385" s="52">
        <f>IFERROR(_xll.qlIndexFixing(ONIndex3M,I2385,TRUE,_xll.ohTrigger(RecalcTrigger,Trigger3M)),NA())</f>
        <v>2.9362402425059386E-2</v>
      </c>
      <c r="N2385" s="52">
        <f>IFERROR(_xll.qlIndexFixing(Index6M,$H2385,TRUE,_xll.ohTrigger(RecalcTrigger,Trigger6M)),NA())</f>
        <v>3.0379372296645286E-2</v>
      </c>
      <c r="O2385" s="52">
        <f>IFERROR(_xll.qlIndexFixing(ONIndex6M,I2385,TRUE,_xll.ohTrigger(RecalcTrigger,Trigger6M)),NA())</f>
        <v>3.0218838505993162E-2</v>
      </c>
      <c r="P2385" s="52">
        <f>IFERROR(_xll.qlIndexFixing(Index1Y,$H2385,TRUE,_xll.ohTrigger(RecalcTrigger,Trigger1Y)),NA())</f>
        <v>3.1818247648718795E-2</v>
      </c>
      <c r="Q2385" s="52">
        <f>IFERROR(_xll.qlIndexFixing(ONIndex1Y,I2385,TRUE,_xll.ohTrigger(RecalcTrigger,Trigger1Y)),NA())</f>
        <v>3.1449589719256821E-2</v>
      </c>
    </row>
    <row r="2386" spans="2:17" x14ac:dyDescent="0.2">
      <c r="B2386" s="46" t="s">
        <v>51</v>
      </c>
      <c r="D2386" s="49">
        <f>_xll.qlCalendarAdvance(LocalCalendar,$D2385,B2386,"f",FALSE)</f>
        <v>56040</v>
      </c>
      <c r="E2386" s="49">
        <f>_xll.qlInterestRateIndexValueDate(IndexON,D2386)</f>
        <v>56040</v>
      </c>
      <c r="F2386" s="52">
        <f>IFERROR(_xll.qlIndexFixing(IndexON,D2386,TRUE,_xll.ohTrigger(RecalcTrigger,TriggerON)),NA())</f>
        <v>2.6725834597236542E-2</v>
      </c>
      <c r="H2386" s="49">
        <f>_xll.qlCalendarAdvance(IborCalendar,$H2385,B2386,"f",FALSE)</f>
        <v>56031</v>
      </c>
      <c r="I2386" s="49">
        <f>_xll.qlInterestRateIndexValueDate(Index1M,$H2386)</f>
        <v>56033</v>
      </c>
      <c r="J2386" s="52">
        <f>IFERROR(_xll.qlIndexFixing(Index1M,$H2386,TRUE,_xll.ohTrigger(RecalcTrigger,Trigger1M)),NA())</f>
        <v>2.8229659756663084E-2</v>
      </c>
      <c r="K2386" s="52">
        <f>IFERROR(_xll.qlIndexFixing(ONIndex1M,I2386,TRUE,_xll.ohTrigger(RecalcTrigger,Trigger1M)),NA())</f>
        <v>2.8207964183257772E-2</v>
      </c>
      <c r="L2386" s="52">
        <f>IFERROR(_xll.qlIndexFixing(Index3M,H2386,TRUE,_xll.ohTrigger(RecalcTrigger,Trigger3M)),NA())</f>
        <v>2.9428696982886228E-2</v>
      </c>
      <c r="M2386" s="52">
        <f>IFERROR(_xll.qlIndexFixing(ONIndex3M,I2386,TRUE,_xll.ohTrigger(RecalcTrigger,Trigger3M)),NA())</f>
        <v>2.9356748140578759E-2</v>
      </c>
      <c r="N2386" s="52">
        <f>IFERROR(_xll.qlIndexFixing(Index6M,$H2386,TRUE,_xll.ohTrigger(RecalcTrigger,Trigger6M)),NA())</f>
        <v>3.0371047460461684E-2</v>
      </c>
      <c r="O2386" s="52">
        <f>IFERROR(_xll.qlIndexFixing(ONIndex6M,I2386,TRUE,_xll.ohTrigger(RecalcTrigger,Trigger6M)),NA())</f>
        <v>3.0213293046621459E-2</v>
      </c>
      <c r="P2386" s="52">
        <f>IFERROR(_xll.qlIndexFixing(Index1Y,$H2386,TRUE,_xll.ohTrigger(RecalcTrigger,Trigger1Y)),NA())</f>
        <v>3.1812810862522752E-2</v>
      </c>
      <c r="Q2386" s="52">
        <f>IFERROR(_xll.qlIndexFixing(ONIndex1Y,I2386,TRUE,_xll.ohTrigger(RecalcTrigger,Trigger1Y)),NA())</f>
        <v>3.1444816491523753E-2</v>
      </c>
    </row>
    <row r="2387" spans="2:17" x14ac:dyDescent="0.2">
      <c r="B2387" s="46" t="s">
        <v>51</v>
      </c>
      <c r="D2387" s="49">
        <f>_xll.qlCalendarAdvance(LocalCalendar,$D2386,B2387,"f",FALSE)</f>
        <v>56047</v>
      </c>
      <c r="E2387" s="49">
        <f>_xll.qlInterestRateIndexValueDate(IndexON,D2387)</f>
        <v>56047</v>
      </c>
      <c r="F2387" s="52">
        <f>IFERROR(_xll.qlIndexFixing(IndexON,D2387,TRUE,_xll.ohTrigger(RecalcTrigger,TriggerON)),NA())</f>
        <v>2.6721634899926627E-2</v>
      </c>
      <c r="H2387" s="49">
        <f>_xll.qlCalendarAdvance(IborCalendar,$H2386,B2387,"f",FALSE)</f>
        <v>56038</v>
      </c>
      <c r="I2387" s="49">
        <f>_xll.qlInterestRateIndexValueDate(Index1M,$H2387)</f>
        <v>56040</v>
      </c>
      <c r="J2387" s="52">
        <f>IFERROR(_xll.qlIndexFixing(Index1M,$H2387,TRUE,_xll.ohTrigger(RecalcTrigger,Trigger1M)),NA())</f>
        <v>2.8223965982718258E-2</v>
      </c>
      <c r="K2387" s="52">
        <f>IFERROR(_xll.qlIndexFixing(ONIndex1M,I2387,TRUE,_xll.ohTrigger(RecalcTrigger,Trigger1M)),NA())</f>
        <v>2.8202298611565979E-2</v>
      </c>
      <c r="L2387" s="52">
        <f>IFERROR(_xll.qlIndexFixing(Index3M,H2387,TRUE,_xll.ohTrigger(RecalcTrigger,Trigger3M)),NA())</f>
        <v>2.9422949329664168E-2</v>
      </c>
      <c r="M2387" s="52">
        <f>IFERROR(_xll.qlIndexFixing(ONIndex3M,I2387,TRUE,_xll.ohTrigger(RecalcTrigger,Trigger3M)),NA())</f>
        <v>2.9351087064890535E-2</v>
      </c>
      <c r="N2387" s="52">
        <f>IFERROR(_xll.qlIndexFixing(Index6M,$H2387,TRUE,_xll.ohTrigger(RecalcTrigger,Trigger6M)),NA())</f>
        <v>3.0365303713820537E-2</v>
      </c>
      <c r="O2387" s="52">
        <f>IFERROR(_xll.qlIndexFixing(ONIndex6M,I2387,TRUE,_xll.ohTrigger(RecalcTrigger,Trigger6M)),NA())</f>
        <v>3.0207739627137187E-2</v>
      </c>
      <c r="P2387" s="52">
        <f>IFERROR(_xll.qlIndexFixing(Index1Y,$H2387,TRUE,_xll.ohTrigger(RecalcTrigger,Trigger1Y)),NA())</f>
        <v>3.1807354489481035E-2</v>
      </c>
      <c r="Q2387" s="52">
        <f>IFERROR(_xll.qlIndexFixing(ONIndex1Y,I2387,TRUE,_xll.ohTrigger(RecalcTrigger,Trigger1Y)),NA())</f>
        <v>3.1440024259312693E-2</v>
      </c>
    </row>
    <row r="2388" spans="2:17" x14ac:dyDescent="0.2">
      <c r="B2388" s="46" t="s">
        <v>51</v>
      </c>
      <c r="D2388" s="49">
        <f>_xll.qlCalendarAdvance(LocalCalendar,$D2387,B2388,"f",FALSE)</f>
        <v>56054</v>
      </c>
      <c r="E2388" s="49">
        <f>_xll.qlInterestRateIndexValueDate(IndexON,D2388)</f>
        <v>56054</v>
      </c>
      <c r="F2388" s="52">
        <f>IFERROR(_xll.qlIndexFixing(IndexON,D2388,TRUE,_xll.ohTrigger(RecalcTrigger,TriggerON)),NA())</f>
        <v>2.6717442908932298E-2</v>
      </c>
      <c r="H2388" s="49">
        <f>_xll.qlCalendarAdvance(IborCalendar,$H2387,B2388,"f",FALSE)</f>
        <v>56045</v>
      </c>
      <c r="I2388" s="49">
        <f>_xll.qlInterestRateIndexValueDate(Index1M,$H2388)</f>
        <v>56047</v>
      </c>
      <c r="J2388" s="52">
        <f>IFERROR(_xll.qlIndexFixing(Index1M,$H2388,TRUE,_xll.ohTrigger(RecalcTrigger,Trigger1M)),NA())</f>
        <v>2.8218265693994715E-2</v>
      </c>
      <c r="K2388" s="52">
        <f>IFERROR(_xll.qlIndexFixing(ONIndex1M,I2388,TRUE,_xll.ohTrigger(RecalcTrigger,Trigger1M)),NA())</f>
        <v>2.8196626538035119E-2</v>
      </c>
      <c r="L2388" s="52">
        <f>IFERROR(_xll.qlIndexFixing(Index3M,H2388,TRUE,_xll.ohTrigger(RecalcTrigger,Trigger3M)),NA())</f>
        <v>2.9417194843043913E-2</v>
      </c>
      <c r="M2388" s="52">
        <f>IFERROR(_xll.qlIndexFixing(ONIndex3M,I2388,TRUE,_xll.ohTrigger(RecalcTrigger,Trigger3M)),NA())</f>
        <v>2.9345419197914779E-2</v>
      </c>
      <c r="N2388" s="52">
        <f>IFERROR(_xll.qlIndexFixing(Index6M,$H2388,TRUE,_xll.ohTrigger(RecalcTrigger,Trigger6M)),NA())</f>
        <v>3.0359551901318404E-2</v>
      </c>
      <c r="O2388" s="52">
        <f>IFERROR(_xll.qlIndexFixing(ONIndex6M,I2388,TRUE,_xll.ohTrigger(RecalcTrigger,Trigger6M)),NA())</f>
        <v>3.0202178247460409E-2</v>
      </c>
      <c r="P2388" s="52">
        <f>IFERROR(_xll.qlIndexFixing(Index1Y,$H2388,TRUE,_xll.ohTrigger(RecalcTrigger,Trigger1Y)),NA())</f>
        <v>3.1801878529907471E-2</v>
      </c>
      <c r="Q2388" s="52">
        <f>IFERROR(_xll.qlIndexFixing(ONIndex1Y,I2388,TRUE,_xll.ohTrigger(RecalcTrigger,Trigger1Y)),NA())</f>
        <v>3.1435213022223962E-2</v>
      </c>
    </row>
    <row r="2389" spans="2:17" x14ac:dyDescent="0.2">
      <c r="B2389" s="46" t="s">
        <v>51</v>
      </c>
      <c r="D2389" s="49">
        <f>_xll.qlCalendarAdvance(LocalCalendar,$D2388,B2389,"f",FALSE)</f>
        <v>56061</v>
      </c>
      <c r="E2389" s="49">
        <f>_xll.qlInterestRateIndexValueDate(IndexON,D2389)</f>
        <v>56061</v>
      </c>
      <c r="F2389" s="52">
        <f>IFERROR(_xll.qlIndexFixing(IndexON,D2389,TRUE,_xll.ohTrigger(RecalcTrigger,TriggerON)),NA())</f>
        <v>2.6713258623694003E-2</v>
      </c>
      <c r="H2389" s="49">
        <f>_xll.qlCalendarAdvance(IborCalendar,$H2388,B2389,"f",FALSE)</f>
        <v>56052</v>
      </c>
      <c r="I2389" s="49">
        <f>_xll.qlInterestRateIndexValueDate(Index1M,$H2389)</f>
        <v>56054</v>
      </c>
      <c r="J2389" s="52">
        <f>IFERROR(_xll.qlIndexFixing(Index1M,$H2389,TRUE,_xll.ohTrigger(RecalcTrigger,Trigger1M)),NA())</f>
        <v>2.8212558890504946E-2</v>
      </c>
      <c r="K2389" s="52">
        <f>IFERROR(_xll.qlIndexFixing(ONIndex1M,I2389,TRUE,_xll.ohTrigger(RecalcTrigger,Trigger1M)),NA())</f>
        <v>2.8190947962745128E-2</v>
      </c>
      <c r="L2389" s="52">
        <f>IFERROR(_xll.qlIndexFixing(Index3M,H2389,TRUE,_xll.ohTrigger(RecalcTrigger,Trigger3M)),NA())</f>
        <v>2.9411433523058476E-2</v>
      </c>
      <c r="M2389" s="52">
        <f>IFERROR(_xll.qlIndexFixing(ONIndex3M,I2389,TRUE,_xll.ohTrigger(RecalcTrigger,Trigger3M)),NA())</f>
        <v>2.9339744539811363E-2</v>
      </c>
      <c r="N2389" s="52">
        <f>IFERROR(_xll.qlIndexFixing(Index6M,$H2389,TRUE,_xll.ohTrigger(RecalcTrigger,Trigger6M)),NA())</f>
        <v>3.0353792023025614E-2</v>
      </c>
      <c r="O2389" s="52">
        <f>IFERROR(_xll.qlIndexFixing(ONIndex6M,I2389,TRUE,_xll.ohTrigger(RecalcTrigger,Trigger6M)),NA())</f>
        <v>3.0196608907750999E-2</v>
      </c>
      <c r="P2389" s="52">
        <f>IFERROR(_xll.qlIndexFixing(Index1Y,$H2389,TRUE,_xll.ohTrigger(RecalcTrigger,Trigger1Y)),NA())</f>
        <v>3.1796382984119166E-2</v>
      </c>
      <c r="Q2389" s="52">
        <f>IFERROR(_xll.qlIndexFixing(ONIndex1Y,I2389,TRUE,_xll.ohTrigger(RecalcTrigger,Trigger1Y)),NA())</f>
        <v>3.1430382780817112E-2</v>
      </c>
    </row>
    <row r="2390" spans="2:17" x14ac:dyDescent="0.2">
      <c r="B2390" s="46" t="s">
        <v>51</v>
      </c>
      <c r="D2390" s="49">
        <f>_xll.qlCalendarAdvance(LocalCalendar,$D2389,B2390,"f",FALSE)</f>
        <v>56068</v>
      </c>
      <c r="E2390" s="49">
        <f>_xll.qlInterestRateIndexValueDate(IndexON,D2390)</f>
        <v>56068</v>
      </c>
      <c r="F2390" s="52">
        <f>IFERROR(_xll.qlIndexFixing(IndexON,D2390,TRUE,_xll.ohTrigger(RecalcTrigger,TriggerON)),NA())</f>
        <v>2.671116050861233E-2</v>
      </c>
      <c r="H2390" s="49">
        <f>_xll.qlCalendarAdvance(IborCalendar,$H2389,B2390,"f",FALSE)</f>
        <v>56059</v>
      </c>
      <c r="I2390" s="49">
        <f>_xll.qlInterestRateIndexValueDate(Index1M,$H2390)</f>
        <v>56061</v>
      </c>
      <c r="J2390" s="52">
        <f>IFERROR(_xll.qlIndexFixing(Index1M,$H2390,TRUE,_xll.ohTrigger(RecalcTrigger,Trigger1M)),NA())</f>
        <v>2.8206845572256445E-2</v>
      </c>
      <c r="K2390" s="52">
        <f>IFERROR(_xll.qlIndexFixing(ONIndex1M,I2390,TRUE,_xll.ohTrigger(RecalcTrigger,Trigger1M)),NA())</f>
        <v>2.8185262885696005E-2</v>
      </c>
      <c r="L2390" s="52">
        <f>IFERROR(_xll.qlIndexFixing(Index3M,H2390,TRUE,_xll.ohTrigger(RecalcTrigger,Trigger3M)),NA())</f>
        <v>2.9405665369740014E-2</v>
      </c>
      <c r="M2390" s="52">
        <f>IFERROR(_xll.qlIndexFixing(ONIndex3M,I2390,TRUE,_xll.ohTrigger(RecalcTrigger,Trigger3M)),NA())</f>
        <v>2.9334063090660223E-2</v>
      </c>
      <c r="N2390" s="52">
        <f>IFERROR(_xll.qlIndexFixing(Index6M,$H2390,TRUE,_xll.ohTrigger(RecalcTrigger,Trigger6M)),NA())</f>
        <v>3.0350597368826723E-2</v>
      </c>
      <c r="O2390" s="52">
        <f>IFERROR(_xll.qlIndexFixing(ONIndex6M,I2390,TRUE,_xll.ohTrigger(RecalcTrigger,Trigger6M)),NA())</f>
        <v>3.019103160792902E-2</v>
      </c>
      <c r="P2390" s="52">
        <f>IFERROR(_xll.qlIndexFixing(Index1Y,$H2390,TRUE,_xll.ohTrigger(RecalcTrigger,Trigger1Y)),NA())</f>
        <v>3.1790867852433694E-2</v>
      </c>
      <c r="Q2390" s="52">
        <f>IFERROR(_xll.qlIndexFixing(ONIndex1Y,I2390,TRUE,_xll.ohTrigger(RecalcTrigger,Trigger1Y)),NA())</f>
        <v>3.1425533534612526E-2</v>
      </c>
    </row>
    <row r="2391" spans="2:17" x14ac:dyDescent="0.2">
      <c r="B2391" s="46" t="s">
        <v>51</v>
      </c>
      <c r="D2391" s="49">
        <f>_xll.qlCalendarAdvance(LocalCalendar,$D2390,B2391,"f",FALSE)</f>
        <v>56075</v>
      </c>
      <c r="E2391" s="49">
        <f>_xll.qlInterestRateIndexValueDate(IndexON,D2391)</f>
        <v>56075</v>
      </c>
      <c r="F2391" s="52">
        <f>IFERROR(_xll.qlIndexFixing(IndexON,D2391,TRUE,_xll.ohTrigger(RecalcTrigger,TriggerON)),NA())</f>
        <v>2.6704913172004296E-2</v>
      </c>
      <c r="H2391" s="49">
        <f>_xll.qlCalendarAdvance(IborCalendar,$H2390,B2391,"f",FALSE)</f>
        <v>56066</v>
      </c>
      <c r="I2391" s="49">
        <f>_xll.qlInterestRateIndexValueDate(Index1M,$H2391)</f>
        <v>56068</v>
      </c>
      <c r="J2391" s="52">
        <f>IFERROR(_xll.qlIndexFixing(Index1M,$H2391,TRUE,_xll.ohTrigger(RecalcTrigger,Trigger1M)),NA())</f>
        <v>2.8201125739251709E-2</v>
      </c>
      <c r="K2391" s="52">
        <f>IFERROR(_xll.qlIndexFixing(ONIndex1M,I2391,TRUE,_xll.ohTrigger(RecalcTrigger,Trigger1M)),NA())</f>
        <v>2.8181659341073306E-2</v>
      </c>
      <c r="L2391" s="52">
        <f>IFERROR(_xll.qlIndexFixing(Index3M,H2391,TRUE,_xll.ohTrigger(RecalcTrigger,Trigger3M)),NA())</f>
        <v>2.9399890383114583E-2</v>
      </c>
      <c r="M2391" s="52">
        <f>IFERROR(_xll.qlIndexFixing(ONIndex3M,I2391,TRUE,_xll.ohTrigger(RecalcTrigger,Trigger3M)),NA())</f>
        <v>2.933073884096471E-2</v>
      </c>
      <c r="N2391" s="52">
        <f>IFERROR(_xll.qlIndexFixing(Index6M,$H2391,TRUE,_xll.ohTrigger(RecalcTrigger,Trigger6M)),NA())</f>
        <v>3.0344818180818574E-2</v>
      </c>
      <c r="O2391" s="52">
        <f>IFERROR(_xll.qlIndexFixing(ONIndex6M,I2391,TRUE,_xll.ohTrigger(RecalcTrigger,Trigger6M)),NA())</f>
        <v>3.018804478507997E-2</v>
      </c>
      <c r="P2391" s="52">
        <f>IFERROR(_xll.qlIndexFixing(Index1Y,$H2391,TRUE,_xll.ohTrigger(RecalcTrigger,Trigger1Y)),NA())</f>
        <v>3.1788273049101624E-2</v>
      </c>
      <c r="Q2391" s="52">
        <f>IFERROR(_xll.qlIndexFixing(ONIndex1Y,I2391,TRUE,_xll.ohTrigger(RecalcTrigger,Trigger1Y)),NA())</f>
        <v>3.1423732913420377E-2</v>
      </c>
    </row>
    <row r="2392" spans="2:17" x14ac:dyDescent="0.2">
      <c r="B2392" s="46" t="s">
        <v>51</v>
      </c>
      <c r="D2392" s="49">
        <f>_xll.qlCalendarAdvance(LocalCalendar,$D2391,B2392,"f",FALSE)</f>
        <v>56082</v>
      </c>
      <c r="E2392" s="49">
        <f>_xll.qlInterestRateIndexValueDate(IndexON,D2392)</f>
        <v>56082</v>
      </c>
      <c r="F2392" s="52">
        <f>IFERROR(_xll.qlIndexFixing(IndexON,D2392,TRUE,_xll.ohTrigger(RecalcTrigger,TriggerON)),NA())</f>
        <v>2.6700752005153205E-2</v>
      </c>
      <c r="H2392" s="49">
        <f>_xll.qlCalendarAdvance(IborCalendar,$H2391,B2392,"f",FALSE)</f>
        <v>56073</v>
      </c>
      <c r="I2392" s="49">
        <f>_xll.qlInterestRateIndexValueDate(Index1M,$H2392)</f>
        <v>56075</v>
      </c>
      <c r="J2392" s="52">
        <f>IFERROR(_xll.qlIndexFixing(Index1M,$H2392,TRUE,_xll.ohTrigger(RecalcTrigger,Trigger1M)),NA())</f>
        <v>2.8195399391513221E-2</v>
      </c>
      <c r="K2392" s="52">
        <f>IFERROR(_xll.qlIndexFixing(ONIndex1M,I2392,TRUE,_xll.ohTrigger(RecalcTrigger,Trigger1M)),NA())</f>
        <v>2.8173873226240431E-2</v>
      </c>
      <c r="L2392" s="52">
        <f>IFERROR(_xll.qlIndexFixing(Index3M,H2392,TRUE,_xll.ohTrigger(RecalcTrigger,Trigger3M)),NA())</f>
        <v>2.9394108563215209E-2</v>
      </c>
      <c r="M2392" s="52">
        <f>IFERROR(_xll.qlIndexFixing(ONIndex3M,I2392,TRUE,_xll.ohTrigger(RecalcTrigger,Trigger3M)),NA())</f>
        <v>2.9322679818415409E-2</v>
      </c>
      <c r="N2392" s="52">
        <f>IFERROR(_xll.qlIndexFixing(Index6M,$H2392,TRUE,_xll.ohTrigger(RecalcTrigger,Trigger6M)),NA())</f>
        <v>3.033903092549544E-2</v>
      </c>
      <c r="O2392" s="52">
        <f>IFERROR(_xll.qlIndexFixing(ONIndex6M,I2392,TRUE,_xll.ohTrigger(RecalcTrigger,Trigger6M)),NA())</f>
        <v>3.0179853127867418E-2</v>
      </c>
      <c r="P2392" s="52">
        <f>IFERROR(_xll.qlIndexFixing(Index1Y,$H2392,TRUE,_xll.ohTrigger(RecalcTrigger,Trigger1Y)),NA())</f>
        <v>3.1779778832646238E-2</v>
      </c>
      <c r="Q2392" s="52">
        <f>IFERROR(_xll.qlIndexFixing(ONIndex1Y,I2392,TRUE,_xll.ohTrigger(RecalcTrigger,Trigger1Y)),NA())</f>
        <v>3.1415778028209829E-2</v>
      </c>
    </row>
    <row r="2393" spans="2:17" x14ac:dyDescent="0.2">
      <c r="B2393" s="46" t="s">
        <v>51</v>
      </c>
      <c r="D2393" s="49">
        <f>_xll.qlCalendarAdvance(LocalCalendar,$D2392,B2393,"f",FALSE)</f>
        <v>56089</v>
      </c>
      <c r="E2393" s="49">
        <f>_xll.qlInterestRateIndexValueDate(IndexON,D2393)</f>
        <v>56089</v>
      </c>
      <c r="F2393" s="52">
        <f>IFERROR(_xll.qlIndexFixing(IndexON,D2393,TRUE,_xll.ohTrigger(RecalcTrigger,TriggerON)),NA())</f>
        <v>2.6696598544537764E-2</v>
      </c>
      <c r="H2393" s="49">
        <f>_xll.qlCalendarAdvance(IborCalendar,$H2392,B2393,"f",FALSE)</f>
        <v>56080</v>
      </c>
      <c r="I2393" s="49">
        <f>_xll.qlInterestRateIndexValueDate(Index1M,$H2393)</f>
        <v>56082</v>
      </c>
      <c r="J2393" s="52">
        <f>IFERROR(_xll.qlIndexFixing(Index1M,$H2393,TRUE,_xll.ohTrigger(RecalcTrigger,Trigger1M)),NA())</f>
        <v>2.8189666529043478E-2</v>
      </c>
      <c r="K2393" s="52">
        <f>IFERROR(_xll.qlIndexFixing(ONIndex1M,I2393,TRUE,_xll.ohTrigger(RecalcTrigger,Trigger1M)),NA())</f>
        <v>2.8168168643993852E-2</v>
      </c>
      <c r="L2393" s="52">
        <f>IFERROR(_xll.qlIndexFixing(Index3M,H2393,TRUE,_xll.ohTrigger(RecalcTrigger,Trigger3M)),NA())</f>
        <v>2.9388319910069693E-2</v>
      </c>
      <c r="M2393" s="52">
        <f>IFERROR(_xll.qlIndexFixing(ONIndex3M,I2393,TRUE,_xll.ohTrigger(RecalcTrigger,Trigger3M)),NA())</f>
        <v>2.9316977995561544E-2</v>
      </c>
      <c r="N2393" s="52">
        <f>IFERROR(_xll.qlIndexFixing(Index6M,$H2393,TRUE,_xll.ohTrigger(RecalcTrigger,Trigger6M)),NA())</f>
        <v>3.033409007884531E-2</v>
      </c>
      <c r="O2393" s="52">
        <f>IFERROR(_xll.qlIndexFixing(ONIndex6M,I2393,TRUE,_xll.ohTrigger(RecalcTrigger,Trigger6M)),NA())</f>
        <v>3.0174251947707731E-2</v>
      </c>
      <c r="P2393" s="52">
        <f>IFERROR(_xll.qlIndexFixing(Index1Y,$H2393,TRUE,_xll.ohTrigger(RecalcTrigger,Trigger1Y)),NA())</f>
        <v>3.177420494518484E-2</v>
      </c>
      <c r="Q2393" s="52">
        <f>IFERROR(_xll.qlIndexFixing(ONIndex1Y,I2393,TRUE,_xll.ohTrigger(RecalcTrigger,Trigger1Y)),NA())</f>
        <v>3.1410871768091653E-2</v>
      </c>
    </row>
    <row r="2394" spans="2:17" x14ac:dyDescent="0.2">
      <c r="B2394" s="46" t="s">
        <v>51</v>
      </c>
      <c r="D2394" s="49">
        <f>_xll.qlCalendarAdvance(LocalCalendar,$D2393,B2394,"f",FALSE)</f>
        <v>56096</v>
      </c>
      <c r="E2394" s="49">
        <f>_xll.qlInterestRateIndexValueDate(IndexON,D2394)</f>
        <v>56096</v>
      </c>
      <c r="F2394" s="52">
        <f>IFERROR(_xll.qlIndexFixing(IndexON,D2394,TRUE,_xll.ohTrigger(RecalcTrigger,TriggerON)),NA())</f>
        <v>2.6692452790237908E-2</v>
      </c>
      <c r="H2394" s="49">
        <f>_xll.qlCalendarAdvance(IborCalendar,$H2393,B2394,"f",FALSE)</f>
        <v>56087</v>
      </c>
      <c r="I2394" s="49">
        <f>_xll.qlInterestRateIndexValueDate(Index1M,$H2394)</f>
        <v>56089</v>
      </c>
      <c r="J2394" s="52">
        <f>IFERROR(_xll.qlIndexFixing(Index1M,$H2394,TRUE,_xll.ohTrigger(RecalcTrigger,Trigger1M)),NA())</f>
        <v>2.8184618904623902E-2</v>
      </c>
      <c r="K2394" s="52">
        <f>IFERROR(_xll.qlIndexFixing(ONIndex1M,I2394,TRUE,_xll.ohTrigger(RecalcTrigger,Trigger1M)),NA())</f>
        <v>2.8162457559908205E-2</v>
      </c>
      <c r="L2394" s="52">
        <f>IFERROR(_xll.qlIndexFixing(Index3M,H2394,TRUE,_xll.ohTrigger(RecalcTrigger,Trigger3M)),NA())</f>
        <v>2.9382524423710178E-2</v>
      </c>
      <c r="M2394" s="52">
        <f>IFERROR(_xll.qlIndexFixing(ONIndex3M,I2394,TRUE,_xll.ohTrigger(RecalcTrigger,Trigger3M)),NA())</f>
        <v>2.9311269381659955E-2</v>
      </c>
      <c r="N2394" s="52">
        <f>IFERROR(_xll.qlIndexFixing(Index6M,$H2394,TRUE,_xll.ohTrigger(RecalcTrigger,Trigger6M)),NA())</f>
        <v>3.0327432213188704E-2</v>
      </c>
      <c r="O2394" s="52">
        <f>IFERROR(_xll.qlIndexFixing(ONIndex6M,I2394,TRUE,_xll.ohTrigger(RecalcTrigger,Trigger6M)),NA())</f>
        <v>3.0168642807275603E-2</v>
      </c>
      <c r="P2394" s="52">
        <f>IFERROR(_xll.qlIndexFixing(Index1Y,$H2394,TRUE,_xll.ohTrigger(RecalcTrigger,Trigger1Y)),NA())</f>
        <v>3.1768611473107215E-2</v>
      </c>
      <c r="Q2394" s="52">
        <f>IFERROR(_xll.qlIndexFixing(ONIndex1Y,I2394,TRUE,_xll.ohTrigger(RecalcTrigger,Trigger1Y)),NA())</f>
        <v>3.1405946503335613E-2</v>
      </c>
    </row>
    <row r="2395" spans="2:17" x14ac:dyDescent="0.2">
      <c r="B2395" s="46" t="s">
        <v>51</v>
      </c>
      <c r="D2395" s="49">
        <f>_xll.qlCalendarAdvance(LocalCalendar,$D2394,B2395,"f",FALSE)</f>
        <v>56103</v>
      </c>
      <c r="E2395" s="49">
        <f>_xll.qlInterestRateIndexValueDate(IndexON,D2395)</f>
        <v>56103</v>
      </c>
      <c r="F2395" s="52">
        <f>IFERROR(_xll.qlIndexFixing(IndexON,D2395,TRUE,_xll.ohTrigger(RecalcTrigger,TriggerON)),NA())</f>
        <v>2.6688314741694086E-2</v>
      </c>
      <c r="H2395" s="49">
        <f>_xll.qlCalendarAdvance(IborCalendar,$H2394,B2395,"f",FALSE)</f>
        <v>56094</v>
      </c>
      <c r="I2395" s="49">
        <f>_xll.qlInterestRateIndexValueDate(Index1M,$H2395)</f>
        <v>56096</v>
      </c>
      <c r="J2395" s="52">
        <f>IFERROR(_xll.qlIndexFixing(Index1M,$H2395,TRUE,_xll.ohTrigger(RecalcTrigger,Trigger1M)),NA())</f>
        <v>2.8176108438674883E-2</v>
      </c>
      <c r="K2395" s="52">
        <f>IFERROR(_xll.qlIndexFixing(ONIndex1M,I2395,TRUE,_xll.ohTrigger(RecalcTrigger,Trigger1M)),NA())</f>
        <v>2.8156739973903555E-2</v>
      </c>
      <c r="L2395" s="52">
        <f>IFERROR(_xll.qlIndexFixing(Index3M,H2395,TRUE,_xll.ohTrigger(RecalcTrigger,Trigger3M)),NA())</f>
        <v>2.9376722104163609E-2</v>
      </c>
      <c r="M2395" s="52">
        <f>IFERROR(_xll.qlIndexFixing(ONIndex3M,I2395,TRUE,_xll.ohTrigger(RecalcTrigger,Trigger3M)),NA())</f>
        <v>2.9305553976310961E-2</v>
      </c>
      <c r="N2395" s="52">
        <f>IFERROR(_xll.qlIndexFixing(Index6M,$H2395,TRUE,_xll.ohTrigger(RecalcTrigger,Trigger6M)),NA())</f>
        <v>3.0319063375583218E-2</v>
      </c>
      <c r="O2395" s="52">
        <f>IFERROR(_xll.qlIndexFixing(ONIndex6M,I2395,TRUE,_xll.ohTrigger(RecalcTrigger,Trigger6M)),NA())</f>
        <v>3.0163025706890778E-2</v>
      </c>
      <c r="P2395" s="52">
        <f>IFERROR(_xll.qlIndexFixing(Index1Y,$H2395,TRUE,_xll.ohTrigger(RecalcTrigger,Trigger1Y)),NA())</f>
        <v>3.1762998416736833E-2</v>
      </c>
      <c r="Q2395" s="52">
        <f>IFERROR(_xll.qlIndexFixing(ONIndex1Y,I2395,TRUE,_xll.ohTrigger(RecalcTrigger,Trigger1Y)),NA())</f>
        <v>3.1401002233781838E-2</v>
      </c>
    </row>
    <row r="2396" spans="2:17" x14ac:dyDescent="0.2">
      <c r="B2396" s="46" t="s">
        <v>51</v>
      </c>
      <c r="D2396" s="49">
        <f>_xll.qlCalendarAdvance(LocalCalendar,$D2395,B2396,"f",FALSE)</f>
        <v>56110</v>
      </c>
      <c r="E2396" s="49">
        <f>_xll.qlInterestRateIndexValueDate(IndexON,D2396)</f>
        <v>56110</v>
      </c>
      <c r="F2396" s="52">
        <f>IFERROR(_xll.qlIndexFixing(IndexON,D2396,TRUE,_xll.ohTrigger(RecalcTrigger,TriggerON)),NA())</f>
        <v>2.6684184399385913E-2</v>
      </c>
      <c r="H2396" s="49">
        <f>_xll.qlCalendarAdvance(IborCalendar,$H2395,B2396,"f",FALSE)</f>
        <v>56101</v>
      </c>
      <c r="I2396" s="49">
        <f>_xll.qlInterestRateIndexValueDate(Index1M,$H2396)</f>
        <v>56103</v>
      </c>
      <c r="J2396" s="52">
        <f>IFERROR(_xll.qlIndexFixing(Index1M,$H2396,TRUE,_xll.ohTrigger(RecalcTrigger,Trigger1M)),NA())</f>
        <v>2.8172428853356635E-2</v>
      </c>
      <c r="K2396" s="52">
        <f>IFERROR(_xll.qlIndexFixing(ONIndex1M,I2396,TRUE,_xll.ohTrigger(RecalcTrigger,Trigger1M)),NA())</f>
        <v>2.8151015886379582E-2</v>
      </c>
      <c r="L2396" s="52">
        <f>IFERROR(_xll.qlIndexFixing(Index3M,H2396,TRUE,_xll.ohTrigger(RecalcTrigger,Trigger3M)),NA())</f>
        <v>2.9370912951464732E-2</v>
      </c>
      <c r="M2396" s="52">
        <f>IFERROR(_xll.qlIndexFixing(ONIndex3M,I2396,TRUE,_xll.ohTrigger(RecalcTrigger,Trigger3M)),NA())</f>
        <v>2.9299831779994179E-2</v>
      </c>
      <c r="N2396" s="52">
        <f>IFERROR(_xll.qlIndexFixing(Index6M,$H2396,TRUE,_xll.ohTrigger(RecalcTrigger,Trigger6M)),NA())</f>
        <v>3.0315801232477679E-2</v>
      </c>
      <c r="O2396" s="52">
        <f>IFERROR(_xll.qlIndexFixing(ONIndex6M,I2396,TRUE,_xll.ohTrigger(RecalcTrigger,Trigger6M)),NA())</f>
        <v>3.0157400646393384E-2</v>
      </c>
      <c r="P2396" s="52">
        <f>IFERROR(_xll.qlIndexFixing(Index1Y,$H2396,TRUE,_xll.ohTrigger(RecalcTrigger,Trigger1Y)),NA())</f>
        <v>3.1757365776397588E-2</v>
      </c>
      <c r="Q2396" s="52">
        <f>IFERROR(_xll.qlIndexFixing(ONIndex1Y,I2396,TRUE,_xll.ohTrigger(RecalcTrigger,Trigger1Y)),NA())</f>
        <v>3.1396038959830008E-2</v>
      </c>
    </row>
    <row r="2397" spans="2:17" x14ac:dyDescent="0.2">
      <c r="B2397" s="46" t="s">
        <v>51</v>
      </c>
      <c r="D2397" s="49">
        <f>_xll.qlCalendarAdvance(LocalCalendar,$D2396,B2397,"f",FALSE)</f>
        <v>56117</v>
      </c>
      <c r="E2397" s="49">
        <f>_xll.qlInterestRateIndexValueDate(IndexON,D2397)</f>
        <v>56117</v>
      </c>
      <c r="F2397" s="52">
        <f>IFERROR(_xll.qlIndexFixing(IndexON,D2397,TRUE,_xll.ohTrigger(RecalcTrigger,TriggerON)),NA())</f>
        <v>2.6680061763233454E-2</v>
      </c>
      <c r="H2397" s="49">
        <f>_xll.qlCalendarAdvance(IborCalendar,$H2396,B2397,"f",FALSE)</f>
        <v>56108</v>
      </c>
      <c r="I2397" s="49">
        <f>_xll.qlInterestRateIndexValueDate(Index1M,$H2397)</f>
        <v>56110</v>
      </c>
      <c r="J2397" s="52">
        <f>IFERROR(_xll.qlIndexFixing(Index1M,$H2397,TRUE,_xll.ohTrigger(RecalcTrigger,Trigger1M)),NA())</f>
        <v>2.8166669932074284E-2</v>
      </c>
      <c r="K2397" s="52">
        <f>IFERROR(_xll.qlIndexFixing(ONIndex1M,I2397,TRUE,_xll.ohTrigger(RecalcTrigger,Trigger1M)),NA())</f>
        <v>2.8145285297016542E-2</v>
      </c>
      <c r="L2397" s="52">
        <f>IFERROR(_xll.qlIndexFixing(Index3M,H2397,TRUE,_xll.ohTrigger(RecalcTrigger,Trigger3M)),NA())</f>
        <v>2.9365096965640484E-2</v>
      </c>
      <c r="M2397" s="52">
        <f>IFERROR(_xll.qlIndexFixing(ONIndex3M,I2397,TRUE,_xll.ohTrigger(RecalcTrigger,Trigger3M)),NA())</f>
        <v>2.9294102792389864E-2</v>
      </c>
      <c r="N2397" s="52">
        <f>IFERROR(_xll.qlIndexFixing(Index6M,$H2397,TRUE,_xll.ohTrigger(RecalcTrigger,Trigger6M)),NA())</f>
        <v>3.0310823868395308E-2</v>
      </c>
      <c r="O2397" s="52">
        <f>IFERROR(_xll.qlIndexFixing(ONIndex6M,I2397,TRUE,_xll.ohTrigger(RecalcTrigger,Trigger6M)),NA())</f>
        <v>3.0151767625703485E-2</v>
      </c>
      <c r="P2397" s="52">
        <f>IFERROR(_xll.qlIndexFixing(Index1Y,$H2397,TRUE,_xll.ohTrigger(RecalcTrigger,Trigger1Y)),NA())</f>
        <v>3.1751713552415364E-2</v>
      </c>
      <c r="Q2397" s="52">
        <f>IFERROR(_xll.qlIndexFixing(ONIndex1Y,I2397,TRUE,_xll.ohTrigger(RecalcTrigger,Trigger1Y)),NA())</f>
        <v>3.1391056681080443E-2</v>
      </c>
    </row>
    <row r="2398" spans="2:17" x14ac:dyDescent="0.2">
      <c r="B2398" s="46" t="s">
        <v>51</v>
      </c>
      <c r="D2398" s="49">
        <f>_xll.qlCalendarAdvance(LocalCalendar,$D2397,B2398,"f",FALSE)</f>
        <v>56124</v>
      </c>
      <c r="E2398" s="49">
        <f>_xll.qlInterestRateIndexValueDate(IndexON,D2398)</f>
        <v>56124</v>
      </c>
      <c r="F2398" s="52">
        <f>IFERROR(_xll.qlIndexFixing(IndexON,D2398,TRUE,_xll.ohTrigger(RecalcTrigger,TriggerON)),NA())</f>
        <v>2.6675946833076836E-2</v>
      </c>
      <c r="H2398" s="49">
        <f>_xll.qlCalendarAdvance(IborCalendar,$H2397,B2398,"f",FALSE)</f>
        <v>56115</v>
      </c>
      <c r="I2398" s="49">
        <f>_xll.qlInterestRateIndexValueDate(Index1M,$H2398)</f>
        <v>56117</v>
      </c>
      <c r="J2398" s="52">
        <f>IFERROR(_xll.qlIndexFixing(Index1M,$H2398,TRUE,_xll.ohTrigger(RecalcTrigger,Trigger1M)),NA())</f>
        <v>2.8160904496105643E-2</v>
      </c>
      <c r="K2398" s="52">
        <f>IFERROR(_xll.qlIndexFixing(ONIndex1M,I2398,TRUE,_xll.ohTrigger(RecalcTrigger,Trigger1M)),NA())</f>
        <v>2.8139548205814435E-2</v>
      </c>
      <c r="L2398" s="52">
        <f>IFERROR(_xll.qlIndexFixing(Index3M,H2398,TRUE,_xll.ohTrigger(RecalcTrigger,Trigger3M)),NA())</f>
        <v>2.9359274146723884E-2</v>
      </c>
      <c r="M2398" s="52">
        <f>IFERROR(_xll.qlIndexFixing(ONIndex3M,I2398,TRUE,_xll.ohTrigger(RecalcTrigger,Trigger3M)),NA())</f>
        <v>2.928836701365789E-2</v>
      </c>
      <c r="N2398" s="52">
        <f>IFERROR(_xll.qlIndexFixing(Index6M,$H2398,TRUE,_xll.ohTrigger(RecalcTrigger,Trigger6M)),NA())</f>
        <v>3.0304137983935667E-2</v>
      </c>
      <c r="O2398" s="52">
        <f>IFERROR(_xll.qlIndexFixing(ONIndex6M,I2398,TRUE,_xll.ohTrigger(RecalcTrigger,Trigger6M)),NA())</f>
        <v>3.0146126644901017E-2</v>
      </c>
      <c r="P2398" s="52">
        <f>IFERROR(_xll.qlIndexFixing(Index1Y,$H2398,TRUE,_xll.ohTrigger(RecalcTrigger,Trigger1Y)),NA())</f>
        <v>3.1746041745116034E-2</v>
      </c>
      <c r="Q2398" s="52">
        <f>IFERROR(_xll.qlIndexFixing(ONIndex1Y,I2398,TRUE,_xll.ohTrigger(RecalcTrigger,Trigger1Y)),NA())</f>
        <v>3.1386055397852886E-2</v>
      </c>
    </row>
    <row r="2399" spans="2:17" x14ac:dyDescent="0.2">
      <c r="B2399" s="46" t="s">
        <v>51</v>
      </c>
      <c r="D2399" s="49">
        <f>_xll.qlCalendarAdvance(LocalCalendar,$D2398,B2399,"f",FALSE)</f>
        <v>56131</v>
      </c>
      <c r="E2399" s="49">
        <f>_xll.qlInterestRateIndexValueDate(IndexON,D2399)</f>
        <v>56131</v>
      </c>
      <c r="F2399" s="52">
        <f>IFERROR(_xll.qlIndexFixing(IndexON,D2399,TRUE,_xll.ohTrigger(RecalcTrigger,TriggerON)),NA())</f>
        <v>2.6671839609075931E-2</v>
      </c>
      <c r="H2399" s="49">
        <f>_xll.qlCalendarAdvance(IborCalendar,$H2398,B2399,"f",FALSE)</f>
        <v>56122</v>
      </c>
      <c r="I2399" s="49">
        <f>_xll.qlInterestRateIndexValueDate(Index1M,$H2399)</f>
        <v>56124</v>
      </c>
      <c r="J2399" s="52">
        <f>IFERROR(_xll.qlIndexFixing(Index1M,$H2399,TRUE,_xll.ohTrigger(RecalcTrigger,Trigger1M)),NA())</f>
        <v>2.81551325454657E-2</v>
      </c>
      <c r="K2399" s="52">
        <f>IFERROR(_xll.qlIndexFixing(ONIndex1M,I2399,TRUE,_xll.ohTrigger(RecalcTrigger,Trigger1M)),NA())</f>
        <v>2.8133804613013069E-2</v>
      </c>
      <c r="L2399" s="52">
        <f>IFERROR(_xll.qlIndexFixing(Index3M,H2399,TRUE,_xll.ohTrigger(RecalcTrigger,Trigger3M)),NA())</f>
        <v>2.9353444494741868E-2</v>
      </c>
      <c r="M2399" s="52">
        <f>IFERROR(_xll.qlIndexFixing(ONIndex3M,I2399,TRUE,_xll.ohTrigger(RecalcTrigger,Trigger3M)),NA())</f>
        <v>2.9282624443558447E-2</v>
      </c>
      <c r="N2399" s="52">
        <f>IFERROR(_xll.qlIndexFixing(Index6M,$H2399,TRUE,_xll.ohTrigger(RecalcTrigger,Trigger6M)),NA())</f>
        <v>3.0295749637027355E-2</v>
      </c>
      <c r="O2399" s="52">
        <f>IFERROR(_xll.qlIndexFixing(ONIndex6M,I2399,TRUE,_xll.ohTrigger(RecalcTrigger,Trigger6M)),NA())</f>
        <v>3.0140477703906043E-2</v>
      </c>
      <c r="P2399" s="52">
        <f>IFERROR(_xll.qlIndexFixing(Index1Y,$H2399,TRUE,_xll.ohTrigger(RecalcTrigger,Trigger1Y)),NA())</f>
        <v>3.1740350354827446E-2</v>
      </c>
      <c r="Q2399" s="52">
        <f>IFERROR(_xll.qlIndexFixing(ONIndex1Y,I2399,TRUE,_xll.ohTrigger(RecalcTrigger,Trigger1Y)),NA())</f>
        <v>3.1381035109747657E-2</v>
      </c>
    </row>
    <row r="2400" spans="2:17" x14ac:dyDescent="0.2">
      <c r="B2400" s="46" t="s">
        <v>51</v>
      </c>
      <c r="D2400" s="49">
        <f>_xll.qlCalendarAdvance(LocalCalendar,$D2399,B2400,"f",FALSE)</f>
        <v>56138</v>
      </c>
      <c r="E2400" s="49">
        <f>_xll.qlInterestRateIndexValueDate(IndexON,D2400)</f>
        <v>56138</v>
      </c>
      <c r="F2400" s="52">
        <f>IFERROR(_xll.qlIndexFixing(IndexON,D2400,TRUE,_xll.ohTrigger(RecalcTrigger,TriggerON)),NA())</f>
        <v>2.6667740091150804E-2</v>
      </c>
      <c r="H2400" s="49">
        <f>_xll.qlCalendarAdvance(IborCalendar,$H2399,B2400,"f",FALSE)</f>
        <v>56129</v>
      </c>
      <c r="I2400" s="49">
        <f>_xll.qlInterestRateIndexValueDate(Index1M,$H2400)</f>
        <v>56131</v>
      </c>
      <c r="J2400" s="52">
        <f>IFERROR(_xll.qlIndexFixing(Index1M,$H2400,TRUE,_xll.ohTrigger(RecalcTrigger,Trigger1M)),NA())</f>
        <v>2.8149354080166944E-2</v>
      </c>
      <c r="K2400" s="52">
        <f>IFERROR(_xll.qlIndexFixing(ONIndex1M,I2400,TRUE,_xll.ohTrigger(RecalcTrigger,Trigger1M)),NA())</f>
        <v>2.81280545182927E-2</v>
      </c>
      <c r="L2400" s="52">
        <f>IFERROR(_xll.qlIndexFixing(Index3M,H2400,TRUE,_xll.ohTrigger(RecalcTrigger,Trigger3M)),NA())</f>
        <v>2.9346832945368832E-2</v>
      </c>
      <c r="M2400" s="52">
        <f>IFERROR(_xll.qlIndexFixing(ONIndex3M,I2400,TRUE,_xll.ohTrigger(RecalcTrigger,Trigger3M)),NA())</f>
        <v>2.9276875082651088E-2</v>
      </c>
      <c r="N2400" s="52">
        <f>IFERROR(_xll.qlIndexFixing(Index6M,$H2400,TRUE,_xll.ohTrigger(RecalcTrigger,Trigger6M)),NA())</f>
        <v>3.0288206481685131E-2</v>
      </c>
      <c r="O2400" s="52">
        <f>IFERROR(_xll.qlIndexFixing(ONIndex6M,I2400,TRUE,_xll.ohTrigger(RecalcTrigger,Trigger6M)),NA())</f>
        <v>3.0134820803038309E-2</v>
      </c>
      <c r="P2400" s="52">
        <f>IFERROR(_xll.qlIndexFixing(Index1Y,$H2400,TRUE,_xll.ohTrigger(RecalcTrigger,Trigger1Y)),NA())</f>
        <v>3.1734639381878982E-2</v>
      </c>
      <c r="Q2400" s="52">
        <f>IFERROR(_xll.qlIndexFixing(ONIndex1Y,I2400,TRUE,_xll.ohTrigger(RecalcTrigger,Trigger1Y)),NA())</f>
        <v>3.1375995817164437E-2</v>
      </c>
    </row>
    <row r="2401" spans="2:17" x14ac:dyDescent="0.2">
      <c r="B2401" s="46" t="s">
        <v>51</v>
      </c>
      <c r="D2401" s="49">
        <f>_xll.qlCalendarAdvance(LocalCalendar,$D2400,B2401,"f",FALSE)</f>
        <v>56145</v>
      </c>
      <c r="E2401" s="49">
        <f>_xll.qlInterestRateIndexValueDate(IndexON,D2401)</f>
        <v>56145</v>
      </c>
      <c r="F2401" s="52">
        <f>IFERROR(_xll.qlIndexFixing(IndexON,D2401,TRUE,_xll.ohTrigger(RecalcTrigger,TriggerON)),NA())</f>
        <v>2.6663648279461327E-2</v>
      </c>
      <c r="H2401" s="49">
        <f>_xll.qlCalendarAdvance(IborCalendar,$H2400,B2401,"f",FALSE)</f>
        <v>56136</v>
      </c>
      <c r="I2401" s="49">
        <f>_xll.qlInterestRateIndexValueDate(Index1M,$H2401)</f>
        <v>56138</v>
      </c>
      <c r="J2401" s="52">
        <f>IFERROR(_xll.qlIndexFixing(Index1M,$H2401,TRUE,_xll.ohTrigger(RecalcTrigger,Trigger1M)),NA())</f>
        <v>2.8144254441949783E-2</v>
      </c>
      <c r="K2401" s="52">
        <f>IFERROR(_xll.qlIndexFixing(ONIndex1M,I2401,TRUE,_xll.ohTrigger(RecalcTrigger,Trigger1M)),NA())</f>
        <v>2.81222979218132E-2</v>
      </c>
      <c r="L2401" s="52">
        <f>IFERROR(_xll.qlIndexFixing(Index3M,H2401,TRUE,_xll.ohTrigger(RecalcTrigger,Trigger3M)),NA())</f>
        <v>2.9340990589897333E-2</v>
      </c>
      <c r="M2401" s="52">
        <f>IFERROR(_xll.qlIndexFixing(ONIndex3M,I2401,TRUE,_xll.ohTrigger(RecalcTrigger,Trigger3M)),NA())</f>
        <v>2.9271118930296325E-2</v>
      </c>
      <c r="N2401" s="52">
        <f>IFERROR(_xll.qlIndexFixing(Index6M,$H2401,TRUE,_xll.ohTrigger(RecalcTrigger,Trigger6M)),NA())</f>
        <v>3.0282351949188324E-2</v>
      </c>
      <c r="O2401" s="52">
        <f>IFERROR(_xll.qlIndexFixing(ONIndex6M,I2401,TRUE,_xll.ohTrigger(RecalcTrigger,Trigger6M)),NA())</f>
        <v>3.0129155941898134E-2</v>
      </c>
      <c r="P2401" s="52">
        <f>IFERROR(_xll.qlIndexFixing(Index1Y,$H2401,TRUE,_xll.ohTrigger(RecalcTrigger,Trigger1Y)),NA())</f>
        <v>3.1728908826599796E-2</v>
      </c>
      <c r="Q2401" s="52">
        <f>IFERROR(_xll.qlIndexFixing(ONIndex1Y,I2401,TRUE,_xll.ohTrigger(RecalcTrigger,Trigger1Y)),NA())</f>
        <v>3.137093752002329E-2</v>
      </c>
    </row>
    <row r="2402" spans="2:17" x14ac:dyDescent="0.2">
      <c r="B2402" s="46" t="s">
        <v>51</v>
      </c>
      <c r="D2402" s="49">
        <f>_xll.qlCalendarAdvance(LocalCalendar,$D2401,B2402,"f",FALSE)</f>
        <v>56152</v>
      </c>
      <c r="E2402" s="49">
        <f>_xll.qlInterestRateIndexValueDate(IndexON,D2402)</f>
        <v>56152</v>
      </c>
      <c r="F2402" s="52">
        <f>IFERROR(_xll.qlIndexFixing(IndexON,D2402,TRUE,_xll.ohTrigger(RecalcTrigger,TriggerON)),NA())</f>
        <v>2.6659564173767691E-2</v>
      </c>
      <c r="H2402" s="49">
        <f>_xll.qlCalendarAdvance(IborCalendar,$H2401,B2402,"f",FALSE)</f>
        <v>56143</v>
      </c>
      <c r="I2402" s="49">
        <f>_xll.qlInterestRateIndexValueDate(Index1M,$H2402)</f>
        <v>56145</v>
      </c>
      <c r="J2402" s="52">
        <f>IFERROR(_xll.qlIndexFixing(Index1M,$H2402,TRUE,_xll.ohTrigger(RecalcTrigger,Trigger1M)),NA())</f>
        <v>2.8137777605635461E-2</v>
      </c>
      <c r="K2402" s="52">
        <f>IFERROR(_xll.qlIndexFixing(ONIndex1M,I2402,TRUE,_xll.ohTrigger(RecalcTrigger,Trigger1M)),NA())</f>
        <v>2.8116534823574568E-2</v>
      </c>
      <c r="L2402" s="52">
        <f>IFERROR(_xll.qlIndexFixing(Index3M,H2402,TRUE,_xll.ohTrigger(RecalcTrigger,Trigger3M)),NA())</f>
        <v>2.9335141401909747E-2</v>
      </c>
      <c r="M2402" s="52">
        <f>IFERROR(_xll.qlIndexFixing(ONIndex3M,I2402,TRUE,_xll.ohTrigger(RecalcTrigger,Trigger3M)),NA())</f>
        <v>2.9265355986654029E-2</v>
      </c>
      <c r="N2402" s="52">
        <f>IFERROR(_xll.qlIndexFixing(Index6M,$H2402,TRUE,_xll.ohTrigger(RecalcTrigger,Trigger6M)),NA())</f>
        <v>3.0276489352965476E-2</v>
      </c>
      <c r="O2402" s="52">
        <f>IFERROR(_xll.qlIndexFixing(ONIndex6M,I2402,TRUE,_xll.ohTrigger(RecalcTrigger,Trigger6M)),NA())</f>
        <v>3.0123483120565453E-2</v>
      </c>
      <c r="P2402" s="52">
        <f>IFERROR(_xll.qlIndexFixing(Index1Y,$H2402,TRUE,_xll.ohTrigger(RecalcTrigger,Trigger1Y)),NA())</f>
        <v>3.1723158689321691E-2</v>
      </c>
      <c r="Q2402" s="52">
        <f>IFERROR(_xll.qlIndexFixing(ONIndex1Y,I2402,TRUE,_xll.ohTrigger(RecalcTrigger,Trigger1Y)),NA())</f>
        <v>3.1365860218084407E-2</v>
      </c>
    </row>
    <row r="2403" spans="2:17" x14ac:dyDescent="0.2">
      <c r="B2403" s="46" t="s">
        <v>51</v>
      </c>
      <c r="D2403" s="49">
        <f>_xll.qlCalendarAdvance(LocalCalendar,$D2402,B2403,"f",FALSE)</f>
        <v>56159</v>
      </c>
      <c r="E2403" s="49">
        <f>_xll.qlInterestRateIndexValueDate(IndexON,D2403)</f>
        <v>56159</v>
      </c>
      <c r="F2403" s="52">
        <f>IFERROR(_xll.qlIndexFixing(IndexON,D2403,TRUE,_xll.ohTrigger(RecalcTrigger,TriggerON)),NA())</f>
        <v>2.6655487774069897E-2</v>
      </c>
      <c r="H2403" s="49">
        <f>_xll.qlCalendarAdvance(IborCalendar,$H2402,B2403,"f",FALSE)</f>
        <v>56150</v>
      </c>
      <c r="I2403" s="49">
        <f>_xll.qlInterestRateIndexValueDate(Index1M,$H2403)</f>
        <v>56152</v>
      </c>
      <c r="J2403" s="52">
        <f>IFERROR(_xll.qlIndexFixing(Index1M,$H2403,TRUE,_xll.ohTrigger(RecalcTrigger,Trigger1M)),NA())</f>
        <v>2.813197959642022E-2</v>
      </c>
      <c r="K2403" s="52">
        <f>IFERROR(_xll.qlIndexFixing(ONIndex1M,I2403,TRUE,_xll.ohTrigger(RecalcTrigger,Trigger1M)),NA())</f>
        <v>2.8110765223576806E-2</v>
      </c>
      <c r="L2403" s="52">
        <f>IFERROR(_xll.qlIndexFixing(Index3M,H2403,TRUE,_xll.ohTrigger(RecalcTrigger,Trigger3M)),NA())</f>
        <v>2.9332373782206256E-2</v>
      </c>
      <c r="M2403" s="52">
        <f>IFERROR(_xll.qlIndexFixing(ONIndex3M,I2403,TRUE,_xll.ohTrigger(RecalcTrigger,Trigger3M)),NA())</f>
        <v>2.9259586251964009E-2</v>
      </c>
      <c r="N2403" s="52">
        <f>IFERROR(_xll.qlIndexFixing(Index6M,$H2403,TRUE,_xll.ohTrigger(RecalcTrigger,Trigger6M)),NA())</f>
        <v>3.0270618693086365E-2</v>
      </c>
      <c r="O2403" s="52">
        <f>IFERROR(_xll.qlIndexFixing(ONIndex6M,I2403,TRUE,_xll.ohTrigger(RecalcTrigger,Trigger6M)),NA())</f>
        <v>3.0117802339040267E-2</v>
      </c>
      <c r="P2403" s="52">
        <f>IFERROR(_xll.qlIndexFixing(Index1Y,$H2403,TRUE,_xll.ohTrigger(RecalcTrigger,Trigger1Y)),NA())</f>
        <v>3.1717388970375793E-2</v>
      </c>
      <c r="Q2403" s="52">
        <f>IFERROR(_xll.qlIndexFixing(ONIndex1Y,I2403,TRUE,_xll.ohTrigger(RecalcTrigger,Trigger1Y)),NA())</f>
        <v>3.1360763911507661E-2</v>
      </c>
    </row>
    <row r="2404" spans="2:17" x14ac:dyDescent="0.2">
      <c r="B2404" s="46" t="s">
        <v>51</v>
      </c>
      <c r="D2404" s="49">
        <f>_xll.qlCalendarAdvance(LocalCalendar,$D2403,B2404,"f",FALSE)</f>
        <v>56166</v>
      </c>
      <c r="E2404" s="49">
        <f>_xll.qlInterestRateIndexValueDate(IndexON,D2404)</f>
        <v>56166</v>
      </c>
      <c r="F2404" s="52">
        <f>IFERROR(_xll.qlIndexFixing(IndexON,D2404,TRUE,_xll.ohTrigger(RecalcTrigger,TriggerON)),NA())</f>
        <v>2.6651419080687688E-2</v>
      </c>
      <c r="H2404" s="49">
        <f>_xll.qlCalendarAdvance(IborCalendar,$H2403,B2404,"f",FALSE)</f>
        <v>56157</v>
      </c>
      <c r="I2404" s="49">
        <f>_xll.qlInterestRateIndexValueDate(Index1M,$H2404)</f>
        <v>56159</v>
      </c>
      <c r="J2404" s="52">
        <f>IFERROR(_xll.qlIndexFixing(Index1M,$H2404,TRUE,_xll.ohTrigger(RecalcTrigger,Trigger1M)),NA())</f>
        <v>2.8126175072583637E-2</v>
      </c>
      <c r="K2404" s="52">
        <f>IFERROR(_xll.qlIndexFixing(ONIndex1M,I2404,TRUE,_xll.ohTrigger(RecalcTrigger,Trigger1M)),NA())</f>
        <v>2.8104989121819912E-2</v>
      </c>
      <c r="L2404" s="52">
        <f>IFERROR(_xll.qlIndexFixing(Index3M,H2404,TRUE,_xll.ohTrigger(RecalcTrigger,Trigger3M)),NA())</f>
        <v>2.9324193739939206E-2</v>
      </c>
      <c r="M2404" s="52">
        <f>IFERROR(_xll.qlIndexFixing(ONIndex3M,I2404,TRUE,_xll.ohTrigger(RecalcTrigger,Trigger3M)),NA())</f>
        <v>2.9253809726146329E-2</v>
      </c>
      <c r="N2404" s="52">
        <f>IFERROR(_xll.qlIndexFixing(Index6M,$H2404,TRUE,_xll.ohTrigger(RecalcTrigger,Trigger6M)),NA())</f>
        <v>3.0265583013024004E-2</v>
      </c>
      <c r="O2404" s="52">
        <f>IFERROR(_xll.qlIndexFixing(ONIndex6M,I2404,TRUE,_xll.ohTrigger(RecalcTrigger,Trigger6M)),NA())</f>
        <v>3.0112113597722256E-2</v>
      </c>
      <c r="P2404" s="52">
        <f>IFERROR(_xll.qlIndexFixing(Index1Y,$H2404,TRUE,_xll.ohTrigger(RecalcTrigger,Trigger1Y)),NA())</f>
        <v>3.1711599670096728E-2</v>
      </c>
      <c r="Q2404" s="52">
        <f>IFERROR(_xll.qlIndexFixing(ONIndex1Y,I2404,TRUE,_xll.ohTrigger(RecalcTrigger,Trigger1Y)),NA())</f>
        <v>3.1355648600612795E-2</v>
      </c>
    </row>
    <row r="2405" spans="2:17" x14ac:dyDescent="0.2">
      <c r="B2405" s="46" t="s">
        <v>51</v>
      </c>
      <c r="D2405" s="49">
        <f>_xll.qlCalendarAdvance(LocalCalendar,$D2404,B2405,"f",FALSE)</f>
        <v>56173</v>
      </c>
      <c r="E2405" s="49">
        <f>_xll.qlInterestRateIndexValueDate(IndexON,D2405)</f>
        <v>56173</v>
      </c>
      <c r="F2405" s="52">
        <f>IFERROR(_xll.qlIndexFixing(IndexON,D2405,TRUE,_xll.ohTrigger(RecalcTrigger,TriggerON)),NA())</f>
        <v>2.6647358093381257E-2</v>
      </c>
      <c r="H2405" s="49">
        <f>_xll.qlCalendarAdvance(IborCalendar,$H2404,B2405,"f",FALSE)</f>
        <v>56164</v>
      </c>
      <c r="I2405" s="49">
        <f>_xll.qlInterestRateIndexValueDate(Index1M,$H2405)</f>
        <v>56166</v>
      </c>
      <c r="J2405" s="52">
        <f>IFERROR(_xll.qlIndexFixing(Index1M,$H2405,TRUE,_xll.ohTrigger(RecalcTrigger,Trigger1M)),NA())</f>
        <v>2.8120364034138201E-2</v>
      </c>
      <c r="K2405" s="52">
        <f>IFERROR(_xll.qlIndexFixing(ONIndex1M,I2405,TRUE,_xll.ohTrigger(RecalcTrigger,Trigger1M)),NA())</f>
        <v>2.8099206518383824E-2</v>
      </c>
      <c r="L2405" s="52">
        <f>IFERROR(_xll.qlIndexFixing(Index3M,H2405,TRUE,_xll.ohTrigger(RecalcTrigger,Trigger3M)),NA())</f>
        <v>2.9318323090213729E-2</v>
      </c>
      <c r="M2405" s="52">
        <f>IFERROR(_xll.qlIndexFixing(ONIndex3M,I2405,TRUE,_xll.ohTrigger(RecalcTrigger,Trigger3M)),NA())</f>
        <v>2.9248026409200989E-2</v>
      </c>
      <c r="N2405" s="52">
        <f>IFERROR(_xll.qlIndexFixing(Index6M,$H2405,TRUE,_xll.ohTrigger(RecalcTrigger,Trigger6M)),NA())</f>
        <v>3.0259695158909413E-2</v>
      </c>
      <c r="O2405" s="52">
        <f>IFERROR(_xll.qlIndexFixing(ONIndex6M,I2405,TRUE,_xll.ohTrigger(RecalcTrigger,Trigger6M)),NA())</f>
        <v>3.0106416896131805E-2</v>
      </c>
      <c r="P2405" s="52">
        <f>IFERROR(_xll.qlIndexFixing(Index1Y,$H2405,TRUE,_xll.ohTrigger(RecalcTrigger,Trigger1Y)),NA())</f>
        <v>3.170579078881762E-2</v>
      </c>
      <c r="Q2405" s="52">
        <f>IFERROR(_xll.qlIndexFixing(ONIndex1Y,I2405,TRUE,_xll.ohTrigger(RecalcTrigger,Trigger1Y)),NA())</f>
        <v>3.1350514284840258E-2</v>
      </c>
    </row>
    <row r="2406" spans="2:17" x14ac:dyDescent="0.2">
      <c r="B2406" s="46" t="s">
        <v>51</v>
      </c>
      <c r="D2406" s="49">
        <f>_xll.qlCalendarAdvance(LocalCalendar,$D2405,B2406,"f",FALSE)</f>
        <v>56180</v>
      </c>
      <c r="E2406" s="49">
        <f>_xll.qlInterestRateIndexValueDate(IndexON,D2406)</f>
        <v>56180</v>
      </c>
      <c r="F2406" s="52">
        <f>IFERROR(_xll.qlIndexFixing(IndexON,D2406,TRUE,_xll.ohTrigger(RecalcTrigger,TriggerON)),NA())</f>
        <v>2.6643304812150603E-2</v>
      </c>
      <c r="H2406" s="49">
        <f>_xll.qlCalendarAdvance(IborCalendar,$H2405,B2406,"f",FALSE)</f>
        <v>56171</v>
      </c>
      <c r="I2406" s="49">
        <f>_xll.qlInterestRateIndexValueDate(Index1M,$H2406)</f>
        <v>56173</v>
      </c>
      <c r="J2406" s="52">
        <f>IFERROR(_xll.qlIndexFixing(Index1M,$H2406,TRUE,_xll.ohTrigger(RecalcTrigger,Trigger1M)),NA())</f>
        <v>2.8114546481091407E-2</v>
      </c>
      <c r="K2406" s="52">
        <f>IFERROR(_xll.qlIndexFixing(ONIndex1M,I2406,TRUE,_xll.ohTrigger(RecalcTrigger,Trigger1M)),NA())</f>
        <v>2.8093417413028732E-2</v>
      </c>
      <c r="L2406" s="52">
        <f>IFERROR(_xll.qlIndexFixing(Index3M,H2406,TRUE,_xll.ohTrigger(RecalcTrigger,Trigger3M)),NA())</f>
        <v>2.9312445607636576E-2</v>
      </c>
      <c r="M2406" s="52">
        <f>IFERROR(_xll.qlIndexFixing(ONIndex3M,I2406,TRUE,_xll.ohTrigger(RecalcTrigger,Trigger3M)),NA())</f>
        <v>2.924223630088818E-2</v>
      </c>
      <c r="N2406" s="52">
        <f>IFERROR(_xll.qlIndexFixing(Index6M,$H2406,TRUE,_xll.ohTrigger(RecalcTrigger,Trigger6M)),NA())</f>
        <v>3.025379924077504E-2</v>
      </c>
      <c r="O2406" s="52">
        <f>IFERROR(_xll.qlIndexFixing(ONIndex6M,I2406,TRUE,_xll.ohTrigger(RecalcTrigger,Trigger6M)),NA())</f>
        <v>3.0100712234428784E-2</v>
      </c>
      <c r="P2406" s="52">
        <f>IFERROR(_xll.qlIndexFixing(Index1Y,$H2406,TRUE,_xll.ohTrigger(RecalcTrigger,Trigger1Y)),NA())</f>
        <v>3.1699962326875275E-2</v>
      </c>
      <c r="Q2406" s="52">
        <f>IFERROR(_xll.qlIndexFixing(ONIndex1Y,I2406,TRUE,_xll.ohTrigger(RecalcTrigger,Trigger1Y)),NA())</f>
        <v>3.1345360964349922E-2</v>
      </c>
    </row>
    <row r="2407" spans="2:17" x14ac:dyDescent="0.2">
      <c r="B2407" s="46" t="s">
        <v>51</v>
      </c>
      <c r="D2407" s="49">
        <f>_xll.qlCalendarAdvance(LocalCalendar,$D2406,B2407,"f",FALSE)</f>
        <v>56187</v>
      </c>
      <c r="E2407" s="49">
        <f>_xll.qlInterestRateIndexValueDate(IndexON,D2407)</f>
        <v>56187</v>
      </c>
      <c r="F2407" s="52">
        <f>IFERROR(_xll.qlIndexFixing(IndexON,D2407,TRUE,_xll.ohTrigger(RecalcTrigger,TriggerON)),NA())</f>
        <v>2.6639259236835855E-2</v>
      </c>
      <c r="H2407" s="49">
        <f>_xll.qlCalendarAdvance(IborCalendar,$H2406,B2407,"f",FALSE)</f>
        <v>56178</v>
      </c>
      <c r="I2407" s="49">
        <f>_xll.qlInterestRateIndexValueDate(Index1M,$H2407)</f>
        <v>56180</v>
      </c>
      <c r="J2407" s="52">
        <f>IFERROR(_xll.qlIndexFixing(Index1M,$H2407,TRUE,_xll.ohTrigger(RecalcTrigger,Trigger1M)),NA())</f>
        <v>2.8108722413460741E-2</v>
      </c>
      <c r="K2407" s="52">
        <f>IFERROR(_xll.qlIndexFixing(ONIndex1M,I2407,TRUE,_xll.ohTrigger(RecalcTrigger,Trigger1M)),NA())</f>
        <v>2.8087621806074381E-2</v>
      </c>
      <c r="L2407" s="52">
        <f>IFERROR(_xll.qlIndexFixing(Index3M,H2407,TRUE,_xll.ohTrigger(RecalcTrigger,Trigger3M)),NA())</f>
        <v>2.9306561292239023E-2</v>
      </c>
      <c r="M2407" s="52">
        <f>IFERROR(_xll.qlIndexFixing(ONIndex3M,I2407,TRUE,_xll.ohTrigger(RecalcTrigger,Trigger3M)),NA())</f>
        <v>2.9236439401447711E-2</v>
      </c>
      <c r="N2407" s="52">
        <f>IFERROR(_xll.qlIndexFixing(Index6M,$H2407,TRUE,_xll.ohTrigger(RecalcTrigger,Trigger6M)),NA())</f>
        <v>3.0247895258695992E-2</v>
      </c>
      <c r="O2407" s="52">
        <f>IFERROR(_xll.qlIndexFixing(ONIndex6M,I2407,TRUE,_xll.ohTrigger(RecalcTrigger,Trigger6M)),NA())</f>
        <v>3.009499961269313E-2</v>
      </c>
      <c r="P2407" s="52">
        <f>IFERROR(_xll.qlIndexFixing(Index1Y,$H2407,TRUE,_xll.ohTrigger(RecalcTrigger,Trigger1Y)),NA())</f>
        <v>3.1694114284605217E-2</v>
      </c>
      <c r="Q2407" s="52">
        <f>IFERROR(_xll.qlIndexFixing(ONIndex1Y,I2407,TRUE,_xll.ohTrigger(RecalcTrigger,Trigger1Y)),NA())</f>
        <v>3.134018863946153E-2</v>
      </c>
    </row>
    <row r="2408" spans="2:17" x14ac:dyDescent="0.2">
      <c r="B2408" s="46" t="s">
        <v>51</v>
      </c>
      <c r="D2408" s="49">
        <f>_xll.qlCalendarAdvance(LocalCalendar,$D2407,B2408,"f",FALSE)</f>
        <v>56194</v>
      </c>
      <c r="E2408" s="49">
        <f>_xll.qlInterestRateIndexValueDate(IndexON,D2408)</f>
        <v>56194</v>
      </c>
      <c r="F2408" s="52">
        <f>IFERROR(_xll.qlIndexFixing(IndexON,D2408,TRUE,_xll.ohTrigger(RecalcTrigger,TriggerON)),NA())</f>
        <v>2.6635221367836692E-2</v>
      </c>
      <c r="H2408" s="49">
        <f>_xll.qlCalendarAdvance(IborCalendar,$H2407,B2408,"f",FALSE)</f>
        <v>56185</v>
      </c>
      <c r="I2408" s="49">
        <f>_xll.qlInterestRateIndexValueDate(Index1M,$H2408)</f>
        <v>56187</v>
      </c>
      <c r="J2408" s="52">
        <f>IFERROR(_xll.qlIndexFixing(Index1M,$H2408,TRUE,_xll.ohTrigger(RecalcTrigger,Trigger1M)),NA())</f>
        <v>2.8100854785994497E-2</v>
      </c>
      <c r="K2408" s="52">
        <f>IFERROR(_xll.qlIndexFixing(ONIndex1M,I2408,TRUE,_xll.ohTrigger(RecalcTrigger,Trigger1M)),NA())</f>
        <v>2.8081819697360899E-2</v>
      </c>
      <c r="L2408" s="52">
        <f>IFERROR(_xll.qlIndexFixing(Index3M,H2408,TRUE,_xll.ohTrigger(RecalcTrigger,Trigger3M)),NA())</f>
        <v>2.9300670144053225E-2</v>
      </c>
      <c r="M2408" s="52">
        <f>IFERROR(_xll.qlIndexFixing(ONIndex3M,I2408,TRUE,_xll.ohTrigger(RecalcTrigger,Trigger3M)),NA())</f>
        <v>2.9230635710879582E-2</v>
      </c>
      <c r="N2408" s="52">
        <f>IFERROR(_xll.qlIndexFixing(Index6M,$H2408,TRUE,_xll.ohTrigger(RecalcTrigger,Trigger6M)),NA())</f>
        <v>3.0241983212741221E-2</v>
      </c>
      <c r="O2408" s="52">
        <f>IFERROR(_xll.qlIndexFixing(ONIndex6M,I2408,TRUE,_xll.ohTrigger(RecalcTrigger,Trigger6M)),NA())</f>
        <v>3.008927903076497E-2</v>
      </c>
      <c r="P2408" s="52">
        <f>IFERROR(_xll.qlIndexFixing(Index1Y,$H2408,TRUE,_xll.ohTrigger(RecalcTrigger,Trigger1Y)),NA())</f>
        <v>3.1688246662346028E-2</v>
      </c>
      <c r="Q2408" s="52">
        <f>IFERROR(_xll.qlIndexFixing(ONIndex1Y,I2408,TRUE,_xll.ohTrigger(RecalcTrigger,Trigger1Y)),NA())</f>
        <v>3.1334997309855339E-2</v>
      </c>
    </row>
    <row r="2409" spans="2:17" x14ac:dyDescent="0.2">
      <c r="B2409" s="46" t="s">
        <v>51</v>
      </c>
      <c r="D2409" s="49">
        <f>_xll.qlCalendarAdvance(LocalCalendar,$D2408,B2409,"f",FALSE)</f>
        <v>56201</v>
      </c>
      <c r="E2409" s="49">
        <f>_xll.qlInterestRateIndexValueDate(IndexON,D2409)</f>
        <v>56201</v>
      </c>
      <c r="F2409" s="52">
        <f>IFERROR(_xll.qlIndexFixing(IndexON,D2409,TRUE,_xll.ohTrigger(RecalcTrigger,TriggerON)),NA())</f>
        <v>2.6631191204913307E-2</v>
      </c>
      <c r="H2409" s="49">
        <f>_xll.qlCalendarAdvance(IborCalendar,$H2408,B2409,"f",FALSE)</f>
        <v>56192</v>
      </c>
      <c r="I2409" s="49">
        <f>_xll.qlInterestRateIndexValueDate(Index1M,$H2409)</f>
        <v>56194</v>
      </c>
      <c r="J2409" s="52">
        <f>IFERROR(_xll.qlIndexFixing(Index1M,$H2409,TRUE,_xll.ohTrigger(RecalcTrigger,Trigger1M)),NA())</f>
        <v>2.8097054734460281E-2</v>
      </c>
      <c r="K2409" s="52">
        <f>IFERROR(_xll.qlIndexFixing(ONIndex1M,I2409,TRUE,_xll.ohTrigger(RecalcTrigger,Trigger1M)),NA())</f>
        <v>2.807601108680835E-2</v>
      </c>
      <c r="L2409" s="52">
        <f>IFERROR(_xll.qlIndexFixing(Index3M,H2409,TRUE,_xll.ohTrigger(RecalcTrigger,Trigger3M)),NA())</f>
        <v>2.929477216310785E-2</v>
      </c>
      <c r="M2409" s="52">
        <f>IFERROR(_xll.qlIndexFixing(ONIndex3M,I2409,TRUE,_xll.ohTrigger(RecalcTrigger,Trigger3M)),NA())</f>
        <v>2.9224825228943985E-2</v>
      </c>
      <c r="N2409" s="52">
        <f>IFERROR(_xll.qlIndexFixing(Index6M,$H2409,TRUE,_xll.ohTrigger(RecalcTrigger,Trigger6M)),NA())</f>
        <v>3.0235225400988143E-2</v>
      </c>
      <c r="O2409" s="52">
        <f>IFERROR(_xll.qlIndexFixing(ONIndex6M,I2409,TRUE,_xll.ohTrigger(RecalcTrigger,Trigger6M)),NA())</f>
        <v>3.008355048856437E-2</v>
      </c>
      <c r="P2409" s="52">
        <f>IFERROR(_xll.qlIndexFixing(Index1Y,$H2409,TRUE,_xll.ohTrigger(RecalcTrigger,Trigger1Y)),NA())</f>
        <v>3.168235946043671E-2</v>
      </c>
      <c r="Q2409" s="52">
        <f>IFERROR(_xll.qlIndexFixing(ONIndex1Y,I2409,TRUE,_xll.ohTrigger(RecalcTrigger,Trigger1Y)),NA())</f>
        <v>3.1329786975531349E-2</v>
      </c>
    </row>
    <row r="2410" spans="2:17" x14ac:dyDescent="0.2">
      <c r="B2410" s="46" t="s">
        <v>51</v>
      </c>
      <c r="D2410" s="49">
        <f>_xll.qlCalendarAdvance(LocalCalendar,$D2409,B2410,"f",FALSE)</f>
        <v>56208</v>
      </c>
      <c r="E2410" s="49">
        <f>_xll.qlInterestRateIndexValueDate(IndexON,D2410)</f>
        <v>56208</v>
      </c>
      <c r="F2410" s="52">
        <f>IFERROR(_xll.qlIndexFixing(IndexON,D2410,TRUE,_xll.ohTrigger(RecalcTrigger,TriggerON)),NA())</f>
        <v>2.6627168748145635E-2</v>
      </c>
      <c r="H2410" s="49">
        <f>_xll.qlCalendarAdvance(IborCalendar,$H2409,B2410,"f",FALSE)</f>
        <v>56199</v>
      </c>
      <c r="I2410" s="49">
        <f>_xll.qlInterestRateIndexValueDate(Index1M,$H2410)</f>
        <v>56201</v>
      </c>
      <c r="J2410" s="52">
        <f>IFERROR(_xll.qlIndexFixing(Index1M,$H2410,TRUE,_xll.ohTrigger(RecalcTrigger,Trigger1M)),NA())</f>
        <v>2.8091211123120463E-2</v>
      </c>
      <c r="K2410" s="52">
        <f>IFERROR(_xll.qlIndexFixing(ONIndex1M,I2410,TRUE,_xll.ohTrigger(RecalcTrigger,Trigger1M)),NA())</f>
        <v>2.807019597449667E-2</v>
      </c>
      <c r="L2410" s="52">
        <f>IFERROR(_xll.qlIndexFixing(Index3M,H2410,TRUE,_xll.ohTrigger(RecalcTrigger,Trigger3M)),NA())</f>
        <v>2.9288867349434179E-2</v>
      </c>
      <c r="M2410" s="52">
        <f>IFERROR(_xll.qlIndexFixing(ONIndex3M,I2410,TRUE,_xll.ohTrigger(RecalcTrigger,Trigger3M)),NA())</f>
        <v>2.9219007956040599E-2</v>
      </c>
      <c r="N2410" s="52">
        <f>IFERROR(_xll.qlIndexFixing(Index6M,$H2410,TRUE,_xll.ohTrigger(RecalcTrigger,Trigger6M)),NA())</f>
        <v>3.022929829749461E-2</v>
      </c>
      <c r="O2410" s="52">
        <f>IFERROR(_xll.qlIndexFixing(ONIndex6M,I2410,TRUE,_xll.ohTrigger(RecalcTrigger,Trigger6M)),NA())</f>
        <v>3.0077813986491009E-2</v>
      </c>
      <c r="P2410" s="52">
        <f>IFERROR(_xll.qlIndexFixing(Index1Y,$H2410,TRUE,_xll.ohTrigger(RecalcTrigger,Trigger1Y)),NA())</f>
        <v>3.1676452679216732E-2</v>
      </c>
      <c r="Q2410" s="52">
        <f>IFERROR(_xll.qlIndexFixing(ONIndex1Y,I2410,TRUE,_xll.ohTrigger(RecalcTrigger,Trigger1Y)),NA())</f>
        <v>3.1324557636569494E-2</v>
      </c>
    </row>
    <row r="2411" spans="2:17" x14ac:dyDescent="0.2">
      <c r="B2411" s="46" t="s">
        <v>51</v>
      </c>
      <c r="D2411" s="49">
        <f>_xll.qlCalendarAdvance(LocalCalendar,$D2410,B2411,"f",FALSE)</f>
        <v>56216</v>
      </c>
      <c r="E2411" s="49">
        <f>_xll.qlInterestRateIndexValueDate(IndexON,D2411)</f>
        <v>56216</v>
      </c>
      <c r="F2411" s="52">
        <f>IFERROR(_xll.qlIndexFixing(IndexON,D2411,TRUE,_xll.ohTrigger(RecalcTrigger,TriggerON)),NA())</f>
        <v>2.6623977140154409E-2</v>
      </c>
      <c r="H2411" s="49">
        <f>_xll.qlCalendarAdvance(IborCalendar,$H2410,B2411,"f",FALSE)</f>
        <v>56206</v>
      </c>
      <c r="I2411" s="49">
        <f>_xll.qlInterestRateIndexValueDate(Index1M,$H2411)</f>
        <v>56208</v>
      </c>
      <c r="J2411" s="52">
        <f>IFERROR(_xll.qlIndexFixing(Index1M,$H2411,TRUE,_xll.ohTrigger(RecalcTrigger,Trigger1M)),NA())</f>
        <v>2.8085360997229247E-2</v>
      </c>
      <c r="K2411" s="52">
        <f>IFERROR(_xll.qlIndexFixing(ONIndex1M,I2411,TRUE,_xll.ohTrigger(RecalcTrigger,Trigger1M)),NA())</f>
        <v>2.8064374360585731E-2</v>
      </c>
      <c r="L2411" s="52">
        <f>IFERROR(_xll.qlIndexFixing(Index3M,H2411,TRUE,_xll.ohTrigger(RecalcTrigger,Trigger3M)),NA())</f>
        <v>2.9282955703063492E-2</v>
      </c>
      <c r="M2411" s="52">
        <f>IFERROR(_xll.qlIndexFixing(ONIndex3M,I2411,TRUE,_xll.ohTrigger(RecalcTrigger,Trigger3M)),NA())</f>
        <v>2.9213183892009553E-2</v>
      </c>
      <c r="N2411" s="52">
        <f>IFERROR(_xll.qlIndexFixing(Index6M,$H2411,TRUE,_xll.ohTrigger(RecalcTrigger,Trigger6M)),NA())</f>
        <v>3.0223363130911875E-2</v>
      </c>
      <c r="O2411" s="52">
        <f>IFERROR(_xll.qlIndexFixing(ONIndex6M,I2411,TRUE,_xll.ohTrigger(RecalcTrigger,Trigger6M)),NA())</f>
        <v>3.0072069524305078E-2</v>
      </c>
      <c r="P2411" s="52">
        <f>IFERROR(_xll.qlIndexFixing(Index1Y,$H2411,TRUE,_xll.ohTrigger(RecalcTrigger,Trigger1Y)),NA())</f>
        <v>3.1670526319028169E-2</v>
      </c>
      <c r="Q2411" s="52">
        <f>IFERROR(_xll.qlIndexFixing(ONIndex1Y,I2411,TRUE,_xll.ohTrigger(RecalcTrigger,Trigger1Y)),NA())</f>
        <v>3.1319309293209585E-2</v>
      </c>
    </row>
    <row r="2412" spans="2:17" x14ac:dyDescent="0.2">
      <c r="B2412" s="46" t="s">
        <v>51</v>
      </c>
      <c r="D2412" s="49">
        <f>_xll.qlCalendarAdvance(LocalCalendar,$D2411,B2412,"f",FALSE)</f>
        <v>56223</v>
      </c>
      <c r="E2412" s="49">
        <f>_xll.qlInterestRateIndexValueDate(IndexON,D2412)</f>
        <v>56223</v>
      </c>
      <c r="F2412" s="52">
        <f>IFERROR(_xll.qlIndexFixing(IndexON,D2412,TRUE,_xll.ohTrigger(RecalcTrigger,TriggerON)),NA())</f>
        <v>2.661997170497088E-2</v>
      </c>
      <c r="H2412" s="49">
        <f>_xll.qlCalendarAdvance(IborCalendar,$H2411,B2412,"f",FALSE)</f>
        <v>56213</v>
      </c>
      <c r="I2412" s="49">
        <f>_xll.qlInterestRateIndexValueDate(Index1M,$H2412)</f>
        <v>56216</v>
      </c>
      <c r="J2412" s="52">
        <f>IFERROR(_xll.qlIndexFixing(Index1M,$H2412,TRUE,_xll.ohTrigger(RecalcTrigger,Trigger1M)),NA())</f>
        <v>2.8079342256567781E-2</v>
      </c>
      <c r="K2412" s="52">
        <f>IFERROR(_xll.qlIndexFixing(ONIndex1M,I2412,TRUE,_xll.ohTrigger(RecalcTrigger,Trigger1M)),NA())</f>
        <v>2.8059066521830545E-2</v>
      </c>
      <c r="L2412" s="52">
        <f>IFERROR(_xll.qlIndexFixing(Index3M,H2412,TRUE,_xll.ohTrigger(RecalcTrigger,Trigger3M)),NA())</f>
        <v>2.9275427823895174E-2</v>
      </c>
      <c r="M2412" s="52">
        <f>IFERROR(_xll.qlIndexFixing(ONIndex3M,I2412,TRUE,_xll.ohTrigger(RecalcTrigger,Trigger3M)),NA())</f>
        <v>2.9208055215406148E-2</v>
      </c>
      <c r="N2412" s="52">
        <f>IFERROR(_xll.qlIndexFixing(Index6M,$H2412,TRUE,_xll.ohTrigger(RecalcTrigger,Trigger6M)),NA())</f>
        <v>3.0217404547537449E-2</v>
      </c>
      <c r="O2412" s="52">
        <f>IFERROR(_xll.qlIndexFixing(ONIndex6M,I2412,TRUE,_xll.ohTrigger(RecalcTrigger,Trigger6M)),NA())</f>
        <v>3.0067182896535982E-2</v>
      </c>
      <c r="P2412" s="52">
        <f>IFERROR(_xll.qlIndexFixing(Index1Y,$H2412,TRUE,_xll.ohTrigger(RecalcTrigger,Trigger1Y)),NA())</f>
        <v>3.1665609179988494E-2</v>
      </c>
      <c r="Q2412" s="52">
        <f>IFERROR(_xll.qlIndexFixing(ONIndex1Y,I2412,TRUE,_xll.ohTrigger(RecalcTrigger,Trigger1Y)),NA())</f>
        <v>3.1315256988397877E-2</v>
      </c>
    </row>
    <row r="2413" spans="2:17" x14ac:dyDescent="0.2">
      <c r="B2413" s="46" t="s">
        <v>51</v>
      </c>
      <c r="D2413" s="49">
        <f>_xll.qlCalendarAdvance(LocalCalendar,$D2412,B2413,"f",FALSE)</f>
        <v>56230</v>
      </c>
      <c r="E2413" s="49">
        <f>_xll.qlInterestRateIndexValueDate(IndexON,D2413)</f>
        <v>56230</v>
      </c>
      <c r="F2413" s="52">
        <f>IFERROR(_xll.qlIndexFixing(IndexON,D2413,TRUE,_xll.ohTrigger(RecalcTrigger,TriggerON)),NA())</f>
        <v>2.6615973977115459E-2</v>
      </c>
      <c r="H2413" s="49">
        <f>_xll.qlCalendarAdvance(IborCalendar,$H2412,B2413,"f",FALSE)</f>
        <v>56220</v>
      </c>
      <c r="I2413" s="49">
        <f>_xll.qlInterestRateIndexValueDate(Index1M,$H2413)</f>
        <v>56222</v>
      </c>
      <c r="J2413" s="52">
        <f>IFERROR(_xll.qlIndexFixing(Index1M,$H2413,TRUE,_xll.ohTrigger(RecalcTrigger,Trigger1M)),NA())</f>
        <v>2.8073641201837585E-2</v>
      </c>
      <c r="K2413" s="52">
        <f>IFERROR(_xll.qlIndexFixing(ONIndex1M,I2413,TRUE,_xll.ohTrigger(RecalcTrigger,Trigger1M)),NA())</f>
        <v>2.8052711627006843E-2</v>
      </c>
      <c r="L2413" s="52">
        <f>IFERROR(_xll.qlIndexFixing(Index3M,H2413,TRUE,_xll.ohTrigger(RecalcTrigger,Trigger3M)),NA())</f>
        <v>2.9269586830044325E-2</v>
      </c>
      <c r="M2413" s="52">
        <f>IFERROR(_xll.qlIndexFixing(ONIndex3M,I2413,TRUE,_xll.ohTrigger(RecalcTrigger,Trigger3M)),NA())</f>
        <v>2.9201515390084865E-2</v>
      </c>
      <c r="N2413" s="52">
        <f>IFERROR(_xll.qlIndexFixing(Index6M,$H2413,TRUE,_xll.ohTrigger(RecalcTrigger,Trigger6M)),NA())</f>
        <v>3.0212302027349539E-2</v>
      </c>
      <c r="O2413" s="52">
        <f>IFERROR(_xll.qlIndexFixing(ONIndex6M,I2413,TRUE,_xll.ohTrigger(RecalcTrigger,Trigger6M)),NA())</f>
        <v>3.0060556719275766E-2</v>
      </c>
      <c r="P2413" s="52">
        <f>IFERROR(_xll.qlIndexFixing(Index1Y,$H2413,TRUE,_xll.ohTrigger(RecalcTrigger,Trigger1Y)),NA())</f>
        <v>3.1658614863113839E-2</v>
      </c>
      <c r="Q2413" s="52">
        <f>IFERROR(_xll.qlIndexFixing(ONIndex1Y,I2413,TRUE,_xll.ohTrigger(RecalcTrigger,Trigger1Y)),NA())</f>
        <v>3.1308755592256432E-2</v>
      </c>
    </row>
    <row r="2414" spans="2:17" x14ac:dyDescent="0.2">
      <c r="B2414" s="46" t="s">
        <v>51</v>
      </c>
      <c r="D2414" s="49">
        <f>_xll.qlCalendarAdvance(LocalCalendar,$D2413,B2414,"f",FALSE)</f>
        <v>56237</v>
      </c>
      <c r="E2414" s="49">
        <f>_xll.qlInterestRateIndexValueDate(IndexON,D2414)</f>
        <v>56237</v>
      </c>
      <c r="F2414" s="52">
        <f>IFERROR(_xll.qlIndexFixing(IndexON,D2414,TRUE,_xll.ohTrigger(RecalcTrigger,TriggerON)),NA())</f>
        <v>2.6611983956561502E-2</v>
      </c>
      <c r="H2414" s="49">
        <f>_xll.qlCalendarAdvance(IborCalendar,$H2413,B2414,"f",FALSE)</f>
        <v>56227</v>
      </c>
      <c r="I2414" s="49">
        <f>_xll.qlInterestRateIndexValueDate(Index1M,$H2414)</f>
        <v>56229</v>
      </c>
      <c r="J2414" s="52">
        <f>IFERROR(_xll.qlIndexFixing(Index1M,$H2414,TRUE,_xll.ohTrigger(RecalcTrigger,Trigger1M)),NA())</f>
        <v>2.8067771532357122E-2</v>
      </c>
      <c r="K2414" s="52">
        <f>IFERROR(_xll.qlIndexFixing(ONIndex1M,I2414,TRUE,_xll.ohTrigger(RecalcTrigger,Trigger1M)),NA())</f>
        <v>2.8046870507818511E-2</v>
      </c>
      <c r="L2414" s="52">
        <f>IFERROR(_xll.qlIndexFixing(Index3M,H2414,TRUE,_xll.ohTrigger(RecalcTrigger,Trigger3M)),NA())</f>
        <v>2.9263656622620537E-2</v>
      </c>
      <c r="M2414" s="52">
        <f>IFERROR(_xll.qlIndexFixing(ONIndex3M,I2414,TRUE,_xll.ohTrigger(RecalcTrigger,Trigger3M)),NA())</f>
        <v>2.919567095243103E-2</v>
      </c>
      <c r="N2414" s="52">
        <f>IFERROR(_xll.qlIndexFixing(Index6M,$H2414,TRUE,_xll.ohTrigger(RecalcTrigger,Trigger6M)),NA())</f>
        <v>3.0206341599647371E-2</v>
      </c>
      <c r="O2414" s="52">
        <f>IFERROR(_xll.qlIndexFixing(ONIndex6M,I2414,TRUE,_xll.ohTrigger(RecalcTrigger,Trigger6M)),NA())</f>
        <v>3.0054788376752128E-2</v>
      </c>
      <c r="P2414" s="52">
        <f>IFERROR(_xll.qlIndexFixing(Index1Y,$H2414,TRUE,_xll.ohTrigger(RecalcTrigger,Trigger1Y)),NA())</f>
        <v>3.1652629768076403E-2</v>
      </c>
      <c r="Q2414" s="52">
        <f>IFERROR(_xll.qlIndexFixing(ONIndex1Y,I2414,TRUE,_xll.ohTrigger(RecalcTrigger,Trigger1Y)),NA())</f>
        <v>3.1303450234982932E-2</v>
      </c>
    </row>
    <row r="2415" spans="2:17" x14ac:dyDescent="0.2">
      <c r="B2415" s="46" t="s">
        <v>51</v>
      </c>
      <c r="D2415" s="49">
        <f>_xll.qlCalendarAdvance(LocalCalendar,$D2414,B2415,"f",FALSE)</f>
        <v>56244</v>
      </c>
      <c r="E2415" s="49">
        <f>_xll.qlInterestRateIndexValueDate(IndexON,D2415)</f>
        <v>56244</v>
      </c>
      <c r="F2415" s="52">
        <f>IFERROR(_xll.qlIndexFixing(IndexON,D2415,TRUE,_xll.ohTrigger(RecalcTrigger,TriggerON)),NA())</f>
        <v>2.6608001643335655E-2</v>
      </c>
      <c r="H2415" s="49">
        <f>_xll.qlCalendarAdvance(IborCalendar,$H2414,B2415,"f",FALSE)</f>
        <v>56234</v>
      </c>
      <c r="I2415" s="49">
        <f>_xll.qlInterestRateIndexValueDate(Index1M,$H2415)</f>
        <v>56236</v>
      </c>
      <c r="J2415" s="52">
        <f>IFERROR(_xll.qlIndexFixing(Index1M,$H2415,TRUE,_xll.ohTrigger(RecalcTrigger,Trigger1M)),NA())</f>
        <v>2.8062567807118913E-2</v>
      </c>
      <c r="K2415" s="52">
        <f>IFERROR(_xll.qlIndexFixing(ONIndex1M,I2415,TRUE,_xll.ohTrigger(RecalcTrigger,Trigger1M)),NA())</f>
        <v>2.8041022886711175E-2</v>
      </c>
      <c r="L2415" s="52">
        <f>IFERROR(_xll.qlIndexFixing(Index3M,H2415,TRUE,_xll.ohTrigger(RecalcTrigger,Trigger3M)),NA())</f>
        <v>2.9257719583532626E-2</v>
      </c>
      <c r="M2415" s="52">
        <f>IFERROR(_xll.qlIndexFixing(ONIndex3M,I2415,TRUE,_xll.ohTrigger(RecalcTrigger,Trigger3M)),NA())</f>
        <v>2.9189819723649535E-2</v>
      </c>
      <c r="N2415" s="52">
        <f>IFERROR(_xll.qlIndexFixing(Index6M,$H2415,TRUE,_xll.ohTrigger(RecalcTrigger,Trigger6M)),NA())</f>
        <v>3.0200373108572813E-2</v>
      </c>
      <c r="O2415" s="52">
        <f>IFERROR(_xll.qlIndexFixing(ONIndex6M,I2415,TRUE,_xll.ohTrigger(RecalcTrigger,Trigger6M)),NA())</f>
        <v>3.0049012074115922E-2</v>
      </c>
      <c r="P2415" s="52">
        <f>IFERROR(_xll.qlIndexFixing(Index1Y,$H2415,TRUE,_xll.ohTrigger(RecalcTrigger,Trigger1Y)),NA())</f>
        <v>3.1646625095446156E-2</v>
      </c>
      <c r="Q2415" s="52">
        <f>IFERROR(_xll.qlIndexFixing(ONIndex1Y,I2415,TRUE,_xll.ohTrigger(RecalcTrigger,Trigger1Y)),NA())</f>
        <v>3.1298125872991633E-2</v>
      </c>
    </row>
    <row r="2416" spans="2:17" x14ac:dyDescent="0.2">
      <c r="B2416" s="46" t="s">
        <v>51</v>
      </c>
      <c r="D2416" s="49">
        <f>_xll.qlCalendarAdvance(LocalCalendar,$D2415,B2416,"f",FALSE)</f>
        <v>56251</v>
      </c>
      <c r="E2416" s="49">
        <f>_xll.qlInterestRateIndexValueDate(IndexON,D2416)</f>
        <v>56251</v>
      </c>
      <c r="F2416" s="52">
        <f>IFERROR(_xll.qlIndexFixing(IndexON,D2416,TRUE,_xll.ohTrigger(RecalcTrigger,TriggerON)),NA())</f>
        <v>2.6604027037464562E-2</v>
      </c>
      <c r="H2416" s="49">
        <f>_xll.qlCalendarAdvance(IborCalendar,$H2415,B2416,"f",FALSE)</f>
        <v>56241</v>
      </c>
      <c r="I2416" s="49">
        <f>_xll.qlInterestRateIndexValueDate(Index1M,$H2416)</f>
        <v>56247</v>
      </c>
      <c r="J2416" s="52">
        <f>IFERROR(_xll.qlIndexFixing(Index1M,$H2416,TRUE,_xll.ohTrigger(RecalcTrigger,Trigger1M)),NA())</f>
        <v>2.8051977122191166E-2</v>
      </c>
      <c r="K2416" s="52">
        <f>IFERROR(_xll.qlIndexFixing(ONIndex1M,I2416,TRUE,_xll.ohTrigger(RecalcTrigger,Trigger1M)),NA())</f>
        <v>2.8031820631673199E-2</v>
      </c>
      <c r="L2416" s="52">
        <f>IFERROR(_xll.qlIndexFixing(Index3M,H2416,TRUE,_xll.ohTrigger(RecalcTrigger,Trigger3M)),NA())</f>
        <v>2.9249894308797729E-2</v>
      </c>
      <c r="M2416" s="52">
        <f>IFERROR(_xll.qlIndexFixing(ONIndex3M,I2416,TRUE,_xll.ohTrigger(RecalcTrigger,Trigger3M)),NA())</f>
        <v>2.9180611214414398E-2</v>
      </c>
      <c r="N2416" s="52">
        <f>IFERROR(_xll.qlIndexFixing(Index6M,$H2416,TRUE,_xll.ohTrigger(RecalcTrigger,Trigger6M)),NA())</f>
        <v>3.0190977760036722E-2</v>
      </c>
      <c r="O2416" s="52">
        <f>IFERROR(_xll.qlIndexFixing(ONIndex6M,I2416,TRUE,_xll.ohTrigger(RecalcTrigger,Trigger6M)),NA())</f>
        <v>3.0039918944346766E-2</v>
      </c>
      <c r="P2416" s="52">
        <f>IFERROR(_xll.qlIndexFixing(Index1Y,$H2416,TRUE,_xll.ohTrigger(RecalcTrigger,Trigger1Y)),NA())</f>
        <v>3.1637149627419293E-2</v>
      </c>
      <c r="Q2416" s="52">
        <f>IFERROR(_xll.qlIndexFixing(ONIndex1Y,I2416,TRUE,_xll.ohTrigger(RecalcTrigger,Trigger1Y)),NA())</f>
        <v>3.1289720621296979E-2</v>
      </c>
    </row>
    <row r="2417" spans="2:17" x14ac:dyDescent="0.2">
      <c r="B2417" s="46" t="s">
        <v>51</v>
      </c>
      <c r="D2417" s="49">
        <f>_xll.qlCalendarAdvance(LocalCalendar,$D2416,B2417,"f",FALSE)</f>
        <v>56258</v>
      </c>
      <c r="E2417" s="49">
        <f>_xll.qlInterestRateIndexValueDate(IndexON,D2417)</f>
        <v>56258</v>
      </c>
      <c r="F2417" s="52">
        <f>IFERROR(_xll.qlIndexFixing(IndexON,D2417,TRUE,_xll.ohTrigger(RecalcTrigger,TriggerON)),NA())</f>
        <v>2.6600060138921577E-2</v>
      </c>
      <c r="H2417" s="49">
        <f>_xll.qlCalendarAdvance(IborCalendar,$H2416,B2417,"f",FALSE)</f>
        <v>56248</v>
      </c>
      <c r="I2417" s="49">
        <f>_xll.qlInterestRateIndexValueDate(Index1M,$H2417)</f>
        <v>56251</v>
      </c>
      <c r="J2417" s="52">
        <f>IFERROR(_xll.qlIndexFixing(Index1M,$H2417,TRUE,_xll.ohTrigger(RecalcTrigger,Trigger1M)),NA())</f>
        <v>2.8048611056019562E-2</v>
      </c>
      <c r="K2417" s="52">
        <f>IFERROR(_xll.qlIndexFixing(ONIndex1M,I2417,TRUE,_xll.ohTrigger(RecalcTrigger,Trigger1M)),NA())</f>
        <v>2.8029814571581824E-2</v>
      </c>
      <c r="L2417" s="52">
        <f>IFERROR(_xll.qlIndexFixing(Index3M,H2417,TRUE,_xll.ohTrigger(RecalcTrigger,Trigger3M)),NA())</f>
        <v>2.9244974352463871E-2</v>
      </c>
      <c r="M2417" s="52">
        <f>IFERROR(_xll.qlIndexFixing(ONIndex3M,I2417,TRUE,_xll.ohTrigger(RecalcTrigger,Trigger3M)),NA())</f>
        <v>2.9178784623082876E-2</v>
      </c>
      <c r="N2417" s="52">
        <f>IFERROR(_xll.qlIndexFixing(Index6M,$H2417,TRUE,_xll.ohTrigger(RecalcTrigger,Trigger6M)),NA())</f>
        <v>3.018672736039869E-2</v>
      </c>
      <c r="O2417" s="52">
        <f>IFERROR(_xll.qlIndexFixing(ONIndex6M,I2417,TRUE,_xll.ohTrigger(RecalcTrigger,Trigger6M)),NA())</f>
        <v>3.0038285187670155E-2</v>
      </c>
      <c r="P2417" s="52">
        <f>IFERROR(_xll.qlIndexFixing(Index1Y,$H2417,TRUE,_xll.ohTrigger(RecalcTrigger,Trigger1Y)),NA())</f>
        <v>3.1635552650508915E-2</v>
      </c>
      <c r="Q2417" s="52">
        <f>IFERROR(_xll.qlIndexFixing(ONIndex1Y,I2417,TRUE,_xll.ohTrigger(RecalcTrigger,Trigger1Y)),NA())</f>
        <v>3.1288603394958869E-2</v>
      </c>
    </row>
    <row r="2418" spans="2:17" x14ac:dyDescent="0.2">
      <c r="B2418" s="46" t="s">
        <v>51</v>
      </c>
      <c r="D2418" s="49">
        <f>_xll.qlCalendarAdvance(LocalCalendar,$D2417,B2418,"f",FALSE)</f>
        <v>56265</v>
      </c>
      <c r="E2418" s="49">
        <f>_xll.qlInterestRateIndexValueDate(IndexON,D2418)</f>
        <v>56265</v>
      </c>
      <c r="F2418" s="52">
        <f>IFERROR(_xll.qlIndexFixing(IndexON,D2418,TRUE,_xll.ohTrigger(RecalcTrigger,TriggerON)),NA())</f>
        <v>2.6596800854046254E-2</v>
      </c>
      <c r="H2418" s="49">
        <f>_xll.qlCalendarAdvance(IborCalendar,$H2417,B2418,"f",FALSE)</f>
        <v>56255</v>
      </c>
      <c r="I2418" s="49">
        <f>_xll.qlInterestRateIndexValueDate(Index1M,$H2418)</f>
        <v>56257</v>
      </c>
      <c r="J2418" s="52">
        <f>IFERROR(_xll.qlIndexFixing(Index1M,$H2418,TRUE,_xll.ohTrigger(RecalcTrigger,Trigger1M)),NA())</f>
        <v>2.8044227709473346E-2</v>
      </c>
      <c r="K2418" s="52">
        <f>IFERROR(_xll.qlIndexFixing(ONIndex1M,I2418,TRUE,_xll.ohTrigger(RecalcTrigger,Trigger1M)),NA())</f>
        <v>2.8023441012914319E-2</v>
      </c>
      <c r="L2418" s="52">
        <f>IFERROR(_xll.qlIndexFixing(Index3M,H2418,TRUE,_xll.ohTrigger(RecalcTrigger,Trigger3M)),NA())</f>
        <v>2.9239867476570147E-2</v>
      </c>
      <c r="M2418" s="52">
        <f>IFERROR(_xll.qlIndexFixing(ONIndex3M,I2418,TRUE,_xll.ohTrigger(RecalcTrigger,Trigger3M)),NA())</f>
        <v>2.91722252898996E-2</v>
      </c>
      <c r="N2418" s="52">
        <f>IFERROR(_xll.qlIndexFixing(Index6M,$H2418,TRUE,_xll.ohTrigger(RecalcTrigger,Trigger6M)),NA())</f>
        <v>3.0181591204303783E-2</v>
      </c>
      <c r="O2418" s="52">
        <f>IFERROR(_xll.qlIndexFixing(ONIndex6M,I2418,TRUE,_xll.ohTrigger(RecalcTrigger,Trigger6M)),NA())</f>
        <v>3.0031635405212143E-2</v>
      </c>
      <c r="P2418" s="52">
        <f>IFERROR(_xll.qlIndexFixing(Index1Y,$H2418,TRUE,_xll.ohTrigger(RecalcTrigger,Trigger1Y)),NA())</f>
        <v>3.1628493615472403E-2</v>
      </c>
      <c r="Q2418" s="52">
        <f>IFERROR(_xll.qlIndexFixing(ONIndex1Y,I2418,TRUE,_xll.ohTrigger(RecalcTrigger,Trigger1Y)),NA())</f>
        <v>3.1282038759270492E-2</v>
      </c>
    </row>
    <row r="2419" spans="2:17" x14ac:dyDescent="0.2">
      <c r="B2419" s="46" t="s">
        <v>51</v>
      </c>
      <c r="D2419" s="49">
        <f>_xll.qlCalendarAdvance(LocalCalendar,$D2418,B2419,"f",FALSE)</f>
        <v>56272</v>
      </c>
      <c r="E2419" s="49">
        <f>_xll.qlInterestRateIndexValueDate(IndexON,D2419)</f>
        <v>56272</v>
      </c>
      <c r="F2419" s="52">
        <f>IFERROR(_xll.qlIndexFixing(IndexON,D2419,TRUE,_xll.ohTrigger(RecalcTrigger,TriggerON)),NA())</f>
        <v>2.6592149463766646E-2</v>
      </c>
      <c r="H2419" s="49">
        <f>_xll.qlCalendarAdvance(IborCalendar,$H2418,B2419,"f",FALSE)</f>
        <v>56262</v>
      </c>
      <c r="I2419" s="49">
        <f>_xll.qlInterestRateIndexValueDate(Index1M,$H2419)</f>
        <v>56264</v>
      </c>
      <c r="J2419" s="52">
        <f>IFERROR(_xll.qlIndexFixing(Index1M,$H2419,TRUE,_xll.ohTrigger(RecalcTrigger,Trigger1M)),NA())</f>
        <v>2.803899423061958E-2</v>
      </c>
      <c r="K2419" s="52">
        <f>IFERROR(_xll.qlIndexFixing(ONIndex1M,I2419,TRUE,_xll.ohTrigger(RecalcTrigger,Trigger1M)),NA())</f>
        <v>2.8017567384770459E-2</v>
      </c>
      <c r="L2419" s="52">
        <f>IFERROR(_xll.qlIndexFixing(Index3M,H2419,TRUE,_xll.ohTrigger(RecalcTrigger,Trigger3M)),NA())</f>
        <v>2.9233903111120618E-2</v>
      </c>
      <c r="M2419" s="52">
        <f>IFERROR(_xll.qlIndexFixing(ONIndex3M,I2419,TRUE,_xll.ohTrigger(RecalcTrigger,Trigger3M)),NA())</f>
        <v>2.9166346896367656E-2</v>
      </c>
      <c r="N2419" s="52">
        <f>IFERROR(_xll.qlIndexFixing(Index6M,$H2419,TRUE,_xll.ohTrigger(RecalcTrigger,Trigger6M)),NA())</f>
        <v>3.0175591535572456E-2</v>
      </c>
      <c r="O2419" s="52">
        <f>IFERROR(_xll.qlIndexFixing(ONIndex6M,I2419,TRUE,_xll.ohTrigger(RecalcTrigger,Trigger6M)),NA())</f>
        <v>3.0025827262125659E-2</v>
      </c>
      <c r="P2419" s="52">
        <f>IFERROR(_xll.qlIndexFixing(Index1Y,$H2419,TRUE,_xll.ohTrigger(RecalcTrigger,Trigger1Y)),NA())</f>
        <v>3.1622410635950449E-2</v>
      </c>
      <c r="Q2419" s="52">
        <f>IFERROR(_xll.qlIndexFixing(ONIndex1Y,I2419,TRUE,_xll.ohTrigger(RecalcTrigger,Trigger1Y)),NA())</f>
        <v>3.1276638378727739E-2</v>
      </c>
    </row>
    <row r="2420" spans="2:17" x14ac:dyDescent="0.2">
      <c r="B2420" s="46" t="s">
        <v>51</v>
      </c>
      <c r="D2420" s="49">
        <f>_xll.qlCalendarAdvance(LocalCalendar,$D2419,B2420,"f",FALSE)</f>
        <v>56279</v>
      </c>
      <c r="E2420" s="49">
        <f>_xll.qlInterestRateIndexValueDate(IndexON,D2420)</f>
        <v>56279</v>
      </c>
      <c r="F2420" s="52">
        <f>IFERROR(_xll.qlIndexFixing(IndexON,D2420,TRUE,_xll.ohTrigger(RecalcTrigger,TriggerON)),NA())</f>
        <v>2.6588205687207989E-2</v>
      </c>
      <c r="H2420" s="49">
        <f>_xll.qlCalendarAdvance(IborCalendar,$H2419,B2420,"f",FALSE)</f>
        <v>56269</v>
      </c>
      <c r="I2420" s="49">
        <f>_xll.qlInterestRateIndexValueDate(Index1M,$H2420)</f>
        <v>56271</v>
      </c>
      <c r="J2420" s="52">
        <f>IFERROR(_xll.qlIndexFixing(Index1M,$H2420,TRUE,_xll.ohTrigger(RecalcTrigger,Trigger1M)),NA())</f>
        <v>2.8032416711178954E-2</v>
      </c>
      <c r="K2420" s="52">
        <f>IFERROR(_xll.qlIndexFixing(ONIndex1M,I2420,TRUE,_xll.ohTrigger(RecalcTrigger,Trigger1M)),NA())</f>
        <v>2.8011687254867468E-2</v>
      </c>
      <c r="L2420" s="52">
        <f>IFERROR(_xll.qlIndexFixing(Index3M,H2420,TRUE,_xll.ohTrigger(RecalcTrigger,Trigger3M)),NA())</f>
        <v>2.9227931914155292E-2</v>
      </c>
      <c r="M2420" s="52">
        <f>IFERROR(_xll.qlIndexFixing(ONIndex3M,I2420,TRUE,_xll.ohTrigger(RecalcTrigger,Trigger3M)),NA())</f>
        <v>2.916046171154818E-2</v>
      </c>
      <c r="N2420" s="52">
        <f>IFERROR(_xll.qlIndexFixing(Index6M,$H2420,TRUE,_xll.ohTrigger(RecalcTrigger,Trigger6M)),NA())</f>
        <v>3.0169583804395387E-2</v>
      </c>
      <c r="O2420" s="52">
        <f>IFERROR(_xll.qlIndexFixing(ONIndex6M,I2420,TRUE,_xll.ohTrigger(RecalcTrigger,Trigger6M)),NA())</f>
        <v>3.0020011158766735E-2</v>
      </c>
      <c r="P2420" s="52">
        <f>IFERROR(_xll.qlIndexFixing(Index1Y,$H2420,TRUE,_xll.ohTrigger(RecalcTrigger,Trigger1Y)),NA())</f>
        <v>3.1616308080581794E-2</v>
      </c>
      <c r="Q2420" s="52">
        <f>IFERROR(_xll.qlIndexFixing(ONIndex1Y,I2420,TRUE,_xll.ohTrigger(RecalcTrigger,Trigger1Y)),NA())</f>
        <v>3.1271218993547123E-2</v>
      </c>
    </row>
    <row r="2421" spans="2:17" x14ac:dyDescent="0.2">
      <c r="B2421" s="46" t="s">
        <v>51</v>
      </c>
      <c r="D2421" s="49">
        <f>_xll.qlCalendarAdvance(LocalCalendar,$D2420,B2421,"f",FALSE)</f>
        <v>56286</v>
      </c>
      <c r="E2421" s="49">
        <f>_xll.qlInterestRateIndexValueDate(IndexON,D2421)</f>
        <v>56286</v>
      </c>
      <c r="F2421" s="52">
        <f>IFERROR(_xll.qlIndexFixing(IndexON,D2421,TRUE,_xll.ohTrigger(RecalcTrigger,TriggerON)),NA())</f>
        <v>2.6584269617977441E-2</v>
      </c>
      <c r="H2421" s="49">
        <f>_xll.qlCalendarAdvance(IborCalendar,$H2420,B2421,"f",FALSE)</f>
        <v>56276</v>
      </c>
      <c r="I2421" s="49">
        <f>_xll.qlInterestRateIndexValueDate(Index1M,$H2421)</f>
        <v>56278</v>
      </c>
      <c r="J2421" s="52">
        <f>IFERROR(_xll.qlIndexFixing(Index1M,$H2421,TRUE,_xll.ohTrigger(RecalcTrigger,Trigger1M)),NA())</f>
        <v>2.8024500380490047E-2</v>
      </c>
      <c r="K2421" s="52">
        <f>IFERROR(_xll.qlIndexFixing(ONIndex1M,I2421,TRUE,_xll.ohTrigger(RecalcTrigger,Trigger1M)),NA())</f>
        <v>2.8005800623285282E-2</v>
      </c>
      <c r="L2421" s="52">
        <f>IFERROR(_xll.qlIndexFixing(Index3M,H2421,TRUE,_xll.ohTrigger(RecalcTrigger,Trigger3M)),NA())</f>
        <v>2.9221953885706142E-2</v>
      </c>
      <c r="M2421" s="52">
        <f>IFERROR(_xll.qlIndexFixing(ONIndex3M,I2421,TRUE,_xll.ohTrigger(RecalcTrigger,Trigger3M)),NA())</f>
        <v>2.915456973568098E-2</v>
      </c>
      <c r="N2421" s="52">
        <f>IFERROR(_xll.qlIndexFixing(Index6M,$H2421,TRUE,_xll.ohTrigger(RecalcTrigger,Trigger6M)),NA())</f>
        <v>3.0163568010845448E-2</v>
      </c>
      <c r="O2421" s="52">
        <f>IFERROR(_xll.qlIndexFixing(ONIndex6M,I2421,TRUE,_xll.ohTrigger(RecalcTrigger,Trigger6M)),NA())</f>
        <v>3.0014187095455114E-2</v>
      </c>
      <c r="P2421" s="52">
        <f>IFERROR(_xll.qlIndexFixing(Index1Y,$H2421,TRUE,_xll.ohTrigger(RecalcTrigger,Trigger1Y)),NA())</f>
        <v>3.1610185949717727E-2</v>
      </c>
      <c r="Q2421" s="52">
        <f>IFERROR(_xll.qlIndexFixing(ONIndex1Y,I2421,TRUE,_xll.ohTrigger(RecalcTrigger,Trigger1Y)),NA())</f>
        <v>3.1265780603888516E-2</v>
      </c>
    </row>
    <row r="2422" spans="2:17" x14ac:dyDescent="0.2">
      <c r="B2422" s="46" t="s">
        <v>51</v>
      </c>
      <c r="D2422" s="49">
        <f>_xll.qlCalendarAdvance(LocalCalendar,$D2421,B2422,"f",FALSE)</f>
        <v>56293</v>
      </c>
      <c r="E2422" s="49">
        <f>_xll.qlInterestRateIndexValueDate(IndexON,D2422)</f>
        <v>56293</v>
      </c>
      <c r="F2422" s="52">
        <f>IFERROR(_xll.qlIndexFixing(IndexON,D2422,TRUE,_xll.ohTrigger(RecalcTrigger,TriggerON)),NA())</f>
        <v>2.6581042200783944E-2</v>
      </c>
      <c r="H2422" s="49">
        <f>_xll.qlCalendarAdvance(IborCalendar,$H2421,B2422,"f",FALSE)</f>
        <v>56283</v>
      </c>
      <c r="I2422" s="49">
        <f>_xll.qlInterestRateIndexValueDate(Index1M,$H2422)</f>
        <v>56285</v>
      </c>
      <c r="J2422" s="52">
        <f>IFERROR(_xll.qlIndexFixing(Index1M,$H2422,TRUE,_xll.ohTrigger(RecalcTrigger,Trigger1M)),NA())</f>
        <v>2.8017915170233745E-2</v>
      </c>
      <c r="K2422" s="52">
        <f>IFERROR(_xll.qlIndexFixing(ONIndex1M,I2422,TRUE,_xll.ohTrigger(RecalcTrigger,Trigger1M)),NA())</f>
        <v>2.7999907489864029E-2</v>
      </c>
      <c r="L2422" s="52">
        <f>IFERROR(_xll.qlIndexFixing(Index3M,H2422,TRUE,_xll.ohTrigger(RecalcTrigger,Trigger3M)),NA())</f>
        <v>2.9215215138748002E-2</v>
      </c>
      <c r="M2422" s="52">
        <f>IFERROR(_xll.qlIndexFixing(ONIndex3M,I2422,TRUE,_xll.ohTrigger(RecalcTrigger,Trigger3M)),NA())</f>
        <v>2.9148670968606183E-2</v>
      </c>
      <c r="N2422" s="52">
        <f>IFERROR(_xll.qlIndexFixing(Index6M,$H2422,TRUE,_xll.ohTrigger(RecalcTrigger,Trigger6M)),NA())</f>
        <v>3.0157544154994189E-2</v>
      </c>
      <c r="O2422" s="52">
        <f>IFERROR(_xll.qlIndexFixing(ONIndex6M,I2422,TRUE,_xll.ohTrigger(RecalcTrigger,Trigger6M)),NA())</f>
        <v>3.0008355072030923E-2</v>
      </c>
      <c r="P2422" s="52">
        <f>IFERROR(_xll.qlIndexFixing(Index1Y,$H2422,TRUE,_xll.ohTrigger(RecalcTrigger,Trigger1Y)),NA())</f>
        <v>3.1604044243712805E-2</v>
      </c>
      <c r="Q2422" s="52">
        <f>IFERROR(_xll.qlIndexFixing(ONIndex1Y,I2422,TRUE,_xll.ohTrigger(RecalcTrigger,Trigger1Y)),NA())</f>
        <v>3.1260323209592045E-2</v>
      </c>
    </row>
    <row r="2423" spans="2:17" x14ac:dyDescent="0.2">
      <c r="B2423" s="46" t="s">
        <v>51</v>
      </c>
      <c r="D2423" s="49">
        <f>_xll.qlCalendarAdvance(LocalCalendar,$D2422,B2423,"f",FALSE)</f>
        <v>56300</v>
      </c>
      <c r="E2423" s="49">
        <f>_xll.qlInterestRateIndexValueDate(IndexON,D2423)</f>
        <v>56300</v>
      </c>
      <c r="F2423" s="52">
        <f>IFERROR(_xll.qlIndexFixing(IndexON,D2423,TRUE,_xll.ohTrigger(RecalcTrigger,TriggerON)),NA())</f>
        <v>2.6576420601420736E-2</v>
      </c>
      <c r="H2423" s="49">
        <f>_xll.qlCalendarAdvance(IborCalendar,$H2422,B2423,"f",FALSE)</f>
        <v>56290</v>
      </c>
      <c r="I2423" s="49">
        <f>_xll.qlInterestRateIndexValueDate(Index1M,$H2423)</f>
        <v>56292</v>
      </c>
      <c r="J2423" s="52">
        <f>IFERROR(_xll.qlIndexFixing(Index1M,$H2423,TRUE,_xll.ohTrigger(RecalcTrigger,Trigger1M)),NA())</f>
        <v>2.801199057428562E-2</v>
      </c>
      <c r="K2423" s="52">
        <f>IFERROR(_xll.qlIndexFixing(ONIndex1M,I2423,TRUE,_xll.ohTrigger(RecalcTrigger,Trigger1M)),NA())</f>
        <v>2.7994007854763581E-2</v>
      </c>
      <c r="L2423" s="52">
        <f>IFERROR(_xll.qlIndexFixing(Index3M,H2423,TRUE,_xll.ohTrigger(RecalcTrigger,Trigger3M)),NA())</f>
        <v>2.920922441976824E-2</v>
      </c>
      <c r="M2423" s="52">
        <f>IFERROR(_xll.qlIndexFixing(ONIndex3M,I2423,TRUE,_xll.ohTrigger(RecalcTrigger,Trigger3M)),NA())</f>
        <v>2.9142765410243854E-2</v>
      </c>
      <c r="N2423" s="52">
        <f>IFERROR(_xll.qlIndexFixing(Index6M,$H2423,TRUE,_xll.ohTrigger(RecalcTrigger,Trigger6M)),NA())</f>
        <v>3.0151512236913591E-2</v>
      </c>
      <c r="O2423" s="52">
        <f>IFERROR(_xll.qlIndexFixing(ONIndex6M,I2423,TRUE,_xll.ohTrigger(RecalcTrigger,Trigger6M)),NA())</f>
        <v>3.0002515088494164E-2</v>
      </c>
      <c r="P2423" s="52">
        <f>IFERROR(_xll.qlIndexFixing(Index1Y,$H2423,TRUE,_xll.ohTrigger(RecalcTrigger,Trigger1Y)),NA())</f>
        <v>3.1597882962921597E-2</v>
      </c>
      <c r="Q2423" s="52">
        <f>IFERROR(_xll.qlIndexFixing(ONIndex1Y,I2423,TRUE,_xll.ohTrigger(RecalcTrigger,Trigger1Y)),NA())</f>
        <v>3.1254846810737646E-2</v>
      </c>
    </row>
    <row r="2424" spans="2:17" x14ac:dyDescent="0.2">
      <c r="B2424" s="46" t="s">
        <v>51</v>
      </c>
      <c r="D2424" s="49">
        <f>_xll.qlCalendarAdvance(LocalCalendar,$D2423,B2424,"f",FALSE)</f>
        <v>56307</v>
      </c>
      <c r="E2424" s="49">
        <f>_xll.qlInterestRateIndexValueDate(IndexON,D2424)</f>
        <v>56307</v>
      </c>
      <c r="F2424" s="52">
        <f>IFERROR(_xll.qlIndexFixing(IndexON,D2424,TRUE,_xll.ohTrigger(RecalcTrigger,TriggerON)),NA())</f>
        <v>2.6572507654121225E-2</v>
      </c>
      <c r="H2424" s="49">
        <f>_xll.qlCalendarAdvance(IborCalendar,$H2423,B2424,"f",FALSE)</f>
        <v>56297</v>
      </c>
      <c r="I2424" s="49">
        <f>_xll.qlInterestRateIndexValueDate(Index1M,$H2424)</f>
        <v>56299</v>
      </c>
      <c r="J2424" s="52">
        <f>IFERROR(_xll.qlIndexFixing(Index1M,$H2424,TRUE,_xll.ohTrigger(RecalcTrigger,Trigger1M)),NA())</f>
        <v>2.8006059465552902E-2</v>
      </c>
      <c r="K2424" s="52">
        <f>IFERROR(_xll.qlIndexFixing(ONIndex1M,I2424,TRUE,_xll.ohTrigger(RecalcTrigger,Trigger1M)),NA())</f>
        <v>2.7988101717983938E-2</v>
      </c>
      <c r="L2424" s="52">
        <f>IFERROR(_xll.qlIndexFixing(Index3M,H2424,TRUE,_xll.ohTrigger(RecalcTrigger,Trigger3M)),NA())</f>
        <v>2.9203226869844574E-2</v>
      </c>
      <c r="M2424" s="52">
        <f>IFERROR(_xll.qlIndexFixing(ONIndex3M,I2424,TRUE,_xll.ohTrigger(RecalcTrigger,Trigger3M)),NA())</f>
        <v>2.9136853060673928E-2</v>
      </c>
      <c r="N2424" s="52">
        <f>IFERROR(_xll.qlIndexFixing(Index6M,$H2424,TRUE,_xll.ohTrigger(RecalcTrigger,Trigger6M)),NA())</f>
        <v>3.0145472256675201E-2</v>
      </c>
      <c r="O2424" s="52">
        <f>IFERROR(_xll.qlIndexFixing(ONIndex6M,I2424,TRUE,_xll.ohTrigger(RecalcTrigger,Trigger6M)),NA())</f>
        <v>2.9996667144684963E-2</v>
      </c>
      <c r="P2424" s="52">
        <f>IFERROR(_xll.qlIndexFixing(Index1Y,$H2424,TRUE,_xll.ohTrigger(RecalcTrigger,Trigger1Y)),NA())</f>
        <v>3.1591702107699987E-2</v>
      </c>
      <c r="Q2424" s="52">
        <f>IFERROR(_xll.qlIndexFixing(ONIndex1Y,I2424,TRUE,_xll.ohTrigger(RecalcTrigger,Trigger1Y)),NA())</f>
        <v>3.1249351407085513E-2</v>
      </c>
    </row>
    <row r="2425" spans="2:17" x14ac:dyDescent="0.2">
      <c r="B2425" s="46" t="s">
        <v>51</v>
      </c>
      <c r="D2425" s="49">
        <f>_xll.qlCalendarAdvance(LocalCalendar,$D2424,B2425,"f",FALSE)</f>
        <v>56314</v>
      </c>
      <c r="E2425" s="49">
        <f>_xll.qlInterestRateIndexValueDate(IndexON,D2425)</f>
        <v>56314</v>
      </c>
      <c r="F2425" s="52">
        <f>IFERROR(_xll.qlIndexFixing(IndexON,D2425,TRUE,_xll.ohTrigger(RecalcTrigger,TriggerON)),NA())</f>
        <v>2.6568602414176468E-2</v>
      </c>
      <c r="H2425" s="49">
        <f>_xll.qlCalendarAdvance(IborCalendar,$H2424,B2425,"f",FALSE)</f>
        <v>56304</v>
      </c>
      <c r="I2425" s="49">
        <f>_xll.qlInterestRateIndexValueDate(Index1M,$H2425)</f>
        <v>56306</v>
      </c>
      <c r="J2425" s="52">
        <f>IFERROR(_xll.qlIndexFixing(Index1M,$H2425,TRUE,_xll.ohTrigger(RecalcTrigger,Trigger1M)),NA())</f>
        <v>2.8000121844041295E-2</v>
      </c>
      <c r="K2425" s="52">
        <f>IFERROR(_xll.qlIndexFixing(ONIndex1M,I2425,TRUE,_xll.ohTrigger(RecalcTrigger,Trigger1M)),NA())</f>
        <v>2.7982189079285291E-2</v>
      </c>
      <c r="L2425" s="52">
        <f>IFERROR(_xll.qlIndexFixing(Index3M,H2425,TRUE,_xll.ohTrigger(RecalcTrigger,Trigger3M)),NA())</f>
        <v>2.9197222489012038E-2</v>
      </c>
      <c r="M2425" s="52">
        <f>IFERROR(_xll.qlIndexFixing(ONIndex3M,I2425,TRUE,_xll.ohTrigger(RecalcTrigger,Trigger3M)),NA())</f>
        <v>2.9130933920136215E-2</v>
      </c>
      <c r="N2425" s="52">
        <f>IFERROR(_xll.qlIndexFixing(Index6M,$H2425,TRUE,_xll.ohTrigger(RecalcTrigger,Trigger6M)),NA())</f>
        <v>3.0139424214354539E-2</v>
      </c>
      <c r="O2425" s="52">
        <f>IFERROR(_xll.qlIndexFixing(ONIndex6M,I2425,TRUE,_xll.ohTrigger(RecalcTrigger,Trigger6M)),NA())</f>
        <v>2.9990811241003001E-2</v>
      </c>
      <c r="P2425" s="52">
        <f>IFERROR(_xll.qlIndexFixing(Index1Y,$H2425,TRUE,_xll.ohTrigger(RecalcTrigger,Trigger1Y)),NA())</f>
        <v>3.1585501678404945E-2</v>
      </c>
      <c r="Q2425" s="52">
        <f>IFERROR(_xll.qlIndexFixing(ONIndex1Y,I2425,TRUE,_xll.ohTrigger(RecalcTrigger,Trigger1Y)),NA())</f>
        <v>3.1243836998955388E-2</v>
      </c>
    </row>
    <row r="2426" spans="2:17" x14ac:dyDescent="0.2">
      <c r="B2426" s="46" t="s">
        <v>51</v>
      </c>
      <c r="D2426" s="49">
        <f>_xll.qlCalendarAdvance(LocalCalendar,$D2425,B2426,"f",FALSE)</f>
        <v>56321</v>
      </c>
      <c r="E2426" s="49">
        <f>_xll.qlInterestRateIndexValueDate(IndexON,D2426)</f>
        <v>56321</v>
      </c>
      <c r="F2426" s="52">
        <f>IFERROR(_xll.qlIndexFixing(IndexON,D2426,TRUE,_xll.ohTrigger(RecalcTrigger,TriggerON)),NA())</f>
        <v>2.6564704881506529E-2</v>
      </c>
      <c r="H2426" s="49">
        <f>_xll.qlCalendarAdvance(IborCalendar,$H2425,B2426,"f",FALSE)</f>
        <v>56311</v>
      </c>
      <c r="I2426" s="49">
        <f>_xll.qlInterestRateIndexValueDate(Index1M,$H2426)</f>
        <v>56313</v>
      </c>
      <c r="J2426" s="52">
        <f>IFERROR(_xll.qlIndexFixing(Index1M,$H2426,TRUE,_xll.ohTrigger(RecalcTrigger,Trigger1M)),NA())</f>
        <v>2.7996827369904942E-2</v>
      </c>
      <c r="K2426" s="52">
        <f>IFERROR(_xll.qlIndexFixing(ONIndex1M,I2426,TRUE,_xll.ohTrigger(RecalcTrigger,Trigger1M)),NA())</f>
        <v>2.7976269938827514E-2</v>
      </c>
      <c r="L2426" s="52">
        <f>IFERROR(_xll.qlIndexFixing(Index3M,H2426,TRUE,_xll.ohTrigger(RecalcTrigger,Trigger3M)),NA())</f>
        <v>2.9193461104820045E-2</v>
      </c>
      <c r="M2426" s="52">
        <f>IFERROR(_xll.qlIndexFixing(ONIndex3M,I2426,TRUE,_xll.ohTrigger(RecalcTrigger,Trigger3M)),NA())</f>
        <v>2.9125007988390905E-2</v>
      </c>
      <c r="N2426" s="52">
        <f>IFERROR(_xll.qlIndexFixing(Index6M,$H2426,TRUE,_xll.ohTrigger(RecalcTrigger,Trigger6M)),NA())</f>
        <v>3.0138283853500744E-2</v>
      </c>
      <c r="O2426" s="52">
        <f>IFERROR(_xll.qlIndexFixing(ONIndex6M,I2426,TRUE,_xll.ohTrigger(RecalcTrigger,Trigger6M)),NA())</f>
        <v>2.9984947377128535E-2</v>
      </c>
      <c r="P2426" s="52">
        <f>IFERROR(_xll.qlIndexFixing(Index1Y,$H2426,TRUE,_xll.ohTrigger(RecalcTrigger,Trigger1Y)),NA())</f>
        <v>3.1579281675394547E-2</v>
      </c>
      <c r="Q2426" s="52">
        <f>IFERROR(_xll.qlIndexFixing(ONIndex1Y,I2426,TRUE,_xll.ohTrigger(RecalcTrigger,Trigger1Y)),NA())</f>
        <v>3.1238303586187399E-2</v>
      </c>
    </row>
    <row r="2427" spans="2:17" x14ac:dyDescent="0.2">
      <c r="B2427" s="46" t="s">
        <v>51</v>
      </c>
      <c r="D2427" s="49">
        <f>_xll.qlCalendarAdvance(LocalCalendar,$D2426,B2427,"f",FALSE)</f>
        <v>56328</v>
      </c>
      <c r="E2427" s="49">
        <f>_xll.qlInterestRateIndexValueDate(IndexON,D2427)</f>
        <v>56328</v>
      </c>
      <c r="F2427" s="52">
        <f>IFERROR(_xll.qlIndexFixing(IndexON,D2427,TRUE,_xll.ohTrigger(RecalcTrigger,TriggerON)),NA())</f>
        <v>2.6560815056191345E-2</v>
      </c>
      <c r="H2427" s="49">
        <f>_xll.qlCalendarAdvance(IborCalendar,$H2426,B2427,"f",FALSE)</f>
        <v>56318</v>
      </c>
      <c r="I2427" s="49">
        <f>_xll.qlInterestRateIndexValueDate(Index1M,$H2427)</f>
        <v>56320</v>
      </c>
      <c r="J2427" s="52">
        <f>IFERROR(_xll.qlIndexFixing(Index1M,$H2427,TRUE,_xll.ohTrigger(RecalcTrigger,Trigger1M)),NA())</f>
        <v>2.7990873012615214E-2</v>
      </c>
      <c r="K2427" s="52">
        <f>IFERROR(_xll.qlIndexFixing(ONIndex1M,I2427,TRUE,_xll.ohTrigger(RecalcTrigger,Trigger1M)),NA())</f>
        <v>2.7970344296610605E-2</v>
      </c>
      <c r="L2427" s="52">
        <f>IFERROR(_xll.qlIndexFixing(Index3M,H2427,TRUE,_xll.ohTrigger(RecalcTrigger,Trigger3M)),NA())</f>
        <v>2.9187440139498942E-2</v>
      </c>
      <c r="M2427" s="52">
        <f>IFERROR(_xll.qlIndexFixing(ONIndex3M,I2427,TRUE,_xll.ohTrigger(RecalcTrigger,Trigger3M)),NA())</f>
        <v>2.9119075265358063E-2</v>
      </c>
      <c r="N2427" s="52">
        <f>IFERROR(_xll.qlIndexFixing(Index6M,$H2427,TRUE,_xll.ohTrigger(RecalcTrigger,Trigger6M)),NA())</f>
        <v>3.0131395141431882E-2</v>
      </c>
      <c r="O2427" s="52">
        <f>IFERROR(_xll.qlIndexFixing(ONIndex6M,I2427,TRUE,_xll.ohTrigger(RecalcTrigger,Trigger6M)),NA())</f>
        <v>2.9979075552981627E-2</v>
      </c>
      <c r="P2427" s="52">
        <f>IFERROR(_xll.qlIndexFixing(Index1Y,$H2427,TRUE,_xll.ohTrigger(RecalcTrigger,Trigger1Y)),NA())</f>
        <v>3.1573042099028385E-2</v>
      </c>
      <c r="Q2427" s="52">
        <f>IFERROR(_xll.qlIndexFixing(ONIndex1Y,I2427,TRUE,_xll.ohTrigger(RecalcTrigger,Trigger1Y)),NA())</f>
        <v>3.1232751168781547E-2</v>
      </c>
    </row>
    <row r="2428" spans="2:17" x14ac:dyDescent="0.2">
      <c r="B2428" s="46" t="s">
        <v>51</v>
      </c>
      <c r="D2428" s="49">
        <f>_xll.qlCalendarAdvance(LocalCalendar,$D2427,B2428,"f",FALSE)</f>
        <v>56335</v>
      </c>
      <c r="E2428" s="49">
        <f>_xll.qlInterestRateIndexValueDate(IndexON,D2428)</f>
        <v>56335</v>
      </c>
      <c r="F2428" s="52">
        <f>IFERROR(_xll.qlIndexFixing(IndexON,D2428,TRUE,_xll.ohTrigger(RecalcTrigger,TriggerON)),NA())</f>
        <v>2.655693293820427E-2</v>
      </c>
      <c r="H2428" s="49">
        <f>_xll.qlCalendarAdvance(IborCalendar,$H2427,B2428,"f",FALSE)</f>
        <v>56325</v>
      </c>
      <c r="I2428" s="49">
        <f>_xll.qlInterestRateIndexValueDate(Index1M,$H2428)</f>
        <v>56327</v>
      </c>
      <c r="J2428" s="52">
        <f>IFERROR(_xll.qlIndexFixing(Index1M,$H2428,TRUE,_xll.ohTrigger(RecalcTrigger,Trigger1M)),NA())</f>
        <v>2.7984912140953944E-2</v>
      </c>
      <c r="K2428" s="52">
        <f>IFERROR(_xll.qlIndexFixing(ONIndex1M,I2428,TRUE,_xll.ohTrigger(RecalcTrigger,Trigger1M)),NA())</f>
        <v>2.7964412152714502E-2</v>
      </c>
      <c r="L2428" s="52">
        <f>IFERROR(_xll.qlIndexFixing(Index3M,H2428,TRUE,_xll.ohTrigger(RecalcTrigger,Trigger3M)),NA())</f>
        <v>2.9181412342008228E-2</v>
      </c>
      <c r="M2428" s="52">
        <f>IFERROR(_xll.qlIndexFixing(ONIndex3M,I2428,TRUE,_xll.ohTrigger(RecalcTrigger,Trigger3M)),NA())</f>
        <v>2.9113135751117625E-2</v>
      </c>
      <c r="N2428" s="52">
        <f>IFERROR(_xll.qlIndexFixing(Index6M,$H2428,TRUE,_xll.ohTrigger(RecalcTrigger,Trigger6M)),NA())</f>
        <v>3.0125317511044535E-2</v>
      </c>
      <c r="O2428" s="52">
        <f>IFERROR(_xll.qlIndexFixing(ONIndex6M,I2428,TRUE,_xll.ohTrigger(RecalcTrigger,Trigger6M)),NA())</f>
        <v>2.9973195768882022E-2</v>
      </c>
      <c r="P2428" s="52">
        <f>IFERROR(_xll.qlIndexFixing(Index1Y,$H2428,TRUE,_xll.ohTrigger(RecalcTrigger,Trigger1Y)),NA())</f>
        <v>3.1566782949666507E-2</v>
      </c>
      <c r="Q2428" s="52">
        <f>IFERROR(_xll.qlIndexFixing(ONIndex1Y,I2428,TRUE,_xll.ohTrigger(RecalcTrigger,Trigger1Y)),NA())</f>
        <v>3.1227179746737832E-2</v>
      </c>
    </row>
    <row r="2429" spans="2:17" x14ac:dyDescent="0.2">
      <c r="B2429" s="46" t="s">
        <v>51</v>
      </c>
      <c r="D2429" s="49">
        <f>_xll.qlCalendarAdvance(LocalCalendar,$D2428,B2429,"f",FALSE)</f>
        <v>56342</v>
      </c>
      <c r="E2429" s="49">
        <f>_xll.qlInterestRateIndexValueDate(IndexON,D2429)</f>
        <v>56342</v>
      </c>
      <c r="F2429" s="52">
        <f>IFERROR(_xll.qlIndexFixing(IndexON,D2429,TRUE,_xll.ohTrigger(RecalcTrigger,TriggerON)),NA())</f>
        <v>2.6553058527492013E-2</v>
      </c>
      <c r="H2429" s="49">
        <f>_xll.qlCalendarAdvance(IborCalendar,$H2428,B2429,"f",FALSE)</f>
        <v>56332</v>
      </c>
      <c r="I2429" s="49">
        <f>_xll.qlInterestRateIndexValueDate(Index1M,$H2429)</f>
        <v>56334</v>
      </c>
      <c r="J2429" s="52">
        <f>IFERROR(_xll.qlIndexFixing(Index1M,$H2429,TRUE,_xll.ohTrigger(RecalcTrigger,Trigger1M)),NA())</f>
        <v>2.7978944754928625E-2</v>
      </c>
      <c r="K2429" s="52">
        <f>IFERROR(_xll.qlIndexFixing(ONIndex1M,I2429,TRUE,_xll.ohTrigger(RecalcTrigger,Trigger1M)),NA())</f>
        <v>2.7961117879796049E-2</v>
      </c>
      <c r="L2429" s="52">
        <f>IFERROR(_xll.qlIndexFixing(Index3M,H2429,TRUE,_xll.ohTrigger(RecalcTrigger,Trigger3M)),NA())</f>
        <v>2.917537771238005E-2</v>
      </c>
      <c r="M2429" s="52">
        <f>IFERROR(_xll.qlIndexFixing(ONIndex3M,I2429,TRUE,_xll.ohTrigger(RecalcTrigger,Trigger3M)),NA())</f>
        <v>2.9110195771002267E-2</v>
      </c>
      <c r="N2429" s="52">
        <f>IFERROR(_xll.qlIndexFixing(Index6M,$H2429,TRUE,_xll.ohTrigger(RecalcTrigger,Trigger6M)),NA())</f>
        <v>3.0119231816048857E-2</v>
      </c>
      <c r="O2429" s="52">
        <f>IFERROR(_xll.qlIndexFixing(ONIndex6M,I2429,TRUE,_xll.ohTrigger(RecalcTrigger,Trigger6M)),NA())</f>
        <v>2.9970613150826608E-2</v>
      </c>
      <c r="P2429" s="52">
        <f>IFERROR(_xll.qlIndexFixing(Index1Y,$H2429,TRUE,_xll.ohTrigger(RecalcTrigger,Trigger1Y)),NA())</f>
        <v>3.1560504227671142E-2</v>
      </c>
      <c r="Q2429" s="52">
        <f>IFERROR(_xll.qlIndexFixing(ONIndex1Y,I2429,TRUE,_xll.ohTrigger(RecalcTrigger,Trigger1Y)),NA())</f>
        <v>3.1225403578053701E-2</v>
      </c>
    </row>
    <row r="2430" spans="2:17" x14ac:dyDescent="0.2">
      <c r="B2430" s="46" t="s">
        <v>51</v>
      </c>
      <c r="D2430" s="49">
        <f>_xll.qlCalendarAdvance(LocalCalendar,$D2429,B2430,"f",FALSE)</f>
        <v>56349</v>
      </c>
      <c r="E2430" s="49">
        <f>_xll.qlInterestRateIndexValueDate(IndexON,D2430)</f>
        <v>56349</v>
      </c>
      <c r="F2430" s="52">
        <f>IFERROR(_xll.qlIndexFixing(IndexON,D2430,TRUE,_xll.ohTrigger(RecalcTrigger,TriggerON)),NA())</f>
        <v>2.6549191824161156E-2</v>
      </c>
      <c r="H2430" s="49">
        <f>_xll.qlCalendarAdvance(IborCalendar,$H2429,B2430,"f",FALSE)</f>
        <v>56339</v>
      </c>
      <c r="I2430" s="49">
        <f>_xll.qlInterestRateIndexValueDate(Index1M,$H2430)</f>
        <v>56341</v>
      </c>
      <c r="J2430" s="52">
        <f>IFERROR(_xll.qlIndexFixing(Index1M,$H2430,TRUE,_xll.ohTrigger(RecalcTrigger,Trigger1M)),NA())</f>
        <v>2.7973629420790565E-2</v>
      </c>
      <c r="K2430" s="52">
        <f>IFERROR(_xll.qlIndexFixing(ONIndex1M,I2430,TRUE,_xll.ohTrigger(RecalcTrigger,Trigger1M)),NA())</f>
        <v>2.7952528359644901E-2</v>
      </c>
      <c r="L2430" s="52">
        <f>IFERROR(_xll.qlIndexFixing(Index3M,H2430,TRUE,_xll.ohTrigger(RecalcTrigger,Trigger3M)),NA())</f>
        <v>2.916859026071645E-2</v>
      </c>
      <c r="M2430" s="52">
        <f>IFERROR(_xll.qlIndexFixing(ONIndex3M,I2430,TRUE,_xll.ohTrigger(RecalcTrigger,Trigger3M)),NA())</f>
        <v>2.9101236349333703E-2</v>
      </c>
      <c r="N2430" s="52">
        <f>IFERROR(_xll.qlIndexFixing(Index6M,$H2430,TRUE,_xll.ohTrigger(RecalcTrigger,Trigger6M)),NA())</f>
        <v>3.0110693241483952E-2</v>
      </c>
      <c r="O2430" s="52">
        <f>IFERROR(_xll.qlIndexFixing(ONIndex6M,I2430,TRUE,_xll.ohTrigger(RecalcTrigger,Trigger6M)),NA())</f>
        <v>2.9961412320504976E-2</v>
      </c>
      <c r="P2430" s="52">
        <f>IFERROR(_xll.qlIndexFixing(Index1Y,$H2430,TRUE,_xll.ohTrigger(RecalcTrigger,Trigger1Y)),NA())</f>
        <v>3.1554205933403863E-2</v>
      </c>
      <c r="Q2430" s="52">
        <f>IFERROR(_xll.qlIndexFixing(ONIndex1Y,I2430,TRUE,_xll.ohTrigger(RecalcTrigger,Trigger1Y)),NA())</f>
        <v>3.1215979889056555E-2</v>
      </c>
    </row>
    <row r="2431" spans="2:17" x14ac:dyDescent="0.2">
      <c r="B2431" s="46" t="s">
        <v>51</v>
      </c>
      <c r="D2431" s="49">
        <f>_xll.qlCalendarAdvance(LocalCalendar,$D2430,B2431,"f",FALSE)</f>
        <v>56356</v>
      </c>
      <c r="E2431" s="49">
        <f>_xll.qlInterestRateIndexValueDate(IndexON,D2431)</f>
        <v>56356</v>
      </c>
      <c r="F2431" s="52">
        <f>IFERROR(_xll.qlIndexFixing(IndexON,D2431,TRUE,_xll.ohTrigger(RecalcTrigger,TriggerON)),NA())</f>
        <v>2.6545332828078472E-2</v>
      </c>
      <c r="H2431" s="49">
        <f>_xll.qlCalendarAdvance(IborCalendar,$H2430,B2431,"f",FALSE)</f>
        <v>56346</v>
      </c>
      <c r="I2431" s="49">
        <f>_xll.qlInterestRateIndexValueDate(Index1M,$H2431)</f>
        <v>56348</v>
      </c>
      <c r="J2431" s="52">
        <f>IFERROR(_xll.qlIndexFixing(Index1M,$H2431,TRUE,_xll.ohTrigger(RecalcTrigger,Trigger1M)),NA())</f>
        <v>2.7966990439818318E-2</v>
      </c>
      <c r="K2431" s="52">
        <f>IFERROR(_xll.qlIndexFixing(ONIndex1M,I2431,TRUE,_xll.ohTrigger(RecalcTrigger,Trigger1M)),NA())</f>
        <v>2.7946576710471405E-2</v>
      </c>
      <c r="L2431" s="52">
        <f>IFERROR(_xll.qlIndexFixing(Index3M,H2431,TRUE,_xll.ohTrigger(RecalcTrigger,Trigger3M)),NA())</f>
        <v>2.9162542943056195E-2</v>
      </c>
      <c r="M2431" s="52">
        <f>IFERROR(_xll.qlIndexFixing(ONIndex3M,I2431,TRUE,_xll.ohTrigger(RecalcTrigger,Trigger3M)),NA())</f>
        <v>2.9095276461550412E-2</v>
      </c>
      <c r="N2431" s="52">
        <f>IFERROR(_xll.qlIndexFixing(Index6M,$H2431,TRUE,_xll.ohTrigger(RecalcTrigger,Trigger6M)),NA())</f>
        <v>3.0104594664274377E-2</v>
      </c>
      <c r="O2431" s="52">
        <f>IFERROR(_xll.qlIndexFixing(ONIndex6M,I2431,TRUE,_xll.ohTrigger(RecalcTrigger,Trigger6M)),NA())</f>
        <v>2.9955508655907792E-2</v>
      </c>
      <c r="P2431" s="52">
        <f>IFERROR(_xll.qlIndexFixing(Index1Y,$H2431,TRUE,_xll.ohTrigger(RecalcTrigger,Trigger1Y)),NA())</f>
        <v>3.1547888067229538E-2</v>
      </c>
      <c r="Q2431" s="52">
        <f>IFERROR(_xll.qlIndexFixing(ONIndex1Y,I2431,TRUE,_xll.ohTrigger(RecalcTrigger,Trigger1Y)),NA())</f>
        <v>3.1210351453179186E-2</v>
      </c>
    </row>
    <row r="2432" spans="2:17" x14ac:dyDescent="0.2">
      <c r="B2432" s="46" t="s">
        <v>51</v>
      </c>
      <c r="D2432" s="49">
        <f>_xll.qlCalendarAdvance(LocalCalendar,$D2431,B2432,"f",FALSE)</f>
        <v>56363</v>
      </c>
      <c r="E2432" s="49">
        <f>_xll.qlInterestRateIndexValueDate(IndexON,D2432)</f>
        <v>56363</v>
      </c>
      <c r="F2432" s="52">
        <f>IFERROR(_xll.qlIndexFixing(IndexON,D2432,TRUE,_xll.ohTrigger(RecalcTrigger,TriggerON)),NA())</f>
        <v>2.6541481539350542E-2</v>
      </c>
      <c r="H2432" s="49">
        <f>_xll.qlCalendarAdvance(IborCalendar,$H2431,B2432,"f",FALSE)</f>
        <v>56353</v>
      </c>
      <c r="I2432" s="49">
        <f>_xll.qlInterestRateIndexValueDate(Index1M,$H2432)</f>
        <v>56355</v>
      </c>
      <c r="J2432" s="52">
        <f>IFERROR(_xll.qlIndexFixing(Index1M,$H2432,TRUE,_xll.ohTrigger(RecalcTrigger,Trigger1M)),NA())</f>
        <v>2.7961003510758309E-2</v>
      </c>
      <c r="K2432" s="52">
        <f>IFERROR(_xll.qlIndexFixing(ONIndex1M,I2432,TRUE,_xll.ohTrigger(RecalcTrigger,Trigger1M)),NA())</f>
        <v>2.7940618559618713E-2</v>
      </c>
      <c r="L2432" s="52">
        <f>IFERROR(_xll.qlIndexFixing(Index3M,H2432,TRUE,_xll.ohTrigger(RecalcTrigger,Trigger3M)),NA())</f>
        <v>2.9156488793801307E-2</v>
      </c>
      <c r="M2432" s="52">
        <f>IFERROR(_xll.qlIndexFixing(ONIndex3M,I2432,TRUE,_xll.ohTrigger(RecalcTrigger,Trigger3M)),NA())</f>
        <v>2.9089309782719397E-2</v>
      </c>
      <c r="N2432" s="52">
        <f>IFERROR(_xll.qlIndexFixing(Index6M,$H2432,TRUE,_xll.ohTrigger(RecalcTrigger,Trigger6M)),NA())</f>
        <v>3.0098488024368937E-2</v>
      </c>
      <c r="O2432" s="52">
        <f>IFERROR(_xll.qlIndexFixing(ONIndex6M,I2432,TRUE,_xll.ohTrigger(RecalcTrigger,Trigger6M)),NA())</f>
        <v>2.9949597031517783E-2</v>
      </c>
      <c r="P2432" s="52">
        <f>IFERROR(_xll.qlIndexFixing(Index1Y,$H2432,TRUE,_xll.ohTrigger(RecalcTrigger,Trigger1Y)),NA())</f>
        <v>3.1545156424930387E-2</v>
      </c>
      <c r="Q2432" s="52">
        <f>IFERROR(_xll.qlIndexFixing(ONIndex1Y,I2432,TRUE,_xll.ohTrigger(RecalcTrigger,Trigger1Y)),NA())</f>
        <v>3.1204704012823825E-2</v>
      </c>
    </row>
    <row r="2433" spans="2:17" x14ac:dyDescent="0.2">
      <c r="B2433" s="46" t="s">
        <v>51</v>
      </c>
      <c r="D2433" s="49">
        <f>_xll.qlCalendarAdvance(LocalCalendar,$D2432,B2433,"f",FALSE)</f>
        <v>56370</v>
      </c>
      <c r="E2433" s="49">
        <f>_xll.qlInterestRateIndexValueDate(IndexON,D2433)</f>
        <v>56370</v>
      </c>
      <c r="F2433" s="52">
        <f>IFERROR(_xll.qlIndexFixing(IndexON,D2433,TRUE,_xll.ohTrigger(RecalcTrigger,TriggerON)),NA())</f>
        <v>2.6537637957897431E-2</v>
      </c>
      <c r="H2433" s="49">
        <f>_xll.qlCalendarAdvance(IborCalendar,$H2432,B2433,"f",FALSE)</f>
        <v>56360</v>
      </c>
      <c r="I2433" s="49">
        <f>_xll.qlInterestRateIndexValueDate(Index1M,$H2433)</f>
        <v>56362</v>
      </c>
      <c r="J2433" s="52">
        <f>IFERROR(_xll.qlIndexFixing(Index1M,$H2433,TRUE,_xll.ohTrigger(RecalcTrigger,Trigger1M)),NA())</f>
        <v>2.7955665844130454E-2</v>
      </c>
      <c r="K2433" s="52">
        <f>IFERROR(_xll.qlIndexFixing(ONIndex1M,I2433,TRUE,_xll.ohTrigger(RecalcTrigger,Trigger1M)),NA())</f>
        <v>2.7934653906926954E-2</v>
      </c>
      <c r="L2433" s="52">
        <f>IFERROR(_xll.qlIndexFixing(Index3M,H2433,TRUE,_xll.ohTrigger(RecalcTrigger,Trigger3M)),NA())</f>
        <v>2.9150427812983413E-2</v>
      </c>
      <c r="M2433" s="52">
        <f>IFERROR(_xll.qlIndexFixing(ONIndex3M,I2433,TRUE,_xll.ohTrigger(RecalcTrigger,Trigger3M)),NA())</f>
        <v>2.9083336312760721E-2</v>
      </c>
      <c r="N2433" s="52">
        <f>IFERROR(_xll.qlIndexFixing(Index6M,$H2433,TRUE,_xll.ohTrigger(RecalcTrigger,Trigger6M)),NA())</f>
        <v>3.0092373321837521E-2</v>
      </c>
      <c r="O2433" s="52">
        <f>IFERROR(_xll.qlIndexFixing(ONIndex6M,I2433,TRUE,_xll.ohTrigger(RecalcTrigger,Trigger6M)),NA())</f>
        <v>2.9943677446935268E-2</v>
      </c>
      <c r="P2433" s="52">
        <f>IFERROR(_xll.qlIndexFixing(Index1Y,$H2433,TRUE,_xll.ohTrigger(RecalcTrigger,Trigger1Y)),NA())</f>
        <v>3.1535193620618927E-2</v>
      </c>
      <c r="Q2433" s="52">
        <f>IFERROR(_xll.qlIndexFixing(ONIndex1Y,I2433,TRUE,_xll.ohTrigger(RecalcTrigger,Trigger1Y)),NA())</f>
        <v>3.1199037567750665E-2</v>
      </c>
    </row>
    <row r="2434" spans="2:17" x14ac:dyDescent="0.2">
      <c r="B2434" s="46" t="s">
        <v>51</v>
      </c>
      <c r="D2434" s="49">
        <f>_xll.qlCalendarAdvance(LocalCalendar,$D2433,B2434,"f",FALSE)</f>
        <v>56377</v>
      </c>
      <c r="E2434" s="49">
        <f>_xll.qlInterestRateIndexValueDate(IndexON,D2434)</f>
        <v>56377</v>
      </c>
      <c r="F2434" s="52">
        <f>IFERROR(_xll.qlIndexFixing(IndexON,D2434,TRUE,_xll.ohTrigger(RecalcTrigger,TriggerON)),NA())</f>
        <v>2.6533802083799074E-2</v>
      </c>
      <c r="H2434" s="49">
        <f>_xll.qlCalendarAdvance(IborCalendar,$H2433,B2434,"f",FALSE)</f>
        <v>56367</v>
      </c>
      <c r="I2434" s="49">
        <f>_xll.qlInterestRateIndexValueDate(Index1M,$H2434)</f>
        <v>56369</v>
      </c>
      <c r="J2434" s="52">
        <f>IFERROR(_xll.qlIndexFixing(Index1M,$H2434,TRUE,_xll.ohTrigger(RecalcTrigger,Trigger1M)),NA())</f>
        <v>2.7947045242432217E-2</v>
      </c>
      <c r="K2434" s="52">
        <f>IFERROR(_xll.qlIndexFixing(ONIndex1M,I2434,TRUE,_xll.ohTrigger(RecalcTrigger,Trigger1M)),NA())</f>
        <v>2.7928682752476064E-2</v>
      </c>
      <c r="L2434" s="52">
        <f>IFERROR(_xll.qlIndexFixing(Index3M,H2434,TRUE,_xll.ohTrigger(RecalcTrigger,Trigger3M)),NA())</f>
        <v>2.9145102083264148E-2</v>
      </c>
      <c r="M2434" s="52">
        <f>IFERROR(_xll.qlIndexFixing(ONIndex3M,I2434,TRUE,_xll.ohTrigger(RecalcTrigger,Trigger3M)),NA())</f>
        <v>2.907735605159445E-2</v>
      </c>
      <c r="N2434" s="52">
        <f>IFERROR(_xll.qlIndexFixing(Index6M,$H2434,TRUE,_xll.ohTrigger(RecalcTrigger,Trigger6M)),NA())</f>
        <v>3.0086250556757444E-2</v>
      </c>
      <c r="O2434" s="52">
        <f>IFERROR(_xll.qlIndexFixing(ONIndex6M,I2434,TRUE,_xll.ohTrigger(RecalcTrigger,Trigger6M)),NA())</f>
        <v>2.9937749902240185E-2</v>
      </c>
      <c r="P2434" s="52">
        <f>IFERROR(_xll.qlIndexFixing(Index1Y,$H2434,TRUE,_xll.ohTrigger(RecalcTrigger,Trigger1Y)),NA())</f>
        <v>3.1528817040916313E-2</v>
      </c>
      <c r="Q2434" s="52">
        <f>IFERROR(_xll.qlIndexFixing(ONIndex1Y,I2434,TRUE,_xll.ohTrigger(RecalcTrigger,Trigger1Y)),NA())</f>
        <v>3.1193352118199513E-2</v>
      </c>
    </row>
    <row r="2435" spans="2:17" x14ac:dyDescent="0.2">
      <c r="B2435" s="46" t="s">
        <v>51</v>
      </c>
      <c r="D2435" s="49">
        <f>_xll.qlCalendarAdvance(LocalCalendar,$D2434,B2435,"f",FALSE)</f>
        <v>56384</v>
      </c>
      <c r="E2435" s="49">
        <f>_xll.qlInterestRateIndexValueDate(IndexON,D2435)</f>
        <v>56384</v>
      </c>
      <c r="F2435" s="52">
        <f>IFERROR(_xll.qlIndexFixing(IndexON,D2435,TRUE,_xll.ohTrigger(RecalcTrigger,TriggerON)),NA())</f>
        <v>2.6529973917028826E-2</v>
      </c>
      <c r="H2435" s="49">
        <f>_xll.qlCalendarAdvance(IborCalendar,$H2434,B2435,"f",FALSE)</f>
        <v>56374</v>
      </c>
      <c r="I2435" s="49">
        <f>_xll.qlInterestRateIndexValueDate(Index1M,$H2435)</f>
        <v>56376</v>
      </c>
      <c r="J2435" s="52">
        <f>IFERROR(_xll.qlIndexFixing(Index1M,$H2435,TRUE,_xll.ohTrigger(RecalcTrigger,Trigger1M)),NA())</f>
        <v>2.7943003637678765E-2</v>
      </c>
      <c r="K2435" s="52">
        <f>IFERROR(_xll.qlIndexFixing(ONIndex1M,I2435,TRUE,_xll.ohTrigger(RecalcTrigger,Trigger1M)),NA())</f>
        <v>2.7922705096186107E-2</v>
      </c>
      <c r="L2435" s="52">
        <f>IFERROR(_xll.qlIndexFixing(Index3M,H2435,TRUE,_xll.ohTrigger(RecalcTrigger,Trigger3M)),NA())</f>
        <v>2.9139026461465444E-2</v>
      </c>
      <c r="M2435" s="52">
        <f>IFERROR(_xll.qlIndexFixing(ONIndex3M,I2435,TRUE,_xll.ohTrigger(RecalcTrigger,Trigger3M)),NA())</f>
        <v>2.9071368999140645E-2</v>
      </c>
      <c r="N2435" s="52">
        <f>IFERROR(_xll.qlIndexFixing(Index6M,$H2435,TRUE,_xll.ohTrigger(RecalcTrigger,Trigger6M)),NA())</f>
        <v>3.0082548293483034E-2</v>
      </c>
      <c r="O2435" s="52">
        <f>IFERROR(_xll.qlIndexFixing(ONIndex6M,I2435,TRUE,_xll.ohTrigger(RecalcTrigger,Trigger6M)),NA())</f>
        <v>2.993181439727266E-2</v>
      </c>
      <c r="P2435" s="52">
        <f>IFERROR(_xll.qlIndexFixing(Index1Y,$H2435,TRUE,_xll.ohTrigger(RecalcTrigger,Trigger1Y)),NA())</f>
        <v>3.1522420890772423E-2</v>
      </c>
      <c r="Q2435" s="52">
        <f>IFERROR(_xll.qlIndexFixing(ONIndex1Y,I2435,TRUE,_xll.ohTrigger(RecalcTrigger,Trigger1Y)),NA())</f>
        <v>3.1187647663850626E-2</v>
      </c>
    </row>
    <row r="2436" spans="2:17" x14ac:dyDescent="0.2">
      <c r="B2436" s="46" t="s">
        <v>51</v>
      </c>
      <c r="D2436" s="49">
        <f>_xll.qlCalendarAdvance(LocalCalendar,$D2435,B2436,"f",FALSE)</f>
        <v>56391</v>
      </c>
      <c r="E2436" s="49">
        <f>_xll.qlInterestRateIndexValueDate(IndexON,D2436)</f>
        <v>56391</v>
      </c>
      <c r="F2436" s="52">
        <f>IFERROR(_xll.qlIndexFixing(IndexON,D2436,TRUE,_xll.ohTrigger(RecalcTrigger,TriggerON)),NA())</f>
        <v>2.6526858113646856E-2</v>
      </c>
      <c r="H2436" s="49">
        <f>_xll.qlCalendarAdvance(IborCalendar,$H2435,B2436,"f",FALSE)</f>
        <v>56381</v>
      </c>
      <c r="I2436" s="49">
        <f>_xll.qlInterestRateIndexValueDate(Index1M,$H2436)</f>
        <v>56383</v>
      </c>
      <c r="J2436" s="52">
        <f>IFERROR(_xll.qlIndexFixing(Index1M,$H2436,TRUE,_xll.ohTrigger(RecalcTrigger,Trigger1M)),NA())</f>
        <v>2.7936990651392379E-2</v>
      </c>
      <c r="K2436" s="52">
        <f>IFERROR(_xll.qlIndexFixing(ONIndex1M,I2436,TRUE,_xll.ohTrigger(RecalcTrigger,Trigger1M)),NA())</f>
        <v>2.7916720938376827E-2</v>
      </c>
      <c r="L2436" s="52">
        <f>IFERROR(_xll.qlIndexFixing(Index3M,H2436,TRUE,_xll.ohTrigger(RecalcTrigger,Trigger3M)),NA())</f>
        <v>2.9132944007750836E-2</v>
      </c>
      <c r="M2436" s="52">
        <f>IFERROR(_xll.qlIndexFixing(ONIndex3M,I2436,TRUE,_xll.ohTrigger(RecalcTrigger,Trigger3M)),NA())</f>
        <v>2.9065375155639117E-2</v>
      </c>
      <c r="N2436" s="52">
        <f>IFERROR(_xll.qlIndexFixing(Index6M,$H2436,TRUE,_xll.ohTrigger(RecalcTrigger,Trigger6M)),NA())</f>
        <v>3.0076406148327108E-2</v>
      </c>
      <c r="O2436" s="52">
        <f>IFERROR(_xll.qlIndexFixing(ONIndex6M,I2436,TRUE,_xll.ohTrigger(RecalcTrigger,Trigger6M)),NA())</f>
        <v>2.9925870932352439E-2</v>
      </c>
      <c r="P2436" s="52">
        <f>IFERROR(_xll.qlIndexFixing(Index1Y,$H2436,TRUE,_xll.ohTrigger(RecalcTrigger,Trigger1Y)),NA())</f>
        <v>3.151600517055695E-2</v>
      </c>
      <c r="Q2436" s="52">
        <f>IFERROR(_xll.qlIndexFixing(ONIndex1Y,I2436,TRUE,_xll.ohTrigger(RecalcTrigger,Trigger1Y)),NA())</f>
        <v>3.1181924205023748E-2</v>
      </c>
    </row>
    <row r="2437" spans="2:17" x14ac:dyDescent="0.2">
      <c r="B2437" s="46" t="s">
        <v>51</v>
      </c>
      <c r="D2437" s="49">
        <f>_xll.qlCalendarAdvance(LocalCalendar,$D2436,B2437,"f",FALSE)</f>
        <v>56398</v>
      </c>
      <c r="E2437" s="49">
        <f>_xll.qlInterestRateIndexValueDate(IndexON,D2437)</f>
        <v>56398</v>
      </c>
      <c r="F2437" s="52">
        <f>IFERROR(_xll.qlIndexFixing(IndexON,D2437,TRUE,_xll.ohTrigger(RecalcTrigger,TriggerON)),NA())</f>
        <v>2.6522340705366076E-2</v>
      </c>
      <c r="H2437" s="49">
        <f>_xll.qlCalendarAdvance(IborCalendar,$H2436,B2437,"f",FALSE)</f>
        <v>56388</v>
      </c>
      <c r="I2437" s="49">
        <f>_xll.qlInterestRateIndexValueDate(Index1M,$H2437)</f>
        <v>56390</v>
      </c>
      <c r="J2437" s="52">
        <f>IFERROR(_xll.qlIndexFixing(Index1M,$H2437,TRUE,_xll.ohTrigger(RecalcTrigger,Trigger1M)),NA())</f>
        <v>2.7930971150821882E-2</v>
      </c>
      <c r="K2437" s="52">
        <f>IFERROR(_xll.qlIndexFixing(ONIndex1M,I2437,TRUE,_xll.ohTrigger(RecalcTrigger,Trigger1M)),NA())</f>
        <v>2.7910730278648543E-2</v>
      </c>
      <c r="L2437" s="52">
        <f>IFERROR(_xll.qlIndexFixing(Index3M,H2437,TRUE,_xll.ohTrigger(RecalcTrigger,Trigger3M)),NA())</f>
        <v>2.9126854722150736E-2</v>
      </c>
      <c r="M2437" s="52">
        <f>IFERROR(_xll.qlIndexFixing(ONIndex3M,I2437,TRUE,_xll.ohTrigger(RecalcTrigger,Trigger3M)),NA())</f>
        <v>2.9059374520850056E-2</v>
      </c>
      <c r="N2437" s="52">
        <f>IFERROR(_xll.qlIndexFixing(Index6M,$H2437,TRUE,_xll.ohTrigger(RecalcTrigger,Trigger6M)),NA())</f>
        <v>3.0070255939166235E-2</v>
      </c>
      <c r="O2437" s="52">
        <f>IFERROR(_xll.qlIndexFixing(ONIndex6M,I2437,TRUE,_xll.ohTrigger(RecalcTrigger,Trigger6M)),NA())</f>
        <v>2.991991950747952E-2</v>
      </c>
      <c r="P2437" s="52">
        <f>IFERROR(_xll.qlIndexFixing(Index1Y,$H2437,TRUE,_xll.ohTrigger(RecalcTrigger,Trigger1Y)),NA())</f>
        <v>3.1509569880640659E-2</v>
      </c>
      <c r="Q2437" s="52">
        <f>IFERROR(_xll.qlIndexFixing(ONIndex1Y,I2437,TRUE,_xll.ohTrigger(RecalcTrigger,Trigger1Y)),NA())</f>
        <v>3.1176181741638942E-2</v>
      </c>
    </row>
    <row r="2438" spans="2:17" x14ac:dyDescent="0.2">
      <c r="B2438" s="46" t="s">
        <v>51</v>
      </c>
      <c r="D2438" s="49">
        <f>_xll.qlCalendarAdvance(LocalCalendar,$D2437,B2438,"f",FALSE)</f>
        <v>56405</v>
      </c>
      <c r="E2438" s="49">
        <f>_xll.qlInterestRateIndexValueDate(IndexON,D2438)</f>
        <v>56405</v>
      </c>
      <c r="F2438" s="52">
        <f>IFERROR(_xll.qlIndexFixing(IndexON,D2438,TRUE,_xll.ohTrigger(RecalcTrigger,TriggerON)),NA())</f>
        <v>2.651853566050022E-2</v>
      </c>
      <c r="H2438" s="49">
        <f>_xll.qlCalendarAdvance(IborCalendar,$H2437,B2438,"f",FALSE)</f>
        <v>56395</v>
      </c>
      <c r="I2438" s="49">
        <f>_xll.qlInterestRateIndexValueDate(Index1M,$H2438)</f>
        <v>56397</v>
      </c>
      <c r="J2438" s="52">
        <f>IFERROR(_xll.qlIndexFixing(Index1M,$H2438,TRUE,_xll.ohTrigger(RecalcTrigger,Trigger1M)),NA())</f>
        <v>2.7924945135977264E-2</v>
      </c>
      <c r="K2438" s="52">
        <f>IFERROR(_xll.qlIndexFixing(ONIndex1M,I2438,TRUE,_xll.ohTrigger(RecalcTrigger,Trigger1M)),NA())</f>
        <v>2.7904733117241065E-2</v>
      </c>
      <c r="L2438" s="52">
        <f>IFERROR(_xll.qlIndexFixing(Index3M,H2438,TRUE,_xll.ohTrigger(RecalcTrigger,Trigger3M)),NA())</f>
        <v>2.9120758604695551E-2</v>
      </c>
      <c r="M2438" s="52">
        <f>IFERROR(_xll.qlIndexFixing(ONIndex3M,I2438,TRUE,_xll.ohTrigger(RecalcTrigger,Trigger3M)),NA())</f>
        <v>2.9053367094933336E-2</v>
      </c>
      <c r="N2438" s="52">
        <f>IFERROR(_xll.qlIndexFixing(Index6M,$H2438,TRUE,_xll.ohTrigger(RecalcTrigger,Trigger6M)),NA())</f>
        <v>3.0064097666073045E-2</v>
      </c>
      <c r="O2438" s="52">
        <f>IFERROR(_xll.qlIndexFixing(ONIndex6M,I2438,TRUE,_xll.ohTrigger(RecalcTrigger,Trigger6M)),NA())</f>
        <v>2.9913960122174288E-2</v>
      </c>
      <c r="P2438" s="52">
        <f>IFERROR(_xll.qlIndexFixing(Index1Y,$H2438,TRUE,_xll.ohTrigger(RecalcTrigger,Trigger1Y)),NA())</f>
        <v>3.1503115021395411E-2</v>
      </c>
      <c r="Q2438" s="52">
        <f>IFERROR(_xll.qlIndexFixing(ONIndex1Y,I2438,TRUE,_xll.ohTrigger(RecalcTrigger,Trigger1Y)),NA())</f>
        <v>3.1170420273616273E-2</v>
      </c>
    </row>
    <row r="2439" spans="2:17" x14ac:dyDescent="0.2">
      <c r="B2439" s="46" t="s">
        <v>51</v>
      </c>
      <c r="D2439" s="49">
        <f>_xll.qlCalendarAdvance(LocalCalendar,$D2438,B2439,"f",FALSE)</f>
        <v>56412</v>
      </c>
      <c r="E2439" s="49">
        <f>_xll.qlInterestRateIndexValueDate(IndexON,D2439)</f>
        <v>56412</v>
      </c>
      <c r="F2439" s="52">
        <f>IFERROR(_xll.qlIndexFixing(IndexON,D2439,TRUE,_xll.ohTrigger(RecalcTrigger,TriggerON)),NA())</f>
        <v>2.6514738322989118E-2</v>
      </c>
      <c r="H2439" s="49">
        <f>_xll.qlCalendarAdvance(IborCalendar,$H2438,B2439,"f",FALSE)</f>
        <v>56402</v>
      </c>
      <c r="I2439" s="49">
        <f>_xll.qlInterestRateIndexValueDate(Index1M,$H2439)</f>
        <v>56404</v>
      </c>
      <c r="J2439" s="52">
        <f>IFERROR(_xll.qlIndexFixing(Index1M,$H2439,TRUE,_xll.ohTrigger(RecalcTrigger,Trigger1M)),NA())</f>
        <v>2.7918912606871016E-2</v>
      </c>
      <c r="K2439" s="52">
        <f>IFERROR(_xll.qlIndexFixing(ONIndex1M,I2439,TRUE,_xll.ohTrigger(RecalcTrigger,Trigger1M)),NA())</f>
        <v>2.789872945399452E-2</v>
      </c>
      <c r="L2439" s="52">
        <f>IFERROR(_xll.qlIndexFixing(Index3M,H2439,TRUE,_xll.ohTrigger(RecalcTrigger,Trigger3M)),NA())</f>
        <v>2.9114655655416568E-2</v>
      </c>
      <c r="M2439" s="52">
        <f>IFERROR(_xll.qlIndexFixing(ONIndex3M,I2439,TRUE,_xll.ohTrigger(RecalcTrigger,Trigger3M)),NA())</f>
        <v>2.9047352877809018E-2</v>
      </c>
      <c r="N2439" s="52">
        <f>IFERROR(_xll.qlIndexFixing(Index6M,$H2439,TRUE,_xll.ohTrigger(RecalcTrigger,Trigger6M)),NA())</f>
        <v>3.0055515795706492E-2</v>
      </c>
      <c r="O2439" s="52">
        <f>IFERROR(_xll.qlIndexFixing(ONIndex6M,I2439,TRUE,_xll.ohTrigger(RecalcTrigger,Trigger6M)),NA())</f>
        <v>2.9907992776916359E-2</v>
      </c>
      <c r="P2439" s="52">
        <f>IFERROR(_xll.qlIndexFixing(Index1Y,$H2439,TRUE,_xll.ohTrigger(RecalcTrigger,Trigger1Y)),NA())</f>
        <v>3.1496640593193299E-2</v>
      </c>
      <c r="Q2439" s="52">
        <f>IFERROR(_xll.qlIndexFixing(ONIndex1Y,I2439,TRUE,_xll.ohTrigger(RecalcTrigger,Trigger1Y)),NA())</f>
        <v>3.1164639800875804E-2</v>
      </c>
    </row>
    <row r="2440" spans="2:17" x14ac:dyDescent="0.2">
      <c r="B2440" s="46" t="s">
        <v>51</v>
      </c>
      <c r="D2440" s="49">
        <f>_xll.qlCalendarAdvance(LocalCalendar,$D2439,B2440,"f",FALSE)</f>
        <v>56419</v>
      </c>
      <c r="E2440" s="49">
        <f>_xll.qlInterestRateIndexValueDate(IndexON,D2440)</f>
        <v>56419</v>
      </c>
      <c r="F2440" s="52">
        <f>IFERROR(_xll.qlIndexFixing(IndexON,D2440,TRUE,_xll.ohTrigger(RecalcTrigger,TriggerON)),NA())</f>
        <v>2.6510948692726188E-2</v>
      </c>
      <c r="H2440" s="49">
        <f>_xll.qlCalendarAdvance(IborCalendar,$H2439,B2440,"f",FALSE)</f>
        <v>56409</v>
      </c>
      <c r="I2440" s="49">
        <f>_xll.qlInterestRateIndexValueDate(Index1M,$H2440)</f>
        <v>56411</v>
      </c>
      <c r="J2440" s="52">
        <f>IFERROR(_xll.qlIndexFixing(Index1M,$H2440,TRUE,_xll.ohTrigger(RecalcTrigger,Trigger1M)),NA())</f>
        <v>2.7912873563518126E-2</v>
      </c>
      <c r="K2440" s="52">
        <f>IFERROR(_xll.qlIndexFixing(ONIndex1M,I2440,TRUE,_xll.ohTrigger(RecalcTrigger,Trigger1M)),NA())</f>
        <v>2.7892719289148715E-2</v>
      </c>
      <c r="L2440" s="52">
        <f>IFERROR(_xll.qlIndexFixing(Index3M,H2440,TRUE,_xll.ohTrigger(RecalcTrigger,Trigger3M)),NA())</f>
        <v>2.9108545874349405E-2</v>
      </c>
      <c r="M2440" s="52">
        <f>IFERROR(_xll.qlIndexFixing(ONIndex3M,I2440,TRUE,_xll.ohTrigger(RecalcTrigger,Trigger3M)),NA())</f>
        <v>2.9041331869716913E-2</v>
      </c>
      <c r="N2440" s="52">
        <f>IFERROR(_xll.qlIndexFixing(Index6M,$H2440,TRUE,_xll.ohTrigger(RecalcTrigger,Trigger6M)),NA())</f>
        <v>3.0049344656888612E-2</v>
      </c>
      <c r="O2440" s="52">
        <f>IFERROR(_xll.qlIndexFixing(ONIndex6M,I2440,TRUE,_xll.ohTrigger(RecalcTrigger,Trigger6M)),NA())</f>
        <v>2.9902017471705733E-2</v>
      </c>
      <c r="P2440" s="52">
        <f>IFERROR(_xll.qlIndexFixing(Index1Y,$H2440,TRUE,_xll.ohTrigger(RecalcTrigger,Trigger1Y)),NA())</f>
        <v>3.1490146596408822E-2</v>
      </c>
      <c r="Q2440" s="52">
        <f>IFERROR(_xll.qlIndexFixing(ONIndex1Y,I2440,TRUE,_xll.ohTrigger(RecalcTrigger,Trigger1Y)),NA())</f>
        <v>3.115884032373728E-2</v>
      </c>
    </row>
    <row r="2441" spans="2:17" x14ac:dyDescent="0.2">
      <c r="B2441" s="46" t="s">
        <v>51</v>
      </c>
      <c r="D2441" s="49">
        <f>_xll.qlCalendarAdvance(LocalCalendar,$D2440,B2441,"f",FALSE)</f>
        <v>56426</v>
      </c>
      <c r="E2441" s="49">
        <f>_xll.qlInterestRateIndexValueDate(IndexON,D2441)</f>
        <v>56426</v>
      </c>
      <c r="F2441" s="52">
        <f>IFERROR(_xll.qlIndexFixing(IndexON,D2441,TRUE,_xll.ohTrigger(RecalcTrigger,TriggerON)),NA())</f>
        <v>2.6507166769791368E-2</v>
      </c>
      <c r="H2441" s="49">
        <f>_xll.qlCalendarAdvance(IborCalendar,$H2440,B2441,"f",FALSE)</f>
        <v>56416</v>
      </c>
      <c r="I2441" s="49">
        <f>_xll.qlInterestRateIndexValueDate(Index1M,$H2441)</f>
        <v>56418</v>
      </c>
      <c r="J2441" s="52">
        <f>IFERROR(_xll.qlIndexFixing(Index1M,$H2441,TRUE,_xll.ohTrigger(RecalcTrigger,Trigger1M)),NA())</f>
        <v>2.790682800592359E-2</v>
      </c>
      <c r="K2441" s="52">
        <f>IFERROR(_xll.qlIndexFixing(ONIndex1M,I2441,TRUE,_xll.ohTrigger(RecalcTrigger,Trigger1M)),NA())</f>
        <v>2.7886702622383908E-2</v>
      </c>
      <c r="L2441" s="52">
        <f>IFERROR(_xll.qlIndexFixing(Index3M,H2441,TRUE,_xll.ohTrigger(RecalcTrigger,Trigger3M)),NA())</f>
        <v>2.9102429261521866E-2</v>
      </c>
      <c r="M2441" s="52">
        <f>IFERROR(_xll.qlIndexFixing(ONIndex3M,I2441,TRUE,_xll.ohTrigger(RecalcTrigger,Trigger3M)),NA())</f>
        <v>2.9035304070337276E-2</v>
      </c>
      <c r="N2441" s="52">
        <f>IFERROR(_xll.qlIndexFixing(Index6M,$H2441,TRUE,_xll.ohTrigger(RecalcTrigger,Trigger6M)),NA())</f>
        <v>3.0043165456042745E-2</v>
      </c>
      <c r="O2441" s="52">
        <f>IFERROR(_xll.qlIndexFixing(ONIndex6M,I2441,TRUE,_xll.ohTrigger(RecalcTrigger,Trigger6M)),NA())</f>
        <v>2.9896034206222666E-2</v>
      </c>
      <c r="P2441" s="52">
        <f>IFERROR(_xll.qlIndexFixing(Index1Y,$H2441,TRUE,_xll.ohTrigger(RecalcTrigger,Trigger1Y)),NA())</f>
        <v>3.1483633031417553E-2</v>
      </c>
      <c r="Q2441" s="52">
        <f>IFERROR(_xll.qlIndexFixing(ONIndex1Y,I2441,TRUE,_xll.ohTrigger(RecalcTrigger,Trigger1Y)),NA())</f>
        <v>3.1153021841880957E-2</v>
      </c>
    </row>
    <row r="2442" spans="2:17" x14ac:dyDescent="0.2">
      <c r="B2442" s="46" t="s">
        <v>51</v>
      </c>
      <c r="D2442" s="49">
        <f>_xll.qlCalendarAdvance(LocalCalendar,$D2441,B2442,"f",FALSE)</f>
        <v>56436</v>
      </c>
      <c r="E2442" s="49">
        <f>_xll.qlInterestRateIndexValueDate(IndexON,D2442)</f>
        <v>56436</v>
      </c>
      <c r="F2442" s="52">
        <f>IFERROR(_xll.qlIndexFixing(IndexON,D2442,TRUE,_xll.ohTrigger(RecalcTrigger,TriggerON)),NA())</f>
        <v>2.6500364773944796E-2</v>
      </c>
      <c r="H2442" s="49">
        <f>_xll.qlCalendarAdvance(IborCalendar,$H2441,B2442,"f",FALSE)</f>
        <v>56423</v>
      </c>
      <c r="I2442" s="49">
        <f>_xll.qlInterestRateIndexValueDate(Index1M,$H2442)</f>
        <v>56425</v>
      </c>
      <c r="J2442" s="52">
        <f>IFERROR(_xll.qlIndexFixing(Index1M,$H2442,TRUE,_xll.ohTrigger(RecalcTrigger,Trigger1M)),NA())</f>
        <v>2.7900775934097399E-2</v>
      </c>
      <c r="K2442" s="52">
        <f>IFERROR(_xll.qlIndexFixing(ONIndex1M,I2442,TRUE,_xll.ohTrigger(RecalcTrigger,Trigger1M)),NA())</f>
        <v>2.7880679454019841E-2</v>
      </c>
      <c r="L2442" s="52">
        <f>IFERROR(_xll.qlIndexFixing(Index3M,H2442,TRUE,_xll.ohTrigger(RecalcTrigger,Trigger3M)),NA())</f>
        <v>2.9096305816965234E-2</v>
      </c>
      <c r="M2442" s="52">
        <f>IFERROR(_xll.qlIndexFixing(ONIndex3M,I2442,TRUE,_xll.ohTrigger(RecalcTrigger,Trigger3M)),NA())</f>
        <v>2.9029269479510234E-2</v>
      </c>
      <c r="N2442" s="52">
        <f>IFERROR(_xll.qlIndexFixing(Index6M,$H2442,TRUE,_xll.ohTrigger(RecalcTrigger,Trigger6M)),NA())</f>
        <v>3.0040185730828867E-2</v>
      </c>
      <c r="O2442" s="52">
        <f>IFERROR(_xll.qlIndexFixing(ONIndex6M,I2442,TRUE,_xll.ohTrigger(RecalcTrigger,Trigger6M)),NA())</f>
        <v>2.989004298062703E-2</v>
      </c>
      <c r="P2442" s="52">
        <f>IFERROR(_xll.qlIndexFixing(Index1Y,$H2442,TRUE,_xll.ohTrigger(RecalcTrigger,Trigger1Y)),NA())</f>
        <v>3.1477099898594443E-2</v>
      </c>
      <c r="Q2442" s="52">
        <f>IFERROR(_xll.qlIndexFixing(ONIndex1Y,I2442,TRUE,_xll.ohTrigger(RecalcTrigger,Trigger1Y)),NA())</f>
        <v>3.1147184355306834E-2</v>
      </c>
    </row>
    <row r="2443" spans="2:17" x14ac:dyDescent="0.2">
      <c r="B2443" s="46" t="s">
        <v>51</v>
      </c>
      <c r="D2443" s="49">
        <f>_xll.qlCalendarAdvance(LocalCalendar,$D2442,B2443,"f",FALSE)</f>
        <v>56443</v>
      </c>
      <c r="E2443" s="49">
        <f>_xll.qlInterestRateIndexValueDate(IndexON,D2443)</f>
        <v>56443</v>
      </c>
      <c r="F2443" s="52">
        <f>IFERROR(_xll.qlIndexFixing(IndexON,D2443,TRUE,_xll.ohTrigger(RecalcTrigger,TriggerON)),NA())</f>
        <v>2.6496601021994692E-2</v>
      </c>
      <c r="H2443" s="49">
        <f>_xll.qlCalendarAdvance(IborCalendar,$H2442,B2443,"f",FALSE)</f>
        <v>56430</v>
      </c>
      <c r="I2443" s="49">
        <f>_xll.qlInterestRateIndexValueDate(Index1M,$H2443)</f>
        <v>56432</v>
      </c>
      <c r="J2443" s="52">
        <f>IFERROR(_xll.qlIndexFixing(Index1M,$H2443,TRUE,_xll.ohTrigger(RecalcTrigger,Trigger1M)),NA())</f>
        <v>2.7894717348057041E-2</v>
      </c>
      <c r="K2443" s="52">
        <f>IFERROR(_xll.qlIndexFixing(ONIndex1M,I2443,TRUE,_xll.ohTrigger(RecalcTrigger,Trigger1M)),NA())</f>
        <v>2.7876594133358079E-2</v>
      </c>
      <c r="L2443" s="52">
        <f>IFERROR(_xll.qlIndexFixing(Index3M,H2443,TRUE,_xll.ohTrigger(RecalcTrigger,Trigger3M)),NA())</f>
        <v>2.9090175540715996E-2</v>
      </c>
      <c r="M2443" s="52">
        <f>IFERROR(_xll.qlIndexFixing(ONIndex3M,I2443,TRUE,_xll.ohTrigger(RecalcTrigger,Trigger3M)),NA())</f>
        <v>2.9025442203594043E-2</v>
      </c>
      <c r="N2443" s="52">
        <f>IFERROR(_xll.qlIndexFixing(Index6M,$H2443,TRUE,_xll.ohTrigger(RecalcTrigger,Trigger6M)),NA())</f>
        <v>3.0033185344313505E-2</v>
      </c>
      <c r="O2443" s="52">
        <f>IFERROR(_xll.qlIndexFixing(ONIndex6M,I2443,TRUE,_xll.ohTrigger(RecalcTrigger,Trigger6M)),NA())</f>
        <v>2.9886478070599853E-2</v>
      </c>
      <c r="P2443" s="52">
        <f>IFERROR(_xll.qlIndexFixing(Index1Y,$H2443,TRUE,_xll.ohTrigger(RecalcTrigger,Trigger1Y)),NA())</f>
        <v>3.1470547206693032E-2</v>
      </c>
      <c r="Q2443" s="52">
        <f>IFERROR(_xll.qlIndexFixing(ONIndex1Y,I2443,TRUE,_xll.ohTrigger(RecalcTrigger,Trigger1Y)),NA())</f>
        <v>3.1144110853233986E-2</v>
      </c>
    </row>
    <row r="2444" spans="2:17" x14ac:dyDescent="0.2">
      <c r="B2444" s="46" t="s">
        <v>51</v>
      </c>
      <c r="D2444" s="49">
        <f>_xll.qlCalendarAdvance(LocalCalendar,$D2443,B2444,"f",FALSE)</f>
        <v>56450</v>
      </c>
      <c r="E2444" s="49">
        <f>_xll.qlInterestRateIndexValueDate(IndexON,D2444)</f>
        <v>56450</v>
      </c>
      <c r="F2444" s="52">
        <f>IFERROR(_xll.qlIndexFixing(IndexON,D2444,TRUE,_xll.ohTrigger(RecalcTrigger,TriggerON)),NA())</f>
        <v>2.6492844975880558E-2</v>
      </c>
      <c r="H2444" s="49">
        <f>_xll.qlCalendarAdvance(IborCalendar,$H2443,B2444,"f",FALSE)</f>
        <v>56437</v>
      </c>
      <c r="I2444" s="49">
        <f>_xll.qlInterestRateIndexValueDate(Index1M,$H2444)</f>
        <v>56439</v>
      </c>
      <c r="J2444" s="52">
        <f>IFERROR(_xll.qlIndexFixing(Index1M,$H2444,TRUE,_xll.ohTrigger(RecalcTrigger,Trigger1M)),NA())</f>
        <v>2.7888652247807511E-2</v>
      </c>
      <c r="K2444" s="52">
        <f>IFERROR(_xll.qlIndexFixing(ONIndex1M,I2444,TRUE,_xll.ohTrigger(RecalcTrigger,Trigger1M)),NA())</f>
        <v>2.7868613611934379E-2</v>
      </c>
      <c r="L2444" s="52">
        <f>IFERROR(_xll.qlIndexFixing(Index3M,H2444,TRUE,_xll.ohTrigger(RecalcTrigger,Trigger3M)),NA())</f>
        <v>2.9084038432802831E-2</v>
      </c>
      <c r="M2444" s="52">
        <f>IFERROR(_xll.qlIndexFixing(ONIndex3M,I2444,TRUE,_xll.ohTrigger(RecalcTrigger,Trigger3M)),NA())</f>
        <v>2.9017179924952785E-2</v>
      </c>
      <c r="N2444" s="52">
        <f>IFERROR(_xll.qlIndexFixing(Index6M,$H2444,TRUE,_xll.ohTrigger(RecalcTrigger,Trigger6M)),NA())</f>
        <v>3.0026978689235442E-2</v>
      </c>
      <c r="O2444" s="52">
        <f>IFERROR(_xll.qlIndexFixing(ONIndex6M,I2444,TRUE,_xll.ohTrigger(RecalcTrigger,Trigger6M)),NA())</f>
        <v>2.9878036649337858E-2</v>
      </c>
      <c r="P2444" s="52">
        <f>IFERROR(_xll.qlIndexFixing(Index1Y,$H2444,TRUE,_xll.ohTrigger(RecalcTrigger,Trigger1Y)),NA())</f>
        <v>3.1463975241159722E-2</v>
      </c>
      <c r="Q2444" s="52">
        <f>IFERROR(_xll.qlIndexFixing(ONIndex1Y,I2444,TRUE,_xll.ohTrigger(RecalcTrigger,Trigger1Y)),NA())</f>
        <v>3.1135452368724614E-2</v>
      </c>
    </row>
    <row r="2445" spans="2:17" x14ac:dyDescent="0.2">
      <c r="B2445" s="46" t="s">
        <v>51</v>
      </c>
      <c r="D2445" s="49">
        <f>_xll.qlCalendarAdvance(LocalCalendar,$D2444,B2445,"f",FALSE)</f>
        <v>56457</v>
      </c>
      <c r="E2445" s="49">
        <f>_xll.qlInterestRateIndexValueDate(IndexON,D2445)</f>
        <v>56457</v>
      </c>
      <c r="F2445" s="52">
        <f>IFERROR(_xll.qlIndexFixing(IndexON,D2445,TRUE,_xll.ohTrigger(RecalcTrigger,TriggerON)),NA())</f>
        <v>2.6489096635922138E-2</v>
      </c>
      <c r="H2445" s="49">
        <f>_xll.qlCalendarAdvance(IborCalendar,$H2444,B2445,"f",FALSE)</f>
        <v>56444</v>
      </c>
      <c r="I2445" s="49">
        <f>_xll.qlInterestRateIndexValueDate(Index1M,$H2445)</f>
        <v>56446</v>
      </c>
      <c r="J2445" s="52">
        <f>IFERROR(_xll.qlIndexFixing(Index1M,$H2445,TRUE,_xll.ohTrigger(RecalcTrigger,Trigger1M)),NA())</f>
        <v>2.78825806333588E-2</v>
      </c>
      <c r="K2445" s="52">
        <f>IFERROR(_xll.qlIndexFixing(ONIndex1M,I2445,TRUE,_xll.ohTrigger(RecalcTrigger,Trigger1M)),NA())</f>
        <v>2.7862570938212983E-2</v>
      </c>
      <c r="L2445" s="52">
        <f>IFERROR(_xll.qlIndexFixing(Index3M,H2445,TRUE,_xll.ohTrigger(RecalcTrigger,Trigger3M)),NA())</f>
        <v>2.9077894493257882E-2</v>
      </c>
      <c r="M2445" s="52">
        <f>IFERROR(_xll.qlIndexFixing(ONIndex3M,I2445,TRUE,_xll.ohTrigger(RecalcTrigger,Trigger3M)),NA())</f>
        <v>2.9011124960902634E-2</v>
      </c>
      <c r="N2445" s="52">
        <f>IFERROR(_xll.qlIndexFixing(Index6M,$H2445,TRUE,_xll.ohTrigger(RecalcTrigger,Trigger6M)),NA())</f>
        <v>3.0021562496340644E-2</v>
      </c>
      <c r="O2445" s="52">
        <f>IFERROR(_xll.qlIndexFixing(ONIndex6M,I2445,TRUE,_xll.ohTrigger(RecalcTrigger,Trigger6M)),NA())</f>
        <v>2.9872021543564387E-2</v>
      </c>
      <c r="P2445" s="52">
        <f>IFERROR(_xll.qlIndexFixing(Index1Y,$H2445,TRUE,_xll.ohTrigger(RecalcTrigger,Trigger1Y)),NA())</f>
        <v>3.1457384620889914E-2</v>
      </c>
      <c r="Q2445" s="52">
        <f>IFERROR(_xll.qlIndexFixing(ONIndex1Y,I2445,TRUE,_xll.ohTrigger(RecalcTrigger,Trigger1Y)),NA())</f>
        <v>3.1129557868556645E-2</v>
      </c>
    </row>
    <row r="2446" spans="2:17" x14ac:dyDescent="0.2">
      <c r="B2446" s="46" t="s">
        <v>51</v>
      </c>
      <c r="D2446" s="49">
        <f>_xll.qlCalendarAdvance(LocalCalendar,$D2445,B2446,"f",FALSE)</f>
        <v>56464</v>
      </c>
      <c r="E2446" s="49">
        <f>_xll.qlInterestRateIndexValueDate(IndexON,D2446)</f>
        <v>56464</v>
      </c>
      <c r="F2446" s="52">
        <f>IFERROR(_xll.qlIndexFixing(IndexON,D2446,TRUE,_xll.ohTrigger(RecalcTrigger,TriggerON)),NA())</f>
        <v>2.6485356002039495E-2</v>
      </c>
      <c r="H2446" s="49">
        <f>_xll.qlCalendarAdvance(IborCalendar,$H2445,B2446,"f",FALSE)</f>
        <v>56451</v>
      </c>
      <c r="I2446" s="49">
        <f>_xll.qlInterestRateIndexValueDate(Index1M,$H2446)</f>
        <v>56453</v>
      </c>
      <c r="J2446" s="52">
        <f>IFERROR(_xll.qlIndexFixing(Index1M,$H2446,TRUE,_xll.ohTrigger(RecalcTrigger,Trigger1M)),NA())</f>
        <v>2.7876502504720901E-2</v>
      </c>
      <c r="K2446" s="52">
        <f>IFERROR(_xll.qlIndexFixing(ONIndex1M,I2446,TRUE,_xll.ohTrigger(RecalcTrigger,Trigger1M)),NA())</f>
        <v>2.7856521762812392E-2</v>
      </c>
      <c r="L2446" s="52">
        <f>IFERROR(_xll.qlIndexFixing(Index3M,H2446,TRUE,_xll.ohTrigger(RecalcTrigger,Trigger3M)),NA())</f>
        <v>2.9071743722112429E-2</v>
      </c>
      <c r="M2446" s="52">
        <f>IFERROR(_xll.qlIndexFixing(ONIndex3M,I2446,TRUE,_xll.ohTrigger(RecalcTrigger,Trigger3M)),NA())</f>
        <v>2.9005063205564952E-2</v>
      </c>
      <c r="N2446" s="52">
        <f>IFERROR(_xll.qlIndexFixing(Index6M,$H2446,TRUE,_xll.ohTrigger(RecalcTrigger,Trigger6M)),NA())</f>
        <v>3.0014541188964034E-2</v>
      </c>
      <c r="O2446" s="52">
        <f>IFERROR(_xll.qlIndexFixing(ONIndex6M,I2446,TRUE,_xll.ohTrigger(RecalcTrigger,Trigger6M)),NA())</f>
        <v>2.9865998477518474E-2</v>
      </c>
      <c r="P2446" s="52">
        <f>IFERROR(_xll.qlIndexFixing(Index1Y,$H2446,TRUE,_xll.ohTrigger(RecalcTrigger,Trigger1Y)),NA())</f>
        <v>3.1450775984615639E-2</v>
      </c>
      <c r="Q2446" s="52">
        <f>IFERROR(_xll.qlIndexFixing(ONIndex1Y,I2446,TRUE,_xll.ohTrigger(RecalcTrigger,Trigger1Y)),NA())</f>
        <v>3.1123644363590941E-2</v>
      </c>
    </row>
    <row r="2447" spans="2:17" x14ac:dyDescent="0.2">
      <c r="B2447" s="46" t="s">
        <v>51</v>
      </c>
      <c r="D2447" s="49">
        <f>_xll.qlCalendarAdvance(LocalCalendar,$D2446,B2447,"f",FALSE)</f>
        <v>56471</v>
      </c>
      <c r="E2447" s="49">
        <f>_xll.qlInterestRateIndexValueDate(IndexON,D2447)</f>
        <v>56471</v>
      </c>
      <c r="F2447" s="52">
        <f>IFERROR(_xll.qlIndexFixing(IndexON,D2447,TRUE,_xll.ohTrigger(RecalcTrigger,TriggerON)),NA())</f>
        <v>2.6481623074312566E-2</v>
      </c>
      <c r="H2447" s="49">
        <f>_xll.qlCalendarAdvance(IborCalendar,$H2446,B2447,"f",FALSE)</f>
        <v>56458</v>
      </c>
      <c r="I2447" s="49">
        <f>_xll.qlInterestRateIndexValueDate(Index1M,$H2447)</f>
        <v>56460</v>
      </c>
      <c r="J2447" s="52">
        <f>IFERROR(_xll.qlIndexFixing(Index1M,$H2447,TRUE,_xll.ohTrigger(RecalcTrigger,Trigger1M)),NA())</f>
        <v>2.7868489392389381E-2</v>
      </c>
      <c r="K2447" s="52">
        <f>IFERROR(_xll.qlIndexFixing(ONIndex1M,I2447,TRUE,_xll.ohTrigger(RecalcTrigger,Trigger1M)),NA())</f>
        <v>2.7850466085732606E-2</v>
      </c>
      <c r="L2447" s="52">
        <f>IFERROR(_xll.qlIndexFixing(Index3M,H2447,TRUE,_xll.ohTrigger(RecalcTrigger,Trigger3M)),NA())</f>
        <v>2.9065586119400362E-2</v>
      </c>
      <c r="M2447" s="52">
        <f>IFERROR(_xll.qlIndexFixing(ONIndex3M,I2447,TRUE,_xll.ohTrigger(RecalcTrigger,Trigger3M)),NA())</f>
        <v>2.8998994659179544E-2</v>
      </c>
      <c r="N2447" s="52">
        <f>IFERROR(_xll.qlIndexFixing(Index6M,$H2447,TRUE,_xll.ohTrigger(RecalcTrigger,Trigger6M)),NA())</f>
        <v>3.0005920952580662E-2</v>
      </c>
      <c r="O2447" s="52">
        <f>IFERROR(_xll.qlIndexFixing(ONIndex6M,I2447,TRUE,_xll.ohTrigger(RecalcTrigger,Trigger6M)),NA())</f>
        <v>2.9859967451679736E-2</v>
      </c>
      <c r="P2447" s="52">
        <f>IFERROR(_xll.qlIndexFixing(Index1Y,$H2447,TRUE,_xll.ohTrigger(RecalcTrigger,Trigger1Y)),NA())</f>
        <v>3.1444149971055567E-2</v>
      </c>
      <c r="Q2447" s="52">
        <f>IFERROR(_xll.qlIndexFixing(ONIndex1Y,I2447,TRUE,_xll.ohTrigger(RecalcTrigger,Trigger1Y)),NA())</f>
        <v>3.1117711854307117E-2</v>
      </c>
    </row>
    <row r="2448" spans="2:17" x14ac:dyDescent="0.2">
      <c r="B2448" s="46" t="s">
        <v>51</v>
      </c>
      <c r="D2448" s="49">
        <f>_xll.qlCalendarAdvance(LocalCalendar,$D2447,B2448,"f",FALSE)</f>
        <v>56478</v>
      </c>
      <c r="E2448" s="49">
        <f>_xll.qlInterestRateIndexValueDate(IndexON,D2448)</f>
        <v>56478</v>
      </c>
      <c r="F2448" s="52">
        <f>IFERROR(_xll.qlIndexFixing(IndexON,D2448,TRUE,_xll.ohTrigger(RecalcTrigger,TriggerON)),NA())</f>
        <v>2.6477897852661414E-2</v>
      </c>
      <c r="H2448" s="49">
        <f>_xll.qlCalendarAdvance(IborCalendar,$H2447,B2448,"f",FALSE)</f>
        <v>56465</v>
      </c>
      <c r="I2448" s="49">
        <f>_xll.qlInterestRateIndexValueDate(Index1M,$H2448)</f>
        <v>56467</v>
      </c>
      <c r="J2448" s="52">
        <f>IFERROR(_xll.qlIndexFixing(Index1M,$H2448,TRUE,_xll.ohTrigger(RecalcTrigger,Trigger1M)),NA())</f>
        <v>2.7864968479762518E-2</v>
      </c>
      <c r="K2448" s="52">
        <f>IFERROR(_xll.qlIndexFixing(ONIndex1M,I2448,TRUE,_xll.ohTrigger(RecalcTrigger,Trigger1M)),NA())</f>
        <v>2.7844403906733817E-2</v>
      </c>
      <c r="L2448" s="52">
        <f>IFERROR(_xll.qlIndexFixing(Index3M,H2448,TRUE,_xll.ohTrigger(RecalcTrigger,Trigger3M)),NA())</f>
        <v>2.9059421685153825E-2</v>
      </c>
      <c r="M2448" s="52">
        <f>IFERROR(_xll.qlIndexFixing(ONIndex3M,I2448,TRUE,_xll.ohTrigger(RecalcTrigger,Trigger3M)),NA())</f>
        <v>2.8992919321586541E-2</v>
      </c>
      <c r="N2448" s="52">
        <f>IFERROR(_xll.qlIndexFixing(Index6M,$H2448,TRUE,_xll.ohTrigger(RecalcTrigger,Trigger6M)),NA())</f>
        <v>3.0002071435718997E-2</v>
      </c>
      <c r="O2448" s="52">
        <f>IFERROR(_xll.qlIndexFixing(ONIndex6M,I2448,TRUE,_xll.ohTrigger(RecalcTrigger,Trigger6M)),NA())</f>
        <v>2.9853928465488622E-2</v>
      </c>
      <c r="P2448" s="52">
        <f>IFERROR(_xll.qlIndexFixing(Index1Y,$H2448,TRUE,_xll.ohTrigger(RecalcTrigger,Trigger1Y)),NA())</f>
        <v>3.1437507218911052E-2</v>
      </c>
      <c r="Q2448" s="52">
        <f>IFERROR(_xll.qlIndexFixing(ONIndex1Y,I2448,TRUE,_xll.ohTrigger(RecalcTrigger,Trigger1Y)),NA())</f>
        <v>3.1111760340305494E-2</v>
      </c>
    </row>
    <row r="2449" spans="2:17" x14ac:dyDescent="0.2">
      <c r="B2449" s="46" t="s">
        <v>51</v>
      </c>
      <c r="D2449" s="49">
        <f>_xll.qlCalendarAdvance(LocalCalendar,$D2448,B2449,"f",FALSE)</f>
        <v>56485</v>
      </c>
      <c r="E2449" s="49">
        <f>_xll.qlInterestRateIndexValueDate(IndexON,D2449)</f>
        <v>56485</v>
      </c>
      <c r="F2449" s="52">
        <f>IFERROR(_xll.qlIndexFixing(IndexON,D2449,TRUE,_xll.ohTrigger(RecalcTrigger,TriggerON)),NA())</f>
        <v>2.6474180337006104E-2</v>
      </c>
      <c r="H2449" s="49">
        <f>_xll.qlCalendarAdvance(IborCalendar,$H2448,B2449,"f",FALSE)</f>
        <v>56472</v>
      </c>
      <c r="I2449" s="49">
        <f>_xll.qlInterestRateIndexValueDate(Index1M,$H2449)</f>
        <v>56474</v>
      </c>
      <c r="J2449" s="52">
        <f>IFERROR(_xll.qlIndexFixing(Index1M,$H2449,TRUE,_xll.ohTrigger(RecalcTrigger,Trigger1M)),NA())</f>
        <v>2.7858229033794479E-2</v>
      </c>
      <c r="K2449" s="52">
        <f>IFERROR(_xll.qlIndexFixing(ONIndex1M,I2449,TRUE,_xll.ohTrigger(RecalcTrigger,Trigger1M)),NA())</f>
        <v>2.7838335225975896E-2</v>
      </c>
      <c r="L2449" s="52">
        <f>IFERROR(_xll.qlIndexFixing(Index3M,H2449,TRUE,_xll.ohTrigger(RecalcTrigger,Trigger3M)),NA())</f>
        <v>2.9053250419401492E-2</v>
      </c>
      <c r="M2449" s="52">
        <f>IFERROR(_xll.qlIndexFixing(ONIndex3M,I2449,TRUE,_xll.ohTrigger(RecalcTrigger,Trigger3M)),NA())</f>
        <v>2.8986837192706005E-2</v>
      </c>
      <c r="N2449" s="52">
        <f>IFERROR(_xll.qlIndexFixing(Index6M,$H2449,TRUE,_xll.ohTrigger(RecalcTrigger,Trigger6M)),NA())</f>
        <v>2.9996618623112318E-2</v>
      </c>
      <c r="O2449" s="52">
        <f>IFERROR(_xll.qlIndexFixing(ONIndex6M,I2449,TRUE,_xll.ohTrigger(RecalcTrigger,Trigger6M)),NA())</f>
        <v>2.9847881519184938E-2</v>
      </c>
      <c r="P2449" s="52">
        <f>IFERROR(_xll.qlIndexFixing(Index1Y,$H2449,TRUE,_xll.ohTrigger(RecalcTrigger,Trigger1Y)),NA())</f>
        <v>3.1430848366867263E-2</v>
      </c>
      <c r="Q2449" s="52">
        <f>IFERROR(_xll.qlIndexFixing(ONIndex1Y,I2449,TRUE,_xll.ohTrigger(RecalcTrigger,Trigger1Y)),NA())</f>
        <v>3.1105789821666008E-2</v>
      </c>
    </row>
    <row r="2450" spans="2:17" x14ac:dyDescent="0.2">
      <c r="B2450" s="46" t="s">
        <v>51</v>
      </c>
      <c r="D2450" s="49">
        <f>_xll.qlCalendarAdvance(LocalCalendar,$D2449,B2450,"f",FALSE)</f>
        <v>56492</v>
      </c>
      <c r="E2450" s="49">
        <f>_xll.qlInterestRateIndexValueDate(IndexON,D2450)</f>
        <v>56492</v>
      </c>
      <c r="F2450" s="52">
        <f>IFERROR(_xll.qlIndexFixing(IndexON,D2450,TRUE,_xll.ohTrigger(RecalcTrigger,TriggerON)),NA())</f>
        <v>2.6470470527586443E-2</v>
      </c>
      <c r="H2450" s="49">
        <f>_xll.qlCalendarAdvance(IborCalendar,$H2449,B2450,"f",FALSE)</f>
        <v>56479</v>
      </c>
      <c r="I2450" s="49">
        <f>_xll.qlInterestRateIndexValueDate(Index1M,$H2450)</f>
        <v>56481</v>
      </c>
      <c r="J2450" s="52">
        <f>IFERROR(_xll.qlIndexFixing(Index1M,$H2450,TRUE,_xll.ohTrigger(RecalcTrigger,Trigger1M)),NA())</f>
        <v>2.7852124848517235E-2</v>
      </c>
      <c r="K2450" s="52">
        <f>IFERROR(_xll.qlIndexFixing(ONIndex1M,I2450,TRUE,_xll.ohTrigger(RecalcTrigger,Trigger1M)),NA())</f>
        <v>2.7832260043618717E-2</v>
      </c>
      <c r="L2450" s="52">
        <f>IFERROR(_xll.qlIndexFixing(Index3M,H2450,TRUE,_xll.ohTrigger(RecalcTrigger,Trigger3M)),NA())</f>
        <v>2.9047072322179856E-2</v>
      </c>
      <c r="M2450" s="52">
        <f>IFERROR(_xll.qlIndexFixing(ONIndex3M,I2450,TRUE,_xll.ohTrigger(RecalcTrigger,Trigger3M)),NA())</f>
        <v>2.8980748272857682E-2</v>
      </c>
      <c r="N2450" s="52">
        <f>IFERROR(_xll.qlIndexFixing(Index6M,$H2450,TRUE,_xll.ohTrigger(RecalcTrigger,Trigger6M)),NA())</f>
        <v>2.9989569430113612E-2</v>
      </c>
      <c r="O2450" s="52">
        <f>IFERROR(_xll.qlIndexFixing(ONIndex6M,I2450,TRUE,_xll.ohTrigger(RecalcTrigger,Trigger6M)),NA())</f>
        <v>2.9841826612848621E-2</v>
      </c>
      <c r="P2450" s="52">
        <f>IFERROR(_xll.qlIndexFixing(Index1Y,$H2450,TRUE,_xll.ohTrigger(RecalcTrigger,Trigger1Y)),NA())</f>
        <v>3.1424174053594468E-2</v>
      </c>
      <c r="Q2450" s="52">
        <f>IFERROR(_xll.qlIndexFixing(ONIndex1Y,I2450,TRUE,_xll.ohTrigger(RecalcTrigger,Trigger1Y)),NA())</f>
        <v>3.1099800298468594E-2</v>
      </c>
    </row>
    <row r="2451" spans="2:17" x14ac:dyDescent="0.2">
      <c r="B2451" s="46" t="s">
        <v>51</v>
      </c>
      <c r="D2451" s="49">
        <f>_xll.qlCalendarAdvance(LocalCalendar,$D2450,B2451,"f",FALSE)</f>
        <v>56500</v>
      </c>
      <c r="E2451" s="49">
        <f>_xll.qlInterestRateIndexValueDate(IndexON,D2451)</f>
        <v>56500</v>
      </c>
      <c r="F2451" s="52">
        <f>IFERROR(_xll.qlIndexFixing(IndexON,D2451,TRUE,_xll.ohTrigger(RecalcTrigger,TriggerON)),NA())</f>
        <v>2.6466240181433065E-2</v>
      </c>
      <c r="H2451" s="49">
        <f>_xll.qlCalendarAdvance(IborCalendar,$H2450,B2451,"f",FALSE)</f>
        <v>56486</v>
      </c>
      <c r="I2451" s="49">
        <f>_xll.qlInterestRateIndexValueDate(Index1M,$H2451)</f>
        <v>56488</v>
      </c>
      <c r="J2451" s="52">
        <f>IFERROR(_xll.qlIndexFixing(Index1M,$H2451,TRUE,_xll.ohTrigger(RecalcTrigger,Trigger1M)),NA())</f>
        <v>2.7846014149105758E-2</v>
      </c>
      <c r="K2451" s="52">
        <f>IFERROR(_xll.qlIndexFixing(ONIndex1M,I2451,TRUE,_xll.ohTrigger(RecalcTrigger,Trigger1M)),NA())</f>
        <v>2.7826178359582343E-2</v>
      </c>
      <c r="L2451" s="52">
        <f>IFERROR(_xll.qlIndexFixing(Index3M,H2451,TRUE,_xll.ohTrigger(RecalcTrigger,Trigger3M)),NA())</f>
        <v>2.9040887393518459E-2</v>
      </c>
      <c r="M2451" s="52">
        <f>IFERROR(_xll.qlIndexFixing(ONIndex3M,I2451,TRUE,_xll.ohTrigger(RecalcTrigger,Trigger3M)),NA())</f>
        <v>2.8974652561881697E-2</v>
      </c>
      <c r="N2451" s="52">
        <f>IFERROR(_xll.qlIndexFixing(Index6M,$H2451,TRUE,_xll.ohTrigger(RecalcTrigger,Trigger6M)),NA())</f>
        <v>2.998093005257246E-2</v>
      </c>
      <c r="O2451" s="52">
        <f>IFERROR(_xll.qlIndexFixing(ONIndex6M,I2451,TRUE,_xll.ohTrigger(RecalcTrigger,Trigger6M)),NA())</f>
        <v>2.9835763746559607E-2</v>
      </c>
      <c r="P2451" s="52">
        <f>IFERROR(_xll.qlIndexFixing(Index1Y,$H2451,TRUE,_xll.ohTrigger(RecalcTrigger,Trigger1Y)),NA())</f>
        <v>3.1417484917746499E-2</v>
      </c>
      <c r="Q2451" s="52">
        <f>IFERROR(_xll.qlIndexFixing(ONIndex1Y,I2451,TRUE,_xll.ohTrigger(RecalcTrigger,Trigger1Y)),NA())</f>
        <v>3.1093791770633317E-2</v>
      </c>
    </row>
    <row r="2452" spans="2:17" x14ac:dyDescent="0.2">
      <c r="B2452" s="46" t="s">
        <v>51</v>
      </c>
      <c r="D2452" s="49">
        <f>_xll.qlCalendarAdvance(LocalCalendar,$D2451,B2452,"f",FALSE)</f>
        <v>56507</v>
      </c>
      <c r="E2452" s="49">
        <f>_xll.qlInterestRateIndexValueDate(IndexON,D2452)</f>
        <v>56507</v>
      </c>
      <c r="F2452" s="52">
        <f>IFERROR(_xll.qlIndexFixing(IndexON,D2452,TRUE,_xll.ohTrigger(RecalcTrigger,TriggerON)),NA())</f>
        <v>2.6462546884964411E-2</v>
      </c>
      <c r="H2452" s="49">
        <f>_xll.qlCalendarAdvance(IborCalendar,$H2451,B2452,"f",FALSE)</f>
        <v>56493</v>
      </c>
      <c r="I2452" s="49">
        <f>_xll.qlInterestRateIndexValueDate(Index1M,$H2452)</f>
        <v>56495</v>
      </c>
      <c r="J2452" s="52">
        <f>IFERROR(_xll.qlIndexFixing(Index1M,$H2452,TRUE,_xll.ohTrigger(RecalcTrigger,Trigger1M)),NA())</f>
        <v>2.7839896935565045E-2</v>
      </c>
      <c r="K2452" s="52">
        <f>IFERROR(_xll.qlIndexFixing(ONIndex1M,I2452,TRUE,_xll.ohTrigger(RecalcTrigger,Trigger1M)),NA())</f>
        <v>2.7820090173626966E-2</v>
      </c>
      <c r="L2452" s="52">
        <f>IFERROR(_xll.qlIndexFixing(Index3M,H2452,TRUE,_xll.ohTrigger(RecalcTrigger,Trigger3M)),NA())</f>
        <v>2.9033971221848996E-2</v>
      </c>
      <c r="M2452" s="52">
        <f>IFERROR(_xll.qlIndexFixing(ONIndex3M,I2452,TRUE,_xll.ohTrigger(RecalcTrigger,Trigger3M)),NA())</f>
        <v>2.8968550059538245E-2</v>
      </c>
      <c r="N2452" s="52">
        <f>IFERROR(_xll.qlIndexFixing(Index6M,$H2452,TRUE,_xll.ohTrigger(RecalcTrigger,Trigger6M)),NA())</f>
        <v>2.9973079871239157E-2</v>
      </c>
      <c r="O2452" s="52">
        <f>IFERROR(_xll.qlIndexFixing(ONIndex6M,I2452,TRUE,_xll.ohTrigger(RecalcTrigger,Trigger6M)),NA())</f>
        <v>2.9829692920078088E-2</v>
      </c>
      <c r="P2452" s="52">
        <f>IFERROR(_xll.qlIndexFixing(Index1Y,$H2452,TRUE,_xll.ohTrigger(RecalcTrigger,Trigger1Y)),NA())</f>
        <v>3.1410781597961006E-2</v>
      </c>
      <c r="Q2452" s="52">
        <f>IFERROR(_xll.qlIndexFixing(ONIndex1Y,I2452,TRUE,_xll.ohTrigger(RecalcTrigger,Trigger1Y)),NA())</f>
        <v>3.1087764238559856E-2</v>
      </c>
    </row>
    <row r="2453" spans="2:17" x14ac:dyDescent="0.2">
      <c r="B2453" s="46" t="s">
        <v>51</v>
      </c>
      <c r="D2453" s="49">
        <f>_xll.qlCalendarAdvance(LocalCalendar,$D2452,B2453,"f",FALSE)</f>
        <v>56514</v>
      </c>
      <c r="E2453" s="49">
        <f>_xll.qlInterestRateIndexValueDate(IndexON,D2453)</f>
        <v>56514</v>
      </c>
      <c r="F2453" s="52">
        <f>IFERROR(_xll.qlIndexFixing(IndexON,D2453,TRUE,_xll.ohTrigger(RecalcTrigger,TriggerON)),NA())</f>
        <v>2.6458861294571534E-2</v>
      </c>
      <c r="H2453" s="49">
        <f>_xll.qlCalendarAdvance(IborCalendar,$H2452,B2453,"f",FALSE)</f>
        <v>56500</v>
      </c>
      <c r="I2453" s="49">
        <f>_xll.qlInterestRateIndexValueDate(Index1M,$H2453)</f>
        <v>56502</v>
      </c>
      <c r="J2453" s="52">
        <f>IFERROR(_xll.qlIndexFixing(Index1M,$H2453,TRUE,_xll.ohTrigger(RecalcTrigger,Trigger1M)),NA())</f>
        <v>2.7834410295384453E-2</v>
      </c>
      <c r="K2453" s="52">
        <f>IFERROR(_xll.qlIndexFixing(ONIndex1M,I2453,TRUE,_xll.ohTrigger(RecalcTrigger,Trigger1M)),NA())</f>
        <v>2.7813995485912457E-2</v>
      </c>
      <c r="L2453" s="52">
        <f>IFERROR(_xll.qlIndexFixing(Index3M,H2453,TRUE,_xll.ohTrigger(RecalcTrigger,Trigger3M)),NA())</f>
        <v>2.9027773616337127E-2</v>
      </c>
      <c r="M2453" s="52">
        <f>IFERROR(_xll.qlIndexFixing(ONIndex3M,I2453,TRUE,_xll.ohTrigger(RecalcTrigger,Trigger3M)),NA())</f>
        <v>2.8962440766147068E-2</v>
      </c>
      <c r="N2453" s="52">
        <f>IFERROR(_xll.qlIndexFixing(Index6M,$H2453,TRUE,_xll.ohTrigger(RecalcTrigger,Trigger6M)),NA())</f>
        <v>2.9966806120369185E-2</v>
      </c>
      <c r="O2453" s="52">
        <f>IFERROR(_xll.qlIndexFixing(ONIndex6M,I2453,TRUE,_xll.ohTrigger(RecalcTrigger,Trigger6M)),NA())</f>
        <v>2.9823614133324128E-2</v>
      </c>
      <c r="P2453" s="52">
        <f>IFERROR(_xll.qlIndexFixing(Index1Y,$H2453,TRUE,_xll.ohTrigger(RecalcTrigger,Trigger1Y)),NA())</f>
        <v>3.1404064732859623E-2</v>
      </c>
      <c r="Q2453" s="52">
        <f>IFERROR(_xll.qlIndexFixing(ONIndex1Y,I2453,TRUE,_xll.ohTrigger(RecalcTrigger,Trigger1Y)),NA())</f>
        <v>3.1081717701368916E-2</v>
      </c>
    </row>
    <row r="2454" spans="2:17" x14ac:dyDescent="0.2">
      <c r="B2454" s="46" t="s">
        <v>51</v>
      </c>
      <c r="D2454" s="49">
        <f>_xll.qlCalendarAdvance(LocalCalendar,$D2453,B2454,"f",FALSE)</f>
        <v>56521</v>
      </c>
      <c r="E2454" s="49">
        <f>_xll.qlInterestRateIndexValueDate(IndexON,D2454)</f>
        <v>56521</v>
      </c>
      <c r="F2454" s="52">
        <f>IFERROR(_xll.qlIndexFixing(IndexON,D2454,TRUE,_xll.ohTrigger(RecalcTrigger,TriggerON)),NA())</f>
        <v>2.6455183410254435E-2</v>
      </c>
      <c r="H2454" s="49">
        <f>_xll.qlCalendarAdvance(IborCalendar,$H2453,B2454,"f",FALSE)</f>
        <v>56507</v>
      </c>
      <c r="I2454" s="49">
        <f>_xll.qlInterestRateIndexValueDate(Index1M,$H2454)</f>
        <v>56509</v>
      </c>
      <c r="J2454" s="52">
        <f>IFERROR(_xll.qlIndexFixing(Index1M,$H2454,TRUE,_xll.ohTrigger(RecalcTrigger,Trigger1M)),NA())</f>
        <v>2.7827642966158361E-2</v>
      </c>
      <c r="K2454" s="52">
        <f>IFERROR(_xll.qlIndexFixing(ONIndex1M,I2454,TRUE,_xll.ohTrigger(RecalcTrigger,Trigger1M)),NA())</f>
        <v>2.780789429659869E-2</v>
      </c>
      <c r="L2454" s="52">
        <f>IFERROR(_xll.qlIndexFixing(Index3M,H2454,TRUE,_xll.ohTrigger(RecalcTrigger,Trigger3M)),NA())</f>
        <v>2.9021569179923698E-2</v>
      </c>
      <c r="M2454" s="52">
        <f>IFERROR(_xll.qlIndexFixing(ONIndex3M,I2454,TRUE,_xll.ohTrigger(RecalcTrigger,Trigger3M)),NA())</f>
        <v>2.8956324681548296E-2</v>
      </c>
      <c r="N2454" s="52">
        <f>IFERROR(_xll.qlIndexFixing(Index6M,$H2454,TRUE,_xll.ohTrigger(RecalcTrigger,Trigger6M)),NA())</f>
        <v>2.9960524309558874E-2</v>
      </c>
      <c r="O2454" s="52">
        <f>IFERROR(_xll.qlIndexFixing(ONIndex6M,I2454,TRUE,_xll.ohTrigger(RecalcTrigger,Trigger6M)),NA())</f>
        <v>2.9817527386777343E-2</v>
      </c>
      <c r="P2454" s="52">
        <f>IFERROR(_xll.qlIndexFixing(Index1Y,$H2454,TRUE,_xll.ohTrigger(RecalcTrigger,Trigger1Y)),NA())</f>
        <v>3.1397334961047151E-2</v>
      </c>
      <c r="Q2454" s="52">
        <f>IFERROR(_xll.qlIndexFixing(ONIndex1Y,I2454,TRUE,_xll.ohTrigger(RecalcTrigger,Trigger1Y)),NA())</f>
        <v>3.1075652159939793E-2</v>
      </c>
    </row>
    <row r="2455" spans="2:17" x14ac:dyDescent="0.2">
      <c r="B2455" s="46" t="s">
        <v>51</v>
      </c>
      <c r="D2455" s="49">
        <f>_xll.qlCalendarAdvance(LocalCalendar,$D2454,B2455,"f",FALSE)</f>
        <v>56528</v>
      </c>
      <c r="E2455" s="49">
        <f>_xll.qlInterestRateIndexValueDate(IndexON,D2455)</f>
        <v>56528</v>
      </c>
      <c r="F2455" s="52">
        <f>IFERROR(_xll.qlIndexFixing(IndexON,D2455,TRUE,_xll.ohTrigger(RecalcTrigger,TriggerON)),NA())</f>
        <v>2.6451513232252921E-2</v>
      </c>
      <c r="H2455" s="49">
        <f>_xll.qlCalendarAdvance(IborCalendar,$H2454,B2455,"f",FALSE)</f>
        <v>56514</v>
      </c>
      <c r="I2455" s="49">
        <f>_xll.qlInterestRateIndexValueDate(Index1M,$H2455)</f>
        <v>56516</v>
      </c>
      <c r="J2455" s="52">
        <f>IFERROR(_xll.qlIndexFixing(Index1M,$H2455,TRUE,_xll.ohTrigger(RecalcTrigger,Trigger1M)),NA())</f>
        <v>2.7821506210312374E-2</v>
      </c>
      <c r="K2455" s="52">
        <f>IFERROR(_xll.qlIndexFixing(ONIndex1M,I2455,TRUE,_xll.ohTrigger(RecalcTrigger,Trigger1M)),NA())</f>
        <v>2.7801786605525791E-2</v>
      </c>
      <c r="L2455" s="52">
        <f>IFERROR(_xll.qlIndexFixing(Index3M,H2455,TRUE,_xll.ohTrigger(RecalcTrigger,Trigger3M)),NA())</f>
        <v>2.9015357912639456E-2</v>
      </c>
      <c r="M2455" s="52">
        <f>IFERROR(_xll.qlIndexFixing(ONIndex3M,I2455,TRUE,_xll.ohTrigger(RecalcTrigger,Trigger3M)),NA())</f>
        <v>2.8950201805741926E-2</v>
      </c>
      <c r="N2455" s="52">
        <f>IFERROR(_xll.qlIndexFixing(Index6M,$H2455,TRUE,_xll.ohTrigger(RecalcTrigger,Trigger6M)),NA())</f>
        <v>2.995423443888286E-2</v>
      </c>
      <c r="O2455" s="52">
        <f>IFERROR(_xll.qlIndexFixing(ONIndex6M,I2455,TRUE,_xll.ohTrigger(RecalcTrigger,Trigger6M)),NA())</f>
        <v>2.9811432680038052E-2</v>
      </c>
      <c r="P2455" s="52">
        <f>IFERROR(_xll.qlIndexFixing(Index1Y,$H2455,TRUE,_xll.ohTrigger(RecalcTrigger,Trigger1Y)),NA())</f>
        <v>3.139059292111325E-2</v>
      </c>
      <c r="Q2455" s="52">
        <f>IFERROR(_xll.qlIndexFixing(ONIndex1Y,I2455,TRUE,_xll.ohTrigger(RecalcTrigger,Trigger1Y)),NA())</f>
        <v>3.1069567613872806E-2</v>
      </c>
    </row>
    <row r="2456" spans="2:17" x14ac:dyDescent="0.2">
      <c r="B2456" s="46" t="s">
        <v>51</v>
      </c>
      <c r="D2456" s="49">
        <f>_xll.qlCalendarAdvance(LocalCalendar,$D2455,B2456,"f",FALSE)</f>
        <v>56535</v>
      </c>
      <c r="E2456" s="49">
        <f>_xll.qlInterestRateIndexValueDate(IndexON,D2456)</f>
        <v>56535</v>
      </c>
      <c r="F2456" s="52">
        <f>IFERROR(_xll.qlIndexFixing(IndexON,D2456,TRUE,_xll.ohTrigger(RecalcTrigger,TriggerON)),NA())</f>
        <v>2.6447850760087377E-2</v>
      </c>
      <c r="H2456" s="49">
        <f>_xll.qlCalendarAdvance(IborCalendar,$H2455,B2456,"f",FALSE)</f>
        <v>56521</v>
      </c>
      <c r="I2456" s="49">
        <f>_xll.qlInterestRateIndexValueDate(Index1M,$H2456)</f>
        <v>56523</v>
      </c>
      <c r="J2456" s="52">
        <f>IFERROR(_xll.qlIndexFixing(Index1M,$H2456,TRUE,_xll.ohTrigger(RecalcTrigger,Trigger1M)),NA())</f>
        <v>2.7815362940382116E-2</v>
      </c>
      <c r="K2456" s="52">
        <f>IFERROR(_xll.qlIndexFixing(ONIndex1M,I2456,TRUE,_xll.ohTrigger(RecalcTrigger,Trigger1M)),NA())</f>
        <v>2.7795672412613825E-2</v>
      </c>
      <c r="L2456" s="52">
        <f>IFERROR(_xll.qlIndexFixing(Index3M,H2456,TRUE,_xll.ohTrigger(RecalcTrigger,Trigger3M)),NA())</f>
        <v>2.9012021341912473E-2</v>
      </c>
      <c r="M2456" s="52">
        <f>IFERROR(_xll.qlIndexFixing(ONIndex3M,I2456,TRUE,_xll.ohTrigger(RecalcTrigger,Trigger3M)),NA())</f>
        <v>2.8944072138727961E-2</v>
      </c>
      <c r="N2456" s="52">
        <f>IFERROR(_xll.qlIndexFixing(Index6M,$H2456,TRUE,_xll.ohTrigger(RecalcTrigger,Trigger6M)),NA())</f>
        <v>2.9948723310450419E-2</v>
      </c>
      <c r="O2456" s="52">
        <f>IFERROR(_xll.qlIndexFixing(ONIndex6M,I2456,TRUE,_xll.ohTrigger(RecalcTrigger,Trigger6M)),NA())</f>
        <v>2.9805330012946385E-2</v>
      </c>
      <c r="P2456" s="52">
        <f>IFERROR(_xll.qlIndexFixing(Index1Y,$H2456,TRUE,_xll.ohTrigger(RecalcTrigger,Trigger1Y)),NA())</f>
        <v>3.1383839251629644E-2</v>
      </c>
      <c r="Q2456" s="52">
        <f>IFERROR(_xll.qlIndexFixing(ONIndex1Y,I2456,TRUE,_xll.ohTrigger(RecalcTrigger,Trigger1Y)),NA())</f>
        <v>3.1063464063008084E-2</v>
      </c>
    </row>
    <row r="2457" spans="2:17" x14ac:dyDescent="0.2">
      <c r="B2457" s="46" t="s">
        <v>51</v>
      </c>
      <c r="D2457" s="49">
        <f>_xll.qlCalendarAdvance(LocalCalendar,$D2456,B2457,"f",FALSE)</f>
        <v>56542</v>
      </c>
      <c r="E2457" s="49">
        <f>_xll.qlInterestRateIndexValueDate(IndexON,D2457)</f>
        <v>56542</v>
      </c>
      <c r="F2457" s="52">
        <f>IFERROR(_xll.qlIndexFixing(IndexON,D2457,TRUE,_xll.ohTrigger(RecalcTrigger,TriggerON)),NA())</f>
        <v>2.6444195994077546E-2</v>
      </c>
      <c r="H2457" s="49">
        <f>_xll.qlCalendarAdvance(IborCalendar,$H2456,B2457,"f",FALSE)</f>
        <v>56528</v>
      </c>
      <c r="I2457" s="49">
        <f>_xll.qlInterestRateIndexValueDate(Index1M,$H2457)</f>
        <v>56530</v>
      </c>
      <c r="J2457" s="52">
        <f>IFERROR(_xll.qlIndexFixing(Index1M,$H2457,TRUE,_xll.ohTrigger(RecalcTrigger,Trigger1M)),NA())</f>
        <v>2.7809213156382573E-2</v>
      </c>
      <c r="K2457" s="52">
        <f>IFERROR(_xll.qlIndexFixing(ONIndex1M,I2457,TRUE,_xll.ohTrigger(RecalcTrigger,Trigger1M)),NA())</f>
        <v>2.7789551717862793E-2</v>
      </c>
      <c r="L2457" s="52">
        <f>IFERROR(_xll.qlIndexFixing(Index3M,H2457,TRUE,_xll.ohTrigger(RecalcTrigger,Trigger3M)),NA())</f>
        <v>2.9003634363134495E-2</v>
      </c>
      <c r="M2457" s="52">
        <f>IFERROR(_xll.qlIndexFixing(ONIndex3M,I2457,TRUE,_xll.ohTrigger(RecalcTrigger,Trigger3M)),NA())</f>
        <v>2.8937935680666271E-2</v>
      </c>
      <c r="N2457" s="52">
        <f>IFERROR(_xll.qlIndexFixing(Index6M,$H2457,TRUE,_xll.ohTrigger(RecalcTrigger,Trigger6M)),NA())</f>
        <v>2.9942416223902008E-2</v>
      </c>
      <c r="O2457" s="52">
        <f>IFERROR(_xll.qlIndexFixing(ONIndex6M,I2457,TRUE,_xll.ohTrigger(RecalcTrigger,Trigger6M)),NA())</f>
        <v>2.9799219385981957E-2</v>
      </c>
      <c r="P2457" s="52">
        <f>IFERROR(_xll.qlIndexFixing(Index1Y,$H2457,TRUE,_xll.ohTrigger(RecalcTrigger,Trigger1Y)),NA())</f>
        <v>3.1377074591152493E-2</v>
      </c>
      <c r="Q2457" s="52">
        <f>IFERROR(_xll.qlIndexFixing(ONIndex1Y,I2457,TRUE,_xll.ohTrigger(RecalcTrigger,Trigger1Y)),NA())</f>
        <v>3.105734150766537E-2</v>
      </c>
    </row>
    <row r="2458" spans="2:17" x14ac:dyDescent="0.2">
      <c r="B2458" s="46" t="s">
        <v>51</v>
      </c>
      <c r="D2458" s="49">
        <f>_xll.qlCalendarAdvance(LocalCalendar,$D2457,B2458,"f",FALSE)</f>
        <v>56549</v>
      </c>
      <c r="E2458" s="49">
        <f>_xll.qlInterestRateIndexValueDate(IndexON,D2458)</f>
        <v>56549</v>
      </c>
      <c r="F2458" s="52">
        <f>IFERROR(_xll.qlIndexFixing(IndexON,D2458,TRUE,_xll.ohTrigger(RecalcTrigger,TriggerON)),NA())</f>
        <v>2.6440548934383301E-2</v>
      </c>
      <c r="H2458" s="49">
        <f>_xll.qlCalendarAdvance(IborCalendar,$H2457,B2458,"f",FALSE)</f>
        <v>56535</v>
      </c>
      <c r="I2458" s="49">
        <f>_xll.qlInterestRateIndexValueDate(Index1M,$H2458)</f>
        <v>56537</v>
      </c>
      <c r="J2458" s="52">
        <f>IFERROR(_xll.qlIndexFixing(Index1M,$H2458,TRUE,_xll.ohTrigger(RecalcTrigger,Trigger1M)),NA())</f>
        <v>2.7803056858328734E-2</v>
      </c>
      <c r="K2458" s="52">
        <f>IFERROR(_xll.qlIndexFixing(ONIndex1M,I2458,TRUE,_xll.ohTrigger(RecalcTrigger,Trigger1M)),NA())</f>
        <v>2.7783424521592437E-2</v>
      </c>
      <c r="L2458" s="52">
        <f>IFERROR(_xll.qlIndexFixing(Index3M,H2458,TRUE,_xll.ohTrigger(RecalcTrigger,Trigger3M)),NA())</f>
        <v>2.8997401615300997E-2</v>
      </c>
      <c r="M2458" s="52">
        <f>IFERROR(_xll.qlIndexFixing(ONIndex3M,I2458,TRUE,_xll.ohTrigger(RecalcTrigger,Trigger3M)),NA())</f>
        <v>2.8931792431396985E-2</v>
      </c>
      <c r="N2458" s="52">
        <f>IFERROR(_xll.qlIndexFixing(Index6M,$H2458,TRUE,_xll.ohTrigger(RecalcTrigger,Trigger6M)),NA())</f>
        <v>2.9936101077163713E-2</v>
      </c>
      <c r="O2458" s="52">
        <f>IFERROR(_xll.qlIndexFixing(ONIndex6M,I2458,TRUE,_xll.ohTrigger(RecalcTrigger,Trigger6M)),NA())</f>
        <v>2.9793100798984895E-2</v>
      </c>
      <c r="P2458" s="52">
        <f>IFERROR(_xll.qlIndexFixing(Index1Y,$H2458,TRUE,_xll.ohTrigger(RecalcTrigger,Trigger1Y)),NA())</f>
        <v>3.1370299578220892E-2</v>
      </c>
      <c r="Q2458" s="52">
        <f>IFERROR(_xll.qlIndexFixing(ONIndex1Y,I2458,TRUE,_xll.ohTrigger(RecalcTrigger,Trigger1Y)),NA())</f>
        <v>3.1051199948004538E-2</v>
      </c>
    </row>
    <row r="2459" spans="2:17" x14ac:dyDescent="0.2">
      <c r="B2459" s="46" t="s">
        <v>51</v>
      </c>
      <c r="D2459" s="49">
        <f>_xll.qlCalendarAdvance(LocalCalendar,$D2458,B2459,"f",FALSE)</f>
        <v>56556</v>
      </c>
      <c r="E2459" s="49">
        <f>_xll.qlInterestRateIndexValueDate(IndexON,D2459)</f>
        <v>56556</v>
      </c>
      <c r="F2459" s="52">
        <f>IFERROR(_xll.qlIndexFixing(IndexON,D2459,TRUE,_xll.ohTrigger(RecalcTrigger,TriggerON)),NA())</f>
        <v>2.6436909580525025E-2</v>
      </c>
      <c r="H2459" s="49">
        <f>_xll.qlCalendarAdvance(IborCalendar,$H2458,B2459,"f",FALSE)</f>
        <v>56542</v>
      </c>
      <c r="I2459" s="49">
        <f>_xll.qlInterestRateIndexValueDate(Index1M,$H2459)</f>
        <v>56544</v>
      </c>
      <c r="J2459" s="52">
        <f>IFERROR(_xll.qlIndexFixing(Index1M,$H2459,TRUE,_xll.ohTrigger(RecalcTrigger,Trigger1M)),NA())</f>
        <v>2.7796894046220599E-2</v>
      </c>
      <c r="K2459" s="52">
        <f>IFERROR(_xll.qlIndexFixing(ONIndex1M,I2459,TRUE,_xll.ohTrigger(RecalcTrigger,Trigger1M)),NA())</f>
        <v>2.7777290823483014E-2</v>
      </c>
      <c r="L2459" s="52">
        <f>IFERROR(_xll.qlIndexFixing(Index3M,H2459,TRUE,_xll.ohTrigger(RecalcTrigger,Trigger3M)),NA())</f>
        <v>2.8991162036290135E-2</v>
      </c>
      <c r="M2459" s="52">
        <f>IFERROR(_xll.qlIndexFixing(ONIndex3M,I2459,TRUE,_xll.ohTrigger(RecalcTrigger,Trigger3M)),NA())</f>
        <v>2.8925642391079975E-2</v>
      </c>
      <c r="N2459" s="52">
        <f>IFERROR(_xll.qlIndexFixing(Index6M,$H2459,TRUE,_xll.ohTrigger(RecalcTrigger,Trigger6M)),NA())</f>
        <v>2.9929777870313284E-2</v>
      </c>
      <c r="O2459" s="52">
        <f>IFERROR(_xll.qlIndexFixing(ONIndex6M,I2459,TRUE,_xll.ohTrigger(RecalcTrigger,Trigger6M)),NA())</f>
        <v>2.9786974251875264E-2</v>
      </c>
      <c r="P2459" s="52">
        <f>IFERROR(_xll.qlIndexFixing(Index1Y,$H2459,TRUE,_xll.ohTrigger(RecalcTrigger,Trigger1Y)),NA())</f>
        <v>3.1363514851357938E-2</v>
      </c>
      <c r="Q2459" s="52">
        <f>IFERROR(_xll.qlIndexFixing(ONIndex1Y,I2459,TRUE,_xll.ohTrigger(RecalcTrigger,Trigger1Y)),NA())</f>
        <v>3.1045039383545969E-2</v>
      </c>
    </row>
    <row r="2460" spans="2:17" x14ac:dyDescent="0.2">
      <c r="B2460" s="46" t="s">
        <v>51</v>
      </c>
      <c r="D2460" s="49">
        <f>_xll.qlCalendarAdvance(LocalCalendar,$D2459,B2460,"f",FALSE)</f>
        <v>56563</v>
      </c>
      <c r="E2460" s="49">
        <f>_xll.qlInterestRateIndexValueDate(IndexON,D2460)</f>
        <v>56563</v>
      </c>
      <c r="F2460" s="52">
        <f>IFERROR(_xll.qlIndexFixing(IndexON,D2460,TRUE,_xll.ohTrigger(RecalcTrigger,TriggerON)),NA())</f>
        <v>2.6433989266894109E-2</v>
      </c>
      <c r="H2460" s="49">
        <f>_xll.qlCalendarAdvance(IborCalendar,$H2459,B2460,"f",FALSE)</f>
        <v>56549</v>
      </c>
      <c r="I2460" s="49">
        <f>_xll.qlInterestRateIndexValueDate(Index1M,$H2460)</f>
        <v>56551</v>
      </c>
      <c r="J2460" s="52">
        <f>IFERROR(_xll.qlIndexFixing(Index1M,$H2460,TRUE,_xll.ohTrigger(RecalcTrigger,Trigger1M)),NA())</f>
        <v>2.7790724720065663E-2</v>
      </c>
      <c r="K2460" s="52">
        <f>IFERROR(_xll.qlIndexFixing(ONIndex1M,I2460,TRUE,_xll.ohTrigger(RecalcTrigger,Trigger1M)),NA())</f>
        <v>2.7771150623454588E-2</v>
      </c>
      <c r="L2460" s="52">
        <f>IFERROR(_xll.qlIndexFixing(Index3M,H2460,TRUE,_xll.ohTrigger(RecalcTrigger,Trigger3M)),NA())</f>
        <v>2.8984915626127979E-2</v>
      </c>
      <c r="M2460" s="52">
        <f>IFERROR(_xll.qlIndexFixing(ONIndex3M,I2460,TRUE,_xll.ohTrigger(RecalcTrigger,Trigger3M)),NA())</f>
        <v>2.8919485559395497E-2</v>
      </c>
      <c r="N2460" s="52">
        <f>IFERROR(_xll.qlIndexFixing(Index6M,$H2460,TRUE,_xll.ohTrigger(RecalcTrigger,Trigger6M)),NA())</f>
        <v>2.9923446603423623E-2</v>
      </c>
      <c r="O2460" s="52">
        <f>IFERROR(_xll.qlIndexFixing(ONIndex6M,I2460,TRUE,_xll.ohTrigger(RecalcTrigger,Trigger6M)),NA())</f>
        <v>2.9780839744413257E-2</v>
      </c>
      <c r="P2460" s="52">
        <f>IFERROR(_xll.qlIndexFixing(Index1Y,$H2460,TRUE,_xll.ohTrigger(RecalcTrigger,Trigger1Y)),NA())</f>
        <v>3.1356721049068753E-2</v>
      </c>
      <c r="Q2460" s="52">
        <f>IFERROR(_xll.qlIndexFixing(ONIndex1Y,I2460,TRUE,_xll.ohTrigger(RecalcTrigger,Trigger1Y)),NA())</f>
        <v>3.1038859814369602E-2</v>
      </c>
    </row>
    <row r="2461" spans="2:17" x14ac:dyDescent="0.2">
      <c r="B2461" s="46" t="s">
        <v>51</v>
      </c>
      <c r="D2461" s="49">
        <f>_xll.qlCalendarAdvance(LocalCalendar,$D2460,B2461,"f",FALSE)</f>
        <v>56570</v>
      </c>
      <c r="E2461" s="49">
        <f>_xll.qlInterestRateIndexValueDate(IndexON,D2461)</f>
        <v>56570</v>
      </c>
      <c r="F2461" s="52">
        <f>IFERROR(_xll.qlIndexFixing(IndexON,D2461,TRUE,_xll.ohTrigger(RecalcTrigger,TriggerON)),NA())</f>
        <v>2.6429653991195678E-2</v>
      </c>
      <c r="H2461" s="49">
        <f>_xll.qlCalendarAdvance(IborCalendar,$H2460,B2461,"f",FALSE)</f>
        <v>56556</v>
      </c>
      <c r="I2461" s="49">
        <f>_xll.qlInterestRateIndexValueDate(Index1M,$H2461)</f>
        <v>56558</v>
      </c>
      <c r="J2461" s="52">
        <f>IFERROR(_xll.qlIndexFixing(Index1M,$H2461,TRUE,_xll.ohTrigger(RecalcTrigger,Trigger1M)),NA())</f>
        <v>2.77845488798939E-2</v>
      </c>
      <c r="K2461" s="52">
        <f>IFERROR(_xll.qlIndexFixing(ONIndex1M,I2461,TRUE,_xll.ohTrigger(RecalcTrigger,Trigger1M)),NA())</f>
        <v>2.7765003922066711E-2</v>
      </c>
      <c r="L2461" s="52">
        <f>IFERROR(_xll.qlIndexFixing(Index3M,H2461,TRUE,_xll.ohTrigger(RecalcTrigger,Trigger3M)),NA())</f>
        <v>2.8978662384851014E-2</v>
      </c>
      <c r="M2461" s="52">
        <f>IFERROR(_xll.qlIndexFixing(ONIndex3M,I2461,TRUE,_xll.ohTrigger(RecalcTrigger,Trigger3M)),NA())</f>
        <v>2.8913321936663294E-2</v>
      </c>
      <c r="N2461" s="52">
        <f>IFERROR(_xll.qlIndexFixing(Index6M,$H2461,TRUE,_xll.ohTrigger(RecalcTrigger,Trigger6M)),NA())</f>
        <v>2.991632596188009E-2</v>
      </c>
      <c r="O2461" s="52">
        <f>IFERROR(_xll.qlIndexFixing(ONIndex6M,I2461,TRUE,_xll.ohTrigger(RecalcTrigger,Trigger6M)),NA())</f>
        <v>2.977469727723836E-2</v>
      </c>
      <c r="P2461" s="52">
        <f>IFERROR(_xll.qlIndexFixing(Index1Y,$H2461,TRUE,_xll.ohTrigger(RecalcTrigger,Trigger1Y)),NA())</f>
        <v>3.134991880984251E-2</v>
      </c>
      <c r="Q2461" s="52">
        <f>IFERROR(_xll.qlIndexFixing(ONIndex1Y,I2461,TRUE,_xll.ohTrigger(RecalcTrigger,Trigger1Y)),NA())</f>
        <v>3.1032661240875115E-2</v>
      </c>
    </row>
    <row r="2462" spans="2:17" x14ac:dyDescent="0.2">
      <c r="B2462" s="46" t="s">
        <v>51</v>
      </c>
      <c r="D2462" s="49">
        <f>_xll.qlCalendarAdvance(LocalCalendar,$D2461,B2462,"f",FALSE)</f>
        <v>56577</v>
      </c>
      <c r="E2462" s="49">
        <f>_xll.qlInterestRateIndexValueDate(IndexON,D2462)</f>
        <v>56577</v>
      </c>
      <c r="F2462" s="52">
        <f>IFERROR(_xll.qlIndexFixing(IndexON,D2462,TRUE,_xll.ohTrigger(RecalcTrigger,TriggerON)),NA())</f>
        <v>2.6426037755724607E-2</v>
      </c>
      <c r="H2462" s="49">
        <f>_xll.qlCalendarAdvance(IborCalendar,$H2461,B2462,"f",FALSE)</f>
        <v>56563</v>
      </c>
      <c r="I2462" s="49">
        <f>_xll.qlInterestRateIndexValueDate(Index1M,$H2462)</f>
        <v>56565</v>
      </c>
      <c r="J2462" s="52">
        <f>IFERROR(_xll.qlIndexFixing(Index1M,$H2462,TRUE,_xll.ohTrigger(RecalcTrigger,Trigger1M)),NA())</f>
        <v>2.7778366525705311E-2</v>
      </c>
      <c r="K2462" s="52">
        <f>IFERROR(_xll.qlIndexFixing(ONIndex1M,I2462,TRUE,_xll.ohTrigger(RecalcTrigger,Trigger1M)),NA())</f>
        <v>2.7758850718679895E-2</v>
      </c>
      <c r="L2462" s="52">
        <f>IFERROR(_xll.qlIndexFixing(Index3M,H2462,TRUE,_xll.ohTrigger(RecalcTrigger,Trigger3M)),NA())</f>
        <v>2.8972402312492266E-2</v>
      </c>
      <c r="M2462" s="52">
        <f>IFERROR(_xll.qlIndexFixing(ONIndex3M,I2462,TRUE,_xll.ohTrigger(RecalcTrigger,Trigger3M)),NA())</f>
        <v>2.8907151522883368E-2</v>
      </c>
      <c r="N2462" s="52">
        <f>IFERROR(_xll.qlIndexFixing(Index6M,$H2462,TRUE,_xll.ohTrigger(RecalcTrigger,Trigger6M)),NA())</f>
        <v>2.9909979674263561E-2</v>
      </c>
      <c r="O2462" s="52">
        <f>IFERROR(_xll.qlIndexFixing(ONIndex6M,I2462,TRUE,_xll.ohTrigger(RecalcTrigger,Trigger6M)),NA())</f>
        <v>2.9768546849870958E-2</v>
      </c>
      <c r="P2462" s="52">
        <f>IFERROR(_xll.qlIndexFixing(Index1Y,$H2462,TRUE,_xll.ohTrigger(RecalcTrigger,Trigger1Y)),NA())</f>
        <v>3.1343108772151705E-2</v>
      </c>
      <c r="Q2462" s="52">
        <f>IFERROR(_xll.qlIndexFixing(ONIndex1Y,I2462,TRUE,_xll.ohTrigger(RecalcTrigger,Trigger1Y)),NA())</f>
        <v>3.1026443662582892E-2</v>
      </c>
    </row>
    <row r="2463" spans="2:17" x14ac:dyDescent="0.2">
      <c r="B2463" s="46" t="s">
        <v>51</v>
      </c>
      <c r="D2463" s="49">
        <f>_xll.qlCalendarAdvance(LocalCalendar,$D2462,B2463,"f",FALSE)</f>
        <v>56584</v>
      </c>
      <c r="E2463" s="49">
        <f>_xll.qlInterestRateIndexValueDate(IndexON,D2463)</f>
        <v>56584</v>
      </c>
      <c r="F2463" s="52">
        <f>IFERROR(_xll.qlIndexFixing(IndexON,D2463,TRUE,_xll.ohTrigger(RecalcTrigger,TriggerON)),NA())</f>
        <v>2.6422429226329314E-2</v>
      </c>
      <c r="H2463" s="49">
        <f>_xll.qlCalendarAdvance(IborCalendar,$H2462,B2463,"f",FALSE)</f>
        <v>56570</v>
      </c>
      <c r="I2463" s="49">
        <f>_xll.qlInterestRateIndexValueDate(Index1M,$H2463)</f>
        <v>56572</v>
      </c>
      <c r="J2463" s="52">
        <f>IFERROR(_xll.qlIndexFixing(Index1M,$H2463,TRUE,_xll.ohTrigger(RecalcTrigger,Trigger1M)),NA())</f>
        <v>2.7772177657504893E-2</v>
      </c>
      <c r="K2463" s="52">
        <f>IFERROR(_xll.qlIndexFixing(ONIndex1M,I2463,TRUE,_xll.ohTrigger(RecalcTrigger,Trigger1M)),NA())</f>
        <v>2.7752691013454012E-2</v>
      </c>
      <c r="L2463" s="52">
        <f>IFERROR(_xll.qlIndexFixing(Index3M,H2463,TRUE,_xll.ohTrigger(RecalcTrigger,Trigger3M)),NA())</f>
        <v>2.896613540908214E-2</v>
      </c>
      <c r="M2463" s="52">
        <f>IFERROR(_xll.qlIndexFixing(ONIndex3M,I2463,TRUE,_xll.ohTrigger(RecalcTrigger,Trigger3M)),NA())</f>
        <v>2.8900974317656036E-2</v>
      </c>
      <c r="N2463" s="52">
        <f>IFERROR(_xll.qlIndexFixing(Index6M,$H2463,TRUE,_xll.ohTrigger(RecalcTrigger,Trigger6M)),NA())</f>
        <v>2.9903625327386815E-2</v>
      </c>
      <c r="O2463" s="52">
        <f>IFERROR(_xll.qlIndexFixing(ONIndex6M,I2463,TRUE,_xll.ohTrigger(RecalcTrigger,Trigger6M)),NA())</f>
        <v>2.9762388462311051E-2</v>
      </c>
      <c r="P2463" s="52">
        <f>IFERROR(_xll.qlIndexFixing(Index1Y,$H2463,TRUE,_xll.ohTrigger(RecalcTrigger,Trigger1Y)),NA())</f>
        <v>3.1336291574451988E-2</v>
      </c>
      <c r="Q2463" s="52">
        <f>IFERROR(_xll.qlIndexFixing(ONIndex1Y,I2463,TRUE,_xll.ohTrigger(RecalcTrigger,Trigger1Y)),NA())</f>
        <v>3.102020707997255E-2</v>
      </c>
    </row>
    <row r="2464" spans="2:17" x14ac:dyDescent="0.2">
      <c r="B2464" s="46" t="s">
        <v>51</v>
      </c>
      <c r="D2464" s="49">
        <f>_xll.qlCalendarAdvance(LocalCalendar,$D2463,B2464,"f",FALSE)</f>
        <v>56591</v>
      </c>
      <c r="E2464" s="49">
        <f>_xll.qlInterestRateIndexValueDate(IndexON,D2464)</f>
        <v>56591</v>
      </c>
      <c r="F2464" s="52">
        <f>IFERROR(_xll.qlIndexFixing(IndexON,D2464,TRUE,_xll.ohTrigger(RecalcTrigger,TriggerON)),NA())</f>
        <v>2.6418828402849925E-2</v>
      </c>
      <c r="H2464" s="49">
        <f>_xll.qlCalendarAdvance(IborCalendar,$H2463,B2464,"f",FALSE)</f>
        <v>56577</v>
      </c>
      <c r="I2464" s="49">
        <f>_xll.qlInterestRateIndexValueDate(Index1M,$H2464)</f>
        <v>56580</v>
      </c>
      <c r="J2464" s="52">
        <f>IFERROR(_xll.qlIndexFixing(Index1M,$H2464,TRUE,_xll.ohTrigger(RecalcTrigger,Trigger1M)),NA())</f>
        <v>2.7765096688953383E-2</v>
      </c>
      <c r="K2464" s="52">
        <f>IFERROR(_xll.qlIndexFixing(ONIndex1M,I2464,TRUE,_xll.ohTrigger(RecalcTrigger,Trigger1M)),NA())</f>
        <v>2.7746900104821393E-2</v>
      </c>
      <c r="L2464" s="52">
        <f>IFERROR(_xll.qlIndexFixing(Index3M,H2464,TRUE,_xll.ohTrigger(RecalcTrigger,Trigger3M)),NA())</f>
        <v>2.8958252459377533E-2</v>
      </c>
      <c r="M2464" s="52">
        <f>IFERROR(_xll.qlIndexFixing(ONIndex3M,I2464,TRUE,_xll.ohTrigger(RecalcTrigger,Trigger3M)),NA())</f>
        <v>2.8895341141410569E-2</v>
      </c>
      <c r="N2464" s="52">
        <f>IFERROR(_xll.qlIndexFixing(Index6M,$H2464,TRUE,_xll.ohTrigger(RecalcTrigger,Trigger6M)),NA())</f>
        <v>2.9896353348287927E-2</v>
      </c>
      <c r="O2464" s="52">
        <f>IFERROR(_xll.qlIndexFixing(ONIndex6M,I2464,TRUE,_xll.ohTrigger(RecalcTrigger,Trigger6M)),NA())</f>
        <v>2.9756918096524032E-2</v>
      </c>
      <c r="P2464" s="52">
        <f>IFERROR(_xll.qlIndexFixing(Index1Y,$H2464,TRUE,_xll.ohTrigger(RecalcTrigger,Trigger1Y)),NA())</f>
        <v>3.133020617748123E-2</v>
      </c>
      <c r="Q2464" s="52">
        <f>IFERROR(_xll.qlIndexFixing(ONIndex1Y,I2464,TRUE,_xll.ohTrigger(RecalcTrigger,Trigger1Y)),NA())</f>
        <v>3.1014832177849172E-2</v>
      </c>
    </row>
    <row r="2465" spans="2:17" x14ac:dyDescent="0.2">
      <c r="B2465" s="46" t="s">
        <v>51</v>
      </c>
      <c r="D2465" s="49">
        <f>_xll.qlCalendarAdvance(LocalCalendar,$D2464,B2465,"f",FALSE)</f>
        <v>56598</v>
      </c>
      <c r="E2465" s="49">
        <f>_xll.qlInterestRateIndexValueDate(IndexON,D2465)</f>
        <v>56598</v>
      </c>
      <c r="F2465" s="52">
        <f>IFERROR(_xll.qlIndexFixing(IndexON,D2465,TRUE,_xll.ohTrigger(RecalcTrigger,TriggerON)),NA())</f>
        <v>2.6415235285686123E-2</v>
      </c>
      <c r="H2465" s="49">
        <f>_xll.qlCalendarAdvance(IborCalendar,$H2464,B2465,"f",FALSE)</f>
        <v>56584</v>
      </c>
      <c r="I2465" s="49">
        <f>_xll.qlInterestRateIndexValueDate(Index1M,$H2465)</f>
        <v>56586</v>
      </c>
      <c r="J2465" s="52">
        <f>IFERROR(_xll.qlIndexFixing(Index1M,$H2465,TRUE,_xll.ohTrigger(RecalcTrigger,Trigger1M)),NA())</f>
        <v>2.775978037912602E-2</v>
      </c>
      <c r="K2465" s="52">
        <f>IFERROR(_xll.qlIndexFixing(ONIndex1M,I2465,TRUE,_xll.ohTrigger(RecalcTrigger,Trigger1M)),NA())</f>
        <v>2.7740352098124532E-2</v>
      </c>
      <c r="L2465" s="52">
        <f>IFERROR(_xll.qlIndexFixing(Index3M,H2465,TRUE,_xll.ohTrigger(RecalcTrigger,Trigger3M)),NA())</f>
        <v>2.8952157932252476E-2</v>
      </c>
      <c r="M2465" s="52">
        <f>IFERROR(_xll.qlIndexFixing(ONIndex3M,I2465,TRUE,_xll.ohTrigger(RecalcTrigger,Trigger3M)),NA())</f>
        <v>2.8888599534138137E-2</v>
      </c>
      <c r="N2465" s="52">
        <f>IFERROR(_xll.qlIndexFixing(Index6M,$H2465,TRUE,_xll.ohTrigger(RecalcTrigger,Trigger6M)),NA())</f>
        <v>2.9891669371094168E-2</v>
      </c>
      <c r="O2465" s="52">
        <f>IFERROR(_xll.qlIndexFixing(ONIndex6M,I2465,TRUE,_xll.ohTrigger(RecalcTrigger,Trigger6M)),NA())</f>
        <v>2.9750047806933466E-2</v>
      </c>
      <c r="P2465" s="52">
        <f>IFERROR(_xll.qlIndexFixing(Index1Y,$H2465,TRUE,_xll.ohTrigger(RecalcTrigger,Trigger1Y)),NA())</f>
        <v>3.1322638252761222E-2</v>
      </c>
      <c r="Q2465" s="52">
        <f>IFERROR(_xll.qlIndexFixing(ONIndex1Y,I2465,TRUE,_xll.ohTrigger(RecalcTrigger,Trigger1Y)),NA())</f>
        <v>3.1007676900678405E-2</v>
      </c>
    </row>
    <row r="2466" spans="2:17" x14ac:dyDescent="0.2">
      <c r="B2466" s="46" t="s">
        <v>51</v>
      </c>
      <c r="D2466" s="49">
        <f>_xll.qlCalendarAdvance(LocalCalendar,$D2465,B2466,"f",FALSE)</f>
        <v>56605</v>
      </c>
      <c r="E2466" s="49">
        <f>_xll.qlInterestRateIndexValueDate(IndexON,D2466)</f>
        <v>56605</v>
      </c>
      <c r="F2466" s="52">
        <f>IFERROR(_xll.qlIndexFixing(IndexON,D2466,TRUE,_xll.ohTrigger(RecalcTrigger,TriggerON)),NA())</f>
        <v>2.6411649874598098E-2</v>
      </c>
      <c r="H2466" s="49">
        <f>_xll.qlCalendarAdvance(IborCalendar,$H2465,B2466,"f",FALSE)</f>
        <v>56591</v>
      </c>
      <c r="I2466" s="49">
        <f>_xll.qlInterestRateIndexValueDate(Index1M,$H2466)</f>
        <v>56593</v>
      </c>
      <c r="J2466" s="52">
        <f>IFERROR(_xll.qlIndexFixing(Index1M,$H2466,TRUE,_xll.ohTrigger(RecalcTrigger,Trigger1M)),NA())</f>
        <v>2.7753571968972546E-2</v>
      </c>
      <c r="K2466" s="52">
        <f>IFERROR(_xll.qlIndexFixing(ONIndex1M,I2466,TRUE,_xll.ohTrigger(RecalcTrigger,Trigger1M)),NA())</f>
        <v>2.7734172887861064E-2</v>
      </c>
      <c r="L2466" s="52">
        <f>IFERROR(_xll.qlIndexFixing(Index3M,H2466,TRUE,_xll.ohTrigger(RecalcTrigger,Trigger3M)),NA())</f>
        <v>2.8945872519039462E-2</v>
      </c>
      <c r="M2466" s="52">
        <f>IFERROR(_xll.qlIndexFixing(ONIndex3M,I2466,TRUE,_xll.ohTrigger(RecalcTrigger,Trigger3M)),NA())</f>
        <v>2.8882401955447889E-2</v>
      </c>
      <c r="N2466" s="52">
        <f>IFERROR(_xll.qlIndexFixing(Index6M,$H2466,TRUE,_xll.ohTrigger(RecalcTrigger,Trigger6M)),NA())</f>
        <v>2.9885289745588496E-2</v>
      </c>
      <c r="O2466" s="52">
        <f>IFERROR(_xll.qlIndexFixing(ONIndex6M,I2466,TRUE,_xll.ohTrigger(RecalcTrigger,Trigger6M)),NA())</f>
        <v>2.9743865539115788E-2</v>
      </c>
      <c r="P2466" s="52">
        <f>IFERROR(_xll.qlIndexFixing(Index1Y,$H2466,TRUE,_xll.ohTrigger(RecalcTrigger,Trigger1Y)),NA())</f>
        <v>3.1315803405595831E-2</v>
      </c>
      <c r="Q2466" s="52">
        <f>IFERROR(_xll.qlIndexFixing(ONIndex1Y,I2466,TRUE,_xll.ohTrigger(RecalcTrigger,Trigger1Y)),NA())</f>
        <v>3.1001383304154473E-2</v>
      </c>
    </row>
    <row r="2467" spans="2:17" x14ac:dyDescent="0.2">
      <c r="B2467" s="46" t="s">
        <v>51</v>
      </c>
      <c r="D2467" s="49">
        <f>_xll.qlCalendarAdvance(LocalCalendar,$D2466,B2467,"f",FALSE)</f>
        <v>56612</v>
      </c>
      <c r="E2467" s="49">
        <f>_xll.qlInterestRateIndexValueDate(IndexON,D2467)</f>
        <v>56612</v>
      </c>
      <c r="F2467" s="52">
        <f>IFERROR(_xll.qlIndexFixing(IndexON,D2467,TRUE,_xll.ohTrigger(RecalcTrigger,TriggerON)),NA())</f>
        <v>2.6408072169425978E-2</v>
      </c>
      <c r="H2467" s="49">
        <f>_xll.qlCalendarAdvance(IborCalendar,$H2466,B2467,"f",FALSE)</f>
        <v>56598</v>
      </c>
      <c r="I2467" s="49">
        <f>_xll.qlInterestRateIndexValueDate(Index1M,$H2467)</f>
        <v>56600</v>
      </c>
      <c r="J2467" s="52">
        <f>IFERROR(_xll.qlIndexFixing(Index1M,$H2467,TRUE,_xll.ohTrigger(RecalcTrigger,Trigger1M)),NA())</f>
        <v>2.7747980954885391E-2</v>
      </c>
      <c r="K2467" s="52">
        <f>IFERROR(_xll.qlIndexFixing(ONIndex1M,I2467,TRUE,_xll.ohTrigger(RecalcTrigger,Trigger1M)),NA())</f>
        <v>2.7727987175678592E-2</v>
      </c>
      <c r="L2467" s="52">
        <f>IFERROR(_xll.qlIndexFixing(Index3M,H2467,TRUE,_xll.ohTrigger(RecalcTrigger,Trigger3M)),NA())</f>
        <v>2.8939580275779697E-2</v>
      </c>
      <c r="M2467" s="52">
        <f>IFERROR(_xll.qlIndexFixing(ONIndex3M,I2467,TRUE,_xll.ohTrigger(RecalcTrigger,Trigger3M)),NA())</f>
        <v>2.8876197585629981E-2</v>
      </c>
      <c r="N2467" s="52">
        <f>IFERROR(_xll.qlIndexFixing(Index6M,$H2467,TRUE,_xll.ohTrigger(RecalcTrigger,Trigger6M)),NA())</f>
        <v>2.9878902060581185E-2</v>
      </c>
      <c r="O2467" s="52">
        <f>IFERROR(_xll.qlIndexFixing(ONIndex6M,I2467,TRUE,_xll.ohTrigger(RecalcTrigger,Trigger6M)),NA())</f>
        <v>2.9737675311185541E-2</v>
      </c>
      <c r="P2467" s="52">
        <f>IFERROR(_xll.qlIndexFixing(Index1Y,$H2467,TRUE,_xll.ohTrigger(RecalcTrigger,Trigger1Y)),NA())</f>
        <v>3.1308963952072631E-2</v>
      </c>
      <c r="Q2467" s="52">
        <f>IFERROR(_xll.qlIndexFixing(ONIndex1Y,I2467,TRUE,_xll.ohTrigger(RecalcTrigger,Trigger1Y)),NA())</f>
        <v>3.0995070703072614E-2</v>
      </c>
    </row>
    <row r="2468" spans="2:17" x14ac:dyDescent="0.2">
      <c r="B2468" s="46" t="s">
        <v>51</v>
      </c>
      <c r="D2468" s="49">
        <f>_xll.qlCalendarAdvance(LocalCalendar,$D2467,B2468,"f",FALSE)</f>
        <v>56619</v>
      </c>
      <c r="E2468" s="49">
        <f>_xll.qlInterestRateIndexValueDate(IndexON,D2468)</f>
        <v>56619</v>
      </c>
      <c r="F2468" s="52">
        <f>IFERROR(_xll.qlIndexFixing(IndexON,D2468,TRUE,_xll.ohTrigger(RecalcTrigger,TriggerON)),NA())</f>
        <v>2.6404502170489508E-2</v>
      </c>
      <c r="H2468" s="49">
        <f>_xll.qlCalendarAdvance(IborCalendar,$H2467,B2468,"f",FALSE)</f>
        <v>56605</v>
      </c>
      <c r="I2468" s="49">
        <f>_xll.qlInterestRateIndexValueDate(Index1M,$H2468)</f>
        <v>56607</v>
      </c>
      <c r="J2468" s="52">
        <f>IFERROR(_xll.qlIndexFixing(Index1M,$H2468,TRUE,_xll.ohTrigger(RecalcTrigger,Trigger1M)),NA())</f>
        <v>2.7741135606779987E-2</v>
      </c>
      <c r="K2468" s="52">
        <f>IFERROR(_xll.qlIndexFixing(ONIndex1M,I2468,TRUE,_xll.ohTrigger(RecalcTrigger,Trigger1M)),NA())</f>
        <v>2.772429364739537E-2</v>
      </c>
      <c r="L2468" s="52">
        <f>IFERROR(_xll.qlIndexFixing(Index3M,H2468,TRUE,_xll.ohTrigger(RecalcTrigger,Trigger3M)),NA())</f>
        <v>2.8933281202505157E-2</v>
      </c>
      <c r="M2468" s="52">
        <f>IFERROR(_xll.qlIndexFixing(ONIndex3M,I2468,TRUE,_xll.ohTrigger(RecalcTrigger,Trigger3M)),NA())</f>
        <v>2.8872840645943754E-2</v>
      </c>
      <c r="N2468" s="52">
        <f>IFERROR(_xll.qlIndexFixing(Index6M,$H2468,TRUE,_xll.ohTrigger(RecalcTrigger,Trigger6M)),NA())</f>
        <v>2.9872506316150856E-2</v>
      </c>
      <c r="O2468" s="52">
        <f>IFERROR(_xll.qlIndexFixing(ONIndex6M,I2468,TRUE,_xll.ohTrigger(RecalcTrigger,Trigger6M)),NA())</f>
        <v>2.9734615300860412E-2</v>
      </c>
      <c r="P2468" s="52">
        <f>IFERROR(_xll.qlIndexFixing(Index1Y,$H2468,TRUE,_xll.ohTrigger(RecalcTrigger,Trigger1Y)),NA())</f>
        <v>3.1306398870910794E-2</v>
      </c>
      <c r="Q2468" s="52">
        <f>IFERROR(_xll.qlIndexFixing(ONIndex1Y,I2468,TRUE,_xll.ohTrigger(RecalcTrigger,Trigger1Y)),NA())</f>
        <v>3.099226103459074E-2</v>
      </c>
    </row>
    <row r="2469" spans="2:17" x14ac:dyDescent="0.2">
      <c r="B2469" s="46" t="s">
        <v>51</v>
      </c>
      <c r="D2469" s="49">
        <f>_xll.qlCalendarAdvance(LocalCalendar,$D2468,B2469,"f",FALSE)</f>
        <v>56626</v>
      </c>
      <c r="E2469" s="49">
        <f>_xll.qlInterestRateIndexValueDate(IndexON,D2469)</f>
        <v>56626</v>
      </c>
      <c r="F2469" s="52">
        <f>IFERROR(_xll.qlIndexFixing(IndexON,D2469,TRUE,_xll.ohTrigger(RecalcTrigger,TriggerON)),NA())</f>
        <v>2.6400939877548879E-2</v>
      </c>
      <c r="H2469" s="49">
        <f>_xll.qlCalendarAdvance(IborCalendar,$H2468,B2469,"f",FALSE)</f>
        <v>56612</v>
      </c>
      <c r="I2469" s="49">
        <f>_xll.qlInterestRateIndexValueDate(Index1M,$H2469)</f>
        <v>56614</v>
      </c>
      <c r="J2469" s="52">
        <f>IFERROR(_xll.qlIndexFixing(Index1M,$H2469,TRUE,_xll.ohTrigger(RecalcTrigger,Trigger1M)),NA())</f>
        <v>2.77330412425567E-2</v>
      </c>
      <c r="K2469" s="52">
        <f>IFERROR(_xll.qlIndexFixing(ONIndex1M,I2469,TRUE,_xll.ohTrigger(RecalcTrigger,Trigger1M)),NA())</f>
        <v>2.771746752151083E-2</v>
      </c>
      <c r="L2469" s="52">
        <f>IFERROR(_xll.qlIndexFixing(Index3M,H2469,TRUE,_xll.ohTrigger(RecalcTrigger,Trigger3M)),NA())</f>
        <v>2.8926975299244262E-2</v>
      </c>
      <c r="M2469" s="52">
        <f>IFERROR(_xll.qlIndexFixing(ONIndex3M,I2469,TRUE,_xll.ohTrigger(RecalcTrigger,Trigger3M)),NA())</f>
        <v>2.8865906270489905E-2</v>
      </c>
      <c r="N2469" s="52">
        <f>IFERROR(_xll.qlIndexFixing(Index6M,$H2469,TRUE,_xll.ohTrigger(RecalcTrigger,Trigger6M)),NA())</f>
        <v>2.9865330006344368E-2</v>
      </c>
      <c r="O2469" s="52">
        <f>IFERROR(_xll.qlIndexFixing(ONIndex6M,I2469,TRUE,_xll.ohTrigger(RecalcTrigger,Trigger6M)),NA())</f>
        <v>2.9727621454338493E-2</v>
      </c>
      <c r="P2469" s="52">
        <f>IFERROR(_xll.qlIndexFixing(Index1Y,$H2469,TRUE,_xll.ohTrigger(RecalcTrigger,Trigger1Y)),NA())</f>
        <v>3.129441848821532E-2</v>
      </c>
      <c r="Q2469" s="52">
        <f>IFERROR(_xll.qlIndexFixing(ONIndex1Y,I2469,TRUE,_xll.ohTrigger(RecalcTrigger,Trigger1Y)),NA())</f>
        <v>3.098502442300477E-2</v>
      </c>
    </row>
    <row r="2470" spans="2:17" x14ac:dyDescent="0.2">
      <c r="B2470" s="46" t="s">
        <v>51</v>
      </c>
      <c r="D2470" s="49">
        <f>_xll.qlCalendarAdvance(LocalCalendar,$D2469,B2470,"f",FALSE)</f>
        <v>56633</v>
      </c>
      <c r="E2470" s="49">
        <f>_xll.qlInterestRateIndexValueDate(IndexON,D2470)</f>
        <v>56633</v>
      </c>
      <c r="F2470" s="52">
        <f>IFERROR(_xll.qlIndexFixing(IndexON,D2470,TRUE,_xll.ohTrigger(RecalcTrigger,TriggerON)),NA())</f>
        <v>2.6397385290763964E-2</v>
      </c>
      <c r="H2470" s="49">
        <f>_xll.qlCalendarAdvance(IborCalendar,$H2469,B2470,"f",FALSE)</f>
        <v>56619</v>
      </c>
      <c r="I2470" s="49">
        <f>_xll.qlInterestRateIndexValueDate(Index1M,$H2470)</f>
        <v>56621</v>
      </c>
      <c r="J2470" s="52">
        <f>IFERROR(_xll.qlIndexFixing(Index1M,$H2470,TRUE,_xll.ohTrigger(RecalcTrigger,Trigger1M)),NA())</f>
        <v>2.7728673188822384E-2</v>
      </c>
      <c r="K2470" s="52">
        <f>IFERROR(_xll.qlIndexFixing(ONIndex1M,I2470,TRUE,_xll.ohTrigger(RecalcTrigger,Trigger1M)),NA())</f>
        <v>2.770939102921588E-2</v>
      </c>
      <c r="L2470" s="52">
        <f>IFERROR(_xll.qlIndexFixing(Index3M,H2470,TRUE,_xll.ohTrigger(RecalcTrigger,Trigger3M)),NA())</f>
        <v>2.8920662566033428E-2</v>
      </c>
      <c r="M2470" s="52">
        <f>IFERROR(_xll.qlIndexFixing(ONIndex3M,I2470,TRUE,_xll.ohTrigger(RecalcTrigger,Trigger3M)),NA())</f>
        <v>2.8857543729650104E-2</v>
      </c>
      <c r="N2470" s="52">
        <f>IFERROR(_xll.qlIndexFixing(Index6M,$H2470,TRUE,_xll.ohTrigger(RecalcTrigger,Trigger6M)),NA())</f>
        <v>2.985891944320283E-2</v>
      </c>
      <c r="O2470" s="52">
        <f>IFERROR(_xll.qlIndexFixing(ONIndex6M,I2470,TRUE,_xll.ohTrigger(RecalcTrigger,Trigger6M)),NA())</f>
        <v>2.9719056867039129E-2</v>
      </c>
      <c r="P2470" s="52">
        <f>IFERROR(_xll.qlIndexFixing(Index1Y,$H2470,TRUE,_xll.ohTrigger(RecalcTrigger,Trigger1Y)),NA())</f>
        <v>3.1288424336973264E-2</v>
      </c>
      <c r="Q2470" s="52">
        <f>IFERROR(_xll.qlIndexFixing(ONIndex1Y,I2470,TRUE,_xll.ohTrigger(RecalcTrigger,Trigger1Y)),NA())</f>
        <v>3.0976018872479472E-2</v>
      </c>
    </row>
    <row r="2471" spans="2:17" x14ac:dyDescent="0.2">
      <c r="B2471" s="46" t="s">
        <v>51</v>
      </c>
      <c r="D2471" s="49">
        <f>_xll.qlCalendarAdvance(LocalCalendar,$D2470,B2471,"f",FALSE)</f>
        <v>56640</v>
      </c>
      <c r="E2471" s="49">
        <f>_xll.qlInterestRateIndexValueDate(IndexON,D2471)</f>
        <v>56640</v>
      </c>
      <c r="F2471" s="52">
        <f>IFERROR(_xll.qlIndexFixing(IndexON,D2471,TRUE,_xll.ohTrigger(RecalcTrigger,TriggerON)),NA())</f>
        <v>2.6393838410054826E-2</v>
      </c>
      <c r="H2471" s="49">
        <f>_xll.qlCalendarAdvance(IborCalendar,$H2470,B2471,"f",FALSE)</f>
        <v>56626</v>
      </c>
      <c r="I2471" s="49">
        <f>_xll.qlInterestRateIndexValueDate(Index1M,$H2471)</f>
        <v>56628</v>
      </c>
      <c r="J2471" s="52">
        <f>IFERROR(_xll.qlIndexFixing(Index1M,$H2471,TRUE,_xll.ohTrigger(RecalcTrigger,Trigger1M)),NA())</f>
        <v>2.7723052339802899E-2</v>
      </c>
      <c r="K2471" s="52">
        <f>IFERROR(_xll.qlIndexFixing(ONIndex1M,I2471,TRUE,_xll.ohTrigger(RecalcTrigger,Trigger1M)),NA())</f>
        <v>2.770317931007682E-2</v>
      </c>
      <c r="L2471" s="52">
        <f>IFERROR(_xll.qlIndexFixing(Index3M,H2471,TRUE,_xll.ohTrigger(RecalcTrigger,Trigger3M)),NA())</f>
        <v>2.8914343002900189E-2</v>
      </c>
      <c r="M2471" s="52">
        <f>IFERROR(_xll.qlIndexFixing(ONIndex3M,I2471,TRUE,_xll.ohTrigger(RecalcTrigger,Trigger3M)),NA())</f>
        <v>2.8851312195081746E-2</v>
      </c>
      <c r="N2471" s="52">
        <f>IFERROR(_xll.qlIndexFixing(Index6M,$H2471,TRUE,_xll.ohTrigger(RecalcTrigger,Trigger6M)),NA())</f>
        <v>2.9852501725434345E-2</v>
      </c>
      <c r="O2471" s="52">
        <f>IFERROR(_xll.qlIndexFixing(ONIndex6M,I2471,TRUE,_xll.ohTrigger(RecalcTrigger,Trigger6M)),NA())</f>
        <v>2.9712834798738541E-2</v>
      </c>
      <c r="P2471" s="52">
        <f>IFERROR(_xll.qlIndexFixing(Index1Y,$H2471,TRUE,_xll.ohTrigger(RecalcTrigger,Trigger1Y)),NA())</f>
        <v>3.1281572841549872E-2</v>
      </c>
      <c r="Q2471" s="52">
        <f>IFERROR(_xll.qlIndexFixing(ONIndex1Y,I2471,TRUE,_xll.ohTrigger(RecalcTrigger,Trigger1Y)),NA())</f>
        <v>3.0969630253006031E-2</v>
      </c>
    </row>
    <row r="2472" spans="2:17" x14ac:dyDescent="0.2">
      <c r="B2472" s="46" t="s">
        <v>51</v>
      </c>
      <c r="D2472" s="49">
        <f>_xll.qlCalendarAdvance(LocalCalendar,$D2471,B2472,"f",FALSE)</f>
        <v>56647</v>
      </c>
      <c r="E2472" s="49">
        <f>_xll.qlInterestRateIndexValueDate(IndexON,D2472)</f>
        <v>56647</v>
      </c>
      <c r="F2472" s="52">
        <f>IFERROR(_xll.qlIndexFixing(IndexON,D2472,TRUE,_xll.ohTrigger(RecalcTrigger,TriggerON)),NA())</f>
        <v>2.6390299235261594E-2</v>
      </c>
      <c r="H2472" s="49">
        <f>_xll.qlCalendarAdvance(IborCalendar,$H2471,B2472,"f",FALSE)</f>
        <v>56633</v>
      </c>
      <c r="I2472" s="49">
        <f>_xll.qlInterestRateIndexValueDate(Index1M,$H2472)</f>
        <v>56635</v>
      </c>
      <c r="J2472" s="52">
        <f>IFERROR(_xll.qlIndexFixing(Index1M,$H2472,TRUE,_xll.ohTrigger(RecalcTrigger,Trigger1M)),NA())</f>
        <v>2.7716184715182168E-2</v>
      </c>
      <c r="K2472" s="52">
        <f>IFERROR(_xll.qlIndexFixing(ONIndex1M,I2472,TRUE,_xll.ohTrigger(RecalcTrigger,Trigger1M)),NA())</f>
        <v>2.7696961089418437E-2</v>
      </c>
      <c r="L2472" s="52">
        <f>IFERROR(_xll.qlIndexFixing(Index3M,H2472,TRUE,_xll.ohTrigger(RecalcTrigger,Trigger3M)),NA())</f>
        <v>2.890801660988096E-2</v>
      </c>
      <c r="M2472" s="52">
        <f>IFERROR(_xll.qlIndexFixing(ONIndex3M,I2472,TRUE,_xll.ohTrigger(RecalcTrigger,Trigger3M)),NA())</f>
        <v>2.8845073869785409E-2</v>
      </c>
      <c r="N2472" s="52">
        <f>IFERROR(_xll.qlIndexFixing(Index6M,$H2472,TRUE,_xll.ohTrigger(RecalcTrigger,Trigger6M)),NA())</f>
        <v>2.9846077644122799E-2</v>
      </c>
      <c r="O2472" s="52">
        <f>IFERROR(_xll.qlIndexFixing(ONIndex6M,I2472,TRUE,_xll.ohTrigger(RecalcTrigger,Trigger6M)),NA())</f>
        <v>2.9706604770485256E-2</v>
      </c>
      <c r="P2472" s="52">
        <f>IFERROR(_xll.qlIndexFixing(Index1Y,$H2472,TRUE,_xll.ohTrigger(RecalcTrigger,Trigger1Y)),NA())</f>
        <v>3.1274719931448348E-2</v>
      </c>
      <c r="Q2472" s="52">
        <f>IFERROR(_xll.qlIndexFixing(ONIndex1Y,I2472,TRUE,_xll.ohTrigger(RecalcTrigger,Trigger1Y)),NA())</f>
        <v>3.0963222629214471E-2</v>
      </c>
    </row>
    <row r="2473" spans="2:17" x14ac:dyDescent="0.2">
      <c r="B2473" s="46" t="s">
        <v>51</v>
      </c>
      <c r="D2473" s="49">
        <f>_xll.qlCalendarAdvance(LocalCalendar,$D2472,B2473,"f",FALSE)</f>
        <v>56654</v>
      </c>
      <c r="E2473" s="49">
        <f>_xll.qlInterestRateIndexValueDate(IndexON,D2473)</f>
        <v>56654</v>
      </c>
      <c r="F2473" s="52">
        <f>IFERROR(_xll.qlIndexFixing(IndexON,D2473,TRUE,_xll.ohTrigger(RecalcTrigger,TriggerON)),NA())</f>
        <v>2.6386767766783947E-2</v>
      </c>
      <c r="H2473" s="49">
        <f>_xll.qlCalendarAdvance(IborCalendar,$H2472,B2473,"f",FALSE)</f>
        <v>56640</v>
      </c>
      <c r="I2473" s="49">
        <f>_xll.qlInterestRateIndexValueDate(Index1M,$H2473)</f>
        <v>56642</v>
      </c>
      <c r="J2473" s="52">
        <f>IFERROR(_xll.qlIndexFixing(Index1M,$H2473,TRUE,_xll.ohTrigger(RecalcTrigger,Trigger1M)),NA())</f>
        <v>2.7708075640050012E-2</v>
      </c>
      <c r="K2473" s="52">
        <f>IFERROR(_xll.qlIndexFixing(ONIndex1M,I2473,TRUE,_xll.ohTrigger(RecalcTrigger,Trigger1M)),NA())</f>
        <v>2.7690736366920987E-2</v>
      </c>
      <c r="L2473" s="52">
        <f>IFERROR(_xll.qlIndexFixing(Index3M,H2473,TRUE,_xll.ohTrigger(RecalcTrigger,Trigger3M)),NA())</f>
        <v>2.890168338700505E-2</v>
      </c>
      <c r="M2473" s="52">
        <f>IFERROR(_xll.qlIndexFixing(ONIndex3M,I2473,TRUE,_xll.ohTrigger(RecalcTrigger,Trigger3M)),NA())</f>
        <v>2.8838828752961732E-2</v>
      </c>
      <c r="N2473" s="52">
        <f>IFERROR(_xll.qlIndexFixing(Index6M,$H2473,TRUE,_xll.ohTrigger(RecalcTrigger,Trigger6M)),NA())</f>
        <v>2.9839647990342354E-2</v>
      </c>
      <c r="O2473" s="52">
        <f>IFERROR(_xll.qlIndexFixing(ONIndex6M,I2473,TRUE,_xll.ohTrigger(RecalcTrigger,Trigger6M)),NA())</f>
        <v>2.9700366782119403E-2</v>
      </c>
      <c r="P2473" s="52">
        <f>IFERROR(_xll.qlIndexFixing(Index1Y,$H2473,TRUE,_xll.ohTrigger(RecalcTrigger,Trigger1Y)),NA())</f>
        <v>3.1267866244953521E-2</v>
      </c>
      <c r="Q2473" s="52">
        <f>IFERROR(_xll.qlIndexFixing(ONIndex1Y,I2473,TRUE,_xll.ohTrigger(RecalcTrigger,Trigger1Y)),NA())</f>
        <v>3.0956796000785047E-2</v>
      </c>
    </row>
    <row r="2474" spans="2:17" x14ac:dyDescent="0.2">
      <c r="B2474" s="46" t="s">
        <v>51</v>
      </c>
      <c r="D2474" s="49">
        <f>_xll.qlCalendarAdvance(LocalCalendar,$D2473,B2474,"f",FALSE)</f>
        <v>56661</v>
      </c>
      <c r="E2474" s="49">
        <f>_xll.qlInterestRateIndexValueDate(IndexON,D2474)</f>
        <v>56661</v>
      </c>
      <c r="F2474" s="52">
        <f>IFERROR(_xll.qlIndexFixing(IndexON,D2474,TRUE,_xll.ohTrigger(RecalcTrigger,TriggerON)),NA())</f>
        <v>2.6383244004382078E-2</v>
      </c>
      <c r="H2474" s="49">
        <f>_xll.qlCalendarAdvance(IborCalendar,$H2473,B2474,"f",FALSE)</f>
        <v>56647</v>
      </c>
      <c r="I2474" s="49">
        <f>_xll.qlInterestRateIndexValueDate(Index1M,$H2474)</f>
        <v>56649</v>
      </c>
      <c r="J2474" s="52">
        <f>IFERROR(_xll.qlIndexFixing(Index1M,$H2474,TRUE,_xll.ohTrigger(RecalcTrigger,Trigger1M)),NA())</f>
        <v>2.7701200431113269E-2</v>
      </c>
      <c r="K2474" s="52">
        <f>IFERROR(_xll.qlIndexFixing(ONIndex1M,I2474,TRUE,_xll.ohTrigger(RecalcTrigger,Trigger1M)),NA())</f>
        <v>2.7684505142664406E-2</v>
      </c>
      <c r="L2474" s="52">
        <f>IFERROR(_xll.qlIndexFixing(Index3M,H2474,TRUE,_xll.ohTrigger(RecalcTrigger,Trigger3M)),NA())</f>
        <v>2.889464059955503E-2</v>
      </c>
      <c r="M2474" s="52">
        <f>IFERROR(_xll.qlIndexFixing(ONIndex3M,I2474,TRUE,_xll.ohTrigger(RecalcTrigger,Trigger3M)),NA())</f>
        <v>2.8832576845010394E-2</v>
      </c>
      <c r="N2474" s="52">
        <f>IFERROR(_xll.qlIndexFixing(Index6M,$H2474,TRUE,_xll.ohTrigger(RecalcTrigger,Trigger6M)),NA())</f>
        <v>2.9833213555156585E-2</v>
      </c>
      <c r="O2474" s="52">
        <f>IFERROR(_xll.qlIndexFixing(ONIndex6M,I2474,TRUE,_xll.ohTrigger(RecalcTrigger,Trigger6M)),NA())</f>
        <v>2.9694120833481108E-2</v>
      </c>
      <c r="P2474" s="52">
        <f>IFERROR(_xll.qlIndexFixing(Index1Y,$H2474,TRUE,_xll.ohTrigger(RecalcTrigger,Trigger1Y)),NA())</f>
        <v>3.1261012420332253E-2</v>
      </c>
      <c r="Q2474" s="52">
        <f>IFERROR(_xll.qlIndexFixing(ONIndex1Y,I2474,TRUE,_xll.ohTrigger(RecalcTrigger,Trigger1Y)),NA())</f>
        <v>3.095035036771776E-2</v>
      </c>
    </row>
    <row r="2475" spans="2:17" x14ac:dyDescent="0.2">
      <c r="B2475" s="46" t="s">
        <v>51</v>
      </c>
      <c r="D2475" s="49">
        <f>_xll.qlCalendarAdvance(LocalCalendar,$D2474,B2475,"f",FALSE)</f>
        <v>56668</v>
      </c>
      <c r="E2475" s="49">
        <f>_xll.qlInterestRateIndexValueDate(IndexON,D2475)</f>
        <v>56668</v>
      </c>
      <c r="F2475" s="52">
        <f>IFERROR(_xll.qlIndexFixing(IndexON,D2475,TRUE,_xll.ohTrigger(RecalcTrigger,TriggerON)),NA())</f>
        <v>2.6379727947896114E-2</v>
      </c>
      <c r="H2475" s="49">
        <f>_xll.qlCalendarAdvance(IborCalendar,$H2474,B2475,"f",FALSE)</f>
        <v>56654</v>
      </c>
      <c r="I2475" s="49">
        <f>_xll.qlInterestRateIndexValueDate(Index1M,$H2475)</f>
        <v>56656</v>
      </c>
      <c r="J2475" s="52">
        <f>IFERROR(_xll.qlIndexFixing(Index1M,$H2475,TRUE,_xll.ohTrigger(RecalcTrigger,Trigger1M)),NA())</f>
        <v>2.7694937182553479E-2</v>
      </c>
      <c r="K2475" s="52">
        <f>IFERROR(_xll.qlIndexFixing(ONIndex1M,I2475,TRUE,_xll.ohTrigger(RecalcTrigger,Trigger1M)),NA())</f>
        <v>2.7678267416568758E-2</v>
      </c>
      <c r="L2475" s="52">
        <f>IFERROR(_xll.qlIndexFixing(Index3M,H2475,TRUE,_xll.ohTrigger(RecalcTrigger,Trigger3M)),NA())</f>
        <v>2.8888294712398153E-2</v>
      </c>
      <c r="M2475" s="52">
        <f>IFERROR(_xll.qlIndexFixing(ONIndex3M,I2475,TRUE,_xll.ohTrigger(RecalcTrigger,Trigger3M)),NA())</f>
        <v>2.8826318146011332E-2</v>
      </c>
      <c r="N2475" s="52">
        <f>IFERROR(_xll.qlIndexFixing(Index6M,$H2475,TRUE,_xll.ohTrigger(RecalcTrigger,Trigger6M)),NA())</f>
        <v>2.9826775129619783E-2</v>
      </c>
      <c r="O2475" s="52">
        <f>IFERROR(_xll.qlIndexFixing(ONIndex6M,I2475,TRUE,_xll.ohTrigger(RecalcTrigger,Trigger6M)),NA())</f>
        <v>2.9687866924890116E-2</v>
      </c>
      <c r="P2475" s="52">
        <f>IFERROR(_xll.qlIndexFixing(Index1Y,$H2475,TRUE,_xll.ohTrigger(RecalcTrigger,Trigger1Y)),NA())</f>
        <v>3.1254159095834538E-2</v>
      </c>
      <c r="Q2475" s="52">
        <f>IFERROR(_xll.qlIndexFixing(ONIndex1Y,I2475,TRUE,_xll.ohTrigger(RecalcTrigger,Trigger1Y)),NA())</f>
        <v>3.094388573001261E-2</v>
      </c>
    </row>
    <row r="2476" spans="2:17" x14ac:dyDescent="0.2">
      <c r="B2476" s="46" t="s">
        <v>51</v>
      </c>
      <c r="D2476" s="49">
        <f>_xll.qlCalendarAdvance(LocalCalendar,$D2475,B2476,"f",FALSE)</f>
        <v>56675</v>
      </c>
      <c r="E2476" s="49">
        <f>_xll.qlInterestRateIndexValueDate(IndexON,D2476)</f>
        <v>56675</v>
      </c>
      <c r="F2476" s="52">
        <f>IFERROR(_xll.qlIndexFixing(IndexON,D2476,TRUE,_xll.ohTrigger(RecalcTrigger,TriggerON)),NA())</f>
        <v>2.63762195976458E-2</v>
      </c>
      <c r="H2476" s="49">
        <f>_xll.qlCalendarAdvance(IborCalendar,$H2475,B2476,"f",FALSE)</f>
        <v>56661</v>
      </c>
      <c r="I2476" s="49">
        <f>_xll.qlInterestRateIndexValueDate(Index1M,$H2476)</f>
        <v>56663</v>
      </c>
      <c r="J2476" s="52">
        <f>IFERROR(_xll.qlIndexFixing(Index1M,$H2476,TRUE,_xll.ohTrigger(RecalcTrigger,Trigger1M)),NA())</f>
        <v>2.7688667421694416E-2</v>
      </c>
      <c r="K2476" s="52">
        <f>IFERROR(_xll.qlIndexFixing(ONIndex1M,I2476,TRUE,_xll.ohTrigger(RecalcTrigger,Trigger1M)),NA())</f>
        <v>2.7672023188953787E-2</v>
      </c>
      <c r="L2476" s="52">
        <f>IFERROR(_xll.qlIndexFixing(Index3M,H2476,TRUE,_xll.ohTrigger(RecalcTrigger,Trigger3M)),NA())</f>
        <v>2.8881941995915855E-2</v>
      </c>
      <c r="M2476" s="52">
        <f>IFERROR(_xll.qlIndexFixing(ONIndex3M,I2476,TRUE,_xll.ohTrigger(RecalcTrigger,Trigger3M)),NA())</f>
        <v>2.8820052655964545E-2</v>
      </c>
      <c r="N2476" s="52">
        <f>IFERROR(_xll.qlIndexFixing(Index6M,$H2476,TRUE,_xll.ohTrigger(RecalcTrigger,Trigger6M)),NA())</f>
        <v>2.9820333504777408E-2</v>
      </c>
      <c r="O2476" s="52">
        <f>IFERROR(_xll.qlIndexFixing(ONIndex6M,I2476,TRUE,_xll.ohTrigger(RecalcTrigger,Trigger6M)),NA())</f>
        <v>2.9681605056346427E-2</v>
      </c>
      <c r="P2476" s="52">
        <f>IFERROR(_xll.qlIndexFixing(Index1Y,$H2476,TRUE,_xll.ohTrigger(RecalcTrigger,Trigger1Y)),NA())</f>
        <v>3.1247306909693528E-2</v>
      </c>
      <c r="Q2476" s="52">
        <f>IFERROR(_xll.qlIndexFixing(ONIndex1Y,I2476,TRUE,_xll.ohTrigger(RecalcTrigger,Trigger1Y)),NA())</f>
        <v>3.0937402087909405E-2</v>
      </c>
    </row>
    <row r="2477" spans="2:17" x14ac:dyDescent="0.2">
      <c r="B2477" s="46" t="s">
        <v>51</v>
      </c>
      <c r="D2477" s="49">
        <f>_xll.qlCalendarAdvance(LocalCalendar,$D2476,B2477,"f",FALSE)</f>
        <v>56682</v>
      </c>
      <c r="E2477" s="49">
        <f>_xll.qlInterestRateIndexValueDate(IndexON,D2477)</f>
        <v>56682</v>
      </c>
      <c r="F2477" s="52">
        <f>IFERROR(_xll.qlIndexFixing(IndexON,D2477,TRUE,_xll.ohTrigger(RecalcTrigger,TriggerON)),NA())</f>
        <v>2.63727189535512E-2</v>
      </c>
      <c r="H2477" s="49">
        <f>_xll.qlCalendarAdvance(IborCalendar,$H2476,B2477,"f",FALSE)</f>
        <v>56668</v>
      </c>
      <c r="I2477" s="49">
        <f>_xll.qlInterestRateIndexValueDate(Index1M,$H2477)</f>
        <v>56670</v>
      </c>
      <c r="J2477" s="52">
        <f>IFERROR(_xll.qlIndexFixing(Index1M,$H2477,TRUE,_xll.ohTrigger(RecalcTrigger,Trigger1M)),NA())</f>
        <v>2.7682391148538939E-2</v>
      </c>
      <c r="K2477" s="52">
        <f>IFERROR(_xll.qlIndexFixing(ONIndex1M,I2477,TRUE,_xll.ohTrigger(RecalcTrigger,Trigger1M)),NA())</f>
        <v>2.7665772459499749E-2</v>
      </c>
      <c r="L2477" s="52">
        <f>IFERROR(_xll.qlIndexFixing(Index3M,H2477,TRUE,_xll.ohTrigger(RecalcTrigger,Trigger3M)),NA())</f>
        <v>2.8875582450140467E-2</v>
      </c>
      <c r="M2477" s="52">
        <f>IFERROR(_xll.qlIndexFixing(ONIndex3M,I2477,TRUE,_xll.ohTrigger(RecalcTrigger,Trigger3M)),NA())</f>
        <v>2.8813780374630227E-2</v>
      </c>
      <c r="N2477" s="52">
        <f>IFERROR(_xll.qlIndexFixing(Index6M,$H2477,TRUE,_xll.ohTrigger(RecalcTrigger,Trigger6M)),NA())</f>
        <v>2.981388947166079E-2</v>
      </c>
      <c r="O2477" s="52">
        <f>IFERROR(_xll.qlIndexFixing(ONIndex6M,I2477,TRUE,_xll.ohTrigger(RecalcTrigger,Trigger6M)),NA())</f>
        <v>2.9675335227610233E-2</v>
      </c>
      <c r="P2477" s="52">
        <f>IFERROR(_xll.qlIndexFixing(Index1Y,$H2477,TRUE,_xll.ohTrigger(RecalcTrigger,Trigger1Y)),NA())</f>
        <v>3.124045650012439E-2</v>
      </c>
      <c r="Q2477" s="52">
        <f>IFERROR(_xll.qlIndexFixing(ONIndex1Y,I2477,TRUE,_xll.ohTrigger(RecalcTrigger,Trigger1Y)),NA())</f>
        <v>3.0930899441168336E-2</v>
      </c>
    </row>
    <row r="2478" spans="2:17" x14ac:dyDescent="0.2">
      <c r="B2478" s="46" t="s">
        <v>51</v>
      </c>
      <c r="D2478" s="49">
        <f>_xll.qlCalendarAdvance(LocalCalendar,$D2477,B2478,"f",FALSE)</f>
        <v>56689</v>
      </c>
      <c r="E2478" s="49">
        <f>_xll.qlInterestRateIndexValueDate(IndexON,D2478)</f>
        <v>56689</v>
      </c>
      <c r="F2478" s="52">
        <f>IFERROR(_xll.qlIndexFixing(IndexON,D2478,TRUE,_xll.ohTrigger(RecalcTrigger,TriggerON)),NA())</f>
        <v>2.6369226015372504E-2</v>
      </c>
      <c r="H2478" s="49">
        <f>_xll.qlCalendarAdvance(IborCalendar,$H2477,B2478,"f",FALSE)</f>
        <v>56675</v>
      </c>
      <c r="I2478" s="49">
        <f>_xll.qlInterestRateIndexValueDate(Index1M,$H2478)</f>
        <v>56677</v>
      </c>
      <c r="J2478" s="52">
        <f>IFERROR(_xll.qlIndexFixing(Index1M,$H2478,TRUE,_xll.ohTrigger(RecalcTrigger,Trigger1M)),NA())</f>
        <v>2.7678562961027664E-2</v>
      </c>
      <c r="K2478" s="52">
        <f>IFERROR(_xll.qlIndexFixing(ONIndex1M,I2478,TRUE,_xll.ohTrigger(RecalcTrigger,Trigger1M)),NA())</f>
        <v>2.7659515228206644E-2</v>
      </c>
      <c r="L2478" s="52">
        <f>IFERROR(_xll.qlIndexFixing(Index3M,H2478,TRUE,_xll.ohTrigger(RecalcTrigger,Trigger3M)),NA())</f>
        <v>2.8871312154119342E-2</v>
      </c>
      <c r="M2478" s="52">
        <f>IFERROR(_xll.qlIndexFixing(ONIndex3M,I2478,TRUE,_xll.ohTrigger(RecalcTrigger,Trigger3M)),NA())</f>
        <v>2.8807501302088312E-2</v>
      </c>
      <c r="N2478" s="52">
        <f>IFERROR(_xll.qlIndexFixing(Index6M,$H2478,TRUE,_xll.ohTrigger(RecalcTrigger,Trigger6M)),NA())</f>
        <v>2.9812045103417225E-2</v>
      </c>
      <c r="O2478" s="52">
        <f>IFERROR(_xll.qlIndexFixing(ONIndex6M,I2478,TRUE,_xll.ohTrigger(RecalcTrigger,Trigger6M)),NA())</f>
        <v>2.9669057438681534E-2</v>
      </c>
      <c r="P2478" s="52">
        <f>IFERROR(_xll.qlIndexFixing(Index1Y,$H2478,TRUE,_xll.ohTrigger(RecalcTrigger,Trigger1Y)),NA())</f>
        <v>3.1236174686833859E-2</v>
      </c>
      <c r="Q2478" s="52">
        <f>IFERROR(_xll.qlIndexFixing(ONIndex1Y,I2478,TRUE,_xll.ohTrigger(RecalcTrigger,Trigger1Y)),NA())</f>
        <v>3.0924377789869339E-2</v>
      </c>
    </row>
    <row r="2479" spans="2:17" x14ac:dyDescent="0.2">
      <c r="B2479" s="46" t="s">
        <v>51</v>
      </c>
      <c r="D2479" s="49">
        <f>_xll.qlCalendarAdvance(LocalCalendar,$D2478,B2479,"f",FALSE)</f>
        <v>56696</v>
      </c>
      <c r="E2479" s="49">
        <f>_xll.qlInterestRateIndexValueDate(IndexON,D2479)</f>
        <v>56696</v>
      </c>
      <c r="F2479" s="52">
        <f>IFERROR(_xll.qlIndexFixing(IndexON,D2479,TRUE,_xll.ohTrigger(RecalcTrigger,TriggerON)),NA())</f>
        <v>2.6365740783349523E-2</v>
      </c>
      <c r="H2479" s="49">
        <f>_xll.qlCalendarAdvance(IborCalendar,$H2478,B2479,"f",FALSE)</f>
        <v>56682</v>
      </c>
      <c r="I2479" s="49">
        <f>_xll.qlInterestRateIndexValueDate(Index1M,$H2479)</f>
        <v>56684</v>
      </c>
      <c r="J2479" s="52">
        <f>IFERROR(_xll.qlIndexFixing(Index1M,$H2479,TRUE,_xll.ohTrigger(RecalcTrigger,Trigger1M)),NA())</f>
        <v>2.7672269870191724E-2</v>
      </c>
      <c r="K2479" s="52">
        <f>IFERROR(_xll.qlIndexFixing(ONIndex1M,I2479,TRUE,_xll.ohTrigger(RecalcTrigger,Trigger1M)),NA())</f>
        <v>2.7653251495474152E-2</v>
      </c>
      <c r="L2479" s="52">
        <f>IFERROR(_xll.qlIndexFixing(Index3M,H2479,TRUE,_xll.ohTrigger(RecalcTrigger,Trigger3M)),NA())</f>
        <v>2.8864935958359265E-2</v>
      </c>
      <c r="M2479" s="52">
        <f>IFERROR(_xll.qlIndexFixing(ONIndex3M,I2479,TRUE,_xll.ohTrigger(RecalcTrigger,Trigger3M)),NA())</f>
        <v>2.8801215438418737E-2</v>
      </c>
      <c r="N2479" s="52">
        <f>IFERROR(_xll.qlIndexFixing(Index6M,$H2479,TRUE,_xll.ohTrigger(RecalcTrigger,Trigger6M)),NA())</f>
        <v>2.980483062758665E-2</v>
      </c>
      <c r="O2479" s="52">
        <f>IFERROR(_xll.qlIndexFixing(ONIndex6M,I2479,TRUE,_xll.ohTrigger(RecalcTrigger,Trigger6M)),NA())</f>
        <v>2.9662771689880074E-2</v>
      </c>
      <c r="P2479" s="52">
        <f>IFERROR(_xll.qlIndexFixing(Index1Y,$H2479,TRUE,_xll.ohTrigger(RecalcTrigger,Trigger1Y)),NA())</f>
        <v>3.1229330247508121E-2</v>
      </c>
      <c r="Q2479" s="52">
        <f>IFERROR(_xll.qlIndexFixing(ONIndex1Y,I2479,TRUE,_xll.ohTrigger(RecalcTrigger,Trigger1Y)),NA())</f>
        <v>3.091783713393248E-2</v>
      </c>
    </row>
    <row r="2480" spans="2:17" x14ac:dyDescent="0.2">
      <c r="B2480" s="46" t="s">
        <v>51</v>
      </c>
      <c r="D2480" s="49">
        <f>_xll.qlCalendarAdvance(LocalCalendar,$D2479,B2480,"f",FALSE)</f>
        <v>56703</v>
      </c>
      <c r="E2480" s="49">
        <f>_xll.qlInterestRateIndexValueDate(IndexON,D2480)</f>
        <v>56703</v>
      </c>
      <c r="F2480" s="52">
        <f>IFERROR(_xll.qlIndexFixing(IndexON,D2480,TRUE,_xll.ohTrigger(RecalcTrigger,TriggerON)),NA())</f>
        <v>2.6362263257482255E-2</v>
      </c>
      <c r="H2480" s="49">
        <f>_xll.qlCalendarAdvance(IborCalendar,$H2479,B2480,"f",FALSE)</f>
        <v>56689</v>
      </c>
      <c r="I2480" s="49">
        <f>_xll.qlInterestRateIndexValueDate(Index1M,$H2480)</f>
        <v>56691</v>
      </c>
      <c r="J2480" s="52">
        <f>IFERROR(_xll.qlIndexFixing(Index1M,$H2480,TRUE,_xll.ohTrigger(RecalcTrigger,Trigger1M)),NA())</f>
        <v>2.7666581870290263E-2</v>
      </c>
      <c r="K2480" s="52">
        <f>IFERROR(_xll.qlIndexFixing(ONIndex1M,I2480,TRUE,_xll.ohTrigger(RecalcTrigger,Trigger1M)),NA())</f>
        <v>2.7646981260822656E-2</v>
      </c>
      <c r="L2480" s="52">
        <f>IFERROR(_xll.qlIndexFixing(Index3M,H2480,TRUE,_xll.ohTrigger(RecalcTrigger,Trigger3M)),NA())</f>
        <v>2.885855293210823E-2</v>
      </c>
      <c r="M2480" s="52">
        <f>IFERROR(_xll.qlIndexFixing(ONIndex3M,I2480,TRUE,_xll.ohTrigger(RecalcTrigger,Trigger3M)),NA())</f>
        <v>2.8794922783701438E-2</v>
      </c>
      <c r="N2480" s="52">
        <f>IFERROR(_xll.qlIndexFixing(Index6M,$H2480,TRUE,_xll.ohTrigger(RecalcTrigger,Trigger6M)),NA())</f>
        <v>2.9798383432901001E-2</v>
      </c>
      <c r="O2480" s="52">
        <f>IFERROR(_xll.qlIndexFixing(ONIndex6M,I2480,TRUE,_xll.ohTrigger(RecalcTrigger,Trigger6M)),NA())</f>
        <v>2.9656477980726237E-2</v>
      </c>
      <c r="P2480" s="52">
        <f>IFERROR(_xll.qlIndexFixing(Index1Y,$H2480,TRUE,_xll.ohTrigger(RecalcTrigger,Trigger1Y)),NA())</f>
        <v>3.1222489582367695E-2</v>
      </c>
      <c r="Q2480" s="52">
        <f>IFERROR(_xll.qlIndexFixing(ONIndex1Y,I2480,TRUE,_xll.ohTrigger(RecalcTrigger,Trigger1Y)),NA())</f>
        <v>3.0911277473517629E-2</v>
      </c>
    </row>
    <row r="2481" spans="2:17" x14ac:dyDescent="0.2">
      <c r="B2481" s="46" t="s">
        <v>51</v>
      </c>
      <c r="D2481" s="49">
        <f>_xll.qlCalendarAdvance(LocalCalendar,$D2480,B2481,"f",FALSE)</f>
        <v>56710</v>
      </c>
      <c r="E2481" s="49">
        <f>_xll.qlInterestRateIndexValueDate(IndexON,D2481)</f>
        <v>56710</v>
      </c>
      <c r="F2481" s="52">
        <f>IFERROR(_xll.qlIndexFixing(IndexON,D2481,TRUE,_xll.ohTrigger(RecalcTrigger,TriggerON)),NA())</f>
        <v>2.6358793437530892E-2</v>
      </c>
      <c r="H2481" s="49">
        <f>_xll.qlCalendarAdvance(IborCalendar,$H2480,B2481,"f",FALSE)</f>
        <v>56696</v>
      </c>
      <c r="I2481" s="49">
        <f>_xll.qlInterestRateIndexValueDate(Index1M,$H2481)</f>
        <v>56698</v>
      </c>
      <c r="J2481" s="52">
        <f>IFERROR(_xll.qlIndexFixing(Index1M,$H2481,TRUE,_xll.ohTrigger(RecalcTrigger,Trigger1M)),NA())</f>
        <v>2.7659664147056395E-2</v>
      </c>
      <c r="K2481" s="52">
        <f>IFERROR(_xll.qlIndexFixing(ONIndex1M,I2481,TRUE,_xll.ohTrigger(RecalcTrigger,Trigger1M)),NA())</f>
        <v>2.7640704524491966E-2</v>
      </c>
      <c r="L2481" s="52">
        <f>IFERROR(_xll.qlIndexFixing(Index3M,H2481,TRUE,_xll.ohTrigger(RecalcTrigger,Trigger3M)),NA())</f>
        <v>2.8852163075399256E-2</v>
      </c>
      <c r="M2481" s="52">
        <f>IFERROR(_xll.qlIndexFixing(ONIndex3M,I2481,TRUE,_xll.ohTrigger(RecalcTrigger,Trigger3M)),NA())</f>
        <v>2.8788623337696606E-2</v>
      </c>
      <c r="N2481" s="52">
        <f>IFERROR(_xll.qlIndexFixing(Index6M,$H2481,TRUE,_xll.ohTrigger(RecalcTrigger,Trigger6M)),NA())</f>
        <v>2.9791937307844039E-2</v>
      </c>
      <c r="O2481" s="52">
        <f>IFERROR(_xll.qlIndexFixing(ONIndex6M,I2481,TRUE,_xll.ohTrigger(RecalcTrigger,Trigger6M)),NA())</f>
        <v>2.9650176311619703E-2</v>
      </c>
      <c r="P2481" s="52">
        <f>IFERROR(_xll.qlIndexFixing(Index1Y,$H2481,TRUE,_xll.ohTrigger(RecalcTrigger,Trigger1Y)),NA())</f>
        <v>3.1215653324516365E-2</v>
      </c>
      <c r="Q2481" s="52">
        <f>IFERROR(_xll.qlIndexFixing(ONIndex1Y,I2481,TRUE,_xll.ohTrigger(RecalcTrigger,Trigger1Y)),NA())</f>
        <v>3.0904698808624786E-2</v>
      </c>
    </row>
    <row r="2482" spans="2:17" x14ac:dyDescent="0.2">
      <c r="B2482" s="46" t="s">
        <v>51</v>
      </c>
      <c r="D2482" s="49">
        <f>_xll.qlCalendarAdvance(LocalCalendar,$D2481,B2482,"f",FALSE)</f>
        <v>56717</v>
      </c>
      <c r="E2482" s="49">
        <f>_xll.qlInterestRateIndexValueDate(IndexON,D2482)</f>
        <v>56717</v>
      </c>
      <c r="F2482" s="52">
        <f>IFERROR(_xll.qlIndexFixing(IndexON,D2482,TRUE,_xll.ohTrigger(RecalcTrigger,TriggerON)),NA())</f>
        <v>2.6355331323655307E-2</v>
      </c>
      <c r="H2482" s="49">
        <f>_xll.qlCalendarAdvance(IborCalendar,$H2481,B2482,"f",FALSE)</f>
        <v>56703</v>
      </c>
      <c r="I2482" s="49">
        <f>_xll.qlInterestRateIndexValueDate(Index1M,$H2482)</f>
        <v>56705</v>
      </c>
      <c r="J2482" s="52">
        <f>IFERROR(_xll.qlIndexFixing(Index1M,$H2482,TRUE,_xll.ohTrigger(RecalcTrigger,Trigger1M)),NA())</f>
        <v>2.7653961220567395E-2</v>
      </c>
      <c r="K2482" s="52">
        <f>IFERROR(_xll.qlIndexFixing(ONIndex1M,I2482,TRUE,_xll.ohTrigger(RecalcTrigger,Trigger1M)),NA())</f>
        <v>2.7634421286162336E-2</v>
      </c>
      <c r="L2482" s="52">
        <f>IFERROR(_xll.qlIndexFixing(Index3M,H2482,TRUE,_xll.ohTrigger(RecalcTrigger,Trigger3M)),NA())</f>
        <v>2.8845071750464427E-2</v>
      </c>
      <c r="M2482" s="52">
        <f>IFERROR(_xll.qlIndexFixing(ONIndex3M,I2482,TRUE,_xll.ohTrigger(RecalcTrigger,Trigger3M)),NA())</f>
        <v>2.8782317100564114E-2</v>
      </c>
      <c r="N2482" s="52">
        <f>IFERROR(_xll.qlIndexFixing(Index6M,$H2482,TRUE,_xll.ohTrigger(RecalcTrigger,Trigger6M)),NA())</f>
        <v>2.9783193549104088E-2</v>
      </c>
      <c r="O2482" s="52">
        <f>IFERROR(_xll.qlIndexFixing(ONIndex6M,I2482,TRUE,_xll.ohTrigger(RecalcTrigger,Trigger6M)),NA())</f>
        <v>2.9643866682400599E-2</v>
      </c>
      <c r="P2482" s="52">
        <f>IFERROR(_xll.qlIndexFixing(Index1Y,$H2482,TRUE,_xll.ohTrigger(RecalcTrigger,Trigger1Y)),NA())</f>
        <v>3.1209678498490358E-2</v>
      </c>
      <c r="Q2482" s="52">
        <f>IFERROR(_xll.qlIndexFixing(ONIndex1Y,I2482,TRUE,_xll.ohTrigger(RecalcTrigger,Trigger1Y)),NA())</f>
        <v>3.0898101138934209E-2</v>
      </c>
    </row>
    <row r="2483" spans="2:17" x14ac:dyDescent="0.2">
      <c r="B2483" s="46" t="s">
        <v>51</v>
      </c>
      <c r="D2483" s="49">
        <f>_xll.qlCalendarAdvance(LocalCalendar,$D2482,B2483,"f",FALSE)</f>
        <v>56724</v>
      </c>
      <c r="E2483" s="49">
        <f>_xll.qlInterestRateIndexValueDate(IndexON,D2483)</f>
        <v>56724</v>
      </c>
      <c r="F2483" s="52">
        <f>IFERROR(_xll.qlIndexFixing(IndexON,D2483,TRUE,_xll.ohTrigger(RecalcTrigger,TriggerON)),NA())</f>
        <v>2.6351876916015371E-2</v>
      </c>
      <c r="H2483" s="49">
        <f>_xll.qlCalendarAdvance(IborCalendar,$H2482,B2483,"f",FALSE)</f>
        <v>56710</v>
      </c>
      <c r="I2483" s="49">
        <f>_xll.qlInterestRateIndexValueDate(Index1M,$H2483)</f>
        <v>56712</v>
      </c>
      <c r="J2483" s="52">
        <f>IFERROR(_xll.qlIndexFixing(Index1M,$H2483,TRUE,_xll.ohTrigger(RecalcTrigger,Trigger1M)),NA())</f>
        <v>2.7647032368713076E-2</v>
      </c>
      <c r="K2483" s="52">
        <f>IFERROR(_xll.qlIndexFixing(ONIndex1M,I2483,TRUE,_xll.ohTrigger(RecalcTrigger,Trigger1M)),NA())</f>
        <v>2.762813154639332E-2</v>
      </c>
      <c r="L2483" s="52">
        <f>IFERROR(_xll.qlIndexFixing(Index3M,H2483,TRUE,_xll.ohTrigger(RecalcTrigger,Trigger3M)),NA())</f>
        <v>2.8838669748917516E-2</v>
      </c>
      <c r="M2483" s="52">
        <f>IFERROR(_xll.qlIndexFixing(ONIndex3M,I2483,TRUE,_xll.ohTrigger(RecalcTrigger,Trigger3M)),NA())</f>
        <v>2.8776004072383898E-2</v>
      </c>
      <c r="N2483" s="52">
        <f>IFERROR(_xll.qlIndexFixing(Index6M,$H2483,TRUE,_xll.ohTrigger(RecalcTrigger,Trigger6M)),NA())</f>
        <v>2.9776751745247847E-2</v>
      </c>
      <c r="O2483" s="52">
        <f>IFERROR(_xll.qlIndexFixing(ONIndex6M,I2483,TRUE,_xll.ohTrigger(RecalcTrigger,Trigger6M)),NA())</f>
        <v>2.9637549093308735E-2</v>
      </c>
      <c r="P2483" s="52">
        <f>IFERROR(_xll.qlIndexFixing(Index1Y,$H2483,TRUE,_xll.ohTrigger(RecalcTrigger,Trigger1Y)),NA())</f>
        <v>3.1201996563006228E-2</v>
      </c>
      <c r="Q2483" s="52">
        <f>IFERROR(_xll.qlIndexFixing(ONIndex1Y,I2483,TRUE,_xll.ohTrigger(RecalcTrigger,Trigger1Y)),NA())</f>
        <v>3.0891484464925512E-2</v>
      </c>
    </row>
    <row r="2484" spans="2:17" x14ac:dyDescent="0.2">
      <c r="B2484" s="46" t="s">
        <v>51</v>
      </c>
      <c r="D2484" s="49">
        <f>_xll.qlCalendarAdvance(LocalCalendar,$D2483,B2484,"f",FALSE)</f>
        <v>56731</v>
      </c>
      <c r="E2484" s="49">
        <f>_xll.qlInterestRateIndexValueDate(IndexON,D2484)</f>
        <v>56731</v>
      </c>
      <c r="F2484" s="52">
        <f>IFERROR(_xll.qlIndexFixing(IndexON,D2484,TRUE,_xll.ohTrigger(RecalcTrigger,TriggerON)),NA())</f>
        <v>2.6348430214371277E-2</v>
      </c>
      <c r="H2484" s="49">
        <f>_xll.qlCalendarAdvance(IborCalendar,$H2483,B2484,"f",FALSE)</f>
        <v>56717</v>
      </c>
      <c r="I2484" s="49">
        <f>_xll.qlInterestRateIndexValueDate(Index1M,$H2484)</f>
        <v>56719</v>
      </c>
      <c r="J2484" s="52">
        <f>IFERROR(_xll.qlIndexFixing(Index1M,$H2484,TRUE,_xll.ohTrigger(RecalcTrigger,Trigger1M)),NA())</f>
        <v>2.7640706708869645E-2</v>
      </c>
      <c r="K2484" s="52">
        <f>IFERROR(_xll.qlIndexFixing(ONIndex1M,I2484,TRUE,_xll.ohTrigger(RecalcTrigger,Trigger1M)),NA())</f>
        <v>2.7624273523212395E-2</v>
      </c>
      <c r="L2484" s="52">
        <f>IFERROR(_xll.qlIndexFixing(Index3M,H2484,TRUE,_xll.ohTrigger(RecalcTrigger,Trigger3M)),NA())</f>
        <v>2.8832262814736963E-2</v>
      </c>
      <c r="M2484" s="52">
        <f>IFERROR(_xll.qlIndexFixing(ONIndex3M,I2484,TRUE,_xll.ohTrigger(RecalcTrigger,Trigger3M)),NA())</f>
        <v>2.8772475298103117E-2</v>
      </c>
      <c r="N2484" s="52">
        <f>IFERROR(_xll.qlIndexFixing(Index6M,$H2484,TRUE,_xll.ohTrigger(RecalcTrigger,Trigger6M)),NA())</f>
        <v>2.9770313172086883E-2</v>
      </c>
      <c r="O2484" s="52">
        <f>IFERROR(_xll.qlIndexFixing(ONIndex6M,I2484,TRUE,_xll.ohTrigger(RecalcTrigger,Trigger6M)),NA())</f>
        <v>2.9634292255501293E-2</v>
      </c>
      <c r="P2484" s="52">
        <f>IFERROR(_xll.qlIndexFixing(Index1Y,$H2484,TRUE,_xll.ohTrigger(RecalcTrigger,Trigger1Y)),NA())</f>
        <v>3.1195177325468754E-2</v>
      </c>
      <c r="Q2484" s="52">
        <f>IFERROR(_xll.qlIndexFixing(ONIndex1Y,I2484,TRUE,_xll.ohTrigger(RecalcTrigger,Trigger1Y)),NA())</f>
        <v>3.0888248101604177E-2</v>
      </c>
    </row>
    <row r="2485" spans="2:17" x14ac:dyDescent="0.2">
      <c r="B2485" s="46" t="s">
        <v>51</v>
      </c>
      <c r="D2485" s="49">
        <f>_xll.qlCalendarAdvance(LocalCalendar,$D2484,B2485,"f",FALSE)</f>
        <v>56738</v>
      </c>
      <c r="E2485" s="49">
        <f>_xll.qlInterestRateIndexValueDate(IndexON,D2485)</f>
        <v>56738</v>
      </c>
      <c r="F2485" s="52">
        <f>IFERROR(_xll.qlIndexFixing(IndexON,D2485,TRUE,_xll.ohTrigger(RecalcTrigger,TriggerON)),NA())</f>
        <v>2.6344991219042768E-2</v>
      </c>
      <c r="H2485" s="49">
        <f>_xll.qlCalendarAdvance(IborCalendar,$H2484,B2485,"f",FALSE)</f>
        <v>56724</v>
      </c>
      <c r="I2485" s="49">
        <f>_xll.qlInterestRateIndexValueDate(Index1M,$H2485)</f>
        <v>56726</v>
      </c>
      <c r="J2485" s="52">
        <f>IFERROR(_xll.qlIndexFixing(Index1M,$H2485,TRUE,_xll.ohTrigger(RecalcTrigger,Trigger1M)),NA())</f>
        <v>2.7634374535256689E-2</v>
      </c>
      <c r="K2485" s="52">
        <f>IFERROR(_xll.qlIndexFixing(ONIndex1M,I2485,TRUE,_xll.ohTrigger(RecalcTrigger,Trigger1M)),NA())</f>
        <v>2.7615532561418021E-2</v>
      </c>
      <c r="L2485" s="52">
        <f>IFERROR(_xll.qlIndexFixing(Index3M,H2485,TRUE,_xll.ohTrigger(RecalcTrigger,Trigger3M)),NA())</f>
        <v>2.8825852423624964E-2</v>
      </c>
      <c r="M2485" s="52">
        <f>IFERROR(_xll.qlIndexFixing(ONIndex3M,I2485,TRUE,_xll.ohTrigger(RecalcTrigger,Trigger3M)),NA())</f>
        <v>2.8763357642320742E-2</v>
      </c>
      <c r="N2485" s="52">
        <f>IFERROR(_xll.qlIndexFixing(Index6M,$H2485,TRUE,_xll.ohTrigger(RecalcTrigger,Trigger6M)),NA())</f>
        <v>2.9763878612056729E-2</v>
      </c>
      <c r="O2485" s="52">
        <f>IFERROR(_xll.qlIndexFixing(ONIndex6M,I2485,TRUE,_xll.ohTrigger(RecalcTrigger,Trigger6M)),NA())</f>
        <v>2.9624890034467555E-2</v>
      </c>
      <c r="P2485" s="52">
        <f>IFERROR(_xll.qlIndexFixing(Index1Y,$H2485,TRUE,_xll.ohTrigger(RecalcTrigger,Trigger1Y)),NA())</f>
        <v>3.1188365027461099E-2</v>
      </c>
      <c r="Q2485" s="52">
        <f>IFERROR(_xll.qlIndexFixing(ONIndex1Y,I2485,TRUE,_xll.ohTrigger(RecalcTrigger,Trigger1Y)),NA())</f>
        <v>3.0878194103074463E-2</v>
      </c>
    </row>
    <row r="2486" spans="2:17" x14ac:dyDescent="0.2">
      <c r="B2486" s="46" t="s">
        <v>51</v>
      </c>
      <c r="D2486" s="49">
        <f>_xll.qlCalendarAdvance(LocalCalendar,$D2485,B2486,"f",FALSE)</f>
        <v>56745</v>
      </c>
      <c r="E2486" s="49">
        <f>_xll.qlInterestRateIndexValueDate(IndexON,D2486)</f>
        <v>56745</v>
      </c>
      <c r="F2486" s="52">
        <f>IFERROR(_xll.qlIndexFixing(IndexON,D2486,TRUE,_xll.ohTrigger(RecalcTrigger,TriggerON)),NA())</f>
        <v>2.6341559929390357E-2</v>
      </c>
      <c r="H2486" s="49">
        <f>_xll.qlCalendarAdvance(IborCalendar,$H2485,B2486,"f",FALSE)</f>
        <v>56731</v>
      </c>
      <c r="I2486" s="49">
        <f>_xll.qlInterestRateIndexValueDate(Index1M,$H2486)</f>
        <v>56733</v>
      </c>
      <c r="J2486" s="52">
        <f>IFERROR(_xll.qlIndexFixing(Index1M,$H2486,TRUE,_xll.ohTrigger(RecalcTrigger,Trigger1M)),NA())</f>
        <v>2.7626217780342858E-2</v>
      </c>
      <c r="K2486" s="52">
        <f>IFERROR(_xll.qlIndexFixing(ONIndex1M,I2486,TRUE,_xll.ohTrigger(RecalcTrigger,Trigger1M)),NA())</f>
        <v>2.7609223316371612E-2</v>
      </c>
      <c r="L2486" s="52">
        <f>IFERROR(_xll.qlIndexFixing(Index3M,H2486,TRUE,_xll.ohTrigger(RecalcTrigger,Trigger3M)),NA())</f>
        <v>2.8819440051271419E-2</v>
      </c>
      <c r="M2486" s="52">
        <f>IFERROR(_xll.qlIndexFixing(ONIndex3M,I2486,TRUE,_xll.ohTrigger(RecalcTrigger,Trigger3M)),NA())</f>
        <v>2.8757024240517737E-2</v>
      </c>
      <c r="N2486" s="52">
        <f>IFERROR(_xll.qlIndexFixing(Index6M,$H2486,TRUE,_xll.ohTrigger(RecalcTrigger,Trigger6M)),NA())</f>
        <v>2.9757448847582874E-2</v>
      </c>
      <c r="O2486" s="52">
        <f>IFERROR(_xll.qlIndexFixing(ONIndex6M,I2486,TRUE,_xll.ohTrigger(RecalcTrigger,Trigger6M)),NA())</f>
        <v>2.9618548564798175E-2</v>
      </c>
      <c r="P2486" s="52">
        <f>IFERROR(_xll.qlIndexFixing(Index1Y,$H2486,TRUE,_xll.ohTrigger(RecalcTrigger,Trigger1Y)),NA())</f>
        <v>3.1178988056851594E-2</v>
      </c>
      <c r="Q2486" s="52">
        <f>IFERROR(_xll.qlIndexFixing(ONIndex1Y,I2486,TRUE,_xll.ohTrigger(RecalcTrigger,Trigger1Y)),NA())</f>
        <v>3.0871520415312048E-2</v>
      </c>
    </row>
    <row r="2487" spans="2:17" x14ac:dyDescent="0.2">
      <c r="B2487" s="46" t="s">
        <v>51</v>
      </c>
      <c r="D2487" s="49">
        <f>_xll.qlCalendarAdvance(LocalCalendar,$D2486,B2487,"f",FALSE)</f>
        <v>56752</v>
      </c>
      <c r="E2487" s="49">
        <f>_xll.qlInterestRateIndexValueDate(IndexON,D2487)</f>
        <v>56752</v>
      </c>
      <c r="F2487" s="52">
        <f>IFERROR(_xll.qlIndexFixing(IndexON,D2487,TRUE,_xll.ohTrigger(RecalcTrigger,TriggerON)),NA())</f>
        <v>2.6338136346133467E-2</v>
      </c>
      <c r="H2487" s="49">
        <f>_xll.qlCalendarAdvance(IborCalendar,$H2486,B2487,"f",FALSE)</f>
        <v>56738</v>
      </c>
      <c r="I2487" s="49">
        <f>_xll.qlInterestRateIndexValueDate(Index1M,$H2487)</f>
        <v>56740</v>
      </c>
      <c r="J2487" s="52">
        <f>IFERROR(_xll.qlIndexFixing(Index1M,$H2487,TRUE,_xll.ohTrigger(RecalcTrigger,Trigger1M)),NA())</f>
        <v>2.7621690646774666E-2</v>
      </c>
      <c r="K2487" s="52">
        <f>IFERROR(_xll.qlIndexFixing(ONIndex1M,I2487,TRUE,_xll.ohTrigger(RecalcTrigger,Trigger1M)),NA())</f>
        <v>2.7602907569566071E-2</v>
      </c>
      <c r="L2487" s="52">
        <f>IFERROR(_xll.qlIndexFixing(Index3M,H2487,TRUE,_xll.ohTrigger(RecalcTrigger,Trigger3M)),NA())</f>
        <v>2.8813719418282435E-2</v>
      </c>
      <c r="M2487" s="52">
        <f>IFERROR(_xll.qlIndexFixing(ONIndex3M,I2487,TRUE,_xll.ohTrigger(RecalcTrigger,Trigger3M)),NA())</f>
        <v>2.8750684047667008E-2</v>
      </c>
      <c r="N2487" s="52">
        <f>IFERROR(_xll.qlIndexFixing(Index6M,$H2487,TRUE,_xll.ohTrigger(RecalcTrigger,Trigger6M)),NA())</f>
        <v>2.9753326140794185E-2</v>
      </c>
      <c r="O2487" s="52">
        <f>IFERROR(_xll.qlIndexFixing(ONIndex6M,I2487,TRUE,_xll.ohTrigger(RecalcTrigger,Trigger6M)),NA())</f>
        <v>2.961219913533597E-2</v>
      </c>
      <c r="P2487" s="52">
        <f>IFERROR(_xll.qlIndexFixing(Index1Y,$H2487,TRUE,_xll.ohTrigger(RecalcTrigger,Trigger1Y)),NA())</f>
        <v>3.1174763782093079E-2</v>
      </c>
      <c r="Q2487" s="52">
        <f>IFERROR(_xll.qlIndexFixing(ONIndex1Y,I2487,TRUE,_xll.ohTrigger(RecalcTrigger,Trigger1Y)),NA())</f>
        <v>3.0864827722991706E-2</v>
      </c>
    </row>
    <row r="2488" spans="2:17" x14ac:dyDescent="0.2">
      <c r="B2488" s="46" t="s">
        <v>51</v>
      </c>
      <c r="D2488" s="49">
        <f>_xll.qlCalendarAdvance(LocalCalendar,$D2487,B2488,"f",FALSE)</f>
        <v>56759</v>
      </c>
      <c r="E2488" s="49">
        <f>_xll.qlInterestRateIndexValueDate(IndexON,D2488)</f>
        <v>56759</v>
      </c>
      <c r="F2488" s="52">
        <f>IFERROR(_xll.qlIndexFixing(IndexON,D2488,TRUE,_xll.ohTrigger(RecalcTrigger,TriggerON)),NA())</f>
        <v>2.6334720468872419E-2</v>
      </c>
      <c r="H2488" s="49">
        <f>_xll.qlCalendarAdvance(IborCalendar,$H2487,B2488,"f",FALSE)</f>
        <v>56745</v>
      </c>
      <c r="I2488" s="49">
        <f>_xll.qlInterestRateIndexValueDate(Index1M,$H2488)</f>
        <v>56747</v>
      </c>
      <c r="J2488" s="52">
        <f>IFERROR(_xll.qlIndexFixing(Index1M,$H2488,TRUE,_xll.ohTrigger(RecalcTrigger,Trigger1M)),NA())</f>
        <v>2.7615338931923084E-2</v>
      </c>
      <c r="K2488" s="52">
        <f>IFERROR(_xll.qlIndexFixing(ONIndex1M,I2488,TRUE,_xll.ohTrigger(RecalcTrigger,Trigger1M)),NA())</f>
        <v>2.7596585321081335E-2</v>
      </c>
      <c r="L2488" s="52">
        <f>IFERROR(_xll.qlIndexFixing(Index3M,H2488,TRUE,_xll.ohTrigger(RecalcTrigger,Trigger3M)),NA())</f>
        <v>2.880730746357351E-2</v>
      </c>
      <c r="M2488" s="52">
        <f>IFERROR(_xll.qlIndexFixing(ONIndex3M,I2488,TRUE,_xll.ohTrigger(RecalcTrigger,Trigger3M)),NA())</f>
        <v>2.8744337063688619E-2</v>
      </c>
      <c r="N2488" s="52">
        <f>IFERROR(_xll.qlIndexFixing(Index6M,$H2488,TRUE,_xll.ohTrigger(RecalcTrigger,Trigger6M)),NA())</f>
        <v>2.9746909063470904E-2</v>
      </c>
      <c r="O2488" s="52">
        <f>IFERROR(_xll.qlIndexFixing(ONIndex6M,I2488,TRUE,_xll.ohTrigger(RecalcTrigger,Trigger6M)),NA())</f>
        <v>2.9605841745681261E-2</v>
      </c>
      <c r="P2488" s="52">
        <f>IFERROR(_xll.qlIndexFixing(Index1Y,$H2488,TRUE,_xll.ohTrigger(RecalcTrigger,Trigger1Y)),NA())</f>
        <v>3.1167976100717417E-2</v>
      </c>
      <c r="Q2488" s="52">
        <f>IFERROR(_xll.qlIndexFixing(ONIndex1Y,I2488,TRUE,_xll.ohTrigger(RecalcTrigger,Trigger1Y)),NA())</f>
        <v>3.0858116026113436E-2</v>
      </c>
    </row>
    <row r="2489" spans="2:17" x14ac:dyDescent="0.2">
      <c r="B2489" s="46" t="s">
        <v>51</v>
      </c>
      <c r="D2489" s="49">
        <f>_xll.qlCalendarAdvance(LocalCalendar,$D2488,B2489,"f",FALSE)</f>
        <v>56766</v>
      </c>
      <c r="E2489" s="49">
        <f>_xll.qlInterestRateIndexValueDate(IndexON,D2489)</f>
        <v>56766</v>
      </c>
      <c r="F2489" s="52">
        <f>IFERROR(_xll.qlIndexFixing(IndexON,D2489,TRUE,_xll.ohTrigger(RecalcTrigger,TriggerON)),NA())</f>
        <v>2.6331312297607212E-2</v>
      </c>
      <c r="H2489" s="49">
        <f>_xll.qlCalendarAdvance(IborCalendar,$H2488,B2489,"f",FALSE)</f>
        <v>56752</v>
      </c>
      <c r="I2489" s="49">
        <f>_xll.qlInterestRateIndexValueDate(Index1M,$H2489)</f>
        <v>56754</v>
      </c>
      <c r="J2489" s="52">
        <f>IFERROR(_xll.qlIndexFixing(Index1M,$H2489,TRUE,_xll.ohTrigger(RecalcTrigger,Trigger1M)),NA())</f>
        <v>2.7608980703346941E-2</v>
      </c>
      <c r="K2489" s="52">
        <f>IFERROR(_xll.qlIndexFixing(ONIndex1M,I2489,TRUE,_xll.ohTrigger(RecalcTrigger,Trigger1M)),NA())</f>
        <v>2.7590256570757532E-2</v>
      </c>
      <c r="L2489" s="52">
        <f>IFERROR(_xll.qlIndexFixing(Index3M,H2489,TRUE,_xll.ohTrigger(RecalcTrigger,Trigger3M)),NA())</f>
        <v>2.880089806263917E-2</v>
      </c>
      <c r="M2489" s="52">
        <f>IFERROR(_xll.qlIndexFixing(ONIndex3M,I2489,TRUE,_xll.ohTrigger(RecalcTrigger,Trigger3M)),NA())</f>
        <v>2.8737983288262825E-2</v>
      </c>
      <c r="N2489" s="52">
        <f>IFERROR(_xll.qlIndexFixing(Index6M,$H2489,TRUE,_xll.ohTrigger(RecalcTrigger,Trigger6M)),NA())</f>
        <v>2.9740499215750778E-2</v>
      </c>
      <c r="O2489" s="52">
        <f>IFERROR(_xll.qlIndexFixing(ONIndex6M,I2489,TRUE,_xll.ohTrigger(RecalcTrigger,Trigger6M)),NA())</f>
        <v>2.9599476395913982E-2</v>
      </c>
      <c r="P2489" s="52">
        <f>IFERROR(_xll.qlIndexFixing(Index1Y,$H2489,TRUE,_xll.ohTrigger(RecalcTrigger,Trigger1Y)),NA())</f>
        <v>3.116119789084295E-2</v>
      </c>
      <c r="Q2489" s="52">
        <f>IFERROR(_xll.qlIndexFixing(ONIndex1Y,I2489,TRUE,_xll.ohTrigger(RecalcTrigger,Trigger1Y)),NA())</f>
        <v>3.0851385324677238E-2</v>
      </c>
    </row>
    <row r="2490" spans="2:17" x14ac:dyDescent="0.2">
      <c r="B2490" s="46" t="s">
        <v>51</v>
      </c>
      <c r="D2490" s="49">
        <f>_xll.qlCalendarAdvance(LocalCalendar,$D2489,B2490,"f",FALSE)</f>
        <v>56773</v>
      </c>
      <c r="E2490" s="49">
        <f>_xll.qlInterestRateIndexValueDate(IndexON,D2490)</f>
        <v>56773</v>
      </c>
      <c r="F2490" s="52">
        <f>IFERROR(_xll.qlIndexFixing(IndexON,D2490,TRUE,_xll.ohTrigger(RecalcTrigger,TriggerON)),NA())</f>
        <v>2.6327911832577655E-2</v>
      </c>
      <c r="H2490" s="49">
        <f>_xll.qlCalendarAdvance(IborCalendar,$H2489,B2490,"f",FALSE)</f>
        <v>56759</v>
      </c>
      <c r="I2490" s="49">
        <f>_xll.qlInterestRateIndexValueDate(Index1M,$H2490)</f>
        <v>56761</v>
      </c>
      <c r="J2490" s="52">
        <f>IFERROR(_xll.qlIndexFixing(Index1M,$H2490,TRUE,_xll.ohTrigger(RecalcTrigger,Trigger1M)),NA())</f>
        <v>2.760261596105873E-2</v>
      </c>
      <c r="K2490" s="52">
        <f>IFERROR(_xll.qlIndexFixing(ONIndex1M,I2490,TRUE,_xll.ohTrigger(RecalcTrigger,Trigger1M)),NA())</f>
        <v>2.758392131883447E-2</v>
      </c>
      <c r="L2490" s="52">
        <f>IFERROR(_xll.qlIndexFixing(Index3M,H2490,TRUE,_xll.ohTrigger(RecalcTrigger,Trigger3M)),NA())</f>
        <v>2.8794492675213484E-2</v>
      </c>
      <c r="M2490" s="52">
        <f>IFERROR(_xll.qlIndexFixing(ONIndex3M,I2490,TRUE,_xll.ohTrigger(RecalcTrigger,Trigger3M)),NA())</f>
        <v>2.8731622722109051E-2</v>
      </c>
      <c r="N2490" s="52">
        <f>IFERROR(_xll.qlIndexFixing(Index6M,$H2490,TRUE,_xll.ohTrigger(RecalcTrigger,Trigger6M)),NA())</f>
        <v>2.9734097367586077E-2</v>
      </c>
      <c r="O2490" s="52">
        <f>IFERROR(_xll.qlIndexFixing(ONIndex6M,I2490,TRUE,_xll.ohTrigger(RecalcTrigger,Trigger6M)),NA())</f>
        <v>2.9593103086194006E-2</v>
      </c>
      <c r="P2490" s="52">
        <f>IFERROR(_xll.qlIndexFixing(Index1Y,$H2490,TRUE,_xll.ohTrigger(RecalcTrigger,Trigger1Y)),NA())</f>
        <v>3.1155288823209906E-2</v>
      </c>
      <c r="Q2490" s="52">
        <f>IFERROR(_xll.qlIndexFixing(ONIndex1Y,I2490,TRUE,_xll.ohTrigger(RecalcTrigger,Trigger1Y)),NA())</f>
        <v>3.0844635618683114E-2</v>
      </c>
    </row>
    <row r="2491" spans="2:17" x14ac:dyDescent="0.2">
      <c r="B2491" s="46" t="s">
        <v>51</v>
      </c>
      <c r="D2491" s="49">
        <f>_xll.qlCalendarAdvance(LocalCalendar,$D2490,B2491,"f",FALSE)</f>
        <v>56780</v>
      </c>
      <c r="E2491" s="49">
        <f>_xll.qlInterestRateIndexValueDate(IndexON,D2491)</f>
        <v>56780</v>
      </c>
      <c r="F2491" s="52">
        <f>IFERROR(_xll.qlIndexFixing(IndexON,D2491,TRUE,_xll.ohTrigger(RecalcTrigger,TriggerON)),NA())</f>
        <v>2.6324519073543939E-2</v>
      </c>
      <c r="H2491" s="49">
        <f>_xll.qlCalendarAdvance(IborCalendar,$H2490,B2491,"f",FALSE)</f>
        <v>56766</v>
      </c>
      <c r="I2491" s="49">
        <f>_xll.qlInterestRateIndexValueDate(Index1M,$H2491)</f>
        <v>56768</v>
      </c>
      <c r="J2491" s="52">
        <f>IFERROR(_xll.qlIndexFixing(Index1M,$H2491,TRUE,_xll.ohTrigger(RecalcTrigger,Trigger1M)),NA())</f>
        <v>2.7596846509221545E-2</v>
      </c>
      <c r="K2491" s="52">
        <f>IFERROR(_xll.qlIndexFixing(ONIndex1M,I2491,TRUE,_xll.ohTrigger(RecalcTrigger,Trigger1M)),NA())</f>
        <v>2.7577579565072341E-2</v>
      </c>
      <c r="L2491" s="52">
        <f>IFERROR(_xll.qlIndexFixing(Index3M,H2491,TRUE,_xll.ohTrigger(RecalcTrigger,Trigger3M)),NA())</f>
        <v>2.8788092761010544E-2</v>
      </c>
      <c r="M2491" s="52">
        <f>IFERROR(_xll.qlIndexFixing(ONIndex3M,I2491,TRUE,_xll.ohTrigger(RecalcTrigger,Trigger3M)),NA())</f>
        <v>2.8725255364587809E-2</v>
      </c>
      <c r="N2491" s="52">
        <f>IFERROR(_xll.qlIndexFixing(Index6M,$H2491,TRUE,_xll.ohTrigger(RecalcTrigger,Trigger6M)),NA())</f>
        <v>2.9725399342732189E-2</v>
      </c>
      <c r="O2491" s="52">
        <f>IFERROR(_xll.qlIndexFixing(ONIndex6M,I2491,TRUE,_xll.ohTrigger(RecalcTrigger,Trigger6M)),NA())</f>
        <v>2.9586721816201589E-2</v>
      </c>
      <c r="P2491" s="52">
        <f>IFERROR(_xll.qlIndexFixing(Index1Y,$H2491,TRUE,_xll.ohTrigger(RecalcTrigger,Trigger1Y)),NA())</f>
        <v>3.1147672417382373E-2</v>
      </c>
      <c r="Q2491" s="52">
        <f>IFERROR(_xll.qlIndexFixing(ONIndex1Y,I2491,TRUE,_xll.ohTrigger(RecalcTrigger,Trigger1Y)),NA())</f>
        <v>3.0837866908210998E-2</v>
      </c>
    </row>
    <row r="2492" spans="2:17" x14ac:dyDescent="0.2">
      <c r="B2492" s="46" t="s">
        <v>51</v>
      </c>
      <c r="D2492" s="49">
        <f>_xll.qlCalendarAdvance(LocalCalendar,$D2491,B2492,"f",FALSE)</f>
        <v>56787</v>
      </c>
      <c r="E2492" s="49">
        <f>_xll.qlInterestRateIndexValueDate(IndexON,D2492)</f>
        <v>56787</v>
      </c>
      <c r="F2492" s="52">
        <f>IFERROR(_xll.qlIndexFixing(IndexON,D2492,TRUE,_xll.ohTrigger(RecalcTrigger,TriggerON)),NA())</f>
        <v>2.6321134020665937E-2</v>
      </c>
      <c r="H2492" s="49">
        <f>_xll.qlCalendarAdvance(IborCalendar,$H2491,B2492,"f",FALSE)</f>
        <v>56773</v>
      </c>
      <c r="I2492" s="49">
        <f>_xll.qlInterestRateIndexValueDate(Index1M,$H2492)</f>
        <v>56775</v>
      </c>
      <c r="J2492" s="52">
        <f>IFERROR(_xll.qlIndexFixing(Index1M,$H2492,TRUE,_xll.ohTrigger(RecalcTrigger,Trigger1M)),NA())</f>
        <v>2.7589871314018521E-2</v>
      </c>
      <c r="K2492" s="52">
        <f>IFERROR(_xll.qlIndexFixing(ONIndex1M,I2492,TRUE,_xll.ohTrigger(RecalcTrigger,Trigger1M)),NA())</f>
        <v>2.7571231309631017E-2</v>
      </c>
      <c r="L2492" s="52">
        <f>IFERROR(_xll.qlIndexFixing(Index3M,H2492,TRUE,_xll.ohTrigger(RecalcTrigger,Trigger3M)),NA())</f>
        <v>2.8781699779739222E-2</v>
      </c>
      <c r="M2492" s="52">
        <f>IFERROR(_xll.qlIndexFixing(ONIndex3M,I2492,TRUE,_xll.ohTrigger(RecalcTrigger,Trigger3M)),NA())</f>
        <v>2.8718881215858971E-2</v>
      </c>
      <c r="N2492" s="52">
        <f>IFERROR(_xll.qlIndexFixing(Index6M,$H2492,TRUE,_xll.ohTrigger(RecalcTrigger,Trigger6M)),NA())</f>
        <v>2.9719014781960977E-2</v>
      </c>
      <c r="O2492" s="52">
        <f>IFERROR(_xll.qlIndexFixing(ONIndex6M,I2492,TRUE,_xll.ohTrigger(RecalcTrigger,Trigger6M)),NA())</f>
        <v>2.9580332586096603E-2</v>
      </c>
      <c r="P2492" s="52">
        <f>IFERROR(_xll.qlIndexFixing(Index1Y,$H2492,TRUE,_xll.ohTrigger(RecalcTrigger,Trigger1Y)),NA())</f>
        <v>3.1140926419647601E-2</v>
      </c>
      <c r="Q2492" s="52">
        <f>IFERROR(_xll.qlIndexFixing(ONIndex1Y,I2492,TRUE,_xll.ohTrigger(RecalcTrigger,Trigger1Y)),NA())</f>
        <v>3.0831079193101019E-2</v>
      </c>
    </row>
    <row r="2493" spans="2:17" x14ac:dyDescent="0.2">
      <c r="B2493" s="46" t="s">
        <v>51</v>
      </c>
      <c r="D2493" s="49">
        <f>_xll.qlCalendarAdvance(LocalCalendar,$D2492,B2493,"f",FALSE)</f>
        <v>56794</v>
      </c>
      <c r="E2493" s="49">
        <f>_xll.qlInterestRateIndexValueDate(IndexON,D2493)</f>
        <v>56794</v>
      </c>
      <c r="F2493" s="52">
        <f>IFERROR(_xll.qlIndexFixing(IndexON,D2493,TRUE,_xll.ohTrigger(RecalcTrigger,TriggerON)),NA())</f>
        <v>2.6317756669467229E-2</v>
      </c>
      <c r="H2493" s="49">
        <f>_xll.qlCalendarAdvance(IborCalendar,$H2492,B2493,"f",FALSE)</f>
        <v>56780</v>
      </c>
      <c r="I2493" s="49">
        <f>_xll.qlInterestRateIndexValueDate(Index1M,$H2493)</f>
        <v>56782</v>
      </c>
      <c r="J2493" s="52">
        <f>IFERROR(_xll.qlIndexFixing(Index1M,$H2493,TRUE,_xll.ohTrigger(RecalcTrigger,Trigger1M)),NA())</f>
        <v>2.7583498596047695E-2</v>
      </c>
      <c r="K2493" s="52">
        <f>IFERROR(_xll.qlIndexFixing(ONIndex1M,I2493,TRUE,_xll.ohTrigger(RecalcTrigger,Trigger1M)),NA())</f>
        <v>2.7564876552350626E-2</v>
      </c>
      <c r="L2493" s="52">
        <f>IFERROR(_xll.qlIndexFixing(Index3M,H2493,TRUE,_xll.ohTrigger(RecalcTrigger,Trigger3M)),NA())</f>
        <v>2.8775315191097103E-2</v>
      </c>
      <c r="M2493" s="52">
        <f>IFERROR(_xll.qlIndexFixing(ONIndex3M,I2493,TRUE,_xll.ohTrigger(RecalcTrigger,Trigger3M)),NA())</f>
        <v>2.8712500276162345E-2</v>
      </c>
      <c r="N2493" s="52">
        <f>IFERROR(_xll.qlIndexFixing(Index6M,$H2493,TRUE,_xll.ohTrigger(RecalcTrigger,Trigger6M)),NA())</f>
        <v>2.9712640493443191E-2</v>
      </c>
      <c r="O2493" s="52">
        <f>IFERROR(_xll.qlIndexFixing(ONIndex6M,I2493,TRUE,_xll.ohTrigger(RecalcTrigger,Trigger6M)),NA())</f>
        <v>2.957393539603892E-2</v>
      </c>
      <c r="P2493" s="52">
        <f>IFERROR(_xll.qlIndexFixing(Index1Y,$H2493,TRUE,_xll.ohTrigger(RecalcTrigger,Trigger1Y)),NA())</f>
        <v>3.1134192425116693E-2</v>
      </c>
      <c r="Q2493" s="52">
        <f>IFERROR(_xll.qlIndexFixing(ONIndex1Y,I2493,TRUE,_xll.ohTrigger(RecalcTrigger,Trigger1Y)),NA())</f>
        <v>3.0824272473592984E-2</v>
      </c>
    </row>
    <row r="2494" spans="2:17" x14ac:dyDescent="0.2">
      <c r="B2494" s="46" t="s">
        <v>51</v>
      </c>
      <c r="D2494" s="49">
        <f>_xll.qlCalendarAdvance(LocalCalendar,$D2493,B2494,"f",FALSE)</f>
        <v>56801</v>
      </c>
      <c r="E2494" s="49">
        <f>_xll.qlInterestRateIndexValueDate(IndexON,D2494)</f>
        <v>56801</v>
      </c>
      <c r="F2494" s="52">
        <f>IFERROR(_xll.qlIndexFixing(IndexON,D2494,TRUE,_xll.ohTrigger(RecalcTrigger,TriggerON)),NA())</f>
        <v>2.631438631970795E-2</v>
      </c>
      <c r="H2494" s="49">
        <f>_xll.qlCalendarAdvance(IborCalendar,$H2493,B2494,"f",FALSE)</f>
        <v>56787</v>
      </c>
      <c r="I2494" s="49">
        <f>_xll.qlInterestRateIndexValueDate(Index1M,$H2494)</f>
        <v>56789</v>
      </c>
      <c r="J2494" s="52">
        <f>IFERROR(_xll.qlIndexFixing(Index1M,$H2494,TRUE,_xll.ohTrigger(RecalcTrigger,Trigger1M)),NA())</f>
        <v>2.7577131083245665E-2</v>
      </c>
      <c r="K2494" s="52">
        <f>IFERROR(_xll.qlIndexFixing(ONIndex1M,I2494,TRUE,_xll.ohTrigger(RecalcTrigger,Trigger1M)),NA())</f>
        <v>2.7558515293550911E-2</v>
      </c>
      <c r="L2494" s="52">
        <f>IFERROR(_xll.qlIndexFixing(Index3M,H2494,TRUE,_xll.ohTrigger(RecalcTrigger,Trigger3M)),NA())</f>
        <v>2.8768940454774815E-2</v>
      </c>
      <c r="M2494" s="52">
        <f>IFERROR(_xll.qlIndexFixing(ONIndex3M,I2494,TRUE,_xll.ohTrigger(RecalcTrigger,Trigger3M)),NA())</f>
        <v>2.8706112545178186E-2</v>
      </c>
      <c r="N2494" s="52">
        <f>IFERROR(_xll.qlIndexFixing(Index6M,$H2494,TRUE,_xll.ohTrigger(RecalcTrigger,Trigger6M)),NA())</f>
        <v>2.9710124495165479E-2</v>
      </c>
      <c r="O2494" s="52">
        <f>IFERROR(_xll.qlIndexFixing(ONIndex6M,I2494,TRUE,_xll.ohTrigger(RecalcTrigger,Trigger6M)),NA())</f>
        <v>2.9567530246028539E-2</v>
      </c>
      <c r="P2494" s="52">
        <f>IFERROR(_xll.qlIndexFixing(Index1Y,$H2494,TRUE,_xll.ohTrigger(RecalcTrigger,Trigger1Y)),NA())</f>
        <v>3.1127471066673181E-2</v>
      </c>
      <c r="Q2494" s="52">
        <f>IFERROR(_xll.qlIndexFixing(ONIndex1Y,I2494,TRUE,_xll.ohTrigger(RecalcTrigger,Trigger1Y)),NA())</f>
        <v>3.081744674936715E-2</v>
      </c>
    </row>
    <row r="2495" spans="2:17" x14ac:dyDescent="0.2">
      <c r="B2495" s="46" t="s">
        <v>51</v>
      </c>
      <c r="D2495" s="49">
        <f>_xll.qlCalendarAdvance(LocalCalendar,$D2494,B2495,"f",FALSE)</f>
        <v>56808</v>
      </c>
      <c r="E2495" s="49">
        <f>_xll.qlInterestRateIndexValueDate(IndexON,D2495)</f>
        <v>56808</v>
      </c>
      <c r="F2495" s="52">
        <f>IFERROR(_xll.qlIndexFixing(IndexON,D2495,TRUE,_xll.ohTrigger(RecalcTrigger,TriggerON)),NA())</f>
        <v>2.6311022435656639E-2</v>
      </c>
      <c r="H2495" s="49">
        <f>_xll.qlCalendarAdvance(IborCalendar,$H2494,B2495,"f",FALSE)</f>
        <v>56794</v>
      </c>
      <c r="I2495" s="49">
        <f>_xll.qlInterestRateIndexValueDate(Index1M,$H2495)</f>
        <v>56796</v>
      </c>
      <c r="J2495" s="52">
        <f>IFERROR(_xll.qlIndexFixing(Index1M,$H2495,TRUE,_xll.ohTrigger(RecalcTrigger,Trigger1M)),NA())</f>
        <v>2.7570772861246762E-2</v>
      </c>
      <c r="K2495" s="52">
        <f>IFERROR(_xll.qlIndexFixing(ONIndex1M,I2495,TRUE,_xll.ohTrigger(RecalcTrigger,Trigger1M)),NA())</f>
        <v>2.7552148741705196E-2</v>
      </c>
      <c r="L2495" s="52">
        <f>IFERROR(_xll.qlIndexFixing(Index3M,H2495,TRUE,_xll.ohTrigger(RecalcTrigger,Trigger3M)),NA())</f>
        <v>2.8762577024777095E-2</v>
      </c>
      <c r="M2495" s="52">
        <f>IFERROR(_xll.qlIndexFixing(ONIndex3M,I2495,TRUE,_xll.ohTrigger(RecalcTrigger,Trigger3M)),NA())</f>
        <v>2.8699719253921785E-2</v>
      </c>
      <c r="N2495" s="52">
        <f>IFERROR(_xll.qlIndexFixing(Index6M,$H2495,TRUE,_xll.ohTrigger(RecalcTrigger,Trigger6M)),NA())</f>
        <v>2.9703004954507541E-2</v>
      </c>
      <c r="O2495" s="52">
        <f>IFERROR(_xll.qlIndexFixing(ONIndex6M,I2495,TRUE,_xll.ohTrigger(RecalcTrigger,Trigger6M)),NA())</f>
        <v>2.9561118438223843E-2</v>
      </c>
      <c r="P2495" s="52">
        <f>IFERROR(_xll.qlIndexFixing(Index1Y,$H2495,TRUE,_xll.ohTrigger(RecalcTrigger,Trigger1Y)),NA())</f>
        <v>3.1120762974724527E-2</v>
      </c>
      <c r="Q2495" s="52">
        <f>IFERROR(_xll.qlIndexFixing(ONIndex1Y,I2495,TRUE,_xll.ohTrigger(RecalcTrigger,Trigger1Y)),NA())</f>
        <v>3.0810604105555583E-2</v>
      </c>
    </row>
    <row r="2496" spans="2:17" x14ac:dyDescent="0.2">
      <c r="B2496" s="46" t="s">
        <v>51</v>
      </c>
      <c r="D2496" s="49">
        <f>_xll.qlCalendarAdvance(LocalCalendar,$D2495,B2496,"f",FALSE)</f>
        <v>56815</v>
      </c>
      <c r="E2496" s="49">
        <f>_xll.qlInterestRateIndexValueDate(IndexON,D2496)</f>
        <v>56815</v>
      </c>
      <c r="F2496" s="52">
        <f>IFERROR(_xll.qlIndexFixing(IndexON,D2496,TRUE,_xll.ohTrigger(RecalcTrigger,TriggerON)),NA())</f>
        <v>2.6307665016913617E-2</v>
      </c>
      <c r="H2496" s="49">
        <f>_xll.qlCalendarAdvance(IborCalendar,$H2495,B2496,"f",FALSE)</f>
        <v>56801</v>
      </c>
      <c r="I2496" s="49">
        <f>_xll.qlInterestRateIndexValueDate(Index1M,$H2496)</f>
        <v>56803</v>
      </c>
      <c r="J2496" s="52">
        <f>IFERROR(_xll.qlIndexFixing(Index1M,$H2496,TRUE,_xll.ohTrigger(RecalcTrigger,Trigger1M)),NA())</f>
        <v>2.7564426626568994E-2</v>
      </c>
      <c r="K2496" s="52">
        <f>IFERROR(_xll.qlIndexFixing(ONIndex1M,I2496,TRUE,_xll.ohTrigger(RecalcTrigger,Trigger1M)),NA())</f>
        <v>2.7545790512721879E-2</v>
      </c>
      <c r="L2496" s="52">
        <f>IFERROR(_xll.qlIndexFixing(Index3M,H2496,TRUE,_xll.ohTrigger(RecalcTrigger,Trigger3M)),NA())</f>
        <v>2.8756225860721553E-2</v>
      </c>
      <c r="M2496" s="52">
        <f>IFERROR(_xll.qlIndexFixing(ONIndex3M,I2496,TRUE,_xll.ohTrigger(RecalcTrigger,Trigger3M)),NA())</f>
        <v>2.8693334266183257E-2</v>
      </c>
      <c r="N2496" s="52">
        <f>IFERROR(_xll.qlIndexFixing(Index6M,$H2496,TRUE,_xll.ohTrigger(RecalcTrigger,Trigger6M)),NA())</f>
        <v>2.9695897112543009E-2</v>
      </c>
      <c r="O2496" s="52">
        <f>IFERROR(_xll.qlIndexFixing(ONIndex6M,I2496,TRUE,_xll.ohTrigger(RecalcTrigger,Trigger6M)),NA())</f>
        <v>2.9554714641530921E-2</v>
      </c>
      <c r="P2496" s="52">
        <f>IFERROR(_xll.qlIndexFixing(Index1Y,$H2496,TRUE,_xll.ohTrigger(RecalcTrigger,Trigger1Y)),NA())</f>
        <v>3.1114068565238427E-2</v>
      </c>
      <c r="Q2496" s="52">
        <f>IFERROR(_xll.qlIndexFixing(ONIndex1Y,I2496,TRUE,_xll.ohTrigger(RecalcTrigger,Trigger1Y)),NA())</f>
        <v>3.0803768024174616E-2</v>
      </c>
    </row>
    <row r="2497" spans="2:17" x14ac:dyDescent="0.2">
      <c r="B2497" s="46" t="s">
        <v>51</v>
      </c>
      <c r="D2497" s="49">
        <f>_xll.qlCalendarAdvance(LocalCalendar,$D2496,B2497,"f",FALSE)</f>
        <v>56822</v>
      </c>
      <c r="E2497" s="49">
        <f>_xll.qlInterestRateIndexValueDate(IndexON,D2497)</f>
        <v>56822</v>
      </c>
      <c r="F2497" s="52">
        <f>IFERROR(_xll.qlIndexFixing(IndexON,D2497,TRUE,_xll.ohTrigger(RecalcTrigger,TriggerON)),NA())</f>
        <v>2.630431406355882E-2</v>
      </c>
      <c r="H2497" s="49">
        <f>_xll.qlCalendarAdvance(IborCalendar,$H2496,B2497,"f",FALSE)</f>
        <v>56808</v>
      </c>
      <c r="I2497" s="49">
        <f>_xll.qlInterestRateIndexValueDate(Index1M,$H2497)</f>
        <v>56810</v>
      </c>
      <c r="J2497" s="52">
        <f>IFERROR(_xll.qlIndexFixing(Index1M,$H2497,TRUE,_xll.ohTrigger(RecalcTrigger,Trigger1M)),NA())</f>
        <v>2.75580926283156E-2</v>
      </c>
      <c r="K2497" s="52">
        <f>IFERROR(_xll.qlIndexFixing(ONIndex1M,I2497,TRUE,_xll.ohTrigger(RecalcTrigger,Trigger1M)),NA())</f>
        <v>2.7539444487816311E-2</v>
      </c>
      <c r="L2497" s="52">
        <f>IFERROR(_xll.qlIndexFixing(Index3M,H2497,TRUE,_xll.ohTrigger(RecalcTrigger,Trigger3M)),NA())</f>
        <v>2.8749887051212959E-2</v>
      </c>
      <c r="M2497" s="52">
        <f>IFERROR(_xll.qlIndexFixing(ONIndex3M,I2497,TRUE,_xll.ohTrigger(RecalcTrigger,Trigger3M)),NA())</f>
        <v>2.8686961534001298E-2</v>
      </c>
      <c r="N2497" s="52">
        <f>IFERROR(_xll.qlIndexFixing(Index6M,$H2497,TRUE,_xll.ohTrigger(RecalcTrigger,Trigger6M)),NA())</f>
        <v>2.9690342183815856E-2</v>
      </c>
      <c r="O2497" s="52">
        <f>IFERROR(_xll.qlIndexFixing(ONIndex6M,I2497,TRUE,_xll.ohTrigger(RecalcTrigger,Trigger6M)),NA())</f>
        <v>2.9548323037564828E-2</v>
      </c>
      <c r="P2497" s="52">
        <f>IFERROR(_xll.qlIndexFixing(Index1Y,$H2497,TRUE,_xll.ohTrigger(RecalcTrigger,Trigger1Y)),NA())</f>
        <v>3.1107387876398249E-2</v>
      </c>
      <c r="Q2497" s="52">
        <f>IFERROR(_xll.qlIndexFixing(ONIndex1Y,I2497,TRUE,_xll.ohTrigger(RecalcTrigger,Trigger1Y)),NA())</f>
        <v>3.0796945198989789E-2</v>
      </c>
    </row>
    <row r="2498" spans="2:17" x14ac:dyDescent="0.2">
      <c r="B2498" s="46" t="s">
        <v>51</v>
      </c>
      <c r="D2498" s="49">
        <f>_xll.qlCalendarAdvance(LocalCalendar,$D2497,B2498,"f",FALSE)</f>
        <v>56829</v>
      </c>
      <c r="E2498" s="49">
        <f>_xll.qlInterestRateIndexValueDate(IndexON,D2498)</f>
        <v>56829</v>
      </c>
      <c r="F2498" s="52">
        <f>IFERROR(_xll.qlIndexFixing(IndexON,D2498,TRUE,_xll.ohTrigger(RecalcTrigger,TriggerON)),NA())</f>
        <v>2.6300969575911992E-2</v>
      </c>
      <c r="H2498" s="49">
        <f>_xll.qlCalendarAdvance(IborCalendar,$H2497,B2498,"f",FALSE)</f>
        <v>56815</v>
      </c>
      <c r="I2498" s="49">
        <f>_xll.qlInterestRateIndexValueDate(Index1M,$H2498)</f>
        <v>56817</v>
      </c>
      <c r="J2498" s="52">
        <f>IFERROR(_xll.qlIndexFixing(Index1M,$H2498,TRUE,_xll.ohTrigger(RecalcTrigger,Trigger1M)),NA())</f>
        <v>2.7551770866466596E-2</v>
      </c>
      <c r="K2498" s="52">
        <f>IFERROR(_xll.qlIndexFixing(ONIndex1M,I2498,TRUE,_xll.ohTrigger(RecalcTrigger,Trigger1M)),NA())</f>
        <v>2.7533110666988492E-2</v>
      </c>
      <c r="L2498" s="52">
        <f>IFERROR(_xll.qlIndexFixing(Index3M,H2498,TRUE,_xll.ohTrigger(RecalcTrigger,Trigger3M)),NA())</f>
        <v>2.8743560596189627E-2</v>
      </c>
      <c r="M2498" s="52">
        <f>IFERROR(_xll.qlIndexFixing(ONIndex3M,I2498,TRUE,_xll.ohTrigger(RecalcTrigger,Trigger3M)),NA())</f>
        <v>2.8680601057056165E-2</v>
      </c>
      <c r="N2498" s="52">
        <f>IFERROR(_xll.qlIndexFixing(Index6M,$H2498,TRUE,_xll.ohTrigger(RecalcTrigger,Trigger6M)),NA())</f>
        <v>2.9683258404898254E-2</v>
      </c>
      <c r="O2498" s="52">
        <f>IFERROR(_xll.qlIndexFixing(ONIndex6M,I2498,TRUE,_xll.ohTrigger(RecalcTrigger,Trigger6M)),NA())</f>
        <v>2.9541943626245626E-2</v>
      </c>
      <c r="P2498" s="52">
        <f>IFERROR(_xll.qlIndexFixing(Index1Y,$H2498,TRUE,_xll.ohTrigger(RecalcTrigger,Trigger1Y)),NA())</f>
        <v>3.1100720907930954E-2</v>
      </c>
      <c r="Q2498" s="52">
        <f>IFERROR(_xll.qlIndexFixing(ONIndex1Y,I2498,TRUE,_xll.ohTrigger(RecalcTrigger,Trigger1Y)),NA())</f>
        <v>3.0790135629681359E-2</v>
      </c>
    </row>
    <row r="2499" spans="2:17" x14ac:dyDescent="0.2">
      <c r="B2499" s="46" t="s">
        <v>51</v>
      </c>
      <c r="D2499" s="49">
        <f>_xll.qlCalendarAdvance(LocalCalendar,$D2498,B2499,"f",FALSE)</f>
        <v>56836</v>
      </c>
      <c r="E2499" s="49">
        <f>_xll.qlInterestRateIndexValueDate(IndexON,D2499)</f>
        <v>56836</v>
      </c>
      <c r="F2499" s="52">
        <f>IFERROR(_xll.qlIndexFixing(IndexON,D2499,TRUE,_xll.ohTrigger(RecalcTrigger,TriggerON)),NA())</f>
        <v>2.6297631553733325E-2</v>
      </c>
      <c r="H2499" s="49">
        <f>_xll.qlCalendarAdvance(IborCalendar,$H2498,B2499,"f",FALSE)</f>
        <v>56822</v>
      </c>
      <c r="I2499" s="49">
        <f>_xll.qlInterestRateIndexValueDate(Index1M,$H2499)</f>
        <v>56824</v>
      </c>
      <c r="J2499" s="52">
        <f>IFERROR(_xll.qlIndexFixing(Index1M,$H2499,TRUE,_xll.ohTrigger(RecalcTrigger,Trigger1M)),NA())</f>
        <v>2.7546064761246377E-2</v>
      </c>
      <c r="K2499" s="52">
        <f>IFERROR(_xll.qlIndexFixing(ONIndex1M,I2499,TRUE,_xll.ohTrigger(RecalcTrigger,Trigger1M)),NA())</f>
        <v>2.7526789050078548E-2</v>
      </c>
      <c r="L2499" s="52">
        <f>IFERROR(_xll.qlIndexFixing(Index3M,H2499,TRUE,_xll.ohTrigger(RecalcTrigger,Trigger3M)),NA())</f>
        <v>2.8737246495592474E-2</v>
      </c>
      <c r="M2499" s="52">
        <f>IFERROR(_xll.qlIndexFixing(ONIndex3M,I2499,TRUE,_xll.ohTrigger(RecalcTrigger,Trigger3M)),NA())</f>
        <v>2.867425283550773E-2</v>
      </c>
      <c r="N2499" s="52">
        <f>IFERROR(_xll.qlIndexFixing(Index6M,$H2499,TRUE,_xll.ohTrigger(RecalcTrigger,Trigger6M)),NA())</f>
        <v>2.9676957649181514E-2</v>
      </c>
      <c r="O2499" s="52">
        <f>IFERROR(_xll.qlIndexFixing(ONIndex6M,I2499,TRUE,_xll.ohTrigger(RecalcTrigger,Trigger6M)),NA())</f>
        <v>2.9535576407413444E-2</v>
      </c>
      <c r="P2499" s="52">
        <f>IFERROR(_xll.qlIndexFixing(Index1Y,$H2499,TRUE,_xll.ohTrigger(RecalcTrigger,Trigger1Y)),NA())</f>
        <v>3.1094067659565888E-2</v>
      </c>
      <c r="Q2499" s="52">
        <f>IFERROR(_xll.qlIndexFixing(ONIndex1Y,I2499,TRUE,_xll.ohTrigger(RecalcTrigger,Trigger1Y)),NA())</f>
        <v>3.0783339316409197E-2</v>
      </c>
    </row>
    <row r="2500" spans="2:17" x14ac:dyDescent="0.2">
      <c r="B2500" s="46" t="s">
        <v>51</v>
      </c>
      <c r="D2500" s="49">
        <f>_xll.qlCalendarAdvance(LocalCalendar,$D2499,B2500,"f",FALSE)</f>
        <v>56843</v>
      </c>
      <c r="E2500" s="49">
        <f>_xll.qlInterestRateIndexValueDate(IndexON,D2500)</f>
        <v>56843</v>
      </c>
      <c r="F2500" s="52">
        <f>IFERROR(_xll.qlIndexFixing(IndexON,D2500,TRUE,_xll.ohTrigger(RecalcTrigger,TriggerON)),NA())</f>
        <v>2.629429999678301E-2</v>
      </c>
      <c r="H2500" s="49">
        <f>_xll.qlCalendarAdvance(IborCalendar,$H2499,B2500,"f",FALSE)</f>
        <v>56829</v>
      </c>
      <c r="I2500" s="49">
        <f>_xll.qlInterestRateIndexValueDate(Index1M,$H2500)</f>
        <v>56831</v>
      </c>
      <c r="J2500" s="52">
        <f>IFERROR(_xll.qlIndexFixing(Index1M,$H2500,TRUE,_xll.ohTrigger(RecalcTrigger,Trigger1M)),NA())</f>
        <v>2.7539767865024961E-2</v>
      </c>
      <c r="K2500" s="52">
        <f>IFERROR(_xll.qlIndexFixing(ONIndex1M,I2500,TRUE,_xll.ohTrigger(RecalcTrigger,Trigger1M)),NA())</f>
        <v>2.7520479637086481E-2</v>
      </c>
      <c r="L2500" s="52">
        <f>IFERROR(_xll.qlIndexFixing(Index3M,H2500,TRUE,_xll.ohTrigger(RecalcTrigger,Trigger3M)),NA())</f>
        <v>2.8730944749362414E-2</v>
      </c>
      <c r="M2500" s="52">
        <f>IFERROR(_xll.qlIndexFixing(ONIndex3M,I2500,TRUE,_xll.ohTrigger(RecalcTrigger,Trigger3M)),NA())</f>
        <v>2.8667916869116183E-2</v>
      </c>
      <c r="N2500" s="52">
        <f>IFERROR(_xll.qlIndexFixing(Index6M,$H2500,TRUE,_xll.ohTrigger(RecalcTrigger,Trigger6M)),NA())</f>
        <v>2.9670669292041991E-2</v>
      </c>
      <c r="O2500" s="52">
        <f>IFERROR(_xll.qlIndexFixing(ONIndex6M,I2500,TRUE,_xll.ohTrigger(RecalcTrigger,Trigger6M)),NA())</f>
        <v>2.9529221381148218E-2</v>
      </c>
      <c r="P2500" s="52">
        <f>IFERROR(_xll.qlIndexFixing(Index1Y,$H2500,TRUE,_xll.ohTrigger(RecalcTrigger,Trigger1Y)),NA())</f>
        <v>3.1087428131031963E-2</v>
      </c>
      <c r="Q2500" s="52">
        <f>IFERROR(_xll.qlIndexFixing(ONIndex1Y,I2500,TRUE,_xll.ohTrigger(RecalcTrigger,Trigger1Y)),NA())</f>
        <v>3.0776556259173304E-2</v>
      </c>
    </row>
    <row r="2501" spans="2:17" x14ac:dyDescent="0.2">
      <c r="B2501" s="46" t="s">
        <v>51</v>
      </c>
      <c r="D2501" s="49">
        <f>_xll.qlCalendarAdvance(LocalCalendar,$D2500,B2501,"f",FALSE)</f>
        <v>56850</v>
      </c>
      <c r="E2501" s="49">
        <f>_xll.qlInterestRateIndexValueDate(IndexON,D2501)</f>
        <v>56850</v>
      </c>
      <c r="F2501" s="52">
        <f>IFERROR(_xll.qlIndexFixing(IndexON,D2501,TRUE,_xll.ohTrigger(RecalcTrigger,TriggerON)),NA())</f>
        <v>2.6290974905540665E-2</v>
      </c>
      <c r="H2501" s="49">
        <f>_xll.qlCalendarAdvance(IborCalendar,$H2500,B2501,"f",FALSE)</f>
        <v>56836</v>
      </c>
      <c r="I2501" s="49">
        <f>_xll.qlInterestRateIndexValueDate(Index1M,$H2501)</f>
        <v>56838</v>
      </c>
      <c r="J2501" s="52">
        <f>IFERROR(_xll.qlIndexFixing(Index1M,$H2501,TRUE,_xll.ohTrigger(RecalcTrigger,Trigger1M)),NA())</f>
        <v>2.753287899913609E-2</v>
      </c>
      <c r="K2501" s="52">
        <f>IFERROR(_xll.qlIndexFixing(ONIndex1M,I2501,TRUE,_xll.ohTrigger(RecalcTrigger,Trigger1M)),NA())</f>
        <v>2.7514182428252099E-2</v>
      </c>
      <c r="L2501" s="52">
        <f>IFERROR(_xll.qlIndexFixing(Index3M,H2501,TRUE,_xll.ohTrigger(RecalcTrigger,Trigger3M)),NA())</f>
        <v>2.8724655357440367E-2</v>
      </c>
      <c r="M2501" s="52">
        <f>IFERROR(_xll.qlIndexFixing(ONIndex3M,I2501,TRUE,_xll.ohTrigger(RecalcTrigger,Trigger3M)),NA())</f>
        <v>2.8661593158441079E-2</v>
      </c>
      <c r="N2501" s="52">
        <f>IFERROR(_xll.qlIndexFixing(Index6M,$H2501,TRUE,_xll.ohTrigger(RecalcTrigger,Trigger6M)),NA())</f>
        <v>2.9664393333363653E-2</v>
      </c>
      <c r="O2501" s="52">
        <f>IFERROR(_xll.qlIndexFixing(ONIndex6M,I2501,TRUE,_xll.ohTrigger(RecalcTrigger,Trigger6M)),NA())</f>
        <v>2.9522878547689757E-2</v>
      </c>
      <c r="P2501" s="52">
        <f>IFERROR(_xll.qlIndexFixing(Index1Y,$H2501,TRUE,_xll.ohTrigger(RecalcTrigger,Trigger1Y)),NA())</f>
        <v>3.1080802322059394E-2</v>
      </c>
      <c r="Q2501" s="52">
        <f>IFERROR(_xll.qlIndexFixing(ONIndex1Y,I2501,TRUE,_xll.ohTrigger(RecalcTrigger,Trigger1Y)),NA())</f>
        <v>3.076978645797368E-2</v>
      </c>
    </row>
    <row r="2502" spans="2:17" x14ac:dyDescent="0.2">
      <c r="B2502" s="46" t="s">
        <v>51</v>
      </c>
      <c r="D2502" s="49">
        <f>_xll.qlCalendarAdvance(LocalCalendar,$D2501,B2502,"f",FALSE)</f>
        <v>56857</v>
      </c>
      <c r="E2502" s="49">
        <f>_xll.qlInterestRateIndexValueDate(IndexON,D2502)</f>
        <v>56857</v>
      </c>
      <c r="F2502" s="52">
        <f>IFERROR(_xll.qlIndexFixing(IndexON,D2502,TRUE,_xll.ohTrigger(RecalcTrigger,TriggerON)),NA())</f>
        <v>2.6287656279846416E-2</v>
      </c>
      <c r="H2502" s="49">
        <f>_xll.qlCalendarAdvance(IborCalendar,$H2501,B2502,"f",FALSE)</f>
        <v>56843</v>
      </c>
      <c r="I2502" s="49">
        <f>_xll.qlInterestRateIndexValueDate(Index1M,$H2502)</f>
        <v>56845</v>
      </c>
      <c r="J2502" s="52">
        <f>IFERROR(_xll.qlIndexFixing(Index1M,$H2502,TRUE,_xll.ohTrigger(RecalcTrigger,Trigger1M)),NA())</f>
        <v>2.7526606182697311E-2</v>
      </c>
      <c r="K2502" s="52">
        <f>IFERROR(_xll.qlIndexFixing(ONIndex1M,I2502,TRUE,_xll.ohTrigger(RecalcTrigger,Trigger1M)),NA())</f>
        <v>2.7507897423415528E-2</v>
      </c>
      <c r="L2502" s="52">
        <f>IFERROR(_xll.qlIndexFixing(Index3M,H2502,TRUE,_xll.ohTrigger(RecalcTrigger,Trigger3M)),NA())</f>
        <v>2.8718378319768118E-2</v>
      </c>
      <c r="M2502" s="52">
        <f>IFERROR(_xll.qlIndexFixing(ONIndex3M,I2502,TRUE,_xll.ohTrigger(RecalcTrigger,Trigger3M)),NA())</f>
        <v>2.8655281702922863E-2</v>
      </c>
      <c r="N2502" s="52">
        <f>IFERROR(_xll.qlIndexFixing(Index6M,$H2502,TRUE,_xll.ohTrigger(RecalcTrigger,Trigger6M)),NA())</f>
        <v>2.9658902253804131E-2</v>
      </c>
      <c r="O2502" s="52">
        <f>IFERROR(_xll.qlIndexFixing(ONIndex6M,I2502,TRUE,_xll.ohTrigger(RecalcTrigger,Trigger6M)),NA())</f>
        <v>2.9516547906718316E-2</v>
      </c>
      <c r="P2502" s="52">
        <f>IFERROR(_xll.qlIndexFixing(Index1Y,$H2502,TRUE,_xll.ohTrigger(RecalcTrigger,Trigger1Y)),NA())</f>
        <v>3.107419023237883E-2</v>
      </c>
      <c r="Q2502" s="52">
        <f>IFERROR(_xll.qlIndexFixing(ONIndex1Y,I2502,TRUE,_xll.ohTrigger(RecalcTrigger,Trigger1Y)),NA())</f>
        <v>3.0763029912890261E-2</v>
      </c>
    </row>
    <row r="2503" spans="2:17" x14ac:dyDescent="0.2">
      <c r="B2503" s="46" t="s">
        <v>51</v>
      </c>
      <c r="D2503" s="49">
        <f>_xll.qlCalendarAdvance(LocalCalendar,$D2502,B2503,"f",FALSE)</f>
        <v>56864</v>
      </c>
      <c r="E2503" s="49">
        <f>_xll.qlInterestRateIndexValueDate(IndexON,D2503)</f>
        <v>56864</v>
      </c>
      <c r="F2503" s="52">
        <f>IFERROR(_xll.qlIndexFixing(IndexON,D2503,TRUE,_xll.ohTrigger(RecalcTrigger,TriggerON)),NA())</f>
        <v>2.6284344119460457E-2</v>
      </c>
      <c r="H2503" s="49">
        <f>_xll.qlCalendarAdvance(IborCalendar,$H2502,B2503,"f",FALSE)</f>
        <v>56850</v>
      </c>
      <c r="I2503" s="49">
        <f>_xll.qlInterestRateIndexValueDate(Index1M,$H2503)</f>
        <v>56852</v>
      </c>
      <c r="J2503" s="52">
        <f>IFERROR(_xll.qlIndexFixing(Index1M,$H2503,TRUE,_xll.ohTrigger(RecalcTrigger,Trigger1M)),NA())</f>
        <v>2.7520345602555507E-2</v>
      </c>
      <c r="K2503" s="52">
        <f>IFERROR(_xll.qlIndexFixing(ONIndex1M,I2503,TRUE,_xll.ohTrigger(RecalcTrigger,Trigger1M)),NA())</f>
        <v>2.7501624622496834E-2</v>
      </c>
      <c r="L2503" s="52">
        <f>IFERROR(_xll.qlIndexFixing(Index3M,H2503,TRUE,_xll.ohTrigger(RecalcTrigger,Trigger3M)),NA())</f>
        <v>2.871211363628658E-2</v>
      </c>
      <c r="M2503" s="52">
        <f>IFERROR(_xll.qlIndexFixing(ONIndex3M,I2503,TRUE,_xll.ohTrigger(RecalcTrigger,Trigger3M)),NA())</f>
        <v>2.864898250272141E-2</v>
      </c>
      <c r="N2503" s="52">
        <f>IFERROR(_xll.qlIndexFixing(Index6M,$H2503,TRUE,_xll.ohTrigger(RecalcTrigger,Trigger6M)),NA())</f>
        <v>2.9651878610907897E-2</v>
      </c>
      <c r="O2503" s="52">
        <f>IFERROR(_xll.qlIndexFixing(ONIndex6M,I2503,TRUE,_xll.ohTrigger(RecalcTrigger,Trigger6M)),NA())</f>
        <v>2.9510229458153958E-2</v>
      </c>
      <c r="P2503" s="52">
        <f>IFERROR(_xll.qlIndexFixing(Index1Y,$H2503,TRUE,_xll.ohTrigger(RecalcTrigger,Trigger1Y)),NA())</f>
        <v>3.1068456222521825E-2</v>
      </c>
      <c r="Q2503" s="52">
        <f>IFERROR(_xll.qlIndexFixing(ONIndex1Y,I2503,TRUE,_xll.ohTrigger(RecalcTrigger,Trigger1Y)),NA())</f>
        <v>3.0756286623683238E-2</v>
      </c>
    </row>
    <row r="2504" spans="2:17" x14ac:dyDescent="0.2">
      <c r="B2504" s="46" t="s">
        <v>51</v>
      </c>
      <c r="D2504" s="49">
        <f>_xll.qlCalendarAdvance(LocalCalendar,$D2503,B2504,"f",FALSE)</f>
        <v>56871</v>
      </c>
      <c r="E2504" s="49">
        <f>_xll.qlInterestRateIndexValueDate(IndexON,D2504)</f>
        <v>56871</v>
      </c>
      <c r="F2504" s="52">
        <f>IFERROR(_xll.qlIndexFixing(IndexON,D2504,TRUE,_xll.ohTrigger(RecalcTrigger,TriggerON)),NA())</f>
        <v>2.6281038424622594E-2</v>
      </c>
      <c r="H2504" s="49">
        <f>_xll.qlCalendarAdvance(IborCalendar,$H2503,B2504,"f",FALSE)</f>
        <v>56857</v>
      </c>
      <c r="I2504" s="49">
        <f>_xll.qlInterestRateIndexValueDate(Index1M,$H2504)</f>
        <v>56859</v>
      </c>
      <c r="J2504" s="52">
        <f>IFERROR(_xll.qlIndexFixing(Index1M,$H2504,TRUE,_xll.ohTrigger(RecalcTrigger,Trigger1M)),NA())</f>
        <v>2.7514097258695691E-2</v>
      </c>
      <c r="K2504" s="52">
        <f>IFERROR(_xll.qlIndexFixing(ONIndex1M,I2504,TRUE,_xll.ohTrigger(RecalcTrigger,Trigger1M)),NA())</f>
        <v>2.7495364025655888E-2</v>
      </c>
      <c r="L2504" s="52">
        <f>IFERROR(_xll.qlIndexFixing(Index3M,H2504,TRUE,_xll.ohTrigger(RecalcTrigger,Trigger3M)),NA())</f>
        <v>2.8705163873420772E-2</v>
      </c>
      <c r="M2504" s="52">
        <f>IFERROR(_xll.qlIndexFixing(ONIndex3M,I2504,TRUE,_xll.ohTrigger(RecalcTrigger,Trigger3M)),NA())</f>
        <v>2.8642695557916653E-2</v>
      </c>
      <c r="N2504" s="52">
        <f>IFERROR(_xll.qlIndexFixing(Index6M,$H2504,TRUE,_xll.ohTrigger(RecalcTrigger,Trigger6M)),NA())</f>
        <v>2.9642547706707101E-2</v>
      </c>
      <c r="O2504" s="52">
        <f>IFERROR(_xll.qlIndexFixing(ONIndex6M,I2504,TRUE,_xll.ohTrigger(RecalcTrigger,Trigger6M)),NA())</f>
        <v>2.9503923202396365E-2</v>
      </c>
      <c r="P2504" s="52">
        <f>IFERROR(_xll.qlIndexFixing(Index1Y,$H2504,TRUE,_xll.ohTrigger(RecalcTrigger,Trigger1Y)),NA())</f>
        <v>3.1061871991176968E-2</v>
      </c>
      <c r="Q2504" s="52">
        <f>IFERROR(_xll.qlIndexFixing(ONIndex1Y,I2504,TRUE,_xll.ohTrigger(RecalcTrigger,Trigger1Y)),NA())</f>
        <v>3.0749556590432547E-2</v>
      </c>
    </row>
    <row r="2505" spans="2:17" x14ac:dyDescent="0.2">
      <c r="B2505" s="46" t="s">
        <v>51</v>
      </c>
      <c r="D2505" s="49">
        <f>_xll.qlCalendarAdvance(LocalCalendar,$D2504,B2505,"f",FALSE)</f>
        <v>56878</v>
      </c>
      <c r="E2505" s="49">
        <f>_xll.qlInterestRateIndexValueDate(IndexON,D2505)</f>
        <v>56878</v>
      </c>
      <c r="F2505" s="52">
        <f>IFERROR(_xll.qlIndexFixing(IndexON,D2505,TRUE,_xll.ohTrigger(RecalcTrigger,TriggerON)),NA())</f>
        <v>2.6277739195332828E-2</v>
      </c>
      <c r="H2505" s="49">
        <f>_xll.qlCalendarAdvance(IborCalendar,$H2504,B2505,"f",FALSE)</f>
        <v>56864</v>
      </c>
      <c r="I2505" s="49">
        <f>_xll.qlInterestRateIndexValueDate(Index1M,$H2505)</f>
        <v>56866</v>
      </c>
      <c r="J2505" s="52">
        <f>IFERROR(_xll.qlIndexFixing(Index1M,$H2505,TRUE,_xll.ohTrigger(RecalcTrigger,Trigger1M)),NA())</f>
        <v>2.750846694429205E-2</v>
      </c>
      <c r="K2505" s="52">
        <f>IFERROR(_xll.qlIndexFixing(ONIndex1M,I2505,TRUE,_xll.ohTrigger(RecalcTrigger,Trigger1M)),NA())</f>
        <v>2.7489115632812755E-2</v>
      </c>
      <c r="L2505" s="52">
        <f>IFERROR(_xll.qlIndexFixing(Index3M,H2505,TRUE,_xll.ohTrigger(RecalcTrigger,Trigger3M)),NA())</f>
        <v>2.869892351146788E-2</v>
      </c>
      <c r="M2505" s="52">
        <f>IFERROR(_xll.qlIndexFixing(ONIndex3M,I2505,TRUE,_xll.ohTrigger(RecalcTrigger,Trigger3M)),NA())</f>
        <v>2.863642086858853E-2</v>
      </c>
      <c r="N2505" s="52">
        <f>IFERROR(_xll.qlIndexFixing(Index6M,$H2505,TRUE,_xll.ohTrigger(RecalcTrigger,Trigger6M)),NA())</f>
        <v>2.9636319834584476E-2</v>
      </c>
      <c r="O2505" s="52">
        <f>IFERROR(_xll.qlIndexFixing(ONIndex6M,I2505,TRUE,_xll.ohTrigger(RecalcTrigger,Trigger6M)),NA())</f>
        <v>2.9497629139285664E-2</v>
      </c>
      <c r="P2505" s="52">
        <f>IFERROR(_xll.qlIndexFixing(Index1Y,$H2505,TRUE,_xll.ohTrigger(RecalcTrigger,Trigger1Y)),NA())</f>
        <v>3.1054436276398076E-2</v>
      </c>
      <c r="Q2505" s="52">
        <f>IFERROR(_xll.qlIndexFixing(ONIndex1Y,I2505,TRUE,_xll.ohTrigger(RecalcTrigger,Trigger1Y)),NA())</f>
        <v>3.0742839813457934E-2</v>
      </c>
    </row>
    <row r="2506" spans="2:17" x14ac:dyDescent="0.2">
      <c r="B2506" s="46" t="s">
        <v>51</v>
      </c>
      <c r="D2506" s="49">
        <f>_xll.qlCalendarAdvance(LocalCalendar,$D2505,B2506,"f",FALSE)</f>
        <v>56885</v>
      </c>
      <c r="E2506" s="49">
        <f>_xll.qlInterestRateIndexValueDate(IndexON,D2506)</f>
        <v>56885</v>
      </c>
      <c r="F2506" s="52">
        <f>IFERROR(_xll.qlIndexFixing(IndexON,D2506,TRUE,_xll.ohTrigger(RecalcTrigger,TriggerON)),NA())</f>
        <v>2.6274446431431286E-2</v>
      </c>
      <c r="H2506" s="49">
        <f>_xll.qlCalendarAdvance(IborCalendar,$H2505,B2506,"f",FALSE)</f>
        <v>56871</v>
      </c>
      <c r="I2506" s="49">
        <f>_xll.qlInterestRateIndexValueDate(Index1M,$H2506)</f>
        <v>56873</v>
      </c>
      <c r="J2506" s="52">
        <f>IFERROR(_xll.qlIndexFixing(Index1M,$H2506,TRUE,_xll.ohTrigger(RecalcTrigger,Trigger1M)),NA())</f>
        <v>2.7501637279739588E-2</v>
      </c>
      <c r="K2506" s="52">
        <f>IFERROR(_xll.qlIndexFixing(ONIndex1M,I2506,TRUE,_xll.ohTrigger(RecalcTrigger,Trigger1M)),NA())</f>
        <v>2.748287944404737E-2</v>
      </c>
      <c r="L2506" s="52">
        <f>IFERROR(_xll.qlIndexFixing(Index3M,H2506,TRUE,_xll.ohTrigger(RecalcTrigger,Trigger3M)),NA())</f>
        <v>2.8692695502443334E-2</v>
      </c>
      <c r="M2506" s="52">
        <f>IFERROR(_xll.qlIndexFixing(ONIndex3M,I2506,TRUE,_xll.ohTrigger(RecalcTrigger,Trigger3M)),NA())</f>
        <v>2.8630158434577169E-2</v>
      </c>
      <c r="N2506" s="52">
        <f>IFERROR(_xll.qlIndexFixing(Index6M,$H2506,TRUE,_xll.ohTrigger(RecalcTrigger,Trigger6M)),NA())</f>
        <v>2.9630104355888792E-2</v>
      </c>
      <c r="O2506" s="52">
        <f>IFERROR(_xll.qlIndexFixing(ONIndex6M,I2506,TRUE,_xll.ohTrigger(RecalcTrigger,Trigger6M)),NA())</f>
        <v>2.9491347268661983E-2</v>
      </c>
      <c r="P2506" s="52">
        <f>IFERROR(_xll.qlIndexFixing(Index1Y,$H2506,TRUE,_xll.ohTrigger(RecalcTrigger,Trigger1Y)),NA())</f>
        <v>3.1047879061198994E-2</v>
      </c>
      <c r="Q2506" s="52">
        <f>IFERROR(_xll.qlIndexFixing(ONIndex1Y,I2506,TRUE,_xll.ohTrigger(RecalcTrigger,Trigger1Y)),NA())</f>
        <v>3.0736136292439653E-2</v>
      </c>
    </row>
    <row r="2507" spans="2:17" x14ac:dyDescent="0.2">
      <c r="B2507" s="46" t="s">
        <v>51</v>
      </c>
      <c r="D2507" s="49">
        <f>_xll.qlCalendarAdvance(LocalCalendar,$D2506,B2507,"f",FALSE)</f>
        <v>56892</v>
      </c>
      <c r="E2507" s="49">
        <f>_xll.qlInterestRateIndexValueDate(IndexON,D2507)</f>
        <v>56892</v>
      </c>
      <c r="F2507" s="52">
        <f>IFERROR(_xll.qlIndexFixing(IndexON,D2507,TRUE,_xll.ohTrigger(RecalcTrigger,TriggerON)),NA())</f>
        <v>2.6271160133157778E-2</v>
      </c>
      <c r="H2507" s="49">
        <f>_xll.qlCalendarAdvance(IborCalendar,$H2506,B2507,"f",FALSE)</f>
        <v>56878</v>
      </c>
      <c r="I2507" s="49">
        <f>_xll.qlInterestRateIndexValueDate(Index1M,$H2507)</f>
        <v>56880</v>
      </c>
      <c r="J2507" s="52">
        <f>IFERROR(_xll.qlIndexFixing(Index1M,$H2507,TRUE,_xll.ohTrigger(RecalcTrigger,Trigger1M)),NA())</f>
        <v>2.7495425644598337E-2</v>
      </c>
      <c r="K2507" s="52">
        <f>IFERROR(_xll.qlIndexFixing(ONIndex1M,I2507,TRUE,_xll.ohTrigger(RecalcTrigger,Trigger1M)),NA())</f>
        <v>2.7476655459039989E-2</v>
      </c>
      <c r="L2507" s="52">
        <f>IFERROR(_xll.qlIndexFixing(Index3M,H2507,TRUE,_xll.ohTrigger(RecalcTrigger,Trigger3M)),NA())</f>
        <v>2.8686479846290042E-2</v>
      </c>
      <c r="M2507" s="52">
        <f>IFERROR(_xll.qlIndexFixing(ONIndex3M,I2507,TRUE,_xll.ohTrigger(RecalcTrigger,Trigger3M)),NA())</f>
        <v>2.8623908255882569E-2</v>
      </c>
      <c r="N2507" s="52">
        <f>IFERROR(_xll.qlIndexFixing(Index6M,$H2507,TRUE,_xll.ohTrigger(RecalcTrigger,Trigger6M)),NA())</f>
        <v>2.9623901270503666E-2</v>
      </c>
      <c r="O2507" s="52">
        <f>IFERROR(_xll.qlIndexFixing(ONIndex6M,I2507,TRUE,_xll.ohTrigger(RecalcTrigger,Trigger6M)),NA())</f>
        <v>2.9485077590445385E-2</v>
      </c>
      <c r="P2507" s="52">
        <f>IFERROR(_xll.qlIndexFixing(Index1Y,$H2507,TRUE,_xll.ohTrigger(RecalcTrigger,Trigger1Y)),NA())</f>
        <v>3.1041335563951469E-2</v>
      </c>
      <c r="Q2507" s="52">
        <f>IFERROR(_xll.qlIndexFixing(ONIndex1Y,I2507,TRUE,_xll.ohTrigger(RecalcTrigger,Trigger1Y)),NA())</f>
        <v>3.0729446027297769E-2</v>
      </c>
    </row>
    <row r="2508" spans="2:17" x14ac:dyDescent="0.2">
      <c r="B2508" s="46" t="s">
        <v>51</v>
      </c>
      <c r="D2508" s="49">
        <f>_xll.qlCalendarAdvance(LocalCalendar,$D2507,B2508,"f",FALSE)</f>
        <v>56899</v>
      </c>
      <c r="E2508" s="49">
        <f>_xll.qlInterestRateIndexValueDate(IndexON,D2508)</f>
        <v>56899</v>
      </c>
      <c r="F2508" s="52">
        <f>IFERROR(_xll.qlIndexFixing(IndexON,D2508,TRUE,_xll.ohTrigger(RecalcTrigger,TriggerON)),NA())</f>
        <v>2.6267880300192559E-2</v>
      </c>
      <c r="H2508" s="49">
        <f>_xll.qlCalendarAdvance(IborCalendar,$H2507,B2508,"f",FALSE)</f>
        <v>56885</v>
      </c>
      <c r="I2508" s="49">
        <f>_xll.qlInterestRateIndexValueDate(Index1M,$H2508)</f>
        <v>56887</v>
      </c>
      <c r="J2508" s="52">
        <f>IFERROR(_xll.qlIndexFixing(Index1M,$H2508,TRUE,_xll.ohTrigger(RecalcTrigger,Trigger1M)),NA())</f>
        <v>2.7487405679560657E-2</v>
      </c>
      <c r="K2508" s="52">
        <f>IFERROR(_xll.qlIndexFixing(ONIndex1M,I2508,TRUE,_xll.ohTrigger(RecalcTrigger,Trigger1M)),NA())</f>
        <v>2.7470443678190293E-2</v>
      </c>
      <c r="L2508" s="52">
        <f>IFERROR(_xll.qlIndexFixing(Index3M,H2508,TRUE,_xll.ohTrigger(RecalcTrigger,Trigger3M)),NA())</f>
        <v>2.8680276542951785E-2</v>
      </c>
      <c r="M2508" s="52">
        <f>IFERROR(_xll.qlIndexFixing(ONIndex3M,I2508,TRUE,_xll.ohTrigger(RecalcTrigger,Trigger3M)),NA())</f>
        <v>2.8617670332664602E-2</v>
      </c>
      <c r="N2508" s="52">
        <f>IFERROR(_xll.qlIndexFixing(Index6M,$H2508,TRUE,_xll.ohTrigger(RecalcTrigger,Trigger6M)),NA())</f>
        <v>2.9617710578315772E-2</v>
      </c>
      <c r="O2508" s="52">
        <f>IFERROR(_xll.qlIndexFixing(ONIndex6M,I2508,TRUE,_xll.ohTrigger(RecalcTrigger,Trigger6M)),NA())</f>
        <v>2.9478820105115489E-2</v>
      </c>
      <c r="P2508" s="52">
        <f>IFERROR(_xll.qlIndexFixing(Index1Y,$H2508,TRUE,_xll.ohTrigger(RecalcTrigger,Trigger1Y)),NA())</f>
        <v>3.1032206899840622E-2</v>
      </c>
      <c r="Q2508" s="52">
        <f>IFERROR(_xll.qlIndexFixing(ONIndex1Y,I2508,TRUE,_xll.ohTrigger(RecalcTrigger,Trigger1Y)),NA())</f>
        <v>3.0722769018272089E-2</v>
      </c>
    </row>
    <row r="2509" spans="2:17" x14ac:dyDescent="0.2">
      <c r="B2509" s="46" t="s">
        <v>51</v>
      </c>
      <c r="D2509" s="49">
        <f>_xll.qlCalendarAdvance(LocalCalendar,$D2508,B2509,"f",FALSE)</f>
        <v>56906</v>
      </c>
      <c r="E2509" s="49">
        <f>_xll.qlInterestRateIndexValueDate(IndexON,D2509)</f>
        <v>56906</v>
      </c>
      <c r="F2509" s="52">
        <f>IFERROR(_xll.qlIndexFixing(IndexON,D2509,TRUE,_xll.ohTrigger(RecalcTrigger,TriggerON)),NA())</f>
        <v>2.6264606932855372E-2</v>
      </c>
      <c r="H2509" s="49">
        <f>_xll.qlCalendarAdvance(IborCalendar,$H2508,B2509,"f",FALSE)</f>
        <v>56892</v>
      </c>
      <c r="I2509" s="49">
        <f>_xll.qlInterestRateIndexValueDate(Index1M,$H2509)</f>
        <v>56894</v>
      </c>
      <c r="J2509" s="52">
        <f>IFERROR(_xll.qlIndexFixing(Index1M,$H2509,TRUE,_xll.ohTrigger(RecalcTrigger,Trigger1M)),NA())</f>
        <v>2.7483039082902005E-2</v>
      </c>
      <c r="K2509" s="52">
        <f>IFERROR(_xll.qlIndexFixing(ONIndex1M,I2509,TRUE,_xll.ohTrigger(RecalcTrigger,Trigger1M)),NA())</f>
        <v>2.7464244101338409E-2</v>
      </c>
      <c r="L2509" s="52">
        <f>IFERROR(_xll.qlIndexFixing(Index3M,H2509,TRUE,_xll.ohTrigger(RecalcTrigger,Trigger3M)),NA())</f>
        <v>2.867478497008848E-2</v>
      </c>
      <c r="M2509" s="52">
        <f>IFERROR(_xll.qlIndexFixing(ONIndex3M,I2509,TRUE,_xll.ohTrigger(RecalcTrigger,Trigger3M)),NA())</f>
        <v>2.8611444664683461E-2</v>
      </c>
      <c r="N2509" s="52">
        <f>IFERROR(_xll.qlIndexFixing(Index6M,$H2509,TRUE,_xll.ohTrigger(RecalcTrigger,Trigger6M)),NA())</f>
        <v>2.9612307089509224E-2</v>
      </c>
      <c r="O2509" s="52">
        <f>IFERROR(_xll.qlIndexFixing(ONIndex6M,I2509,TRUE,_xll.ohTrigger(RecalcTrigger,Trigger6M)),NA())</f>
        <v>2.9472574812272612E-2</v>
      </c>
      <c r="P2509" s="52">
        <f>IFERROR(_xll.qlIndexFixing(Index1Y,$H2509,TRUE,_xll.ohTrigger(RecalcTrigger,Trigger1Y)),NA())</f>
        <v>3.1029156625333822E-2</v>
      </c>
      <c r="Q2509" s="52">
        <f>IFERROR(_xll.qlIndexFixing(ONIndex1Y,I2509,TRUE,_xll.ohTrigger(RecalcTrigger,Trigger1Y)),NA())</f>
        <v>3.0716105265282678E-2</v>
      </c>
    </row>
    <row r="2510" spans="2:17" x14ac:dyDescent="0.2">
      <c r="B2510" s="46" t="s">
        <v>51</v>
      </c>
      <c r="D2510" s="49">
        <f>_xll.qlCalendarAdvance(LocalCalendar,$D2509,B2510,"f",FALSE)</f>
        <v>56913</v>
      </c>
      <c r="E2510" s="49">
        <f>_xll.qlInterestRateIndexValueDate(IndexON,D2510)</f>
        <v>56913</v>
      </c>
      <c r="F2510" s="52">
        <f>IFERROR(_xll.qlIndexFixing(IndexON,D2510,TRUE,_xll.ohTrigger(RecalcTrigger,TriggerON)),NA())</f>
        <v>2.6261340030986347E-2</v>
      </c>
      <c r="H2510" s="49">
        <f>_xll.qlCalendarAdvance(IborCalendar,$H2509,B2510,"f",FALSE)</f>
        <v>56899</v>
      </c>
      <c r="I2510" s="49">
        <f>_xll.qlInterestRateIndexValueDate(Index1M,$H2510)</f>
        <v>56901</v>
      </c>
      <c r="J2510" s="52">
        <f>IFERROR(_xll.qlIndexFixing(Index1M,$H2510,TRUE,_xll.ohTrigger(RecalcTrigger,Trigger1M)),NA())</f>
        <v>2.7476864156301961E-2</v>
      </c>
      <c r="K2510" s="52">
        <f>IFERROR(_xll.qlIndexFixing(ONIndex1M,I2510,TRUE,_xll.ohTrigger(RecalcTrigger,Trigger1M)),NA())</f>
        <v>2.7458056728404401E-2</v>
      </c>
      <c r="L2510" s="52">
        <f>IFERROR(_xll.qlIndexFixing(Index3M,H2510,TRUE,_xll.ohTrigger(RecalcTrigger,Trigger3M)),NA())</f>
        <v>2.8668606764293694E-2</v>
      </c>
      <c r="M2510" s="52">
        <f>IFERROR(_xll.qlIndexFixing(ONIndex3M,I2510,TRUE,_xll.ohTrigger(RecalcTrigger,Trigger3M)),NA())</f>
        <v>2.8605231252099017E-2</v>
      </c>
      <c r="N2510" s="52">
        <f>IFERROR(_xll.qlIndexFixing(Index6M,$H2510,TRUE,_xll.ohTrigger(RecalcTrigger,Trigger6M)),NA())</f>
        <v>2.9606141565264629E-2</v>
      </c>
      <c r="O2510" s="52">
        <f>IFERROR(_xll.qlIndexFixing(ONIndex6M,I2510,TRUE,_xll.ohTrigger(RecalcTrigger,Trigger6M)),NA())</f>
        <v>2.9466341711916755E-2</v>
      </c>
      <c r="P2510" s="52">
        <f>IFERROR(_xll.qlIndexFixing(Index1Y,$H2510,TRUE,_xll.ohTrigger(RecalcTrigger,Trigger1Y)),NA())</f>
        <v>3.1021787377261235E-2</v>
      </c>
      <c r="Q2510" s="52">
        <f>IFERROR(_xll.qlIndexFixing(ONIndex1Y,I2510,TRUE,_xll.ohTrigger(RecalcTrigger,Trigger1Y)),NA())</f>
        <v>3.0709454768169664E-2</v>
      </c>
    </row>
    <row r="2511" spans="2:17" x14ac:dyDescent="0.2">
      <c r="B2511" s="46" t="s">
        <v>51</v>
      </c>
      <c r="D2511" s="49">
        <f>_xll.qlCalendarAdvance(LocalCalendar,$D2510,B2511,"f",FALSE)</f>
        <v>56920</v>
      </c>
      <c r="E2511" s="49">
        <f>_xll.qlInterestRateIndexValueDate(IndexON,D2511)</f>
        <v>56920</v>
      </c>
      <c r="F2511" s="52">
        <f>IFERROR(_xll.qlIndexFixing(IndexON,D2511,TRUE,_xll.ohTrigger(RecalcTrigger,TriggerON)),NA())</f>
        <v>2.625807959442561E-2</v>
      </c>
      <c r="H2511" s="49">
        <f>_xll.qlCalendarAdvance(IborCalendar,$H2510,B2511,"f",FALSE)</f>
        <v>56906</v>
      </c>
      <c r="I2511" s="49">
        <f>_xll.qlInterestRateIndexValueDate(Index1M,$H2511)</f>
        <v>56908</v>
      </c>
      <c r="J2511" s="52">
        <f>IFERROR(_xll.qlIndexFixing(Index1M,$H2511,TRUE,_xll.ohTrigger(RecalcTrigger,Trigger1M)),NA())</f>
        <v>2.747070146583902E-2</v>
      </c>
      <c r="K2511" s="52">
        <f>IFERROR(_xll.qlIndexFixing(ONIndex1M,I2511,TRUE,_xll.ohTrigger(RecalcTrigger,Trigger1M)),NA())</f>
        <v>2.7451881559548141E-2</v>
      </c>
      <c r="L2511" s="52">
        <f>IFERROR(_xll.qlIndexFixing(Index3M,H2511,TRUE,_xll.ohTrigger(RecalcTrigger,Trigger3M)),NA())</f>
        <v>2.8662440912218694E-2</v>
      </c>
      <c r="M2511" s="52">
        <f>IFERROR(_xll.qlIndexFixing(ONIndex3M,I2511,TRUE,_xll.ohTrigger(RecalcTrigger,Trigger3M)),NA())</f>
        <v>2.8599030094831335E-2</v>
      </c>
      <c r="N2511" s="52">
        <f>IFERROR(_xll.qlIndexFixing(Index6M,$H2511,TRUE,_xll.ohTrigger(RecalcTrigger,Trigger6M)),NA())</f>
        <v>2.959998843498305E-2</v>
      </c>
      <c r="O2511" s="52">
        <f>IFERROR(_xll.qlIndexFixing(ONIndex6M,I2511,TRUE,_xll.ohTrigger(RecalcTrigger,Trigger6M)),NA())</f>
        <v>2.9460120804287726E-2</v>
      </c>
      <c r="P2511" s="52">
        <f>IFERROR(_xll.qlIndexFixing(Index1Y,$H2511,TRUE,_xll.ohTrigger(RecalcTrigger,Trigger1Y)),NA())</f>
        <v>3.101529874916532E-2</v>
      </c>
      <c r="Q2511" s="52">
        <f>IFERROR(_xll.qlIndexFixing(ONIndex1Y,I2511,TRUE,_xll.ohTrigger(RecalcTrigger,Trigger1Y)),NA())</f>
        <v>3.070281752725279E-2</v>
      </c>
    </row>
    <row r="2512" spans="2:17" x14ac:dyDescent="0.2">
      <c r="B2512" s="46" t="s">
        <v>51</v>
      </c>
      <c r="D2512" s="49">
        <f>_xll.qlCalendarAdvance(LocalCalendar,$D2511,B2512,"f",FALSE)</f>
        <v>56927</v>
      </c>
      <c r="E2512" s="49">
        <f>_xll.qlInterestRateIndexValueDate(IndexON,D2512)</f>
        <v>56927</v>
      </c>
      <c r="F2512" s="52">
        <f>IFERROR(_xll.qlIndexFixing(IndexON,D2512,TRUE,_xll.ohTrigger(RecalcTrigger,TriggerON)),NA())</f>
        <v>2.6254825623572842E-2</v>
      </c>
      <c r="H2512" s="49">
        <f>_xll.qlCalendarAdvance(IborCalendar,$H2511,B2512,"f",FALSE)</f>
        <v>56913</v>
      </c>
      <c r="I2512" s="49">
        <f>_xll.qlInterestRateIndexValueDate(Index1M,$H2512)</f>
        <v>56915</v>
      </c>
      <c r="J2512" s="52">
        <f>IFERROR(_xll.qlIndexFixing(Index1M,$H2512,TRUE,_xll.ohTrigger(RecalcTrigger,Trigger1M)),NA())</f>
        <v>2.7464551011495697E-2</v>
      </c>
      <c r="K2512" s="52">
        <f>IFERROR(_xll.qlIndexFixing(ONIndex1M,I2512,TRUE,_xll.ohTrigger(RecalcTrigger,Trigger1M)),NA())</f>
        <v>2.7445718594689694E-2</v>
      </c>
      <c r="L2512" s="52">
        <f>IFERROR(_xll.qlIndexFixing(Index3M,H2512,TRUE,_xll.ohTrigger(RecalcTrigger,Trigger3M)),NA())</f>
        <v>2.8656287413809611E-2</v>
      </c>
      <c r="M2512" s="52">
        <f>IFERROR(_xll.qlIndexFixing(ONIndex3M,I2512,TRUE,_xll.ohTrigger(RecalcTrigger,Trigger3M)),NA())</f>
        <v>2.859284119296035E-2</v>
      </c>
      <c r="N2512" s="52">
        <f>IFERROR(_xll.qlIndexFixing(Index6M,$H2512,TRUE,_xll.ohTrigger(RecalcTrigger,Trigger6M)),NA())</f>
        <v>2.9593847698546987E-2</v>
      </c>
      <c r="O2512" s="52">
        <f>IFERROR(_xll.qlIndexFixing(ONIndex6M,I2512,TRUE,_xll.ohTrigger(RecalcTrigger,Trigger6M)),NA())</f>
        <v>2.9453912089145717E-2</v>
      </c>
      <c r="P2512" s="52">
        <f>IFERROR(_xll.qlIndexFixing(Index1Y,$H2512,TRUE,_xll.ohTrigger(RecalcTrigger,Trigger1Y)),NA())</f>
        <v>3.1008823837694637E-2</v>
      </c>
      <c r="Q2512" s="52">
        <f>IFERROR(_xll.qlIndexFixing(ONIndex1Y,I2512,TRUE,_xll.ohTrigger(RecalcTrigger,Trigger1Y)),NA())</f>
        <v>3.0696193542292249E-2</v>
      </c>
    </row>
    <row r="2513" spans="2:17" x14ac:dyDescent="0.2">
      <c r="B2513" s="46" t="s">
        <v>51</v>
      </c>
      <c r="D2513" s="49">
        <f>_xll.qlCalendarAdvance(LocalCalendar,$D2512,B2513,"f",FALSE)</f>
        <v>56934</v>
      </c>
      <c r="E2513" s="49">
        <f>_xll.qlInterestRateIndexValueDate(IndexON,D2513)</f>
        <v>56934</v>
      </c>
      <c r="F2513" s="52">
        <f>IFERROR(_xll.qlIndexFixing(IndexON,D2513,TRUE,_xll.ohTrigger(RecalcTrigger,TriggerON)),NA())</f>
        <v>2.6251578118188235E-2</v>
      </c>
      <c r="H2513" s="49">
        <f>_xll.qlCalendarAdvance(IborCalendar,$H2512,B2513,"f",FALSE)</f>
        <v>56920</v>
      </c>
      <c r="I2513" s="49">
        <f>_xll.qlInterestRateIndexValueDate(Index1M,$H2513)</f>
        <v>56922</v>
      </c>
      <c r="J2513" s="52">
        <f>IFERROR(_xll.qlIndexFixing(Index1M,$H2513,TRUE,_xll.ohTrigger(RecalcTrigger,Trigger1M)),NA())</f>
        <v>2.7458412793252007E-2</v>
      </c>
      <c r="K2513" s="52">
        <f>IFERROR(_xll.qlIndexFixing(ONIndex1M,I2513,TRUE,_xll.ohTrigger(RecalcTrigger,Trigger1M)),NA())</f>
        <v>2.7439567833829059E-2</v>
      </c>
      <c r="L2513" s="52">
        <f>IFERROR(_xll.qlIndexFixing(Index3M,H2513,TRUE,_xll.ohTrigger(RecalcTrigger,Trigger3M)),NA())</f>
        <v>2.8650146269007359E-2</v>
      </c>
      <c r="M2513" s="52">
        <f>IFERROR(_xll.qlIndexFixing(ONIndex3M,I2513,TRUE,_xll.ohTrigger(RecalcTrigger,Trigger3M)),NA())</f>
        <v>2.8586664546406126E-2</v>
      </c>
      <c r="N2513" s="52">
        <f>IFERROR(_xll.qlIndexFixing(Index6M,$H2513,TRUE,_xll.ohTrigger(RecalcTrigger,Trigger6M)),NA())</f>
        <v>2.9586943011328859E-2</v>
      </c>
      <c r="O2513" s="52">
        <f>IFERROR(_xll.qlIndexFixing(ONIndex6M,I2513,TRUE,_xll.ohTrigger(RecalcTrigger,Trigger6M)),NA())</f>
        <v>2.9447715566730537E-2</v>
      </c>
      <c r="P2513" s="52">
        <f>IFERROR(_xll.qlIndexFixing(Index1Y,$H2513,TRUE,_xll.ohTrigger(RecalcTrigger,Trigger1Y)),NA())</f>
        <v>3.1002362642587215E-2</v>
      </c>
      <c r="Q2513" s="52">
        <f>IFERROR(_xll.qlIndexFixing(ONIndex1Y,I2513,TRUE,_xll.ohTrigger(RecalcTrigger,Trigger1Y)),NA())</f>
        <v>3.0689582813208105E-2</v>
      </c>
    </row>
    <row r="2514" spans="2:17" x14ac:dyDescent="0.2">
      <c r="B2514" s="46" t="s">
        <v>51</v>
      </c>
      <c r="D2514" s="49">
        <f>_xll.qlCalendarAdvance(LocalCalendar,$D2513,B2514,"f",FALSE)</f>
        <v>56941</v>
      </c>
      <c r="E2514" s="49">
        <f>_xll.qlInterestRateIndexValueDate(IndexON,D2514)</f>
        <v>56941</v>
      </c>
      <c r="F2514" s="52">
        <f>IFERROR(_xll.qlIndexFixing(IndexON,D2514,TRUE,_xll.ohTrigger(RecalcTrigger,TriggerON)),NA())</f>
        <v>2.6248337078111916E-2</v>
      </c>
      <c r="H2514" s="49">
        <f>_xll.qlCalendarAdvance(IborCalendar,$H2513,B2514,"f",FALSE)</f>
        <v>56927</v>
      </c>
      <c r="I2514" s="49">
        <f>_xll.qlInterestRateIndexValueDate(Index1M,$H2514)</f>
        <v>56930</v>
      </c>
      <c r="J2514" s="52">
        <f>IFERROR(_xll.qlIndexFixing(Index1M,$H2514,TRUE,_xll.ohTrigger(RecalcTrigger,Trigger1M)),NA())</f>
        <v>2.745080325844812E-2</v>
      </c>
      <c r="K2514" s="52">
        <f>IFERROR(_xll.qlIndexFixing(ONIndex1M,I2514,TRUE,_xll.ohTrigger(RecalcTrigger,Trigger1M)),NA())</f>
        <v>2.7433768050455498E-2</v>
      </c>
      <c r="L2514" s="52">
        <f>IFERROR(_xll.qlIndexFixing(Index3M,H2514,TRUE,_xll.ohTrigger(RecalcTrigger,Trigger3M)),NA())</f>
        <v>2.8644545981352406E-2</v>
      </c>
      <c r="M2514" s="52">
        <f>IFERROR(_xll.qlIndexFixing(ONIndex3M,I2514,TRUE,_xll.ohTrigger(RecalcTrigger,Trigger3M)),NA())</f>
        <v>2.858101002960467E-2</v>
      </c>
      <c r="N2514" s="52">
        <f>IFERROR(_xll.qlIndexFixing(Index6M,$H2514,TRUE,_xll.ohTrigger(RecalcTrigger,Trigger6M)),NA())</f>
        <v>2.957995392535033E-2</v>
      </c>
      <c r="O2514" s="52">
        <f>IFERROR(_xll.qlIndexFixing(ONIndex6M,I2514,TRUE,_xll.ohTrigger(RecalcTrigger,Trigger6M)),NA())</f>
        <v>2.9442174172986668E-2</v>
      </c>
      <c r="P2514" s="52">
        <f>IFERROR(_xll.qlIndexFixing(Index1Y,$H2514,TRUE,_xll.ohTrigger(RecalcTrigger,Trigger1Y)),NA())</f>
        <v>3.0994126188066247E-2</v>
      </c>
      <c r="Q2514" s="52">
        <f>IFERROR(_xll.qlIndexFixing(ONIndex1Y,I2514,TRUE,_xll.ohTrigger(RecalcTrigger,Trigger1Y)),NA())</f>
        <v>3.0683717752983952E-2</v>
      </c>
    </row>
    <row r="2515" spans="2:17" x14ac:dyDescent="0.2">
      <c r="B2515" s="46" t="s">
        <v>51</v>
      </c>
      <c r="D2515" s="49">
        <f>_xll.qlCalendarAdvance(LocalCalendar,$D2514,B2515,"f",FALSE)</f>
        <v>56948</v>
      </c>
      <c r="E2515" s="49">
        <f>_xll.qlInterestRateIndexValueDate(IndexON,D2515)</f>
        <v>56948</v>
      </c>
      <c r="F2515" s="52">
        <f>IFERROR(_xll.qlIndexFixing(IndexON,D2515,TRUE,_xll.ohTrigger(RecalcTrigger,TriggerON)),NA())</f>
        <v>2.6245102503503759E-2</v>
      </c>
      <c r="H2515" s="49">
        <f>_xll.qlCalendarAdvance(IborCalendar,$H2514,B2515,"f",FALSE)</f>
        <v>56934</v>
      </c>
      <c r="I2515" s="49">
        <f>_xll.qlInterestRateIndexValueDate(Index1M,$H2515)</f>
        <v>56936</v>
      </c>
      <c r="J2515" s="52">
        <f>IFERROR(_xll.qlIndexFixing(Index1M,$H2515,TRUE,_xll.ohTrigger(RecalcTrigger,Trigger1M)),NA())</f>
        <v>2.7446173064978596E-2</v>
      </c>
      <c r="K2515" s="52">
        <f>IFERROR(_xll.qlIndexFixing(ONIndex1M,I2515,TRUE,_xll.ohTrigger(RecalcTrigger,Trigger1M)),NA())</f>
        <v>2.7427302923941355E-2</v>
      </c>
      <c r="L2515" s="52">
        <f>IFERROR(_xll.qlIndexFixing(Index3M,H2515,TRUE,_xll.ohTrigger(RecalcTrigger,Trigger3M)),NA())</f>
        <v>2.8637901039990501E-2</v>
      </c>
      <c r="M2515" s="52">
        <f>IFERROR(_xll.qlIndexFixing(ONIndex3M,I2515,TRUE,_xll.ohTrigger(RecalcTrigger,Trigger3M)),NA())</f>
        <v>2.8574348019407836E-2</v>
      </c>
      <c r="N2515" s="52">
        <f>IFERROR(_xll.qlIndexFixing(Index6M,$H2515,TRUE,_xll.ohTrigger(RecalcTrigger,Trigger6M)),NA())</f>
        <v>2.9574722732919886E-2</v>
      </c>
      <c r="O2515" s="52">
        <f>IFERROR(_xll.qlIndexFixing(ONIndex6M,I2515,TRUE,_xll.ohTrigger(RecalcTrigger,Trigger6M)),NA())</f>
        <v>2.9435359099441172E-2</v>
      </c>
      <c r="P2515" s="52">
        <f>IFERROR(_xll.qlIndexFixing(Index1Y,$H2515,TRUE,_xll.ohTrigger(RecalcTrigger,Trigger1Y)),NA())</f>
        <v>3.0989481400409958E-2</v>
      </c>
      <c r="Q2515" s="52">
        <f>IFERROR(_xll.qlIndexFixing(ONIndex1Y,I2515,TRUE,_xll.ohTrigger(RecalcTrigger,Trigger1Y)),NA())</f>
        <v>3.0676401123228558E-2</v>
      </c>
    </row>
    <row r="2516" spans="2:17" x14ac:dyDescent="0.2">
      <c r="B2516" s="46" t="s">
        <v>51</v>
      </c>
      <c r="D2516" s="49">
        <f>_xll.qlCalendarAdvance(LocalCalendar,$D2515,B2516,"f",FALSE)</f>
        <v>56955</v>
      </c>
      <c r="E2516" s="49">
        <f>_xll.qlInterestRateIndexValueDate(IndexON,D2516)</f>
        <v>56955</v>
      </c>
      <c r="F2516" s="52">
        <f>IFERROR(_xll.qlIndexFixing(IndexON,D2516,TRUE,_xll.ohTrigger(RecalcTrigger,TriggerON)),NA())</f>
        <v>2.624187439460357E-2</v>
      </c>
      <c r="H2516" s="49">
        <f>_xll.qlCalendarAdvance(IborCalendar,$H2515,B2516,"f",FALSE)</f>
        <v>56941</v>
      </c>
      <c r="I2516" s="49">
        <f>_xll.qlInterestRateIndexValueDate(Index1M,$H2516)</f>
        <v>56944</v>
      </c>
      <c r="J2516" s="52">
        <f>IFERROR(_xll.qlIndexFixing(Index1M,$H2516,TRUE,_xll.ohTrigger(RecalcTrigger,Trigger1M)),NA())</f>
        <v>2.7439811208812257E-2</v>
      </c>
      <c r="K2516" s="52">
        <f>IFERROR(_xll.qlIndexFixing(ONIndex1M,I2516,TRUE,_xll.ohTrigger(RecalcTrigger,Trigger1M)),NA())</f>
        <v>2.7421532658316039E-2</v>
      </c>
      <c r="L2516" s="52">
        <f>IFERROR(_xll.qlIndexFixing(Index3M,H2516,TRUE,_xll.ohTrigger(RecalcTrigger,Trigger3M)),NA())</f>
        <v>2.8632330582232104E-2</v>
      </c>
      <c r="M2516" s="52">
        <f>IFERROR(_xll.qlIndexFixing(ONIndex3M,I2516,TRUE,_xll.ohTrigger(RecalcTrigger,Trigger3M)),NA())</f>
        <v>2.8568723066264567E-2</v>
      </c>
      <c r="N2516" s="52">
        <f>IFERROR(_xll.qlIndexFixing(Index6M,$H2516,TRUE,_xll.ohTrigger(RecalcTrigger,Trigger6M)),NA())</f>
        <v>2.9567761972279477E-2</v>
      </c>
      <c r="O2516" s="52">
        <f>IFERROR(_xll.qlIndexFixing(ONIndex6M,I2516,TRUE,_xll.ohTrigger(RecalcTrigger,Trigger6M)),NA())</f>
        <v>2.9429847042603541E-2</v>
      </c>
      <c r="P2516" s="52">
        <f>IFERROR(_xll.qlIndexFixing(Index1Y,$H2516,TRUE,_xll.ohTrigger(RecalcTrigger,Trigger1Y)),NA())</f>
        <v>3.0981275425866046E-2</v>
      </c>
      <c r="Q2516" s="52">
        <f>IFERROR(_xll.qlIndexFixing(ONIndex1Y,I2516,TRUE,_xll.ohTrigger(RecalcTrigger,Trigger1Y)),NA())</f>
        <v>3.0670567909343305E-2</v>
      </c>
    </row>
    <row r="2517" spans="2:17" x14ac:dyDescent="0.2">
      <c r="B2517" s="46" t="s">
        <v>51</v>
      </c>
      <c r="D2517" s="49">
        <f>_xll.qlCalendarAdvance(LocalCalendar,$D2516,B2517,"f",FALSE)</f>
        <v>56962</v>
      </c>
      <c r="E2517" s="49">
        <f>_xll.qlInterestRateIndexValueDate(IndexON,D2517)</f>
        <v>56962</v>
      </c>
      <c r="F2517" s="52">
        <f>IFERROR(_xll.qlIndexFixing(IndexON,D2517,TRUE,_xll.ohTrigger(RecalcTrigger,TriggerON)),NA())</f>
        <v>2.6238652751171543E-2</v>
      </c>
      <c r="H2517" s="49">
        <f>_xll.qlCalendarAdvance(IborCalendar,$H2516,B2517,"f",FALSE)</f>
        <v>56948</v>
      </c>
      <c r="I2517" s="49">
        <f>_xll.qlInterestRateIndexValueDate(Index1M,$H2517)</f>
        <v>56950</v>
      </c>
      <c r="J2517" s="52">
        <f>IFERROR(_xll.qlIndexFixing(Index1M,$H2517,TRUE,_xll.ohTrigger(RecalcTrigger,Trigger1M)),NA())</f>
        <v>2.7434592932150569E-2</v>
      </c>
      <c r="K2517" s="52">
        <f>IFERROR(_xll.qlIndexFixing(ONIndex1M,I2517,TRUE,_xll.ohTrigger(RecalcTrigger,Trigger1M)),NA())</f>
        <v>2.7415086830204771E-2</v>
      </c>
      <c r="L2517" s="52">
        <f>IFERROR(_xll.qlIndexFixing(Index3M,H2517,TRUE,_xll.ohTrigger(RecalcTrigger,Trigger3M)),NA())</f>
        <v>2.8625002680038265E-2</v>
      </c>
      <c r="M2517" s="52">
        <f>IFERROR(_xll.qlIndexFixing(ONIndex3M,I2517,TRUE,_xll.ohTrigger(RecalcTrigger,Trigger3M)),NA())</f>
        <v>2.8562080513916399E-2</v>
      </c>
      <c r="N2517" s="52">
        <f>IFERROR(_xll.qlIndexFixing(Index6M,$H2517,TRUE,_xll.ohTrigger(RecalcTrigger,Trigger6M)),NA())</f>
        <v>2.9563329920077881E-2</v>
      </c>
      <c r="O2517" s="52">
        <f>IFERROR(_xll.qlIndexFixing(ONIndex6M,I2517,TRUE,_xll.ohTrigger(RecalcTrigger,Trigger6M)),NA())</f>
        <v>2.9423051402579503E-2</v>
      </c>
      <c r="P2517" s="52">
        <f>IFERROR(_xll.qlIndexFixing(Index1Y,$H2517,TRUE,_xll.ohTrigger(RecalcTrigger,Trigger1Y)),NA())</f>
        <v>3.0976655020536533E-2</v>
      </c>
      <c r="Q2517" s="52">
        <f>IFERROR(_xll.qlIndexFixing(ONIndex1Y,I2517,TRUE,_xll.ohTrigger(RecalcTrigger,Trigger1Y)),NA())</f>
        <v>3.0663272457474022E-2</v>
      </c>
    </row>
    <row r="2518" spans="2:17" x14ac:dyDescent="0.2">
      <c r="B2518" s="46" t="s">
        <v>51</v>
      </c>
      <c r="D2518" s="49">
        <f>_xll.qlCalendarAdvance(LocalCalendar,$D2517,B2518,"f",FALSE)</f>
        <v>56969</v>
      </c>
      <c r="E2518" s="49">
        <f>_xll.qlInterestRateIndexValueDate(IndexON,D2518)</f>
        <v>56969</v>
      </c>
      <c r="F2518" s="52">
        <f>IFERROR(_xll.qlIndexFixing(IndexON,D2518,TRUE,_xll.ohTrigger(RecalcTrigger,TriggerON)),NA())</f>
        <v>2.6235437573047804E-2</v>
      </c>
      <c r="H2518" s="49">
        <f>_xll.qlCalendarAdvance(IborCalendar,$H2517,B2518,"f",FALSE)</f>
        <v>56955</v>
      </c>
      <c r="I2518" s="49">
        <f>_xll.qlInterestRateIndexValueDate(Index1M,$H2518)</f>
        <v>56957</v>
      </c>
      <c r="J2518" s="52">
        <f>IFERROR(_xll.qlIndexFixing(Index1M,$H2518,TRUE,_xll.ohTrigger(RecalcTrigger,Trigger1M)),NA())</f>
        <v>2.7427905242821127E-2</v>
      </c>
      <c r="K2518" s="52">
        <f>IFERROR(_xll.qlIndexFixing(ONIndex1M,I2518,TRUE,_xll.ohTrigger(RecalcTrigger,Trigger1M)),NA())</f>
        <v>2.7408997089253262E-2</v>
      </c>
      <c r="L2518" s="52">
        <f>IFERROR(_xll.qlIndexFixing(Index3M,H2518,TRUE,_xll.ohTrigger(RecalcTrigger,Trigger3M)),NA())</f>
        <v>2.8618922901682779E-2</v>
      </c>
      <c r="M2518" s="52">
        <f>IFERROR(_xll.qlIndexFixing(ONIndex3M,I2518,TRUE,_xll.ohTrigger(RecalcTrigger,Trigger3M)),NA())</f>
        <v>2.8555965144105855E-2</v>
      </c>
      <c r="N2518" s="52">
        <f>IFERROR(_xll.qlIndexFixing(Index6M,$H2518,TRUE,_xll.ohTrigger(RecalcTrigger,Trigger6M)),NA())</f>
        <v>2.9557263544331223E-2</v>
      </c>
      <c r="O2518" s="52">
        <f>IFERROR(_xll.qlIndexFixing(ONIndex6M,I2518,TRUE,_xll.ohTrigger(RecalcTrigger,Trigger6M)),NA())</f>
        <v>2.9416915842839231E-2</v>
      </c>
      <c r="P2518" s="52">
        <f>IFERROR(_xll.qlIndexFixing(Index1Y,$H2518,TRUE,_xll.ohTrigger(RecalcTrigger,Trigger1Y)),NA())</f>
        <v>3.0970262403310744E-2</v>
      </c>
      <c r="Q2518" s="52">
        <f>IFERROR(_xll.qlIndexFixing(ONIndex1Y,I2518,TRUE,_xll.ohTrigger(RecalcTrigger,Trigger1Y)),NA())</f>
        <v>3.0656728008571221E-2</v>
      </c>
    </row>
    <row r="2519" spans="2:17" x14ac:dyDescent="0.2">
      <c r="B2519" s="46" t="s">
        <v>51</v>
      </c>
      <c r="D2519" s="49">
        <f>_xll.qlCalendarAdvance(LocalCalendar,$D2518,B2519,"f",FALSE)</f>
        <v>56976</v>
      </c>
      <c r="E2519" s="49">
        <f>_xll.qlInterestRateIndexValueDate(IndexON,D2519)</f>
        <v>56976</v>
      </c>
      <c r="F2519" s="52">
        <f>IFERROR(_xll.qlIndexFixing(IndexON,D2519,TRUE,_xll.ohTrigger(RecalcTrigger,TriggerON)),NA())</f>
        <v>2.6232228860392226E-2</v>
      </c>
      <c r="H2519" s="49">
        <f>_xll.qlCalendarAdvance(IborCalendar,$H2518,B2519,"f",FALSE)</f>
        <v>56962</v>
      </c>
      <c r="I2519" s="49">
        <f>_xll.qlInterestRateIndexValueDate(Index1M,$H2519)</f>
        <v>56964</v>
      </c>
      <c r="J2519" s="52">
        <f>IFERROR(_xll.qlIndexFixing(Index1M,$H2519,TRUE,_xll.ohTrigger(RecalcTrigger,Trigger1M)),NA())</f>
        <v>2.7422451916202822E-2</v>
      </c>
      <c r="K2519" s="52">
        <f>IFERROR(_xll.qlIndexFixing(ONIndex1M,I2519,TRUE,_xll.ohTrigger(RecalcTrigger,Trigger1M)),NA())</f>
        <v>2.7402919552299565E-2</v>
      </c>
      <c r="L2519" s="52">
        <f>IFERROR(_xll.qlIndexFixing(Index3M,H2519,TRUE,_xll.ohTrigger(RecalcTrigger,Trigger3M)),NA())</f>
        <v>2.8612855475515137E-2</v>
      </c>
      <c r="M2519" s="52">
        <f>IFERROR(_xll.qlIndexFixing(ONIndex3M,I2519,TRUE,_xll.ohTrigger(RecalcTrigger,Trigger3M)),NA())</f>
        <v>2.8549862029771944E-2</v>
      </c>
      <c r="N2519" s="52">
        <f>IFERROR(_xll.qlIndexFixing(Index6M,$H2519,TRUE,_xll.ohTrigger(RecalcTrigger,Trigger6M)),NA())</f>
        <v>2.9551209561637273E-2</v>
      </c>
      <c r="O2519" s="52">
        <f>IFERROR(_xll.qlIndexFixing(ONIndex6M,I2519,TRUE,_xll.ohTrigger(RecalcTrigger,Trigger6M)),NA())</f>
        <v>2.9410792475985659E-2</v>
      </c>
      <c r="P2519" s="52">
        <f>IFERROR(_xll.qlIndexFixing(Index1Y,$H2519,TRUE,_xll.ohTrigger(RecalcTrigger,Trigger1Y)),NA())</f>
        <v>3.0963883500879041E-2</v>
      </c>
      <c r="Q2519" s="52">
        <f>IFERROR(_xll.qlIndexFixing(ONIndex1Y,I2519,TRUE,_xll.ohTrigger(RecalcTrigger,Trigger1Y)),NA())</f>
        <v>3.0650196815704689E-2</v>
      </c>
    </row>
    <row r="2520" spans="2:17" x14ac:dyDescent="0.2">
      <c r="B2520" s="46" t="s">
        <v>51</v>
      </c>
      <c r="D2520" s="49">
        <f>_xll.qlCalendarAdvance(LocalCalendar,$D2519,B2520,"f",FALSE)</f>
        <v>56983</v>
      </c>
      <c r="E2520" s="49">
        <f>_xll.qlInterestRateIndexValueDate(IndexON,D2520)</f>
        <v>56983</v>
      </c>
      <c r="F2520" s="52">
        <f>IFERROR(_xll.qlIndexFixing(IndexON,D2520,TRUE,_xll.ohTrigger(RecalcTrigger,TriggerON)),NA())</f>
        <v>2.6229026613364681E-2</v>
      </c>
      <c r="H2520" s="49">
        <f>_xll.qlCalendarAdvance(IborCalendar,$H2519,B2520,"f",FALSE)</f>
        <v>56969</v>
      </c>
      <c r="I2520" s="49">
        <f>_xll.qlInterestRateIndexValueDate(Index1M,$H2520)</f>
        <v>56971</v>
      </c>
      <c r="J2520" s="52">
        <f>IFERROR(_xll.qlIndexFixing(Index1M,$H2520,TRUE,_xll.ohTrigger(RecalcTrigger,Trigger1M)),NA())</f>
        <v>2.7415787874649766E-2</v>
      </c>
      <c r="K2520" s="52">
        <f>IFERROR(_xll.qlIndexFixing(ONIndex1M,I2520,TRUE,_xll.ohTrigger(RecalcTrigger,Trigger1M)),NA())</f>
        <v>2.7399903469769171E-2</v>
      </c>
      <c r="L2520" s="52">
        <f>IFERROR(_xll.qlIndexFixing(Index3M,H2520,TRUE,_xll.ohTrigger(RecalcTrigger,Trigger3M)),NA())</f>
        <v>2.8606800401474727E-2</v>
      </c>
      <c r="M2520" s="52">
        <f>IFERROR(_xll.qlIndexFixing(ONIndex3M,I2520,TRUE,_xll.ohTrigger(RecalcTrigger,Trigger3M)),NA())</f>
        <v>2.8547256900139928E-2</v>
      </c>
      <c r="N2520" s="52">
        <f>IFERROR(_xll.qlIndexFixing(Index6M,$H2520,TRUE,_xll.ohTrigger(RecalcTrigger,Trigger6M)),NA())</f>
        <v>2.9545167971881579E-2</v>
      </c>
      <c r="O2520" s="52">
        <f>IFERROR(_xll.qlIndexFixing(ONIndex6M,I2520,TRUE,_xll.ohTrigger(RecalcTrigger,Trigger6M)),NA())</f>
        <v>2.9408506232457832E-2</v>
      </c>
      <c r="P2520" s="52">
        <f>IFERROR(_xll.qlIndexFixing(Index1Y,$H2520,TRUE,_xll.ohTrigger(RecalcTrigger,Trigger1Y)),NA())</f>
        <v>3.095926176843803E-2</v>
      </c>
      <c r="Q2520" s="52">
        <f>IFERROR(_xll.qlIndexFixing(ONIndex1Y,I2520,TRUE,_xll.ohTrigger(RecalcTrigger,Trigger1Y)),NA())</f>
        <v>3.0647875478861941E-2</v>
      </c>
    </row>
    <row r="2521" spans="2:17" x14ac:dyDescent="0.2">
      <c r="B2521" s="46" t="s">
        <v>51</v>
      </c>
      <c r="D2521" s="49">
        <f>_xll.qlCalendarAdvance(LocalCalendar,$D2520,B2521,"f",FALSE)</f>
        <v>56990</v>
      </c>
      <c r="E2521" s="49">
        <f>_xll.qlInterestRateIndexValueDate(IndexON,D2521)</f>
        <v>56990</v>
      </c>
      <c r="F2521" s="52">
        <f>IFERROR(_xll.qlIndexFixing(IndexON,D2521,TRUE,_xll.ohTrigger(RecalcTrigger,TriggerON)),NA())</f>
        <v>2.6225830831805297E-2</v>
      </c>
      <c r="H2521" s="49">
        <f>_xll.qlCalendarAdvance(IborCalendar,$H2520,B2521,"f",FALSE)</f>
        <v>56977</v>
      </c>
      <c r="I2521" s="49">
        <f>_xll.qlInterestRateIndexValueDate(Index1M,$H2521)</f>
        <v>56983</v>
      </c>
      <c r="J2521" s="52">
        <f>IFERROR(_xll.qlIndexFixing(Index1M,$H2521,TRUE,_xll.ohTrigger(RecalcTrigger,Trigger1M)),NA())</f>
        <v>2.7404827984493774E-2</v>
      </c>
      <c r="K2521" s="52">
        <f>IFERROR(_xll.qlIndexFixing(ONIndex1M,I2521,TRUE,_xll.ohTrigger(RecalcTrigger,Trigger1M)),NA())</f>
        <v>2.7386484898741514E-2</v>
      </c>
      <c r="L2521" s="52">
        <f>IFERROR(_xll.qlIndexFixing(Index3M,H2521,TRUE,_xll.ohTrigger(RecalcTrigger,Trigger3M)),NA())</f>
        <v>2.8596449011994644E-2</v>
      </c>
      <c r="M2521" s="52">
        <f>IFERROR(_xll.qlIndexFixing(ONIndex3M,I2521,TRUE,_xll.ohTrigger(RecalcTrigger,Trigger3M)),NA())</f>
        <v>2.8533358210500737E-2</v>
      </c>
      <c r="N2521" s="52">
        <f>IFERROR(_xll.qlIndexFixing(Index6M,$H2521,TRUE,_xll.ohTrigger(RecalcTrigger,Trigger6M)),NA())</f>
        <v>2.9534839793102476E-2</v>
      </c>
      <c r="O2521" s="52">
        <f>IFERROR(_xll.qlIndexFixing(ONIndex6M,I2521,TRUE,_xll.ohTrigger(RecalcTrigger,Trigger6M)),NA())</f>
        <v>2.9394233368940093E-2</v>
      </c>
      <c r="P2521" s="52">
        <f>IFERROR(_xll.qlIndexFixing(Index1Y,$H2521,TRUE,_xll.ohTrigger(RecalcTrigger,Trigger1Y)),NA())</f>
        <v>3.0944893866573946E-2</v>
      </c>
      <c r="Q2521" s="52">
        <f>IFERROR(_xll.qlIndexFixing(ONIndex1Y,I2521,TRUE,_xll.ohTrigger(RecalcTrigger,Trigger1Y)),NA())</f>
        <v>3.0632536113204267E-2</v>
      </c>
    </row>
    <row r="2522" spans="2:17" x14ac:dyDescent="0.2">
      <c r="B2522" s="46" t="s">
        <v>51</v>
      </c>
      <c r="D2522" s="49">
        <f>_xll.qlCalendarAdvance(LocalCalendar,$D2521,B2522,"f",FALSE)</f>
        <v>56997</v>
      </c>
      <c r="E2522" s="49">
        <f>_xll.qlInterestRateIndexValueDate(IndexON,D2522)</f>
        <v>56997</v>
      </c>
      <c r="F2522" s="52">
        <f>IFERROR(_xll.qlIndexFixing(IndexON,D2522,TRUE,_xll.ohTrigger(RecalcTrigger,TriggerON)),NA())</f>
        <v>2.6222641515634137E-2</v>
      </c>
      <c r="H2522" s="49">
        <f>_xll.qlCalendarAdvance(IborCalendar,$H2521,B2522,"f",FALSE)</f>
        <v>56984</v>
      </c>
      <c r="I2522" s="49">
        <f>_xll.qlInterestRateIndexValueDate(Index1M,$H2522)</f>
        <v>56986</v>
      </c>
      <c r="J2522" s="52">
        <f>IFERROR(_xll.qlIndexFixing(Index1M,$H2522,TRUE,_xll.ohTrigger(RecalcTrigger,Trigger1M)),NA())</f>
        <v>2.7402246584648928E-2</v>
      </c>
      <c r="K2522" s="52">
        <f>IFERROR(_xll.qlIndexFixing(ONIndex1M,I2522,TRUE,_xll.ohTrigger(RecalcTrigger,Trigger1M)),NA())</f>
        <v>2.7385119427378868E-2</v>
      </c>
      <c r="L2522" s="52">
        <f>IFERROR(_xll.qlIndexFixing(Index3M,H2522,TRUE,_xll.ohTrigger(RecalcTrigger,Trigger3M)),NA())</f>
        <v>2.8593866836461909E-2</v>
      </c>
      <c r="M2522" s="52">
        <f>IFERROR(_xll.qlIndexFixing(ONIndex3M,I2522,TRUE,_xll.ohTrigger(RecalcTrigger,Trigger3M)),NA())</f>
        <v>2.8532156356311233E-2</v>
      </c>
      <c r="N2522" s="52">
        <f>IFERROR(_xll.qlIndexFixing(Index6M,$H2522,TRUE,_xll.ohTrigger(RecalcTrigger,Trigger6M)),NA())</f>
        <v>2.9531483521274868E-2</v>
      </c>
      <c r="O2522" s="52">
        <f>IFERROR(_xll.qlIndexFixing(ONIndex6M,I2522,TRUE,_xll.ohTrigger(RecalcTrigger,Trigger6M)),NA())</f>
        <v>2.9393158326325164E-2</v>
      </c>
      <c r="P2522" s="52">
        <f>IFERROR(_xll.qlIndexFixing(Index1Y,$H2522,TRUE,_xll.ohTrigger(RecalcTrigger,Trigger1Y)),NA())</f>
        <v>3.0943052267524269E-2</v>
      </c>
      <c r="Q2522" s="52">
        <f>IFERROR(_xll.qlIndexFixing(ONIndex1Y,I2522,TRUE,_xll.ohTrigger(RecalcTrigger,Trigger1Y)),NA())</f>
        <v>3.063143658257772E-2</v>
      </c>
    </row>
    <row r="2523" spans="2:17" x14ac:dyDescent="0.2">
      <c r="B2523" s="46" t="s">
        <v>51</v>
      </c>
      <c r="D2523" s="49">
        <f>_xll.qlCalendarAdvance(LocalCalendar,$D2522,B2523,"f",FALSE)</f>
        <v>57004</v>
      </c>
      <c r="E2523" s="49">
        <f>_xll.qlInterestRateIndexValueDate(IndexON,D2523)</f>
        <v>57004</v>
      </c>
      <c r="F2523" s="52">
        <f>IFERROR(_xll.qlIndexFixing(IndexON,D2523,TRUE,_xll.ohTrigger(RecalcTrigger,TriggerON)),NA())</f>
        <v>2.6219458664931139E-2</v>
      </c>
      <c r="H2523" s="49">
        <f>_xll.qlCalendarAdvance(IborCalendar,$H2522,B2523,"f",FALSE)</f>
        <v>56991</v>
      </c>
      <c r="I2523" s="49">
        <f>_xll.qlInterestRateIndexValueDate(Index1M,$H2523)</f>
        <v>56993</v>
      </c>
      <c r="J2523" s="52">
        <f>IFERROR(_xll.qlIndexFixing(Index1M,$H2523,TRUE,_xll.ohTrigger(RecalcTrigger,Trigger1M)),NA())</f>
        <v>2.7396232057530001E-2</v>
      </c>
      <c r="K2523" s="52">
        <f>IFERROR(_xll.qlIndexFixing(ONIndex1M,I2523,TRUE,_xll.ohTrigger(RecalcTrigger,Trigger1M)),NA())</f>
        <v>2.7379704423220463E-2</v>
      </c>
      <c r="L2523" s="52">
        <f>IFERROR(_xll.qlIndexFixing(Index3M,H2523,TRUE,_xll.ohTrigger(RecalcTrigger,Trigger3M)),NA())</f>
        <v>2.8587850583035035E-2</v>
      </c>
      <c r="M2523" s="52">
        <f>IFERROR(_xll.qlIndexFixing(ONIndex3M,I2523,TRUE,_xll.ohTrigger(RecalcTrigger,Trigger3M)),NA())</f>
        <v>2.8526803192991945E-2</v>
      </c>
      <c r="N2523" s="52">
        <f>IFERROR(_xll.qlIndexFixing(Index6M,$H2523,TRUE,_xll.ohTrigger(RecalcTrigger,Trigger6M)),NA())</f>
        <v>2.9525480483628554E-2</v>
      </c>
      <c r="O2523" s="52">
        <f>IFERROR(_xll.qlIndexFixing(ONIndex6M,I2523,TRUE,_xll.ohTrigger(RecalcTrigger,Trigger6M)),NA())</f>
        <v>2.9387852384499258E-2</v>
      </c>
      <c r="P2523" s="52">
        <f>IFERROR(_xll.qlIndexFixing(Index1Y,$H2523,TRUE,_xll.ohTrigger(RecalcTrigger,Trigger1Y)),NA())</f>
        <v>3.0937602718261955E-2</v>
      </c>
      <c r="Q2523" s="52">
        <f>IFERROR(_xll.qlIndexFixing(ONIndex1Y,I2523,TRUE,_xll.ohTrigger(RecalcTrigger,Trigger1Y)),NA())</f>
        <v>3.0625801660668639E-2</v>
      </c>
    </row>
    <row r="2524" spans="2:17" x14ac:dyDescent="0.2">
      <c r="B2524" s="46" t="s">
        <v>51</v>
      </c>
      <c r="D2524" s="49">
        <f>_xll.qlCalendarAdvance(LocalCalendar,$D2523,B2524,"f",FALSE)</f>
        <v>57011</v>
      </c>
      <c r="E2524" s="49">
        <f>_xll.qlInterestRateIndexValueDate(IndexON,D2524)</f>
        <v>57011</v>
      </c>
      <c r="F2524" s="52">
        <f>IFERROR(_xll.qlIndexFixing(IndexON,D2524,TRUE,_xll.ohTrigger(RecalcTrigger,TriggerON)),NA())</f>
        <v>2.6216282279856173E-2</v>
      </c>
      <c r="H2524" s="49">
        <f>_xll.qlCalendarAdvance(IborCalendar,$H2523,B2524,"f",FALSE)</f>
        <v>56998</v>
      </c>
      <c r="I2524" s="49">
        <f>_xll.qlInterestRateIndexValueDate(Index1M,$H2524)</f>
        <v>57000</v>
      </c>
      <c r="J2524" s="52">
        <f>IFERROR(_xll.qlIndexFixing(Index1M,$H2524,TRUE,_xll.ohTrigger(RecalcTrigger,Trigger1M)),NA())</f>
        <v>2.7390843307922574E-2</v>
      </c>
      <c r="K2524" s="52">
        <f>IFERROR(_xll.qlIndexFixing(ONIndex1M,I2524,TRUE,_xll.ohTrigger(RecalcTrigger,Trigger1M)),NA())</f>
        <v>2.7373079332111416E-2</v>
      </c>
      <c r="L2524" s="52">
        <f>IFERROR(_xll.qlIndexFixing(Index3M,H2524,TRUE,_xll.ohTrigger(RecalcTrigger,Trigger3M)),NA())</f>
        <v>2.8581846681505253E-2</v>
      </c>
      <c r="M2524" s="52">
        <f>IFERROR(_xll.qlIndexFixing(ONIndex3M,I2524,TRUE,_xll.ohTrigger(RecalcTrigger,Trigger3M)),NA())</f>
        <v>2.8520065513024662E-2</v>
      </c>
      <c r="N2524" s="52">
        <f>IFERROR(_xll.qlIndexFixing(Index6M,$H2524,TRUE,_xll.ohTrigger(RecalcTrigger,Trigger6M)),NA())</f>
        <v>2.9519489837358952E-2</v>
      </c>
      <c r="O2524" s="52">
        <f>IFERROR(_xll.qlIndexFixing(ONIndex6M,I2524,TRUE,_xll.ohTrigger(RecalcTrigger,Trigger6M)),NA())</f>
        <v>2.9381026312478298E-2</v>
      </c>
      <c r="P2524" s="52">
        <f>IFERROR(_xll.qlIndexFixing(Index1Y,$H2524,TRUE,_xll.ohTrigger(RecalcTrigger,Trigger1Y)),NA())</f>
        <v>3.0930420917270121E-2</v>
      </c>
      <c r="Q2524" s="52">
        <f>IFERROR(_xll.qlIndexFixing(ONIndex1Y,I2524,TRUE,_xll.ohTrigger(RecalcTrigger,Trigger1Y)),NA())</f>
        <v>3.0618498875005784E-2</v>
      </c>
    </row>
    <row r="2525" spans="2:17" x14ac:dyDescent="0.2">
      <c r="B2525" s="46" t="s">
        <v>51</v>
      </c>
      <c r="D2525" s="49">
        <f>_xll.qlCalendarAdvance(LocalCalendar,$D2524,B2525,"f",FALSE)</f>
        <v>57018</v>
      </c>
      <c r="E2525" s="49">
        <f>_xll.qlInterestRateIndexValueDate(IndexON,D2525)</f>
        <v>57018</v>
      </c>
      <c r="F2525" s="52">
        <f>IFERROR(_xll.qlIndexFixing(IndexON,D2525,TRUE,_xll.ohTrigger(RecalcTrigger,TriggerON)),NA())</f>
        <v>2.6213112360329305E-2</v>
      </c>
      <c r="H2525" s="49">
        <f>_xll.qlCalendarAdvance(IborCalendar,$H2524,B2525,"f",FALSE)</f>
        <v>57005</v>
      </c>
      <c r="I2525" s="49">
        <f>_xll.qlInterestRateIndexValueDate(Index1M,$H2525)</f>
        <v>57007</v>
      </c>
      <c r="J2525" s="52">
        <f>IFERROR(_xll.qlIndexFixing(Index1M,$H2525,TRUE,_xll.ohTrigger(RecalcTrigger,Trigger1M)),NA())</f>
        <v>2.7384239707830906E-2</v>
      </c>
      <c r="K2525" s="52">
        <f>IFERROR(_xll.qlIndexFixing(ONIndex1M,I2525,TRUE,_xll.ohTrigger(RecalcTrigger,Trigger1M)),NA())</f>
        <v>2.7367077593538625E-2</v>
      </c>
      <c r="L2525" s="52">
        <f>IFERROR(_xll.qlIndexFixing(Index3M,H2525,TRUE,_xll.ohTrigger(RecalcTrigger,Trigger3M)),NA())</f>
        <v>2.8575855131815459E-2</v>
      </c>
      <c r="M2525" s="52">
        <f>IFERROR(_xll.qlIndexFixing(ONIndex3M,I2525,TRUE,_xll.ohTrigger(RecalcTrigger,Trigger3M)),NA())</f>
        <v>2.8514038477647219E-2</v>
      </c>
      <c r="N2525" s="52">
        <f>IFERROR(_xll.qlIndexFixing(Index6M,$H2525,TRUE,_xll.ohTrigger(RecalcTrigger,Trigger6M)),NA())</f>
        <v>2.9513511582354952E-2</v>
      </c>
      <c r="O2525" s="52">
        <f>IFERROR(_xll.qlIndexFixing(ONIndex6M,I2525,TRUE,_xll.ohTrigger(RecalcTrigger,Trigger6M)),NA())</f>
        <v>2.9374978597749291E-2</v>
      </c>
      <c r="P2525" s="52">
        <f>IFERROR(_xll.qlIndexFixing(Index1Y,$H2525,TRUE,_xll.ohTrigger(RecalcTrigger,Trigger1Y)),NA())</f>
        <v>3.0924125810210187E-2</v>
      </c>
      <c r="Q2525" s="52">
        <f>IFERROR(_xll.qlIndexFixing(ONIndex1Y,I2525,TRUE,_xll.ohTrigger(RecalcTrigger,Trigger1Y)),NA())</f>
        <v>3.0612049908951278E-2</v>
      </c>
    </row>
    <row r="2526" spans="2:17" x14ac:dyDescent="0.2">
      <c r="B2526" s="46" t="s">
        <v>51</v>
      </c>
      <c r="D2526" s="49">
        <f>_xll.qlCalendarAdvance(LocalCalendar,$D2525,B2526,"f",FALSE)</f>
        <v>57025</v>
      </c>
      <c r="E2526" s="49">
        <f>_xll.qlInterestRateIndexValueDate(IndexON,D2526)</f>
        <v>57025</v>
      </c>
      <c r="F2526" s="52">
        <f>IFERROR(_xll.qlIndexFixing(IndexON,D2526,TRUE,_xll.ohTrigger(RecalcTrigger,TriggerON)),NA())</f>
        <v>2.6209948906030789E-2</v>
      </c>
      <c r="H2526" s="49">
        <f>_xll.qlCalendarAdvance(IborCalendar,$H2525,B2526,"f",FALSE)</f>
        <v>57012</v>
      </c>
      <c r="I2526" s="49">
        <f>_xll.qlInterestRateIndexValueDate(Index1M,$H2526)</f>
        <v>57014</v>
      </c>
      <c r="J2526" s="52">
        <f>IFERROR(_xll.qlIndexFixing(Index1M,$H2526,TRUE,_xll.ohTrigger(RecalcTrigger,Trigger1M)),NA())</f>
        <v>2.7378261885212064E-2</v>
      </c>
      <c r="K2526" s="52">
        <f>IFERROR(_xll.qlIndexFixing(ONIndex1M,I2526,TRUE,_xll.ohTrigger(RecalcTrigger,Trigger1M)),NA())</f>
        <v>2.7361088061041983E-2</v>
      </c>
      <c r="L2526" s="52">
        <f>IFERROR(_xll.qlIndexFixing(Index3M,H2526,TRUE,_xll.ohTrigger(RecalcTrigger,Trigger3M)),NA())</f>
        <v>2.8569169761997415E-2</v>
      </c>
      <c r="M2526" s="52">
        <f>IFERROR(_xll.qlIndexFixing(ONIndex3M,I2526,TRUE,_xll.ohTrigger(RecalcTrigger,Trigger3M)),NA())</f>
        <v>2.8508023699664875E-2</v>
      </c>
      <c r="N2526" s="52">
        <f>IFERROR(_xll.qlIndexFixing(Index6M,$H2526,TRUE,_xll.ohTrigger(RecalcTrigger,Trigger6M)),NA())</f>
        <v>2.9507545718504547E-2</v>
      </c>
      <c r="O2526" s="52">
        <f>IFERROR(_xll.qlIndexFixing(ONIndex6M,I2526,TRUE,_xll.ohTrigger(RecalcTrigger,Trigger6M)),NA())</f>
        <v>2.9368943077692222E-2</v>
      </c>
      <c r="P2526" s="52">
        <f>IFERROR(_xll.qlIndexFixing(Index1Y,$H2526,TRUE,_xll.ohTrigger(RecalcTrigger,Trigger1Y)),NA())</f>
        <v>3.0917844414854723E-2</v>
      </c>
      <c r="Q2526" s="52">
        <f>IFERROR(_xll.qlIndexFixing(ONIndex1Y,I2526,TRUE,_xll.ohTrigger(RecalcTrigger,Trigger1Y)),NA())</f>
        <v>3.0605614201357767E-2</v>
      </c>
    </row>
    <row r="2527" spans="2:17" x14ac:dyDescent="0.2">
      <c r="B2527" s="46" t="s">
        <v>51</v>
      </c>
      <c r="D2527" s="49">
        <f>_xll.qlCalendarAdvance(LocalCalendar,$D2526,B2527,"f",FALSE)</f>
        <v>57032</v>
      </c>
      <c r="E2527" s="49">
        <f>_xll.qlInterestRateIndexValueDate(IndexON,D2527)</f>
        <v>57032</v>
      </c>
      <c r="F2527" s="52">
        <f>IFERROR(_xll.qlIndexFixing(IndexON,D2527,TRUE,_xll.ohTrigger(RecalcTrigger,TriggerON)),NA())</f>
        <v>2.6206791917360306E-2</v>
      </c>
      <c r="H2527" s="49">
        <f>_xll.qlCalendarAdvance(IborCalendar,$H2526,B2527,"f",FALSE)</f>
        <v>57019</v>
      </c>
      <c r="I2527" s="49">
        <f>_xll.qlInterestRateIndexValueDate(Index1M,$H2527)</f>
        <v>57021</v>
      </c>
      <c r="J2527" s="52">
        <f>IFERROR(_xll.qlIndexFixing(Index1M,$H2527,TRUE,_xll.ohTrigger(RecalcTrigger,Trigger1M)),NA())</f>
        <v>2.7372296297384465E-2</v>
      </c>
      <c r="K2527" s="52">
        <f>IFERROR(_xll.qlIndexFixing(ONIndex1M,I2527,TRUE,_xll.ohTrigger(RecalcTrigger,Trigger1M)),NA())</f>
        <v>2.7355110734541555E-2</v>
      </c>
      <c r="L2527" s="52">
        <f>IFERROR(_xll.qlIndexFixing(Index3M,H2527,TRUE,_xll.ohTrigger(RecalcTrigger,Trigger3M)),NA())</f>
        <v>2.8563202505402785E-2</v>
      </c>
      <c r="M2527" s="52">
        <f>IFERROR(_xll.qlIndexFixing(ONIndex3M,I2527,TRUE,_xll.ohTrigger(RecalcTrigger,Trigger3M)),NA())</f>
        <v>2.8502021179264148E-2</v>
      </c>
      <c r="N2527" s="52">
        <f>IFERROR(_xll.qlIndexFixing(Index6M,$H2527,TRUE,_xll.ohTrigger(RecalcTrigger,Trigger6M)),NA())</f>
        <v>2.9501592245698375E-2</v>
      </c>
      <c r="O2527" s="52">
        <f>IFERROR(_xll.qlIndexFixing(ONIndex6M,I2527,TRUE,_xll.ohTrigger(RecalcTrigger,Trigger6M)),NA())</f>
        <v>2.9362919752520256E-2</v>
      </c>
      <c r="P2527" s="52">
        <f>IFERROR(_xll.qlIndexFixing(Index1Y,$H2527,TRUE,_xll.ohTrigger(RecalcTrigger,Trigger1Y)),NA())</f>
        <v>3.091157673094802E-2</v>
      </c>
      <c r="Q2527" s="52">
        <f>IFERROR(_xll.qlIndexFixing(ONIndex1Y,I2527,TRUE,_xll.ohTrigger(RecalcTrigger,Trigger1Y)),NA())</f>
        <v>3.0599191752278543E-2</v>
      </c>
    </row>
    <row r="2528" spans="2:17" x14ac:dyDescent="0.2">
      <c r="B2528" s="46" t="s">
        <v>51</v>
      </c>
      <c r="D2528" s="49">
        <f>_xll.qlCalendarAdvance(LocalCalendar,$D2527,B2528,"f",FALSE)</f>
        <v>57039</v>
      </c>
      <c r="E2528" s="49">
        <f>_xll.qlInterestRateIndexValueDate(IndexON,D2528)</f>
        <v>57039</v>
      </c>
      <c r="F2528" s="52">
        <f>IFERROR(_xll.qlIndexFixing(IndexON,D2528,TRUE,_xll.ohTrigger(RecalcTrigger,TriggerON)),NA())</f>
        <v>2.6203641394078048E-2</v>
      </c>
      <c r="H2528" s="49">
        <f>_xll.qlCalendarAdvance(IborCalendar,$H2527,B2528,"f",FALSE)</f>
        <v>57026</v>
      </c>
      <c r="I2528" s="49">
        <f>_xll.qlInterestRateIndexValueDate(Index1M,$H2528)</f>
        <v>57028</v>
      </c>
      <c r="J2528" s="52">
        <f>IFERROR(_xll.qlIndexFixing(Index1M,$H2528,TRUE,_xll.ohTrigger(RecalcTrigger,Trigger1M)),NA())</f>
        <v>2.7366342944332638E-2</v>
      </c>
      <c r="K2528" s="52">
        <f>IFERROR(_xll.qlIndexFixing(ONIndex1M,I2528,TRUE,_xll.ohTrigger(RecalcTrigger,Trigger1M)),NA())</f>
        <v>2.734975884412405E-2</v>
      </c>
      <c r="L2528" s="52">
        <f>IFERROR(_xll.qlIndexFixing(Index3M,H2528,TRUE,_xll.ohTrigger(RecalcTrigger,Trigger3M)),NA())</f>
        <v>2.8557247599411362E-2</v>
      </c>
      <c r="M2528" s="52">
        <f>IFERROR(_xll.qlIndexFixing(ONIndex3M,I2528,TRUE,_xll.ohTrigger(RecalcTrigger,Trigger3M)),NA())</f>
        <v>2.8496731299876288E-2</v>
      </c>
      <c r="N2528" s="52">
        <f>IFERROR(_xll.qlIndexFixing(Index6M,$H2528,TRUE,_xll.ohTrigger(RecalcTrigger,Trigger6M)),NA())</f>
        <v>2.9495651163826637E-2</v>
      </c>
      <c r="O2528" s="52">
        <f>IFERROR(_xll.qlIndexFixing(ONIndex6M,I2528,TRUE,_xll.ohTrigger(RecalcTrigger,Trigger6M)),NA())</f>
        <v>2.9357676678225531E-2</v>
      </c>
      <c r="P2528" s="52">
        <f>IFERROR(_xll.qlIndexFixing(Index1Y,$H2528,TRUE,_xll.ohTrigger(RecalcTrigger,Trigger1Y)),NA())</f>
        <v>3.0906197981316646E-2</v>
      </c>
      <c r="Q2528" s="52">
        <f>IFERROR(_xll.qlIndexFixing(ONIndex1Y,I2528,TRUE,_xll.ohTrigger(RecalcTrigger,Trigger1Y)),NA())</f>
        <v>3.0593625122754542E-2</v>
      </c>
    </row>
    <row r="2529" spans="2:17" x14ac:dyDescent="0.2">
      <c r="B2529" s="46" t="s">
        <v>51</v>
      </c>
      <c r="D2529" s="49">
        <f>_xll.qlCalendarAdvance(LocalCalendar,$D2528,B2529,"f",FALSE)</f>
        <v>57046</v>
      </c>
      <c r="E2529" s="49">
        <f>_xll.qlInterestRateIndexValueDate(IndexON,D2529)</f>
        <v>57046</v>
      </c>
      <c r="F2529" s="52">
        <f>IFERROR(_xll.qlIndexFixing(IndexON,D2529,TRUE,_xll.ohTrigger(RecalcTrigger,TriggerON)),NA())</f>
        <v>2.620049733626395E-2</v>
      </c>
      <c r="H2529" s="49">
        <f>_xll.qlCalendarAdvance(IborCalendar,$H2528,B2529,"f",FALSE)</f>
        <v>57033</v>
      </c>
      <c r="I2529" s="49">
        <f>_xll.qlInterestRateIndexValueDate(Index1M,$H2529)</f>
        <v>57035</v>
      </c>
      <c r="J2529" s="52">
        <f>IFERROR(_xll.qlIndexFixing(Index1M,$H2529,TRUE,_xll.ohTrigger(RecalcTrigger,Trigger1M)),NA())</f>
        <v>2.736040182603338E-2</v>
      </c>
      <c r="K2529" s="52">
        <f>IFERROR(_xll.qlIndexFixing(ONIndex1M,I2529,TRUE,_xll.ohTrigger(RecalcTrigger,Trigger1M)),NA())</f>
        <v>2.7343192699715857E-2</v>
      </c>
      <c r="L2529" s="52">
        <f>IFERROR(_xll.qlIndexFixing(Index3M,H2529,TRUE,_xll.ohTrigger(RecalcTrigger,Trigger3M)),NA())</f>
        <v>2.8551305043968966E-2</v>
      </c>
      <c r="M2529" s="52">
        <f>IFERROR(_xll.qlIndexFixing(ONIndex3M,I2529,TRUE,_xll.ohTrigger(RecalcTrigger,Trigger3M)),NA())</f>
        <v>2.8490052910887798E-2</v>
      </c>
      <c r="N2529" s="52">
        <f>IFERROR(_xll.qlIndexFixing(Index6M,$H2529,TRUE,_xll.ohTrigger(RecalcTrigger,Trigger6M)),NA())</f>
        <v>2.9489722472779971E-2</v>
      </c>
      <c r="O2529" s="52">
        <f>IFERROR(_xll.qlIndexFixing(ONIndex6M,I2529,TRUE,_xll.ohTrigger(RecalcTrigger,Trigger6M)),NA())</f>
        <v>2.9350909686405302E-2</v>
      </c>
      <c r="P2529" s="52">
        <f>IFERROR(_xll.qlIndexFixing(Index1Y,$H2529,TRUE,_xll.ohTrigger(RecalcTrigger,Trigger1Y)),NA())</f>
        <v>3.0899082496467212E-2</v>
      </c>
      <c r="Q2529" s="52">
        <f>IFERROR(_xll.qlIndexFixing(ONIndex1Y,I2529,TRUE,_xll.ohTrigger(RecalcTrigger,Trigger1Y)),NA())</f>
        <v>3.0586386629609663E-2</v>
      </c>
    </row>
    <row r="2530" spans="2:17" x14ac:dyDescent="0.2">
      <c r="B2530" s="46" t="s">
        <v>51</v>
      </c>
      <c r="D2530" s="49">
        <f>_xll.qlCalendarAdvance(LocalCalendar,$D2529,B2530,"f",FALSE)</f>
        <v>57053</v>
      </c>
      <c r="E2530" s="49">
        <f>_xll.qlInterestRateIndexValueDate(IndexON,D2530)</f>
        <v>57053</v>
      </c>
      <c r="F2530" s="52">
        <f>IFERROR(_xll.qlIndexFixing(IndexON,D2530,TRUE,_xll.ohTrigger(RecalcTrigger,TriggerON)),NA())</f>
        <v>2.619735974399795E-2</v>
      </c>
      <c r="H2530" s="49">
        <f>_xll.qlCalendarAdvance(IborCalendar,$H2529,B2530,"f",FALSE)</f>
        <v>57040</v>
      </c>
      <c r="I2530" s="49">
        <f>_xll.qlInterestRateIndexValueDate(Index1M,$H2530)</f>
        <v>57042</v>
      </c>
      <c r="J2530" s="52">
        <f>IFERROR(_xll.qlIndexFixing(Index1M,$H2530,TRUE,_xll.ohTrigger(RecalcTrigger,Trigger1M)),NA())</f>
        <v>2.7355089013392508E-2</v>
      </c>
      <c r="K2530" s="52">
        <f>IFERROR(_xll.qlIndexFixing(ONIndex1M,I2530,TRUE,_xll.ohTrigger(RecalcTrigger,Trigger1M)),NA())</f>
        <v>2.7337251991390588E-2</v>
      </c>
      <c r="L2530" s="52">
        <f>IFERROR(_xll.qlIndexFixing(Index3M,H2530,TRUE,_xll.ohTrigger(RecalcTrigger,Trigger3M)),NA())</f>
        <v>2.8548206580901191E-2</v>
      </c>
      <c r="M2530" s="52">
        <f>IFERROR(_xll.qlIndexFixing(ONIndex3M,I2530,TRUE,_xll.ohTrigger(RecalcTrigger,Trigger3M)),NA())</f>
        <v>2.8484087162858884E-2</v>
      </c>
      <c r="N2530" s="52">
        <f>IFERROR(_xll.qlIndexFixing(Index6M,$H2530,TRUE,_xll.ohTrigger(RecalcTrigger,Trigger6M)),NA())</f>
        <v>2.9486939139570983E-2</v>
      </c>
      <c r="O2530" s="52">
        <f>IFERROR(_xll.qlIndexFixing(ONIndex6M,I2530,TRUE,_xll.ohTrigger(RecalcTrigger,Trigger6M)),NA())</f>
        <v>2.9344922945409024E-2</v>
      </c>
      <c r="P2530" s="52">
        <f>IFERROR(_xll.qlIndexFixing(Index1Y,$H2530,TRUE,_xll.ohTrigger(RecalcTrigger,Trigger1Y)),NA())</f>
        <v>3.0892855945384958E-2</v>
      </c>
      <c r="Q2530" s="52">
        <f>IFERROR(_xll.qlIndexFixing(ONIndex1Y,I2530,TRUE,_xll.ohTrigger(RecalcTrigger,Trigger1Y)),NA())</f>
        <v>3.0580003955940072E-2</v>
      </c>
    </row>
    <row r="2531" spans="2:17" x14ac:dyDescent="0.2">
      <c r="B2531" s="46" t="s">
        <v>51</v>
      </c>
      <c r="D2531" s="49">
        <f>_xll.qlCalendarAdvance(LocalCalendar,$D2530,B2531,"f",FALSE)</f>
        <v>57060</v>
      </c>
      <c r="E2531" s="49">
        <f>_xll.qlInterestRateIndexValueDate(IndexON,D2531)</f>
        <v>57060</v>
      </c>
      <c r="F2531" s="52">
        <f>IFERROR(_xll.qlIndexFixing(IndexON,D2531,TRUE,_xll.ohTrigger(RecalcTrigger,TriggerON)),NA())</f>
        <v>2.6194228617359983E-2</v>
      </c>
      <c r="H2531" s="49">
        <f>_xll.qlCalendarAdvance(IborCalendar,$H2530,B2531,"f",FALSE)</f>
        <v>57047</v>
      </c>
      <c r="I2531" s="49">
        <f>_xll.qlInterestRateIndexValueDate(Index1M,$H2531)</f>
        <v>57049</v>
      </c>
      <c r="J2531" s="52">
        <f>IFERROR(_xll.qlIndexFixing(Index1M,$H2531,TRUE,_xll.ohTrigger(RecalcTrigger,Trigger1M)),NA())</f>
        <v>2.7348556293633253E-2</v>
      </c>
      <c r="K2531" s="52">
        <f>IFERROR(_xll.qlIndexFixing(ONIndex1M,I2531,TRUE,_xll.ohTrigger(RecalcTrigger,Trigger1M)),NA())</f>
        <v>2.7331323489061532E-2</v>
      </c>
      <c r="L2531" s="52">
        <f>IFERROR(_xll.qlIndexFixing(Index3M,H2531,TRUE,_xll.ohTrigger(RecalcTrigger,Trigger3M)),NA())</f>
        <v>2.8542290385887303E-2</v>
      </c>
      <c r="M2531" s="52">
        <f>IFERROR(_xll.qlIndexFixing(ONIndex3M,I2531,TRUE,_xll.ohTrigger(RecalcTrigger,Trigger3M)),NA())</f>
        <v>2.8478133672438233E-2</v>
      </c>
      <c r="N2531" s="52">
        <f>IFERROR(_xll.qlIndexFixing(Index6M,$H2531,TRUE,_xll.ohTrigger(RecalcTrigger,Trigger6M)),NA())</f>
        <v>2.9480253081727241E-2</v>
      </c>
      <c r="O2531" s="52">
        <f>IFERROR(_xll.qlIndexFixing(ONIndex6M,I2531,TRUE,_xll.ohTrigger(RecalcTrigger,Trigger6M)),NA())</f>
        <v>2.9338948399271203E-2</v>
      </c>
      <c r="P2531" s="52">
        <f>IFERROR(_xll.qlIndexFixing(Index1Y,$H2531,TRUE,_xll.ohTrigger(RecalcTrigger,Trigger1Y)),NA())</f>
        <v>3.0886643104737998E-2</v>
      </c>
      <c r="Q2531" s="52">
        <f>IFERROR(_xll.qlIndexFixing(ONIndex1Y,I2531,TRUE,_xll.ohTrigger(RecalcTrigger,Trigger1Y)),NA())</f>
        <v>3.0573634540838057E-2</v>
      </c>
    </row>
    <row r="2532" spans="2:17" x14ac:dyDescent="0.2">
      <c r="B2532" s="46" t="s">
        <v>51</v>
      </c>
      <c r="D2532" s="49">
        <f>_xll.qlCalendarAdvance(LocalCalendar,$D2531,B2532,"f",FALSE)</f>
        <v>57067</v>
      </c>
      <c r="E2532" s="49">
        <f>_xll.qlInterestRateIndexValueDate(IndexON,D2532)</f>
        <v>57067</v>
      </c>
      <c r="F2532" s="52">
        <f>IFERROR(_xll.qlIndexFixing(IndexON,D2532,TRUE,_xll.ohTrigger(RecalcTrigger,TriggerON)),NA())</f>
        <v>2.6191103956030304E-2</v>
      </c>
      <c r="H2532" s="49">
        <f>_xll.qlCalendarAdvance(IborCalendar,$H2531,B2532,"f",FALSE)</f>
        <v>57054</v>
      </c>
      <c r="I2532" s="49">
        <f>_xll.qlInterestRateIndexValueDate(Index1M,$H2532)</f>
        <v>57056</v>
      </c>
      <c r="J2532" s="52">
        <f>IFERROR(_xll.qlIndexFixing(Index1M,$H2532,TRUE,_xll.ohTrigger(RecalcTrigger,Trigger1M)),NA())</f>
        <v>2.7342651879491125E-2</v>
      </c>
      <c r="K2532" s="52">
        <f>IFERROR(_xll.qlIndexFixing(ONIndex1M,I2532,TRUE,_xll.ohTrigger(RecalcTrigger,Trigger1M)),NA())</f>
        <v>2.7325407192755335E-2</v>
      </c>
      <c r="L2532" s="52">
        <f>IFERROR(_xll.qlIndexFixing(Index3M,H2532,TRUE,_xll.ohTrigger(RecalcTrigger,Trigger3M)),NA())</f>
        <v>2.8536386545531135E-2</v>
      </c>
      <c r="M2532" s="52">
        <f>IFERROR(_xll.qlIndexFixing(ONIndex3M,I2532,TRUE,_xll.ohTrigger(RecalcTrigger,Trigger3M)),NA())</f>
        <v>2.8472192439386035E-2</v>
      </c>
      <c r="N2532" s="52">
        <f>IFERROR(_xll.qlIndexFixing(Index6M,$H2532,TRUE,_xll.ohTrigger(RecalcTrigger,Trigger6M)),NA())</f>
        <v>2.9474362781659862E-2</v>
      </c>
      <c r="O2532" s="52">
        <f>IFERROR(_xll.qlIndexFixing(ONIndex6M,I2532,TRUE,_xll.ohTrigger(RecalcTrigger,Trigger6M)),NA())</f>
        <v>2.9332986047885257E-2</v>
      </c>
      <c r="P2532" s="52">
        <f>IFERROR(_xll.qlIndexFixing(Index1Y,$H2532,TRUE,_xll.ohTrigger(RecalcTrigger,Trigger1Y)),NA())</f>
        <v>3.0880443974274328E-2</v>
      </c>
      <c r="Q2532" s="52">
        <f>IFERROR(_xll.qlIndexFixing(ONIndex1Y,I2532,TRUE,_xll.ohTrigger(RecalcTrigger,Trigger1Y)),NA())</f>
        <v>3.0567278384143748E-2</v>
      </c>
    </row>
    <row r="2533" spans="2:17" x14ac:dyDescent="0.2">
      <c r="B2533" s="46" t="s">
        <v>51</v>
      </c>
      <c r="D2533" s="49">
        <f>_xll.qlCalendarAdvance(LocalCalendar,$D2532,B2533,"f",FALSE)</f>
        <v>57074</v>
      </c>
      <c r="E2533" s="49">
        <f>_xll.qlInterestRateIndexValueDate(IndexON,D2533)</f>
        <v>57074</v>
      </c>
      <c r="F2533" s="52">
        <f>IFERROR(_xll.qlIndexFixing(IndexON,D2533,TRUE,_xll.ohTrigger(RecalcTrigger,TriggerON)),NA())</f>
        <v>2.6187985760168786E-2</v>
      </c>
      <c r="H2533" s="49">
        <f>_xll.qlCalendarAdvance(IborCalendar,$H2532,B2533,"f",FALSE)</f>
        <v>57061</v>
      </c>
      <c r="I2533" s="49">
        <f>_xll.qlInterestRateIndexValueDate(Index1M,$H2533)</f>
        <v>57063</v>
      </c>
      <c r="J2533" s="52">
        <f>IFERROR(_xll.qlIndexFixing(Index1M,$H2533,TRUE,_xll.ohTrigger(RecalcTrigger,Trigger1M)),NA())</f>
        <v>2.7336759700029363E-2</v>
      </c>
      <c r="K2533" s="52">
        <f>IFERROR(_xll.qlIndexFixing(ONIndex1M,I2533,TRUE,_xll.ohTrigger(RecalcTrigger,Trigger1M)),NA())</f>
        <v>2.7319503102471998E-2</v>
      </c>
      <c r="L2533" s="52">
        <f>IFERROR(_xll.qlIndexFixing(Index3M,H2533,TRUE,_xll.ohTrigger(RecalcTrigger,Trigger3M)),NA())</f>
        <v>2.8530495059777419E-2</v>
      </c>
      <c r="M2533" s="52">
        <f>IFERROR(_xll.qlIndexFixing(ONIndex3M,I2533,TRUE,_xll.ohTrigger(RecalcTrigger,Trigger3M)),NA())</f>
        <v>2.8466263463862163E-2</v>
      </c>
      <c r="N2533" s="52">
        <f>IFERROR(_xll.qlIndexFixing(Index6M,$H2533,TRUE,_xll.ohTrigger(RecalcTrigger,Trigger6M)),NA())</f>
        <v>2.9468484875260846E-2</v>
      </c>
      <c r="O2533" s="52">
        <f>IFERROR(_xll.qlIndexFixing(ONIndex6M,I2533,TRUE,_xll.ohTrigger(RecalcTrigger,Trigger6M)),NA())</f>
        <v>2.9327035891251185E-2</v>
      </c>
      <c r="P2533" s="52">
        <f>IFERROR(_xll.qlIndexFixing(Index1Y,$H2533,TRUE,_xll.ohTrigger(RecalcTrigger,Trigger1Y)),NA())</f>
        <v>3.087425855374281E-2</v>
      </c>
      <c r="Q2533" s="52">
        <f>IFERROR(_xll.qlIndexFixing(ONIndex1Y,I2533,TRUE,_xll.ohTrigger(RecalcTrigger,Trigger1Y)),NA())</f>
        <v>3.0560935485963725E-2</v>
      </c>
    </row>
    <row r="2534" spans="2:17" x14ac:dyDescent="0.2">
      <c r="B2534" s="46" t="s">
        <v>51</v>
      </c>
      <c r="D2534" s="49">
        <f>_xll.qlCalendarAdvance(LocalCalendar,$D2533,B2534,"f",FALSE)</f>
        <v>57081</v>
      </c>
      <c r="E2534" s="49">
        <f>_xll.qlInterestRateIndexValueDate(IndexON,D2534)</f>
        <v>57081</v>
      </c>
      <c r="F2534" s="52">
        <f>IFERROR(_xll.qlIndexFixing(IndexON,D2534,TRUE,_xll.ohTrigger(RecalcTrigger,TriggerON)),NA())</f>
        <v>2.6184874029855365E-2</v>
      </c>
      <c r="H2534" s="49">
        <f>_xll.qlCalendarAdvance(IborCalendar,$H2533,B2534,"f",FALSE)</f>
        <v>57068</v>
      </c>
      <c r="I2534" s="49">
        <f>_xll.qlInterestRateIndexValueDate(Index1M,$H2534)</f>
        <v>57074</v>
      </c>
      <c r="J2534" s="52">
        <f>IFERROR(_xll.qlIndexFixing(Index1M,$H2534,TRUE,_xll.ohTrigger(RecalcTrigger,Trigger1M)),NA())</f>
        <v>2.732690733008436E-2</v>
      </c>
      <c r="K2534" s="52">
        <f>IFERROR(_xll.qlIndexFixing(ONIndex1M,I2534,TRUE,_xll.ohTrigger(RecalcTrigger,Trigger1M)),NA())</f>
        <v>2.7309018108159222E-2</v>
      </c>
      <c r="L2534" s="52">
        <f>IFERROR(_xll.qlIndexFixing(Index3M,H2534,TRUE,_xll.ohTrigger(RecalcTrigger,Trigger3M)),NA())</f>
        <v>2.8519842135429404E-2</v>
      </c>
      <c r="M2534" s="52">
        <f>IFERROR(_xll.qlIndexFixing(ONIndex3M,I2534,TRUE,_xll.ohTrigger(RecalcTrigger,Trigger3M)),NA())</f>
        <v>2.8455565399188032E-2</v>
      </c>
      <c r="N2534" s="52">
        <f>IFERROR(_xll.qlIndexFixing(Index6M,$H2534,TRUE,_xll.ohTrigger(RecalcTrigger,Trigger6M)),NA())</f>
        <v>2.9457702997722497E-2</v>
      </c>
      <c r="O2534" s="52">
        <f>IFERROR(_xll.qlIndexFixing(ONIndex6M,I2534,TRUE,_xll.ohTrigger(RecalcTrigger,Trigger6M)),NA())</f>
        <v>2.9316169346733645E-2</v>
      </c>
      <c r="P2534" s="52">
        <f>IFERROR(_xll.qlIndexFixing(Index1Y,$H2534,TRUE,_xll.ohTrigger(RecalcTrigger,Trigger1Y)),NA())</f>
        <v>3.0862810157218517E-2</v>
      </c>
      <c r="Q2534" s="52">
        <f>IFERROR(_xll.qlIndexFixing(ONIndex1Y,I2534,TRUE,_xll.ohTrigger(RecalcTrigger,Trigger1Y)),NA())</f>
        <v>3.0549304649802878E-2</v>
      </c>
    </row>
    <row r="2535" spans="2:17" x14ac:dyDescent="0.2">
      <c r="B2535" s="46" t="s">
        <v>51</v>
      </c>
      <c r="D2535" s="49">
        <f>_xll.qlCalendarAdvance(LocalCalendar,$D2534,B2535,"f",FALSE)</f>
        <v>57088</v>
      </c>
      <c r="E2535" s="49">
        <f>_xll.qlInterestRateIndexValueDate(IndexON,D2535)</f>
        <v>57088</v>
      </c>
      <c r="F2535" s="52">
        <f>IFERROR(_xll.qlIndexFixing(IndexON,D2535,TRUE,_xll.ohTrigger(RecalcTrigger,TriggerON)),NA())</f>
        <v>2.6181768765010105E-2</v>
      </c>
      <c r="H2535" s="49">
        <f>_xll.qlCalendarAdvance(IborCalendar,$H2534,B2535,"f",FALSE)</f>
        <v>57075</v>
      </c>
      <c r="I2535" s="49">
        <f>_xll.qlInterestRateIndexValueDate(Index1M,$H2535)</f>
        <v>57077</v>
      </c>
      <c r="J2535" s="52">
        <f>IFERROR(_xll.qlIndexFixing(Index1M,$H2535,TRUE,_xll.ohTrigger(RecalcTrigger,Trigger1M)),NA())</f>
        <v>2.7325012045077316E-2</v>
      </c>
      <c r="K2535" s="52">
        <f>IFERROR(_xll.qlIndexFixing(ONIndex1M,I2535,TRUE,_xll.ohTrigger(RecalcTrigger,Trigger1M)),NA())</f>
        <v>2.7307731540053837E-2</v>
      </c>
      <c r="L2535" s="52">
        <f>IFERROR(_xll.qlIndexFixing(Index3M,H2535,TRUE,_xll.ohTrigger(RecalcTrigger,Trigger3M)),NA())</f>
        <v>2.8516618973986906E-2</v>
      </c>
      <c r="M2535" s="52">
        <f>IFERROR(_xll.qlIndexFixing(ONIndex3M,I2535,TRUE,_xll.ohTrigger(RecalcTrigger,Trigger3M)),NA())</f>
        <v>2.8454442285239523E-2</v>
      </c>
      <c r="N2535" s="52">
        <f>IFERROR(_xll.qlIndexFixing(Index6M,$H2535,TRUE,_xll.ohTrigger(RecalcTrigger,Trigger6M)),NA())</f>
        <v>2.9457551645609665E-2</v>
      </c>
      <c r="O2535" s="52">
        <f>IFERROR(_xll.qlIndexFixing(ONIndex6M,I2535,TRUE,_xll.ohTrigger(RecalcTrigger,Trigger6M)),NA())</f>
        <v>2.9315172162212022E-2</v>
      </c>
      <c r="P2535" s="52">
        <f>IFERROR(_xll.qlIndexFixing(Index1Y,$H2535,TRUE,_xll.ohTrigger(RecalcTrigger,Trigger1Y)),NA())</f>
        <v>3.0861928841471046E-2</v>
      </c>
      <c r="Q2535" s="52">
        <f>IFERROR(_xll.qlIndexFixing(ONIndex1Y,I2535,TRUE,_xll.ohTrigger(RecalcTrigger,Trigger1Y)),NA())</f>
        <v>3.0548289464986667E-2</v>
      </c>
    </row>
    <row r="2536" spans="2:17" x14ac:dyDescent="0.2">
      <c r="B2536" s="46" t="s">
        <v>51</v>
      </c>
      <c r="D2536" s="49">
        <f>_xll.qlCalendarAdvance(LocalCalendar,$D2535,B2536,"f",FALSE)</f>
        <v>57095</v>
      </c>
      <c r="E2536" s="49">
        <f>_xll.qlInterestRateIndexValueDate(IndexON,D2536)</f>
        <v>57095</v>
      </c>
      <c r="F2536" s="52">
        <f>IFERROR(_xll.qlIndexFixing(IndexON,D2536,TRUE,_xll.ohTrigger(RecalcTrigger,TriggerON)),NA())</f>
        <v>2.6178669965633006E-2</v>
      </c>
      <c r="H2536" s="49">
        <f>_xll.qlCalendarAdvance(IborCalendar,$H2535,B2536,"f",FALSE)</f>
        <v>57082</v>
      </c>
      <c r="I2536" s="49">
        <f>_xll.qlInterestRateIndexValueDate(Index1M,$H2536)</f>
        <v>57084</v>
      </c>
      <c r="J2536" s="52">
        <f>IFERROR(_xll.qlIndexFixing(Index1M,$H2536,TRUE,_xll.ohTrigger(RecalcTrigger,Trigger1M)),NA())</f>
        <v>2.731915656954835E-2</v>
      </c>
      <c r="K2536" s="52">
        <f>IFERROR(_xll.qlIndexFixing(ONIndex1M,I2536,TRUE,_xll.ohTrigger(RecalcTrigger,Trigger1M)),NA())</f>
        <v>2.7301864067892367E-2</v>
      </c>
      <c r="L2536" s="52">
        <f>IFERROR(_xll.qlIndexFixing(Index3M,H2536,TRUE,_xll.ohTrigger(RecalcTrigger,Trigger3M)),NA())</f>
        <v>2.8510763290898598E-2</v>
      </c>
      <c r="M2536" s="52">
        <f>IFERROR(_xll.qlIndexFixing(ONIndex3M,I2536,TRUE,_xll.ohTrigger(RecalcTrigger,Trigger3M)),NA())</f>
        <v>2.844855008211411E-2</v>
      </c>
      <c r="N2536" s="52">
        <f>IFERROR(_xll.qlIndexFixing(Index6M,$H2536,TRUE,_xll.ohTrigger(RecalcTrigger,Trigger6M)),NA())</f>
        <v>2.9450925516972152E-2</v>
      </c>
      <c r="O2536" s="52">
        <f>IFERROR(_xll.qlIndexFixing(ONIndex6M,I2536,TRUE,_xll.ohTrigger(RecalcTrigger,Trigger6M)),NA())</f>
        <v>2.9309258589860221E-2</v>
      </c>
      <c r="P2536" s="52">
        <f>IFERROR(_xll.qlIndexFixing(Index1Y,$H2536,TRUE,_xll.ohTrigger(RecalcTrigger,Trigger1Y)),NA())</f>
        <v>3.0855784549231147E-2</v>
      </c>
      <c r="Q2536" s="52">
        <f>IFERROR(_xll.qlIndexFixing(ONIndex1Y,I2536,TRUE,_xll.ohTrigger(RecalcTrigger,Trigger1Y)),NA())</f>
        <v>3.0541986342216276E-2</v>
      </c>
    </row>
    <row r="2537" spans="2:17" x14ac:dyDescent="0.2">
      <c r="B2537" s="46" t="s">
        <v>51</v>
      </c>
      <c r="D2537" s="49">
        <f>_xll.qlCalendarAdvance(LocalCalendar,$D2536,B2537,"f",FALSE)</f>
        <v>57102</v>
      </c>
      <c r="E2537" s="49">
        <f>_xll.qlInterestRateIndexValueDate(IndexON,D2537)</f>
        <v>57102</v>
      </c>
      <c r="F2537" s="52">
        <f>IFERROR(_xll.qlIndexFixing(IndexON,D2537,TRUE,_xll.ohTrigger(RecalcTrigger,TriggerON)),NA())</f>
        <v>2.6175577631644131E-2</v>
      </c>
      <c r="H2537" s="49">
        <f>_xll.qlCalendarAdvance(IborCalendar,$H2536,B2537,"f",FALSE)</f>
        <v>57089</v>
      </c>
      <c r="I2537" s="49">
        <f>_xll.qlInterestRateIndexValueDate(Index1M,$H2537)</f>
        <v>57091</v>
      </c>
      <c r="J2537" s="52">
        <f>IFERROR(_xll.qlIndexFixing(Index1M,$H2537,TRUE,_xll.ohTrigger(RecalcTrigger,Trigger1M)),NA())</f>
        <v>2.7313313328627551E-2</v>
      </c>
      <c r="K2537" s="52">
        <f>IFERROR(_xll.qlIndexFixing(ONIndex1M,I2537,TRUE,_xll.ohTrigger(RecalcTrigger,Trigger1M)),NA())</f>
        <v>2.7296008801673821E-2</v>
      </c>
      <c r="L2537" s="52">
        <f>IFERROR(_xll.qlIndexFixing(Index3M,H2537,TRUE,_xll.ohTrigger(RecalcTrigger,Trigger3M)),NA())</f>
        <v>2.8504919958991466E-2</v>
      </c>
      <c r="M2537" s="52">
        <f>IFERROR(_xll.qlIndexFixing(ONIndex3M,I2537,TRUE,_xll.ohTrigger(RecalcTrigger,Trigger3M)),NA())</f>
        <v>2.8442670136437087E-2</v>
      </c>
      <c r="N2537" s="52">
        <f>IFERROR(_xll.qlIndexFixing(Index6M,$H2537,TRUE,_xll.ohTrigger(RecalcTrigger,Trigger6M)),NA())</f>
        <v>2.9445097184144762E-2</v>
      </c>
      <c r="O2537" s="52">
        <f>IFERROR(_xll.qlIndexFixing(ONIndex6M,I2537,TRUE,_xll.ohTrigger(RecalcTrigger,Trigger6M)),NA())</f>
        <v>2.9303357212180359E-2</v>
      </c>
      <c r="P2537" s="52">
        <f>IFERROR(_xll.qlIndexFixing(Index1Y,$H2537,TRUE,_xll.ohTrigger(RecalcTrigger,Trigger1Y)),NA())</f>
        <v>3.0850533301436368E-2</v>
      </c>
      <c r="Q2537" s="52">
        <f>IFERROR(_xll.qlIndexFixing(ONIndex1Y,I2537,TRUE,_xll.ohTrigger(RecalcTrigger,Trigger1Y)),NA())</f>
        <v>3.0535696477826946E-2</v>
      </c>
    </row>
    <row r="2538" spans="2:17" x14ac:dyDescent="0.2">
      <c r="B2538" s="46" t="s">
        <v>51</v>
      </c>
      <c r="D2538" s="49">
        <f>_xll.qlCalendarAdvance(LocalCalendar,$D2537,B2538,"f",FALSE)</f>
        <v>57109</v>
      </c>
      <c r="E2538" s="49">
        <f>_xll.qlInterestRateIndexValueDate(IndexON,D2538)</f>
        <v>57109</v>
      </c>
      <c r="F2538" s="52">
        <f>IFERROR(_xll.qlIndexFixing(IndexON,D2538,TRUE,_xll.ohTrigger(RecalcTrigger,TriggerON)),NA())</f>
        <v>2.617249176328329E-2</v>
      </c>
      <c r="H2538" s="49">
        <f>_xll.qlCalendarAdvance(IborCalendar,$H2537,B2538,"f",FALSE)</f>
        <v>57096</v>
      </c>
      <c r="I2538" s="49">
        <f>_xll.qlInterestRateIndexValueDate(Index1M,$H2538)</f>
        <v>57098</v>
      </c>
      <c r="J2538" s="52">
        <f>IFERROR(_xll.qlIndexFixing(Index1M,$H2538,TRUE,_xll.ohTrigger(RecalcTrigger,Trigger1M)),NA())</f>
        <v>2.7308721393428863E-2</v>
      </c>
      <c r="K2538" s="52">
        <f>IFERROR(_xll.qlIndexFixing(ONIndex1M,I2538,TRUE,_xll.ohTrigger(RecalcTrigger,Trigger1M)),NA())</f>
        <v>2.7290783215343506E-2</v>
      </c>
      <c r="L2538" s="52">
        <f>IFERROR(_xll.qlIndexFixing(Index3M,H2538,TRUE,_xll.ohTrigger(RecalcTrigger,Trigger3M)),NA())</f>
        <v>2.8501222948047984E-2</v>
      </c>
      <c r="M2538" s="52">
        <f>IFERROR(_xll.qlIndexFixing(ONIndex3M,I2538,TRUE,_xll.ohTrigger(RecalcTrigger,Trigger3M)),NA())</f>
        <v>2.8437506904948062E-2</v>
      </c>
      <c r="N2538" s="52">
        <f>IFERROR(_xll.qlIndexFixing(Index6M,$H2538,TRUE,_xll.ohTrigger(RecalcTrigger,Trigger6M)),NA())</f>
        <v>2.9440067883280144E-2</v>
      </c>
      <c r="O2538" s="52">
        <f>IFERROR(_xll.qlIndexFixing(ONIndex6M,I2538,TRUE,_xll.ohTrigger(RecalcTrigger,Trigger6M)),NA())</f>
        <v>2.9298239954902439E-2</v>
      </c>
      <c r="P2538" s="52">
        <f>IFERROR(_xll.qlIndexFixing(Index1Y,$H2538,TRUE,_xll.ohTrigger(RecalcTrigger,Trigger1Y)),NA())</f>
        <v>3.0843537091295479E-2</v>
      </c>
      <c r="Q2538" s="52">
        <f>IFERROR(_xll.qlIndexFixing(ONIndex1Y,I2538,TRUE,_xll.ohTrigger(RecalcTrigger,Trigger1Y)),NA())</f>
        <v>3.0530266525725658E-2</v>
      </c>
    </row>
    <row r="2539" spans="2:17" x14ac:dyDescent="0.2">
      <c r="B2539" s="46" t="s">
        <v>51</v>
      </c>
      <c r="D2539" s="49">
        <f>_xll.qlCalendarAdvance(LocalCalendar,$D2538,B2539,"f",FALSE)</f>
        <v>57116</v>
      </c>
      <c r="E2539" s="49">
        <f>_xll.qlInterestRateIndexValueDate(IndexON,D2539)</f>
        <v>57116</v>
      </c>
      <c r="F2539" s="52">
        <f>IFERROR(_xll.qlIndexFixing(IndexON,D2539,TRUE,_xll.ohTrigger(RecalcTrigger,TriggerON)),NA())</f>
        <v>2.6169412360390609E-2</v>
      </c>
      <c r="H2539" s="49">
        <f>_xll.qlCalendarAdvance(IborCalendar,$H2538,B2539,"f",FALSE)</f>
        <v>57103</v>
      </c>
      <c r="I2539" s="49">
        <f>_xll.qlInterestRateIndexValueDate(Index1M,$H2539)</f>
        <v>57105</v>
      </c>
      <c r="J2539" s="52">
        <f>IFERROR(_xll.qlIndexFixing(Index1M,$H2539,TRUE,_xll.ohTrigger(RecalcTrigger,Trigger1M)),NA())</f>
        <v>2.7301663550530514E-2</v>
      </c>
      <c r="K2539" s="52">
        <f>IFERROR(_xll.qlIndexFixing(ONIndex1M,I2539,TRUE,_xll.ohTrigger(RecalcTrigger,Trigger1M)),NA())</f>
        <v>2.7284334887438533E-2</v>
      </c>
      <c r="L2539" s="52">
        <f>IFERROR(_xll.qlIndexFixing(Index3M,H2539,TRUE,_xll.ohTrigger(RecalcTrigger,Trigger3M)),NA())</f>
        <v>2.8495405588718412E-2</v>
      </c>
      <c r="M2539" s="52">
        <f>IFERROR(_xll.qlIndexFixing(ONIndex3M,I2539,TRUE,_xll.ohTrigger(RecalcTrigger,Trigger3M)),NA())</f>
        <v>2.8430947017641373E-2</v>
      </c>
      <c r="N2539" s="52">
        <f>IFERROR(_xll.qlIndexFixing(Index6M,$H2539,TRUE,_xll.ohTrigger(RecalcTrigger,Trigger6M)),NA())</f>
        <v>2.9433477697736042E-2</v>
      </c>
      <c r="O2539" s="52">
        <f>IFERROR(_xll.qlIndexFixing(ONIndex6M,I2539,TRUE,_xll.ohTrigger(RecalcTrigger,Trigger6M)),NA())</f>
        <v>2.9291591041182841E-2</v>
      </c>
      <c r="P2539" s="52">
        <f>IFERROR(_xll.qlIndexFixing(Index1Y,$H2539,TRUE,_xll.ohTrigger(RecalcTrigger,Trigger1Y)),NA())</f>
        <v>3.0838314188149304E-2</v>
      </c>
      <c r="Q2539" s="52">
        <f>IFERROR(_xll.qlIndexFixing(ONIndex1Y,I2539,TRUE,_xll.ohTrigger(RecalcTrigger,Trigger1Y)),NA())</f>
        <v>3.0523156524617789E-2</v>
      </c>
    </row>
    <row r="2540" spans="2:17" x14ac:dyDescent="0.2">
      <c r="B2540" s="46" t="s">
        <v>51</v>
      </c>
      <c r="D2540" s="49">
        <f>_xll.qlCalendarAdvance(LocalCalendar,$D2539,B2540,"f",FALSE)</f>
        <v>57123</v>
      </c>
      <c r="E2540" s="49">
        <f>_xll.qlInterestRateIndexValueDate(IndexON,D2540)</f>
        <v>57123</v>
      </c>
      <c r="F2540" s="52">
        <f>IFERROR(_xll.qlIndexFixing(IndexON,D2540,TRUE,_xll.ohTrigger(RecalcTrigger,TriggerON)),NA())</f>
        <v>2.6166339422806217E-2</v>
      </c>
      <c r="H2540" s="49">
        <f>_xll.qlCalendarAdvance(IborCalendar,$H2539,B2540,"f",FALSE)</f>
        <v>57110</v>
      </c>
      <c r="I2540" s="49">
        <f>_xll.qlInterestRateIndexValueDate(Index1M,$H2540)</f>
        <v>57112</v>
      </c>
      <c r="J2540" s="52">
        <f>IFERROR(_xll.qlIndexFixing(Index1M,$H2540,TRUE,_xll.ohTrigger(RecalcTrigger,Trigger1M)),NA())</f>
        <v>2.7295857013320751E-2</v>
      </c>
      <c r="K2540" s="52">
        <f>IFERROR(_xll.qlIndexFixing(ONIndex1M,I2540,TRUE,_xll.ohTrigger(RecalcTrigger,Trigger1M)),NA())</f>
        <v>2.7278516239341855E-2</v>
      </c>
      <c r="L2540" s="52">
        <f>IFERROR(_xll.qlIndexFixing(Index3M,H2540,TRUE,_xll.ohTrigger(RecalcTrigger,Trigger3M)),NA())</f>
        <v>2.8489600583596713E-2</v>
      </c>
      <c r="M2540" s="52">
        <f>IFERROR(_xll.qlIndexFixing(ONIndex3M,I2540,TRUE,_xll.ohTrigger(RecalcTrigger,Trigger3M)),NA())</f>
        <v>2.84251038444161E-2</v>
      </c>
      <c r="N2540" s="52">
        <f>IFERROR(_xll.qlIndexFixing(Index6M,$H2540,TRUE,_xll.ohTrigger(RecalcTrigger,Trigger6M)),NA())</f>
        <v>2.9427686543935648E-2</v>
      </c>
      <c r="O2540" s="52">
        <f>IFERROR(_xll.qlIndexFixing(ONIndex6M,I2540,TRUE,_xll.ohTrigger(RecalcTrigger,Trigger6M)),NA())</f>
        <v>2.9285726247811894E-2</v>
      </c>
      <c r="P2540" s="52">
        <f>IFERROR(_xll.qlIndexFixing(Index1Y,$H2540,TRUE,_xll.ohTrigger(RecalcTrigger,Trigger1Y)),NA())</f>
        <v>3.0831344467097576E-2</v>
      </c>
      <c r="Q2540" s="52">
        <f>IFERROR(_xll.qlIndexFixing(ONIndex1Y,I2540,TRUE,_xll.ohTrigger(RecalcTrigger,Trigger1Y)),NA())</f>
        <v>3.0516906435691382E-2</v>
      </c>
    </row>
    <row r="2541" spans="2:17" x14ac:dyDescent="0.2">
      <c r="B2541" s="46" t="s">
        <v>51</v>
      </c>
      <c r="D2541" s="49">
        <f>_xll.qlCalendarAdvance(LocalCalendar,$D2540,B2541,"f",FALSE)</f>
        <v>57130</v>
      </c>
      <c r="E2541" s="49">
        <f>_xll.qlInterestRateIndexValueDate(IndexON,D2541)</f>
        <v>57130</v>
      </c>
      <c r="F2541" s="52">
        <f>IFERROR(_xll.qlIndexFixing(IndexON,D2541,TRUE,_xll.ohTrigger(RecalcTrigger,TriggerON)),NA())</f>
        <v>2.6163272950849858E-2</v>
      </c>
      <c r="H2541" s="49">
        <f>_xll.qlCalendarAdvance(IborCalendar,$H2540,B2541,"f",FALSE)</f>
        <v>57117</v>
      </c>
      <c r="I2541" s="49">
        <f>_xll.qlInterestRateIndexValueDate(Index1M,$H2541)</f>
        <v>57119</v>
      </c>
      <c r="J2541" s="52">
        <f>IFERROR(_xll.qlIndexFixing(Index1M,$H2541,TRUE,_xll.ohTrigger(RecalcTrigger,Trigger1M)),NA())</f>
        <v>2.7290062710644377E-2</v>
      </c>
      <c r="K2541" s="52">
        <f>IFERROR(_xll.qlIndexFixing(ONIndex1M,I2541,TRUE,_xll.ohTrigger(RecalcTrigger,Trigger1M)),NA())</f>
        <v>2.7272709797268035E-2</v>
      </c>
      <c r="L2541" s="52">
        <f>IFERROR(_xll.qlIndexFixing(Index3M,H2541,TRUE,_xll.ohTrigger(RecalcTrigger,Trigger3M)),NA())</f>
        <v>2.8483807932625903E-2</v>
      </c>
      <c r="M2541" s="52">
        <f>IFERROR(_xll.qlIndexFixing(ONIndex3M,I2541,TRUE,_xll.ohTrigger(RecalcTrigger,Trigger3M)),NA())</f>
        <v>2.8419272928612571E-2</v>
      </c>
      <c r="N2541" s="52">
        <f>IFERROR(_xll.qlIndexFixing(Index6M,$H2541,TRUE,_xll.ohTrigger(RecalcTrigger,Trigger6M)),NA())</f>
        <v>2.9421907782926474E-2</v>
      </c>
      <c r="O2541" s="52">
        <f>IFERROR(_xll.qlIndexFixing(ONIndex6M,I2541,TRUE,_xll.ohTrigger(RecalcTrigger,Trigger6M)),NA())</f>
        <v>2.9279873649166177E-2</v>
      </c>
      <c r="P2541" s="52">
        <f>IFERROR(_xll.qlIndexFixing(Index1Y,$H2541,TRUE,_xll.ohTrigger(RecalcTrigger,Trigger1Y)),NA())</f>
        <v>3.0825268717031465E-2</v>
      </c>
      <c r="Q2541" s="52">
        <f>IFERROR(_xll.qlIndexFixing(ONIndex1Y,I2541,TRUE,_xll.ohTrigger(RecalcTrigger,Trigger1Y)),NA())</f>
        <v>3.0510669605252616E-2</v>
      </c>
    </row>
    <row r="2542" spans="2:17" x14ac:dyDescent="0.2">
      <c r="B2542" s="46" t="s">
        <v>51</v>
      </c>
      <c r="D2542" s="49">
        <f>_xll.qlCalendarAdvance(LocalCalendar,$D2541,B2542,"f",FALSE)</f>
        <v>57137</v>
      </c>
      <c r="E2542" s="49">
        <f>_xll.qlInterestRateIndexValueDate(IndexON,D2542)</f>
        <v>57137</v>
      </c>
      <c r="F2542" s="52">
        <f>IFERROR(_xll.qlIndexFixing(IndexON,D2542,TRUE,_xll.ohTrigger(RecalcTrigger,TriggerON)),NA())</f>
        <v>2.616021294436166E-2</v>
      </c>
      <c r="H2542" s="49">
        <f>_xll.qlCalendarAdvance(IborCalendar,$H2541,B2542,"f",FALSE)</f>
        <v>57124</v>
      </c>
      <c r="I2542" s="49">
        <f>_xll.qlInterestRateIndexValueDate(Index1M,$H2542)</f>
        <v>57126</v>
      </c>
      <c r="J2542" s="52">
        <f>IFERROR(_xll.qlIndexFixing(Index1M,$H2542,TRUE,_xll.ohTrigger(RecalcTrigger,Trigger1M)),NA())</f>
        <v>2.7284280642478183E-2</v>
      </c>
      <c r="K2542" s="52">
        <f>IFERROR(_xll.qlIndexFixing(ONIndex1M,I2542,TRUE,_xll.ohTrigger(RecalcTrigger,Trigger1M)),NA())</f>
        <v>2.7267534761041823E-2</v>
      </c>
      <c r="L2542" s="52">
        <f>IFERROR(_xll.qlIndexFixing(Index3M,H2542,TRUE,_xll.ohTrigger(RecalcTrigger,Trigger3M)),NA())</f>
        <v>2.8478740816024164E-2</v>
      </c>
      <c r="M2542" s="52">
        <f>IFERROR(_xll.qlIndexFixing(ONIndex3M,I2542,TRUE,_xll.ohTrigger(RecalcTrigger,Trigger3M)),NA())</f>
        <v>2.8414160385989984E-2</v>
      </c>
      <c r="N2542" s="52">
        <f>IFERROR(_xll.qlIndexFixing(Index6M,$H2542,TRUE,_xll.ohTrigger(RecalcTrigger,Trigger6M)),NA())</f>
        <v>2.9416141414600076E-2</v>
      </c>
      <c r="O2542" s="52">
        <f>IFERROR(_xll.qlIndexFixing(ONIndex6M,I2542,TRUE,_xll.ohTrigger(RecalcTrigger,Trigger6M)),NA())</f>
        <v>2.927480674914662E-2</v>
      </c>
      <c r="P2542" s="52">
        <f>IFERROR(_xll.qlIndexFixing(Index1Y,$H2542,TRUE,_xll.ohTrigger(RecalcTrigger,Trigger1Y)),NA())</f>
        <v>3.0820088338291057E-2</v>
      </c>
      <c r="Q2542" s="52">
        <f>IFERROR(_xll.qlIndexFixing(ONIndex1Y,I2542,TRUE,_xll.ohTrigger(RecalcTrigger,Trigger1Y)),NA())</f>
        <v>3.0505294358571522E-2</v>
      </c>
    </row>
    <row r="2543" spans="2:17" x14ac:dyDescent="0.2">
      <c r="B2543" s="46" t="s">
        <v>51</v>
      </c>
      <c r="D2543" s="49">
        <f>_xll.qlCalendarAdvance(LocalCalendar,$D2542,B2543,"f",FALSE)</f>
        <v>57144</v>
      </c>
      <c r="E2543" s="49">
        <f>_xll.qlInterestRateIndexValueDate(IndexON,D2543)</f>
        <v>57144</v>
      </c>
      <c r="F2543" s="52">
        <f>IFERROR(_xll.qlIndexFixing(IndexON,D2543,TRUE,_xll.ohTrigger(RecalcTrigger,TriggerON)),NA())</f>
        <v>2.6157159403421559E-2</v>
      </c>
      <c r="H2543" s="49">
        <f>_xll.qlCalendarAdvance(IborCalendar,$H2542,B2543,"f",FALSE)</f>
        <v>57131</v>
      </c>
      <c r="I2543" s="49">
        <f>_xll.qlInterestRateIndexValueDate(Index1M,$H2543)</f>
        <v>57133</v>
      </c>
      <c r="J2543" s="52">
        <f>IFERROR(_xll.qlIndexFixing(Index1M,$H2543,TRUE,_xll.ohTrigger(RecalcTrigger,Trigger1M)),NA())</f>
        <v>2.7278510808817009E-2</v>
      </c>
      <c r="K2543" s="52">
        <f>IFERROR(_xll.qlIndexFixing(ONIndex1M,I2543,TRUE,_xll.ohTrigger(RecalcTrigger,Trigger1M)),NA())</f>
        <v>2.7261133531109039E-2</v>
      </c>
      <c r="L2543" s="52">
        <f>IFERROR(_xll.qlIndexFixing(Index3M,H2543,TRUE,_xll.ohTrigger(RecalcTrigger,Trigger3M)),NA())</f>
        <v>2.8472973301134911E-2</v>
      </c>
      <c r="M2543" s="52">
        <f>IFERROR(_xll.qlIndexFixing(ONIndex3M,I2543,TRUE,_xll.ohTrigger(RecalcTrigger,Trigger3M)),NA())</f>
        <v>2.8407647869510555E-2</v>
      </c>
      <c r="N2543" s="52">
        <f>IFERROR(_xll.qlIndexFixing(Index6M,$H2543,TRUE,_xll.ohTrigger(RecalcTrigger,Trigger6M)),NA())</f>
        <v>2.9410387438847128E-2</v>
      </c>
      <c r="O2543" s="52">
        <f>IFERROR(_xll.qlIndexFixing(ONIndex6M,I2543,TRUE,_xll.ohTrigger(RecalcTrigger,Trigger6M)),NA())</f>
        <v>2.9268205036130368E-2</v>
      </c>
      <c r="P2543" s="52">
        <f>IFERROR(_xll.qlIndexFixing(Index1Y,$H2543,TRUE,_xll.ohTrigger(RecalcTrigger,Trigger1Y)),NA())</f>
        <v>3.0813158339732558E-2</v>
      </c>
      <c r="Q2543" s="52">
        <f>IFERROR(_xll.qlIndexFixing(ONIndex1Y,I2543,TRUE,_xll.ohTrigger(RecalcTrigger,Trigger1Y)),NA())</f>
        <v>3.0498235719678135E-2</v>
      </c>
    </row>
    <row r="2544" spans="2:17" x14ac:dyDescent="0.2">
      <c r="B2544" s="46" t="s">
        <v>51</v>
      </c>
      <c r="D2544" s="49">
        <f>_xll.qlCalendarAdvance(LocalCalendar,$D2543,B2544,"f",FALSE)</f>
        <v>57151</v>
      </c>
      <c r="E2544" s="49">
        <f>_xll.qlInterestRateIndexValueDate(IndexON,D2544)</f>
        <v>57151</v>
      </c>
      <c r="F2544" s="52">
        <f>IFERROR(_xll.qlIndexFixing(IndexON,D2544,TRUE,_xll.ohTrigger(RecalcTrigger,TriggerON)),NA())</f>
        <v>2.6154112327869683E-2</v>
      </c>
      <c r="H2544" s="49">
        <f>_xll.qlCalendarAdvance(IborCalendar,$H2543,B2544,"f",FALSE)</f>
        <v>57138</v>
      </c>
      <c r="I2544" s="49">
        <f>_xll.qlInterestRateIndexValueDate(Index1M,$H2544)</f>
        <v>57140</v>
      </c>
      <c r="J2544" s="52">
        <f>IFERROR(_xll.qlIndexFixing(Index1M,$H2544,TRUE,_xll.ohTrigger(RecalcTrigger,Trigger1M)),NA())</f>
        <v>2.7272753209629914E-2</v>
      </c>
      <c r="K2544" s="52">
        <f>IFERROR(_xll.qlIndexFixing(ONIndex1M,I2544,TRUE,_xll.ohTrigger(RecalcTrigger,Trigger1M)),NA())</f>
        <v>2.7255363707050506E-2</v>
      </c>
      <c r="L2544" s="52">
        <f>IFERROR(_xll.qlIndexFixing(Index3M,H2544,TRUE,_xll.ohTrigger(RecalcTrigger,Trigger3M)),NA())</f>
        <v>2.8466504104073746E-2</v>
      </c>
      <c r="M2544" s="52">
        <f>IFERROR(_xll.qlIndexFixing(ONIndex3M,I2544,TRUE,_xll.ohTrigger(RecalcTrigger,Trigger3M)),NA())</f>
        <v>2.8401853726078841E-2</v>
      </c>
      <c r="N2544" s="52">
        <f>IFERROR(_xll.qlIndexFixing(Index6M,$H2544,TRUE,_xll.ohTrigger(RecalcTrigger,Trigger6M)),NA())</f>
        <v>2.940464585556048E-2</v>
      </c>
      <c r="O2544" s="52">
        <f>IFERROR(_xll.qlIndexFixing(ONIndex6M,I2544,TRUE,_xll.ohTrigger(RecalcTrigger,Trigger6M)),NA())</f>
        <v>2.9262389021686985E-2</v>
      </c>
      <c r="P2544" s="52">
        <f>IFERROR(_xll.qlIndexFixing(Index1Y,$H2544,TRUE,_xll.ohTrigger(RecalcTrigger,Trigger1Y)),NA())</f>
        <v>3.0807123712008382E-2</v>
      </c>
      <c r="Q2544" s="52">
        <f>IFERROR(_xll.qlIndexFixing(ONIndex1Y,I2544,TRUE,_xll.ohTrigger(RecalcTrigger,Trigger1Y)),NA())</f>
        <v>3.049203866454242E-2</v>
      </c>
    </row>
    <row r="2545" spans="2:17" x14ac:dyDescent="0.2">
      <c r="B2545" s="46" t="s">
        <v>51</v>
      </c>
      <c r="D2545" s="49">
        <f>_xll.qlCalendarAdvance(LocalCalendar,$D2544,B2545,"f",FALSE)</f>
        <v>57158</v>
      </c>
      <c r="E2545" s="49">
        <f>_xll.qlInterestRateIndexValueDate(IndexON,D2545)</f>
        <v>57158</v>
      </c>
      <c r="F2545" s="52">
        <f>IFERROR(_xll.qlIndexFixing(IndexON,D2545,TRUE,_xll.ohTrigger(RecalcTrigger,TriggerON)),NA())</f>
        <v>2.6151071717785968E-2</v>
      </c>
      <c r="H2545" s="49">
        <f>_xll.qlCalendarAdvance(IborCalendar,$H2544,B2545,"f",FALSE)</f>
        <v>57145</v>
      </c>
      <c r="I2545" s="49">
        <f>_xll.qlInterestRateIndexValueDate(Index1M,$H2545)</f>
        <v>57147</v>
      </c>
      <c r="J2545" s="52">
        <f>IFERROR(_xll.qlIndexFixing(Index1M,$H2545,TRUE,_xll.ohTrigger(RecalcTrigger,Trigger1M)),NA())</f>
        <v>2.7267007844904004E-2</v>
      </c>
      <c r="K2545" s="52">
        <f>IFERROR(_xll.qlIndexFixing(ONIndex1M,I2545,TRUE,_xll.ohTrigger(RecalcTrigger,Trigger1M)),NA())</f>
        <v>2.7249606089041478E-2</v>
      </c>
      <c r="L2545" s="52">
        <f>IFERROR(_xll.qlIndexFixing(Index3M,H2545,TRUE,_xll.ohTrigger(RecalcTrigger,Trigger3M)),NA())</f>
        <v>2.8460760869158868E-2</v>
      </c>
      <c r="M2545" s="52">
        <f>IFERROR(_xll.qlIndexFixing(ONIndex3M,I2545,TRUE,_xll.ohTrigger(RecalcTrigger,Trigger3M)),NA())</f>
        <v>2.8396071840175452E-2</v>
      </c>
      <c r="N2545" s="52">
        <f>IFERROR(_xll.qlIndexFixing(Index6M,$H2545,TRUE,_xll.ohTrigger(RecalcTrigger,Trigger6M)),NA())</f>
        <v>2.9398916664630809E-2</v>
      </c>
      <c r="O2545" s="52">
        <f>IFERROR(_xll.qlIndexFixing(ONIndex6M,I2545,TRUE,_xll.ohTrigger(RecalcTrigger,Trigger6M)),NA())</f>
        <v>2.9256585202022123E-2</v>
      </c>
      <c r="P2545" s="52">
        <f>IFERROR(_xll.qlIndexFixing(Index1Y,$H2545,TRUE,_xll.ohTrigger(RecalcTrigger,Trigger1Y)),NA())</f>
        <v>3.0801102791241302E-2</v>
      </c>
      <c r="Q2545" s="52">
        <f>IFERROR(_xll.qlIndexFixing(ONIndex1Y,I2545,TRUE,_xll.ohTrigger(RecalcTrigger,Trigger1Y)),NA())</f>
        <v>3.0485854867920992E-2</v>
      </c>
    </row>
    <row r="2546" spans="2:17" x14ac:dyDescent="0.2">
      <c r="B2546" s="46" t="s">
        <v>51</v>
      </c>
      <c r="D2546" s="49">
        <f>_xll.qlCalendarAdvance(LocalCalendar,$D2545,B2546,"f",FALSE)</f>
        <v>57166</v>
      </c>
      <c r="E2546" s="49">
        <f>_xll.qlInterestRateIndexValueDate(IndexON,D2546)</f>
        <v>57166</v>
      </c>
      <c r="F2546" s="52">
        <f>IFERROR(_xll.qlIndexFixing(IndexON,D2546,TRUE,_xll.ohTrigger(RecalcTrigger,TriggerON)),NA())</f>
        <v>2.6147604651791667E-2</v>
      </c>
      <c r="H2546" s="49">
        <f>_xll.qlCalendarAdvance(IborCalendar,$H2545,B2546,"f",FALSE)</f>
        <v>57152</v>
      </c>
      <c r="I2546" s="49">
        <f>_xll.qlInterestRateIndexValueDate(Index1M,$H2546)</f>
        <v>57154</v>
      </c>
      <c r="J2546" s="52">
        <f>IFERROR(_xll.qlIndexFixing(Index1M,$H2546,TRUE,_xll.ohTrigger(RecalcTrigger,Trigger1M)),NA())</f>
        <v>2.726127471462381E-2</v>
      </c>
      <c r="K2546" s="52">
        <f>IFERROR(_xll.qlIndexFixing(ONIndex1M,I2546,TRUE,_xll.ohTrigger(RecalcTrigger,Trigger1M)),NA())</f>
        <v>2.7243860677028664E-2</v>
      </c>
      <c r="L2546" s="52">
        <f>IFERROR(_xll.qlIndexFixing(Index3M,H2546,TRUE,_xll.ohTrigger(RecalcTrigger,Trigger3M)),NA())</f>
        <v>2.8455029988117657E-2</v>
      </c>
      <c r="M2546" s="52">
        <f>IFERROR(_xll.qlIndexFixing(ONIndex3M,I2546,TRUE,_xll.ohTrigger(RecalcTrigger,Trigger3M)),NA())</f>
        <v>2.8390302211693808E-2</v>
      </c>
      <c r="N2546" s="52">
        <f>IFERROR(_xll.qlIndexFixing(Index6M,$H2546,TRUE,_xll.ohTrigger(RecalcTrigger,Trigger6M)),NA())</f>
        <v>2.939477991630831E-2</v>
      </c>
      <c r="O2546" s="52">
        <f>IFERROR(_xll.qlIndexFixing(ONIndex6M,I2546,TRUE,_xll.ohTrigger(RecalcTrigger,Trigger6M)),NA())</f>
        <v>2.925079357708249E-2</v>
      </c>
      <c r="P2546" s="52">
        <f>IFERROR(_xll.qlIndexFixing(Index1Y,$H2546,TRUE,_xll.ohTrigger(RecalcTrigger,Trigger1Y)),NA())</f>
        <v>3.0795095577186279E-2</v>
      </c>
      <c r="Q2546" s="52">
        <f>IFERROR(_xll.qlIndexFixing(ONIndex1Y,I2546,TRUE,_xll.ohTrigger(RecalcTrigger,Trigger1Y)),NA())</f>
        <v>3.0479684329707268E-2</v>
      </c>
    </row>
    <row r="2547" spans="2:17" x14ac:dyDescent="0.2">
      <c r="B2547" s="46" t="s">
        <v>51</v>
      </c>
      <c r="D2547" s="49">
        <f>_xll.qlCalendarAdvance(LocalCalendar,$D2546,B2547,"f",FALSE)</f>
        <v>57173</v>
      </c>
      <c r="E2547" s="49">
        <f>_xll.qlInterestRateIndexValueDate(IndexON,D2547)</f>
        <v>57173</v>
      </c>
      <c r="F2547" s="52">
        <f>IFERROR(_xll.qlIndexFixing(IndexON,D2547,TRUE,_xll.ohTrigger(RecalcTrigger,TriggerON)),NA())</f>
        <v>2.6144577896305421E-2</v>
      </c>
      <c r="H2547" s="49">
        <f>_xll.qlCalendarAdvance(IborCalendar,$H2546,B2547,"f",FALSE)</f>
        <v>57159</v>
      </c>
      <c r="I2547" s="49">
        <f>_xll.qlInterestRateIndexValueDate(Index1M,$H2547)</f>
        <v>57161</v>
      </c>
      <c r="J2547" s="52">
        <f>IFERROR(_xll.qlIndexFixing(Index1M,$H2547,TRUE,_xll.ohTrigger(RecalcTrigger,Trigger1M)),NA())</f>
        <v>2.7255553818763545E-2</v>
      </c>
      <c r="K2547" s="52">
        <f>IFERROR(_xll.qlIndexFixing(ONIndex1M,I2547,TRUE,_xll.ohTrigger(RecalcTrigger,Trigger1M)),NA())</f>
        <v>2.7238127470985418E-2</v>
      </c>
      <c r="L2547" s="52">
        <f>IFERROR(_xll.qlIndexFixing(Index3M,H2547,TRUE,_xll.ohTrigger(RecalcTrigger,Trigger3M)),NA())</f>
        <v>2.8447165942949802E-2</v>
      </c>
      <c r="M2547" s="52">
        <f>IFERROR(_xll.qlIndexFixing(ONIndex3M,I2547,TRUE,_xll.ohTrigger(RecalcTrigger,Trigger3M)),NA())</f>
        <v>2.8384544840687198E-2</v>
      </c>
      <c r="N2547" s="52">
        <f>IFERROR(_xll.qlIndexFixing(Index6M,$H2547,TRUE,_xll.ohTrigger(RecalcTrigger,Trigger6M)),NA())</f>
        <v>2.9385124740939229E-2</v>
      </c>
      <c r="O2547" s="52">
        <f>IFERROR(_xll.qlIndexFixing(ONIndex6M,I2547,TRUE,_xll.ohTrigger(RecalcTrigger,Trigger6M)),NA())</f>
        <v>2.9245014146894732E-2</v>
      </c>
      <c r="P2547" s="52">
        <f>IFERROR(_xll.qlIndexFixing(Index1Y,$H2547,TRUE,_xll.ohTrigger(RecalcTrigger,Trigger1Y)),NA())</f>
        <v>3.0786450577102012E-2</v>
      </c>
      <c r="Q2547" s="52">
        <f>IFERROR(_xll.qlIndexFixing(ONIndex1Y,I2547,TRUE,_xll.ohTrigger(RecalcTrigger,Trigger1Y)),NA())</f>
        <v>3.0473527049954541E-2</v>
      </c>
    </row>
    <row r="2548" spans="2:17" x14ac:dyDescent="0.2">
      <c r="B2548" s="46" t="s">
        <v>51</v>
      </c>
      <c r="D2548" s="49">
        <f>_xll.qlCalendarAdvance(LocalCalendar,$D2547,B2548,"f",FALSE)</f>
        <v>57180</v>
      </c>
      <c r="E2548" s="49">
        <f>_xll.qlInterestRateIndexValueDate(IndexON,D2548)</f>
        <v>57180</v>
      </c>
      <c r="F2548" s="52">
        <f>IFERROR(_xll.qlIndexFixing(IndexON,D2548,TRUE,_xll.ohTrigger(RecalcTrigger,TriggerON)),NA())</f>
        <v>2.6141557606287336E-2</v>
      </c>
      <c r="H2548" s="49">
        <f>_xll.qlCalendarAdvance(IborCalendar,$H2547,B2548,"f",FALSE)</f>
        <v>57166</v>
      </c>
      <c r="I2548" s="49">
        <f>_xll.qlInterestRateIndexValueDate(Index1M,$H2548)</f>
        <v>57168</v>
      </c>
      <c r="J2548" s="52">
        <f>IFERROR(_xll.qlIndexFixing(Index1M,$H2548,TRUE,_xll.ohTrigger(RecalcTrigger,Trigger1M)),NA())</f>
        <v>2.7249845157315471E-2</v>
      </c>
      <c r="K2548" s="52">
        <f>IFERROR(_xll.qlIndexFixing(ONIndex1M,I2548,TRUE,_xll.ohTrigger(RecalcTrigger,Trigger1M)),NA())</f>
        <v>2.7232406470965032E-2</v>
      </c>
      <c r="L2548" s="52">
        <f>IFERROR(_xll.qlIndexFixing(Index3M,H2548,TRUE,_xll.ohTrigger(RecalcTrigger,Trigger3M)),NA())</f>
        <v>2.8444321051269577E-2</v>
      </c>
      <c r="M2548" s="52">
        <f>IFERROR(_xll.qlIndexFixing(ONIndex3M,I2548,TRUE,_xll.ohTrigger(RecalcTrigger,Trigger3M)),NA())</f>
        <v>2.8378799727128978E-2</v>
      </c>
      <c r="N2548" s="52">
        <f>IFERROR(_xll.qlIndexFixing(Index6M,$H2548,TRUE,_xll.ohTrigger(RecalcTrigger,Trigger6M)),NA())</f>
        <v>2.9381803444912955E-2</v>
      </c>
      <c r="O2548" s="52">
        <f>IFERROR(_xll.qlIndexFixing(ONIndex6M,I2548,TRUE,_xll.ohTrigger(RecalcTrigger,Trigger6M)),NA())</f>
        <v>2.9239246911352268E-2</v>
      </c>
      <c r="P2548" s="52">
        <f>IFERROR(_xll.qlIndexFixing(Index1Y,$H2548,TRUE,_xll.ohTrigger(RecalcTrigger,Trigger1Y)),NA())</f>
        <v>3.0783122268239899E-2</v>
      </c>
      <c r="Q2548" s="52">
        <f>IFERROR(_xll.qlIndexFixing(ONIndex1Y,I2548,TRUE,_xll.ohTrigger(RecalcTrigger,Trigger1Y)),NA())</f>
        <v>3.0467383028609518E-2</v>
      </c>
    </row>
    <row r="2549" spans="2:17" x14ac:dyDescent="0.2">
      <c r="B2549" s="46" t="s">
        <v>51</v>
      </c>
      <c r="D2549" s="49">
        <f>_xll.qlCalendarAdvance(LocalCalendar,$D2548,B2549,"f",FALSE)</f>
        <v>57187</v>
      </c>
      <c r="E2549" s="49">
        <f>_xll.qlInterestRateIndexValueDate(IndexON,D2549)</f>
        <v>57187</v>
      </c>
      <c r="F2549" s="52">
        <f>IFERROR(_xll.qlIndexFixing(IndexON,D2549,TRUE,_xll.ohTrigger(RecalcTrigger,TriggerON)),NA())</f>
        <v>2.6138543781657475E-2</v>
      </c>
      <c r="H2549" s="49">
        <f>_xll.qlCalendarAdvance(IborCalendar,$H2548,B2549,"f",FALSE)</f>
        <v>57173</v>
      </c>
      <c r="I2549" s="49">
        <f>_xll.qlInterestRateIndexValueDate(Index1M,$H2549)</f>
        <v>57175</v>
      </c>
      <c r="J2549" s="52">
        <f>IFERROR(_xll.qlIndexFixing(Index1M,$H2549,TRUE,_xll.ohTrigger(RecalcTrigger,Trigger1M)),NA())</f>
        <v>2.724414873025123E-2</v>
      </c>
      <c r="K2549" s="52">
        <f>IFERROR(_xll.qlIndexFixing(ONIndex1M,I2549,TRUE,_xll.ohTrigger(RecalcTrigger,Trigger1M)),NA())</f>
        <v>2.7226697676940859E-2</v>
      </c>
      <c r="L2549" s="52">
        <f>IFERROR(_xll.qlIndexFixing(Index3M,H2549,TRUE,_xll.ohTrigger(RecalcTrigger,Trigger3M)),NA())</f>
        <v>2.8437911467698595E-2</v>
      </c>
      <c r="M2549" s="52">
        <f>IFERROR(_xll.qlIndexFixing(ONIndex3M,I2549,TRUE,_xll.ohTrigger(RecalcTrigger,Trigger3M)),NA())</f>
        <v>2.8373066871045793E-2</v>
      </c>
      <c r="N2549" s="52">
        <f>IFERROR(_xll.qlIndexFixing(Index6M,$H2549,TRUE,_xll.ohTrigger(RecalcTrigger,Trigger6M)),NA())</f>
        <v>2.9376915077992973E-2</v>
      </c>
      <c r="O2549" s="52">
        <f>IFERROR(_xll.qlIndexFixing(ONIndex6M,I2549,TRUE,_xll.ohTrigger(RecalcTrigger,Trigger6M)),NA())</f>
        <v>2.923349187066826E-2</v>
      </c>
      <c r="P2549" s="52">
        <f>IFERROR(_xll.qlIndexFixing(Index1Y,$H2549,TRUE,_xll.ohTrigger(RecalcTrigger,Trigger1Y)),NA())</f>
        <v>3.0777156172862388E-2</v>
      </c>
      <c r="Q2549" s="52">
        <f>IFERROR(_xll.qlIndexFixing(ONIndex1Y,I2549,TRUE,_xll.ohTrigger(RecalcTrigger,Trigger1Y)),NA())</f>
        <v>3.0461252265725491E-2</v>
      </c>
    </row>
    <row r="2550" spans="2:17" x14ac:dyDescent="0.2">
      <c r="B2550" s="46" t="s">
        <v>51</v>
      </c>
      <c r="D2550" s="49">
        <f>_xll.qlCalendarAdvance(LocalCalendar,$D2549,B2550,"f",FALSE)</f>
        <v>57194</v>
      </c>
      <c r="E2550" s="49">
        <f>_xll.qlInterestRateIndexValueDate(IndexON,D2550)</f>
        <v>57194</v>
      </c>
      <c r="F2550" s="52">
        <f>IFERROR(_xll.qlIndexFixing(IndexON,D2550,TRUE,_xll.ohTrigger(RecalcTrigger,TriggerON)),NA())</f>
        <v>2.6135536422735584E-2</v>
      </c>
      <c r="H2550" s="49">
        <f>_xll.qlCalendarAdvance(IborCalendar,$H2549,B2550,"f",FALSE)</f>
        <v>57180</v>
      </c>
      <c r="I2550" s="49">
        <f>_xll.qlInterestRateIndexValueDate(Index1M,$H2550)</f>
        <v>57182</v>
      </c>
      <c r="J2550" s="52">
        <f>IFERROR(_xll.qlIndexFixing(Index1M,$H2550,TRUE,_xll.ohTrigger(RecalcTrigger,Trigger1M)),NA())</f>
        <v>2.7238464537555341E-2</v>
      </c>
      <c r="K2550" s="52">
        <f>IFERROR(_xll.qlIndexFixing(ONIndex1M,I2550,TRUE,_xll.ohTrigger(RecalcTrigger,Trigger1M)),NA())</f>
        <v>2.7221001088886254E-2</v>
      </c>
      <c r="L2550" s="52">
        <f>IFERROR(_xll.qlIndexFixing(Index3M,H2550,TRUE,_xll.ohTrigger(RecalcTrigger,Trigger3M)),NA())</f>
        <v>2.8432230001610364E-2</v>
      </c>
      <c r="M2550" s="52">
        <f>IFERROR(_xll.qlIndexFixing(ONIndex3M,I2550,TRUE,_xll.ohTrigger(RecalcTrigger,Trigger3M)),NA())</f>
        <v>2.8367346272331062E-2</v>
      </c>
      <c r="N2550" s="52">
        <f>IFERROR(_xll.qlIndexFixing(Index6M,$H2550,TRUE,_xll.ohTrigger(RecalcTrigger,Trigger6M)),NA())</f>
        <v>2.9370456591587484E-2</v>
      </c>
      <c r="O2550" s="52">
        <f>IFERROR(_xll.qlIndexFixing(ONIndex6M,I2550,TRUE,_xll.ohTrigger(RecalcTrigger,Trigger6M)),NA())</f>
        <v>2.92277490246029E-2</v>
      </c>
      <c r="P2550" s="52">
        <f>IFERROR(_xll.qlIndexFixing(Index1Y,$H2550,TRUE,_xll.ohTrigger(RecalcTrigger,Trigger1Y)),NA())</f>
        <v>3.0771203783226592E-2</v>
      </c>
      <c r="Q2550" s="52">
        <f>IFERROR(_xll.qlIndexFixing(ONIndex1Y,I2550,TRUE,_xll.ohTrigger(RecalcTrigger,Trigger1Y)),NA())</f>
        <v>3.0455134761329106E-2</v>
      </c>
    </row>
    <row r="2551" spans="2:17" x14ac:dyDescent="0.2">
      <c r="B2551" s="46" t="s">
        <v>51</v>
      </c>
      <c r="D2551" s="49">
        <f>_xll.qlCalendarAdvance(LocalCalendar,$D2550,B2551,"f",FALSE)</f>
        <v>57201</v>
      </c>
      <c r="E2551" s="49">
        <f>_xll.qlInterestRateIndexValueDate(IndexON,D2551)</f>
        <v>57201</v>
      </c>
      <c r="F2551" s="52">
        <f>IFERROR(_xll.qlIndexFixing(IndexON,D2551,TRUE,_xll.ohTrigger(RecalcTrigger,TriggerON)),NA())</f>
        <v>2.6132535529121981E-2</v>
      </c>
      <c r="H2551" s="49">
        <f>_xll.qlCalendarAdvance(IborCalendar,$H2550,B2551,"f",FALSE)</f>
        <v>57187</v>
      </c>
      <c r="I2551" s="49">
        <f>_xll.qlInterestRateIndexValueDate(Index1M,$H2551)</f>
        <v>57189</v>
      </c>
      <c r="J2551" s="52">
        <f>IFERROR(_xll.qlIndexFixing(Index1M,$H2551,TRUE,_xll.ohTrigger(RecalcTrigger,Trigger1M)),NA())</f>
        <v>2.723341778864713E-2</v>
      </c>
      <c r="K2551" s="52">
        <f>IFERROR(_xll.qlIndexFixing(ONIndex1M,I2551,TRUE,_xll.ohTrigger(RecalcTrigger,Trigger1M)),NA())</f>
        <v>2.7215316706881154E-2</v>
      </c>
      <c r="L2551" s="52">
        <f>IFERROR(_xll.qlIndexFixing(Index3M,H2551,TRUE,_xll.ohTrigger(RecalcTrigger,Trigger3M)),NA())</f>
        <v>2.8426560889123681E-2</v>
      </c>
      <c r="M2551" s="52">
        <f>IFERROR(_xll.qlIndexFixing(ONIndex3M,I2551,TRUE,_xll.ohTrigger(RecalcTrigger,Trigger3M)),NA())</f>
        <v>2.8361637931118011E-2</v>
      </c>
      <c r="N2551" s="52">
        <f>IFERROR(_xll.qlIndexFixing(Index6M,$H2551,TRUE,_xll.ohTrigger(RecalcTrigger,Trigger6M)),NA())</f>
        <v>2.936480175255067E-2</v>
      </c>
      <c r="O2551" s="52">
        <f>IFERROR(_xll.qlIndexFixing(ONIndex6M,I2551,TRUE,_xll.ohTrigger(RecalcTrigger,Trigger6M)),NA())</f>
        <v>2.9222018373342706E-2</v>
      </c>
      <c r="P2551" s="52">
        <f>IFERROR(_xll.qlIndexFixing(Index1Y,$H2551,TRUE,_xll.ohTrigger(RecalcTrigger,Trigger1Y)),NA())</f>
        <v>3.076526509908966E-2</v>
      </c>
      <c r="Q2551" s="52">
        <f>IFERROR(_xll.qlIndexFixing(ONIndex1Y,I2551,TRUE,_xll.ohTrigger(RecalcTrigger,Trigger1Y)),NA())</f>
        <v>3.044903051531378E-2</v>
      </c>
    </row>
    <row r="2552" spans="2:17" x14ac:dyDescent="0.2">
      <c r="B2552" s="46" t="s">
        <v>51</v>
      </c>
      <c r="D2552" s="49">
        <f>_xll.qlCalendarAdvance(LocalCalendar,$D2551,B2552,"f",FALSE)</f>
        <v>57208</v>
      </c>
      <c r="E2552" s="49">
        <f>_xll.qlInterestRateIndexValueDate(IndexON,D2552)</f>
        <v>57208</v>
      </c>
      <c r="F2552" s="52">
        <f>IFERROR(_xll.qlIndexFixing(IndexON,D2552,TRUE,_xll.ohTrigger(RecalcTrigger,TriggerON)),NA())</f>
        <v>2.6129541101056475E-2</v>
      </c>
      <c r="H2552" s="49">
        <f>_xll.qlCalendarAdvance(IborCalendar,$H2551,B2552,"f",FALSE)</f>
        <v>57194</v>
      </c>
      <c r="I2552" s="49">
        <f>_xll.qlInterestRateIndexValueDate(Index1M,$H2552)</f>
        <v>57196</v>
      </c>
      <c r="J2552" s="52">
        <f>IFERROR(_xll.qlIndexFixing(Index1M,$H2552,TRUE,_xll.ohTrigger(RecalcTrigger,Trigger1M)),NA())</f>
        <v>2.7227758510980637E-2</v>
      </c>
      <c r="K2552" s="52">
        <f>IFERROR(_xll.qlIndexFixing(ONIndex1M,I2552,TRUE,_xll.ohTrigger(RecalcTrigger,Trigger1M)),NA())</f>
        <v>2.7209644530845623E-2</v>
      </c>
      <c r="L2552" s="52">
        <f>IFERROR(_xll.qlIndexFixing(Index3M,H2552,TRUE,_xll.ohTrigger(RecalcTrigger,Trigger3M)),NA())</f>
        <v>2.8420904130183267E-2</v>
      </c>
      <c r="M2552" s="52">
        <f>IFERROR(_xll.qlIndexFixing(ONIndex3M,I2552,TRUE,_xll.ohTrigger(RecalcTrigger,Trigger3M)),NA())</f>
        <v>2.835594184735335E-2</v>
      </c>
      <c r="N2552" s="52">
        <f>IFERROR(_xll.qlIndexFixing(Index6M,$H2552,TRUE,_xll.ohTrigger(RecalcTrigger,Trigger6M)),NA())</f>
        <v>2.9359159305122031E-2</v>
      </c>
      <c r="O2552" s="52">
        <f>IFERROR(_xll.qlIndexFixing(ONIndex6M,I2552,TRUE,_xll.ohTrigger(RecalcTrigger,Trigger6M)),NA())</f>
        <v>2.9216299916754451E-2</v>
      </c>
      <c r="P2552" s="52">
        <f>IFERROR(_xll.qlIndexFixing(Index1Y,$H2552,TRUE,_xll.ohTrigger(RecalcTrigger,Trigger1Y)),NA())</f>
        <v>3.0759340120211347E-2</v>
      </c>
      <c r="Q2552" s="52">
        <f>IFERROR(_xll.qlIndexFixing(ONIndex1Y,I2552,TRUE,_xll.ohTrigger(RecalcTrigger,Trigger1Y)),NA())</f>
        <v>3.0442939527759449E-2</v>
      </c>
    </row>
    <row r="2553" spans="2:17" x14ac:dyDescent="0.2">
      <c r="B2553" s="46" t="s">
        <v>51</v>
      </c>
      <c r="D2553" s="49">
        <f>_xll.qlCalendarAdvance(LocalCalendar,$D2552,B2553,"f",FALSE)</f>
        <v>57215</v>
      </c>
      <c r="E2553" s="49">
        <f>_xll.qlInterestRateIndexValueDate(IndexON,D2553)</f>
        <v>57215</v>
      </c>
      <c r="F2553" s="52">
        <f>IFERROR(_xll.qlIndexFixing(IndexON,D2553,TRUE,_xll.ohTrigger(RecalcTrigger,TriggerON)),NA())</f>
        <v>2.6126553138539066E-2</v>
      </c>
      <c r="H2553" s="49">
        <f>_xll.qlCalendarAdvance(IborCalendar,$H2552,B2553,"f",FALSE)</f>
        <v>57201</v>
      </c>
      <c r="I2553" s="49">
        <f>_xll.qlInterestRateIndexValueDate(Index1M,$H2553)</f>
        <v>57203</v>
      </c>
      <c r="J2553" s="52">
        <f>IFERROR(_xll.qlIndexFixing(Index1M,$H2553,TRUE,_xll.ohTrigger(RecalcTrigger,Trigger1M)),NA())</f>
        <v>2.7221485365523112E-2</v>
      </c>
      <c r="K2553" s="52">
        <f>IFERROR(_xll.qlIndexFixing(ONIndex1M,I2553,TRUE,_xll.ohTrigger(RecalcTrigger,Trigger1M)),NA())</f>
        <v>2.7203984560806305E-2</v>
      </c>
      <c r="L2553" s="52">
        <f>IFERROR(_xll.qlIndexFixing(Index3M,H2553,TRUE,_xll.ohTrigger(RecalcTrigger,Trigger3M)),NA())</f>
        <v>2.8415259724736401E-2</v>
      </c>
      <c r="M2553" s="52">
        <f>IFERROR(_xll.qlIndexFixing(ONIndex3M,I2553,TRUE,_xll.ohTrigger(RecalcTrigger,Trigger3M)),NA())</f>
        <v>2.8350258021037078E-2</v>
      </c>
      <c r="N2553" s="52">
        <f>IFERROR(_xll.qlIndexFixing(Index6M,$H2553,TRUE,_xll.ohTrigger(RecalcTrigger,Trigger6M)),NA())</f>
        <v>2.9353529249196132E-2</v>
      </c>
      <c r="O2553" s="52">
        <f>IFERROR(_xll.qlIndexFixing(ONIndex6M,I2553,TRUE,_xll.ohTrigger(RecalcTrigger,Trigger6M)),NA())</f>
        <v>2.9210593654918071E-2</v>
      </c>
      <c r="P2553" s="52">
        <f>IFERROR(_xll.qlIndexFixing(Index1Y,$H2553,TRUE,_xll.ohTrigger(RecalcTrigger,Trigger1Y)),NA())</f>
        <v>3.0753428846350971E-2</v>
      </c>
      <c r="Q2553" s="52">
        <f>IFERROR(_xll.qlIndexFixing(ONIndex1Y,I2553,TRUE,_xll.ohTrigger(RecalcTrigger,Trigger1Y)),NA())</f>
        <v>3.0436861798612824E-2</v>
      </c>
    </row>
    <row r="2554" spans="2:17" x14ac:dyDescent="0.2">
      <c r="B2554" s="46" t="s">
        <v>51</v>
      </c>
      <c r="D2554" s="49">
        <f>_xll.qlCalendarAdvance(LocalCalendar,$D2553,B2554,"f",FALSE)</f>
        <v>57222</v>
      </c>
      <c r="E2554" s="49">
        <f>_xll.qlInterestRateIndexValueDate(IndexON,D2554)</f>
        <v>57222</v>
      </c>
      <c r="F2554" s="52">
        <f>IFERROR(_xll.qlIndexFixing(IndexON,D2554,TRUE,_xll.ohTrigger(RecalcTrigger,TriggerON)),NA())</f>
        <v>2.6123571641409882E-2</v>
      </c>
      <c r="H2554" s="49">
        <f>_xll.qlCalendarAdvance(IborCalendar,$H2553,B2554,"f",FALSE)</f>
        <v>57208</v>
      </c>
      <c r="I2554" s="49">
        <f>_xll.qlInterestRateIndexValueDate(Index1M,$H2554)</f>
        <v>57210</v>
      </c>
      <c r="J2554" s="52">
        <f>IFERROR(_xll.qlIndexFixing(Index1M,$H2554,TRUE,_xll.ohTrigger(RecalcTrigger,Trigger1M)),NA())</f>
        <v>2.7215850110135623E-2</v>
      </c>
      <c r="K2554" s="52">
        <f>IFERROR(_xll.qlIndexFixing(ONIndex1M,I2554,TRUE,_xll.ohTrigger(RecalcTrigger,Trigger1M)),NA())</f>
        <v>2.7198336796763201E-2</v>
      </c>
      <c r="L2554" s="52">
        <f>IFERROR(_xll.qlIndexFixing(Index3M,H2554,TRUE,_xll.ohTrigger(RecalcTrigger,Trigger3M)),NA())</f>
        <v>2.8409627672727807E-2</v>
      </c>
      <c r="M2554" s="52">
        <f>IFERROR(_xll.qlIndexFixing(ONIndex3M,I2554,TRUE,_xll.ohTrigger(RecalcTrigger,Trigger3M)),NA())</f>
        <v>2.8344586452142551E-2</v>
      </c>
      <c r="N2554" s="52">
        <f>IFERROR(_xll.qlIndexFixing(Index6M,$H2554,TRUE,_xll.ohTrigger(RecalcTrigger,Trigger6M)),NA())</f>
        <v>2.9348704982278939E-2</v>
      </c>
      <c r="O2554" s="52">
        <f>IFERROR(_xll.qlIndexFixing(ONIndex6M,I2554,TRUE,_xll.ohTrigger(RecalcTrigger,Trigger6M)),NA())</f>
        <v>2.9204899587833566E-2</v>
      </c>
      <c r="P2554" s="52">
        <f>IFERROR(_xll.qlIndexFixing(Index1Y,$H2554,TRUE,_xll.ohTrigger(RecalcTrigger,Trigger1Y)),NA())</f>
        <v>3.0747531277269157E-2</v>
      </c>
      <c r="Q2554" s="52">
        <f>IFERROR(_xll.qlIndexFixing(ONIndex1Y,I2554,TRUE,_xll.ohTrigger(RecalcTrigger,Trigger1Y)),NA())</f>
        <v>3.0430797327927195E-2</v>
      </c>
    </row>
    <row r="2555" spans="2:17" x14ac:dyDescent="0.2">
      <c r="B2555" s="46" t="s">
        <v>51</v>
      </c>
      <c r="D2555" s="49">
        <f>_xll.qlCalendarAdvance(LocalCalendar,$D2554,B2555,"f",FALSE)</f>
        <v>57229</v>
      </c>
      <c r="E2555" s="49">
        <f>_xll.qlInterestRateIndexValueDate(IndexON,D2555)</f>
        <v>57229</v>
      </c>
      <c r="F2555" s="52">
        <f>IFERROR(_xll.qlIndexFixing(IndexON,D2555,TRUE,_xll.ohTrigger(RecalcTrigger,TriggerON)),NA())</f>
        <v>2.6120596609668922E-2</v>
      </c>
      <c r="H2555" s="49">
        <f>_xll.qlCalendarAdvance(IborCalendar,$H2554,B2555,"f",FALSE)</f>
        <v>57215</v>
      </c>
      <c r="I2555" s="49">
        <f>_xll.qlInterestRateIndexValueDate(Index1M,$H2555)</f>
        <v>57217</v>
      </c>
      <c r="J2555" s="52">
        <f>IFERROR(_xll.qlIndexFixing(Index1M,$H2555,TRUE,_xll.ohTrigger(RecalcTrigger,Trigger1M)),NA())</f>
        <v>2.7210227089026241E-2</v>
      </c>
      <c r="K2555" s="52">
        <f>IFERROR(_xll.qlIndexFixing(ONIndex1M,I2555,TRUE,_xll.ohTrigger(RecalcTrigger,Trigger1M)),NA())</f>
        <v>2.7193326160657172E-2</v>
      </c>
      <c r="L2555" s="52">
        <f>IFERROR(_xll.qlIndexFixing(Index3M,H2555,TRUE,_xll.ohTrigger(RecalcTrigger,Trigger3M)),NA())</f>
        <v>2.8404007974103061E-2</v>
      </c>
      <c r="M2555" s="52">
        <f>IFERROR(_xll.qlIndexFixing(ONIndex3M,I2555,TRUE,_xll.ohTrigger(RecalcTrigger,Trigger3M)),NA())</f>
        <v>2.8339638765255692E-2</v>
      </c>
      <c r="N2555" s="52">
        <f>IFERROR(_xll.qlIndexFixing(Index6M,$H2555,TRUE,_xll.ohTrigger(RecalcTrigger,Trigger6M)),NA())</f>
        <v>2.9342306311427827E-2</v>
      </c>
      <c r="O2555" s="52">
        <f>IFERROR(_xll.qlIndexFixing(ONIndex6M,I2555,TRUE,_xll.ohTrigger(RecalcTrigger,Trigger6M)),NA())</f>
        <v>2.9199996468456391E-2</v>
      </c>
      <c r="P2555" s="52">
        <f>IFERROR(_xll.qlIndexFixing(Index1Y,$H2555,TRUE,_xll.ohTrigger(RecalcTrigger,Trigger1Y)),NA())</f>
        <v>3.0742535273962791E-2</v>
      </c>
      <c r="Q2555" s="52">
        <f>IFERROR(_xll.qlIndexFixing(ONIndex1Y,I2555,TRUE,_xll.ohTrigger(RecalcTrigger,Trigger1Y)),NA())</f>
        <v>3.0425600009631459E-2</v>
      </c>
    </row>
    <row r="2556" spans="2:17" x14ac:dyDescent="0.2">
      <c r="B2556" s="46" t="s">
        <v>51</v>
      </c>
      <c r="D2556" s="49">
        <f>_xll.qlCalendarAdvance(LocalCalendar,$D2555,B2556,"f",FALSE)</f>
        <v>57236</v>
      </c>
      <c r="E2556" s="49">
        <f>_xll.qlInterestRateIndexValueDate(IndexON,D2556)</f>
        <v>57236</v>
      </c>
      <c r="F2556" s="52">
        <f>IFERROR(_xll.qlIndexFixing(IndexON,D2556,TRUE,_xll.ohTrigger(RecalcTrigger,TriggerON)),NA())</f>
        <v>2.611762804347606E-2</v>
      </c>
      <c r="H2556" s="49">
        <f>_xll.qlCalendarAdvance(IborCalendar,$H2555,B2556,"f",FALSE)</f>
        <v>57222</v>
      </c>
      <c r="I2556" s="49">
        <f>_xll.qlInterestRateIndexValueDate(Index1M,$H2556)</f>
        <v>57224</v>
      </c>
      <c r="J2556" s="52">
        <f>IFERROR(_xll.qlIndexFixing(Index1M,$H2556,TRUE,_xll.ohTrigger(RecalcTrigger,Trigger1M)),NA())</f>
        <v>2.7204616302184653E-2</v>
      </c>
      <c r="K2556" s="52">
        <f>IFERROR(_xll.qlIndexFixing(ONIndex1M,I2556,TRUE,_xll.ohTrigger(RecalcTrigger,Trigger1M)),NA())</f>
        <v>2.71877032558554E-2</v>
      </c>
      <c r="L2556" s="52">
        <f>IFERROR(_xll.qlIndexFixing(Index3M,H2556,TRUE,_xll.ohTrigger(RecalcTrigger,Trigger3M)),NA())</f>
        <v>2.839624330548041E-2</v>
      </c>
      <c r="M2556" s="52">
        <f>IFERROR(_xll.qlIndexFixing(ONIndex3M,I2556,TRUE,_xll.ohTrigger(RecalcTrigger,Trigger3M)),NA())</f>
        <v>2.8333992142426379E-2</v>
      </c>
      <c r="N2556" s="52">
        <f>IFERROR(_xll.qlIndexFixing(Index6M,$H2556,TRUE,_xll.ohTrigger(RecalcTrigger,Trigger6M)),NA())</f>
        <v>2.9333537226872791E-2</v>
      </c>
      <c r="O2556" s="52">
        <f>IFERROR(_xll.qlIndexFixing(ONIndex6M,I2556,TRUE,_xll.ohTrigger(RecalcTrigger,Trigger6M)),NA())</f>
        <v>2.9194327202120007E-2</v>
      </c>
      <c r="P2556" s="52">
        <f>IFERROR(_xll.qlIndexFixing(Index1Y,$H2556,TRUE,_xll.ohTrigger(RecalcTrigger,Trigger1Y)),NA())</f>
        <v>3.0736665599076219E-2</v>
      </c>
      <c r="Q2556" s="52">
        <f>IFERROR(_xll.qlIndexFixing(ONIndex1Y,I2556,TRUE,_xll.ohTrigger(RecalcTrigger,Trigger1Y)),NA())</f>
        <v>3.0419562492725039E-2</v>
      </c>
    </row>
    <row r="2557" spans="2:17" x14ac:dyDescent="0.2">
      <c r="B2557" s="46" t="s">
        <v>51</v>
      </c>
      <c r="D2557" s="49">
        <f>_xll.qlCalendarAdvance(LocalCalendar,$D2556,B2557,"f",FALSE)</f>
        <v>57243</v>
      </c>
      <c r="E2557" s="49">
        <f>_xll.qlInterestRateIndexValueDate(IndexON,D2557)</f>
        <v>57243</v>
      </c>
      <c r="F2557" s="52">
        <f>IFERROR(_xll.qlIndexFixing(IndexON,D2557,TRUE,_xll.ohTrigger(RecalcTrigger,TriggerON)),NA())</f>
        <v>2.6114665942751358E-2</v>
      </c>
      <c r="H2557" s="49">
        <f>_xll.qlCalendarAdvance(IborCalendar,$H2556,B2557,"f",FALSE)</f>
        <v>57229</v>
      </c>
      <c r="I2557" s="49">
        <f>_xll.qlInterestRateIndexValueDate(Index1M,$H2557)</f>
        <v>57231</v>
      </c>
      <c r="J2557" s="52">
        <f>IFERROR(_xll.qlIndexFixing(Index1M,$H2557,TRUE,_xll.ohTrigger(RecalcTrigger,Trigger1M)),NA())</f>
        <v>2.7199645652232207E-2</v>
      </c>
      <c r="K2557" s="52">
        <f>IFERROR(_xll.qlIndexFixing(ONIndex1M,I2557,TRUE,_xll.ohTrigger(RecalcTrigger,Trigger1M)),NA())</f>
        <v>2.7181466740584526E-2</v>
      </c>
      <c r="L2557" s="52">
        <f>IFERROR(_xll.qlIndexFixing(Index3M,H2557,TRUE,_xll.ohTrigger(RecalcTrigger,Trigger3M)),NA())</f>
        <v>2.8390646985929344E-2</v>
      </c>
      <c r="M2557" s="52">
        <f>IFERROR(_xll.qlIndexFixing(ONIndex3M,I2557,TRUE,_xll.ohTrigger(RecalcTrigger,Trigger3M)),NA())</f>
        <v>2.8327645290096015E-2</v>
      </c>
      <c r="N2557" s="52">
        <f>IFERROR(_xll.qlIndexFixing(Index6M,$H2557,TRUE,_xll.ohTrigger(RecalcTrigger,Trigger6M)),NA())</f>
        <v>2.9327955001886005E-2</v>
      </c>
      <c r="O2557" s="52">
        <f>IFERROR(_xll.qlIndexFixing(ONIndex6M,I2557,TRUE,_xll.ohTrigger(RecalcTrigger,Trigger6M)),NA())</f>
        <v>2.9187890554744911E-2</v>
      </c>
      <c r="P2557" s="52">
        <f>IFERROR(_xll.qlIndexFixing(Index1Y,$H2557,TRUE,_xll.ohTrigger(RecalcTrigger,Trigger1Y)),NA())</f>
        <v>3.0729920796303788E-2</v>
      </c>
      <c r="Q2557" s="52">
        <f>IFERROR(_xll.qlIndexFixing(ONIndex1Y,I2557,TRUE,_xll.ohTrigger(RecalcTrigger,Trigger1Y)),NA())</f>
        <v>3.0412683466423118E-2</v>
      </c>
    </row>
    <row r="2558" spans="2:17" x14ac:dyDescent="0.2">
      <c r="B2558" s="46" t="s">
        <v>51</v>
      </c>
      <c r="D2558" s="49">
        <f>_xll.qlCalendarAdvance(LocalCalendar,$D2557,B2558,"f",FALSE)</f>
        <v>57250</v>
      </c>
      <c r="E2558" s="49">
        <f>_xll.qlInterestRateIndexValueDate(IndexON,D2558)</f>
        <v>57250</v>
      </c>
      <c r="F2558" s="52">
        <f>IFERROR(_xll.qlIndexFixing(IndexON,D2558,TRUE,_xll.ohTrigger(RecalcTrigger,TriggerON)),NA())</f>
        <v>2.6111710307574754E-2</v>
      </c>
      <c r="H2558" s="49">
        <f>_xll.qlCalendarAdvance(IborCalendar,$H2557,B2558,"f",FALSE)</f>
        <v>57236</v>
      </c>
      <c r="I2558" s="49">
        <f>_xll.qlInterestRateIndexValueDate(Index1M,$H2558)</f>
        <v>57238</v>
      </c>
      <c r="J2558" s="52">
        <f>IFERROR(_xll.qlIndexFixing(Index1M,$H2558,TRUE,_xll.ohTrigger(RecalcTrigger,Trigger1M)),NA())</f>
        <v>2.7193431431219762E-2</v>
      </c>
      <c r="K2558" s="52">
        <f>IFERROR(_xll.qlIndexFixing(ONIndex1M,I2558,TRUE,_xll.ohTrigger(RecalcTrigger,Trigger1M)),NA())</f>
        <v>2.7175867800526277E-2</v>
      </c>
      <c r="L2558" s="52">
        <f>IFERROR(_xll.qlIndexFixing(Index3M,H2558,TRUE,_xll.ohTrigger(RecalcTrigger,Trigger3M)),NA())</f>
        <v>2.838506301643947E-2</v>
      </c>
      <c r="M2558" s="52">
        <f>IFERROR(_xll.qlIndexFixing(ONIndex3M,I2558,TRUE,_xll.ohTrigger(RecalcTrigger,Trigger3M)),NA())</f>
        <v>2.8322022750968401E-2</v>
      </c>
      <c r="N2558" s="52">
        <f>IFERROR(_xll.qlIndexFixing(Index6M,$H2558,TRUE,_xll.ohTrigger(RecalcTrigger,Trigger6M)),NA())</f>
        <v>2.9322385163556664E-2</v>
      </c>
      <c r="O2558" s="52">
        <f>IFERROR(_xll.qlIndexFixing(ONIndex6M,I2558,TRUE,_xll.ohTrigger(RecalcTrigger,Trigger6M)),NA())</f>
        <v>2.9182245266481388E-2</v>
      </c>
      <c r="P2558" s="52">
        <f>IFERROR(_xll.qlIndexFixing(Index1Y,$H2558,TRUE,_xll.ohTrigger(RecalcTrigger,Trigger1Y)),NA())</f>
        <v>3.0724078043948392E-2</v>
      </c>
      <c r="Q2558" s="52">
        <f>IFERROR(_xll.qlIndexFixing(ONIndex1Y,I2558,TRUE,_xll.ohTrigger(RecalcTrigger,Trigger1Y)),NA())</f>
        <v>3.0406672029448245E-2</v>
      </c>
    </row>
    <row r="2559" spans="2:17" x14ac:dyDescent="0.2">
      <c r="B2559" s="46" t="s">
        <v>51</v>
      </c>
      <c r="D2559" s="49">
        <f>_xll.qlCalendarAdvance(LocalCalendar,$D2558,B2559,"f",FALSE)</f>
        <v>57257</v>
      </c>
      <c r="E2559" s="49">
        <f>_xll.qlInterestRateIndexValueDate(IndexON,D2559)</f>
        <v>57257</v>
      </c>
      <c r="F2559" s="52">
        <f>IFERROR(_xll.qlIndexFixing(IndexON,D2559,TRUE,_xll.ohTrigger(RecalcTrigger,TriggerON)),NA())</f>
        <v>2.6108761137786374E-2</v>
      </c>
      <c r="H2559" s="49">
        <f>_xll.qlCalendarAdvance(IborCalendar,$H2558,B2559,"f",FALSE)</f>
        <v>57243</v>
      </c>
      <c r="I2559" s="49">
        <f>_xll.qlInterestRateIndexValueDate(Index1M,$H2559)</f>
        <v>57245</v>
      </c>
      <c r="J2559" s="52">
        <f>IFERROR(_xll.qlIndexFixing(Index1M,$H2559,TRUE,_xll.ohTrigger(RecalcTrigger,Trigger1M)),NA())</f>
        <v>2.7187857347057778E-2</v>
      </c>
      <c r="K2559" s="52">
        <f>IFERROR(_xll.qlIndexFixing(ONIndex1M,I2559,TRUE,_xll.ohTrigger(RecalcTrigger,Trigger1M)),NA())</f>
        <v>2.7170281066384305E-2</v>
      </c>
      <c r="L2559" s="52">
        <f>IFERROR(_xll.qlIndexFixing(Index3M,H2559,TRUE,_xll.ohTrigger(RecalcTrigger,Trigger3M)),NA())</f>
        <v>2.8379491396963354E-2</v>
      </c>
      <c r="M2559" s="52">
        <f>IFERROR(_xll.qlIndexFixing(ONIndex3M,I2559,TRUE,_xll.ohTrigger(RecalcTrigger,Trigger3M)),NA())</f>
        <v>2.8316412469262531E-2</v>
      </c>
      <c r="N2559" s="52">
        <f>IFERROR(_xll.qlIndexFixing(Index6M,$H2559,TRUE,_xll.ohTrigger(RecalcTrigger,Trigger6M)),NA())</f>
        <v>2.9316827711780544E-2</v>
      </c>
      <c r="O2559" s="52">
        <f>IFERROR(_xll.qlIndexFixing(ONIndex6M,I2559,TRUE,_xll.ohTrigger(RecalcTrigger,Trigger6M)),NA())</f>
        <v>2.917661217291645E-2</v>
      </c>
      <c r="P2559" s="52">
        <f>IFERROR(_xll.qlIndexFixing(Index1Y,$H2559,TRUE,_xll.ohTrigger(RecalcTrigger,Trigger1Y)),NA())</f>
        <v>3.0718248995180147E-2</v>
      </c>
      <c r="Q2559" s="52">
        <f>IFERROR(_xll.qlIndexFixing(ONIndex1Y,I2559,TRUE,_xll.ohTrigger(RecalcTrigger,Trigger1Y)),NA())</f>
        <v>3.0400673850881077E-2</v>
      </c>
    </row>
    <row r="2560" spans="2:17" x14ac:dyDescent="0.2">
      <c r="B2560" s="46" t="s">
        <v>51</v>
      </c>
      <c r="D2560" s="49">
        <f>_xll.qlCalendarAdvance(LocalCalendar,$D2559,B2560,"f",FALSE)</f>
        <v>57264</v>
      </c>
      <c r="E2560" s="49">
        <f>_xll.qlInterestRateIndexValueDate(IndexON,D2560)</f>
        <v>57264</v>
      </c>
      <c r="F2560" s="52">
        <f>IFERROR(_xll.qlIndexFixing(IndexON,D2560,TRUE,_xll.ohTrigger(RecalcTrigger,TriggerON)),NA())</f>
        <v>2.6105818433546091E-2</v>
      </c>
      <c r="H2560" s="49">
        <f>_xll.qlCalendarAdvance(IborCalendar,$H2559,B2560,"f",FALSE)</f>
        <v>57250</v>
      </c>
      <c r="I2560" s="49">
        <f>_xll.qlInterestRateIndexValueDate(Index1M,$H2560)</f>
        <v>57252</v>
      </c>
      <c r="J2560" s="52">
        <f>IFERROR(_xll.qlIndexFixing(Index1M,$H2560,TRUE,_xll.ohTrigger(RecalcTrigger,Trigger1M)),NA())</f>
        <v>2.7182924759968918E-2</v>
      </c>
      <c r="K2560" s="52">
        <f>IFERROR(_xll.qlIndexFixing(ONIndex1M,I2560,TRUE,_xll.ohTrigger(RecalcTrigger,Trigger1M)),NA())</f>
        <v>2.7164706538318484E-2</v>
      </c>
      <c r="L2560" s="52">
        <f>IFERROR(_xll.qlIndexFixing(Index3M,H2560,TRUE,_xll.ohTrigger(RecalcTrigger,Trigger3M)),NA())</f>
        <v>2.837393212744917E-2</v>
      </c>
      <c r="M2560" s="52">
        <f>IFERROR(_xll.qlIndexFixing(ONIndex3M,I2560,TRUE,_xll.ohTrigger(RecalcTrigger,Trigger3M)),NA())</f>
        <v>2.831081444500505E-2</v>
      </c>
      <c r="N2560" s="52">
        <f>IFERROR(_xll.qlIndexFixing(Index6M,$H2560,TRUE,_xll.ohTrigger(RecalcTrigger,Trigger6M)),NA())</f>
        <v>2.9312078310093203E-2</v>
      </c>
      <c r="O2560" s="52">
        <f>IFERROR(_xll.qlIndexFixing(ONIndex6M,I2560,TRUE,_xll.ohTrigger(RecalcTrigger,Trigger6M)),NA())</f>
        <v>2.9170991274130031E-2</v>
      </c>
      <c r="P2560" s="52">
        <f>IFERROR(_xll.qlIndexFixing(Index1Y,$H2560,TRUE,_xll.ohTrigger(RecalcTrigger,Trigger1Y)),NA())</f>
        <v>3.0709763334920936E-2</v>
      </c>
      <c r="Q2560" s="52">
        <f>IFERROR(_xll.qlIndexFixing(ONIndex1Y,I2560,TRUE,_xll.ohTrigger(RecalcTrigger,Trigger1Y)),NA())</f>
        <v>3.0394688930748259E-2</v>
      </c>
    </row>
    <row r="2561" spans="2:17" x14ac:dyDescent="0.2">
      <c r="B2561" s="46" t="s">
        <v>51</v>
      </c>
      <c r="D2561" s="49">
        <f>_xll.qlCalendarAdvance(LocalCalendar,$D2560,B2561,"f",FALSE)</f>
        <v>57271</v>
      </c>
      <c r="E2561" s="49">
        <f>_xll.qlInterestRateIndexValueDate(IndexON,D2561)</f>
        <v>57271</v>
      </c>
      <c r="F2561" s="52">
        <f>IFERROR(_xll.qlIndexFixing(IndexON,D2561,TRUE,_xll.ohTrigger(RecalcTrigger,TriggerON)),NA())</f>
        <v>2.6102882194853905E-2</v>
      </c>
      <c r="H2561" s="49">
        <f>_xll.qlCalendarAdvance(IborCalendar,$H2560,B2561,"f",FALSE)</f>
        <v>57257</v>
      </c>
      <c r="I2561" s="49">
        <f>_xll.qlInterestRateIndexValueDate(Index1M,$H2561)</f>
        <v>57259</v>
      </c>
      <c r="J2561" s="52">
        <f>IFERROR(_xll.qlIndexFixing(Index1M,$H2561,TRUE,_xll.ohTrigger(RecalcTrigger,Trigger1M)),NA())</f>
        <v>2.717674588130254E-2</v>
      </c>
      <c r="K2561" s="52">
        <f>IFERROR(_xll.qlIndexFixing(ONIndex1M,I2561,TRUE,_xll.ohTrigger(RecalcTrigger,Trigger1M)),NA())</f>
        <v>2.7159771836717805E-2</v>
      </c>
      <c r="L2561" s="52">
        <f>IFERROR(_xll.qlIndexFixing(Index3M,H2561,TRUE,_xll.ohTrigger(RecalcTrigger,Trigger3M)),NA())</f>
        <v>2.8370549200414385E-2</v>
      </c>
      <c r="M2561" s="52">
        <f>IFERROR(_xll.qlIndexFixing(ONIndex3M,I2561,TRUE,_xll.ohTrigger(RecalcTrigger,Trigger3M)),NA())</f>
        <v>2.8305942905413328E-2</v>
      </c>
      <c r="N2561" s="52">
        <f>IFERROR(_xll.qlIndexFixing(Index6M,$H2561,TRUE,_xll.ohTrigger(RecalcTrigger,Trigger6M)),NA())</f>
        <v>2.9306546068762228E-2</v>
      </c>
      <c r="O2561" s="52">
        <f>IFERROR(_xll.qlIndexFixing(ONIndex6M,I2561,TRUE,_xll.ohTrigger(RecalcTrigger,Trigger6M)),NA())</f>
        <v>2.9166163807303747E-2</v>
      </c>
      <c r="P2561" s="52">
        <f>IFERROR(_xll.qlIndexFixing(Index1Y,$H2561,TRUE,_xll.ohTrigger(RecalcTrigger,Trigger1Y)),NA())</f>
        <v>3.0707522799234617E-2</v>
      </c>
      <c r="Q2561" s="52">
        <f>IFERROR(_xll.qlIndexFixing(ONIndex1Y,I2561,TRUE,_xll.ohTrigger(RecalcTrigger,Trigger1Y)),NA())</f>
        <v>3.0389573802833691E-2</v>
      </c>
    </row>
    <row r="2562" spans="2:17" x14ac:dyDescent="0.2">
      <c r="B2562" s="46" t="s">
        <v>51</v>
      </c>
      <c r="D2562" s="49">
        <f>_xll.qlCalendarAdvance(LocalCalendar,$D2561,B2562,"f",FALSE)</f>
        <v>57278</v>
      </c>
      <c r="E2562" s="49">
        <f>_xll.qlInterestRateIndexValueDate(IndexON,D2562)</f>
        <v>57278</v>
      </c>
      <c r="F2562" s="52">
        <f>IFERROR(_xll.qlIndexFixing(IndexON,D2562,TRUE,_xll.ohTrigger(RecalcTrigger,TriggerON)),NA())</f>
        <v>2.6099952421390071E-2</v>
      </c>
      <c r="H2562" s="49">
        <f>_xll.qlCalendarAdvance(IborCalendar,$H2561,B2562,"f",FALSE)</f>
        <v>57264</v>
      </c>
      <c r="I2562" s="49">
        <f>_xll.qlInterestRateIndexValueDate(Index1M,$H2562)</f>
        <v>57266</v>
      </c>
      <c r="J2562" s="52">
        <f>IFERROR(_xll.qlIndexFixing(Index1M,$H2562,TRUE,_xll.ohTrigger(RecalcTrigger,Trigger1M)),NA())</f>
        <v>2.7171208499668024E-2</v>
      </c>
      <c r="K2562" s="52">
        <f>IFERROR(_xll.qlIndexFixing(ONIndex1M,I2562,TRUE,_xll.ohTrigger(RecalcTrigger,Trigger1M)),NA())</f>
        <v>2.7153594099988965E-2</v>
      </c>
      <c r="L2562" s="52">
        <f>IFERROR(_xll.qlIndexFixing(Index3M,H2562,TRUE,_xll.ohTrigger(RecalcTrigger,Trigger3M)),NA())</f>
        <v>2.8365737914023331E-2</v>
      </c>
      <c r="M2562" s="52">
        <f>IFERROR(_xll.qlIndexFixing(ONIndex3M,I2562,TRUE,_xll.ohTrigger(RecalcTrigger,Trigger3M)),NA())</f>
        <v>2.8299655168702031E-2</v>
      </c>
      <c r="N2562" s="52">
        <f>IFERROR(_xll.qlIndexFixing(Index6M,$H2562,TRUE,_xll.ohTrigger(RecalcTrigger,Trigger6M)),NA())</f>
        <v>2.9301026214758025E-2</v>
      </c>
      <c r="O2562" s="52">
        <f>IFERROR(_xll.qlIndexFixing(ONIndex6M,I2562,TRUE,_xll.ohTrigger(RecalcTrigger,Trigger6M)),NA())</f>
        <v>2.9159786060599657E-2</v>
      </c>
      <c r="P2562" s="52">
        <f>IFERROR(_xll.qlIndexFixing(Index1Y,$H2562,TRUE,_xll.ohTrigger(RecalcTrigger,Trigger1Y)),NA())</f>
        <v>3.0700844068039201E-2</v>
      </c>
      <c r="Q2562" s="52">
        <f>IFERROR(_xll.qlIndexFixing(ONIndex1Y,I2562,TRUE,_xll.ohTrigger(RecalcTrigger,Trigger1Y)),NA())</f>
        <v>3.0382758865679094E-2</v>
      </c>
    </row>
    <row r="2563" spans="2:17" x14ac:dyDescent="0.2">
      <c r="B2563" s="46" t="s">
        <v>51</v>
      </c>
      <c r="D2563" s="49">
        <f>_xll.qlCalendarAdvance(LocalCalendar,$D2562,B2563,"f",FALSE)</f>
        <v>57285</v>
      </c>
      <c r="E2563" s="49">
        <f>_xll.qlInterestRateIndexValueDate(IndexON,D2563)</f>
        <v>57285</v>
      </c>
      <c r="F2563" s="52">
        <f>IFERROR(_xll.qlIndexFixing(IndexON,D2563,TRUE,_xll.ohTrigger(RecalcTrigger,TriggerON)),NA())</f>
        <v>2.6097029113474335E-2</v>
      </c>
      <c r="H2563" s="49">
        <f>_xll.qlCalendarAdvance(IborCalendar,$H2562,B2563,"f",FALSE)</f>
        <v>57271</v>
      </c>
      <c r="I2563" s="49">
        <f>_xll.qlInterestRateIndexValueDate(Index1M,$H2563)</f>
        <v>57273</v>
      </c>
      <c r="J2563" s="52">
        <f>IFERROR(_xll.qlIndexFixing(Index1M,$H2563,TRUE,_xll.ohTrigger(RecalcTrigger,Trigger1M)),NA())</f>
        <v>2.7165683352180111E-2</v>
      </c>
      <c r="K2563" s="52">
        <f>IFERROR(_xll.qlIndexFixing(ONIndex1M,I2563,TRUE,_xll.ohTrigger(RecalcTrigger,Trigger1M)),NA())</f>
        <v>2.7148056189805203E-2</v>
      </c>
      <c r="L2563" s="52">
        <f>IFERROR(_xll.qlIndexFixing(Index3M,H2563,TRUE,_xll.ohTrigger(RecalcTrigger,Trigger3M)),NA())</f>
        <v>2.8359495100494712E-2</v>
      </c>
      <c r="M2563" s="52">
        <f>IFERROR(_xll.qlIndexFixing(ONIndex3M,I2563,TRUE,_xll.ohTrigger(RecalcTrigger,Trigger3M)),NA())</f>
        <v>2.8294093916736429E-2</v>
      </c>
      <c r="N2563" s="52">
        <f>IFERROR(_xll.qlIndexFixing(Index6M,$H2563,TRUE,_xll.ohTrigger(RecalcTrigger,Trigger6M)),NA())</f>
        <v>2.9298707520607085E-2</v>
      </c>
      <c r="O2563" s="52">
        <f>IFERROR(_xll.qlIndexFixing(ONIndex6M,I2563,TRUE,_xll.ohTrigger(RecalcTrigger,Trigger6M)),NA())</f>
        <v>2.9154201745908992E-2</v>
      </c>
      <c r="P2563" s="52">
        <f>IFERROR(_xll.qlIndexFixing(Index1Y,$H2563,TRUE,_xll.ohTrigger(RecalcTrigger,Trigger1Y)),NA())</f>
        <v>3.0695069831261541E-2</v>
      </c>
      <c r="Q2563" s="52">
        <f>IFERROR(_xll.qlIndexFixing(ONIndex1Y,I2563,TRUE,_xll.ohTrigger(RecalcTrigger,Trigger1Y)),NA())</f>
        <v>3.0376813720822682E-2</v>
      </c>
    </row>
    <row r="2564" spans="2:17" x14ac:dyDescent="0.2">
      <c r="B2564" s="46" t="s">
        <v>51</v>
      </c>
      <c r="D2564" s="49">
        <f>_xll.qlCalendarAdvance(LocalCalendar,$D2563,B2564,"f",FALSE)</f>
        <v>57292</v>
      </c>
      <c r="E2564" s="49">
        <f>_xll.qlInterestRateIndexValueDate(IndexON,D2564)</f>
        <v>57292</v>
      </c>
      <c r="F2564" s="52">
        <f>IFERROR(_xll.qlIndexFixing(IndexON,D2564,TRUE,_xll.ohTrigger(RecalcTrigger,TriggerON)),NA())</f>
        <v>2.6094112271266567E-2</v>
      </c>
      <c r="H2564" s="49">
        <f>_xll.qlCalendarAdvance(IborCalendar,$H2563,B2564,"f",FALSE)</f>
        <v>57278</v>
      </c>
      <c r="I2564" s="49">
        <f>_xll.qlInterestRateIndexValueDate(Index1M,$H2564)</f>
        <v>57280</v>
      </c>
      <c r="J2564" s="52">
        <f>IFERROR(_xll.qlIndexFixing(Index1M,$H2564,TRUE,_xll.ohTrigger(RecalcTrigger,Trigger1M)),NA())</f>
        <v>2.716017043881043E-2</v>
      </c>
      <c r="K2564" s="52">
        <f>IFERROR(_xll.qlIndexFixing(ONIndex1M,I2564,TRUE,_xll.ohTrigger(RecalcTrigger,Trigger1M)),NA())</f>
        <v>2.7142530485617655E-2</v>
      </c>
      <c r="L2564" s="52">
        <f>IFERROR(_xll.qlIndexFixing(Index3M,H2564,TRUE,_xll.ohTrigger(RecalcTrigger,Trigger3M)),NA())</f>
        <v>2.8353986579914611E-2</v>
      </c>
      <c r="M2564" s="52">
        <f>IFERROR(_xll.qlIndexFixing(ONIndex3M,I2564,TRUE,_xll.ohTrigger(RecalcTrigger,Trigger3M)),NA())</f>
        <v>2.828854492213928E-2</v>
      </c>
      <c r="N2564" s="52">
        <f>IFERROR(_xll.qlIndexFixing(Index6M,$H2564,TRUE,_xll.ohTrigger(RecalcTrigger,Trigger6M)),NA())</f>
        <v>2.929002366831706E-2</v>
      </c>
      <c r="O2564" s="52">
        <f>IFERROR(_xll.qlIndexFixing(ONIndex6M,I2564,TRUE,_xll.ohTrigger(RecalcTrigger,Trigger6M)),NA())</f>
        <v>2.914862962586362E-2</v>
      </c>
      <c r="P2564" s="52">
        <f>IFERROR(_xll.qlIndexFixing(Index1Y,$H2564,TRUE,_xll.ohTrigger(RecalcTrigger,Trigger1Y)),NA())</f>
        <v>3.0689309296894857E-2</v>
      </c>
      <c r="Q2564" s="52">
        <f>IFERROR(_xll.qlIndexFixing(ONIndex1Y,I2564,TRUE,_xll.ohTrigger(RecalcTrigger,Trigger1Y)),NA())</f>
        <v>3.0370881834294039E-2</v>
      </c>
    </row>
    <row r="2565" spans="2:17" x14ac:dyDescent="0.2">
      <c r="B2565" s="46" t="s">
        <v>51</v>
      </c>
      <c r="D2565" s="49">
        <f>_xll.qlCalendarAdvance(LocalCalendar,$D2564,B2565,"f",FALSE)</f>
        <v>57299</v>
      </c>
      <c r="E2565" s="49">
        <f>_xll.qlInterestRateIndexValueDate(IndexON,D2565)</f>
        <v>57299</v>
      </c>
      <c r="F2565" s="52">
        <f>IFERROR(_xll.qlIndexFixing(IndexON,D2565,TRUE,_xll.ohTrigger(RecalcTrigger,TriggerON)),NA())</f>
        <v>2.6091201894367089E-2</v>
      </c>
      <c r="H2565" s="49">
        <f>_xll.qlCalendarAdvance(IborCalendar,$H2564,B2565,"f",FALSE)</f>
        <v>57285</v>
      </c>
      <c r="I2565" s="49">
        <f>_xll.qlInterestRateIndexValueDate(Index1M,$H2565)</f>
        <v>57287</v>
      </c>
      <c r="J2565" s="52">
        <f>IFERROR(_xll.qlIndexFixing(Index1M,$H2565,TRUE,_xll.ohTrigger(RecalcTrigger,Trigger1M)),NA())</f>
        <v>2.715466975954867E-2</v>
      </c>
      <c r="K2565" s="52">
        <f>IFERROR(_xll.qlIndexFixing(ONIndex1M,I2565,TRUE,_xll.ohTrigger(RecalcTrigger,Trigger1M)),NA())</f>
        <v>2.7137016987399676E-2</v>
      </c>
      <c r="L2565" s="52">
        <f>IFERROR(_xll.qlIndexFixing(Index3M,H2565,TRUE,_xll.ohTrigger(RecalcTrigger,Trigger3M)),NA())</f>
        <v>2.8348490412187715E-2</v>
      </c>
      <c r="M2565" s="52">
        <f>IFERROR(_xll.qlIndexFixing(ONIndex3M,I2565,TRUE,_xll.ohTrigger(RecalcTrigger,Trigger3M)),NA())</f>
        <v>2.8283008185043812E-2</v>
      </c>
      <c r="N2565" s="52">
        <f>IFERROR(_xll.qlIndexFixing(Index6M,$H2565,TRUE,_xll.ohTrigger(RecalcTrigger,Trigger6M)),NA())</f>
        <v>2.9283743113069062E-2</v>
      </c>
      <c r="O2565" s="52">
        <f>IFERROR(_xll.qlIndexFixing(ONIndex6M,I2565,TRUE,_xll.ohTrigger(RecalcTrigger,Trigger6M)),NA())</f>
        <v>2.9143069700596769E-2</v>
      </c>
      <c r="P2565" s="52">
        <f>IFERROR(_xll.qlIndexFixing(Index1Y,$H2565,TRUE,_xll.ohTrigger(RecalcTrigger,Trigger1Y)),NA())</f>
        <v>3.0683562464705442E-2</v>
      </c>
      <c r="Q2565" s="52">
        <f>IFERROR(_xll.qlIndexFixing(ONIndex1Y,I2565,TRUE,_xll.ohTrigger(RecalcTrigger,Trigger1Y)),NA())</f>
        <v>3.0364963206253037E-2</v>
      </c>
    </row>
    <row r="2566" spans="2:17" x14ac:dyDescent="0.2">
      <c r="B2566" s="46" t="s">
        <v>51</v>
      </c>
      <c r="D2566" s="49">
        <f>_xll.qlCalendarAdvance(LocalCalendar,$D2565,B2566,"f",FALSE)</f>
        <v>57306</v>
      </c>
      <c r="E2566" s="49">
        <f>_xll.qlInterestRateIndexValueDate(IndexON,D2566)</f>
        <v>57306</v>
      </c>
      <c r="F2566" s="52">
        <f>IFERROR(_xll.qlIndexFixing(IndexON,D2566,TRUE,_xll.ohTrigger(RecalcTrigger,TriggerON)),NA())</f>
        <v>2.6089036086434092E-2</v>
      </c>
      <c r="H2566" s="49">
        <f>_xll.qlCalendarAdvance(IborCalendar,$H2565,B2566,"f",FALSE)</f>
        <v>57292</v>
      </c>
      <c r="I2566" s="49">
        <f>_xll.qlInterestRateIndexValueDate(Index1M,$H2566)</f>
        <v>57297</v>
      </c>
      <c r="J2566" s="52">
        <f>IFERROR(_xll.qlIndexFixing(Index1M,$H2566,TRUE,_xll.ohTrigger(RecalcTrigger,Trigger1M)),NA())</f>
        <v>2.7146200736299697E-2</v>
      </c>
      <c r="K2566" s="52">
        <f>IFERROR(_xll.qlIndexFixing(ONIndex1M,I2566,TRUE,_xll.ohTrigger(RecalcTrigger,Trigger1M)),NA())</f>
        <v>2.7127901774228746E-2</v>
      </c>
      <c r="L2566" s="52">
        <f>IFERROR(_xll.qlIndexFixing(Index3M,H2566,TRUE,_xll.ohTrigger(RecalcTrigger,Trigger3M)),NA())</f>
        <v>2.8339212542646316E-2</v>
      </c>
      <c r="M2566" s="52">
        <f>IFERROR(_xll.qlIndexFixing(ONIndex3M,I2566,TRUE,_xll.ohTrigger(RecalcTrigger,Trigger3M)),NA())</f>
        <v>2.827368683298026E-2</v>
      </c>
      <c r="N2566" s="52">
        <f>IFERROR(_xll.qlIndexFixing(Index6M,$H2566,TRUE,_xll.ohTrigger(RecalcTrigger,Trigger6M)),NA())</f>
        <v>2.9276730045111308E-2</v>
      </c>
      <c r="O2566" s="52">
        <f>IFERROR(_xll.qlIndexFixing(ONIndex6M,I2566,TRUE,_xll.ohTrigger(RecalcTrigger,Trigger6M)),NA())</f>
        <v>2.913358131531929E-2</v>
      </c>
      <c r="P2566" s="52">
        <f>IFERROR(_xll.qlIndexFixing(Index1Y,$H2566,TRUE,_xll.ohTrigger(RecalcTrigger,Trigger1Y)),NA())</f>
        <v>3.0673589806273549E-2</v>
      </c>
      <c r="Q2566" s="52">
        <f>IFERROR(_xll.qlIndexFixing(ONIndex1Y,I2566,TRUE,_xll.ohTrigger(RecalcTrigger,Trigger1Y)),NA())</f>
        <v>3.0354813375916834E-2</v>
      </c>
    </row>
    <row r="2567" spans="2:17" x14ac:dyDescent="0.2">
      <c r="B2567" s="46" t="s">
        <v>51</v>
      </c>
      <c r="D2567" s="49">
        <f>_xll.qlCalendarAdvance(LocalCalendar,$D2566,B2567,"f",FALSE)</f>
        <v>57313</v>
      </c>
      <c r="E2567" s="49">
        <f>_xll.qlInterestRateIndexValueDate(IndexON,D2567)</f>
        <v>57313</v>
      </c>
      <c r="F2567" s="52">
        <f>IFERROR(_xll.qlIndexFixing(IndexON,D2567,TRUE,_xll.ohTrigger(RecalcTrigger,TriggerON)),NA())</f>
        <v>2.6085400536972614E-2</v>
      </c>
      <c r="H2567" s="49">
        <f>_xll.qlCalendarAdvance(IborCalendar,$H2566,B2567,"f",FALSE)</f>
        <v>57299</v>
      </c>
      <c r="I2567" s="49">
        <f>_xll.qlInterestRateIndexValueDate(Index1M,$H2567)</f>
        <v>57301</v>
      </c>
      <c r="J2567" s="52">
        <f>IFERROR(_xll.qlIndexFixing(Index1M,$H2567,TRUE,_xll.ohTrigger(RecalcTrigger,Trigger1M)),NA())</f>
        <v>2.7143705103268974E-2</v>
      </c>
      <c r="K2567" s="52">
        <f>IFERROR(_xll.qlIndexFixing(ONIndex1M,I2567,TRUE,_xll.ohTrigger(RecalcTrigger,Trigger1M)),NA())</f>
        <v>2.7126026608845777E-2</v>
      </c>
      <c r="L2567" s="52">
        <f>IFERROR(_xll.qlIndexFixing(Index3M,H2567,TRUE,_xll.ohTrigger(RecalcTrigger,Trigger3M)),NA())</f>
        <v>2.8338259330873812E-2</v>
      </c>
      <c r="M2567" s="52">
        <f>IFERROR(_xll.qlIndexFixing(ONIndex3M,I2567,TRUE,_xll.ohTrigger(RecalcTrigger,Trigger3M)),NA())</f>
        <v>2.8271971483011527E-2</v>
      </c>
      <c r="N2567" s="52">
        <f>IFERROR(_xll.qlIndexFixing(Index6M,$H2567,TRUE,_xll.ohTrigger(RecalcTrigger,Trigger6M)),NA())</f>
        <v>2.9272814001327047E-2</v>
      </c>
      <c r="O2567" s="52">
        <f>IFERROR(_xll.qlIndexFixing(ONIndex6M,I2567,TRUE,_xll.ohTrigger(RecalcTrigger,Trigger6M)),NA())</f>
        <v>2.9131986434052237E-2</v>
      </c>
      <c r="P2567" s="52">
        <f>IFERROR(_xll.qlIndexFixing(Index1Y,$H2567,TRUE,_xll.ohTrigger(RecalcTrigger,Trigger1Y)),NA())</f>
        <v>3.0672109905924227E-2</v>
      </c>
      <c r="Q2567" s="52">
        <f>IFERROR(_xll.qlIndexFixing(ONIndex1Y,I2567,TRUE,_xll.ohTrigger(RecalcTrigger,Trigger1Y)),NA())</f>
        <v>3.0353165725314213E-2</v>
      </c>
    </row>
    <row r="2568" spans="2:17" x14ac:dyDescent="0.2">
      <c r="B2568" s="46" t="s">
        <v>51</v>
      </c>
      <c r="D2568" s="49">
        <f>_xll.qlCalendarAdvance(LocalCalendar,$D2567,B2568,"f",FALSE)</f>
        <v>57320</v>
      </c>
      <c r="E2568" s="49">
        <f>_xll.qlInterestRateIndexValueDate(IndexON,D2568)</f>
        <v>57320</v>
      </c>
      <c r="F2568" s="52">
        <f>IFERROR(_xll.qlIndexFixing(IndexON,D2568,TRUE,_xll.ohTrigger(RecalcTrigger,TriggerON)),NA())</f>
        <v>2.608250955663749E-2</v>
      </c>
      <c r="H2568" s="49">
        <f>_xll.qlCalendarAdvance(IborCalendar,$H2567,B2568,"f",FALSE)</f>
        <v>57306</v>
      </c>
      <c r="I2568" s="49">
        <f>_xll.qlInterestRateIndexValueDate(Index1M,$H2568)</f>
        <v>57308</v>
      </c>
      <c r="J2568" s="52">
        <f>IFERROR(_xll.qlIndexFixing(Index1M,$H2568,TRUE,_xll.ohTrigger(RecalcTrigger,Trigger1M)),NA())</f>
        <v>2.7139507071027455E-2</v>
      </c>
      <c r="K2568" s="52">
        <f>IFERROR(_xll.qlIndexFixing(ONIndex1M,I2568,TRUE,_xll.ohTrigger(RecalcTrigger,Trigger1M)),NA())</f>
        <v>2.7120549728536503E-2</v>
      </c>
      <c r="L2568" s="52">
        <f>IFERROR(_xll.qlIndexFixing(Index3M,H2568,TRUE,_xll.ohTrigger(RecalcTrigger,Trigger3M)),NA())</f>
        <v>2.8332076025575234E-2</v>
      </c>
      <c r="M2568" s="52">
        <f>IFERROR(_xll.qlIndexFixing(ONIndex3M,I2568,TRUE,_xll.ohTrigger(RecalcTrigger,Trigger3M)),NA())</f>
        <v>2.8266471518128E-2</v>
      </c>
      <c r="N2568" s="52">
        <f>IFERROR(_xll.qlIndexFixing(Index6M,$H2568,TRUE,_xll.ohTrigger(RecalcTrigger,Trigger6M)),NA())</f>
        <v>2.9267368023971781E-2</v>
      </c>
      <c r="O2568" s="52">
        <f>IFERROR(_xll.qlIndexFixing(ONIndex6M,I2568,TRUE,_xll.ohTrigger(RecalcTrigger,Trigger6M)),NA())</f>
        <v>2.9126463092854493E-2</v>
      </c>
      <c r="P2568" s="52">
        <f>IFERROR(_xll.qlIndexFixing(Index1Y,$H2568,TRUE,_xll.ohTrigger(RecalcTrigger,Trigger1Y)),NA())</f>
        <v>3.0666404178868716E-2</v>
      </c>
      <c r="Q2568" s="52">
        <f>IFERROR(_xll.qlIndexFixing(ONIndex1Y,I2568,TRUE,_xll.ohTrigger(RecalcTrigger,Trigger1Y)),NA())</f>
        <v>3.0347286872496326E-2</v>
      </c>
    </row>
    <row r="2569" spans="2:17" x14ac:dyDescent="0.2">
      <c r="B2569" s="46" t="s">
        <v>51</v>
      </c>
      <c r="D2569" s="49">
        <f>_xll.qlCalendarAdvance(LocalCalendar,$D2568,B2569,"f",FALSE)</f>
        <v>57327</v>
      </c>
      <c r="E2569" s="49">
        <f>_xll.qlInterestRateIndexValueDate(IndexON,D2569)</f>
        <v>57327</v>
      </c>
      <c r="F2569" s="52">
        <f>IFERROR(_xll.qlIndexFixing(IndexON,D2569,TRUE,_xll.ohTrigger(RecalcTrigger,TriggerON)),NA())</f>
        <v>2.6079625041610655E-2</v>
      </c>
      <c r="H2569" s="49">
        <f>_xll.qlCalendarAdvance(IborCalendar,$H2568,B2569,"f",FALSE)</f>
        <v>57313</v>
      </c>
      <c r="I2569" s="49">
        <f>_xll.qlInterestRateIndexValueDate(Index1M,$H2569)</f>
        <v>57315</v>
      </c>
      <c r="J2569" s="52">
        <f>IFERROR(_xll.qlIndexFixing(Index1M,$H2569,TRUE,_xll.ohTrigger(RecalcTrigger,Trigger1M)),NA())</f>
        <v>2.7133422781105421E-2</v>
      </c>
      <c r="K2569" s="52">
        <f>IFERROR(_xll.qlIndexFixing(ONIndex1M,I2569,TRUE,_xll.ohTrigger(RecalcTrigger,Trigger1M)),NA())</f>
        <v>2.7115085054196797E-2</v>
      </c>
      <c r="L2569" s="52">
        <f>IFERROR(_xll.qlIndexFixing(Index3M,H2569,TRUE,_xll.ohTrigger(RecalcTrigger,Trigger3M)),NA())</f>
        <v>2.8323729662114161E-2</v>
      </c>
      <c r="M2569" s="52">
        <f>IFERROR(_xll.qlIndexFixing(ONIndex3M,I2569,TRUE,_xll.ohTrigger(RecalcTrigger,Trigger3M)),NA())</f>
        <v>2.8260983810639573E-2</v>
      </c>
      <c r="N2569" s="52">
        <f>IFERROR(_xll.qlIndexFixing(Index6M,$H2569,TRUE,_xll.ohTrigger(RecalcTrigger,Trigger6M)),NA())</f>
        <v>2.9262734073302547E-2</v>
      </c>
      <c r="O2569" s="52">
        <f>IFERROR(_xll.qlIndexFixing(ONIndex6M,I2569,TRUE,_xll.ohTrigger(RecalcTrigger,Trigger6M)),NA())</f>
        <v>2.9120951946355333E-2</v>
      </c>
      <c r="P2569" s="52">
        <f>IFERROR(_xll.qlIndexFixing(Index1Y,$H2569,TRUE,_xll.ohTrigger(RecalcTrigger,Trigger1Y)),NA())</f>
        <v>3.0660712153061292E-2</v>
      </c>
      <c r="Q2569" s="52">
        <f>IFERROR(_xll.qlIndexFixing(ONIndex1Y,I2569,TRUE,_xll.ohTrigger(RecalcTrigger,Trigger1Y)),NA())</f>
        <v>3.0341421278059499E-2</v>
      </c>
    </row>
    <row r="2570" spans="2:17" x14ac:dyDescent="0.2">
      <c r="B2570" s="46" t="s">
        <v>51</v>
      </c>
      <c r="D2570" s="49">
        <f>_xll.qlCalendarAdvance(LocalCalendar,$D2569,B2570,"f",FALSE)</f>
        <v>57334</v>
      </c>
      <c r="E2570" s="49">
        <f>_xll.qlInterestRateIndexValueDate(IndexON,D2570)</f>
        <v>57334</v>
      </c>
      <c r="F2570" s="52">
        <f>IFERROR(_xll.qlIndexFixing(IndexON,D2570,TRUE,_xll.ohTrigger(RecalcTrigger,TriggerON)),NA())</f>
        <v>2.607674699205198E-2</v>
      </c>
      <c r="H2570" s="49">
        <f>_xll.qlCalendarAdvance(IborCalendar,$H2569,B2570,"f",FALSE)</f>
        <v>57320</v>
      </c>
      <c r="I2570" s="49">
        <f>_xll.qlInterestRateIndexValueDate(Index1M,$H2570)</f>
        <v>57322</v>
      </c>
      <c r="J2570" s="52">
        <f>IFERROR(_xll.qlIndexFixing(Index1M,$H2570,TRUE,_xll.ohTrigger(RecalcTrigger,Trigger1M)),NA())</f>
        <v>2.7127349874219182E-2</v>
      </c>
      <c r="K2570" s="52">
        <f>IFERROR(_xll.qlIndexFixing(ONIndex1M,I2570,TRUE,_xll.ohTrigger(RecalcTrigger,Trigger1M)),NA())</f>
        <v>2.710963258582666E-2</v>
      </c>
      <c r="L2570" s="52">
        <f>IFERROR(_xll.qlIndexFixing(Index3M,H2570,TRUE,_xll.ohTrigger(RecalcTrigger,Trigger3M)),NA())</f>
        <v>2.8318293433453157E-2</v>
      </c>
      <c r="M2570" s="52">
        <f>IFERROR(_xll.qlIndexFixing(ONIndex3M,I2570,TRUE,_xll.ohTrigger(RecalcTrigger,Trigger3M)),NA())</f>
        <v>2.825550836057289E-2</v>
      </c>
      <c r="N2570" s="52">
        <f>IFERROR(_xll.qlIndexFixing(Index6M,$H2570,TRUE,_xll.ohTrigger(RecalcTrigger,Trigger6M)),NA())</f>
        <v>2.9257313314248606E-2</v>
      </c>
      <c r="O2570" s="52">
        <f>IFERROR(_xll.qlIndexFixing(ONIndex6M,I2570,TRUE,_xll.ohTrigger(RecalcTrigger,Trigger6M)),NA())</f>
        <v>2.9115452994528113E-2</v>
      </c>
      <c r="P2570" s="52">
        <f>IFERROR(_xll.qlIndexFixing(Index1Y,$H2570,TRUE,_xll.ohTrigger(RecalcTrigger,Trigger1Y)),NA())</f>
        <v>3.0655033828269781E-2</v>
      </c>
      <c r="Q2570" s="52">
        <f>IFERROR(_xll.qlIndexFixing(ONIndex1Y,I2570,TRUE,_xll.ohTrigger(RecalcTrigger,Trigger1Y)),NA())</f>
        <v>3.0335568941950442E-2</v>
      </c>
    </row>
    <row r="2571" spans="2:17" x14ac:dyDescent="0.2">
      <c r="B2571" s="46" t="s">
        <v>51</v>
      </c>
      <c r="D2571" s="49">
        <f>_xll.qlCalendarAdvance(LocalCalendar,$D2570,B2571,"f",FALSE)</f>
        <v>57341</v>
      </c>
      <c r="E2571" s="49">
        <f>_xll.qlInterestRateIndexValueDate(IndexON,D2571)</f>
        <v>57341</v>
      </c>
      <c r="F2571" s="52">
        <f>IFERROR(_xll.qlIndexFixing(IndexON,D2571,TRUE,_xll.ohTrigger(RecalcTrigger,TriggerON)),NA())</f>
        <v>2.6073875407961467E-2</v>
      </c>
      <c r="H2571" s="49">
        <f>_xll.qlCalendarAdvance(IborCalendar,$H2570,B2571,"f",FALSE)</f>
        <v>57327</v>
      </c>
      <c r="I2571" s="49">
        <f>_xll.qlInterestRateIndexValueDate(Index1M,$H2571)</f>
        <v>57329</v>
      </c>
      <c r="J2571" s="52">
        <f>IFERROR(_xll.qlIndexFixing(Index1M,$H2571,TRUE,_xll.ohTrigger(RecalcTrigger,Trigger1M)),NA())</f>
        <v>2.7122556927048902E-2</v>
      </c>
      <c r="K2571" s="52">
        <f>IFERROR(_xll.qlIndexFixing(ONIndex1M,I2571,TRUE,_xll.ohTrigger(RecalcTrigger,Trigger1M)),NA())</f>
        <v>2.71041923233728E-2</v>
      </c>
      <c r="L2571" s="52">
        <f>IFERROR(_xll.qlIndexFixing(Index3M,H2571,TRUE,_xll.ohTrigger(RecalcTrigger,Trigger3M)),NA())</f>
        <v>2.8312869553145603E-2</v>
      </c>
      <c r="M2571" s="52">
        <f>IFERROR(_xll.qlIndexFixing(ONIndex3M,I2571,TRUE,_xll.ohTrigger(RecalcTrigger,Trigger3M)),NA())</f>
        <v>2.8250045167954596E-2</v>
      </c>
      <c r="N2571" s="52">
        <f>IFERROR(_xll.qlIndexFixing(Index6M,$H2571,TRUE,_xll.ohTrigger(RecalcTrigger,Trigger6M)),NA())</f>
        <v>2.9251904941610077E-2</v>
      </c>
      <c r="O2571" s="52">
        <f>IFERROR(_xll.qlIndexFixing(ONIndex6M,I2571,TRUE,_xll.ohTrigger(RecalcTrigger,Trigger6M)),NA())</f>
        <v>2.9109966237426121E-2</v>
      </c>
      <c r="P2571" s="52">
        <f>IFERROR(_xll.qlIndexFixing(Index1Y,$H2571,TRUE,_xll.ohTrigger(RecalcTrigger,Trigger1Y)),NA())</f>
        <v>3.0649369204265257E-2</v>
      </c>
      <c r="Q2571" s="52">
        <f>IFERROR(_xll.qlIndexFixing(ONIndex1Y,I2571,TRUE,_xll.ohTrigger(RecalcTrigger,Trigger1Y)),NA())</f>
        <v>3.0329729864302379E-2</v>
      </c>
    </row>
    <row r="2572" spans="2:17" x14ac:dyDescent="0.2">
      <c r="B2572" s="46" t="s">
        <v>51</v>
      </c>
      <c r="D2572" s="49">
        <f>_xll.qlCalendarAdvance(LocalCalendar,$D2571,B2572,"f",FALSE)</f>
        <v>57348</v>
      </c>
      <c r="E2572" s="49">
        <f>_xll.qlInterestRateIndexValueDate(IndexON,D2572)</f>
        <v>57348</v>
      </c>
      <c r="F2572" s="52">
        <f>IFERROR(_xll.qlIndexFixing(IndexON,D2572,TRUE,_xll.ohTrigger(RecalcTrigger,TriggerON)),NA())</f>
        <v>2.6071010289498986E-2</v>
      </c>
      <c r="H2572" s="49">
        <f>_xll.qlCalendarAdvance(IborCalendar,$H2571,B2572,"f",FALSE)</f>
        <v>57334</v>
      </c>
      <c r="I2572" s="49">
        <f>_xll.qlInterestRateIndexValueDate(Index1M,$H2572)</f>
        <v>57336</v>
      </c>
      <c r="J2572" s="52">
        <f>IFERROR(_xll.qlIndexFixing(Index1M,$H2572,TRUE,_xll.ohTrigger(RecalcTrigger,Trigger1M)),NA())</f>
        <v>2.7116507558221908E-2</v>
      </c>
      <c r="K2572" s="52">
        <f>IFERROR(_xll.qlIndexFixing(ONIndex1M,I2572,TRUE,_xll.ohTrigger(RecalcTrigger,Trigger1M)),NA())</f>
        <v>2.7100029666758729E-2</v>
      </c>
      <c r="L2572" s="52">
        <f>IFERROR(_xll.qlIndexFixing(Index3M,H2572,TRUE,_xll.ohTrigger(RecalcTrigger,Trigger3M)),NA())</f>
        <v>2.8307458021139098E-2</v>
      </c>
      <c r="M2572" s="52">
        <f>IFERROR(_xll.qlIndexFixing(ONIndex3M,I2572,TRUE,_xll.ohTrigger(RecalcTrigger,Trigger3M)),NA())</f>
        <v>2.824603250703106E-2</v>
      </c>
      <c r="N2572" s="52">
        <f>IFERROR(_xll.qlIndexFixing(Index6M,$H2572,TRUE,_xll.ohTrigger(RecalcTrigger,Trigger6M)),NA())</f>
        <v>2.9246508955286379E-2</v>
      </c>
      <c r="O2572" s="52">
        <f>IFERROR(_xll.qlIndexFixing(ONIndex6M,I2572,TRUE,_xll.ohTrigger(RecalcTrigger,Trigger6M)),NA())</f>
        <v>2.910606354255485E-2</v>
      </c>
      <c r="P2572" s="52">
        <f>IFERROR(_xll.qlIndexFixing(Index1Y,$H2572,TRUE,_xll.ohTrigger(RecalcTrigger,Trigger1Y)),NA())</f>
        <v>3.0643718280817061E-2</v>
      </c>
      <c r="Q2572" s="52">
        <f>IFERROR(_xll.qlIndexFixing(ONIndex1Y,I2572,TRUE,_xll.ohTrigger(RecalcTrigger,Trigger1Y)),NA())</f>
        <v>3.0325627111599474E-2</v>
      </c>
    </row>
    <row r="2573" spans="2:17" x14ac:dyDescent="0.2">
      <c r="B2573" s="46" t="s">
        <v>51</v>
      </c>
      <c r="D2573" s="49">
        <f>_xll.qlCalendarAdvance(LocalCalendar,$D2572,B2573,"f",FALSE)</f>
        <v>57355</v>
      </c>
      <c r="E2573" s="49">
        <f>_xll.qlInterestRateIndexValueDate(IndexON,D2573)</f>
        <v>57355</v>
      </c>
      <c r="F2573" s="52">
        <f>IFERROR(_xll.qlIndexFixing(IndexON,D2573,TRUE,_xll.ohTrigger(RecalcTrigger,TriggerON)),NA())</f>
        <v>2.6068151636344794E-2</v>
      </c>
      <c r="H2573" s="49">
        <f>_xll.qlCalendarAdvance(IborCalendar,$H2572,B2573,"f",FALSE)</f>
        <v>57341</v>
      </c>
      <c r="I2573" s="49">
        <f>_xll.qlInterestRateIndexValueDate(Index1M,$H2573)</f>
        <v>57343</v>
      </c>
      <c r="J2573" s="52">
        <f>IFERROR(_xll.qlIndexFixing(Index1M,$H2573,TRUE,_xll.ohTrigger(RecalcTrigger,Trigger1M)),NA())</f>
        <v>2.7112375351196635E-2</v>
      </c>
      <c r="K2573" s="52">
        <f>IFERROR(_xll.qlIndexFixing(ONIndex1M,I2573,TRUE,_xll.ohTrigger(RecalcTrigger,Trigger1M)),NA())</f>
        <v>2.7093981542725132E-2</v>
      </c>
      <c r="L2573" s="52">
        <f>IFERROR(_xll.qlIndexFixing(Index3M,H2573,TRUE,_xll.ohTrigger(RecalcTrigger,Trigger3M)),NA())</f>
        <v>2.8302785446765164E-2</v>
      </c>
      <c r="M2573" s="52">
        <f>IFERROR(_xll.qlIndexFixing(ONIndex3M,I2573,TRUE,_xll.ohTrigger(RecalcTrigger,Trigger3M)),NA())</f>
        <v>2.8239875100846135E-2</v>
      </c>
      <c r="N2573" s="52">
        <f>IFERROR(_xll.qlIndexFixing(Index6M,$H2573,TRUE,_xll.ohTrigger(RecalcTrigger,Trigger6M)),NA())</f>
        <v>2.9241125355179129E-2</v>
      </c>
      <c r="O2573" s="52">
        <f>IFERROR(_xll.qlIndexFixing(ONIndex6M,I2573,TRUE,_xll.ohTrigger(RecalcTrigger,Trigger6M)),NA())</f>
        <v>2.9099815628992332E-2</v>
      </c>
      <c r="P2573" s="52">
        <f>IFERROR(_xll.qlIndexFixing(Index1Y,$H2573,TRUE,_xll.ohTrigger(RecalcTrigger,Trigger1Y)),NA())</f>
        <v>3.0638081057696279E-2</v>
      </c>
      <c r="Q2573" s="52">
        <f>IFERROR(_xll.qlIndexFixing(ONIndex1Y,I2573,TRUE,_xll.ohTrigger(RecalcTrigger,Trigger1Y)),NA())</f>
        <v>3.0318953429064877E-2</v>
      </c>
    </row>
    <row r="2574" spans="2:17" x14ac:dyDescent="0.2">
      <c r="B2574" s="46" t="s">
        <v>51</v>
      </c>
      <c r="D2574" s="49">
        <f>_xll.qlCalendarAdvance(LocalCalendar,$D2573,B2574,"f",FALSE)</f>
        <v>57362</v>
      </c>
      <c r="E2574" s="49">
        <f>_xll.qlInterestRateIndexValueDate(IndexON,D2574)</f>
        <v>57362</v>
      </c>
      <c r="F2574" s="52">
        <f>IFERROR(_xll.qlIndexFixing(IndexON,D2574,TRUE,_xll.ohTrigger(RecalcTrigger,TriggerON)),NA())</f>
        <v>2.6065299448658763E-2</v>
      </c>
      <c r="H2574" s="49">
        <f>_xll.qlCalendarAdvance(IborCalendar,$H2573,B2574,"f",FALSE)</f>
        <v>57348</v>
      </c>
      <c r="I2574" s="49">
        <f>_xll.qlInterestRateIndexValueDate(Index1M,$H2574)</f>
        <v>57350</v>
      </c>
      <c r="J2574" s="52">
        <f>IFERROR(_xll.qlIndexFixing(Index1M,$H2574,TRUE,_xll.ohTrigger(RecalcTrigger,Trigger1M)),NA())</f>
        <v>2.710571417809934E-2</v>
      </c>
      <c r="K2574" s="52">
        <f>IFERROR(_xll.qlIndexFixing(ONIndex1M,I2574,TRUE,_xll.ohTrigger(RecalcTrigger,Trigger1M)),NA())</f>
        <v>2.7087944771908568E-2</v>
      </c>
      <c r="L2574" s="52">
        <f>IFERROR(_xll.qlIndexFixing(Index3M,H2574,TRUE,_xll.ohTrigger(RecalcTrigger,Trigger3M)),NA())</f>
        <v>2.829667200183561E-2</v>
      </c>
      <c r="M2574" s="52">
        <f>IFERROR(_xll.qlIndexFixing(ONIndex3M,I2574,TRUE,_xll.ohTrigger(RecalcTrigger,Trigger3M)),NA())</f>
        <v>2.8233729134470309E-2</v>
      </c>
      <c r="N2574" s="52">
        <f>IFERROR(_xll.qlIndexFixing(Index6M,$H2574,TRUE,_xll.ohTrigger(RecalcTrigger,Trigger6M)),NA())</f>
        <v>2.9234952252737235E-2</v>
      </c>
      <c r="O2574" s="52">
        <f>IFERROR(_xll.qlIndexFixing(ONIndex6M,I2574,TRUE,_xll.ohTrigger(RecalcTrigger,Trigger6M)),NA())</f>
        <v>2.9093579134151781E-2</v>
      </c>
      <c r="P2574" s="52">
        <f>IFERROR(_xll.qlIndexFixing(Index1Y,$H2574,TRUE,_xll.ohTrigger(RecalcTrigger,Trigger1Y)),NA())</f>
        <v>3.0632457534674428E-2</v>
      </c>
      <c r="Q2574" s="52">
        <f>IFERROR(_xll.qlIndexFixing(ONIndex1Y,I2574,TRUE,_xll.ohTrigger(RecalcTrigger,Trigger1Y)),NA())</f>
        <v>3.0312292181724487E-2</v>
      </c>
    </row>
    <row r="2575" spans="2:17" x14ac:dyDescent="0.2">
      <c r="B2575" s="46" t="s">
        <v>51</v>
      </c>
      <c r="D2575" s="49">
        <f>_xll.qlCalendarAdvance(LocalCalendar,$D2574,B2575,"f",FALSE)</f>
        <v>57369</v>
      </c>
      <c r="E2575" s="49">
        <f>_xll.qlInterestRateIndexValueDate(IndexON,D2575)</f>
        <v>57369</v>
      </c>
      <c r="F2575" s="52">
        <f>IFERROR(_xll.qlIndexFixing(IndexON,D2575,TRUE,_xll.ohTrigger(RecalcTrigger,TriggerON)),NA())</f>
        <v>2.6062453726440893E-2</v>
      </c>
      <c r="H2575" s="49">
        <f>_xll.qlCalendarAdvance(IborCalendar,$H2574,B2575,"f",FALSE)</f>
        <v>57355</v>
      </c>
      <c r="I2575" s="49">
        <f>_xll.qlInterestRateIndexValueDate(Index1M,$H2575)</f>
        <v>57357</v>
      </c>
      <c r="J2575" s="52">
        <f>IFERROR(_xll.qlIndexFixing(Index1M,$H2575,TRUE,_xll.ohTrigger(RecalcTrigger,Trigger1M)),NA())</f>
        <v>2.7100335838947234E-2</v>
      </c>
      <c r="K2575" s="52">
        <f>IFERROR(_xll.qlIndexFixing(ONIndex1M,I2575,TRUE,_xll.ohTrigger(RecalcTrigger,Trigger1M)),NA())</f>
        <v>2.7083187391252483E-2</v>
      </c>
      <c r="L2575" s="52">
        <f>IFERROR(_xll.qlIndexFixing(Index3M,H2575,TRUE,_xll.ohTrigger(RecalcTrigger,Trigger3M)),NA())</f>
        <v>2.8291297514440039E-2</v>
      </c>
      <c r="M2575" s="52">
        <f>IFERROR(_xll.qlIndexFixing(ONIndex3M,I2575,TRUE,_xll.ohTrigger(RecalcTrigger,Trigger3M)),NA())</f>
        <v>2.8229035418494419E-2</v>
      </c>
      <c r="N2575" s="52">
        <f>IFERROR(_xll.qlIndexFixing(Index6M,$H2575,TRUE,_xll.ohTrigger(RecalcTrigger,Trigger6M)),NA())</f>
        <v>2.9229592972088801E-2</v>
      </c>
      <c r="O2575" s="52">
        <f>IFERROR(_xll.qlIndexFixing(ONIndex6M,I2575,TRUE,_xll.ohTrigger(RecalcTrigger,Trigger6M)),NA())</f>
        <v>2.9088928339982001E-2</v>
      </c>
      <c r="P2575" s="52">
        <f>IFERROR(_xll.qlIndexFixing(Index1Y,$H2575,TRUE,_xll.ohTrigger(RecalcTrigger,Trigger1Y)),NA())</f>
        <v>3.0626847711522808E-2</v>
      </c>
      <c r="Q2575" s="52">
        <f>IFERROR(_xll.qlIndexFixing(ONIndex1Y,I2575,TRUE,_xll.ohTrigger(RecalcTrigger,Trigger1Y)),NA())</f>
        <v>3.0307369001347784E-2</v>
      </c>
    </row>
    <row r="2576" spans="2:17" x14ac:dyDescent="0.2">
      <c r="B2576" s="46" t="s">
        <v>51</v>
      </c>
      <c r="D2576" s="49">
        <f>_xll.qlCalendarAdvance(LocalCalendar,$D2575,B2576,"f",FALSE)</f>
        <v>57376</v>
      </c>
      <c r="E2576" s="49">
        <f>_xll.qlInterestRateIndexValueDate(IndexON,D2576)</f>
        <v>57376</v>
      </c>
      <c r="F2576" s="52">
        <f>IFERROR(_xll.qlIndexFixing(IndexON,D2576,TRUE,_xll.ohTrigger(RecalcTrigger,TriggerON)),NA())</f>
        <v>2.605961446977112E-2</v>
      </c>
      <c r="H2576" s="49">
        <f>_xll.qlCalendarAdvance(IborCalendar,$H2575,B2576,"f",FALSE)</f>
        <v>57362</v>
      </c>
      <c r="I2576" s="49">
        <f>_xll.qlInterestRateIndexValueDate(Index1M,$H2576)</f>
        <v>57364</v>
      </c>
      <c r="J2576" s="52">
        <f>IFERROR(_xll.qlIndexFixing(Index1M,$H2576,TRUE,_xll.ohTrigger(RecalcTrigger,Trigger1M)),NA())</f>
        <v>2.709560640386327E-2</v>
      </c>
      <c r="K2576" s="52">
        <f>IFERROR(_xll.qlIndexFixing(ONIndex1M,I2576,TRUE,_xll.ohTrigger(RecalcTrigger,Trigger1M)),NA())</f>
        <v>2.7077174100726964E-2</v>
      </c>
      <c r="L2576" s="52">
        <f>IFERROR(_xll.qlIndexFixing(Index3M,H2576,TRUE,_xll.ohTrigger(RecalcTrigger,Trigger3M)),NA())</f>
        <v>2.8285935375148341E-2</v>
      </c>
      <c r="M2576" s="52">
        <f>IFERROR(_xll.qlIndexFixing(ONIndex3M,I2576,TRUE,_xll.ohTrigger(RecalcTrigger,Trigger3M)),NA())</f>
        <v>2.8222913065816257E-2</v>
      </c>
      <c r="N2576" s="52">
        <f>IFERROR(_xll.qlIndexFixing(Index6M,$H2576,TRUE,_xll.ohTrigger(RecalcTrigger,Trigger6M)),NA())</f>
        <v>2.9224246076287985E-2</v>
      </c>
      <c r="O2576" s="52">
        <f>IFERROR(_xll.qlIndexFixing(ONIndex6M,I2576,TRUE,_xll.ohTrigger(RecalcTrigger,Trigger6M)),NA())</f>
        <v>2.9082715372128476E-2</v>
      </c>
      <c r="P2576" s="52">
        <f>IFERROR(_xll.qlIndexFixing(Index1Y,$H2576,TRUE,_xll.ohTrigger(RecalcTrigger,Trigger1Y)),NA())</f>
        <v>3.062214989872537E-2</v>
      </c>
      <c r="Q2576" s="52">
        <f>IFERROR(_xll.qlIndexFixing(ONIndex1Y,I2576,TRUE,_xll.ohTrigger(RecalcTrigger,Trigger1Y)),NA())</f>
        <v>3.0300733351991127E-2</v>
      </c>
    </row>
    <row r="2577" spans="2:17" x14ac:dyDescent="0.2">
      <c r="B2577" s="46" t="s">
        <v>51</v>
      </c>
      <c r="D2577" s="49">
        <f>_xll.qlCalendarAdvance(LocalCalendar,$D2576,B2577,"f",FALSE)</f>
        <v>57383</v>
      </c>
      <c r="E2577" s="49">
        <f>_xll.qlInterestRateIndexValueDate(IndexON,D2577)</f>
        <v>57383</v>
      </c>
      <c r="F2577" s="52">
        <f>IFERROR(_xll.qlIndexFixing(IndexON,D2577,TRUE,_xll.ohTrigger(RecalcTrigger,TriggerON)),NA())</f>
        <v>2.6056781678729379E-2</v>
      </c>
      <c r="H2577" s="49">
        <f>_xll.qlCalendarAdvance(IborCalendar,$H2576,B2577,"f",FALSE)</f>
        <v>57369</v>
      </c>
      <c r="I2577" s="49">
        <f>_xll.qlInterestRateIndexValueDate(Index1M,$H2577)</f>
        <v>57371</v>
      </c>
      <c r="J2577" s="52">
        <f>IFERROR(_xll.qlIndexFixing(Index1M,$H2577,TRUE,_xll.ohTrigger(RecalcTrigger,Trigger1M)),NA())</f>
        <v>2.7089615862378871E-2</v>
      </c>
      <c r="K2577" s="52">
        <f>IFERROR(_xll.qlIndexFixing(ONIndex1M,I2577,TRUE,_xll.ohTrigger(RecalcTrigger,Trigger1M)),NA())</f>
        <v>2.7071807074037224E-2</v>
      </c>
      <c r="L2577" s="52">
        <f>IFERROR(_xll.qlIndexFixing(Index3M,H2577,TRUE,_xll.ohTrigger(RecalcTrigger,Trigger3M)),NA())</f>
        <v>2.8280585583911666E-2</v>
      </c>
      <c r="M2577" s="52">
        <f>IFERROR(_xll.qlIndexFixing(ONIndex3M,I2577,TRUE,_xll.ohTrigger(RecalcTrigger,Trigger3M)),NA())</f>
        <v>2.8217523417621848E-2</v>
      </c>
      <c r="N2577" s="52">
        <f>IFERROR(_xll.qlIndexFixing(Index6M,$H2577,TRUE,_xll.ohTrigger(RecalcTrigger,Trigger6M)),NA())</f>
        <v>2.9218911565234543E-2</v>
      </c>
      <c r="O2577" s="52">
        <f>IFERROR(_xll.qlIndexFixing(ONIndex6M,I2577,TRUE,_xll.ohTrigger(RecalcTrigger,Trigger6M)),NA())</f>
        <v>2.9077301783084764E-2</v>
      </c>
      <c r="P2577" s="52">
        <f>IFERROR(_xll.qlIndexFixing(Index1Y,$H2577,TRUE,_xll.ohTrigger(RecalcTrigger,Trigger1Y)),NA())</f>
        <v>3.0615669163921552E-2</v>
      </c>
      <c r="Q2577" s="52">
        <f>IFERROR(_xll.qlIndexFixing(ONIndex1Y,I2577,TRUE,_xll.ohTrigger(RecalcTrigger,Trigger1Y)),NA())</f>
        <v>3.0294973824629423E-2</v>
      </c>
    </row>
    <row r="2578" spans="2:17" x14ac:dyDescent="0.2">
      <c r="B2578" s="46" t="s">
        <v>51</v>
      </c>
      <c r="D2578" s="49">
        <f>_xll.qlCalendarAdvance(LocalCalendar,$D2577,B2578,"f",FALSE)</f>
        <v>57390</v>
      </c>
      <c r="E2578" s="49">
        <f>_xll.qlInterestRateIndexValueDate(IndexON,D2578)</f>
        <v>57390</v>
      </c>
      <c r="F2578" s="52">
        <f>IFERROR(_xll.qlIndexFixing(IndexON,D2578,TRUE,_xll.ohTrigger(RecalcTrigger,TriggerON)),NA())</f>
        <v>2.6053955352836056E-2</v>
      </c>
      <c r="H2578" s="49">
        <f>_xll.qlCalendarAdvance(IborCalendar,$H2577,B2578,"f",FALSE)</f>
        <v>57376</v>
      </c>
      <c r="I2578" s="49">
        <f>_xll.qlInterestRateIndexValueDate(Index1M,$H2578)</f>
        <v>57378</v>
      </c>
      <c r="J2578" s="52">
        <f>IFERROR(_xll.qlIndexFixing(Index1M,$H2578,TRUE,_xll.ohTrigger(RecalcTrigger,Trigger1M)),NA())</f>
        <v>2.7082361844955445E-2</v>
      </c>
      <c r="K2578" s="52">
        <f>IFERROR(_xll.qlIndexFixing(ONIndex1M,I2578,TRUE,_xll.ohTrigger(RecalcTrigger,Trigger1M)),NA())</f>
        <v>2.7066452253343698E-2</v>
      </c>
      <c r="L2578" s="52">
        <f>IFERROR(_xll.qlIndexFixing(Index3M,H2578,TRUE,_xll.ohTrigger(RecalcTrigger,Trigger3M)),NA())</f>
        <v>2.8274519302862951E-2</v>
      </c>
      <c r="M2578" s="52">
        <f>IFERROR(_xll.qlIndexFixing(ONIndex3M,I2578,TRUE,_xll.ohTrigger(RecalcTrigger,Trigger3M)),NA())</f>
        <v>2.8212146026849183E-2</v>
      </c>
      <c r="N2578" s="52">
        <f>IFERROR(_xll.qlIndexFixing(Index6M,$H2578,TRUE,_xll.ohTrigger(RecalcTrigger,Trigger6M)),NA())</f>
        <v>2.9213589438833964E-2</v>
      </c>
      <c r="O2578" s="52">
        <f>IFERROR(_xll.qlIndexFixing(ONIndex6M,I2578,TRUE,_xll.ohTrigger(RecalcTrigger,Trigger6M)),NA())</f>
        <v>2.9071900388792926E-2</v>
      </c>
      <c r="P2578" s="52">
        <f>IFERROR(_xll.qlIndexFixing(Index1Y,$H2578,TRUE,_xll.ohTrigger(RecalcTrigger,Trigger1Y)),NA())</f>
        <v>3.0610100439018659E-2</v>
      </c>
      <c r="Q2578" s="52">
        <f>IFERROR(_xll.qlIndexFixing(ONIndex1Y,I2578,TRUE,_xll.ohTrigger(RecalcTrigger,Trigger1Y)),NA())</f>
        <v>3.028922755575536E-2</v>
      </c>
    </row>
    <row r="2579" spans="2:17" x14ac:dyDescent="0.2">
      <c r="B2579" s="46" t="s">
        <v>51</v>
      </c>
      <c r="D2579" s="49">
        <f>_xll.qlCalendarAdvance(LocalCalendar,$D2578,B2579,"f",FALSE)</f>
        <v>57397</v>
      </c>
      <c r="E2579" s="49">
        <f>_xll.qlInterestRateIndexValueDate(IndexON,D2579)</f>
        <v>57397</v>
      </c>
      <c r="F2579" s="52">
        <f>IFERROR(_xll.qlIndexFixing(IndexON,D2579,TRUE,_xll.ohTrigger(RecalcTrigger,TriggerON)),NA())</f>
        <v>2.6051135492730637E-2</v>
      </c>
      <c r="H2579" s="49">
        <f>_xll.qlCalendarAdvance(IborCalendar,$H2578,B2579,"f",FALSE)</f>
        <v>57383</v>
      </c>
      <c r="I2579" s="49">
        <f>_xll.qlInterestRateIndexValueDate(Index1M,$H2579)</f>
        <v>57385</v>
      </c>
      <c r="J2579" s="52">
        <f>IFERROR(_xll.qlIndexFixing(Index1M,$H2579,TRUE,_xll.ohTrigger(RecalcTrigger,Trigger1M)),NA())</f>
        <v>2.7077031021678355E-2</v>
      </c>
      <c r="K2579" s="52">
        <f>IFERROR(_xll.qlIndexFixing(ONIndex1M,I2579,TRUE,_xll.ohTrigger(RecalcTrigger,Trigger1M)),NA())</f>
        <v>2.7061109638593095E-2</v>
      </c>
      <c r="L2579" s="52">
        <f>IFERROR(_xll.qlIndexFixing(Index3M,H2579,TRUE,_xll.ohTrigger(RecalcTrigger,Trigger3M)),NA())</f>
        <v>2.8269193742390338E-2</v>
      </c>
      <c r="M2579" s="52">
        <f>IFERROR(_xll.qlIndexFixing(ONIndex3M,I2579,TRUE,_xll.ohTrigger(RecalcTrigger,Trigger3M)),NA())</f>
        <v>2.8206780893391681E-2</v>
      </c>
      <c r="N2579" s="52">
        <f>IFERROR(_xll.qlIndexFixing(Index6M,$H2579,TRUE,_xll.ohTrigger(RecalcTrigger,Trigger6M)),NA())</f>
        <v>2.9208279696986875E-2</v>
      </c>
      <c r="O2579" s="52">
        <f>IFERROR(_xll.qlIndexFixing(ONIndex6M,I2579,TRUE,_xll.ohTrigger(RecalcTrigger,Trigger6M)),NA())</f>
        <v>2.9066511189173028E-2</v>
      </c>
      <c r="P2579" s="52">
        <f>IFERROR(_xll.qlIndexFixing(Index1Y,$H2579,TRUE,_xll.ohTrigger(RecalcTrigger,Trigger1Y)),NA())</f>
        <v>3.0604545413078818E-2</v>
      </c>
      <c r="Q2579" s="52">
        <f>IFERROR(_xll.qlIndexFixing(ONIndex1Y,I2579,TRUE,_xll.ohTrigger(RecalcTrigger,Trigger1Y)),NA())</f>
        <v>3.0283494545182421E-2</v>
      </c>
    </row>
    <row r="2580" spans="2:17" x14ac:dyDescent="0.2">
      <c r="B2580" s="46" t="s">
        <v>51</v>
      </c>
      <c r="D2580" s="49">
        <f>_xll.qlCalendarAdvance(LocalCalendar,$D2579,B2580,"f",FALSE)</f>
        <v>57404</v>
      </c>
      <c r="E2580" s="49">
        <f>_xll.qlInterestRateIndexValueDate(IndexON,D2580)</f>
        <v>57404</v>
      </c>
      <c r="F2580" s="52">
        <f>IFERROR(_xll.qlIndexFixing(IndexON,D2580,TRUE,_xll.ohTrigger(RecalcTrigger,TriggerON)),NA())</f>
        <v>2.6048322097933507E-2</v>
      </c>
      <c r="H2580" s="49">
        <f>_xll.qlCalendarAdvance(IborCalendar,$H2579,B2580,"f",FALSE)</f>
        <v>57390</v>
      </c>
      <c r="I2580" s="49">
        <f>_xll.qlInterestRateIndexValueDate(Index1M,$H2580)</f>
        <v>57392</v>
      </c>
      <c r="J2580" s="52">
        <f>IFERROR(_xll.qlIndexFixing(Index1M,$H2580,TRUE,_xll.ohTrigger(RecalcTrigger,Trigger1M)),NA())</f>
        <v>2.70717124292633E-2</v>
      </c>
      <c r="K2580" s="52">
        <f>IFERROR(_xll.qlIndexFixing(ONIndex1M,I2580,TRUE,_xll.ohTrigger(RecalcTrigger,Trigger1M)),NA())</f>
        <v>2.7056415634241215E-2</v>
      </c>
      <c r="L2580" s="52">
        <f>IFERROR(_xll.qlIndexFixing(Index3M,H2580,TRUE,_xll.ohTrigger(RecalcTrigger,Trigger3M)),NA())</f>
        <v>2.8263880528783727E-2</v>
      </c>
      <c r="M2580" s="52">
        <f>IFERROR(_xll.qlIndexFixing(ONIndex3M,I2580,TRUE,_xll.ohTrigger(RecalcTrigger,Trigger3M)),NA())</f>
        <v>2.8202150735394671E-2</v>
      </c>
      <c r="N2580" s="52">
        <f>IFERROR(_xll.qlIndexFixing(Index6M,$H2580,TRUE,_xll.ohTrigger(RecalcTrigger,Trigger6M)),NA())</f>
        <v>2.9202982339594355E-2</v>
      </c>
      <c r="O2580" s="52">
        <f>IFERROR(_xll.qlIndexFixing(ONIndex6M,I2580,TRUE,_xll.ohTrigger(RecalcTrigger,Trigger6M)),NA())</f>
        <v>2.9061923542983426E-2</v>
      </c>
      <c r="P2580" s="52">
        <f>IFERROR(_xll.qlIndexFixing(Index1Y,$H2580,TRUE,_xll.ohTrigger(RecalcTrigger,Trigger1Y)),NA())</f>
        <v>3.0599904447912215E-2</v>
      </c>
      <c r="Q2580" s="52">
        <f>IFERROR(_xll.qlIndexFixing(ONIndex1Y,I2580,TRUE,_xll.ohTrigger(RecalcTrigger,Trigger1Y)),NA())</f>
        <v>3.027863997494995E-2</v>
      </c>
    </row>
    <row r="2581" spans="2:17" x14ac:dyDescent="0.2">
      <c r="B2581" s="46" t="s">
        <v>51</v>
      </c>
      <c r="D2581" s="49">
        <f>_xll.qlCalendarAdvance(LocalCalendar,$D2580,B2581,"f",FALSE)</f>
        <v>57411</v>
      </c>
      <c r="E2581" s="49">
        <f>_xll.qlInterestRateIndexValueDate(IndexON,D2581)</f>
        <v>57411</v>
      </c>
      <c r="F2581" s="52">
        <f>IFERROR(_xll.qlIndexFixing(IndexON,D2581,TRUE,_xll.ohTrigger(RecalcTrigger,TriggerON)),NA())</f>
        <v>2.6045515168604538E-2</v>
      </c>
      <c r="H2581" s="49">
        <f>_xll.qlCalendarAdvance(IborCalendar,$H2580,B2581,"f",FALSE)</f>
        <v>57397</v>
      </c>
      <c r="I2581" s="49">
        <f>_xll.qlInterestRateIndexValueDate(Index1M,$H2581)</f>
        <v>57399</v>
      </c>
      <c r="J2581" s="52">
        <f>IFERROR(_xll.qlIndexFixing(Index1M,$H2581,TRUE,_xll.ohTrigger(RecalcTrigger,Trigger1M)),NA())</f>
        <v>2.7066406067687447E-2</v>
      </c>
      <c r="K2581" s="52">
        <f>IFERROR(_xll.qlIndexFixing(ONIndex1M,I2581,TRUE,_xll.ohTrigger(RecalcTrigger,Trigger1M)),NA())</f>
        <v>2.7050461026920658E-2</v>
      </c>
      <c r="L2581" s="52">
        <f>IFERROR(_xll.qlIndexFixing(Index3M,H2581,TRUE,_xll.ohTrigger(RecalcTrigger,Trigger3M)),NA())</f>
        <v>2.8258579661995513E-2</v>
      </c>
      <c r="M2581" s="52">
        <f>IFERROR(_xll.qlIndexFixing(ONIndex3M,I2581,TRUE,_xll.ohTrigger(RecalcTrigger,Trigger3M)),NA())</f>
        <v>2.81960873987952E-2</v>
      </c>
      <c r="N2581" s="52">
        <f>IFERROR(_xll.qlIndexFixing(Index6M,$H2581,TRUE,_xll.ohTrigger(RecalcTrigger,Trigger6M)),NA())</f>
        <v>2.9197697366559684E-2</v>
      </c>
      <c r="O2581" s="52">
        <f>IFERROR(_xll.qlIndexFixing(ONIndex6M,I2581,TRUE,_xll.ohTrigger(RecalcTrigger,Trigger6M)),NA())</f>
        <v>2.9055769373895757E-2</v>
      </c>
      <c r="P2581" s="52">
        <f>IFERROR(_xll.qlIndexFixing(Index1Y,$H2581,TRUE,_xll.ohTrigger(RecalcTrigger,Trigger1Y)),NA())</f>
        <v>3.059347645718918E-2</v>
      </c>
      <c r="Q2581" s="52">
        <f>IFERROR(_xll.qlIndexFixing(ONIndex1Y,I2581,TRUE,_xll.ohTrigger(RecalcTrigger,Trigger1Y)),NA())</f>
        <v>3.0272068299259658E-2</v>
      </c>
    </row>
    <row r="2582" spans="2:17" x14ac:dyDescent="0.2">
      <c r="B2582" s="46" t="s">
        <v>51</v>
      </c>
      <c r="D2582" s="49">
        <f>_xll.qlCalendarAdvance(LocalCalendar,$D2581,B2582,"f",FALSE)</f>
        <v>57418</v>
      </c>
      <c r="E2582" s="49">
        <f>_xll.qlInterestRateIndexValueDate(IndexON,D2582)</f>
        <v>57418</v>
      </c>
      <c r="F2582" s="52">
        <f>IFERROR(_xll.qlIndexFixing(IndexON,D2582,TRUE,_xll.ohTrigger(RecalcTrigger,TriggerON)),NA())</f>
        <v>2.604271470474373E-2</v>
      </c>
      <c r="H2582" s="49">
        <f>_xll.qlCalendarAdvance(IborCalendar,$H2581,B2582,"f",FALSE)</f>
        <v>57404</v>
      </c>
      <c r="I2582" s="49">
        <f>_xll.qlInterestRateIndexValueDate(Index1M,$H2582)</f>
        <v>57406</v>
      </c>
      <c r="J2582" s="52">
        <f>IFERROR(_xll.qlIndexFixing(Index1M,$H2582,TRUE,_xll.ohTrigger(RecalcTrigger,Trigger1M)),NA())</f>
        <v>2.7063030013622844E-2</v>
      </c>
      <c r="K2582" s="52">
        <f>IFERROR(_xll.qlIndexFixing(ONIndex1M,I2582,TRUE,_xll.ohTrigger(RecalcTrigger,Trigger1M)),NA())</f>
        <v>2.7045155029972179E-2</v>
      </c>
      <c r="L2582" s="52">
        <f>IFERROR(_xll.qlIndexFixing(Index3M,H2582,TRUE,_xll.ohTrigger(RecalcTrigger,Trigger3M)),NA())</f>
        <v>2.8256945496196159E-2</v>
      </c>
      <c r="M2582" s="52">
        <f>IFERROR(_xll.qlIndexFixing(ONIndex3M,I2582,TRUE,_xll.ohTrigger(RecalcTrigger,Trigger3M)),NA())</f>
        <v>2.8190759037576285E-2</v>
      </c>
      <c r="N2582" s="52">
        <f>IFERROR(_xll.qlIndexFixing(Index6M,$H2582,TRUE,_xll.ohTrigger(RecalcTrigger,Trigger6M)),NA())</f>
        <v>2.9196453352552491E-2</v>
      </c>
      <c r="O2582" s="52">
        <f>IFERROR(_xll.qlIndexFixing(ONIndex6M,I2582,TRUE,_xll.ohTrigger(RecalcTrigger,Trigger6M)),NA())</f>
        <v>2.905041675831832E-2</v>
      </c>
      <c r="P2582" s="52">
        <f>IFERROR(_xll.qlIndexFixing(Index1Y,$H2582,TRUE,_xll.ohTrigger(RecalcTrigger,Trigger1Y)),NA())</f>
        <v>3.0587962526790264E-2</v>
      </c>
      <c r="Q2582" s="52">
        <f>IFERROR(_xll.qlIndexFixing(ONIndex1Y,I2582,TRUE,_xll.ohTrigger(RecalcTrigger,Trigger1Y)),NA())</f>
        <v>3.0266375063883189E-2</v>
      </c>
    </row>
    <row r="2583" spans="2:17" x14ac:dyDescent="0.2">
      <c r="B2583" s="46" t="s">
        <v>51</v>
      </c>
      <c r="D2583" s="49">
        <f>_xll.qlCalendarAdvance(LocalCalendar,$D2582,B2583,"f",FALSE)</f>
        <v>57425</v>
      </c>
      <c r="E2583" s="49">
        <f>_xll.qlInterestRateIndexValueDate(IndexON,D2583)</f>
        <v>57425</v>
      </c>
      <c r="F2583" s="52">
        <f>IFERROR(_xll.qlIndexFixing(IndexON,D2583,TRUE,_xll.ohTrigger(RecalcTrigger,TriggerON)),NA())</f>
        <v>2.6039920706510955E-2</v>
      </c>
      <c r="H2583" s="49">
        <f>_xll.qlCalendarAdvance(IborCalendar,$H2582,B2583,"f",FALSE)</f>
        <v>57411</v>
      </c>
      <c r="I2583" s="49">
        <f>_xll.qlInterestRateIndexValueDate(Index1M,$H2583)</f>
        <v>57413</v>
      </c>
      <c r="J2583" s="52">
        <f>IFERROR(_xll.qlIndexFixing(Index1M,$H2583,TRUE,_xll.ohTrigger(RecalcTrigger,Trigger1M)),NA())</f>
        <v>2.7057749545338277E-2</v>
      </c>
      <c r="K2583" s="52">
        <f>IFERROR(_xll.qlIndexFixing(ONIndex1M,I2583,TRUE,_xll.ohTrigger(RecalcTrigger,Trigger1M)),NA())</f>
        <v>2.7039861239019913E-2</v>
      </c>
      <c r="L2583" s="52">
        <f>IFERROR(_xll.qlIndexFixing(Index3M,H2583,TRUE,_xll.ohTrigger(RecalcTrigger,Trigger3M)),NA())</f>
        <v>2.8251671670860571E-2</v>
      </c>
      <c r="M2583" s="52">
        <f>IFERROR(_xll.qlIndexFixing(ONIndex3M,I2583,TRUE,_xll.ohTrigger(RecalcTrigger,Trigger3M)),NA())</f>
        <v>2.8185442933752469E-2</v>
      </c>
      <c r="N2583" s="52">
        <f>IFERROR(_xll.qlIndexFixing(Index6M,$H2583,TRUE,_xll.ohTrigger(RecalcTrigger,Trigger6M)),NA())</f>
        <v>2.9190389103341041E-2</v>
      </c>
      <c r="O2583" s="52">
        <f>IFERROR(_xll.qlIndexFixing(ONIndex6M,I2583,TRUE,_xll.ohTrigger(RecalcTrigger,Trigger6M)),NA())</f>
        <v>2.9045076337306241E-2</v>
      </c>
      <c r="P2583" s="52">
        <f>IFERROR(_xll.qlIndexFixing(Index1Y,$H2583,TRUE,_xll.ohTrigger(RecalcTrigger,Trigger1Y)),NA())</f>
        <v>3.0582462294457241E-2</v>
      </c>
      <c r="Q2583" s="52">
        <f>IFERROR(_xll.qlIndexFixing(ONIndex1Y,I2583,TRUE,_xll.ohTrigger(RecalcTrigger,Trigger1Y)),NA())</f>
        <v>3.0260695086834488E-2</v>
      </c>
    </row>
    <row r="2584" spans="2:17" x14ac:dyDescent="0.2">
      <c r="B2584" s="46" t="s">
        <v>51</v>
      </c>
      <c r="D2584" s="49">
        <f>_xll.qlCalendarAdvance(LocalCalendar,$D2583,B2584,"f",FALSE)</f>
        <v>57432</v>
      </c>
      <c r="E2584" s="49">
        <f>_xll.qlInterestRateIndexValueDate(IndexON,D2584)</f>
        <v>57432</v>
      </c>
      <c r="F2584" s="52">
        <f>IFERROR(_xll.qlIndexFixing(IndexON,D2584,TRUE,_xll.ohTrigger(RecalcTrigger,TriggerON)),NA())</f>
        <v>2.6037133173506533E-2</v>
      </c>
      <c r="H2584" s="49">
        <f>_xll.qlCalendarAdvance(IborCalendar,$H2583,B2584,"f",FALSE)</f>
        <v>57418</v>
      </c>
      <c r="I2584" s="49">
        <f>_xll.qlInterestRateIndexValueDate(Index1M,$H2584)</f>
        <v>57420</v>
      </c>
      <c r="J2584" s="52">
        <f>IFERROR(_xll.qlIndexFixing(Index1M,$H2584,TRUE,_xll.ohTrigger(RecalcTrigger,Trigger1M)),NA())</f>
        <v>2.7052481310834153E-2</v>
      </c>
      <c r="K2584" s="52">
        <f>IFERROR(_xll.qlIndexFixing(ONIndex1M,I2584,TRUE,_xll.ohTrigger(RecalcTrigger,Trigger1M)),NA())</f>
        <v>2.7034579653930635E-2</v>
      </c>
      <c r="L2584" s="52">
        <f>IFERROR(_xll.qlIndexFixing(Index3M,H2584,TRUE,_xll.ohTrigger(RecalcTrigger,Trigger3M)),NA())</f>
        <v>2.8246410197393448E-2</v>
      </c>
      <c r="M2584" s="52">
        <f>IFERROR(_xll.qlIndexFixing(ONIndex3M,I2584,TRUE,_xll.ohTrigger(RecalcTrigger,Trigger3M)),NA())</f>
        <v>2.8180139087297107E-2</v>
      </c>
      <c r="N2584" s="52">
        <f>IFERROR(_xll.qlIndexFixing(Index6M,$H2584,TRUE,_xll.ohTrigger(RecalcTrigger,Trigger6M)),NA())</f>
        <v>2.9185143132638879E-2</v>
      </c>
      <c r="O2584" s="52">
        <f>IFERROR(_xll.qlIndexFixing(ONIndex6M,I2584,TRUE,_xll.ohTrigger(RecalcTrigger,Trigger6M)),NA())</f>
        <v>2.9039748111046038E-2</v>
      </c>
      <c r="P2584" s="52">
        <f>IFERROR(_xll.qlIndexFixing(Index1Y,$H2584,TRUE,_xll.ohTrigger(RecalcTrigger,Trigger1Y)),NA())</f>
        <v>3.057697575996577E-2</v>
      </c>
      <c r="Q2584" s="52">
        <f>IFERROR(_xll.qlIndexFixing(ONIndex1Y,I2584,TRUE,_xll.ohTrigger(RecalcTrigger,Trigger1Y)),NA())</f>
        <v>3.0255028368166847E-2</v>
      </c>
    </row>
    <row r="2585" spans="2:17" x14ac:dyDescent="0.2">
      <c r="B2585" s="46" t="s">
        <v>51</v>
      </c>
      <c r="D2585" s="49">
        <f>_xll.qlCalendarAdvance(LocalCalendar,$D2584,B2585,"f",FALSE)</f>
        <v>57439</v>
      </c>
      <c r="E2585" s="49">
        <f>_xll.qlInterestRateIndexValueDate(IndexON,D2585)</f>
        <v>57439</v>
      </c>
      <c r="F2585" s="52">
        <f>IFERROR(_xll.qlIndexFixing(IndexON,D2585,TRUE,_xll.ohTrigger(RecalcTrigger,TriggerON)),NA())</f>
        <v>2.6034352106050207E-2</v>
      </c>
      <c r="H2585" s="49">
        <f>_xll.qlCalendarAdvance(IborCalendar,$H2584,B2585,"f",FALSE)</f>
        <v>57425</v>
      </c>
      <c r="I2585" s="49">
        <f>_xll.qlInterestRateIndexValueDate(Index1M,$H2585)</f>
        <v>57427</v>
      </c>
      <c r="J2585" s="52">
        <f>IFERROR(_xll.qlIndexFixing(Index1M,$H2585,TRUE,_xll.ohTrigger(RecalcTrigger,Trigger1M)),NA())</f>
        <v>2.7047866259265751E-2</v>
      </c>
      <c r="K2585" s="52">
        <f>IFERROR(_xll.qlIndexFixing(ONIndex1M,I2585,TRUE,_xll.ohTrigger(RecalcTrigger,Trigger1M)),NA())</f>
        <v>2.7029310274890861E-2</v>
      </c>
      <c r="L2585" s="52">
        <f>IFERROR(_xll.qlIndexFixing(Index3M,H2585,TRUE,_xll.ohTrigger(RecalcTrigger,Trigger3M)),NA())</f>
        <v>2.8241161075743766E-2</v>
      </c>
      <c r="M2585" s="52">
        <f>IFERROR(_xll.qlIndexFixing(ONIndex3M,I2585,TRUE,_xll.ohTrigger(RecalcTrigger,Trigger3M)),NA())</f>
        <v>2.8174847498290134E-2</v>
      </c>
      <c r="N2585" s="52">
        <f>IFERROR(_xll.qlIndexFixing(Index6M,$H2585,TRUE,_xll.ohTrigger(RecalcTrigger,Trigger6M)),NA())</f>
        <v>2.9179909550165969E-2</v>
      </c>
      <c r="O2585" s="52">
        <f>IFERROR(_xll.qlIndexFixing(ONIndex6M,I2585,TRUE,_xll.ohTrigger(RecalcTrigger,Trigger6M)),NA())</f>
        <v>2.9034432079457773E-2</v>
      </c>
      <c r="P2585" s="52">
        <f>IFERROR(_xll.qlIndexFixing(Index1Y,$H2585,TRUE,_xll.ohTrigger(RecalcTrigger,Trigger1Y)),NA())</f>
        <v>3.0571502923094344E-2</v>
      </c>
      <c r="Q2585" s="52">
        <f>IFERROR(_xll.qlIndexFixing(ONIndex1Y,I2585,TRUE,_xll.ohTrigger(RecalcTrigger,Trigger1Y)),NA())</f>
        <v>3.0249374907906912E-2</v>
      </c>
    </row>
    <row r="2586" spans="2:17" x14ac:dyDescent="0.2">
      <c r="B2586" s="46" t="s">
        <v>51</v>
      </c>
      <c r="D2586" s="49">
        <f>_xll.qlCalendarAdvance(LocalCalendar,$D2585,B2586,"f",FALSE)</f>
        <v>57446</v>
      </c>
      <c r="E2586" s="49">
        <f>_xll.qlInterestRateIndexValueDate(IndexON,D2586)</f>
        <v>57446</v>
      </c>
      <c r="F2586" s="52">
        <f>IFERROR(_xll.qlIndexFixing(IndexON,D2586,TRUE,_xll.ohTrigger(RecalcTrigger,TriggerON)),NA())</f>
        <v>2.6031577504221914E-2</v>
      </c>
      <c r="H2586" s="49">
        <f>_xll.qlCalendarAdvance(IborCalendar,$H2585,B2586,"f",FALSE)</f>
        <v>57432</v>
      </c>
      <c r="I2586" s="49">
        <f>_xll.qlInterestRateIndexValueDate(Index1M,$H2586)</f>
        <v>57434</v>
      </c>
      <c r="J2586" s="52">
        <f>IFERROR(_xll.qlIndexFixing(Index1M,$H2586,TRUE,_xll.ohTrigger(RecalcTrigger,Trigger1M)),NA())</f>
        <v>2.7041981543113075E-2</v>
      </c>
      <c r="K2586" s="52">
        <f>IFERROR(_xll.qlIndexFixing(ONIndex1M,I2586,TRUE,_xll.ohTrigger(RecalcTrigger,Trigger1M)),NA())</f>
        <v>2.7024053101740719E-2</v>
      </c>
      <c r="L2586" s="52">
        <f>IFERROR(_xll.qlIndexFixing(Index3M,H2586,TRUE,_xll.ohTrigger(RecalcTrigger,Trigger3M)),NA())</f>
        <v>2.8233725789145413E-2</v>
      </c>
      <c r="M2586" s="52">
        <f>IFERROR(_xll.qlIndexFixing(ONIndex3M,I2586,TRUE,_xll.ohTrigger(RecalcTrigger,Trigger3M)),NA())</f>
        <v>2.816956816662497E-2</v>
      </c>
      <c r="N2586" s="52">
        <f>IFERROR(_xll.qlIndexFixing(Index6M,$H2586,TRUE,_xll.ohTrigger(RecalcTrigger,Trigger6M)),NA())</f>
        <v>2.9172265654388057E-2</v>
      </c>
      <c r="O2586" s="52">
        <f>IFERROR(_xll.qlIndexFixing(ONIndex6M,I2586,TRUE,_xll.ohTrigger(RecalcTrigger,Trigger6M)),NA())</f>
        <v>2.9029128242568092E-2</v>
      </c>
      <c r="P2586" s="52">
        <f>IFERROR(_xll.qlIndexFixing(Index1Y,$H2586,TRUE,_xll.ohTrigger(RecalcTrigger,Trigger1Y)),NA())</f>
        <v>3.0563333964504925E-2</v>
      </c>
      <c r="Q2586" s="52">
        <f>IFERROR(_xll.qlIndexFixing(ONIndex1Y,I2586,TRUE,_xll.ohTrigger(RecalcTrigger,Trigger1Y)),NA())</f>
        <v>3.0243734706054681E-2</v>
      </c>
    </row>
    <row r="2587" spans="2:17" x14ac:dyDescent="0.2">
      <c r="B2587" s="46" t="s">
        <v>51</v>
      </c>
      <c r="D2587" s="49">
        <f>_xll.qlCalendarAdvance(LocalCalendar,$D2586,B2587,"f",FALSE)</f>
        <v>57453</v>
      </c>
      <c r="E2587" s="49">
        <f>_xll.qlInterestRateIndexValueDate(IndexON,D2587)</f>
        <v>57453</v>
      </c>
      <c r="F2587" s="52">
        <f>IFERROR(_xll.qlIndexFixing(IndexON,D2587,TRUE,_xll.ohTrigger(RecalcTrigger,TriggerON)),NA())</f>
        <v>2.6028809367701911E-2</v>
      </c>
      <c r="H2587" s="49">
        <f>_xll.qlCalendarAdvance(IborCalendar,$H2586,B2587,"f",FALSE)</f>
        <v>57439</v>
      </c>
      <c r="I2587" s="49">
        <f>_xll.qlInterestRateIndexValueDate(Index1M,$H2587)</f>
        <v>57441</v>
      </c>
      <c r="J2587" s="52">
        <f>IFERROR(_xll.qlIndexFixing(Index1M,$H2587,TRUE,_xll.ohTrigger(RecalcTrigger,Trigger1M)),NA())</f>
        <v>2.7037391920861631E-2</v>
      </c>
      <c r="K2587" s="52">
        <f>IFERROR(_xll.qlIndexFixing(ONIndex1M,I2587,TRUE,_xll.ohTrigger(RecalcTrigger,Trigger1M)),NA())</f>
        <v>2.7018808134533501E-2</v>
      </c>
      <c r="L2587" s="52">
        <f>IFERROR(_xll.qlIndexFixing(Index3M,H2587,TRUE,_xll.ohTrigger(RecalcTrigger,Trigger3M)),NA())</f>
        <v>2.8228499949398543E-2</v>
      </c>
      <c r="M2587" s="52">
        <f>IFERROR(_xll.qlIndexFixing(ONIndex3M,I2587,TRUE,_xll.ohTrigger(RecalcTrigger,Trigger3M)),NA())</f>
        <v>2.8164301092354904E-2</v>
      </c>
      <c r="N2587" s="52">
        <f>IFERROR(_xll.qlIndexFixing(Index6M,$H2587,TRUE,_xll.ohTrigger(RecalcTrigger,Trigger6M)),NA())</f>
        <v>2.9170287758801455E-2</v>
      </c>
      <c r="O2587" s="52">
        <f>IFERROR(_xll.qlIndexFixing(ONIndex6M,I2587,TRUE,_xll.ohTrigger(RecalcTrigger,Trigger6M)),NA())</f>
        <v>2.9023836600270414E-2</v>
      </c>
      <c r="P2587" s="52">
        <f>IFERROR(_xll.qlIndexFixing(Index1Y,$H2587,TRUE,_xll.ohTrigger(RecalcTrigger,Trigger1Y)),NA())</f>
        <v>3.0560598341324036E-2</v>
      </c>
      <c r="Q2587" s="52">
        <f>IFERROR(_xll.qlIndexFixing(ONIndex1Y,I2587,TRUE,_xll.ohTrigger(RecalcTrigger,Trigger1Y)),NA())</f>
        <v>3.0238107762503574E-2</v>
      </c>
    </row>
    <row r="2588" spans="2:17" x14ac:dyDescent="0.2">
      <c r="B2588" s="46" t="s">
        <v>51</v>
      </c>
      <c r="D2588" s="49">
        <f>_xll.qlCalendarAdvance(LocalCalendar,$D2587,B2588,"f",FALSE)</f>
        <v>57460</v>
      </c>
      <c r="E2588" s="49">
        <f>_xll.qlInterestRateIndexValueDate(IndexON,D2588)</f>
        <v>57460</v>
      </c>
      <c r="F2588" s="52">
        <f>IFERROR(_xll.qlIndexFixing(IndexON,D2588,TRUE,_xll.ohTrigger(RecalcTrigger,TriggerON)),NA())</f>
        <v>2.6026047696730004E-2</v>
      </c>
      <c r="H2588" s="49">
        <f>_xll.qlCalendarAdvance(IborCalendar,$H2587,B2588,"f",FALSE)</f>
        <v>57446</v>
      </c>
      <c r="I2588" s="49">
        <f>_xll.qlInterestRateIndexValueDate(Index1M,$H2588)</f>
        <v>57448</v>
      </c>
      <c r="J2588" s="52">
        <f>IFERROR(_xll.qlIndexFixing(Index1M,$H2588,TRUE,_xll.ohTrigger(RecalcTrigger,Trigger1M)),NA())</f>
        <v>2.7031530710322941E-2</v>
      </c>
      <c r="K2588" s="52">
        <f>IFERROR(_xll.qlIndexFixing(ONIndex1M,I2588,TRUE,_xll.ohTrigger(RecalcTrigger,Trigger1M)),NA())</f>
        <v>2.7013575373269205E-2</v>
      </c>
      <c r="L2588" s="52">
        <f>IFERROR(_xll.qlIndexFixing(Index3M,H2588,TRUE,_xll.ohTrigger(RecalcTrigger,Trigger3M)),NA())</f>
        <v>2.8223286458209894E-2</v>
      </c>
      <c r="M2588" s="52">
        <f>IFERROR(_xll.qlIndexFixing(ONIndex3M,I2588,TRUE,_xll.ohTrigger(RecalcTrigger,Trigger3M)),NA())</f>
        <v>2.8159046275453292E-2</v>
      </c>
      <c r="N2588" s="52">
        <f>IFERROR(_xll.qlIndexFixing(Index6M,$H2588,TRUE,_xll.ohTrigger(RecalcTrigger,Trigger6M)),NA())</f>
        <v>2.9164283131148834E-2</v>
      </c>
      <c r="O2588" s="52">
        <f>IFERROR(_xll.qlIndexFixing(ONIndex6M,I2588,TRUE,_xll.ohTrigger(RecalcTrigger,Trigger6M)),NA())</f>
        <v>2.901855715267132E-2</v>
      </c>
      <c r="P2588" s="52">
        <f>IFERROR(_xll.qlIndexFixing(Index1Y,$H2588,TRUE,_xll.ohTrigger(RecalcTrigger,Trigger1Y)),NA())</f>
        <v>3.0556071118857945E-2</v>
      </c>
      <c r="Q2588" s="52">
        <f>IFERROR(_xll.qlIndexFixing(ONIndex1Y,I2588,TRUE,_xll.ohTrigger(RecalcTrigger,Trigger1Y)),NA())</f>
        <v>3.0232494077306882E-2</v>
      </c>
    </row>
    <row r="2589" spans="2:17" x14ac:dyDescent="0.2">
      <c r="B2589" s="46" t="s">
        <v>51</v>
      </c>
      <c r="D2589" s="49">
        <f>_xll.qlCalendarAdvance(LocalCalendar,$D2588,B2589,"f",FALSE)</f>
        <v>57467</v>
      </c>
      <c r="E2589" s="49">
        <f>_xll.qlInterestRateIndexValueDate(IndexON,D2589)</f>
        <v>57467</v>
      </c>
      <c r="F2589" s="52">
        <f>IFERROR(_xll.qlIndexFixing(IndexON,D2589,TRUE,_xll.ohTrigger(RecalcTrigger,TriggerON)),NA())</f>
        <v>2.6023292491066385E-2</v>
      </c>
      <c r="H2589" s="49">
        <f>_xll.qlCalendarAdvance(IborCalendar,$H2588,B2589,"f",FALSE)</f>
        <v>57453</v>
      </c>
      <c r="I2589" s="49">
        <f>_xll.qlInterestRateIndexValueDate(Index1M,$H2589)</f>
        <v>57459</v>
      </c>
      <c r="J2589" s="52">
        <f>IFERROR(_xll.qlIndexFixing(Index1M,$H2589,TRUE,_xll.ohTrigger(RecalcTrigger,Trigger1M)),NA())</f>
        <v>2.702271059584227E-2</v>
      </c>
      <c r="K2589" s="52">
        <f>IFERROR(_xll.qlIndexFixing(ONIndex1M,I2589,TRUE,_xll.ohTrigger(RecalcTrigger,Trigger1M)),NA())</f>
        <v>2.7004095425535724E-2</v>
      </c>
      <c r="L2589" s="52">
        <f>IFERROR(_xll.qlIndexFixing(Index3M,H2589,TRUE,_xll.ohTrigger(RecalcTrigger,Trigger3M)),NA())</f>
        <v>2.8215118778208547E-2</v>
      </c>
      <c r="M2589" s="52">
        <f>IFERROR(_xll.qlIndexFixing(ONIndex3M,I2589,TRUE,_xll.ohTrigger(RecalcTrigger,Trigger3M)),NA())</f>
        <v>2.8149359442837252E-2</v>
      </c>
      <c r="N2589" s="52">
        <f>IFERROR(_xll.qlIndexFixing(Index6M,$H2589,TRUE,_xll.ohTrigger(RecalcTrigger,Trigger6M)),NA())</f>
        <v>2.9154523800233624E-2</v>
      </c>
      <c r="O2589" s="52">
        <f>IFERROR(_xll.qlIndexFixing(ONIndex6M,I2589,TRUE,_xll.ohTrigger(RecalcTrigger,Trigger6M)),NA())</f>
        <v>2.9008698580126335E-2</v>
      </c>
      <c r="P2589" s="52">
        <f>IFERROR(_xll.qlIndexFixing(Index1Y,$H2589,TRUE,_xll.ohTrigger(RecalcTrigger,Trigger1Y)),NA())</f>
        <v>3.0544848275524845E-2</v>
      </c>
      <c r="Q2589" s="52">
        <f>IFERROR(_xll.qlIndexFixing(ONIndex1Y,I2589,TRUE,_xll.ohTrigger(RecalcTrigger,Trigger1Y)),NA())</f>
        <v>3.0221960234868561E-2</v>
      </c>
    </row>
    <row r="2590" spans="2:17" x14ac:dyDescent="0.2">
      <c r="B2590" s="46" t="s">
        <v>51</v>
      </c>
      <c r="D2590" s="49">
        <f>_xll.qlCalendarAdvance(LocalCalendar,$D2589,B2590,"f",FALSE)</f>
        <v>57474</v>
      </c>
      <c r="E2590" s="49">
        <f>_xll.qlInterestRateIndexValueDate(IndexON,D2590)</f>
        <v>57474</v>
      </c>
      <c r="F2590" s="52">
        <f>IFERROR(_xll.qlIndexFixing(IndexON,D2590,TRUE,_xll.ohTrigger(RecalcTrigger,TriggerON)),NA())</f>
        <v>2.6020543751190672E-2</v>
      </c>
      <c r="H2590" s="49">
        <f>_xll.qlCalendarAdvance(IborCalendar,$H2589,B2590,"f",FALSE)</f>
        <v>57460</v>
      </c>
      <c r="I2590" s="49">
        <f>_xll.qlInterestRateIndexValueDate(Index1M,$H2590)</f>
        <v>57462</v>
      </c>
      <c r="J2590" s="52">
        <f>IFERROR(_xll.qlIndexFixing(Index1M,$H2590,TRUE,_xll.ohTrigger(RecalcTrigger,Trigger1M)),NA())</f>
        <v>2.7021772173526082E-2</v>
      </c>
      <c r="K2590" s="52">
        <f>IFERROR(_xll.qlIndexFixing(ONIndex1M,I2590,TRUE,_xll.ohTrigger(RecalcTrigger,Trigger1M)),NA())</f>
        <v>2.7003146468516093E-2</v>
      </c>
      <c r="L2590" s="52">
        <f>IFERROR(_xll.qlIndexFixing(Index3M,H2590,TRUE,_xll.ohTrigger(RecalcTrigger,Trigger3M)),NA())</f>
        <v>2.8212896521309608E-2</v>
      </c>
      <c r="M2590" s="52">
        <f>IFERROR(_xll.qlIndexFixing(ONIndex3M,I2590,TRUE,_xll.ohTrigger(RecalcTrigger,Trigger3M)),NA())</f>
        <v>2.814857341380872E-2</v>
      </c>
      <c r="N2590" s="52">
        <f>IFERROR(_xll.qlIndexFixing(Index6M,$H2590,TRUE,_xll.ohTrigger(RecalcTrigger,Trigger6M)),NA())</f>
        <v>2.9153927457825E-2</v>
      </c>
      <c r="O2590" s="52">
        <f>IFERROR(_xll.qlIndexFixing(ONIndex6M,I2590,TRUE,_xll.ohTrigger(RecalcTrigger,Trigger6M)),NA())</f>
        <v>2.9008034841435659E-2</v>
      </c>
      <c r="P2590" s="52">
        <f>IFERROR(_xll.qlIndexFixing(Index1Y,$H2590,TRUE,_xll.ohTrigger(RecalcTrigger,Trigger1Y)),NA())</f>
        <v>3.0544344195283148E-2</v>
      </c>
      <c r="Q2590" s="52">
        <f>IFERROR(_xll.qlIndexFixing(ONIndex1Y,I2590,TRUE,_xll.ohTrigger(RecalcTrigger,Trigger1Y)),NA())</f>
        <v>3.0221306482056676E-2</v>
      </c>
    </row>
    <row r="2591" spans="2:17" x14ac:dyDescent="0.2">
      <c r="B2591" s="46" t="s">
        <v>51</v>
      </c>
      <c r="D2591" s="49">
        <f>_xll.qlCalendarAdvance(LocalCalendar,$D2590,B2591,"f",FALSE)</f>
        <v>57481</v>
      </c>
      <c r="E2591" s="49">
        <f>_xll.qlInterestRateIndexValueDate(IndexON,D2591)</f>
        <v>57481</v>
      </c>
      <c r="F2591" s="52">
        <f>IFERROR(_xll.qlIndexFixing(IndexON,D2591,TRUE,_xll.ohTrigger(RecalcTrigger,TriggerON)),NA())</f>
        <v>2.6017801476543312E-2</v>
      </c>
      <c r="H2591" s="49">
        <f>_xll.qlCalendarAdvance(IborCalendar,$H2590,B2591,"f",FALSE)</f>
        <v>57467</v>
      </c>
      <c r="I2591" s="49">
        <f>_xll.qlInterestRateIndexValueDate(Index1M,$H2591)</f>
        <v>57469</v>
      </c>
      <c r="J2591" s="52">
        <f>IFERROR(_xll.qlIndexFixing(Index1M,$H2591,TRUE,_xll.ohTrigger(RecalcTrigger,Trigger1M)),NA())</f>
        <v>2.701594621384253E-2</v>
      </c>
      <c r="K2591" s="52">
        <f>IFERROR(_xll.qlIndexFixing(ONIndex1M,I2591,TRUE,_xll.ohTrigger(RecalcTrigger,Trigger1M)),NA())</f>
        <v>2.6998591979496833E-2</v>
      </c>
      <c r="L2591" s="52">
        <f>IFERROR(_xll.qlIndexFixing(Index3M,H2591,TRUE,_xll.ohTrigger(RecalcTrigger,Trigger3M)),NA())</f>
        <v>2.8209925731194616E-2</v>
      </c>
      <c r="M2591" s="52">
        <f>IFERROR(_xll.qlIndexFixing(ONIndex3M,I2591,TRUE,_xll.ohTrigger(RecalcTrigger,Trigger3M)),NA())</f>
        <v>2.8144083174475032E-2</v>
      </c>
      <c r="N2591" s="52">
        <f>IFERROR(_xll.qlIndexFixing(Index6M,$H2591,TRUE,_xll.ohTrigger(RecalcTrigger,Trigger6M)),NA())</f>
        <v>2.9148768202676496E-2</v>
      </c>
      <c r="O2591" s="52">
        <f>IFERROR(_xll.qlIndexFixing(ONIndex6M,I2591,TRUE,_xll.ohTrigger(RecalcTrigger,Trigger6M)),NA())</f>
        <v>2.9003586214375598E-2</v>
      </c>
      <c r="P2591" s="52">
        <f>IFERROR(_xll.qlIndexFixing(Index1Y,$H2591,TRUE,_xll.ohTrigger(RecalcTrigger,Trigger1Y)),NA())</f>
        <v>3.0539859642634982E-2</v>
      </c>
      <c r="Q2591" s="52">
        <f>IFERROR(_xll.qlIndexFixing(ONIndex1Y,I2591,TRUE,_xll.ohTrigger(RecalcTrigger,Trigger1Y)),NA())</f>
        <v>3.0216602959824979E-2</v>
      </c>
    </row>
    <row r="2592" spans="2:17" x14ac:dyDescent="0.2">
      <c r="B2592" s="46" t="s">
        <v>51</v>
      </c>
      <c r="D2592" s="49">
        <f>_xll.qlCalendarAdvance(LocalCalendar,$D2591,B2592,"f",FALSE)</f>
        <v>57488</v>
      </c>
      <c r="E2592" s="49">
        <f>_xll.qlInterestRateIndexValueDate(IndexON,D2592)</f>
        <v>57488</v>
      </c>
      <c r="F2592" s="52">
        <f>IFERROR(_xll.qlIndexFixing(IndexON,D2592,TRUE,_xll.ohTrigger(RecalcTrigger,TriggerON)),NA())</f>
        <v>2.6015065667364112E-2</v>
      </c>
      <c r="H2592" s="49">
        <f>_xll.qlCalendarAdvance(IborCalendar,$H2591,B2592,"f",FALSE)</f>
        <v>57474</v>
      </c>
      <c r="I2592" s="49">
        <f>_xll.qlInterestRateIndexValueDate(Index1M,$H2592)</f>
        <v>57476</v>
      </c>
      <c r="J2592" s="52">
        <f>IFERROR(_xll.qlIndexFixing(Index1M,$H2592,TRUE,_xll.ohTrigger(RecalcTrigger,Trigger1M)),NA())</f>
        <v>2.7010775849012059E-2</v>
      </c>
      <c r="K2592" s="52">
        <f>IFERROR(_xll.qlIndexFixing(ONIndex1M,I2592,TRUE,_xll.ohTrigger(RecalcTrigger,Trigger1M)),NA())</f>
        <v>2.6992766387481382E-2</v>
      </c>
      <c r="L2592" s="52">
        <f>IFERROR(_xll.qlIndexFixing(Index3M,H2592,TRUE,_xll.ohTrigger(RecalcTrigger,Trigger3M)),NA())</f>
        <v>2.8204763070861338E-2</v>
      </c>
      <c r="M2592" s="52">
        <f>IFERROR(_xll.qlIndexFixing(ONIndex3M,I2592,TRUE,_xll.ohTrigger(RecalcTrigger,Trigger3M)),NA())</f>
        <v>2.8138149581717897E-2</v>
      </c>
      <c r="N2592" s="52">
        <f>IFERROR(_xll.qlIndexFixing(Index6M,$H2592,TRUE,_xll.ohTrigger(RecalcTrigger,Trigger6M)),NA())</f>
        <v>2.9144431890046178E-2</v>
      </c>
      <c r="O2592" s="52">
        <f>IFERROR(_xll.qlIndexFixing(ONIndex6M,I2592,TRUE,_xll.ohTrigger(RecalcTrigger,Trigger6M)),NA())</f>
        <v>2.8997561308887754E-2</v>
      </c>
      <c r="P2592" s="52">
        <f>IFERROR(_xll.qlIndexFixing(Index1Y,$H2592,TRUE,_xll.ohTrigger(RecalcTrigger,Trigger1Y)),NA())</f>
        <v>3.0533576579769382E-2</v>
      </c>
      <c r="Q2592" s="52">
        <f>IFERROR(_xll.qlIndexFixing(ONIndex1Y,I2592,TRUE,_xll.ohTrigger(RecalcTrigger,Trigger1Y)),NA())</f>
        <v>3.0210171920250772E-2</v>
      </c>
    </row>
    <row r="2593" spans="2:17" x14ac:dyDescent="0.2">
      <c r="B2593" s="46" t="s">
        <v>51</v>
      </c>
      <c r="D2593" s="49">
        <f>_xll.qlCalendarAdvance(LocalCalendar,$D2592,B2593,"f",FALSE)</f>
        <v>57495</v>
      </c>
      <c r="E2593" s="49">
        <f>_xll.qlInterestRateIndexValueDate(IndexON,D2593)</f>
        <v>57495</v>
      </c>
      <c r="F2593" s="52">
        <f>IFERROR(_xll.qlIndexFixing(IndexON,D2593,TRUE,_xll.ohTrigger(RecalcTrigger,TriggerON)),NA())</f>
        <v>2.6012336323653074E-2</v>
      </c>
      <c r="H2593" s="49">
        <f>_xll.qlCalendarAdvance(IborCalendar,$H2592,B2593,"f",FALSE)</f>
        <v>57481</v>
      </c>
      <c r="I2593" s="49">
        <f>_xll.qlInterestRateIndexValueDate(Index1M,$H2593)</f>
        <v>57483</v>
      </c>
      <c r="J2593" s="52">
        <f>IFERROR(_xll.qlIndexFixing(Index1M,$H2593,TRUE,_xll.ohTrigger(RecalcTrigger,Trigger1M)),NA())</f>
        <v>2.7005617717815053E-2</v>
      </c>
      <c r="K2593" s="52">
        <f>IFERROR(_xll.qlIndexFixing(ONIndex1M,I2593,TRUE,_xll.ohTrigger(RecalcTrigger,Trigger1M)),NA())</f>
        <v>2.6987594655905056E-2</v>
      </c>
      <c r="L2593" s="52">
        <f>IFERROR(_xll.qlIndexFixing(Index3M,H2593,TRUE,_xll.ohTrigger(RecalcTrigger,Trigger3M)),NA())</f>
        <v>2.8199612761944971E-2</v>
      </c>
      <c r="M2593" s="52">
        <f>IFERROR(_xll.qlIndexFixing(ONIndex3M,I2593,TRUE,_xll.ohTrigger(RecalcTrigger,Trigger3M)),NA())</f>
        <v>2.8132956051738489E-2</v>
      </c>
      <c r="N2593" s="52">
        <f>IFERROR(_xll.qlIndexFixing(Index6M,$H2593,TRUE,_xll.ohTrigger(RecalcTrigger,Trigger6M)),NA())</f>
        <v>2.9138486854923658E-2</v>
      </c>
      <c r="O2593" s="52">
        <f>IFERROR(_xll.qlIndexFixing(ONIndex6M,I2593,TRUE,_xll.ohTrigger(RecalcTrigger,Trigger6M)),NA())</f>
        <v>2.8992342834541773E-2</v>
      </c>
      <c r="P2593" s="52">
        <f>IFERROR(_xll.qlIndexFixing(Index1Y,$H2593,TRUE,_xll.ohTrigger(RecalcTrigger,Trigger1Y)),NA())</f>
        <v>3.0528213315910196E-2</v>
      </c>
      <c r="Q2593" s="52">
        <f>IFERROR(_xll.qlIndexFixing(ONIndex1Y,I2593,TRUE,_xll.ohTrigger(RecalcTrigger,Trigger1Y)),NA())</f>
        <v>3.0204624526879442E-2</v>
      </c>
    </row>
    <row r="2594" spans="2:17" x14ac:dyDescent="0.2">
      <c r="B2594" s="46" t="s">
        <v>51</v>
      </c>
      <c r="D2594" s="49">
        <f>_xll.qlCalendarAdvance(LocalCalendar,$D2593,B2594,"f",FALSE)</f>
        <v>57502</v>
      </c>
      <c r="E2594" s="49">
        <f>_xll.qlInterestRateIndexValueDate(IndexON,D2594)</f>
        <v>57502</v>
      </c>
      <c r="F2594" s="52">
        <f>IFERROR(_xll.qlIndexFixing(IndexON,D2594,TRUE,_xll.ohTrigger(RecalcTrigger,TriggerON)),NA())</f>
        <v>2.6009613445570068E-2</v>
      </c>
      <c r="H2594" s="49">
        <f>_xll.qlCalendarAdvance(IborCalendar,$H2593,B2594,"f",FALSE)</f>
        <v>57488</v>
      </c>
      <c r="I2594" s="49">
        <f>_xll.qlInterestRateIndexValueDate(Index1M,$H2594)</f>
        <v>57490</v>
      </c>
      <c r="J2594" s="52">
        <f>IFERROR(_xll.qlIndexFixing(Index1M,$H2594,TRUE,_xll.ohTrigger(RecalcTrigger,Trigger1M)),NA())</f>
        <v>2.7000471820236033E-2</v>
      </c>
      <c r="K2594" s="52">
        <f>IFERROR(_xll.qlIndexFixing(ONIndex1M,I2594,TRUE,_xll.ohTrigger(RecalcTrigger,Trigger1M)),NA())</f>
        <v>2.698307823732593E-2</v>
      </c>
      <c r="L2594" s="52">
        <f>IFERROR(_xll.qlIndexFixing(Index3M,H2594,TRUE,_xll.ohTrigger(RecalcTrigger,Trigger3M)),NA())</f>
        <v>2.8195211632036438E-2</v>
      </c>
      <c r="M2594" s="52">
        <f>IFERROR(_xll.qlIndexFixing(ONIndex3M,I2594,TRUE,_xll.ohTrigger(RecalcTrigger,Trigger3M)),NA())</f>
        <v>2.812850399372957E-2</v>
      </c>
      <c r="N2594" s="52">
        <f>IFERROR(_xll.qlIndexFixing(Index6M,$H2594,TRUE,_xll.ohTrigger(RecalcTrigger,Trigger6M)),NA())</f>
        <v>2.9133364762125323E-2</v>
      </c>
      <c r="O2594" s="52">
        <f>IFERROR(_xll.qlIndexFixing(ONIndex6M,I2594,TRUE,_xll.ohTrigger(RecalcTrigger,Trigger6M)),NA())</f>
        <v>2.8987932144035611E-2</v>
      </c>
      <c r="P2594" s="52">
        <f>IFERROR(_xll.qlIndexFixing(Index1Y,$H2594,TRUE,_xll.ohTrigger(RecalcTrigger,Trigger1Y)),NA())</f>
        <v>3.0523771441972655E-2</v>
      </c>
      <c r="Q2594" s="52">
        <f>IFERROR(_xll.qlIndexFixing(ONIndex1Y,I2594,TRUE,_xll.ohTrigger(RecalcTrigger,Trigger1Y)),NA())</f>
        <v>3.0199962224775057E-2</v>
      </c>
    </row>
    <row r="2595" spans="2:17" x14ac:dyDescent="0.2">
      <c r="B2595" s="46" t="s">
        <v>51</v>
      </c>
      <c r="D2595" s="49">
        <f>_xll.qlCalendarAdvance(LocalCalendar,$D2594,B2595,"f",FALSE)</f>
        <v>57509</v>
      </c>
      <c r="E2595" s="49">
        <f>_xll.qlInterestRateIndexValueDate(IndexON,D2595)</f>
        <v>57509</v>
      </c>
      <c r="F2595" s="52">
        <f>IFERROR(_xll.qlIndexFixing(IndexON,D2595,TRUE,_xll.ohTrigger(RecalcTrigger,TriggerON)),NA())</f>
        <v>2.6006897032875287E-2</v>
      </c>
      <c r="H2595" s="49">
        <f>_xll.qlCalendarAdvance(IborCalendar,$H2594,B2595,"f",FALSE)</f>
        <v>57495</v>
      </c>
      <c r="I2595" s="49">
        <f>_xll.qlInterestRateIndexValueDate(Index1M,$H2595)</f>
        <v>57497</v>
      </c>
      <c r="J2595" s="52">
        <f>IFERROR(_xll.qlIndexFixing(Index1M,$H2595,TRUE,_xll.ohTrigger(RecalcTrigger,Trigger1M)),NA())</f>
        <v>2.6995338156254378E-2</v>
      </c>
      <c r="K2595" s="52">
        <f>IFERROR(_xll.qlIndexFixing(ONIndex1M,I2595,TRUE,_xll.ohTrigger(RecalcTrigger,Trigger1M)),NA())</f>
        <v>2.6977287810394657E-2</v>
      </c>
      <c r="L2595" s="52">
        <f>IFERROR(_xll.qlIndexFixing(Index3M,H2595,TRUE,_xll.ohTrigger(RecalcTrigger,Trigger3M)),NA())</f>
        <v>2.8190086508178499E-2</v>
      </c>
      <c r="M2595" s="52">
        <f>IFERROR(_xll.qlIndexFixing(ONIndex3M,I2595,TRUE,_xll.ohTrigger(RecalcTrigger,Trigger3M)),NA())</f>
        <v>2.8122605763911679E-2</v>
      </c>
      <c r="N2595" s="52">
        <f>IFERROR(_xll.qlIndexFixing(Index6M,$H2595,TRUE,_xll.ohTrigger(RecalcTrigger,Trigger6M)),NA())</f>
        <v>2.9128255056583178E-2</v>
      </c>
      <c r="O2595" s="52">
        <f>IFERROR(_xll.qlIndexFixing(ONIndex6M,I2595,TRUE,_xll.ohTrigger(RecalcTrigger,Trigger6M)),NA())</f>
        <v>2.8981942469865629E-2</v>
      </c>
      <c r="P2595" s="52">
        <f>IFERROR(_xll.qlIndexFixing(Index1Y,$H2595,TRUE,_xll.ohTrigger(RecalcTrigger,Trigger1Y)),NA())</f>
        <v>3.0517527874900141E-2</v>
      </c>
      <c r="Q2595" s="52">
        <f>IFERROR(_xll.qlIndexFixing(ONIndex1Y,I2595,TRUE,_xll.ohTrigger(RecalcTrigger,Trigger1Y)),NA())</f>
        <v>3.019356951517338E-2</v>
      </c>
    </row>
    <row r="2596" spans="2:17" x14ac:dyDescent="0.2">
      <c r="B2596" s="46" t="s">
        <v>51</v>
      </c>
      <c r="D2596" s="49">
        <f>_xll.qlCalendarAdvance(LocalCalendar,$D2595,B2596,"f",FALSE)</f>
        <v>57516</v>
      </c>
      <c r="E2596" s="49">
        <f>_xll.qlInterestRateIndexValueDate(IndexON,D2596)</f>
        <v>57516</v>
      </c>
      <c r="F2596" s="52">
        <f>IFERROR(_xll.qlIndexFixing(IndexON,D2596,TRUE,_xll.ohTrigger(RecalcTrigger,TriggerON)),NA())</f>
        <v>2.6004187085648667E-2</v>
      </c>
      <c r="H2596" s="49">
        <f>_xll.qlCalendarAdvance(IborCalendar,$H2595,B2596,"f",FALSE)</f>
        <v>57502</v>
      </c>
      <c r="I2596" s="49">
        <f>_xll.qlInterestRateIndexValueDate(Index1M,$H2596)</f>
        <v>57504</v>
      </c>
      <c r="J2596" s="52">
        <f>IFERROR(_xll.qlIndexFixing(Index1M,$H2596,TRUE,_xll.ohTrigger(RecalcTrigger,Trigger1M)),NA())</f>
        <v>2.6990216725864921E-2</v>
      </c>
      <c r="K2596" s="52">
        <f>IFERROR(_xll.qlIndexFixing(ONIndex1M,I2596,TRUE,_xll.ohTrigger(RecalcTrigger,Trigger1M)),NA())</f>
        <v>2.697215269659381E-2</v>
      </c>
      <c r="L2596" s="52">
        <f>IFERROR(_xll.qlIndexFixing(Index3M,H2596,TRUE,_xll.ohTrigger(RecalcTrigger,Trigger3M)),NA())</f>
        <v>2.8184235943208361E-2</v>
      </c>
      <c r="M2596" s="52">
        <f>IFERROR(_xll.qlIndexFixing(ONIndex3M,I2596,TRUE,_xll.ohTrigger(RecalcTrigger,Trigger3M)),NA())</f>
        <v>2.8117449005984341E-2</v>
      </c>
      <c r="N2596" s="52">
        <f>IFERROR(_xll.qlIndexFixing(Index6M,$H2596,TRUE,_xll.ohTrigger(RecalcTrigger,Trigger6M)),NA())</f>
        <v>2.9123157738203034E-2</v>
      </c>
      <c r="O2596" s="52">
        <f>IFERROR(_xll.qlIndexFixing(ONIndex6M,I2596,TRUE,_xll.ohTrigger(RecalcTrigger,Trigger6M)),NA())</f>
        <v>2.8976760579562111E-2</v>
      </c>
      <c r="P2596" s="52">
        <f>IFERROR(_xll.qlIndexFixing(Index1Y,$H2596,TRUE,_xll.ohTrigger(RecalcTrigger,Trigger1Y)),NA())</f>
        <v>3.0512205697315612E-2</v>
      </c>
      <c r="Q2596" s="52">
        <f>IFERROR(_xll.qlIndexFixing(ONIndex1Y,I2596,TRUE,_xll.ohTrigger(RecalcTrigger,Trigger1Y)),NA())</f>
        <v>3.0188061896865293E-2</v>
      </c>
    </row>
    <row r="2597" spans="2:17" x14ac:dyDescent="0.2">
      <c r="B2597" s="46" t="s">
        <v>51</v>
      </c>
      <c r="D2597" s="49">
        <f>_xll.qlCalendarAdvance(LocalCalendar,$D2596,B2597,"f",FALSE)</f>
        <v>57523</v>
      </c>
      <c r="E2597" s="49">
        <f>_xll.qlInterestRateIndexValueDate(IndexON,D2597)</f>
        <v>57523</v>
      </c>
      <c r="F2597" s="52">
        <f>IFERROR(_xll.qlIndexFixing(IndexON,D2597,TRUE,_xll.ohTrigger(RecalcTrigger,TriggerON)),NA())</f>
        <v>2.6001483603970144E-2</v>
      </c>
      <c r="H2597" s="49">
        <f>_xll.qlCalendarAdvance(IborCalendar,$H2596,B2597,"f",FALSE)</f>
        <v>57509</v>
      </c>
      <c r="I2597" s="49">
        <f>_xll.qlInterestRateIndexValueDate(Index1M,$H2597)</f>
        <v>57511</v>
      </c>
      <c r="J2597" s="52">
        <f>IFERROR(_xll.qlIndexFixing(Index1M,$H2597,TRUE,_xll.ohTrigger(RecalcTrigger,Trigger1M)),NA())</f>
        <v>2.6985107529041888E-2</v>
      </c>
      <c r="K2597" s="52">
        <f>IFERROR(_xll.qlIndexFixing(ONIndex1M,I2597,TRUE,_xll.ohTrigger(RecalcTrigger,Trigger1M)),NA())</f>
        <v>2.6967029788682595E-2</v>
      </c>
      <c r="L2597" s="52">
        <f>IFERROR(_xll.qlIndexFixing(Index3M,H2597,TRUE,_xll.ohTrigger(RecalcTrigger,Trigger3M)),NA())</f>
        <v>2.8179135039470664E-2</v>
      </c>
      <c r="M2597" s="52">
        <f>IFERROR(_xll.qlIndexFixing(ONIndex3M,I2597,TRUE,_xll.ohTrigger(RecalcTrigger,Trigger3M)),NA())</f>
        <v>2.8112304505532038E-2</v>
      </c>
      <c r="N2597" s="52">
        <f>IFERROR(_xll.qlIndexFixing(Index6M,$H2597,TRUE,_xll.ohTrigger(RecalcTrigger,Trigger6M)),NA())</f>
        <v>2.9118072806887239E-2</v>
      </c>
      <c r="O2597" s="52">
        <f>IFERROR(_xll.qlIndexFixing(ONIndex6M,I2597,TRUE,_xll.ohTrigger(RecalcTrigger,Trigger6M)),NA())</f>
        <v>2.8971590883850595E-2</v>
      </c>
      <c r="P2597" s="52">
        <f>IFERROR(_xll.qlIndexFixing(Index1Y,$H2597,TRUE,_xll.ohTrigger(RecalcTrigger,Trigger1Y)),NA())</f>
        <v>3.0506897214723255E-2</v>
      </c>
      <c r="Q2597" s="52">
        <f>IFERROR(_xll.qlIndexFixing(ONIndex1Y,I2597,TRUE,_xll.ohTrigger(RecalcTrigger,Trigger1Y)),NA())</f>
        <v>3.018256753696491E-2</v>
      </c>
    </row>
    <row r="2598" spans="2:17" x14ac:dyDescent="0.2">
      <c r="B2598" s="46" t="s">
        <v>51</v>
      </c>
      <c r="D2598" s="49">
        <f>_xll.qlCalendarAdvance(LocalCalendar,$D2597,B2598,"f",FALSE)</f>
        <v>57531</v>
      </c>
      <c r="E2598" s="49">
        <f>_xll.qlInterestRateIndexValueDate(IndexON,D2598)</f>
        <v>57531</v>
      </c>
      <c r="F2598" s="52">
        <f>IFERROR(_xll.qlIndexFixing(IndexON,D2598,TRUE,_xll.ohTrigger(RecalcTrigger,TriggerON)),NA())</f>
        <v>2.5998401827216355E-2</v>
      </c>
      <c r="H2598" s="49">
        <f>_xll.qlCalendarAdvance(IborCalendar,$H2597,B2598,"f",FALSE)</f>
        <v>57516</v>
      </c>
      <c r="I2598" s="49">
        <f>_xll.qlInterestRateIndexValueDate(Index1M,$H2598)</f>
        <v>57518</v>
      </c>
      <c r="J2598" s="52">
        <f>IFERROR(_xll.qlIndexFixing(Index1M,$H2598,TRUE,_xll.ohTrigger(RecalcTrigger,Trigger1M)),NA())</f>
        <v>2.6980010565774953E-2</v>
      </c>
      <c r="K2598" s="52">
        <f>IFERROR(_xll.qlIndexFixing(ONIndex1M,I2598,TRUE,_xll.ohTrigger(RecalcTrigger,Trigger1M)),NA())</f>
        <v>2.6961919086687658E-2</v>
      </c>
      <c r="L2598" s="52">
        <f>IFERROR(_xll.qlIndexFixing(Index3M,H2598,TRUE,_xll.ohTrigger(RecalcTrigger,Trigger3M)),NA())</f>
        <v>2.8174046486902419E-2</v>
      </c>
      <c r="M2598" s="52">
        <f>IFERROR(_xll.qlIndexFixing(ONIndex3M,I2598,TRUE,_xll.ohTrigger(RecalcTrigger,Trigger3M)),NA())</f>
        <v>2.8107172262394897E-2</v>
      </c>
      <c r="N2598" s="52">
        <f>IFERROR(_xll.qlIndexFixing(Index6M,$H2598,TRUE,_xll.ohTrigger(RecalcTrigger,Trigger6M)),NA())</f>
        <v>2.9113000262540299E-2</v>
      </c>
      <c r="O2598" s="52">
        <f>IFERROR(_xll.qlIndexFixing(ONIndex6M,I2598,TRUE,_xll.ohTrigger(RecalcTrigger,Trigger6M)),NA())</f>
        <v>2.8966433382837664E-2</v>
      </c>
      <c r="P2598" s="52">
        <f>IFERROR(_xll.qlIndexFixing(Index1Y,$H2598,TRUE,_xll.ohTrigger(RecalcTrigger,Trigger1Y)),NA())</f>
        <v>3.0501602426908522E-2</v>
      </c>
      <c r="Q2598" s="52">
        <f>IFERROR(_xll.qlIndexFixing(ONIndex1Y,I2598,TRUE,_xll.ohTrigger(RecalcTrigger,Trigger1Y)),NA())</f>
        <v>3.0177086435339007E-2</v>
      </c>
    </row>
    <row r="2599" spans="2:17" x14ac:dyDescent="0.2">
      <c r="B2599" s="46" t="s">
        <v>51</v>
      </c>
      <c r="D2599" s="49">
        <f>_xll.qlCalendarAdvance(LocalCalendar,$D2598,B2599,"f",FALSE)</f>
        <v>57538</v>
      </c>
      <c r="E2599" s="49">
        <f>_xll.qlInterestRateIndexValueDate(IndexON,D2599)</f>
        <v>57538</v>
      </c>
      <c r="F2599" s="52">
        <f>IFERROR(_xll.qlIndexFixing(IndexON,D2599,TRUE,_xll.ohTrigger(RecalcTrigger,TriggerON)),NA())</f>
        <v>2.5995712200135301E-2</v>
      </c>
      <c r="H2599" s="49">
        <f>_xll.qlCalendarAdvance(IborCalendar,$H2598,B2599,"f",FALSE)</f>
        <v>57523</v>
      </c>
      <c r="I2599" s="49">
        <f>_xll.qlInterestRateIndexValueDate(Index1M,$H2599)</f>
        <v>57525</v>
      </c>
      <c r="J2599" s="52">
        <f>IFERROR(_xll.qlIndexFixing(Index1M,$H2599,TRUE,_xll.ohTrigger(RecalcTrigger,Trigger1M)),NA())</f>
        <v>2.6975573601245861E-2</v>
      </c>
      <c r="K2599" s="52">
        <f>IFERROR(_xll.qlIndexFixing(ONIndex1M,I2599,TRUE,_xll.ohTrigger(RecalcTrigger,Trigger1M)),NA())</f>
        <v>2.6956820590608999E-2</v>
      </c>
      <c r="L2599" s="52">
        <f>IFERROR(_xll.qlIndexFixing(Index3M,H2599,TRUE,_xll.ohTrigger(RecalcTrigger,Trigger3M)),NA())</f>
        <v>2.8166753046107031E-2</v>
      </c>
      <c r="M2599" s="52">
        <f>IFERROR(_xll.qlIndexFixing(ONIndex3M,I2599,TRUE,_xll.ohTrigger(RecalcTrigger,Trigger3M)),NA())</f>
        <v>2.8102052276599565E-2</v>
      </c>
      <c r="N2599" s="52">
        <f>IFERROR(_xll.qlIndexFixing(Index6M,$H2599,TRUE,_xll.ohTrigger(RecalcTrigger,Trigger6M)),NA())</f>
        <v>2.9107940105068019E-2</v>
      </c>
      <c r="O2599" s="52">
        <f>IFERROR(_xll.qlIndexFixing(ONIndex6M,I2599,TRUE,_xll.ohTrigger(RecalcTrigger,Trigger6M)),NA())</f>
        <v>2.8961288076443381E-2</v>
      </c>
      <c r="P2599" s="52">
        <f>IFERROR(_xll.qlIndexFixing(Index1Y,$H2599,TRUE,_xll.ohTrigger(RecalcTrigger,Trigger1Y)),NA())</f>
        <v>3.049359084054868E-2</v>
      </c>
      <c r="Q2599" s="52">
        <f>IFERROR(_xll.qlIndexFixing(ONIndex1Y,I2599,TRUE,_xll.ohTrigger(RecalcTrigger,Trigger1Y)),NA())</f>
        <v>3.0171618592094163E-2</v>
      </c>
    </row>
    <row r="2600" spans="2:17" x14ac:dyDescent="0.2">
      <c r="B2600" s="46" t="s">
        <v>51</v>
      </c>
      <c r="D2600" s="49">
        <f>_xll.qlCalendarAdvance(LocalCalendar,$D2599,B2600,"f",FALSE)</f>
        <v>57545</v>
      </c>
      <c r="E2600" s="49">
        <f>_xll.qlInterestRateIndexValueDate(IndexON,D2600)</f>
        <v>57545</v>
      </c>
      <c r="F2600" s="52">
        <f>IFERROR(_xll.qlIndexFixing(IndexON,D2600,TRUE,_xll.ohTrigger(RecalcTrigger,TriggerON)),NA())</f>
        <v>2.5993029038442472E-2</v>
      </c>
      <c r="H2600" s="49">
        <f>_xll.qlCalendarAdvance(IborCalendar,$H2599,B2600,"f",FALSE)</f>
        <v>57530</v>
      </c>
      <c r="I2600" s="49">
        <f>_xll.qlInterestRateIndexValueDate(Index1M,$H2600)</f>
        <v>57532</v>
      </c>
      <c r="J2600" s="52">
        <f>IFERROR(_xll.qlIndexFixing(Index1M,$H2600,TRUE,_xll.ohTrigger(RecalcTrigger,Trigger1M)),NA())</f>
        <v>2.6969853339834621E-2</v>
      </c>
      <c r="K2600" s="52">
        <f>IFERROR(_xll.qlIndexFixing(ONIndex1M,I2600,TRUE,_xll.ohTrigger(RecalcTrigger,Trigger1M)),NA())</f>
        <v>2.6951734300446617E-2</v>
      </c>
      <c r="L2600" s="52">
        <f>IFERROR(_xll.qlIndexFixing(Index3M,H2600,TRUE,_xll.ohTrigger(RecalcTrigger,Trigger3M)),NA())</f>
        <v>2.8164646172421318E-2</v>
      </c>
      <c r="M2600" s="52">
        <f>IFERROR(_xll.qlIndexFixing(ONIndex3M,I2600,TRUE,_xll.ohTrigger(RecalcTrigger,Trigger3M)),NA())</f>
        <v>2.8096944548252623E-2</v>
      </c>
      <c r="N2600" s="52">
        <f>IFERROR(_xll.qlIndexFixing(Index6M,$H2600,TRUE,_xll.ohTrigger(RecalcTrigger,Trigger6M)),NA())</f>
        <v>2.9102892334374474E-2</v>
      </c>
      <c r="O2600" s="52">
        <f>IFERROR(_xll.qlIndexFixing(ONIndex6M,I2600,TRUE,_xll.ohTrigger(RecalcTrigger,Trigger6M)),NA())</f>
        <v>2.8956154964694392E-2</v>
      </c>
      <c r="P2600" s="52">
        <f>IFERROR(_xll.qlIndexFixing(Index1Y,$H2600,TRUE,_xll.ohTrigger(RecalcTrigger,Trigger1Y)),NA())</f>
        <v>3.0491053934750073E-2</v>
      </c>
      <c r="Q2600" s="52">
        <f>IFERROR(_xll.qlIndexFixing(ONIndex1Y,I2600,TRUE,_xll.ohTrigger(RecalcTrigger,Trigger1Y)),NA())</f>
        <v>3.0166164007177088E-2</v>
      </c>
    </row>
    <row r="2601" spans="2:17" x14ac:dyDescent="0.2">
      <c r="B2601" s="46" t="s">
        <v>51</v>
      </c>
      <c r="D2601" s="49">
        <f>_xll.qlCalendarAdvance(LocalCalendar,$D2600,B2601,"f",FALSE)</f>
        <v>57552</v>
      </c>
      <c r="E2601" s="49">
        <f>_xll.qlInterestRateIndexValueDate(IndexON,D2601)</f>
        <v>57552</v>
      </c>
      <c r="F2601" s="52">
        <f>IFERROR(_xll.qlIndexFixing(IndexON,D2601,TRUE,_xll.ohTrigger(RecalcTrigger,TriggerON)),NA())</f>
        <v>2.5990352342137868E-2</v>
      </c>
      <c r="H2601" s="49">
        <f>_xll.qlCalendarAdvance(IborCalendar,$H2600,B2601,"f",FALSE)</f>
        <v>57537</v>
      </c>
      <c r="I2601" s="49">
        <f>_xll.qlInterestRateIndexValueDate(Index1M,$H2601)</f>
        <v>57539</v>
      </c>
      <c r="J2601" s="52">
        <f>IFERROR(_xll.qlIndexFixing(Index1M,$H2601,TRUE,_xll.ohTrigger(RecalcTrigger,Trigger1M)),NA())</f>
        <v>2.6964793077132856E-2</v>
      </c>
      <c r="K2601" s="52">
        <f>IFERROR(_xll.qlIndexFixing(ONIndex1M,I2601,TRUE,_xll.ohTrigger(RecalcTrigger,Trigger1M)),NA())</f>
        <v>2.6946660216227158E-2</v>
      </c>
      <c r="L2601" s="52">
        <f>IFERROR(_xll.qlIndexFixing(Index3M,H2601,TRUE,_xll.ohTrigger(RecalcTrigger,Trigger3M)),NA())</f>
        <v>2.8158854935739854E-2</v>
      </c>
      <c r="M2601" s="52">
        <f>IFERROR(_xll.qlIndexFixing(ONIndex3M,I2601,TRUE,_xll.ohTrigger(RecalcTrigger,Trigger3M)),NA())</f>
        <v>2.8091849077194198E-2</v>
      </c>
      <c r="N2601" s="52">
        <f>IFERROR(_xll.qlIndexFixing(Index6M,$H2601,TRUE,_xll.ohTrigger(RecalcTrigger,Trigger6M)),NA())</f>
        <v>2.9097856950365045E-2</v>
      </c>
      <c r="O2601" s="52">
        <f>IFERROR(_xll.qlIndexFixing(ONIndex6M,I2601,TRUE,_xll.ohTrigger(RecalcTrigger,Trigger6M)),NA())</f>
        <v>2.895103404756405E-2</v>
      </c>
      <c r="P2601" s="52">
        <f>IFERROR(_xll.qlIndexFixing(Index1Y,$H2601,TRUE,_xll.ohTrigger(RecalcTrigger,Trigger1Y)),NA())</f>
        <v>3.0485800229979231E-2</v>
      </c>
      <c r="Q2601" s="52">
        <f>IFERROR(_xll.qlIndexFixing(ONIndex1Y,I2601,TRUE,_xll.ohTrigger(RecalcTrigger,Trigger1Y)),NA())</f>
        <v>3.0160722680561136E-2</v>
      </c>
    </row>
    <row r="2602" spans="2:17" x14ac:dyDescent="0.2">
      <c r="B2602" s="46" t="s">
        <v>51</v>
      </c>
      <c r="D2602" s="49">
        <f>_xll.qlCalendarAdvance(LocalCalendar,$D2601,B2602,"f",FALSE)</f>
        <v>57559</v>
      </c>
      <c r="E2602" s="49">
        <f>_xll.qlInterestRateIndexValueDate(IndexON,D2602)</f>
        <v>57559</v>
      </c>
      <c r="F2602" s="52">
        <f>IFERROR(_xll.qlIndexFixing(IndexON,D2602,TRUE,_xll.ohTrigger(RecalcTrigger,TriggerON)),NA())</f>
        <v>2.5987682111461297E-2</v>
      </c>
      <c r="H2602" s="49">
        <f>_xll.qlCalendarAdvance(IborCalendar,$H2601,B2602,"f",FALSE)</f>
        <v>57544</v>
      </c>
      <c r="I2602" s="49">
        <f>_xll.qlInterestRateIndexValueDate(Index1M,$H2602)</f>
        <v>57546</v>
      </c>
      <c r="J2602" s="52">
        <f>IFERROR(_xll.qlIndexFixing(Index1M,$H2602,TRUE,_xll.ohTrigger(RecalcTrigger,Trigger1M)),NA())</f>
        <v>2.6959745047917573E-2</v>
      </c>
      <c r="K2602" s="52">
        <f>IFERROR(_xll.qlIndexFixing(ONIndex1M,I2602,TRUE,_xll.ohTrigger(RecalcTrigger,Trigger1M)),NA())</f>
        <v>2.6941598337870687E-2</v>
      </c>
      <c r="L2602" s="52">
        <f>IFERROR(_xll.qlIndexFixing(Index3M,H2602,TRUE,_xll.ohTrigger(RecalcTrigger,Trigger3M)),NA())</f>
        <v>2.8153815787368936E-2</v>
      </c>
      <c r="M2602" s="52">
        <f>IFERROR(_xll.qlIndexFixing(ONIndex3M,I2602,TRUE,_xll.ohTrigger(RecalcTrigger,Trigger3M)),NA())</f>
        <v>2.8086765863504226E-2</v>
      </c>
      <c r="N2602" s="52">
        <f>IFERROR(_xll.qlIndexFixing(Index6M,$H2602,TRUE,_xll.ohTrigger(RecalcTrigger,Trigger6M)),NA())</f>
        <v>2.9093649278790264E-2</v>
      </c>
      <c r="O2602" s="52">
        <f>IFERROR(_xll.qlIndexFixing(ONIndex6M,I2602,TRUE,_xll.ohTrigger(RecalcTrigger,Trigger6M)),NA())</f>
        <v>2.8945925325052357E-2</v>
      </c>
      <c r="P2602" s="52">
        <f>IFERROR(_xll.qlIndexFixing(Index1Y,$H2602,TRUE,_xll.ohTrigger(RecalcTrigger,Trigger1Y)),NA())</f>
        <v>3.048056021912959E-2</v>
      </c>
      <c r="Q2602" s="52">
        <f>IFERROR(_xll.qlIndexFixing(ONIndex1Y,I2602,TRUE,_xll.ohTrigger(RecalcTrigger,Trigger1Y)),NA())</f>
        <v>3.0155294612326244E-2</v>
      </c>
    </row>
    <row r="2603" spans="2:17" x14ac:dyDescent="0.2">
      <c r="B2603" s="46" t="s">
        <v>51</v>
      </c>
      <c r="D2603" s="49">
        <f>_xll.qlCalendarAdvance(LocalCalendar,$D2602,B2603,"f",FALSE)</f>
        <v>57566</v>
      </c>
      <c r="E2603" s="49">
        <f>_xll.qlInterestRateIndexValueDate(IndexON,D2603)</f>
        <v>57566</v>
      </c>
      <c r="F2603" s="52">
        <f>IFERROR(_xll.qlIndexFixing(IndexON,D2603,TRUE,_xll.ohTrigger(RecalcTrigger,TriggerON)),NA())</f>
        <v>2.5985018346093014E-2</v>
      </c>
      <c r="H2603" s="49">
        <f>_xll.qlCalendarAdvance(IborCalendar,$H2602,B2603,"f",FALSE)</f>
        <v>57551</v>
      </c>
      <c r="I2603" s="49">
        <f>_xll.qlInterestRateIndexValueDate(Index1M,$H2603)</f>
        <v>57553</v>
      </c>
      <c r="J2603" s="52">
        <f>IFERROR(_xll.qlIndexFixing(Index1M,$H2603,TRUE,_xll.ohTrigger(RecalcTrigger,Trigger1M)),NA())</f>
        <v>2.6955359000377654E-2</v>
      </c>
      <c r="K2603" s="52">
        <f>IFERROR(_xll.qlIndexFixing(ONIndex1M,I2603,TRUE,_xll.ohTrigger(RecalcTrigger,Trigger1M)),NA())</f>
        <v>2.6936548665483784E-2</v>
      </c>
      <c r="L2603" s="52">
        <f>IFERROR(_xll.qlIndexFixing(Index3M,H2603,TRUE,_xll.ohTrigger(RecalcTrigger,Trigger3M)),NA())</f>
        <v>2.8148788989927658E-2</v>
      </c>
      <c r="M2603" s="52">
        <f>IFERROR(_xll.qlIndexFixing(ONIndex3M,I2603,TRUE,_xll.ohTrigger(RecalcTrigger,Trigger3M)),NA())</f>
        <v>2.8081694907235999E-2</v>
      </c>
      <c r="N2603" s="52">
        <f>IFERROR(_xll.qlIndexFixing(Index6M,$H2603,TRUE,_xll.ohTrigger(RecalcTrigger,Trigger6M)),NA())</f>
        <v>2.9087823342019144E-2</v>
      </c>
      <c r="O2603" s="52">
        <f>IFERROR(_xll.qlIndexFixing(ONIndex6M,I2603,TRUE,_xll.ohTrigger(RecalcTrigger,Trigger6M)),NA())</f>
        <v>2.8940828797265894E-2</v>
      </c>
      <c r="P2603" s="52">
        <f>IFERROR(_xll.qlIndexFixing(Index1Y,$H2603,TRUE,_xll.ohTrigger(RecalcTrigger,Trigger1Y)),NA())</f>
        <v>3.0475333901988564E-2</v>
      </c>
      <c r="Q2603" s="52">
        <f>IFERROR(_xll.qlIndexFixing(ONIndex1Y,I2603,TRUE,_xll.ohTrigger(RecalcTrigger,Trigger1Y)),NA())</f>
        <v>3.0149879802472412E-2</v>
      </c>
    </row>
    <row r="2604" spans="2:17" x14ac:dyDescent="0.2">
      <c r="B2604" s="46" t="s">
        <v>51</v>
      </c>
      <c r="D2604" s="49">
        <f>_xll.qlCalendarAdvance(LocalCalendar,$D2603,B2604,"f",FALSE)</f>
        <v>57573</v>
      </c>
      <c r="E2604" s="49">
        <f>_xll.qlInterestRateIndexValueDate(IndexON,D2604)</f>
        <v>57573</v>
      </c>
      <c r="F2604" s="52">
        <f>IFERROR(_xll.qlIndexFixing(IndexON,D2604,TRUE,_xll.ohTrigger(RecalcTrigger,TriggerON)),NA())</f>
        <v>2.5982361046272828E-2</v>
      </c>
      <c r="H2604" s="49">
        <f>_xll.qlCalendarAdvance(IborCalendar,$H2603,B2604,"f",FALSE)</f>
        <v>57558</v>
      </c>
      <c r="I2604" s="49">
        <f>_xll.qlInterestRateIndexValueDate(Index1M,$H2604)</f>
        <v>57560</v>
      </c>
      <c r="J2604" s="52">
        <f>IFERROR(_xll.qlIndexFixing(Index1M,$H2604,TRUE,_xll.ohTrigger(RecalcTrigger,Trigger1M)),NA())</f>
        <v>2.6950335936307968E-2</v>
      </c>
      <c r="K2604" s="52">
        <f>IFERROR(_xll.qlIndexFixing(ONIndex1M,I2604,TRUE,_xll.ohTrigger(RecalcTrigger,Trigger1M)),NA())</f>
        <v>2.6931511198959868E-2</v>
      </c>
      <c r="L2604" s="52">
        <f>IFERROR(_xll.qlIndexFixing(Index3M,H2604,TRUE,_xll.ohTrigger(RecalcTrigger,Trigger3M)),NA())</f>
        <v>2.8143774543366702E-2</v>
      </c>
      <c r="M2604" s="52">
        <f>IFERROR(_xll.qlIndexFixing(ONIndex3M,I2604,TRUE,_xll.ohTrigger(RecalcTrigger,Trigger3M)),NA())</f>
        <v>2.8076636208282935E-2</v>
      </c>
      <c r="N2604" s="52">
        <f>IFERROR(_xll.qlIndexFixing(Index6M,$H2604,TRUE,_xll.ohTrigger(RecalcTrigger,Trigger6M)),NA())</f>
        <v>2.9082825117494281E-2</v>
      </c>
      <c r="O2604" s="52">
        <f>IFERROR(_xll.qlIndexFixing(ONIndex6M,I2604,TRUE,_xll.ohTrigger(RecalcTrigger,Trigger6M)),NA())</f>
        <v>2.8935744464098079E-2</v>
      </c>
      <c r="P2604" s="52">
        <f>IFERROR(_xll.qlIndexFixing(Index1Y,$H2604,TRUE,_xll.ohTrigger(RecalcTrigger,Trigger1Y)),NA())</f>
        <v>3.0470121278344451E-2</v>
      </c>
      <c r="Q2604" s="52">
        <f>IFERROR(_xll.qlIndexFixing(ONIndex1Y,I2604,TRUE,_xll.ohTrigger(RecalcTrigger,Trigger1Y)),NA())</f>
        <v>3.0144478250893059E-2</v>
      </c>
    </row>
    <row r="2605" spans="2:17" x14ac:dyDescent="0.2">
      <c r="B2605" s="46" t="s">
        <v>51</v>
      </c>
      <c r="D2605" s="49">
        <f>_xll.qlCalendarAdvance(LocalCalendar,$D2604,B2605,"f",FALSE)</f>
        <v>57580</v>
      </c>
      <c r="E2605" s="49">
        <f>_xll.qlInterestRateIndexValueDate(IndexON,D2605)</f>
        <v>57580</v>
      </c>
      <c r="F2605" s="52">
        <f>IFERROR(_xll.qlIndexFixing(IndexON,D2605,TRUE,_xll.ohTrigger(RecalcTrigger,TriggerON)),NA())</f>
        <v>2.5979710211760931E-2</v>
      </c>
      <c r="H2605" s="49">
        <f>_xll.qlCalendarAdvance(IborCalendar,$H2604,B2605,"f",FALSE)</f>
        <v>57565</v>
      </c>
      <c r="I2605" s="49">
        <f>_xll.qlInterestRateIndexValueDate(Index1M,$H2605)</f>
        <v>57567</v>
      </c>
      <c r="J2605" s="52">
        <f>IFERROR(_xll.qlIndexFixing(Index1M,$H2605,TRUE,_xll.ohTrigger(RecalcTrigger,Trigger1M)),NA())</f>
        <v>2.6944674361061689E-2</v>
      </c>
      <c r="K2605" s="52">
        <f>IFERROR(_xll.qlIndexFixing(ONIndex1M,I2605,TRUE,_xll.ohTrigger(RecalcTrigger,Trigger1M)),NA())</f>
        <v>2.6926485938378875E-2</v>
      </c>
      <c r="L2605" s="52">
        <f>IFERROR(_xll.qlIndexFixing(Index3M,H2605,TRUE,_xll.ohTrigger(RecalcTrigger,Trigger3M)),NA())</f>
        <v>2.8139514638046079E-2</v>
      </c>
      <c r="M2605" s="52">
        <f>IFERROR(_xll.qlIndexFixing(ONIndex3M,I2605,TRUE,_xll.ohTrigger(RecalcTrigger,Trigger3M)),NA())</f>
        <v>2.8071589766671678E-2</v>
      </c>
      <c r="N2605" s="52">
        <f>IFERROR(_xll.qlIndexFixing(Index6M,$H2605,TRUE,_xll.ohTrigger(RecalcTrigger,Trigger6M)),NA())</f>
        <v>2.9077839279275888E-2</v>
      </c>
      <c r="O2605" s="52">
        <f>IFERROR(_xll.qlIndexFixing(ONIndex6M,I2605,TRUE,_xll.ohTrigger(RecalcTrigger,Trigger6M)),NA())</f>
        <v>2.8930672325548912E-2</v>
      </c>
      <c r="P2605" s="52">
        <f>IFERROR(_xll.qlIndexFixing(Index1Y,$H2605,TRUE,_xll.ohTrigger(RecalcTrigger,Trigger1Y)),NA())</f>
        <v>3.0464922347985101E-2</v>
      </c>
      <c r="Q2605" s="52">
        <f>IFERROR(_xll.qlIndexFixing(ONIndex1Y,I2605,TRUE,_xll.ohTrigger(RecalcTrigger,Trigger1Y)),NA())</f>
        <v>3.0139089957641474E-2</v>
      </c>
    </row>
    <row r="2606" spans="2:17" x14ac:dyDescent="0.2">
      <c r="B2606" s="46" t="s">
        <v>51</v>
      </c>
      <c r="D2606" s="49">
        <f>_xll.qlCalendarAdvance(LocalCalendar,$D2605,B2606,"f",FALSE)</f>
        <v>57587</v>
      </c>
      <c r="E2606" s="49">
        <f>_xll.qlInterestRateIndexValueDate(IndexON,D2606)</f>
        <v>57587</v>
      </c>
      <c r="F2606" s="52">
        <f>IFERROR(_xll.qlIndexFixing(IndexON,D2606,TRUE,_xll.ohTrigger(RecalcTrigger,TriggerON)),NA())</f>
        <v>2.5977065842957003E-2</v>
      </c>
      <c r="H2606" s="49">
        <f>_xll.qlCalendarAdvance(IborCalendar,$H2605,B2606,"f",FALSE)</f>
        <v>57572</v>
      </c>
      <c r="I2606" s="49">
        <f>_xll.qlInterestRateIndexValueDate(Index1M,$H2606)</f>
        <v>57574</v>
      </c>
      <c r="J2606" s="52">
        <f>IFERROR(_xll.qlIndexFixing(Index1M,$H2606,TRUE,_xll.ohTrigger(RecalcTrigger,Trigger1M)),NA())</f>
        <v>2.693967526565309E-2</v>
      </c>
      <c r="K2606" s="52">
        <f>IFERROR(_xll.qlIndexFixing(ONIndex1M,I2606,TRUE,_xll.ohTrigger(RecalcTrigger,Trigger1M)),NA())</f>
        <v>2.6921472883714159E-2</v>
      </c>
      <c r="L2606" s="52">
        <f>IFERROR(_xll.qlIndexFixing(Index3M,H2606,TRUE,_xll.ohTrigger(RecalcTrigger,Trigger3M)),NA())</f>
        <v>2.8133782702690999E-2</v>
      </c>
      <c r="M2606" s="52">
        <f>IFERROR(_xll.qlIndexFixing(ONIndex3M,I2606,TRUE,_xll.ohTrigger(RecalcTrigger,Trigger3M)),NA())</f>
        <v>2.8066555582428876E-2</v>
      </c>
      <c r="N2606" s="52">
        <f>IFERROR(_xll.qlIndexFixing(Index6M,$H2606,TRUE,_xll.ohTrigger(RecalcTrigger,Trigger6M)),NA())</f>
        <v>2.9073683091056582E-2</v>
      </c>
      <c r="O2606" s="52">
        <f>IFERROR(_xll.qlIndexFixing(ONIndex6M,I2606,TRUE,_xll.ohTrigger(RecalcTrigger,Trigger6M)),NA())</f>
        <v>2.8925612381591748E-2</v>
      </c>
      <c r="P2606" s="52">
        <f>IFERROR(_xll.qlIndexFixing(Index1Y,$H2606,TRUE,_xll.ohTrigger(RecalcTrigger,Trigger1Y)),NA())</f>
        <v>3.0459737110699891E-2</v>
      </c>
      <c r="Q2606" s="52">
        <f>IFERROR(_xll.qlIndexFixing(ONIndex1Y,I2606,TRUE,_xll.ohTrigger(RecalcTrigger,Trigger1Y)),NA())</f>
        <v>3.0133714922744304E-2</v>
      </c>
    </row>
    <row r="2607" spans="2:17" x14ac:dyDescent="0.2">
      <c r="B2607" s="46" t="s">
        <v>51</v>
      </c>
      <c r="D2607" s="49">
        <f>_xll.qlCalendarAdvance(LocalCalendar,$D2606,B2607,"f",FALSE)</f>
        <v>57594</v>
      </c>
      <c r="E2607" s="49">
        <f>_xll.qlInterestRateIndexValueDate(IndexON,D2607)</f>
        <v>57594</v>
      </c>
      <c r="F2607" s="52">
        <f>IFERROR(_xll.qlIndexFixing(IndexON,D2607,TRUE,_xll.ohTrigger(RecalcTrigger,TriggerON)),NA())</f>
        <v>2.59744279395413E-2</v>
      </c>
      <c r="H2607" s="49">
        <f>_xll.qlCalendarAdvance(IborCalendar,$H2606,B2607,"f",FALSE)</f>
        <v>57579</v>
      </c>
      <c r="I2607" s="49">
        <f>_xll.qlInterestRateIndexValueDate(Index1M,$H2607)</f>
        <v>57581</v>
      </c>
      <c r="J2607" s="52">
        <f>IFERROR(_xll.qlIndexFixing(Index1M,$H2607,TRUE,_xll.ohTrigger(RecalcTrigger,Trigger1M)),NA())</f>
        <v>2.6934688403651038E-2</v>
      </c>
      <c r="K2607" s="52">
        <f>IFERROR(_xll.qlIndexFixing(ONIndex1M,I2607,TRUE,_xll.ohTrigger(RecalcTrigger,Trigger1M)),NA())</f>
        <v>2.6917121539422606E-2</v>
      </c>
      <c r="L2607" s="52">
        <f>IFERROR(_xll.qlIndexFixing(Index3M,H2607,TRUE,_xll.ohTrigger(RecalcTrigger,Trigger3M)),NA())</f>
        <v>2.8128805308481865E-2</v>
      </c>
      <c r="M2607" s="52">
        <f>IFERROR(_xll.qlIndexFixing(ONIndex3M,I2607,TRUE,_xll.ohTrigger(RecalcTrigger,Trigger3M)),NA())</f>
        <v>2.8062269083852787E-2</v>
      </c>
      <c r="N2607" s="52">
        <f>IFERROR(_xll.qlIndexFixing(Index6M,$H2607,TRUE,_xll.ohTrigger(RecalcTrigger,Trigger6M)),NA())</f>
        <v>2.9067904761384749E-2</v>
      </c>
      <c r="O2607" s="52">
        <f>IFERROR(_xll.qlIndexFixing(ONIndex6M,I2607,TRUE,_xll.ohTrigger(RecalcTrigger,Trigger6M)),NA())</f>
        <v>2.8921366192244946E-2</v>
      </c>
      <c r="P2607" s="52">
        <f>IFERROR(_xll.qlIndexFixing(Index1Y,$H2607,TRUE,_xll.ohTrigger(RecalcTrigger,Trigger1Y)),NA())</f>
        <v>3.0455480280590065E-2</v>
      </c>
      <c r="Q2607" s="52">
        <f>IFERROR(_xll.qlIndexFixing(ONIndex1Y,I2607,TRUE,_xll.ohTrigger(RecalcTrigger,Trigger1Y)),NA())</f>
        <v>3.0129231365045861E-2</v>
      </c>
    </row>
    <row r="2608" spans="2:17" x14ac:dyDescent="0.2">
      <c r="B2608" s="46" t="s">
        <v>51</v>
      </c>
      <c r="D2608" s="49">
        <f>_xll.qlCalendarAdvance(LocalCalendar,$D2607,B2608,"f",FALSE)</f>
        <v>57601</v>
      </c>
      <c r="E2608" s="49">
        <f>_xll.qlInterestRateIndexValueDate(IndexON,D2608)</f>
        <v>57601</v>
      </c>
      <c r="F2608" s="52">
        <f>IFERROR(_xll.qlIndexFixing(IndexON,D2608,TRUE,_xll.ohTrigger(RecalcTrigger,TriggerON)),NA())</f>
        <v>2.5971796501593758E-2</v>
      </c>
      <c r="H2608" s="49">
        <f>_xll.qlCalendarAdvance(IborCalendar,$H2607,B2608,"f",FALSE)</f>
        <v>57586</v>
      </c>
      <c r="I2608" s="49">
        <f>_xll.qlInterestRateIndexValueDate(Index1M,$H2608)</f>
        <v>57588</v>
      </c>
      <c r="J2608" s="52">
        <f>IFERROR(_xll.qlIndexFixing(Index1M,$H2608,TRUE,_xll.ohTrigger(RecalcTrigger,Trigger1M)),NA())</f>
        <v>2.6927757510295205E-2</v>
      </c>
      <c r="K2608" s="52">
        <f>IFERROR(_xll.qlIndexFixing(ONIndex1M,I2608,TRUE,_xll.ohTrigger(RecalcTrigger,Trigger1M)),NA())</f>
        <v>2.6912133395564641E-2</v>
      </c>
      <c r="L2608" s="52">
        <f>IFERROR(_xll.qlIndexFixing(Index3M,H2608,TRUE,_xll.ohTrigger(RecalcTrigger,Trigger3M)),NA())</f>
        <v>2.8121609757583425E-2</v>
      </c>
      <c r="M2608" s="52">
        <f>IFERROR(_xll.qlIndexFixing(ONIndex3M,I2608,TRUE,_xll.ohTrigger(RecalcTrigger,Trigger3M)),NA())</f>
        <v>2.8057259899485487E-2</v>
      </c>
      <c r="N2608" s="52">
        <f>IFERROR(_xll.qlIndexFixing(Index6M,$H2608,TRUE,_xll.ohTrigger(RecalcTrigger,Trigger6M)),NA())</f>
        <v>2.9059684032202295E-2</v>
      </c>
      <c r="O2608" s="52">
        <f>IFERROR(_xll.qlIndexFixing(ONIndex6M,I2608,TRUE,_xll.ohTrigger(RecalcTrigger,Trigger6M)),NA())</f>
        <v>2.8916331104258397E-2</v>
      </c>
      <c r="P2608" s="52">
        <f>IFERROR(_xll.qlIndexFixing(Index1Y,$H2608,TRUE,_xll.ohTrigger(RecalcTrigger,Trigger1Y)),NA())</f>
        <v>3.044666255137932E-2</v>
      </c>
      <c r="Q2608" s="52">
        <f>IFERROR(_xll.qlIndexFixing(ONIndex1Y,I2608,TRUE,_xll.ohTrigger(RecalcTrigger,Trigger1Y)),NA())</f>
        <v>3.0123883346417912E-2</v>
      </c>
    </row>
    <row r="2609" spans="2:17" x14ac:dyDescent="0.2">
      <c r="B2609" s="46" t="s">
        <v>51</v>
      </c>
      <c r="D2609" s="49">
        <f>_xll.qlCalendarAdvance(LocalCalendar,$D2608,B2609,"f",FALSE)</f>
        <v>57608</v>
      </c>
      <c r="E2609" s="49">
        <f>_xll.qlInterestRateIndexValueDate(IndexON,D2609)</f>
        <v>57608</v>
      </c>
      <c r="F2609" s="52">
        <f>IFERROR(_xll.qlIndexFixing(IndexON,D2609,TRUE,_xll.ohTrigger(RecalcTrigger,TriggerON)),NA())</f>
        <v>2.596917152903444E-2</v>
      </c>
      <c r="H2609" s="49">
        <f>_xll.qlCalendarAdvance(IborCalendar,$H2608,B2609,"f",FALSE)</f>
        <v>57593</v>
      </c>
      <c r="I2609" s="49">
        <f>_xll.qlInterestRateIndexValueDate(Index1M,$H2609)</f>
        <v>57595</v>
      </c>
      <c r="J2609" s="52">
        <f>IFERROR(_xll.qlIndexFixing(Index1M,$H2609,TRUE,_xll.ohTrigger(RecalcTrigger,Trigger1M)),NA())</f>
        <v>2.6925404132011888E-2</v>
      </c>
      <c r="K2609" s="52">
        <f>IFERROR(_xll.qlIndexFixing(ONIndex1M,I2609,TRUE,_xll.ohTrigger(RecalcTrigger,Trigger1M)),NA())</f>
        <v>2.6906506955084453E-2</v>
      </c>
      <c r="L2609" s="52">
        <f>IFERROR(_xll.qlIndexFixing(Index3M,H2609,TRUE,_xll.ohTrigger(RecalcTrigger,Trigger3M)),NA())</f>
        <v>2.8116655575071283E-2</v>
      </c>
      <c r="M2609" s="52">
        <f>IFERROR(_xll.qlIndexFixing(ONIndex3M,I2609,TRUE,_xll.ohTrigger(RecalcTrigger,Trigger3M)),NA())</f>
        <v>2.8051526573857899E-2</v>
      </c>
      <c r="N2609" s="52">
        <f>IFERROR(_xll.qlIndexFixing(Index6M,$H2609,TRUE,_xll.ohTrigger(RecalcTrigger,Trigger6M)),NA())</f>
        <v>2.9054745782558837E-2</v>
      </c>
      <c r="O2609" s="52">
        <f>IFERROR(_xll.qlIndexFixing(ONIndex6M,I2609,TRUE,_xll.ohTrigger(RecalcTrigger,Trigger6M)),NA())</f>
        <v>2.8910505717698598E-2</v>
      </c>
      <c r="P2609" s="52">
        <f>IFERROR(_xll.qlIndexFixing(Index1Y,$H2609,TRUE,_xll.ohTrigger(RecalcTrigger,Trigger1Y)),NA())</f>
        <v>3.0444263555190289E-2</v>
      </c>
      <c r="Q2609" s="52">
        <f>IFERROR(_xll.qlIndexFixing(ONIndex1Y,I2609,TRUE,_xll.ohTrigger(RecalcTrigger,Trigger1Y)),NA())</f>
        <v>3.0117669368046052E-2</v>
      </c>
    </row>
    <row r="2610" spans="2:17" x14ac:dyDescent="0.2">
      <c r="B2610" s="46" t="s">
        <v>51</v>
      </c>
      <c r="D2610" s="49">
        <f>_xll.qlCalendarAdvance(LocalCalendar,$D2609,B2610,"f",FALSE)</f>
        <v>57615</v>
      </c>
      <c r="E2610" s="49">
        <f>_xll.qlInterestRateIndexValueDate(IndexON,D2610)</f>
        <v>57615</v>
      </c>
      <c r="F2610" s="52">
        <f>IFERROR(_xll.qlIndexFixing(IndexON,D2610,TRUE,_xll.ohTrigger(RecalcTrigger,TriggerON)),NA())</f>
        <v>2.5966553022183092E-2</v>
      </c>
      <c r="H2610" s="49">
        <f>_xll.qlCalendarAdvance(IborCalendar,$H2609,B2610,"f",FALSE)</f>
        <v>57600</v>
      </c>
      <c r="I2610" s="49">
        <f>_xll.qlInterestRateIndexValueDate(Index1M,$H2610)</f>
        <v>57602</v>
      </c>
      <c r="J2610" s="52">
        <f>IFERROR(_xll.qlIndexFixing(Index1M,$H2610,TRUE,_xll.ohTrigger(RecalcTrigger,Trigger1M)),NA())</f>
        <v>2.6919801217955223E-2</v>
      </c>
      <c r="K2610" s="52">
        <f>IFERROR(_xll.qlIndexFixing(ONIndex1M,I2610,TRUE,_xll.ohTrigger(RecalcTrigger,Trigger1M)),NA())</f>
        <v>2.6901542724058203E-2</v>
      </c>
      <c r="L2610" s="52">
        <f>IFERROR(_xll.qlIndexFixing(Index3M,H2610,TRUE,_xll.ohTrigger(RecalcTrigger,Trigger3M)),NA())</f>
        <v>2.8111713740075556E-2</v>
      </c>
      <c r="M2610" s="52">
        <f>IFERROR(_xll.qlIndexFixing(ONIndex3M,I2610,TRUE,_xll.ohTrigger(RecalcTrigger,Trigger3M)),NA())</f>
        <v>2.804654141903562E-2</v>
      </c>
      <c r="N2610" s="52">
        <f>IFERROR(_xll.qlIndexFixing(Index6M,$H2610,TRUE,_xll.ohTrigger(RecalcTrigger,Trigger6M)),NA())</f>
        <v>2.9049819914545683E-2</v>
      </c>
      <c r="O2610" s="52">
        <f>IFERROR(_xll.qlIndexFixing(ONIndex6M,I2610,TRUE,_xll.ohTrigger(RecalcTrigger,Trigger6M)),NA())</f>
        <v>2.8905494552322608E-2</v>
      </c>
      <c r="P2610" s="52">
        <f>IFERROR(_xll.qlIndexFixing(Index1Y,$H2610,TRUE,_xll.ohTrigger(RecalcTrigger,Trigger1Y)),NA())</f>
        <v>3.0439133088104788E-2</v>
      </c>
      <c r="Q2610" s="52">
        <f>IFERROR(_xll.qlIndexFixing(ONIndex1Y,I2610,TRUE,_xll.ohTrigger(RecalcTrigger,Trigger1Y)),NA())</f>
        <v>3.0112347366486603E-2</v>
      </c>
    </row>
    <row r="2611" spans="2:17" x14ac:dyDescent="0.2">
      <c r="B2611" s="46" t="s">
        <v>51</v>
      </c>
      <c r="D2611" s="49">
        <f>_xll.qlCalendarAdvance(LocalCalendar,$D2610,B2611,"f",FALSE)</f>
        <v>57622</v>
      </c>
      <c r="E2611" s="49">
        <f>_xll.qlInterestRateIndexValueDate(IndexON,D2611)</f>
        <v>57622</v>
      </c>
      <c r="F2611" s="52">
        <f>IFERROR(_xll.qlIndexFixing(IndexON,D2611,TRUE,_xll.ohTrigger(RecalcTrigger,TriggerON)),NA())</f>
        <v>2.5963940980640032E-2</v>
      </c>
      <c r="H2611" s="49">
        <f>_xll.qlCalendarAdvance(IborCalendar,$H2610,B2611,"f",FALSE)</f>
        <v>57607</v>
      </c>
      <c r="I2611" s="49">
        <f>_xll.qlInterestRateIndexValueDate(Index1M,$H2611)</f>
        <v>57609</v>
      </c>
      <c r="J2611" s="52">
        <f>IFERROR(_xll.qlIndexFixing(Index1M,$H2611,TRUE,_xll.ohTrigger(RecalcTrigger,Trigger1M)),NA())</f>
        <v>2.691486328943753E-2</v>
      </c>
      <c r="K2611" s="52">
        <f>IFERROR(_xll.qlIndexFixing(ONIndex1M,I2611,TRUE,_xll.ohTrigger(RecalcTrigger,Trigger1M)),NA())</f>
        <v>2.6896590698868295E-2</v>
      </c>
      <c r="L2611" s="52">
        <f>IFERROR(_xll.qlIndexFixing(Index3M,H2611,TRUE,_xll.ohTrigger(RecalcTrigger,Trigger3M)),NA())</f>
        <v>2.8106784252553207E-2</v>
      </c>
      <c r="M2611" s="52">
        <f>IFERROR(_xll.qlIndexFixing(ONIndex3M,I2611,TRUE,_xll.ohTrigger(RecalcTrigger,Trigger3M)),NA())</f>
        <v>2.8041568521555149E-2</v>
      </c>
      <c r="N2611" s="52">
        <f>IFERROR(_xll.qlIndexFixing(Index6M,$H2611,TRUE,_xll.ohTrigger(RecalcTrigger,Trigger6M)),NA())</f>
        <v>2.9044906428074072E-2</v>
      </c>
      <c r="O2611" s="52">
        <f>IFERROR(_xll.qlIndexFixing(ONIndex6M,I2611,TRUE,_xll.ohTrigger(RecalcTrigger,Trigger6M)),NA())</f>
        <v>2.8900495581538621E-2</v>
      </c>
      <c r="P2611" s="52">
        <f>IFERROR(_xll.qlIndexFixing(Index1Y,$H2611,TRUE,_xll.ohTrigger(RecalcTrigger,Trigger1Y)),NA())</f>
        <v>3.0434016313047287E-2</v>
      </c>
      <c r="Q2611" s="52">
        <f>IFERROR(_xll.qlIndexFixing(ONIndex1Y,I2611,TRUE,_xll.ohTrigger(RecalcTrigger,Trigger1Y)),NA())</f>
        <v>3.0107038623228277E-2</v>
      </c>
    </row>
    <row r="2612" spans="2:17" x14ac:dyDescent="0.2">
      <c r="B2612" s="46" t="s">
        <v>51</v>
      </c>
      <c r="D2612" s="49">
        <f>_xll.qlCalendarAdvance(LocalCalendar,$D2611,B2612,"f",FALSE)</f>
        <v>57629</v>
      </c>
      <c r="E2612" s="49">
        <f>_xll.qlInterestRateIndexValueDate(IndexON,D2612)</f>
        <v>57629</v>
      </c>
      <c r="F2612" s="52">
        <f>IFERROR(_xll.qlIndexFixing(IndexON,D2612,TRUE,_xll.ohTrigger(RecalcTrigger,TriggerON)),NA())</f>
        <v>2.5961335404485197E-2</v>
      </c>
      <c r="H2612" s="49">
        <f>_xll.qlCalendarAdvance(IborCalendar,$H2611,B2612,"f",FALSE)</f>
        <v>57614</v>
      </c>
      <c r="I2612" s="49">
        <f>_xll.qlInterestRateIndexValueDate(Index1M,$H2612)</f>
        <v>57616</v>
      </c>
      <c r="J2612" s="52">
        <f>IFERROR(_xll.qlIndexFixing(Index1M,$H2612,TRUE,_xll.ohTrigger(RecalcTrigger,Trigger1M)),NA())</f>
        <v>2.6911246210024459E-2</v>
      </c>
      <c r="K2612" s="52">
        <f>IFERROR(_xll.qlIndexFixing(ONIndex1M,I2612,TRUE,_xll.ohTrigger(RecalcTrigger,Trigger1M)),NA())</f>
        <v>2.6891650879594664E-2</v>
      </c>
      <c r="L2612" s="52">
        <f>IFERROR(_xll.qlIndexFixing(Index3M,H2612,TRUE,_xll.ohTrigger(RecalcTrigger,Trigger3M)),NA())</f>
        <v>2.8104103596805742E-2</v>
      </c>
      <c r="M2612" s="52">
        <f>IFERROR(_xll.qlIndexFixing(ONIndex3M,I2612,TRUE,_xll.ohTrigger(RecalcTrigger,Trigger3M)),NA())</f>
        <v>2.8036607881416487E-2</v>
      </c>
      <c r="N2612" s="52">
        <f>IFERROR(_xll.qlIndexFixing(Index6M,$H2612,TRUE,_xll.ohTrigger(RecalcTrigger,Trigger6M)),NA())</f>
        <v>2.9040825160684378E-2</v>
      </c>
      <c r="O2612" s="52">
        <f>IFERROR(_xll.qlIndexFixing(ONIndex6M,I2612,TRUE,_xll.ohTrigger(RecalcTrigger,Trigger6M)),NA())</f>
        <v>2.8895508805399928E-2</v>
      </c>
      <c r="P2612" s="52">
        <f>IFERROR(_xll.qlIndexFixing(Index1Y,$H2612,TRUE,_xll.ohTrigger(RecalcTrigger,Trigger1Y)),NA())</f>
        <v>3.0428913229810436E-2</v>
      </c>
      <c r="Q2612" s="52">
        <f>IFERROR(_xll.qlIndexFixing(ONIndex1Y,I2612,TRUE,_xll.ohTrigger(RecalcTrigger,Trigger1Y)),NA())</f>
        <v>3.0101743138297721E-2</v>
      </c>
    </row>
    <row r="2613" spans="2:17" x14ac:dyDescent="0.2">
      <c r="B2613" s="46" t="s">
        <v>51</v>
      </c>
      <c r="D2613" s="49">
        <f>_xll.qlCalendarAdvance(LocalCalendar,$D2612,B2613,"f",FALSE)</f>
        <v>57636</v>
      </c>
      <c r="E2613" s="49">
        <f>_xll.qlInterestRateIndexValueDate(IndexON,D2613)</f>
        <v>57636</v>
      </c>
      <c r="F2613" s="52">
        <f>IFERROR(_xll.qlIndexFixing(IndexON,D2613,TRUE,_xll.ohTrigger(RecalcTrigger,TriggerON)),NA())</f>
        <v>2.5958736293878459E-2</v>
      </c>
      <c r="H2613" s="49">
        <f>_xll.qlCalendarAdvance(IborCalendar,$H2612,B2613,"f",FALSE)</f>
        <v>57621</v>
      </c>
      <c r="I2613" s="49">
        <f>_xll.qlInterestRateIndexValueDate(Index1M,$H2613)</f>
        <v>57623</v>
      </c>
      <c r="J2613" s="52">
        <f>IFERROR(_xll.qlIndexFixing(Index1M,$H2613,TRUE,_xll.ohTrigger(RecalcTrigger,Trigger1M)),NA())</f>
        <v>2.6905024132389713E-2</v>
      </c>
      <c r="K2613" s="52">
        <f>IFERROR(_xll.qlIndexFixing(ONIndex1M,I2613,TRUE,_xll.ohTrigger(RecalcTrigger,Trigger1M)),NA())</f>
        <v>2.6887375779367506E-2</v>
      </c>
      <c r="L2613" s="52">
        <f>IFERROR(_xll.qlIndexFixing(Index3M,H2613,TRUE,_xll.ohTrigger(RecalcTrigger,Trigger3M)),NA())</f>
        <v>2.8099200306011079E-2</v>
      </c>
      <c r="M2613" s="52">
        <f>IFERROR(_xll.qlIndexFixing(ONIndex3M,I2613,TRUE,_xll.ohTrigger(RecalcTrigger,Trigger3M)),NA())</f>
        <v>2.8032397853263724E-2</v>
      </c>
      <c r="N2613" s="52">
        <f>IFERROR(_xll.qlIndexFixing(Index6M,$H2613,TRUE,_xll.ohTrigger(RecalcTrigger,Trigger6M)),NA())</f>
        <v>2.9035936929979769E-2</v>
      </c>
      <c r="O2613" s="52">
        <f>IFERROR(_xll.qlIndexFixing(ONIndex6M,I2613,TRUE,_xll.ohTrigger(RecalcTrigger,Trigger6M)),NA())</f>
        <v>2.8891338599492666E-2</v>
      </c>
      <c r="P2613" s="52">
        <f>IFERROR(_xll.qlIndexFixing(Index1Y,$H2613,TRUE,_xll.ohTrigger(RecalcTrigger,Trigger1Y)),NA())</f>
        <v>3.0423823838187314E-2</v>
      </c>
      <c r="Q2613" s="52">
        <f>IFERROR(_xll.qlIndexFixing(ONIndex1Y,I2613,TRUE,_xll.ohTrigger(RecalcTrigger,Trigger1Y)),NA())</f>
        <v>3.0097342145760653E-2</v>
      </c>
    </row>
    <row r="2614" spans="2:17" x14ac:dyDescent="0.2">
      <c r="B2614" s="46" t="s">
        <v>51</v>
      </c>
      <c r="D2614" s="49">
        <f>_xll.qlCalendarAdvance(LocalCalendar,$D2613,B2614,"f",FALSE)</f>
        <v>57643</v>
      </c>
      <c r="E2614" s="49">
        <f>_xll.qlInterestRateIndexValueDate(IndexON,D2614)</f>
        <v>57643</v>
      </c>
      <c r="F2614" s="52">
        <f>IFERROR(_xll.qlIndexFixing(IndexON,D2614,TRUE,_xll.ohTrigger(RecalcTrigger,TriggerON)),NA())</f>
        <v>2.5956143648659946E-2</v>
      </c>
      <c r="H2614" s="49">
        <f>_xll.qlCalendarAdvance(IborCalendar,$H2613,B2614,"f",FALSE)</f>
        <v>57628</v>
      </c>
      <c r="I2614" s="49">
        <f>_xll.qlInterestRateIndexValueDate(Index1M,$H2614)</f>
        <v>57630</v>
      </c>
      <c r="J2614" s="52">
        <f>IFERROR(_xll.qlIndexFixing(Index1M,$H2614,TRUE,_xll.ohTrigger(RecalcTrigger,Trigger1M)),NA())</f>
        <v>2.6900778186329244E-2</v>
      </c>
      <c r="K2614" s="52">
        <f>IFERROR(_xll.qlIndexFixing(ONIndex1M,I2614,TRUE,_xll.ohTrigger(RecalcTrigger,Trigger1M)),NA())</f>
        <v>2.6881807858769591E-2</v>
      </c>
      <c r="L2614" s="52">
        <f>IFERROR(_xll.qlIndexFixing(Index3M,H2614,TRUE,_xll.ohTrigger(RecalcTrigger,Trigger3M)),NA())</f>
        <v>2.8094309365621368E-2</v>
      </c>
      <c r="M2614" s="52">
        <f>IFERROR(_xll.qlIndexFixing(ONIndex3M,I2614,TRUE,_xll.ohTrigger(RecalcTrigger,Trigger3M)),NA())</f>
        <v>2.8026723373191231E-2</v>
      </c>
      <c r="N2614" s="52">
        <f>IFERROR(_xll.qlIndexFixing(Index6M,$H2614,TRUE,_xll.ohTrigger(RecalcTrigger,Trigger6M)),NA())</f>
        <v>2.9034345293937065E-2</v>
      </c>
      <c r="O2614" s="52">
        <f>IFERROR(_xll.qlIndexFixing(ONIndex6M,I2614,TRUE,_xll.ohTrigger(RecalcTrigger,Trigger6M)),NA())</f>
        <v>2.8885571837005131E-2</v>
      </c>
      <c r="P2614" s="52">
        <f>IFERROR(_xll.qlIndexFixing(Index1Y,$H2614,TRUE,_xll.ohTrigger(RecalcTrigger,Trigger1Y)),NA())</f>
        <v>3.041966671622031E-2</v>
      </c>
      <c r="Q2614" s="52">
        <f>IFERROR(_xll.qlIndexFixing(ONIndex1Y,I2614,TRUE,_xll.ohTrigger(RecalcTrigger,Trigger1Y)),NA())</f>
        <v>3.0091191943419915E-2</v>
      </c>
    </row>
    <row r="2615" spans="2:17" x14ac:dyDescent="0.2">
      <c r="B2615" s="46" t="s">
        <v>51</v>
      </c>
      <c r="D2615" s="49">
        <f>_xll.qlCalendarAdvance(LocalCalendar,$D2614,B2615,"f",FALSE)</f>
        <v>57650</v>
      </c>
      <c r="E2615" s="49">
        <f>_xll.qlInterestRateIndexValueDate(IndexON,D2615)</f>
        <v>57650</v>
      </c>
      <c r="F2615" s="52">
        <f>IFERROR(_xll.qlIndexFixing(IndexON,D2615,TRUE,_xll.ohTrigger(RecalcTrigger,TriggerON)),NA())</f>
        <v>2.5953557469069466E-2</v>
      </c>
      <c r="H2615" s="49">
        <f>_xll.qlCalendarAdvance(IborCalendar,$H2614,B2615,"f",FALSE)</f>
        <v>57635</v>
      </c>
      <c r="I2615" s="49">
        <f>_xll.qlInterestRateIndexValueDate(Index1M,$H2615)</f>
        <v>57637</v>
      </c>
      <c r="J2615" s="52">
        <f>IFERROR(_xll.qlIndexFixing(Index1M,$H2615,TRUE,_xll.ohTrigger(RecalcTrigger,Trigger1M)),NA())</f>
        <v>2.6895233908542614E-2</v>
      </c>
      <c r="K2615" s="52">
        <f>IFERROR(_xll.qlIndexFixing(ONIndex1M,I2615,TRUE,_xll.ohTrigger(RecalcTrigger,Trigger1M)),NA())</f>
        <v>2.6876904657164857E-2</v>
      </c>
      <c r="L2615" s="52">
        <f>IFERROR(_xll.qlIndexFixing(Index3M,H2615,TRUE,_xll.ohTrigger(RecalcTrigger,Trigger3M)),NA())</f>
        <v>2.8090177949125709E-2</v>
      </c>
      <c r="M2615" s="52">
        <f>IFERROR(_xll.qlIndexFixing(ONIndex3M,I2615,TRUE,_xll.ohTrigger(RecalcTrigger,Trigger3M)),NA())</f>
        <v>2.8021799505104639E-2</v>
      </c>
      <c r="N2615" s="52">
        <f>IFERROR(_xll.qlIndexFixing(Index6M,$H2615,TRUE,_xll.ohTrigger(RecalcTrigger,Trigger6M)),NA())</f>
        <v>2.9026197615441184E-2</v>
      </c>
      <c r="O2615" s="52">
        <f>IFERROR(_xll.qlIndexFixing(ONIndex6M,I2615,TRUE,_xll.ohTrigger(RecalcTrigger,Trigger6M)),NA())</f>
        <v>2.8880621644749027E-2</v>
      </c>
      <c r="P2615" s="52">
        <f>IFERROR(_xll.qlIndexFixing(Index1Y,$H2615,TRUE,_xll.ohTrigger(RecalcTrigger,Trigger1Y)),NA())</f>
        <v>3.0413686128956539E-2</v>
      </c>
      <c r="Q2615" s="52">
        <f>IFERROR(_xll.qlIndexFixing(ONIndex1Y,I2615,TRUE,_xll.ohTrigger(RecalcTrigger,Trigger1Y)),NA())</f>
        <v>3.0085936233419375E-2</v>
      </c>
    </row>
    <row r="2616" spans="2:17" x14ac:dyDescent="0.2">
      <c r="B2616" s="46" t="s">
        <v>51</v>
      </c>
      <c r="D2616" s="49">
        <f>_xll.qlCalendarAdvance(LocalCalendar,$D2615,B2616,"f",FALSE)</f>
        <v>57657</v>
      </c>
      <c r="E2616" s="49">
        <f>_xll.qlInterestRateIndexValueDate(IndexON,D2616)</f>
        <v>57657</v>
      </c>
      <c r="F2616" s="52">
        <f>IFERROR(_xll.qlIndexFixing(IndexON,D2616,TRUE,_xll.ohTrigger(RecalcTrigger,TriggerON)),NA())</f>
        <v>2.5950977754787274E-2</v>
      </c>
      <c r="H2616" s="49">
        <f>_xll.qlCalendarAdvance(IborCalendar,$H2615,B2616,"f",FALSE)</f>
        <v>57642</v>
      </c>
      <c r="I2616" s="49">
        <f>_xll.qlInterestRateIndexValueDate(Index1M,$H2616)</f>
        <v>57644</v>
      </c>
      <c r="J2616" s="52">
        <f>IFERROR(_xll.qlIndexFixing(Index1M,$H2616,TRUE,_xll.ohTrigger(RecalcTrigger,Trigger1M)),NA())</f>
        <v>2.6890357146539354E-2</v>
      </c>
      <c r="K2616" s="52">
        <f>IFERROR(_xll.qlIndexFixing(ONIndex1M,I2616,TRUE,_xll.ohTrigger(RecalcTrigger,Trigger1M)),NA())</f>
        <v>2.6872013661529692E-2</v>
      </c>
      <c r="L2616" s="52">
        <f>IFERROR(_xll.qlIndexFixing(Index3M,H2616,TRUE,_xll.ohTrigger(RecalcTrigger,Trigger3M)),NA())</f>
        <v>2.8084564535867169E-2</v>
      </c>
      <c r="M2616" s="52">
        <f>IFERROR(_xll.qlIndexFixing(ONIndex3M,I2616,TRUE,_xll.ohTrigger(RecalcTrigger,Trigger3M)),NA())</f>
        <v>2.8016887894333209E-2</v>
      </c>
      <c r="N2616" s="52">
        <f>IFERROR(_xll.qlIndexFixing(Index6M,$H2616,TRUE,_xll.ohTrigger(RecalcTrigger,Trigger6M)),NA())</f>
        <v>2.9021346531428453E-2</v>
      </c>
      <c r="O2616" s="52">
        <f>IFERROR(_xll.qlIndexFixing(ONIndex6M,I2616,TRUE,_xll.ohTrigger(RecalcTrigger,Trigger6M)),NA())</f>
        <v>2.8875683647111572E-2</v>
      </c>
      <c r="P2616" s="52">
        <f>IFERROR(_xll.qlIndexFixing(Index1Y,$H2616,TRUE,_xll.ohTrigger(RecalcTrigger,Trigger1Y)),NA())</f>
        <v>3.0408637810938097E-2</v>
      </c>
      <c r="Q2616" s="52">
        <f>IFERROR(_xll.qlIndexFixing(ONIndex1Y,I2616,TRUE,_xll.ohTrigger(RecalcTrigger,Trigger1Y)),NA())</f>
        <v>3.0080693781773249E-2</v>
      </c>
    </row>
    <row r="2617" spans="2:17" x14ac:dyDescent="0.2">
      <c r="B2617" s="46" t="s">
        <v>51</v>
      </c>
      <c r="D2617" s="49">
        <f>_xll.qlCalendarAdvance(LocalCalendar,$D2616,B2617,"f",FALSE)</f>
        <v>57664</v>
      </c>
      <c r="E2617" s="49">
        <f>_xll.qlInterestRateIndexValueDate(IndexON,D2617)</f>
        <v>57664</v>
      </c>
      <c r="F2617" s="52">
        <f>IFERROR(_xll.qlIndexFixing(IndexON,D2617,TRUE,_xll.ohTrigger(RecalcTrigger,TriggerON)),NA())</f>
        <v>2.5948404506133116E-2</v>
      </c>
      <c r="H2617" s="49">
        <f>_xll.qlCalendarAdvance(IborCalendar,$H2616,B2617,"f",FALSE)</f>
        <v>57649</v>
      </c>
      <c r="I2617" s="49">
        <f>_xll.qlInterestRateIndexValueDate(Index1M,$H2617)</f>
        <v>57651</v>
      </c>
      <c r="J2617" s="52">
        <f>IFERROR(_xll.qlIndexFixing(Index1M,$H2617,TRUE,_xll.ohTrigger(RecalcTrigger,Trigger1M)),NA())</f>
        <v>2.6885492617787929E-2</v>
      </c>
      <c r="K2617" s="52">
        <f>IFERROR(_xll.qlIndexFixing(ONIndex1M,I2617,TRUE,_xll.ohTrigger(RecalcTrigger,Trigger1M)),NA())</f>
        <v>2.6867134871704224E-2</v>
      </c>
      <c r="L2617" s="52">
        <f>IFERROR(_xll.qlIndexFixing(Index3M,H2617,TRUE,_xll.ohTrigger(RecalcTrigger,Trigger3M)),NA())</f>
        <v>2.8079710646408292E-2</v>
      </c>
      <c r="M2617" s="52">
        <f>IFERROR(_xll.qlIndexFixing(ONIndex3M,I2617,TRUE,_xll.ohTrigger(RecalcTrigger,Trigger3M)),NA())</f>
        <v>2.8011988540903587E-2</v>
      </c>
      <c r="N2617" s="52">
        <f>IFERROR(_xll.qlIndexFixing(Index6M,$H2617,TRUE,_xll.ohTrigger(RecalcTrigger,Trigger6M)),NA())</f>
        <v>2.9015685516552443E-2</v>
      </c>
      <c r="O2617" s="52">
        <f>IFERROR(_xll.qlIndexFixing(ONIndex6M,I2617,TRUE,_xll.ohTrigger(RecalcTrigger,Trigger6M)),NA())</f>
        <v>2.8870757844092765E-2</v>
      </c>
      <c r="P2617" s="52">
        <f>IFERROR(_xll.qlIndexFixing(Index1Y,$H2617,TRUE,_xll.ohTrigger(RecalcTrigger,Trigger1Y)),NA())</f>
        <v>3.0403603183710281E-2</v>
      </c>
      <c r="Q2617" s="52">
        <f>IFERROR(_xll.qlIndexFixing(ONIndex1Y,I2617,TRUE,_xll.ohTrigger(RecalcTrigger,Trigger1Y)),NA())</f>
        <v>3.0075464588428247E-2</v>
      </c>
    </row>
    <row r="2618" spans="2:17" x14ac:dyDescent="0.2">
      <c r="B2618" s="46" t="s">
        <v>51</v>
      </c>
      <c r="D2618" s="49">
        <f>_xll.qlCalendarAdvance(LocalCalendar,$D2617,B2618,"f",FALSE)</f>
        <v>57672</v>
      </c>
      <c r="E2618" s="49">
        <f>_xll.qlInterestRateIndexValueDate(IndexON,D2618)</f>
        <v>57672</v>
      </c>
      <c r="F2618" s="52">
        <f>IFERROR(_xll.qlIndexFixing(IndexON,D2618,TRUE,_xll.ohTrigger(RecalcTrigger,TriggerON)),NA())</f>
        <v>2.5946975489494761E-2</v>
      </c>
      <c r="H2618" s="49">
        <f>_xll.qlCalendarAdvance(IborCalendar,$H2617,B2618,"f",FALSE)</f>
        <v>57656</v>
      </c>
      <c r="I2618" s="49">
        <f>_xll.qlInterestRateIndexValueDate(Index1M,$H2618)</f>
        <v>57658</v>
      </c>
      <c r="J2618" s="52">
        <f>IFERROR(_xll.qlIndexFixing(Index1M,$H2618,TRUE,_xll.ohTrigger(RecalcTrigger,Trigger1M)),NA())</f>
        <v>2.6880640322272862E-2</v>
      </c>
      <c r="K2618" s="52">
        <f>IFERROR(_xll.qlIndexFixing(ONIndex1M,I2618,TRUE,_xll.ohTrigger(RecalcTrigger,Trigger1M)),NA())</f>
        <v>2.6862923335118083E-2</v>
      </c>
      <c r="L2618" s="52">
        <f>IFERROR(_xll.qlIndexFixing(Index3M,H2618,TRUE,_xll.ohTrigger(RecalcTrigger,Trigger3M)),NA())</f>
        <v>2.8074869107165584E-2</v>
      </c>
      <c r="M2618" s="52">
        <f>IFERROR(_xll.qlIndexFixing(ONIndex3M,I2618,TRUE,_xll.ohTrigger(RecalcTrigger,Trigger3M)),NA())</f>
        <v>2.8007842266200011E-2</v>
      </c>
      <c r="N2618" s="52">
        <f>IFERROR(_xll.qlIndexFixing(Index6M,$H2618,TRUE,_xll.ohTrigger(RecalcTrigger,Trigger6M)),NA())</f>
        <v>2.9010858698347648E-2</v>
      </c>
      <c r="O2618" s="52">
        <f>IFERROR(_xll.qlIndexFixing(ONIndex6M,I2618,TRUE,_xll.ohTrigger(RecalcTrigger,Trigger6M)),NA())</f>
        <v>2.8866650986498765E-2</v>
      </c>
      <c r="P2618" s="52">
        <f>IFERROR(_xll.qlIndexFixing(Index1Y,$H2618,TRUE,_xll.ohTrigger(RecalcTrigger,Trigger1Y)),NA())</f>
        <v>3.0399503059562259E-2</v>
      </c>
      <c r="Q2618" s="52">
        <f>IFERROR(_xll.qlIndexFixing(ONIndex1Y,I2618,TRUE,_xll.ohTrigger(RecalcTrigger,Trigger1Y)),NA())</f>
        <v>3.0071132432780701E-2</v>
      </c>
    </row>
    <row r="2619" spans="2:17" x14ac:dyDescent="0.2">
      <c r="B2619" s="46" t="s">
        <v>51</v>
      </c>
      <c r="D2619" s="49">
        <f>_xll.qlCalendarAdvance(LocalCalendar,$D2618,B2619,"f",FALSE)</f>
        <v>57679</v>
      </c>
      <c r="E2619" s="49">
        <f>_xll.qlInterestRateIndexValueDate(IndexON,D2619)</f>
        <v>57679</v>
      </c>
      <c r="F2619" s="52">
        <f>IFERROR(_xll.qlIndexFixing(IndexON,D2619,TRUE,_xll.ohTrigger(RecalcTrigger,TriggerON)),NA())</f>
        <v>2.5944416650194313E-2</v>
      </c>
      <c r="H2619" s="49">
        <f>_xll.qlCalendarAdvance(IborCalendar,$H2618,B2619,"f",FALSE)</f>
        <v>57663</v>
      </c>
      <c r="I2619" s="49">
        <f>_xll.qlInterestRateIndexValueDate(Index1M,$H2619)</f>
        <v>57665</v>
      </c>
      <c r="J2619" s="52">
        <f>IFERROR(_xll.qlIndexFixing(Index1M,$H2619,TRUE,_xll.ohTrigger(RecalcTrigger,Trigger1M)),NA())</f>
        <v>2.6875800259986416E-2</v>
      </c>
      <c r="K2619" s="52">
        <f>IFERROR(_xll.qlIndexFixing(ONIndex1M,I2619,TRUE,_xll.ohTrigger(RecalcTrigger,Trigger1M)),NA())</f>
        <v>2.6857413909775474E-2</v>
      </c>
      <c r="L2619" s="52">
        <f>IFERROR(_xll.qlIndexFixing(Index3M,H2619,TRUE,_xll.ohTrigger(RecalcTrigger,Trigger3M)),NA())</f>
        <v>2.8070789113533504E-2</v>
      </c>
      <c r="M2619" s="52">
        <f>IFERROR(_xll.qlIndexFixing(ONIndex3M,I2619,TRUE,_xll.ohTrigger(RecalcTrigger,Trigger3M)),NA())</f>
        <v>2.8002226606096414E-2</v>
      </c>
      <c r="N2619" s="52">
        <f>IFERROR(_xll.qlIndexFixing(Index6M,$H2619,TRUE,_xll.ohTrigger(RecalcTrigger,Trigger6M)),NA())</f>
        <v>2.9006044260967173E-2</v>
      </c>
      <c r="O2619" s="52">
        <f>IFERROR(_xll.qlIndexFixing(ONIndex6M,I2619,TRUE,_xll.ohTrigger(RecalcTrigger,Trigger6M)),NA())</f>
        <v>2.8860942821911095E-2</v>
      </c>
      <c r="P2619" s="52">
        <f>IFERROR(_xll.qlIndexFixing(Index1Y,$H2619,TRUE,_xll.ohTrigger(RecalcTrigger,Trigger1Y)),NA())</f>
        <v>3.0393575000812575E-2</v>
      </c>
      <c r="Q2619" s="52">
        <f>IFERROR(_xll.qlIndexFixing(ONIndex1Y,I2619,TRUE,_xll.ohTrigger(RecalcTrigger,Trigger1Y)),NA())</f>
        <v>3.0065045976668259E-2</v>
      </c>
    </row>
    <row r="2620" spans="2:17" x14ac:dyDescent="0.2">
      <c r="B2620" s="46" t="s">
        <v>51</v>
      </c>
      <c r="D2620" s="49">
        <f>_xll.qlCalendarAdvance(LocalCalendar,$D2619,B2620,"f",FALSE)</f>
        <v>57686</v>
      </c>
      <c r="E2620" s="49">
        <f>_xll.qlInterestRateIndexValueDate(IndexON,D2620)</f>
        <v>57686</v>
      </c>
      <c r="F2620" s="52">
        <f>IFERROR(_xll.qlIndexFixing(IndexON,D2620,TRUE,_xll.ohTrigger(RecalcTrigger,TriggerON)),NA())</f>
        <v>2.5941864277321258E-2</v>
      </c>
      <c r="H2620" s="49">
        <f>_xll.qlCalendarAdvance(IborCalendar,$H2619,B2620,"f",FALSE)</f>
        <v>57670</v>
      </c>
      <c r="I2620" s="49">
        <f>_xll.qlInterestRateIndexValueDate(Index1M,$H2620)</f>
        <v>57672</v>
      </c>
      <c r="J2620" s="52">
        <f>IFERROR(_xll.qlIndexFixing(Index1M,$H2620,TRUE,_xll.ohTrigger(RecalcTrigger,Trigger1M)),NA())</f>
        <v>2.6870972430902813E-2</v>
      </c>
      <c r="K2620" s="52">
        <f>IFERROR(_xll.qlIndexFixing(ONIndex1M,I2620,TRUE,_xll.ohTrigger(RecalcTrigger,Trigger1M)),NA())</f>
        <v>2.6852571737645548E-2</v>
      </c>
      <c r="L2620" s="52">
        <f>IFERROR(_xll.qlIndexFixing(Index3M,H2620,TRUE,_xll.ohTrigger(RecalcTrigger,Trigger3M)),NA())</f>
        <v>2.8065223079146693E-2</v>
      </c>
      <c r="M2620" s="52">
        <f>IFERROR(_xll.qlIndexFixing(ONIndex3M,I2620,TRUE,_xll.ohTrigger(RecalcTrigger,Trigger3M)),NA())</f>
        <v>2.7997364024665572E-2</v>
      </c>
      <c r="N2620" s="52">
        <f>IFERROR(_xll.qlIndexFixing(Index6M,$H2620,TRUE,_xll.ohTrigger(RecalcTrigger,Trigger6M)),NA())</f>
        <v>2.9001242204320925E-2</v>
      </c>
      <c r="O2620" s="52">
        <f>IFERROR(_xll.qlIndexFixing(ONIndex6M,I2620,TRUE,_xll.ohTrigger(RecalcTrigger,Trigger6M)),NA())</f>
        <v>2.8856053602721587E-2</v>
      </c>
      <c r="P2620" s="52">
        <f>IFERROR(_xll.qlIndexFixing(Index1Y,$H2620,TRUE,_xll.ohTrigger(RecalcTrigger,Trigger1Y)),NA())</f>
        <v>3.03885814447356E-2</v>
      </c>
      <c r="Q2620" s="52">
        <f>IFERROR(_xll.qlIndexFixing(ONIndex1Y,I2620,TRUE,_xll.ohTrigger(RecalcTrigger,Trigger1Y)),NA())</f>
        <v>3.0059856558253273E-2</v>
      </c>
    </row>
    <row r="2621" spans="2:17" x14ac:dyDescent="0.2">
      <c r="B2621" s="46" t="s">
        <v>51</v>
      </c>
      <c r="D2621" s="49">
        <f>_xll.qlCalendarAdvance(LocalCalendar,$D2620,B2621,"f",FALSE)</f>
        <v>57693</v>
      </c>
      <c r="E2621" s="49">
        <f>_xll.qlInterestRateIndexValueDate(IndexON,D2621)</f>
        <v>57693</v>
      </c>
      <c r="F2621" s="52">
        <f>IFERROR(_xll.qlIndexFixing(IndexON,D2621,TRUE,_xll.ohTrigger(RecalcTrigger,TriggerON)),NA())</f>
        <v>2.5939318370928888E-2</v>
      </c>
      <c r="H2621" s="49">
        <f>_xll.qlCalendarAdvance(IborCalendar,$H2620,B2621,"f",FALSE)</f>
        <v>57677</v>
      </c>
      <c r="I2621" s="49">
        <f>_xll.qlInterestRateIndexValueDate(Index1M,$H2621)</f>
        <v>57679</v>
      </c>
      <c r="J2621" s="52">
        <f>IFERROR(_xll.qlIndexFixing(Index1M,$H2621,TRUE,_xll.ohTrigger(RecalcTrigger,Trigger1M)),NA())</f>
        <v>2.6866156835022043E-2</v>
      </c>
      <c r="K2621" s="52">
        <f>IFERROR(_xll.qlIndexFixing(ONIndex1M,I2621,TRUE,_xll.ohTrigger(RecalcTrigger,Trigger1M)),NA())</f>
        <v>2.6847741771458544E-2</v>
      </c>
      <c r="L2621" s="52">
        <f>IFERROR(_xll.qlIndexFixing(Index3M,H2621,TRUE,_xll.ohTrigger(RecalcTrigger,Trigger3M)),NA())</f>
        <v>2.8057418615967222E-2</v>
      </c>
      <c r="M2621" s="52">
        <f>IFERROR(_xll.qlIndexFixing(ONIndex3M,I2621,TRUE,_xll.ohTrigger(RecalcTrigger,Trigger3M)),NA())</f>
        <v>2.7992513700603183E-2</v>
      </c>
      <c r="N2621" s="52">
        <f>IFERROR(_xll.qlIndexFixing(Index6M,$H2621,TRUE,_xll.ohTrigger(RecalcTrigger,Trigger6M)),NA())</f>
        <v>2.8997276840334135E-2</v>
      </c>
      <c r="O2621" s="52">
        <f>IFERROR(_xll.qlIndexFixing(ONIndex6M,I2621,TRUE,_xll.ohTrigger(RecalcTrigger,Trigger6M)),NA())</f>
        <v>2.8851176578204019E-2</v>
      </c>
      <c r="P2621" s="52">
        <f>IFERROR(_xll.qlIndexFixing(Index1Y,$H2621,TRUE,_xll.ohTrigger(RecalcTrigger,Trigger1Y)),NA())</f>
        <v>3.0380834712192002E-2</v>
      </c>
      <c r="Q2621" s="52">
        <f>IFERROR(_xll.qlIndexFixing(ONIndex1Y,I2621,TRUE,_xll.ohTrigger(RecalcTrigger,Trigger1Y)),NA())</f>
        <v>3.0054680398166056E-2</v>
      </c>
    </row>
    <row r="2622" spans="2:17" x14ac:dyDescent="0.2">
      <c r="B2622" s="46" t="s">
        <v>51</v>
      </c>
      <c r="D2622" s="49">
        <f>_xll.qlCalendarAdvance(LocalCalendar,$D2621,B2622,"f",FALSE)</f>
        <v>57700</v>
      </c>
      <c r="E2622" s="49">
        <f>_xll.qlInterestRateIndexValueDate(IndexON,D2622)</f>
        <v>57700</v>
      </c>
      <c r="F2622" s="52">
        <f>IFERROR(_xll.qlIndexFixing(IndexON,D2622,TRUE,_xll.ohTrigger(RecalcTrigger,TriggerON)),NA())</f>
        <v>2.5936778930857329E-2</v>
      </c>
      <c r="H2622" s="49">
        <f>_xll.qlCalendarAdvance(IborCalendar,$H2621,B2622,"f",FALSE)</f>
        <v>57684</v>
      </c>
      <c r="I2622" s="49">
        <f>_xll.qlInterestRateIndexValueDate(Index1M,$H2622)</f>
        <v>57686</v>
      </c>
      <c r="J2622" s="52">
        <f>IFERROR(_xll.qlIndexFixing(Index1M,$H2622,TRUE,_xll.ohTrigger(RecalcTrigger,Trigger1M)),NA())</f>
        <v>2.6861353472313172E-2</v>
      </c>
      <c r="K2622" s="52">
        <f>IFERROR(_xll.qlIndexFixing(ONIndex1M,I2622,TRUE,_xll.ohTrigger(RecalcTrigger,Trigger1M)),NA())</f>
        <v>2.6842924011081237E-2</v>
      </c>
      <c r="L2622" s="52">
        <f>IFERROR(_xll.qlIndexFixing(Index3M,H2622,TRUE,_xll.ohTrigger(RecalcTrigger,Trigger3M)),NA())</f>
        <v>2.8052624438029916E-2</v>
      </c>
      <c r="M2622" s="52">
        <f>IFERROR(_xll.qlIndexFixing(ONIndex3M,I2622,TRUE,_xll.ohTrigger(RecalcTrigger,Trigger3M)),NA())</f>
        <v>2.7987675633855957E-2</v>
      </c>
      <c r="N2622" s="52">
        <f>IFERROR(_xll.qlIndexFixing(Index6M,$H2622,TRUE,_xll.ohTrigger(RecalcTrigger,Trigger6M)),NA())</f>
        <v>2.8992500047285989E-2</v>
      </c>
      <c r="O2622" s="52">
        <f>IFERROR(_xll.qlIndexFixing(ONIndex6M,I2622,TRUE,_xll.ohTrigger(RecalcTrigger,Trigger6M)),NA())</f>
        <v>2.8846311748251807E-2</v>
      </c>
      <c r="P2622" s="52">
        <f>IFERROR(_xll.qlIndexFixing(Index1Y,$H2622,TRUE,_xll.ohTrigger(RecalcTrigger,Trigger1Y)),NA())</f>
        <v>3.0378635402312809E-2</v>
      </c>
      <c r="Q2622" s="52">
        <f>IFERROR(_xll.qlIndexFixing(ONIndex1Y,I2622,TRUE,_xll.ohTrigger(RecalcTrigger,Trigger1Y)),NA())</f>
        <v>3.0049517496326672E-2</v>
      </c>
    </row>
    <row r="2623" spans="2:17" x14ac:dyDescent="0.2">
      <c r="B2623" s="46" t="s">
        <v>51</v>
      </c>
      <c r="D2623" s="49">
        <f>_xll.qlCalendarAdvance(LocalCalendar,$D2622,B2623,"f",FALSE)</f>
        <v>57707</v>
      </c>
      <c r="E2623" s="49">
        <f>_xll.qlInterestRateIndexValueDate(IndexON,D2623)</f>
        <v>57707</v>
      </c>
      <c r="F2623" s="52">
        <f>IFERROR(_xll.qlIndexFixing(IndexON,D2623,TRUE,_xll.ohTrigger(RecalcTrigger,TriggerON)),NA())</f>
        <v>2.5934245957319746E-2</v>
      </c>
      <c r="H2623" s="49">
        <f>_xll.qlCalendarAdvance(IborCalendar,$H2622,B2623,"f",FALSE)</f>
        <v>57691</v>
      </c>
      <c r="I2623" s="49">
        <f>_xll.qlInterestRateIndexValueDate(Index1M,$H2623)</f>
        <v>57693</v>
      </c>
      <c r="J2623" s="52">
        <f>IFERROR(_xll.qlIndexFixing(Index1M,$H2623,TRUE,_xll.ohTrigger(RecalcTrigger,Trigger1M)),NA())</f>
        <v>2.6856562342773616E-2</v>
      </c>
      <c r="K2623" s="52">
        <f>IFERROR(_xll.qlIndexFixing(ONIndex1M,I2623,TRUE,_xll.ohTrigger(RecalcTrigger,Trigger1M)),NA())</f>
        <v>2.6838118456646853E-2</v>
      </c>
      <c r="L2623" s="52">
        <f>IFERROR(_xll.qlIndexFixing(Index3M,H2623,TRUE,_xll.ohTrigger(RecalcTrigger,Trigger3M)),NA())</f>
        <v>2.8047842606004458E-2</v>
      </c>
      <c r="M2623" s="52">
        <f>IFERROR(_xll.qlIndexFixing(ONIndex3M,I2623,TRUE,_xll.ohTrigger(RecalcTrigger,Trigger3M)),NA())</f>
        <v>2.7982849824423894E-2</v>
      </c>
      <c r="N2623" s="52">
        <f>IFERROR(_xll.qlIndexFixing(Index6M,$H2623,TRUE,_xll.ohTrigger(RecalcTrigger,Trigger6M)),NA())</f>
        <v>2.8987735635756073E-2</v>
      </c>
      <c r="O2623" s="52">
        <f>IFERROR(_xll.qlIndexFixing(ONIndex6M,I2623,TRUE,_xll.ohTrigger(RecalcTrigger,Trigger6M)),NA())</f>
        <v>2.8841459112918244E-2</v>
      </c>
      <c r="P2623" s="52">
        <f>IFERROR(_xll.qlIndexFixing(Index1Y,$H2623,TRUE,_xll.ohTrigger(RecalcTrigger,Trigger1Y)),NA())</f>
        <v>3.0373682915563825E-2</v>
      </c>
      <c r="Q2623" s="52">
        <f>IFERROR(_xll.qlIndexFixing(ONIndex1Y,I2623,TRUE,_xll.ohTrigger(RecalcTrigger,Trigger1Y)),NA())</f>
        <v>3.0044367852868348E-2</v>
      </c>
    </row>
    <row r="2624" spans="2:17" x14ac:dyDescent="0.2">
      <c r="B2624" s="46" t="s">
        <v>51</v>
      </c>
      <c r="D2624" s="49">
        <f>_xll.qlCalendarAdvance(LocalCalendar,$D2623,B2624,"f",FALSE)</f>
        <v>57714</v>
      </c>
      <c r="E2624" s="49">
        <f>_xll.qlInterestRateIndexValueDate(IndexON,D2624)</f>
        <v>57714</v>
      </c>
      <c r="F2624" s="52">
        <f>IFERROR(_xll.qlIndexFixing(IndexON,D2624,TRUE,_xll.ohTrigger(RecalcTrigger,TriggerON)),NA())</f>
        <v>2.5931719450156265E-2</v>
      </c>
      <c r="H2624" s="49">
        <f>_xll.qlCalendarAdvance(IborCalendar,$H2623,B2624,"f",FALSE)</f>
        <v>57698</v>
      </c>
      <c r="I2624" s="49">
        <f>_xll.qlInterestRateIndexValueDate(Index1M,$H2624)</f>
        <v>57700</v>
      </c>
      <c r="J2624" s="52">
        <f>IFERROR(_xll.qlIndexFixing(Index1M,$H2624,TRUE,_xll.ohTrigger(RecalcTrigger,Trigger1M)),NA())</f>
        <v>2.6852443862813158E-2</v>
      </c>
      <c r="K2624" s="52">
        <f>IFERROR(_xll.qlIndexFixing(ONIndex1M,I2624,TRUE,_xll.ohTrigger(RecalcTrigger,Trigger1M)),NA())</f>
        <v>2.6833325108022166E-2</v>
      </c>
      <c r="L2624" s="52">
        <f>IFERROR(_xll.qlIndexFixing(Index3M,H2624,TRUE,_xll.ohTrigger(RecalcTrigger,Trigger3M)),NA())</f>
        <v>2.8043073119843775E-2</v>
      </c>
      <c r="M2624" s="52">
        <f>IFERROR(_xll.qlIndexFixing(ONIndex3M,I2624,TRUE,_xll.ohTrigger(RecalcTrigger,Trigger3M)),NA())</f>
        <v>2.7978036272360285E-2</v>
      </c>
      <c r="N2624" s="52">
        <f>IFERROR(_xll.qlIndexFixing(Index6M,$H2624,TRUE,_xll.ohTrigger(RecalcTrigger,Trigger6M)),NA())</f>
        <v>2.8982983605654787E-2</v>
      </c>
      <c r="O2624" s="52">
        <f>IFERROR(_xll.qlIndexFixing(ONIndex6M,I2624,TRUE,_xll.ohTrigger(RecalcTrigger,Trigger6M)),NA())</f>
        <v>2.8836618672176684E-2</v>
      </c>
      <c r="P2624" s="52">
        <f>IFERROR(_xll.qlIndexFixing(Index1Y,$H2624,TRUE,_xll.ohTrigger(RecalcTrigger,Trigger1Y)),NA())</f>
        <v>3.0368744118187529E-2</v>
      </c>
      <c r="Q2624" s="52">
        <f>IFERROR(_xll.qlIndexFixing(ONIndex1Y,I2624,TRUE,_xll.ohTrigger(RecalcTrigger,Trigger1Y)),NA())</f>
        <v>3.0039231467631211E-2</v>
      </c>
    </row>
    <row r="2625" spans="2:17" x14ac:dyDescent="0.2">
      <c r="B2625" s="46" t="s">
        <v>51</v>
      </c>
      <c r="D2625" s="49">
        <f>_xll.qlCalendarAdvance(LocalCalendar,$D2624,B2625,"f",FALSE)</f>
        <v>57721</v>
      </c>
      <c r="E2625" s="49">
        <f>_xll.qlInterestRateIndexValueDate(IndexON,D2625)</f>
        <v>57721</v>
      </c>
      <c r="F2625" s="52">
        <f>IFERROR(_xll.qlIndexFixing(IndexON,D2625,TRUE,_xll.ohTrigger(RecalcTrigger,TriggerON)),NA())</f>
        <v>2.5929199409473469E-2</v>
      </c>
      <c r="H2625" s="49">
        <f>_xll.qlCalendarAdvance(IborCalendar,$H2624,B2625,"f",FALSE)</f>
        <v>57706</v>
      </c>
      <c r="I2625" s="49">
        <f>_xll.qlInterestRateIndexValueDate(Index1M,$H2625)</f>
        <v>57710</v>
      </c>
      <c r="J2625" s="52">
        <f>IFERROR(_xll.qlIndexFixing(Index1M,$H2625,TRUE,_xll.ohTrigger(RecalcTrigger,Trigger1M)),NA())</f>
        <v>2.684497767226815E-2</v>
      </c>
      <c r="K2625" s="52">
        <f>IFERROR(_xll.qlIndexFixing(ONIndex1M,I2625,TRUE,_xll.ohTrigger(RecalcTrigger,Trigger1M)),NA())</f>
        <v>2.6825839865223244E-2</v>
      </c>
      <c r="L2625" s="52">
        <f>IFERROR(_xll.qlIndexFixing(Index3M,H2625,TRUE,_xll.ohTrigger(RecalcTrigger,Trigger3M)),NA())</f>
        <v>2.803477699493467E-2</v>
      </c>
      <c r="M2625" s="52">
        <f>IFERROR(_xll.qlIndexFixing(ONIndex3M,I2625,TRUE,_xll.ohTrigger(RecalcTrigger,Trigger3M)),NA())</f>
        <v>2.7970436585267322E-2</v>
      </c>
      <c r="N2625" s="52">
        <f>IFERROR(_xll.qlIndexFixing(Index6M,$H2625,TRUE,_xll.ohTrigger(RecalcTrigger,Trigger6M)),NA())</f>
        <v>2.8973737112707801E-2</v>
      </c>
      <c r="O2625" s="52">
        <f>IFERROR(_xll.qlIndexFixing(ONIndex6M,I2625,TRUE,_xll.ohTrigger(RecalcTrigger,Trigger6M)),NA())</f>
        <v>2.8828914672445194E-2</v>
      </c>
      <c r="P2625" s="52">
        <f>IFERROR(_xll.qlIndexFixing(Index1Y,$H2625,TRUE,_xll.ohTrigger(RecalcTrigger,Trigger1Y)),NA())</f>
        <v>3.0359862734753419E-2</v>
      </c>
      <c r="Q2625" s="52">
        <f>IFERROR(_xll.qlIndexFixing(ONIndex1Y,I2625,TRUE,_xll.ohTrigger(RecalcTrigger,Trigger1Y)),NA())</f>
        <v>3.0031029257040487E-2</v>
      </c>
    </row>
    <row r="2626" spans="2:17" x14ac:dyDescent="0.2">
      <c r="B2626" s="46" t="s">
        <v>51</v>
      </c>
      <c r="D2626" s="49">
        <f>_xll.qlCalendarAdvance(LocalCalendar,$D2625,B2626,"f",FALSE)</f>
        <v>57728</v>
      </c>
      <c r="E2626" s="49">
        <f>_xll.qlInterestRateIndexValueDate(IndexON,D2626)</f>
        <v>57728</v>
      </c>
      <c r="F2626" s="52">
        <f>IFERROR(_xll.qlIndexFixing(IndexON,D2626,TRUE,_xll.ohTrigger(RecalcTrigger,TriggerON)),NA())</f>
        <v>2.5927440123862944E-2</v>
      </c>
      <c r="H2626" s="49">
        <f>_xll.qlCalendarAdvance(IborCalendar,$H2625,B2626,"f",FALSE)</f>
        <v>57713</v>
      </c>
      <c r="I2626" s="49">
        <f>_xll.qlInterestRateIndexValueDate(Index1M,$H2626)</f>
        <v>57717</v>
      </c>
      <c r="J2626" s="52">
        <f>IFERROR(_xll.qlIndexFixing(Index1M,$H2626,TRUE,_xll.ohTrigger(RecalcTrigger,Trigger1M)),NA())</f>
        <v>2.6840228484889306E-2</v>
      </c>
      <c r="K2626" s="52">
        <f>IFERROR(_xll.qlIndexFixing(ONIndex1M,I2626,TRUE,_xll.ohTrigger(RecalcTrigger,Trigger1M)),NA())</f>
        <v>2.6820416432400407E-2</v>
      </c>
      <c r="L2626" s="52">
        <f>IFERROR(_xll.qlIndexFixing(Index3M,H2626,TRUE,_xll.ohTrigger(RecalcTrigger,Trigger3M)),NA())</f>
        <v>2.8032294121764292E-2</v>
      </c>
      <c r="M2626" s="52">
        <f>IFERROR(_xll.qlIndexFixing(ONIndex3M,I2626,TRUE,_xll.ohTrigger(RecalcTrigger,Trigger3M)),NA())</f>
        <v>2.7964907433171149E-2</v>
      </c>
      <c r="N2626" s="52">
        <f>IFERROR(_xll.qlIndexFixing(Index6M,$H2626,TRUE,_xll.ohTrigger(RecalcTrigger,Trigger6M)),NA())</f>
        <v>2.8971494507756677E-2</v>
      </c>
      <c r="O2626" s="52">
        <f>IFERROR(_xll.qlIndexFixing(ONIndex6M,I2626,TRUE,_xll.ohTrigger(RecalcTrigger,Trigger6M)),NA())</f>
        <v>2.8823292726816163E-2</v>
      </c>
      <c r="P2626" s="52">
        <f>IFERROR(_xll.qlIndexFixing(Index1Y,$H2626,TRUE,_xll.ohTrigger(RecalcTrigger,Trigger1Y)),NA())</f>
        <v>3.0354956041817847E-2</v>
      </c>
      <c r="Q2626" s="52">
        <f>IFERROR(_xll.qlIndexFixing(ONIndex1Y,I2626,TRUE,_xll.ohTrigger(RecalcTrigger,Trigger1Y)),NA())</f>
        <v>3.0025036610581424E-2</v>
      </c>
    </row>
    <row r="2627" spans="2:17" x14ac:dyDescent="0.2">
      <c r="B2627" s="46" t="s">
        <v>51</v>
      </c>
      <c r="D2627" s="49">
        <f>_xll.qlCalendarAdvance(LocalCalendar,$D2626,B2627,"f",FALSE)</f>
        <v>57735</v>
      </c>
      <c r="E2627" s="49">
        <f>_xll.qlInterestRateIndexValueDate(IndexON,D2627)</f>
        <v>57735</v>
      </c>
      <c r="F2627" s="52">
        <f>IFERROR(_xll.qlIndexFixing(IndexON,D2627,TRUE,_xll.ohTrigger(RecalcTrigger,TriggerON)),NA())</f>
        <v>2.5924178727363412E-2</v>
      </c>
      <c r="H2627" s="49">
        <f>_xll.qlCalendarAdvance(IborCalendar,$H2626,B2627,"f",FALSE)</f>
        <v>57720</v>
      </c>
      <c r="I2627" s="49">
        <f>_xll.qlInterestRateIndexValueDate(Index1M,$H2627)</f>
        <v>57724</v>
      </c>
      <c r="J2627" s="52">
        <f>IFERROR(_xll.qlIndexFixing(Index1M,$H2627,TRUE,_xll.ohTrigger(RecalcTrigger,Trigger1M)),NA())</f>
        <v>2.6835491530607578E-2</v>
      </c>
      <c r="K2627" s="52">
        <f>IFERROR(_xll.qlIndexFixing(ONIndex1M,I2627,TRUE,_xll.ohTrigger(RecalcTrigger,Trigger1M)),NA())</f>
        <v>2.6815663896835318E-2</v>
      </c>
      <c r="L2627" s="52">
        <f>IFERROR(_xll.qlIndexFixing(Index3M,H2627,TRUE,_xll.ohTrigger(RecalcTrigger,Trigger3M)),NA())</f>
        <v>2.8028320723383061E-2</v>
      </c>
      <c r="M2627" s="52">
        <f>IFERROR(_xll.qlIndexFixing(ONIndex3M,I2627,TRUE,_xll.ohTrigger(RecalcTrigger,Trigger3M)),NA())</f>
        <v>2.79601348964853E-2</v>
      </c>
      <c r="N2627" s="52">
        <f>IFERROR(_xll.qlIndexFixing(Index6M,$H2627,TRUE,_xll.ohTrigger(RecalcTrigger,Trigger6M)),NA())</f>
        <v>2.8966784927602247E-2</v>
      </c>
      <c r="O2627" s="52">
        <f>IFERROR(_xll.qlIndexFixing(ONIndex6M,I2627,TRUE,_xll.ohTrigger(RecalcTrigger,Trigger6M)),NA())</f>
        <v>2.8818493122502176E-2</v>
      </c>
      <c r="P2627" s="52">
        <f>IFERROR(_xll.qlIndexFixing(Index1Y,$H2627,TRUE,_xll.ohTrigger(RecalcTrigger,Trigger1Y)),NA())</f>
        <v>3.0350063035196162E-2</v>
      </c>
      <c r="Q2627" s="52">
        <f>IFERROR(_xll.qlIndexFixing(ONIndex1Y,I2627,TRUE,_xll.ohTrigger(RecalcTrigger,Trigger1Y)),NA())</f>
        <v>3.0019944637817986E-2</v>
      </c>
    </row>
    <row r="2628" spans="2:17" x14ac:dyDescent="0.2">
      <c r="B2628" s="46" t="s">
        <v>51</v>
      </c>
      <c r="D2628" s="49">
        <f>_xll.qlCalendarAdvance(LocalCalendar,$D2627,B2628,"f",FALSE)</f>
        <v>57742</v>
      </c>
      <c r="E2628" s="49">
        <f>_xll.qlInterestRateIndexValueDate(IndexON,D2628)</f>
        <v>57742</v>
      </c>
      <c r="F2628" s="52">
        <f>IFERROR(_xll.qlIndexFixing(IndexON,D2628,TRUE,_xll.ohTrigger(RecalcTrigger,TriggerON)),NA())</f>
        <v>2.5921678085989441E-2</v>
      </c>
      <c r="H2628" s="49">
        <f>_xll.qlCalendarAdvance(IborCalendar,$H2627,B2628,"f",FALSE)</f>
        <v>57727</v>
      </c>
      <c r="I2628" s="49">
        <f>_xll.qlInterestRateIndexValueDate(Index1M,$H2628)</f>
        <v>57732</v>
      </c>
      <c r="J2628" s="52">
        <f>IFERROR(_xll.qlIndexFixing(Index1M,$H2628,TRUE,_xll.ohTrigger(RecalcTrigger,Trigger1M)),NA())</f>
        <v>2.6830092847849964E-2</v>
      </c>
      <c r="K2628" s="52">
        <f>IFERROR(_xll.qlIndexFixing(ONIndex1M,I2628,TRUE,_xll.ohTrigger(RecalcTrigger,Trigger1M)),NA())</f>
        <v>2.6810247371367169E-2</v>
      </c>
      <c r="L2628" s="52">
        <f>IFERROR(_xll.qlIndexFixing(Index3M,H2628,TRUE,_xll.ohTrigger(RecalcTrigger,Trigger3M)),NA())</f>
        <v>2.8021426974150998E-2</v>
      </c>
      <c r="M2628" s="52">
        <f>IFERROR(_xll.qlIndexFixing(ONIndex3M,I2628,TRUE,_xll.ohTrigger(RecalcTrigger,Trigger3M)),NA())</f>
        <v>2.7954695575491684E-2</v>
      </c>
      <c r="N2628" s="52">
        <f>IFERROR(_xll.qlIndexFixing(Index6M,$H2628,TRUE,_xll.ohTrigger(RecalcTrigger,Trigger6M)),NA())</f>
        <v>2.896058956890693E-2</v>
      </c>
      <c r="O2628" s="52">
        <f>IFERROR(_xll.qlIndexFixing(ONIndex6M,I2628,TRUE,_xll.ohTrigger(RecalcTrigger,Trigger6M)),NA())</f>
        <v>2.881302279023501E-2</v>
      </c>
      <c r="P2628" s="52">
        <f>IFERROR(_xll.qlIndexFixing(Index1Y,$H2628,TRUE,_xll.ohTrigger(RecalcTrigger,Trigger1Y)),NA())</f>
        <v>3.0344487786128051E-2</v>
      </c>
      <c r="Q2628" s="52">
        <f>IFERROR(_xll.qlIndexFixing(ONIndex1Y,I2628,TRUE,_xll.ohTrigger(RecalcTrigger,Trigger1Y)),NA())</f>
        <v>3.001414147195014E-2</v>
      </c>
    </row>
    <row r="2629" spans="2:17" x14ac:dyDescent="0.2">
      <c r="B2629" s="46" t="s">
        <v>51</v>
      </c>
      <c r="D2629" s="49">
        <f>_xll.qlCalendarAdvance(LocalCalendar,$D2628,B2629,"f",FALSE)</f>
        <v>57749</v>
      </c>
      <c r="E2629" s="49">
        <f>_xll.qlInterestRateIndexValueDate(IndexON,D2629)</f>
        <v>57749</v>
      </c>
      <c r="F2629" s="52">
        <f>IFERROR(_xll.qlIndexFixing(IndexON,D2629,TRUE,_xll.ohTrigger(RecalcTrigger,TriggerON)),NA())</f>
        <v>2.5919183911016219E-2</v>
      </c>
      <c r="H2629" s="49">
        <f>_xll.qlCalendarAdvance(IborCalendar,$H2628,B2629,"f",FALSE)</f>
        <v>57734</v>
      </c>
      <c r="I2629" s="49">
        <f>_xll.qlInterestRateIndexValueDate(Index1M,$H2629)</f>
        <v>57738</v>
      </c>
      <c r="J2629" s="52">
        <f>IFERROR(_xll.qlIndexFixing(Index1M,$H2629,TRUE,_xll.ohTrigger(RecalcTrigger,Trigger1M)),NA())</f>
        <v>2.6826054321271005E-2</v>
      </c>
      <c r="K2629" s="52">
        <f>IFERROR(_xll.qlIndexFixing(ONIndex1M,I2629,TRUE,_xll.ohTrigger(RecalcTrigger,Trigger1M)),NA())</f>
        <v>2.6806195437618641E-2</v>
      </c>
      <c r="L2629" s="52">
        <f>IFERROR(_xll.qlIndexFixing(Index3M,H2629,TRUE,_xll.ohTrigger(RecalcTrigger,Trigger3M)),NA())</f>
        <v>2.8018151233736997E-2</v>
      </c>
      <c r="M2629" s="52">
        <f>IFERROR(_xll.qlIndexFixing(ONIndex3M,I2629,TRUE,_xll.ohTrigger(RecalcTrigger,Trigger3M)),NA())</f>
        <v>2.7950626589223759E-2</v>
      </c>
      <c r="N2629" s="52">
        <f>IFERROR(_xll.qlIndexFixing(Index6M,$H2629,TRUE,_xll.ohTrigger(RecalcTrigger,Trigger6M)),NA())</f>
        <v>2.8957402910331918E-2</v>
      </c>
      <c r="O2629" s="52">
        <f>IFERROR(_xll.qlIndexFixing(ONIndex6M,I2629,TRUE,_xll.ohTrigger(RecalcTrigger,Trigger6M)),NA())</f>
        <v>2.8808930491575069E-2</v>
      </c>
      <c r="P2629" s="52">
        <f>IFERROR(_xll.qlIndexFixing(Index1Y,$H2629,TRUE,_xll.ohTrigger(RecalcTrigger,Trigger1Y)),NA())</f>
        <v>3.034031808010693E-2</v>
      </c>
      <c r="Q2629" s="52">
        <f>IFERROR(_xll.qlIndexFixing(ONIndex1Y,I2629,TRUE,_xll.ohTrigger(RecalcTrigger,Trigger1Y)),NA())</f>
        <v>3.0009800459760427E-2</v>
      </c>
    </row>
    <row r="2630" spans="2:17" x14ac:dyDescent="0.2">
      <c r="B2630" s="46" t="s">
        <v>51</v>
      </c>
      <c r="D2630" s="49">
        <f>_xll.qlCalendarAdvance(LocalCalendar,$D2629,B2630,"f",FALSE)</f>
        <v>57756</v>
      </c>
      <c r="E2630" s="49">
        <f>_xll.qlInterestRateIndexValueDate(IndexON,D2630)</f>
        <v>57756</v>
      </c>
      <c r="F2630" s="52">
        <f>IFERROR(_xll.qlIndexFixing(IndexON,D2630,TRUE,_xll.ohTrigger(RecalcTrigger,TriggerON)),NA())</f>
        <v>2.5917451619539289E-2</v>
      </c>
      <c r="H2630" s="49">
        <f>_xll.qlCalendarAdvance(IborCalendar,$H2629,B2630,"f",FALSE)</f>
        <v>57741</v>
      </c>
      <c r="I2630" s="49">
        <f>_xll.qlInterestRateIndexValueDate(Index1M,$H2630)</f>
        <v>57745</v>
      </c>
      <c r="J2630" s="52">
        <f>IFERROR(_xll.qlIndexFixing(Index1M,$H2630,TRUE,_xll.ohTrigger(RecalcTrigger,Trigger1M)),NA())</f>
        <v>2.6819363259037603E-2</v>
      </c>
      <c r="K2630" s="52">
        <f>IFERROR(_xll.qlIndexFixing(ONIndex1M,I2630,TRUE,_xll.ohTrigger(RecalcTrigger,Trigger1M)),NA())</f>
        <v>2.6801479514126925E-2</v>
      </c>
      <c r="L2630" s="52">
        <f>IFERROR(_xll.qlIndexFixing(Index3M,H2630,TRUE,_xll.ohTrigger(RecalcTrigger,Trigger3M)),NA())</f>
        <v>2.8014216427112149E-2</v>
      </c>
      <c r="M2630" s="52">
        <f>IFERROR(_xll.qlIndexFixing(ONIndex3M,I2630,TRUE,_xll.ohTrigger(RecalcTrigger,Trigger3M)),NA())</f>
        <v>2.7945890818488195E-2</v>
      </c>
      <c r="N2630" s="52">
        <f>IFERROR(_xll.qlIndexFixing(Index6M,$H2630,TRUE,_xll.ohTrigger(RecalcTrigger,Trigger6M)),NA())</f>
        <v>2.8952730473042532E-2</v>
      </c>
      <c r="O2630" s="52">
        <f>IFERROR(_xll.qlIndexFixing(ONIndex6M,I2630,TRUE,_xll.ohTrigger(RecalcTrigger,Trigger6M)),NA())</f>
        <v>2.8804167464961949E-2</v>
      </c>
      <c r="P2630" s="52">
        <f>IFERROR(_xll.qlIndexFixing(Index1Y,$H2630,TRUE,_xll.ohTrigger(RecalcTrigger,Trigger1Y)),NA())</f>
        <v>3.0335466131246054E-2</v>
      </c>
      <c r="Q2630" s="52">
        <f>IFERROR(_xll.qlIndexFixing(ONIndex1Y,I2630,TRUE,_xll.ohTrigger(RecalcTrigger,Trigger1Y)),NA())</f>
        <v>3.0004748254786051E-2</v>
      </c>
    </row>
    <row r="2631" spans="2:17" x14ac:dyDescent="0.2">
      <c r="B2631" s="46" t="s">
        <v>51</v>
      </c>
      <c r="D2631" s="49">
        <f>_xll.qlCalendarAdvance(LocalCalendar,$D2630,B2631,"f",FALSE)</f>
        <v>57763</v>
      </c>
      <c r="E2631" s="49">
        <f>_xll.qlInterestRateIndexValueDate(IndexON,D2631)</f>
        <v>57763</v>
      </c>
      <c r="F2631" s="52">
        <f>IFERROR(_xll.qlIndexFixing(IndexON,D2631,TRUE,_xll.ohTrigger(RecalcTrigger,TriggerON)),NA())</f>
        <v>2.5914214960351956E-2</v>
      </c>
      <c r="H2631" s="49">
        <f>_xll.qlCalendarAdvance(IborCalendar,$H2630,B2631,"f",FALSE)</f>
        <v>57748</v>
      </c>
      <c r="I2631" s="49">
        <f>_xll.qlInterestRateIndexValueDate(Index1M,$H2631)</f>
        <v>57752</v>
      </c>
      <c r="J2631" s="52">
        <f>IFERROR(_xll.qlIndexFixing(Index1M,$H2631,TRUE,_xll.ohTrigger(RecalcTrigger,Trigger1M)),NA())</f>
        <v>2.6814673662663515E-2</v>
      </c>
      <c r="K2631" s="52">
        <f>IFERROR(_xll.qlIndexFixing(ONIndex1M,I2631,TRUE,_xll.ohTrigger(RecalcTrigger,Trigger1M)),NA())</f>
        <v>2.6796775794393213E-2</v>
      </c>
      <c r="L2631" s="52">
        <f>IFERROR(_xll.qlIndexFixing(Index3M,H2631,TRUE,_xll.ohTrigger(RecalcTrigger,Trigger3M)),NA())</f>
        <v>2.8008784374804547E-2</v>
      </c>
      <c r="M2631" s="52">
        <f>IFERROR(_xll.qlIndexFixing(ONIndex3M,I2631,TRUE,_xll.ohTrigger(RecalcTrigger,Trigger3M)),NA())</f>
        <v>2.7941167303149328E-2</v>
      </c>
      <c r="N2631" s="52">
        <f>IFERROR(_xll.qlIndexFixing(Index6M,$H2631,TRUE,_xll.ohTrigger(RecalcTrigger,Trigger6M)),NA())</f>
        <v>2.8948070416534823E-2</v>
      </c>
      <c r="O2631" s="52">
        <f>IFERROR(_xll.qlIndexFixing(ONIndex6M,I2631,TRUE,_xll.ohTrigger(RecalcTrigger,Trigger6M)),NA())</f>
        <v>2.8799416630915786E-2</v>
      </c>
      <c r="P2631" s="52">
        <f>IFERROR(_xll.qlIndexFixing(Index1Y,$H2631,TRUE,_xll.ohTrigger(RecalcTrigger,Trigger1Y)),NA())</f>
        <v>3.0330627867912848E-2</v>
      </c>
      <c r="Q2631" s="52">
        <f>IFERROR(_xll.qlIndexFixing(ONIndex1Y,I2631,TRUE,_xll.ohTrigger(RecalcTrigger,Trigger1Y)),NA())</f>
        <v>2.9999709305528199E-2</v>
      </c>
    </row>
    <row r="2632" spans="2:17" x14ac:dyDescent="0.2">
      <c r="B2632" s="46" t="s">
        <v>51</v>
      </c>
      <c r="D2632" s="49">
        <f>_xll.qlCalendarAdvance(LocalCalendar,$D2631,B2632,"f",FALSE)</f>
        <v>57770</v>
      </c>
      <c r="E2632" s="49">
        <f>_xll.qlInterestRateIndexValueDate(IndexON,D2632)</f>
        <v>57770</v>
      </c>
      <c r="F2632" s="52">
        <f>IFERROR(_xll.qlIndexFixing(IndexON,D2632,TRUE,_xll.ohTrigger(RecalcTrigger,TriggerON)),NA())</f>
        <v>2.5911740184660914E-2</v>
      </c>
      <c r="H2632" s="49">
        <f>_xll.qlCalendarAdvance(IborCalendar,$H2631,B2632,"f",FALSE)</f>
        <v>57755</v>
      </c>
      <c r="I2632" s="49">
        <f>_xll.qlInterestRateIndexValueDate(Index1M,$H2632)</f>
        <v>57760</v>
      </c>
      <c r="J2632" s="52">
        <f>IFERROR(_xll.qlIndexFixing(Index1M,$H2632,TRUE,_xll.ohTrigger(RecalcTrigger,Trigger1M)),NA())</f>
        <v>2.680932909959997E-2</v>
      </c>
      <c r="K2632" s="52">
        <f>IFERROR(_xll.qlIndexFixing(ONIndex1M,I2632,TRUE,_xll.ohTrigger(RecalcTrigger,Trigger1M)),NA())</f>
        <v>2.6791415058298185E-2</v>
      </c>
      <c r="L2632" s="52">
        <f>IFERROR(_xll.qlIndexFixing(Index3M,H2632,TRUE,_xll.ohTrigger(RecalcTrigger,Trigger3M)),NA())</f>
        <v>2.8002698236075041E-2</v>
      </c>
      <c r="M2632" s="52">
        <f>IFERROR(_xll.qlIndexFixing(ONIndex3M,I2632,TRUE,_xll.ohTrigger(RecalcTrigger,Trigger3M)),NA())</f>
        <v>2.7935784006301034E-2</v>
      </c>
      <c r="N2632" s="52">
        <f>IFERROR(_xll.qlIndexFixing(Index6M,$H2632,TRUE,_xll.ohTrigger(RecalcTrigger,Trigger6M)),NA())</f>
        <v>2.8941929608418331E-2</v>
      </c>
      <c r="O2632" s="52">
        <f>IFERROR(_xll.qlIndexFixing(ONIndex6M,I2632,TRUE,_xll.ohTrigger(RecalcTrigger,Trigger6M)),NA())</f>
        <v>2.8794002035983368E-2</v>
      </c>
      <c r="P2632" s="52">
        <f>IFERROR(_xll.qlIndexFixing(Index1Y,$H2632,TRUE,_xll.ohTrigger(RecalcTrigger,Trigger1Y)),NA())</f>
        <v>3.0325115181642857E-2</v>
      </c>
      <c r="Q2632" s="52">
        <f>IFERROR(_xll.qlIndexFixing(ONIndex1Y,I2632,TRUE,_xll.ohTrigger(RecalcTrigger,Trigger1Y)),NA())</f>
        <v>2.9993966738386391E-2</v>
      </c>
    </row>
    <row r="2633" spans="2:17" x14ac:dyDescent="0.2">
      <c r="B2633" s="46" t="s">
        <v>51</v>
      </c>
      <c r="D2633" s="49">
        <f>_xll.qlCalendarAdvance(LocalCalendar,$D2632,B2633,"f",FALSE)</f>
        <v>57777</v>
      </c>
      <c r="E2633" s="49">
        <f>_xll.qlInterestRateIndexValueDate(IndexON,D2633)</f>
        <v>57777</v>
      </c>
      <c r="F2633" s="52">
        <f>IFERROR(_xll.qlIndexFixing(IndexON,D2633,TRUE,_xll.ohTrigger(RecalcTrigger,TriggerON)),NA())</f>
        <v>2.5909271875397266E-2</v>
      </c>
      <c r="H2633" s="49">
        <f>_xll.qlCalendarAdvance(IborCalendar,$H2632,B2633,"f",FALSE)</f>
        <v>57762</v>
      </c>
      <c r="I2633" s="49">
        <f>_xll.qlInterestRateIndexValueDate(Index1M,$H2633)</f>
        <v>57766</v>
      </c>
      <c r="J2633" s="52">
        <f>IFERROR(_xll.qlIndexFixing(Index1M,$H2633,TRUE,_xll.ohTrigger(RecalcTrigger,Trigger1M)),NA())</f>
        <v>2.6805331160240402E-2</v>
      </c>
      <c r="K2633" s="52">
        <f>IFERROR(_xll.qlIndexFixing(ONIndex1M,I2633,TRUE,_xll.ohTrigger(RecalcTrigger,Trigger1M)),NA())</f>
        <v>2.6787404966599482E-2</v>
      </c>
      <c r="L2633" s="52">
        <f>IFERROR(_xll.qlIndexFixing(Index3M,H2633,TRUE,_xll.ohTrigger(RecalcTrigger,Trigger3M)),NA())</f>
        <v>2.8000223258999219E-2</v>
      </c>
      <c r="M2633" s="52">
        <f>IFERROR(_xll.qlIndexFixing(ONIndex3M,I2633,TRUE,_xll.ohTrigger(RecalcTrigger,Trigger3M)),NA())</f>
        <v>2.793175703818207E-2</v>
      </c>
      <c r="N2633" s="52">
        <f>IFERROR(_xll.qlIndexFixing(Index6M,$H2633,TRUE,_xll.ohTrigger(RecalcTrigger,Trigger6M)),NA())</f>
        <v>2.8939618169398652E-2</v>
      </c>
      <c r="O2633" s="52">
        <f>IFERROR(_xll.qlIndexFixing(ONIndex6M,I2633,TRUE,_xll.ohTrigger(RecalcTrigger,Trigger6M)),NA())</f>
        <v>2.878995154028452E-2</v>
      </c>
      <c r="P2633" s="52">
        <f>IFERROR(_xll.qlIndexFixing(Index1Y,$H2633,TRUE,_xll.ohTrigger(RecalcTrigger,Trigger1Y)),NA())</f>
        <v>3.0320992397050672E-2</v>
      </c>
      <c r="Q2633" s="52">
        <f>IFERROR(_xll.qlIndexFixing(ONIndex1Y,I2633,TRUE,_xll.ohTrigger(RecalcTrigger,Trigger1Y)),NA())</f>
        <v>2.9989671175201238E-2</v>
      </c>
    </row>
    <row r="2634" spans="2:17" x14ac:dyDescent="0.2">
      <c r="B2634" s="46" t="s">
        <v>51</v>
      </c>
      <c r="D2634" s="49">
        <f>_xll.qlCalendarAdvance(LocalCalendar,$D2633,B2634,"f",FALSE)</f>
        <v>57784</v>
      </c>
      <c r="E2634" s="49">
        <f>_xll.qlInterestRateIndexValueDate(IndexON,D2634)</f>
        <v>57784</v>
      </c>
      <c r="F2634" s="52">
        <f>IFERROR(_xll.qlIndexFixing(IndexON,D2634,TRUE,_xll.ohTrigger(RecalcTrigger,TriggerON)),NA())</f>
        <v>2.5906810032614302E-2</v>
      </c>
      <c r="H2634" s="49">
        <f>_xll.qlCalendarAdvance(IborCalendar,$H2633,B2634,"f",FALSE)</f>
        <v>57769</v>
      </c>
      <c r="I2634" s="49">
        <f>_xll.qlInterestRateIndexValueDate(Index1M,$H2634)</f>
        <v>57773</v>
      </c>
      <c r="J2634" s="52">
        <f>IFERROR(_xll.qlIndexFixing(Index1M,$H2634,TRUE,_xll.ohTrigger(RecalcTrigger,Trigger1M)),NA())</f>
        <v>2.6802675376091219E-2</v>
      </c>
      <c r="K2634" s="52">
        <f>IFERROR(_xll.qlIndexFixing(ONIndex1M,I2634,TRUE,_xll.ohTrigger(RecalcTrigger,Trigger1M)),NA())</f>
        <v>2.6782737858779271E-2</v>
      </c>
      <c r="L2634" s="52">
        <f>IFERROR(_xll.qlIndexFixing(Index3M,H2634,TRUE,_xll.ohTrigger(RecalcTrigger,Trigger3M)),NA())</f>
        <v>2.7995583564569694E-2</v>
      </c>
      <c r="M2634" s="52">
        <f>IFERROR(_xll.qlIndexFixing(ONIndex3M,I2634,TRUE,_xll.ohTrigger(RecalcTrigger,Trigger3M)),NA())</f>
        <v>2.7927070288633615E-2</v>
      </c>
      <c r="N2634" s="52">
        <f>IFERROR(_xll.qlIndexFixing(Index6M,$H2634,TRUE,_xll.ohTrigger(RecalcTrigger,Trigger6M)),NA())</f>
        <v>2.8935827103387407E-2</v>
      </c>
      <c r="O2634" s="52">
        <f>IFERROR(_xll.qlIndexFixing(ONIndex6M,I2634,TRUE,_xll.ohTrigger(RecalcTrigger,Trigger6M)),NA())</f>
        <v>2.8785237283699416E-2</v>
      </c>
      <c r="P2634" s="52">
        <f>IFERROR(_xll.qlIndexFixing(Index1Y,$H2634,TRUE,_xll.ohTrigger(RecalcTrigger,Trigger1Y)),NA())</f>
        <v>3.0316195189132533E-2</v>
      </c>
      <c r="Q2634" s="52">
        <f>IFERROR(_xll.qlIndexFixing(ONIndex1Y,I2634,TRUE,_xll.ohTrigger(RecalcTrigger,Trigger1Y)),NA())</f>
        <v>2.998467199389232E-2</v>
      </c>
    </row>
    <row r="2635" spans="2:17" x14ac:dyDescent="0.2">
      <c r="B2635" s="46" t="s">
        <v>51</v>
      </c>
      <c r="D2635" s="49">
        <f>_xll.qlCalendarAdvance(LocalCalendar,$D2634,B2635,"f",FALSE)</f>
        <v>57791</v>
      </c>
      <c r="E2635" s="49">
        <f>_xll.qlInterestRateIndexValueDate(IndexON,D2635)</f>
        <v>57791</v>
      </c>
      <c r="F2635" s="52">
        <f>IFERROR(_xll.qlIndexFixing(IndexON,D2635,TRUE,_xll.ohTrigger(RecalcTrigger,TriggerON)),NA())</f>
        <v>2.5904354656205442E-2</v>
      </c>
      <c r="H2635" s="49">
        <f>_xll.qlCalendarAdvance(IborCalendar,$H2634,B2635,"f",FALSE)</f>
        <v>57776</v>
      </c>
      <c r="I2635" s="49">
        <f>_xll.qlInterestRateIndexValueDate(Index1M,$H2635)</f>
        <v>57780</v>
      </c>
      <c r="J2635" s="52">
        <f>IFERROR(_xll.qlIndexFixing(Index1M,$H2635,TRUE,_xll.ohTrigger(RecalcTrigger,Trigger1M)),NA())</f>
        <v>2.6798036286047492E-2</v>
      </c>
      <c r="K2635" s="52">
        <f>IFERROR(_xll.qlIndexFixing(ONIndex1M,I2635,TRUE,_xll.ohTrigger(RecalcTrigger,Trigger1M)),NA())</f>
        <v>2.6778082954637128E-2</v>
      </c>
      <c r="L2635" s="52">
        <f>IFERROR(_xll.qlIndexFixing(Index3M,H2635,TRUE,_xll.ohTrigger(RecalcTrigger,Trigger3M)),NA())</f>
        <v>2.799095621753632E-2</v>
      </c>
      <c r="M2635" s="52">
        <f>IFERROR(_xll.qlIndexFixing(ONIndex3M,I2635,TRUE,_xll.ohTrigger(RecalcTrigger,Trigger3M)),NA())</f>
        <v>2.792239579424205E-2</v>
      </c>
      <c r="N2635" s="52">
        <f>IFERROR(_xll.qlIndexFixing(Index6M,$H2635,TRUE,_xll.ohTrigger(RecalcTrigger,Trigger6M)),NA())</f>
        <v>2.8931217602298755E-2</v>
      </c>
      <c r="O2635" s="52">
        <f>IFERROR(_xll.qlIndexFixing(ONIndex6M,I2635,TRUE,_xll.ohTrigger(RecalcTrigger,Trigger6M)),NA())</f>
        <v>2.8780535219681269E-2</v>
      </c>
      <c r="P2635" s="52">
        <f>IFERROR(_xll.qlIndexFixing(Index1Y,$H2635,TRUE,_xll.ohTrigger(RecalcTrigger,Trigger1Y)),NA())</f>
        <v>3.0311411665965262E-2</v>
      </c>
      <c r="Q2635" s="52">
        <f>IFERROR(_xll.qlIndexFixing(ONIndex1Y,I2635,TRUE,_xll.ohTrigger(RecalcTrigger,Trigger1Y)),NA())</f>
        <v>2.9979686068459799E-2</v>
      </c>
    </row>
    <row r="2636" spans="2:17" x14ac:dyDescent="0.2">
      <c r="B2636" s="46" t="s">
        <v>51</v>
      </c>
      <c r="D2636" s="49">
        <f>_xll.qlCalendarAdvance(LocalCalendar,$D2635,B2636,"f",FALSE)</f>
        <v>57798</v>
      </c>
      <c r="E2636" s="49">
        <f>_xll.qlInterestRateIndexValueDate(IndexON,D2636)</f>
        <v>57798</v>
      </c>
      <c r="F2636" s="52">
        <f>IFERROR(_xll.qlIndexFixing(IndexON,D2636,TRUE,_xll.ohTrigger(RecalcTrigger,TriggerON)),NA())</f>
        <v>2.590190574625062E-2</v>
      </c>
      <c r="H2636" s="49">
        <f>_xll.qlCalendarAdvance(IborCalendar,$H2635,B2636,"f",FALSE)</f>
        <v>57783</v>
      </c>
      <c r="I2636" s="49">
        <f>_xll.qlInterestRateIndexValueDate(Index1M,$H2636)</f>
        <v>57787</v>
      </c>
      <c r="J2636" s="52">
        <f>IFERROR(_xll.qlIndexFixing(Index1M,$H2636,TRUE,_xll.ohTrigger(RecalcTrigger,Trigger1M)),NA())</f>
        <v>2.6793409428974534E-2</v>
      </c>
      <c r="K2636" s="52">
        <f>IFERROR(_xll.qlIndexFixing(ONIndex1M,I2636,TRUE,_xll.ohTrigger(RecalcTrigger,Trigger1M)),NA())</f>
        <v>2.677344025465267E-2</v>
      </c>
      <c r="L2636" s="52">
        <f>IFERROR(_xll.qlIndexFixing(Index3M,H2636,TRUE,_xll.ohTrigger(RecalcTrigger,Trigger3M)),NA())</f>
        <v>2.7986341217859995E-2</v>
      </c>
      <c r="M2636" s="52">
        <f>IFERROR(_xll.qlIndexFixing(ONIndex3M,I2636,TRUE,_xll.ohTrigger(RecalcTrigger,Trigger3M)),NA())</f>
        <v>2.7917733555327118E-2</v>
      </c>
      <c r="N2636" s="52">
        <f>IFERROR(_xll.qlIndexFixing(Index6M,$H2636,TRUE,_xll.ohTrigger(RecalcTrigger,Trigger6M)),NA())</f>
        <v>2.8926620483643441E-2</v>
      </c>
      <c r="O2636" s="52">
        <f>IFERROR(_xll.qlIndexFixing(ONIndex6M,I2636,TRUE,_xll.ohTrigger(RecalcTrigger,Trigger6M)),NA())</f>
        <v>2.8775845348230078E-2</v>
      </c>
      <c r="P2636" s="52">
        <f>IFERROR(_xll.qlIndexFixing(Index1Y,$H2636,TRUE,_xll.ohTrigger(RecalcTrigger,Trigger1Y)),NA())</f>
        <v>3.0306641827355256E-2</v>
      </c>
      <c r="Q2636" s="52">
        <f>IFERROR(_xll.qlIndexFixing(ONIndex1Y,I2636,TRUE,_xll.ohTrigger(RecalcTrigger,Trigger1Y)),NA())</f>
        <v>2.997471339898361E-2</v>
      </c>
    </row>
    <row r="2637" spans="2:17" x14ac:dyDescent="0.2">
      <c r="B2637" s="46" t="s">
        <v>51</v>
      </c>
      <c r="D2637" s="49">
        <f>_xll.qlCalendarAdvance(LocalCalendar,$D2636,B2637,"f",FALSE)</f>
        <v>57805</v>
      </c>
      <c r="E2637" s="49">
        <f>_xll.qlInterestRateIndexValueDate(IndexON,D2637)</f>
        <v>57805</v>
      </c>
      <c r="F2637" s="52">
        <f>IFERROR(_xll.qlIndexFixing(IndexON,D2637,TRUE,_xll.ohTrigger(RecalcTrigger,TriggerON)),NA())</f>
        <v>2.5899463302696546E-2</v>
      </c>
      <c r="H2637" s="49">
        <f>_xll.qlCalendarAdvance(IborCalendar,$H2636,B2637,"f",FALSE)</f>
        <v>57790</v>
      </c>
      <c r="I2637" s="49">
        <f>_xll.qlInterestRateIndexValueDate(Index1M,$H2637)</f>
        <v>57794</v>
      </c>
      <c r="J2637" s="52">
        <f>IFERROR(_xll.qlIndexFixing(Index1M,$H2637,TRUE,_xll.ohTrigger(RecalcTrigger,Trigger1M)),NA())</f>
        <v>2.6788794804846552E-2</v>
      </c>
      <c r="K2637" s="52">
        <f>IFERROR(_xll.qlIndexFixing(ONIndex1M,I2637,TRUE,_xll.ohTrigger(RecalcTrigger,Trigger1M)),NA())</f>
        <v>2.6768809758506151E-2</v>
      </c>
      <c r="L2637" s="52">
        <f>IFERROR(_xll.qlIndexFixing(Index3M,H2637,TRUE,_xll.ohTrigger(RecalcTrigger,Trigger3M)),NA())</f>
        <v>2.7981738565492936E-2</v>
      </c>
      <c r="M2637" s="52">
        <f>IFERROR(_xll.qlIndexFixing(ONIndex3M,I2637,TRUE,_xll.ohTrigger(RecalcTrigger,Trigger3M)),NA())</f>
        <v>2.7913083571649011E-2</v>
      </c>
      <c r="N2637" s="52">
        <f>IFERROR(_xll.qlIndexFixing(Index6M,$H2637,TRUE,_xll.ohTrigger(RecalcTrigger,Trigger6M)),NA())</f>
        <v>2.8922035747333277E-2</v>
      </c>
      <c r="O2637" s="52">
        <f>IFERROR(_xll.qlIndexFixing(ONIndex6M,I2637,TRUE,_xll.ohTrigger(RecalcTrigger,Trigger6M)),NA())</f>
        <v>2.8771167669185971E-2</v>
      </c>
      <c r="P2637" s="52">
        <f>IFERROR(_xll.qlIndexFixing(Index1Y,$H2637,TRUE,_xll.ohTrigger(RecalcTrigger,Trigger1Y)),NA())</f>
        <v>3.0301885673110457E-2</v>
      </c>
      <c r="Q2637" s="52">
        <f>IFERROR(_xll.qlIndexFixing(ONIndex1Y,I2637,TRUE,_xll.ohTrigger(RecalcTrigger,Trigger1Y)),NA())</f>
        <v>2.9969753985463754E-2</v>
      </c>
    </row>
    <row r="2638" spans="2:17" x14ac:dyDescent="0.2">
      <c r="B2638" s="46" t="s">
        <v>51</v>
      </c>
      <c r="D2638" s="49">
        <f>_xll.qlCalendarAdvance(LocalCalendar,$D2637,B2638,"f",FALSE)</f>
        <v>57812</v>
      </c>
      <c r="E2638" s="49">
        <f>_xll.qlInterestRateIndexValueDate(IndexON,D2638)</f>
        <v>57812</v>
      </c>
      <c r="F2638" s="52">
        <f>IFERROR(_xll.qlIndexFixing(IndexON,D2638,TRUE,_xll.ohTrigger(RecalcTrigger,TriggerON)),NA())</f>
        <v>2.5897027325569866E-2</v>
      </c>
      <c r="H2638" s="49">
        <f>_xll.qlCalendarAdvance(IborCalendar,$H2637,B2638,"f",FALSE)</f>
        <v>57797</v>
      </c>
      <c r="I2638" s="49">
        <f>_xll.qlInterestRateIndexValueDate(Index1M,$H2638)</f>
        <v>57801</v>
      </c>
      <c r="J2638" s="52">
        <f>IFERROR(_xll.qlIndexFixing(Index1M,$H2638,TRUE,_xll.ohTrigger(RecalcTrigger,Trigger1M)),NA())</f>
        <v>2.678352450210042E-2</v>
      </c>
      <c r="K2638" s="52">
        <f>IFERROR(_xll.qlIndexFixing(ONIndex1M,I2638,TRUE,_xll.ohTrigger(RecalcTrigger,Trigger1M)),NA())</f>
        <v>2.6764191466277509E-2</v>
      </c>
      <c r="L2638" s="52">
        <f>IFERROR(_xll.qlIndexFixing(Index3M,H2638,TRUE,_xll.ohTrigger(RecalcTrigger,Trigger3M)),NA())</f>
        <v>2.7976389281475805E-2</v>
      </c>
      <c r="M2638" s="52">
        <f>IFERROR(_xll.qlIndexFixing(ONIndex3M,I2638,TRUE,_xll.ohTrigger(RecalcTrigger,Trigger3M)),NA())</f>
        <v>2.7908445843367602E-2</v>
      </c>
      <c r="N2638" s="52">
        <f>IFERROR(_xll.qlIndexFixing(Index6M,$H2638,TRUE,_xll.ohTrigger(RecalcTrigger,Trigger6M)),NA())</f>
        <v>2.8916629987310257E-2</v>
      </c>
      <c r="O2638" s="52">
        <f>IFERROR(_xll.qlIndexFixing(ONIndex6M,I2638,TRUE,_xll.ohTrigger(RecalcTrigger,Trigger6M)),NA())</f>
        <v>2.8766502182628884E-2</v>
      </c>
      <c r="P2638" s="52">
        <f>IFERROR(_xll.qlIndexFixing(Index1Y,$H2638,TRUE,_xll.ohTrigger(RecalcTrigger,Trigger1Y)),NA())</f>
        <v>3.0297143203039448E-2</v>
      </c>
      <c r="Q2638" s="52">
        <f>IFERROR(_xll.qlIndexFixing(ONIndex1Y,I2638,TRUE,_xll.ohTrigger(RecalcTrigger,Trigger1Y)),NA())</f>
        <v>2.9964807827980167E-2</v>
      </c>
    </row>
    <row r="2639" spans="2:17" x14ac:dyDescent="0.2">
      <c r="B2639" s="46" t="s">
        <v>51</v>
      </c>
      <c r="D2639" s="49">
        <f>_xll.qlCalendarAdvance(LocalCalendar,$D2638,B2639,"f",FALSE)</f>
        <v>57819</v>
      </c>
      <c r="E2639" s="49">
        <f>_xll.qlInterestRateIndexValueDate(IndexON,D2639)</f>
        <v>57819</v>
      </c>
      <c r="F2639" s="52">
        <f>IFERROR(_xll.qlIndexFixing(IndexON,D2639,TRUE,_xll.ohTrigger(RecalcTrigger,TriggerON)),NA())</f>
        <v>2.5894597814950515E-2</v>
      </c>
      <c r="H2639" s="49">
        <f>_xll.qlCalendarAdvance(IborCalendar,$H2638,B2639,"f",FALSE)</f>
        <v>57804</v>
      </c>
      <c r="I2639" s="49">
        <f>_xll.qlInterestRateIndexValueDate(Index1M,$H2639)</f>
        <v>57808</v>
      </c>
      <c r="J2639" s="52">
        <f>IFERROR(_xll.qlIndexFixing(Index1M,$H2639,TRUE,_xll.ohTrigger(RecalcTrigger,Trigger1M)),NA())</f>
        <v>2.6778933811195671E-2</v>
      </c>
      <c r="K2639" s="52">
        <f>IFERROR(_xll.qlIndexFixing(ONIndex1M,I2639,TRUE,_xll.ohTrigger(RecalcTrigger,Trigger1M)),NA())</f>
        <v>2.6759585377886808E-2</v>
      </c>
      <c r="L2639" s="52">
        <f>IFERROR(_xll.qlIndexFixing(Index3M,H2639,TRUE,_xll.ohTrigger(RecalcTrigger,Trigger3M)),NA())</f>
        <v>2.797181079619699E-2</v>
      </c>
      <c r="M2639" s="52">
        <f>IFERROR(_xll.qlIndexFixing(ONIndex3M,I2639,TRUE,_xll.ohTrigger(RecalcTrigger,Trigger3M)),NA())</f>
        <v>2.790382037008321E-2</v>
      </c>
      <c r="N2639" s="52">
        <f>IFERROR(_xll.qlIndexFixing(Index6M,$H2639,TRUE,_xll.ohTrigger(RecalcTrigger,Trigger6M)),NA())</f>
        <v>2.8912069494643037E-2</v>
      </c>
      <c r="O2639" s="52">
        <f>IFERROR(_xll.qlIndexFixing(ONIndex6M,I2639,TRUE,_xll.ohTrigger(RecalcTrigger,Trigger6M)),NA())</f>
        <v>2.8761848888638752E-2</v>
      </c>
      <c r="P2639" s="52">
        <f>IFERROR(_xll.qlIndexFixing(Index1Y,$H2639,TRUE,_xll.ohTrigger(RecalcTrigger,Trigger1Y)),NA())</f>
        <v>3.0292414416950391E-2</v>
      </c>
      <c r="Q2639" s="52">
        <f>IFERROR(_xll.qlIndexFixing(ONIndex1Y,I2639,TRUE,_xll.ohTrigger(RecalcTrigger,Trigger1Y)),NA())</f>
        <v>2.995987492629304E-2</v>
      </c>
    </row>
    <row r="2640" spans="2:17" x14ac:dyDescent="0.2">
      <c r="B2640" s="46" t="s">
        <v>51</v>
      </c>
      <c r="D2640" s="49">
        <f>_xll.qlCalendarAdvance(LocalCalendar,$D2639,B2640,"f",FALSE)</f>
        <v>57826</v>
      </c>
      <c r="E2640" s="49">
        <f>_xll.qlInterestRateIndexValueDate(IndexON,D2640)</f>
        <v>57826</v>
      </c>
      <c r="F2640" s="52">
        <f>IFERROR(_xll.qlIndexFixing(IndexON,D2640,TRUE,_xll.ohTrigger(RecalcTrigger,TriggerON)),NA())</f>
        <v>2.5892174770678622E-2</v>
      </c>
      <c r="H2640" s="49">
        <f>_xll.qlCalendarAdvance(IborCalendar,$H2639,B2640,"f",FALSE)</f>
        <v>57811</v>
      </c>
      <c r="I2640" s="49">
        <f>_xll.qlInterestRateIndexValueDate(Index1M,$H2640)</f>
        <v>57817</v>
      </c>
      <c r="J2640" s="52">
        <f>IFERROR(_xll.qlIndexFixing(Index1M,$H2640,TRUE,_xll.ohTrigger(RecalcTrigger,Trigger1M)),NA())</f>
        <v>2.6773049467772481E-2</v>
      </c>
      <c r="K2640" s="52">
        <f>IFERROR(_xll.qlIndexFixing(ONIndex1M,I2640,TRUE,_xll.ohTrigger(RecalcTrigger,Trigger1M)),NA())</f>
        <v>2.6753681196662882E-2</v>
      </c>
      <c r="L2640" s="52">
        <f>IFERROR(_xll.qlIndexFixing(Index3M,H2640,TRUE,_xll.ohTrigger(RecalcTrigger,Trigger3M)),NA())</f>
        <v>2.7965942313574941E-2</v>
      </c>
      <c r="M2640" s="52">
        <f>IFERROR(_xll.qlIndexFixing(ONIndex3M,I2640,TRUE,_xll.ohTrigger(RecalcTrigger,Trigger3M)),NA())</f>
        <v>2.789789134105547E-2</v>
      </c>
      <c r="N2640" s="52">
        <f>IFERROR(_xll.qlIndexFixing(Index6M,$H2640,TRUE,_xll.ohTrigger(RecalcTrigger,Trigger6M)),NA())</f>
        <v>2.8906224196626057E-2</v>
      </c>
      <c r="O2640" s="52">
        <f>IFERROR(_xll.qlIndexFixing(ONIndex6M,I2640,TRUE,_xll.ohTrigger(RecalcTrigger,Trigger6M)),NA())</f>
        <v>2.8755883997737541E-2</v>
      </c>
      <c r="P2640" s="52">
        <f>IFERROR(_xll.qlIndexFixing(Index1Y,$H2640,TRUE,_xll.ohTrigger(RecalcTrigger,Trigger1Y)),NA())</f>
        <v>3.0286354655890326E-2</v>
      </c>
      <c r="Q2640" s="52">
        <f>IFERROR(_xll.qlIndexFixing(ONIndex1Y,I2640,TRUE,_xll.ohTrigger(RecalcTrigger,Trigger1Y)),NA())</f>
        <v>2.9953552102348624E-2</v>
      </c>
    </row>
    <row r="2641" spans="2:17" x14ac:dyDescent="0.2">
      <c r="B2641" s="46" t="s">
        <v>51</v>
      </c>
      <c r="D2641" s="49">
        <f>_xll.qlCalendarAdvance(LocalCalendar,$D2640,B2641,"f",FALSE)</f>
        <v>57833</v>
      </c>
      <c r="E2641" s="49">
        <f>_xll.qlInterestRateIndexValueDate(IndexON,D2641)</f>
        <v>57833</v>
      </c>
      <c r="F2641" s="52">
        <f>IFERROR(_xll.qlIndexFixing(IndexON,D2641,TRUE,_xll.ohTrigger(RecalcTrigger,TriggerON)),NA())</f>
        <v>2.5889758192887413E-2</v>
      </c>
      <c r="H2641" s="49">
        <f>_xll.qlCalendarAdvance(IborCalendar,$H2640,B2641,"f",FALSE)</f>
        <v>57818</v>
      </c>
      <c r="I2641" s="49">
        <f>_xll.qlInterestRateIndexValueDate(Index1M,$H2641)</f>
        <v>57822</v>
      </c>
      <c r="J2641" s="52">
        <f>IFERROR(_xll.qlIndexFixing(Index1M,$H2641,TRUE,_xll.ohTrigger(RecalcTrigger,Trigger1M)),NA())</f>
        <v>2.6769789125192567E-2</v>
      </c>
      <c r="K2641" s="52">
        <f>IFERROR(_xll.qlIndexFixing(ONIndex1M,I2641,TRUE,_xll.ohTrigger(RecalcTrigger,Trigger1M)),NA())</f>
        <v>2.6750409813178777E-2</v>
      </c>
      <c r="L2641" s="52">
        <f>IFERROR(_xll.qlIndexFixing(Index3M,H2641,TRUE,_xll.ohTrigger(RecalcTrigger,Trigger3M)),NA())</f>
        <v>2.796269086411186E-2</v>
      </c>
      <c r="M2641" s="52">
        <f>IFERROR(_xll.qlIndexFixing(ONIndex3M,I2641,TRUE,_xll.ohTrigger(RecalcTrigger,Trigger3M)),NA())</f>
        <v>2.7894606189784454E-2</v>
      </c>
      <c r="N2641" s="52">
        <f>IFERROR(_xll.qlIndexFixing(Index6M,$H2641,TRUE,_xll.ohTrigger(RecalcTrigger,Trigger6M)),NA())</f>
        <v>2.8902985652380166E-2</v>
      </c>
      <c r="O2641" s="52">
        <f>IFERROR(_xll.qlIndexFixing(ONIndex6M,I2641,TRUE,_xll.ohTrigger(RecalcTrigger,Trigger6M)),NA())</f>
        <v>2.8752578878359358E-2</v>
      </c>
      <c r="P2641" s="52">
        <f>IFERROR(_xll.qlIndexFixing(Index1Y,$H2641,TRUE,_xll.ohTrigger(RecalcTrigger,Trigger1Y)),NA())</f>
        <v>3.0282997895955763E-2</v>
      </c>
      <c r="Q2641" s="52">
        <f>IFERROR(_xll.qlIndexFixing(ONIndex1Y,I2641,TRUE,_xll.ohTrigger(RecalcTrigger,Trigger1Y)),NA())</f>
        <v>2.995004889086772E-2</v>
      </c>
    </row>
    <row r="2642" spans="2:17" x14ac:dyDescent="0.2">
      <c r="B2642" s="46" t="s">
        <v>51</v>
      </c>
      <c r="D2642" s="49">
        <f>_xll.qlCalendarAdvance(LocalCalendar,$D2641,B2642,"f",FALSE)</f>
        <v>57840</v>
      </c>
      <c r="E2642" s="49">
        <f>_xll.qlInterestRateIndexValueDate(IndexON,D2642)</f>
        <v>57840</v>
      </c>
      <c r="F2642" s="52">
        <f>IFERROR(_xll.qlIndexFixing(IndexON,D2642,TRUE,_xll.ohTrigger(RecalcTrigger,TriggerON)),NA())</f>
        <v>2.5887348081443662E-2</v>
      </c>
      <c r="H2642" s="49">
        <f>_xll.qlCalendarAdvance(IborCalendar,$H2641,B2642,"f",FALSE)</f>
        <v>57825</v>
      </c>
      <c r="I2642" s="49">
        <f>_xll.qlInterestRateIndexValueDate(Index1M,$H2642)</f>
        <v>57829</v>
      </c>
      <c r="J2642" s="52">
        <f>IFERROR(_xll.qlIndexFixing(Index1M,$H2642,TRUE,_xll.ohTrigger(RecalcTrigger,Trigger1M)),NA())</f>
        <v>2.6765235130056908E-2</v>
      </c>
      <c r="K2642" s="52">
        <f>IFERROR(_xll.qlIndexFixing(ONIndex1M,I2642,TRUE,_xll.ohTrigger(RecalcTrigger,Trigger1M)),NA())</f>
        <v>2.6745840336541704E-2</v>
      </c>
      <c r="L2642" s="52">
        <f>IFERROR(_xll.qlIndexFixing(Index3M,H2642,TRUE,_xll.ohTrigger(RecalcTrigger,Trigger3M)),NA())</f>
        <v>2.7958149417220347E-2</v>
      </c>
      <c r="M2642" s="52">
        <f>IFERROR(_xll.qlIndexFixing(ONIndex3M,I2642,TRUE,_xll.ohTrigger(RecalcTrigger,Trigger3M)),NA())</f>
        <v>2.7890017482690155E-2</v>
      </c>
      <c r="N2642" s="52">
        <f>IFERROR(_xll.qlIndexFixing(Index6M,$H2642,TRUE,_xll.ohTrigger(RecalcTrigger,Trigger6M)),NA())</f>
        <v>2.8898462302615904E-2</v>
      </c>
      <c r="O2642" s="52">
        <f>IFERROR(_xll.qlIndexFixing(ONIndex6M,I2642,TRUE,_xll.ohTrigger(RecalcTrigger,Trigger6M)),NA())</f>
        <v>2.8747962161910223E-2</v>
      </c>
      <c r="P2642" s="52">
        <f>IFERROR(_xll.qlIndexFixing(Index1Y,$H2642,TRUE,_xll.ohTrigger(RecalcTrigger,Trigger1Y)),NA())</f>
        <v>3.0278310160670448E-2</v>
      </c>
      <c r="Q2642" s="52">
        <f>IFERROR(_xll.qlIndexFixing(ONIndex1Y,I2642,TRUE,_xll.ohTrigger(RecalcTrigger,Trigger1Y)),NA())</f>
        <v>2.9945155757049591E-2</v>
      </c>
    </row>
    <row r="2643" spans="2:17" x14ac:dyDescent="0.2">
      <c r="B2643" s="46" t="s">
        <v>51</v>
      </c>
      <c r="D2643" s="49">
        <f>_xll.qlCalendarAdvance(LocalCalendar,$D2642,B2643,"f",FALSE)</f>
        <v>57847</v>
      </c>
      <c r="E2643" s="49">
        <f>_xll.qlInterestRateIndexValueDate(IndexON,D2643)</f>
        <v>57847</v>
      </c>
      <c r="F2643" s="52">
        <f>IFERROR(_xll.qlIndexFixing(IndexON,D2643,TRUE,_xll.ohTrigger(RecalcTrigger,TriggerON)),NA())</f>
        <v>2.5884944436480595E-2</v>
      </c>
      <c r="H2643" s="49">
        <f>_xll.qlCalendarAdvance(IborCalendar,$H2642,B2643,"f",FALSE)</f>
        <v>57832</v>
      </c>
      <c r="I2643" s="49">
        <f>_xll.qlInterestRateIndexValueDate(Index1M,$H2643)</f>
        <v>57837</v>
      </c>
      <c r="J2643" s="52">
        <f>IFERROR(_xll.qlIndexFixing(Index1M,$H2643,TRUE,_xll.ohTrigger(RecalcTrigger,Trigger1M)),NA())</f>
        <v>2.6760716203137021E-2</v>
      </c>
      <c r="K2643" s="52">
        <f>IFERROR(_xll.qlIndexFixing(ONIndex1M,I2643,TRUE,_xll.ohTrigger(RecalcTrigger,Trigger1M)),NA())</f>
        <v>2.6740633021322679E-2</v>
      </c>
      <c r="L2643" s="52">
        <f>IFERROR(_xll.qlIndexFixing(Index3M,H2643,TRUE,_xll.ohTrigger(RecalcTrigger,Trigger3M)),NA())</f>
        <v>2.7953736011846621E-2</v>
      </c>
      <c r="M2643" s="52">
        <f>IFERROR(_xll.qlIndexFixing(ONIndex3M,I2643,TRUE,_xll.ohTrigger(RecalcTrigger,Trigger3M)),NA())</f>
        <v>2.7884788252201531E-2</v>
      </c>
      <c r="N2643" s="52">
        <f>IFERROR(_xll.qlIndexFixing(Index6M,$H2643,TRUE,_xll.ohTrigger(RecalcTrigger,Trigger6M)),NA())</f>
        <v>2.8894144015572113E-2</v>
      </c>
      <c r="O2643" s="52">
        <f>IFERROR(_xll.qlIndexFixing(ONIndex6M,I2643,TRUE,_xll.ohTrigger(RecalcTrigger,Trigger6M)),NA())</f>
        <v>2.8742700844208713E-2</v>
      </c>
      <c r="P2643" s="52">
        <f>IFERROR(_xll.qlIndexFixing(Index1Y,$H2643,TRUE,_xll.ohTrigger(RecalcTrigger,Trigger1Y)),NA())</f>
        <v>3.0272969503871015E-2</v>
      </c>
      <c r="Q2643" s="52">
        <f>IFERROR(_xll.qlIndexFixing(ONIndex1Y,I2643,TRUE,_xll.ohTrigger(RecalcTrigger,Trigger1Y)),NA())</f>
        <v>2.99395798358848E-2</v>
      </c>
    </row>
    <row r="2644" spans="2:17" x14ac:dyDescent="0.2">
      <c r="B2644" s="46" t="s">
        <v>51</v>
      </c>
      <c r="D2644" s="49">
        <f>_xll.qlCalendarAdvance(LocalCalendar,$D2643,B2644,"f",FALSE)</f>
        <v>57854</v>
      </c>
      <c r="E2644" s="49">
        <f>_xll.qlInterestRateIndexValueDate(IndexON,D2644)</f>
        <v>57854</v>
      </c>
      <c r="F2644" s="52">
        <f>IFERROR(_xll.qlIndexFixing(IndexON,D2644,TRUE,_xll.ohTrigger(RecalcTrigger,TriggerON)),NA())</f>
        <v>2.5883306685299257E-2</v>
      </c>
      <c r="H2644" s="49">
        <f>_xll.qlCalendarAdvance(IborCalendar,$H2643,B2644,"f",FALSE)</f>
        <v>57839</v>
      </c>
      <c r="I2644" s="49">
        <f>_xll.qlInterestRateIndexValueDate(Index1M,$H2644)</f>
        <v>57843</v>
      </c>
      <c r="J2644" s="52">
        <f>IFERROR(_xll.qlIndexFixing(Index1M,$H2644,TRUE,_xll.ohTrigger(RecalcTrigger,Trigger1M)),NA())</f>
        <v>2.6756834957329695E-2</v>
      </c>
      <c r="K2644" s="52">
        <f>IFERROR(_xll.qlIndexFixing(ONIndex1M,I2644,TRUE,_xll.ohTrigger(RecalcTrigger,Trigger1M)),NA())</f>
        <v>2.6736737995260995E-2</v>
      </c>
      <c r="L2644" s="52">
        <f>IFERROR(_xll.qlIndexFixing(Index3M,H2644,TRUE,_xll.ohTrigger(RecalcTrigger,Trigger3M)),NA())</f>
        <v>2.7949865720017859E-2</v>
      </c>
      <c r="M2644" s="52">
        <f>IFERROR(_xll.qlIndexFixing(ONIndex3M,I2644,TRUE,_xll.ohTrigger(RecalcTrigger,Trigger3M)),NA())</f>
        <v>2.7880876833972223E-2</v>
      </c>
      <c r="N2644" s="52">
        <f>IFERROR(_xll.qlIndexFixing(Index6M,$H2644,TRUE,_xll.ohTrigger(RecalcTrigger,Trigger6M)),NA())</f>
        <v>2.8890289291687674E-2</v>
      </c>
      <c r="O2644" s="52">
        <f>IFERROR(_xll.qlIndexFixing(ONIndex6M,I2644,TRUE,_xll.ohTrigger(RecalcTrigger,Trigger6M)),NA())</f>
        <v>2.8738765306632885E-2</v>
      </c>
      <c r="P2644" s="52">
        <f>IFERROR(_xll.qlIndexFixing(Index1Y,$H2644,TRUE,_xll.ohTrigger(RecalcTrigger,Trigger1Y)),NA())</f>
        <v>3.0268975739578808E-2</v>
      </c>
      <c r="Q2644" s="52">
        <f>IFERROR(_xll.qlIndexFixing(ONIndex1Y,I2644,TRUE,_xll.ohTrigger(RecalcTrigger,Trigger1Y)),NA())</f>
        <v>2.9935409257202394E-2</v>
      </c>
    </row>
    <row r="2645" spans="2:17" x14ac:dyDescent="0.2">
      <c r="B2645" s="46" t="s">
        <v>51</v>
      </c>
      <c r="D2645" s="49">
        <f>_xll.qlCalendarAdvance(LocalCalendar,$D2644,B2645,"f",FALSE)</f>
        <v>57861</v>
      </c>
      <c r="E2645" s="49">
        <f>_xll.qlInterestRateIndexValueDate(IndexON,D2645)</f>
        <v>57861</v>
      </c>
      <c r="F2645" s="52">
        <f>IFERROR(_xll.qlIndexFixing(IndexON,D2645,TRUE,_xll.ohTrigger(RecalcTrigger,TriggerON)),NA())</f>
        <v>2.5880156545809996E-2</v>
      </c>
      <c r="H2645" s="49">
        <f>_xll.qlCalendarAdvance(IborCalendar,$H2644,B2645,"f",FALSE)</f>
        <v>57846</v>
      </c>
      <c r="I2645" s="49">
        <f>_xll.qlInterestRateIndexValueDate(Index1M,$H2645)</f>
        <v>57850</v>
      </c>
      <c r="J2645" s="52">
        <f>IFERROR(_xll.qlIndexFixing(Index1M,$H2645,TRUE,_xll.ohTrigger(RecalcTrigger,Trigger1M)),NA())</f>
        <v>2.6752318196279355E-2</v>
      </c>
      <c r="K2645" s="52">
        <f>IFERROR(_xll.qlIndexFixing(ONIndex1M,I2645,TRUE,_xll.ohTrigger(RecalcTrigger,Trigger1M)),NA())</f>
        <v>2.6732205130617359E-2</v>
      </c>
      <c r="L2645" s="52">
        <f>IFERROR(_xll.qlIndexFixing(Index3M,H2645,TRUE,_xll.ohTrigger(RecalcTrigger,Trigger3M)),NA())</f>
        <v>2.7945361844592207E-2</v>
      </c>
      <c r="M2645" s="52">
        <f>IFERROR(_xll.qlIndexFixing(ONIndex3M,I2645,TRUE,_xll.ohTrigger(RecalcTrigger,Trigger3M)),NA())</f>
        <v>2.78763248925884E-2</v>
      </c>
      <c r="N2645" s="52">
        <f>IFERROR(_xll.qlIndexFixing(Index6M,$H2645,TRUE,_xll.ohTrigger(RecalcTrigger,Trigger6M)),NA())</f>
        <v>2.8885803611081586E-2</v>
      </c>
      <c r="O2645" s="52">
        <f>IFERROR(_xll.qlIndexFixing(ONIndex6M,I2645,TRUE,_xll.ohTrigger(RecalcTrigger,Trigger6M)),NA())</f>
        <v>2.8734185167804682E-2</v>
      </c>
      <c r="P2645" s="52">
        <f>IFERROR(_xll.qlIndexFixing(Index1Y,$H2645,TRUE,_xll.ohTrigger(RecalcTrigger,Trigger1Y)),NA())</f>
        <v>3.0264329053395364E-2</v>
      </c>
      <c r="Q2645" s="52">
        <f>IFERROR(_xll.qlIndexFixing(ONIndex1Y,I2645,TRUE,_xll.ohTrigger(RecalcTrigger,Trigger1Y)),NA())</f>
        <v>2.9930555891173327E-2</v>
      </c>
    </row>
    <row r="2646" spans="2:17" x14ac:dyDescent="0.2">
      <c r="B2646" s="46" t="s">
        <v>51</v>
      </c>
      <c r="D2646" s="49">
        <f>_xll.qlCalendarAdvance(LocalCalendar,$D2645,B2646,"f",FALSE)</f>
        <v>57868</v>
      </c>
      <c r="E2646" s="49">
        <f>_xll.qlInterestRateIndexValueDate(IndexON,D2646)</f>
        <v>57868</v>
      </c>
      <c r="F2646" s="52">
        <f>IFERROR(_xll.qlIndexFixing(IndexON,D2646,TRUE,_xll.ohTrigger(RecalcTrigger,TriggerON)),NA())</f>
        <v>2.5877772300129109E-2</v>
      </c>
      <c r="H2646" s="49">
        <f>_xll.qlCalendarAdvance(IborCalendar,$H2645,B2646,"f",FALSE)</f>
        <v>57853</v>
      </c>
      <c r="I2646" s="49">
        <f>_xll.qlInterestRateIndexValueDate(Index1M,$H2646)</f>
        <v>57858</v>
      </c>
      <c r="J2646" s="52">
        <f>IFERROR(_xll.qlIndexFixing(Index1M,$H2646,TRUE,_xll.ohTrigger(RecalcTrigger,Trigger1M)),NA())</f>
        <v>2.6747171162612982E-2</v>
      </c>
      <c r="K2646" s="52">
        <f>IFERROR(_xll.qlIndexFixing(ONIndex1M,I2646,TRUE,_xll.ohTrigger(RecalcTrigger,Trigger1M)),NA())</f>
        <v>2.6727039657288287E-2</v>
      </c>
      <c r="L2646" s="52">
        <f>IFERROR(_xll.qlIndexFixing(Index3M,H2646,TRUE,_xll.ohTrigger(RecalcTrigger,Trigger3M)),NA())</f>
        <v>2.7940229677073419E-2</v>
      </c>
      <c r="M2646" s="52">
        <f>IFERROR(_xll.qlIndexFixing(ONIndex3M,I2646,TRUE,_xll.ohTrigger(RecalcTrigger,Trigger3M)),NA())</f>
        <v>2.7871137680408609E-2</v>
      </c>
      <c r="N2646" s="52">
        <f>IFERROR(_xll.qlIndexFixing(Index6M,$H2646,TRUE,_xll.ohTrigger(RecalcTrigger,Trigger6M)),NA())</f>
        <v>2.8881530052250467E-2</v>
      </c>
      <c r="O2646" s="52">
        <f>IFERROR(_xll.qlIndexFixing(ONIndex6M,I2646,TRUE,_xll.ohTrigger(RecalcTrigger,Trigger6M)),NA())</f>
        <v>2.8728965652904392E-2</v>
      </c>
      <c r="P2646" s="52">
        <f>IFERROR(_xll.qlIndexFixing(Index1Y,$H2646,TRUE,_xll.ohTrigger(RecalcTrigger,Trigger1Y)),NA())</f>
        <v>3.0259035309164885E-2</v>
      </c>
      <c r="Q2646" s="52">
        <f>IFERROR(_xll.qlIndexFixing(ONIndex1Y,I2646,TRUE,_xll.ohTrigger(RecalcTrigger,Trigger1Y)),NA())</f>
        <v>2.9925025418853224E-2</v>
      </c>
    </row>
    <row r="2647" spans="2:17" x14ac:dyDescent="0.2">
      <c r="B2647" s="46" t="s">
        <v>51</v>
      </c>
      <c r="D2647" s="49">
        <f>_xll.qlCalendarAdvance(LocalCalendar,$D2646,B2647,"f",FALSE)</f>
        <v>57875</v>
      </c>
      <c r="E2647" s="49">
        <f>_xll.qlInterestRateIndexValueDate(IndexON,D2647)</f>
        <v>57875</v>
      </c>
      <c r="F2647" s="52">
        <f>IFERROR(_xll.qlIndexFixing(IndexON,D2647,TRUE,_xll.ohTrigger(RecalcTrigger,TriggerON)),NA())</f>
        <v>2.5875394520848971E-2</v>
      </c>
      <c r="H2647" s="49">
        <f>_xll.qlCalendarAdvance(IborCalendar,$H2646,B2647,"f",FALSE)</f>
        <v>57860</v>
      </c>
      <c r="I2647" s="49">
        <f>_xll.qlInterestRateIndexValueDate(Index1M,$H2647)</f>
        <v>57864</v>
      </c>
      <c r="J2647" s="52">
        <f>IFERROR(_xll.qlIndexFixing(Index1M,$H2647,TRUE,_xll.ohTrigger(RecalcTrigger,Trigger1M)),NA())</f>
        <v>2.6742648632611221E-2</v>
      </c>
      <c r="K2647" s="52">
        <f>IFERROR(_xll.qlIndexFixing(ONIndex1M,I2647,TRUE,_xll.ohTrigger(RecalcTrigger,Trigger1M)),NA())</f>
        <v>2.6723176012843908E-2</v>
      </c>
      <c r="L2647" s="52">
        <f>IFERROR(_xll.qlIndexFixing(Index3M,H2647,TRUE,_xll.ohTrigger(RecalcTrigger,Trigger3M)),NA())</f>
        <v>2.7936391134476598E-2</v>
      </c>
      <c r="M2647" s="52">
        <f>IFERROR(_xll.qlIndexFixing(ONIndex3M,I2647,TRUE,_xll.ohTrigger(RecalcTrigger,Trigger3M)),NA())</f>
        <v>2.7867257775531229E-2</v>
      </c>
      <c r="N2647" s="52">
        <f>IFERROR(_xll.qlIndexFixing(Index6M,$H2647,TRUE,_xll.ohTrigger(RecalcTrigger,Trigger6M)),NA())</f>
        <v>2.8876031264099884E-2</v>
      </c>
      <c r="O2647" s="52">
        <f>IFERROR(_xll.qlIndexFixing(ONIndex6M,I2647,TRUE,_xll.ohTrigger(RecalcTrigger,Trigger6M)),NA())</f>
        <v>2.8725061467369528E-2</v>
      </c>
      <c r="P2647" s="52">
        <f>IFERROR(_xll.qlIndexFixing(Index1Y,$H2647,TRUE,_xll.ohTrigger(RecalcTrigger,Trigger1Y)),NA())</f>
        <v>3.02550767288172E-2</v>
      </c>
      <c r="Q2647" s="52">
        <f>IFERROR(_xll.qlIndexFixing(ONIndex1Y,I2647,TRUE,_xll.ohTrigger(RecalcTrigger,Trigger1Y)),NA())</f>
        <v>2.9920888926744382E-2</v>
      </c>
    </row>
    <row r="2648" spans="2:17" x14ac:dyDescent="0.2">
      <c r="B2648" s="46" t="s">
        <v>51</v>
      </c>
      <c r="D2648" s="49">
        <f>_xll.qlCalendarAdvance(LocalCalendar,$D2647,B2648,"f",FALSE)</f>
        <v>57882</v>
      </c>
      <c r="E2648" s="49">
        <f>_xll.qlInterestRateIndexValueDate(IndexON,D2648)</f>
        <v>57882</v>
      </c>
      <c r="F2648" s="52">
        <f>IFERROR(_xll.qlIndexFixing(IndexON,D2648,TRUE,_xll.ohTrigger(RecalcTrigger,TriggerON)),NA())</f>
        <v>2.5873023207969581E-2</v>
      </c>
      <c r="H2648" s="49">
        <f>_xll.qlCalendarAdvance(IborCalendar,$H2647,B2648,"f",FALSE)</f>
        <v>57867</v>
      </c>
      <c r="I2648" s="49">
        <f>_xll.qlInterestRateIndexValueDate(Index1M,$H2648)</f>
        <v>57871</v>
      </c>
      <c r="J2648" s="52">
        <f>IFERROR(_xll.qlIndexFixing(Index1M,$H2648,TRUE,_xll.ohTrigger(RecalcTrigger,Trigger1M)),NA())</f>
        <v>2.6738168028662024E-2</v>
      </c>
      <c r="K2648" s="52">
        <f>IFERROR(_xll.qlIndexFixing(ONIndex1M,I2648,TRUE,_xll.ohTrigger(RecalcTrigger,Trigger1M)),NA())</f>
        <v>2.6718679759873964E-2</v>
      </c>
      <c r="L2648" s="52">
        <f>IFERROR(_xll.qlIndexFixing(Index3M,H2648,TRUE,_xll.ohTrigger(RecalcTrigger,Trigger3M)),NA())</f>
        <v>2.7931924299702357E-2</v>
      </c>
      <c r="M2648" s="52">
        <f>IFERROR(_xll.qlIndexFixing(ONIndex3M,I2648,TRUE,_xll.ohTrigger(RecalcTrigger,Trigger3M)),NA())</f>
        <v>2.786274260009769E-2</v>
      </c>
      <c r="N2648" s="52">
        <f>IFERROR(_xll.qlIndexFixing(Index6M,$H2648,TRUE,_xll.ohTrigger(RecalcTrigger,Trigger6M)),NA())</f>
        <v>2.8871582197874068E-2</v>
      </c>
      <c r="O2648" s="52">
        <f>IFERROR(_xll.qlIndexFixing(ONIndex6M,I2648,TRUE,_xll.ohTrigger(RecalcTrigger,Trigger6M)),NA())</f>
        <v>2.8720517906162257E-2</v>
      </c>
      <c r="P2648" s="52">
        <f>IFERROR(_xll.qlIndexFixing(Index1Y,$H2648,TRUE,_xll.ohTrigger(RecalcTrigger,Trigger1Y)),NA())</f>
        <v>3.0250471090049302E-2</v>
      </c>
      <c r="Q2648" s="52">
        <f>IFERROR(_xll.qlIndexFixing(ONIndex1Y,I2648,TRUE,_xll.ohTrigger(RecalcTrigger,Trigger1Y)),NA())</f>
        <v>2.9916075328664249E-2</v>
      </c>
    </row>
    <row r="2649" spans="2:17" x14ac:dyDescent="0.2">
      <c r="B2649" s="46" t="s">
        <v>51</v>
      </c>
      <c r="D2649" s="49">
        <f>_xll.qlCalendarAdvance(LocalCalendar,$D2648,B2649,"f",FALSE)</f>
        <v>57889</v>
      </c>
      <c r="E2649" s="49">
        <f>_xll.qlInterestRateIndexValueDate(IndexON,D2649)</f>
        <v>57889</v>
      </c>
      <c r="F2649" s="52">
        <f>IFERROR(_xll.qlIndexFixing(IndexON,D2649,TRUE,_xll.ohTrigger(RecalcTrigger,TriggerON)),NA())</f>
        <v>2.587065836154423E-2</v>
      </c>
      <c r="H2649" s="49">
        <f>_xll.qlCalendarAdvance(IborCalendar,$H2648,B2649,"f",FALSE)</f>
        <v>57874</v>
      </c>
      <c r="I2649" s="49">
        <f>_xll.qlInterestRateIndexValueDate(Index1M,$H2649)</f>
        <v>57878</v>
      </c>
      <c r="J2649" s="52">
        <f>IFERROR(_xll.qlIndexFixing(Index1M,$H2649,TRUE,_xll.ohTrigger(RecalcTrigger,Trigger1M)),NA())</f>
        <v>2.673369965653638E-2</v>
      </c>
      <c r="K2649" s="52">
        <f>IFERROR(_xll.qlIndexFixing(ONIndex1M,I2649,TRUE,_xll.ohTrigger(RecalcTrigger,Trigger1M)),NA())</f>
        <v>2.6714195710821897E-2</v>
      </c>
      <c r="L2649" s="52">
        <f>IFERROR(_xll.qlIndexFixing(Index3M,H2649,TRUE,_xll.ohTrigger(RecalcTrigger,Trigger3M)),NA())</f>
        <v>2.7927469811729094E-2</v>
      </c>
      <c r="M2649" s="52">
        <f>IFERROR(_xll.qlIndexFixing(ONIndex3M,I2649,TRUE,_xll.ohTrigger(RecalcTrigger,Trigger3M)),NA())</f>
        <v>2.7858239679900976E-2</v>
      </c>
      <c r="N2649" s="52">
        <f>IFERROR(_xll.qlIndexFixing(Index6M,$H2649,TRUE,_xll.ohTrigger(RecalcTrigger,Trigger6M)),NA())</f>
        <v>2.8867145511947884E-2</v>
      </c>
      <c r="O2649" s="52">
        <f>IFERROR(_xll.qlIndexFixing(ONIndex6M,I2649,TRUE,_xll.ohTrigger(RecalcTrigger,Trigger6M)),NA())</f>
        <v>2.8715986537442006E-2</v>
      </c>
      <c r="P2649" s="52">
        <f>IFERROR(_xll.qlIndexFixing(Index1Y,$H2649,TRUE,_xll.ohTrigger(RecalcTrigger,Trigger1Y)),NA())</f>
        <v>3.0245879133380588E-2</v>
      </c>
      <c r="Q2649" s="52">
        <f>IFERROR(_xll.qlIndexFixing(ONIndex1Y,I2649,TRUE,_xll.ohTrigger(RecalcTrigger,Trigger1Y)),NA())</f>
        <v>2.991127498630064E-2</v>
      </c>
    </row>
    <row r="2650" spans="2:17" x14ac:dyDescent="0.2">
      <c r="B2650" s="46" t="s">
        <v>51</v>
      </c>
      <c r="D2650" s="49">
        <f>_xll.qlCalendarAdvance(LocalCalendar,$D2649,B2650,"f",FALSE)</f>
        <v>57896</v>
      </c>
      <c r="E2650" s="49">
        <f>_xll.qlInterestRateIndexValueDate(IndexON,D2650)</f>
        <v>57896</v>
      </c>
      <c r="F2650" s="52">
        <f>IFERROR(_xll.qlIndexFixing(IndexON,D2650,TRUE,_xll.ohTrigger(RecalcTrigger,TriggerON)),NA())</f>
        <v>2.5868299981546272E-2</v>
      </c>
      <c r="H2650" s="49">
        <f>_xll.qlCalendarAdvance(IborCalendar,$H2649,B2650,"f",FALSE)</f>
        <v>57881</v>
      </c>
      <c r="I2650" s="49">
        <f>_xll.qlInterestRateIndexValueDate(Index1M,$H2650)</f>
        <v>57885</v>
      </c>
      <c r="J2650" s="52">
        <f>IFERROR(_xll.qlIndexFixing(Index1M,$H2650,TRUE,_xll.ohTrigger(RecalcTrigger,Trigger1M)),NA())</f>
        <v>2.6729243516202317E-2</v>
      </c>
      <c r="K2650" s="52">
        <f>IFERROR(_xll.qlIndexFixing(ONIndex1M,I2650,TRUE,_xll.ohTrigger(RecalcTrigger,Trigger1M)),NA())</f>
        <v>2.6709723865607771E-2</v>
      </c>
      <c r="L2650" s="52">
        <f>IFERROR(_xll.qlIndexFixing(Index3M,H2650,TRUE,_xll.ohTrigger(RecalcTrigger,Trigger3M)),NA())</f>
        <v>2.7923027670511621E-2</v>
      </c>
      <c r="M2650" s="52">
        <f>IFERROR(_xll.qlIndexFixing(ONIndex3M,I2650,TRUE,_xll.ohTrigger(RecalcTrigger,Trigger3M)),NA())</f>
        <v>2.7853749014781215E-2</v>
      </c>
      <c r="N2650" s="52">
        <f>IFERROR(_xll.qlIndexFixing(Index6M,$H2650,TRUE,_xll.ohTrigger(RecalcTrigger,Trigger6M)),NA())</f>
        <v>2.8862721206237455E-2</v>
      </c>
      <c r="O2650" s="52">
        <f>IFERROR(_xll.qlIndexFixing(ONIndex6M,I2650,TRUE,_xll.ohTrigger(RecalcTrigger,Trigger6M)),NA())</f>
        <v>2.8711467361048904E-2</v>
      </c>
      <c r="P2650" s="52">
        <f>IFERROR(_xll.qlIndexFixing(Index1Y,$H2650,TRUE,_xll.ohTrigger(RecalcTrigger,Trigger1Y)),NA())</f>
        <v>3.0241300858626211E-2</v>
      </c>
      <c r="Q2650" s="52">
        <f>IFERROR(_xll.qlIndexFixing(ONIndex1Y,I2650,TRUE,_xll.ohTrigger(RecalcTrigger,Trigger1Y)),NA())</f>
        <v>2.9906487899813428E-2</v>
      </c>
    </row>
    <row r="2651" spans="2:17" x14ac:dyDescent="0.2">
      <c r="B2651" s="46" t="s">
        <v>51</v>
      </c>
      <c r="D2651" s="49">
        <f>_xll.qlCalendarAdvance(LocalCalendar,$D2650,B2651,"f",FALSE)</f>
        <v>57903</v>
      </c>
      <c r="E2651" s="49">
        <f>_xll.qlInterestRateIndexValueDate(IndexON,D2651)</f>
        <v>57903</v>
      </c>
      <c r="F2651" s="52">
        <f>IFERROR(_xll.qlIndexFixing(IndexON,D2651,TRUE,_xll.ohTrigger(RecalcTrigger,TriggerON)),NA())</f>
        <v>2.5865948067975708E-2</v>
      </c>
      <c r="H2651" s="49">
        <f>_xll.qlCalendarAdvance(IborCalendar,$H2650,B2651,"f",FALSE)</f>
        <v>57888</v>
      </c>
      <c r="I2651" s="49">
        <f>_xll.qlInterestRateIndexValueDate(Index1M,$H2651)</f>
        <v>57892</v>
      </c>
      <c r="J2651" s="52">
        <f>IFERROR(_xll.qlIndexFixing(Index1M,$H2651,TRUE,_xll.ohTrigger(RecalcTrigger,Trigger1M)),NA())</f>
        <v>2.6725474518699232E-2</v>
      </c>
      <c r="K2651" s="52">
        <f>IFERROR(_xll.qlIndexFixing(ONIndex1M,I2651,TRUE,_xll.ohTrigger(RecalcTrigger,Trigger1M)),NA())</f>
        <v>2.6705264224391456E-2</v>
      </c>
      <c r="L2651" s="52">
        <f>IFERROR(_xll.qlIndexFixing(Index3M,H2651,TRUE,_xll.ohTrigger(RecalcTrigger,Trigger3M)),NA())</f>
        <v>2.7918597876011707E-2</v>
      </c>
      <c r="M2651" s="52">
        <f>IFERROR(_xll.qlIndexFixing(ONIndex3M,I2651,TRUE,_xll.ohTrigger(RecalcTrigger,Trigger3M)),NA())</f>
        <v>2.7849270605218024E-2</v>
      </c>
      <c r="N2651" s="52">
        <f>IFERROR(_xll.qlIndexFixing(Index6M,$H2651,TRUE,_xll.ohTrigger(RecalcTrigger,Trigger6M)),NA())</f>
        <v>2.8859989890755132E-2</v>
      </c>
      <c r="O2651" s="52">
        <f>IFERROR(_xll.qlIndexFixing(ONIndex6M,I2651,TRUE,_xll.ohTrigger(RecalcTrigger,Trigger6M)),NA())</f>
        <v>2.8706960377302693E-2</v>
      </c>
      <c r="P2651" s="52">
        <f>IFERROR(_xll.qlIndexFixing(Index1Y,$H2651,TRUE,_xll.ohTrigger(RecalcTrigger,Trigger1Y)),NA())</f>
        <v>3.0236736265601118E-2</v>
      </c>
      <c r="Q2651" s="52">
        <f>IFERROR(_xll.qlIndexFixing(ONIndex1Y,I2651,TRUE,_xll.ohTrigger(RecalcTrigger,Trigger1Y)),NA())</f>
        <v>2.9901714069362484E-2</v>
      </c>
    </row>
    <row r="2652" spans="2:17" x14ac:dyDescent="0.2">
      <c r="B2652" s="46" t="s">
        <v>51</v>
      </c>
      <c r="D2652" s="49">
        <f>_xll.qlCalendarAdvance(LocalCalendar,$D2651,B2652,"f",FALSE)</f>
        <v>57910</v>
      </c>
      <c r="E2652" s="49">
        <f>_xll.qlInterestRateIndexValueDate(IndexON,D2652)</f>
        <v>57910</v>
      </c>
      <c r="F2652" s="52">
        <f>IFERROR(_xll.qlIndexFixing(IndexON,D2652,TRUE,_xll.ohTrigger(RecalcTrigger,TriggerON)),NA())</f>
        <v>2.5863602620832538E-2</v>
      </c>
      <c r="H2652" s="49">
        <f>_xll.qlCalendarAdvance(IborCalendar,$H2651,B2652,"f",FALSE)</f>
        <v>57895</v>
      </c>
      <c r="I2652" s="49">
        <f>_xll.qlInterestRateIndexValueDate(Index1M,$H2652)</f>
        <v>57899</v>
      </c>
      <c r="J2652" s="52">
        <f>IFERROR(_xll.qlIndexFixing(Index1M,$H2652,TRUE,_xll.ohTrigger(RecalcTrigger,Trigger1M)),NA())</f>
        <v>2.6721043387090495E-2</v>
      </c>
      <c r="K2652" s="52">
        <f>IFERROR(_xll.qlIndexFixing(ONIndex1M,I2652,TRUE,_xll.ohTrigger(RecalcTrigger,Trigger1M)),NA())</f>
        <v>2.6700816787172954E-2</v>
      </c>
      <c r="L2652" s="52">
        <f>IFERROR(_xll.qlIndexFixing(Index3M,H2652,TRUE,_xll.ohTrigger(RecalcTrigger,Trigger3M)),NA())</f>
        <v>2.7914180428185047E-2</v>
      </c>
      <c r="M2652" s="52">
        <f>IFERROR(_xll.qlIndexFixing(ONIndex3M,I2652,TRUE,_xll.ohTrigger(RecalcTrigger,Trigger3M)),NA())</f>
        <v>2.7844804450811722E-2</v>
      </c>
      <c r="N2652" s="52">
        <f>IFERROR(_xll.qlIndexFixing(Index6M,$H2652,TRUE,_xll.ohTrigger(RecalcTrigger,Trigger6M)),NA())</f>
        <v>2.8854750526490901E-2</v>
      </c>
      <c r="O2652" s="52">
        <f>IFERROR(_xll.qlIndexFixing(ONIndex6M,I2652,TRUE,_xll.ohTrigger(RecalcTrigger,Trigger6M)),NA())</f>
        <v>2.8702465586043502E-2</v>
      </c>
      <c r="P2652" s="52">
        <f>IFERROR(_xll.qlIndexFixing(Index1Y,$H2652,TRUE,_xll.ohTrigger(RecalcTrigger,Trigger1Y)),NA())</f>
        <v>3.0232185354121567E-2</v>
      </c>
      <c r="Q2652" s="52">
        <f>IFERROR(_xll.qlIndexFixing(ONIndex1Y,I2652,TRUE,_xll.ohTrigger(RecalcTrigger,Trigger1Y)),NA())</f>
        <v>2.9896953494947809E-2</v>
      </c>
    </row>
    <row r="2653" spans="2:17" x14ac:dyDescent="0.2">
      <c r="B2653" s="46" t="s">
        <v>51</v>
      </c>
      <c r="D2653" s="49">
        <f>_xll.qlCalendarAdvance(LocalCalendar,$D2652,B2653,"f",FALSE)</f>
        <v>57917</v>
      </c>
      <c r="E2653" s="49">
        <f>_xll.qlInterestRateIndexValueDate(IndexON,D2653)</f>
        <v>57917</v>
      </c>
      <c r="F2653" s="52">
        <f>IFERROR(_xll.qlIndexFixing(IndexON,D2653,TRUE,_xll.ohTrigger(RecalcTrigger,TriggerON)),NA())</f>
        <v>2.586126364006347E-2</v>
      </c>
      <c r="H2653" s="49">
        <f>_xll.qlCalendarAdvance(IborCalendar,$H2652,B2653,"f",FALSE)</f>
        <v>57902</v>
      </c>
      <c r="I2653" s="49">
        <f>_xll.qlInterestRateIndexValueDate(Index1M,$H2653)</f>
        <v>57906</v>
      </c>
      <c r="J2653" s="52">
        <f>IFERROR(_xll.qlIndexFixing(Index1M,$H2653,TRUE,_xll.ohTrigger(RecalcTrigger,Trigger1M)),NA())</f>
        <v>2.6716624488204981E-2</v>
      </c>
      <c r="K2653" s="52">
        <f>IFERROR(_xll.qlIndexFixing(ONIndex1M,I2653,TRUE,_xll.ohTrigger(RecalcTrigger,Trigger1M)),NA())</f>
        <v>2.6696381553712456E-2</v>
      </c>
      <c r="L2653" s="52">
        <f>IFERROR(_xll.qlIndexFixing(Index3M,H2653,TRUE,_xll.ohTrigger(RecalcTrigger,Trigger3M)),NA())</f>
        <v>2.7909775326993402E-2</v>
      </c>
      <c r="M2653" s="52">
        <f>IFERROR(_xll.qlIndexFixing(ONIndex3M,I2653,TRUE,_xll.ohTrigger(RecalcTrigger,Trigger3M)),NA())</f>
        <v>2.7840350551722182E-2</v>
      </c>
      <c r="N2653" s="52">
        <f>IFERROR(_xll.qlIndexFixing(Index6M,$H2653,TRUE,_xll.ohTrigger(RecalcTrigger,Trigger6M)),NA())</f>
        <v>2.885036389622014E-2</v>
      </c>
      <c r="O2653" s="52">
        <f>IFERROR(_xll.qlIndexFixing(ONIndex6M,I2653,TRUE,_xll.ohTrigger(RecalcTrigger,Trigger6M)),NA())</f>
        <v>2.8697982987271331E-2</v>
      </c>
      <c r="P2653" s="52">
        <f>IFERROR(_xll.qlIndexFixing(Index1Y,$H2653,TRUE,_xll.ohTrigger(RecalcTrigger,Trigger1Y)),NA())</f>
        <v>3.022764812400381E-2</v>
      </c>
      <c r="Q2653" s="52">
        <f>IFERROR(_xll.qlIndexFixing(ONIndex1Y,I2653,TRUE,_xll.ohTrigger(RecalcTrigger,Trigger1Y)),NA())</f>
        <v>2.9892206176249658E-2</v>
      </c>
    </row>
    <row r="2654" spans="2:17" x14ac:dyDescent="0.2">
      <c r="B2654" s="46" t="s">
        <v>51</v>
      </c>
      <c r="D2654" s="49">
        <f>_xll.qlCalendarAdvance(LocalCalendar,$D2653,B2654,"f",FALSE)</f>
        <v>57924</v>
      </c>
      <c r="E2654" s="49">
        <f>_xll.qlInterestRateIndexValueDate(IndexON,D2654)</f>
        <v>57924</v>
      </c>
      <c r="F2654" s="52">
        <f>IFERROR(_xll.qlIndexFixing(IndexON,D2654,TRUE,_xll.ohTrigger(RecalcTrigger,TriggerON)),NA())</f>
        <v>2.5858931125775086E-2</v>
      </c>
      <c r="H2654" s="49">
        <f>_xll.qlCalendarAdvance(IborCalendar,$H2653,B2654,"f",FALSE)</f>
        <v>57909</v>
      </c>
      <c r="I2654" s="49">
        <f>_xll.qlInterestRateIndexValueDate(Index1M,$H2654)</f>
        <v>57913</v>
      </c>
      <c r="J2654" s="52">
        <f>IFERROR(_xll.qlIndexFixing(Index1M,$H2654,TRUE,_xll.ohTrigger(RecalcTrigger,Trigger1M)),NA())</f>
        <v>2.6712217822027217E-2</v>
      </c>
      <c r="K2654" s="52">
        <f>IFERROR(_xll.qlIndexFixing(ONIndex1M,I2654,TRUE,_xll.ohTrigger(RecalcTrigger,Trigger1M)),NA())</f>
        <v>2.669195852424977E-2</v>
      </c>
      <c r="L2654" s="52">
        <f>IFERROR(_xll.qlIndexFixing(Index3M,H2654,TRUE,_xll.ohTrigger(RecalcTrigger,Trigger3M)),NA())</f>
        <v>2.7905382572390728E-2</v>
      </c>
      <c r="M2654" s="52">
        <f>IFERROR(_xll.qlIndexFixing(ONIndex3M,I2654,TRUE,_xll.ohTrigger(RecalcTrigger,Trigger3M)),NA())</f>
        <v>2.7835908907709594E-2</v>
      </c>
      <c r="N2654" s="52">
        <f>IFERROR(_xll.qlIndexFixing(Index6M,$H2654,TRUE,_xll.ohTrigger(RecalcTrigger,Trigger6M)),NA())</f>
        <v>2.884598964686784E-2</v>
      </c>
      <c r="O2654" s="52">
        <f>IFERROR(_xll.qlIndexFixing(ONIndex6M,I2654,TRUE,_xll.ohTrigger(RecalcTrigger,Trigger6M)),NA())</f>
        <v>2.8693512580906244E-2</v>
      </c>
      <c r="P2654" s="52">
        <f>IFERROR(_xll.qlIndexFixing(Index1Y,$H2654,TRUE,_xll.ohTrigger(RecalcTrigger,Trigger1Y)),NA())</f>
        <v>3.0223124575064767E-2</v>
      </c>
      <c r="Q2654" s="52">
        <f>IFERROR(_xll.qlIndexFixing(ONIndex1Y,I2654,TRUE,_xll.ohTrigger(RecalcTrigger,Trigger1Y)),NA())</f>
        <v>2.9887472113587776E-2</v>
      </c>
    </row>
    <row r="2655" spans="2:17" x14ac:dyDescent="0.2">
      <c r="B2655" s="46" t="s">
        <v>51</v>
      </c>
      <c r="D2655" s="49">
        <f>_xll.qlCalendarAdvance(LocalCalendar,$D2654,B2655,"f",FALSE)</f>
        <v>57931</v>
      </c>
      <c r="E2655" s="49">
        <f>_xll.qlInterestRateIndexValueDate(IndexON,D2655)</f>
        <v>57931</v>
      </c>
      <c r="F2655" s="52">
        <f>IFERROR(_xll.qlIndexFixing(IndexON,D2655,TRUE,_xll.ohTrigger(RecalcTrigger,TriggerON)),NA())</f>
        <v>2.5856605077914097E-2</v>
      </c>
      <c r="H2655" s="49">
        <f>_xll.qlCalendarAdvance(IborCalendar,$H2654,B2655,"f",FALSE)</f>
        <v>57916</v>
      </c>
      <c r="I2655" s="49">
        <f>_xll.qlInterestRateIndexValueDate(Index1M,$H2655)</f>
        <v>57920</v>
      </c>
      <c r="J2655" s="52">
        <f>IFERROR(_xll.qlIndexFixing(Index1M,$H2655,TRUE,_xll.ohTrigger(RecalcTrigger,Trigger1M)),NA())</f>
        <v>2.6707823388544306E-2</v>
      </c>
      <c r="K2655" s="52">
        <f>IFERROR(_xll.qlIndexFixing(ONIndex1M,I2655,TRUE,_xll.ohTrigger(RecalcTrigger,Trigger1M)),NA())</f>
        <v>2.6687547698784897E-2</v>
      </c>
      <c r="L2655" s="52">
        <f>IFERROR(_xll.qlIndexFixing(Index3M,H2655,TRUE,_xll.ohTrigger(RecalcTrigger,Trigger3M)),NA())</f>
        <v>2.790100216433879E-2</v>
      </c>
      <c r="M2655" s="52">
        <f>IFERROR(_xll.qlIndexFixing(ONIndex3M,I2655,TRUE,_xll.ohTrigger(RecalcTrigger,Trigger3M)),NA())</f>
        <v>2.7831479519173641E-2</v>
      </c>
      <c r="N2655" s="52">
        <f>IFERROR(_xll.qlIndexFixing(Index6M,$H2655,TRUE,_xll.ohTrigger(RecalcTrigger,Trigger6M)),NA())</f>
        <v>2.8841627778355805E-2</v>
      </c>
      <c r="O2655" s="52">
        <f>IFERROR(_xll.qlIndexFixing(ONIndex6M,I2655,TRUE,_xll.ohTrigger(RecalcTrigger,Trigger6M)),NA())</f>
        <v>2.8689054367188049E-2</v>
      </c>
      <c r="P2655" s="52">
        <f>IFERROR(_xll.qlIndexFixing(Index1Y,$H2655,TRUE,_xll.ohTrigger(RecalcTrigger,Trigger1Y)),NA())</f>
        <v>3.021861470712222E-2</v>
      </c>
      <c r="Q2655" s="52">
        <f>IFERROR(_xll.qlIndexFixing(ONIndex1Y,I2655,TRUE,_xll.ohTrigger(RecalcTrigger,Trigger1Y)),NA())</f>
        <v>2.9882751306802291E-2</v>
      </c>
    </row>
    <row r="2656" spans="2:17" x14ac:dyDescent="0.2">
      <c r="B2656" s="46" t="s">
        <v>51</v>
      </c>
      <c r="D2656" s="49">
        <f>_xll.qlCalendarAdvance(LocalCalendar,$D2655,B2656,"f",FALSE)</f>
        <v>57938</v>
      </c>
      <c r="E2656" s="49">
        <f>_xll.qlInterestRateIndexValueDate(IndexON,D2656)</f>
        <v>57938</v>
      </c>
      <c r="F2656" s="52">
        <f>IFERROR(_xll.qlIndexFixing(IndexON,D2656,TRUE,_xll.ohTrigger(RecalcTrigger,TriggerON)),NA())</f>
        <v>2.5854285496400564E-2</v>
      </c>
      <c r="H2656" s="49">
        <f>_xll.qlCalendarAdvance(IborCalendar,$H2655,B2656,"f",FALSE)</f>
        <v>57923</v>
      </c>
      <c r="I2656" s="49">
        <f>_xll.qlInterestRateIndexValueDate(Index1M,$H2656)</f>
        <v>57927</v>
      </c>
      <c r="J2656" s="52">
        <f>IFERROR(_xll.qlIndexFixing(Index1M,$H2656,TRUE,_xll.ohTrigger(RecalcTrigger,Trigger1M)),NA())</f>
        <v>2.6703441187735627E-2</v>
      </c>
      <c r="K2656" s="52">
        <f>IFERROR(_xll.qlIndexFixing(ONIndex1M,I2656,TRUE,_xll.ohTrigger(RecalcTrigger,Trigger1M)),NA())</f>
        <v>2.6683149077157964E-2</v>
      </c>
      <c r="L2656" s="52">
        <f>IFERROR(_xll.qlIndexFixing(Index3M,H2656,TRUE,_xll.ohTrigger(RecalcTrigger,Trigger3M)),NA())</f>
        <v>2.7896634102798492E-2</v>
      </c>
      <c r="M2656" s="52">
        <f>IFERROR(_xll.qlIndexFixing(ONIndex3M,I2656,TRUE,_xll.ohTrigger(RecalcTrigger,Trigger3M)),NA())</f>
        <v>2.7827062385954449E-2</v>
      </c>
      <c r="N2656" s="52">
        <f>IFERROR(_xll.qlIndexFixing(Index6M,$H2656,TRUE,_xll.ohTrigger(RecalcTrigger,Trigger6M)),NA())</f>
        <v>2.8837278290599323E-2</v>
      </c>
      <c r="O2656" s="52">
        <f>IFERROR(_xll.qlIndexFixing(ONIndex6M,I2656,TRUE,_xll.ohTrigger(RecalcTrigger,Trigger6M)),NA())</f>
        <v>2.8684608345876939E-2</v>
      </c>
      <c r="P2656" s="52">
        <f>IFERROR(_xll.qlIndexFixing(Index1Y,$H2656,TRUE,_xll.ohTrigger(RecalcTrigger,Trigger1Y)),NA())</f>
        <v>3.0214118519993966E-2</v>
      </c>
      <c r="Q2656" s="52">
        <f>IFERROR(_xll.qlIndexFixing(ONIndex1Y,I2656,TRUE,_xll.ohTrigger(RecalcTrigger,Trigger1Y)),NA())</f>
        <v>2.9878043755893202E-2</v>
      </c>
    </row>
    <row r="2657" spans="2:17" x14ac:dyDescent="0.2">
      <c r="B2657" s="46" t="s">
        <v>51</v>
      </c>
      <c r="D2657" s="49">
        <f>_xll.qlCalendarAdvance(LocalCalendar,$D2656,B2657,"f",FALSE)</f>
        <v>57945</v>
      </c>
      <c r="E2657" s="49">
        <f>_xll.qlInterestRateIndexValueDate(IndexON,D2657)</f>
        <v>57945</v>
      </c>
      <c r="F2657" s="52">
        <f>IFERROR(_xll.qlIndexFixing(IndexON,D2657,TRUE,_xll.ohTrigger(RecalcTrigger,TriggerON)),NA())</f>
        <v>2.5851972381367716E-2</v>
      </c>
      <c r="H2657" s="49">
        <f>_xll.qlCalendarAdvance(IborCalendar,$H2656,B2657,"f",FALSE)</f>
        <v>57930</v>
      </c>
      <c r="I2657" s="49">
        <f>_xll.qlInterestRateIndexValueDate(Index1M,$H2657)</f>
        <v>57934</v>
      </c>
      <c r="J2657" s="52">
        <f>IFERROR(_xll.qlIndexFixing(Index1M,$H2657,TRUE,_xll.ohTrigger(RecalcTrigger,Trigger1M)),NA())</f>
        <v>2.669907121959602E-2</v>
      </c>
      <c r="K2657" s="52">
        <f>IFERROR(_xll.qlIndexFixing(ONIndex1M,I2657,TRUE,_xll.ohTrigger(RecalcTrigger,Trigger1M)),NA())</f>
        <v>2.6678762659368971E-2</v>
      </c>
      <c r="L2657" s="52">
        <f>IFERROR(_xll.qlIndexFixing(Index3M,H2657,TRUE,_xll.ohTrigger(RecalcTrigger,Trigger3M)),NA())</f>
        <v>2.7892278387723783E-2</v>
      </c>
      <c r="M2657" s="52">
        <f>IFERROR(_xll.qlIndexFixing(ONIndex3M,I2657,TRUE,_xll.ohTrigger(RecalcTrigger,Trigger3M)),NA())</f>
        <v>2.7822657507972082E-2</v>
      </c>
      <c r="N2657" s="52">
        <f>IFERROR(_xll.qlIndexFixing(Index6M,$H2657,TRUE,_xll.ohTrigger(RecalcTrigger,Trigger6M)),NA())</f>
        <v>2.8832941183518888E-2</v>
      </c>
      <c r="O2657" s="52">
        <f>IFERROR(_xll.qlIndexFixing(ONIndex6M,I2657,TRUE,_xll.ohTrigger(RecalcTrigger,Trigger6M)),NA())</f>
        <v>2.8680174517132784E-2</v>
      </c>
      <c r="P2657" s="52">
        <f>IFERROR(_xll.qlIndexFixing(Index1Y,$H2657,TRUE,_xll.ohTrigger(RecalcTrigger,Trigger1Y)),NA())</f>
        <v>3.0209636013499106E-2</v>
      </c>
      <c r="Q2657" s="52">
        <f>IFERROR(_xll.qlIndexFixing(ONIndex1Y,I2657,TRUE,_xll.ohTrigger(RecalcTrigger,Trigger1Y)),NA())</f>
        <v>2.9873349461020382E-2</v>
      </c>
    </row>
    <row r="2658" spans="2:17" x14ac:dyDescent="0.2">
      <c r="B2658" s="46" t="s">
        <v>51</v>
      </c>
      <c r="D2658" s="49">
        <f>_xll.qlCalendarAdvance(LocalCalendar,$D2657,B2658,"f",FALSE)</f>
        <v>57952</v>
      </c>
      <c r="E2658" s="49">
        <f>_xll.qlInterestRateIndexValueDate(IndexON,D2658)</f>
        <v>57952</v>
      </c>
      <c r="F2658" s="52">
        <f>IFERROR(_xll.qlIndexFixing(IndexON,D2658,TRUE,_xll.ohTrigger(RecalcTrigger,TriggerON)),NA())</f>
        <v>2.5850429264613339E-2</v>
      </c>
      <c r="H2658" s="49">
        <f>_xll.qlCalendarAdvance(IborCalendar,$H2657,B2658,"f",FALSE)</f>
        <v>57937</v>
      </c>
      <c r="I2658" s="49">
        <f>_xll.qlInterestRateIndexValueDate(Index1M,$H2658)</f>
        <v>57941</v>
      </c>
      <c r="J2658" s="52">
        <f>IFERROR(_xll.qlIndexFixing(Index1M,$H2658,TRUE,_xll.ohTrigger(RecalcTrigger,Trigger1M)),NA())</f>
        <v>2.6694713484110011E-2</v>
      </c>
      <c r="K2658" s="52">
        <f>IFERROR(_xll.qlIndexFixing(ONIndex1M,I2658,TRUE,_xll.ohTrigger(RecalcTrigger,Trigger1M)),NA())</f>
        <v>2.667438844557779E-2</v>
      </c>
      <c r="L2658" s="52">
        <f>IFERROR(_xll.qlIndexFixing(Index3M,H2658,TRUE,_xll.ohTrigger(RecalcTrigger,Trigger3M)),NA())</f>
        <v>2.7887935019076434E-2</v>
      </c>
      <c r="M2658" s="52">
        <f>IFERROR(_xll.qlIndexFixing(ONIndex3M,I2658,TRUE,_xll.ohTrigger(RecalcTrigger,Trigger3M)),NA())</f>
        <v>2.7818264885146604E-2</v>
      </c>
      <c r="N2658" s="52">
        <f>IFERROR(_xll.qlIndexFixing(Index6M,$H2658,TRUE,_xll.ohTrigger(RecalcTrigger,Trigger6M)),NA())</f>
        <v>2.8828616457034134E-2</v>
      </c>
      <c r="O2658" s="52">
        <f>IFERROR(_xll.qlIndexFixing(ONIndex6M,I2658,TRUE,_xll.ohTrigger(RecalcTrigger,Trigger6M)),NA())</f>
        <v>2.8675752881035521E-2</v>
      </c>
      <c r="P2658" s="52">
        <f>IFERROR(_xll.qlIndexFixing(Index1Y,$H2658,TRUE,_xll.ohTrigger(RecalcTrigger,Trigger1Y)),NA())</f>
        <v>3.0205167187456302E-2</v>
      </c>
      <c r="Q2658" s="52">
        <f>IFERROR(_xll.qlIndexFixing(ONIndex1Y,I2658,TRUE,_xll.ohTrigger(RecalcTrigger,Trigger1Y)),NA())</f>
        <v>2.9868668422023958E-2</v>
      </c>
    </row>
    <row r="2659" spans="2:17" x14ac:dyDescent="0.2">
      <c r="B2659" s="46" t="s">
        <v>51</v>
      </c>
      <c r="D2659" s="49">
        <f>_xll.qlCalendarAdvance(LocalCalendar,$D2658,B2659,"f",FALSE)</f>
        <v>57959</v>
      </c>
      <c r="E2659" s="49">
        <f>_xll.qlInterestRateIndexValueDate(IndexON,D2659)</f>
        <v>57959</v>
      </c>
      <c r="F2659" s="52">
        <f>IFERROR(_xll.qlIndexFixing(IndexON,D2659,TRUE,_xll.ohTrigger(RecalcTrigger,TriggerON)),NA())</f>
        <v>2.5847365550557555E-2</v>
      </c>
      <c r="H2659" s="49">
        <f>_xll.qlCalendarAdvance(IborCalendar,$H2658,B2659,"f",FALSE)</f>
        <v>57944</v>
      </c>
      <c r="I2659" s="49">
        <f>_xll.qlInterestRateIndexValueDate(Index1M,$H2659)</f>
        <v>57949</v>
      </c>
      <c r="J2659" s="52">
        <f>IFERROR(_xll.qlIndexFixing(Index1M,$H2659,TRUE,_xll.ohTrigger(RecalcTrigger,Trigger1M)),NA())</f>
        <v>2.6689748193719554E-2</v>
      </c>
      <c r="K2659" s="52">
        <f>IFERROR(_xll.qlIndexFixing(ONIndex1M,I2659,TRUE,_xll.ohTrigger(RecalcTrigger,Trigger1M)),NA())</f>
        <v>2.6669404287611442E-2</v>
      </c>
      <c r="L2659" s="52">
        <f>IFERROR(_xll.qlIndexFixing(Index3M,H2659,TRUE,_xll.ohTrigger(RecalcTrigger,Trigger3M)),NA())</f>
        <v>2.7882986287217349E-2</v>
      </c>
      <c r="M2659" s="52">
        <f>IFERROR(_xll.qlIndexFixing(ONIndex3M,I2659,TRUE,_xll.ohTrigger(RecalcTrigger,Trigger3M)),NA())</f>
        <v>2.7813259751319208E-2</v>
      </c>
      <c r="N2659" s="52">
        <f>IFERROR(_xll.qlIndexFixing(Index6M,$H2659,TRUE,_xll.ohTrigger(RecalcTrigger,Trigger6M)),NA())</f>
        <v>2.8823689072287391E-2</v>
      </c>
      <c r="O2659" s="52">
        <f>IFERROR(_xll.qlIndexFixing(ONIndex6M,I2659,TRUE,_xll.ohTrigger(RecalcTrigger,Trigger6M)),NA())</f>
        <v>2.8670714512113449E-2</v>
      </c>
      <c r="P2659" s="52">
        <f>IFERROR(_xll.qlIndexFixing(Index1Y,$H2659,TRUE,_xll.ohTrigger(RecalcTrigger,Trigger1Y)),NA())</f>
        <v>3.0200076709036142E-2</v>
      </c>
      <c r="Q2659" s="52">
        <f>IFERROR(_xll.qlIndexFixing(ONIndex1Y,I2659,TRUE,_xll.ohTrigger(RecalcTrigger,Trigger1Y)),NA())</f>
        <v>2.9863334894884019E-2</v>
      </c>
    </row>
    <row r="2660" spans="2:17" x14ac:dyDescent="0.2">
      <c r="B2660" s="46" t="s">
        <v>51</v>
      </c>
      <c r="D2660" s="49">
        <f>_xll.qlCalendarAdvance(LocalCalendar,$D2659,B2660,"f",FALSE)</f>
        <v>57966</v>
      </c>
      <c r="E2660" s="49">
        <f>_xll.qlInterestRateIndexValueDate(IndexON,D2660)</f>
        <v>57966</v>
      </c>
      <c r="F2660" s="52">
        <f>IFERROR(_xll.qlIndexFixing(IndexON,D2660,TRUE,_xll.ohTrigger(RecalcTrigger,TriggerON)),NA())</f>
        <v>2.5845071834726951E-2</v>
      </c>
      <c r="H2660" s="49">
        <f>_xll.qlCalendarAdvance(IborCalendar,$H2659,B2660,"f",FALSE)</f>
        <v>57951</v>
      </c>
      <c r="I2660" s="49">
        <f>_xll.qlInterestRateIndexValueDate(Index1M,$H2660)</f>
        <v>57956</v>
      </c>
      <c r="J2660" s="52">
        <f>IFERROR(_xll.qlIndexFixing(Index1M,$H2660,TRUE,_xll.ohTrigger(RecalcTrigger,Trigger1M)),NA())</f>
        <v>2.6684736739961856E-2</v>
      </c>
      <c r="K2660" s="52">
        <f>IFERROR(_xll.qlIndexFixing(ONIndex1M,I2660,TRUE,_xll.ohTrigger(RecalcTrigger,Trigger1M)),NA())</f>
        <v>2.6665056225221306E-2</v>
      </c>
      <c r="L2660" s="52">
        <f>IFERROR(_xll.qlIndexFixing(Index3M,H2660,TRUE,_xll.ohTrigger(RecalcTrigger,Trigger3M)),NA())</f>
        <v>2.7877898482072172E-2</v>
      </c>
      <c r="M2660" s="52">
        <f>IFERROR(_xll.qlIndexFixing(ONIndex3M,I2660,TRUE,_xll.ohTrigger(RecalcTrigger,Trigger3M)),NA())</f>
        <v>2.7808893390046663E-2</v>
      </c>
      <c r="N2660" s="52">
        <f>IFERROR(_xll.qlIndexFixing(Index6M,$H2660,TRUE,_xll.ohTrigger(RecalcTrigger,Trigger6M)),NA())</f>
        <v>2.8816855626082612E-2</v>
      </c>
      <c r="O2660" s="52">
        <f>IFERROR(_xll.qlIndexFixing(ONIndex6M,I2660,TRUE,_xll.ohTrigger(RecalcTrigger,Trigger6M)),NA())</f>
        <v>2.8666319002716989E-2</v>
      </c>
      <c r="P2660" s="52">
        <f>IFERROR(_xll.qlIndexFixing(Index1Y,$H2660,TRUE,_xll.ohTrigger(RecalcTrigger,Trigger1Y)),NA())</f>
        <v>3.0195637197641803E-2</v>
      </c>
      <c r="Q2660" s="52">
        <f>IFERROR(_xll.qlIndexFixing(ONIndex1Y,I2660,TRUE,_xll.ohTrigger(RecalcTrigger,Trigger1Y)),NA())</f>
        <v>2.985868226148547E-2</v>
      </c>
    </row>
    <row r="2661" spans="2:17" x14ac:dyDescent="0.2">
      <c r="B2661" s="46" t="s">
        <v>51</v>
      </c>
      <c r="D2661" s="49">
        <f>_xll.qlCalendarAdvance(LocalCalendar,$D2660,B2661,"f",FALSE)</f>
        <v>57973</v>
      </c>
      <c r="E2661" s="49">
        <f>_xll.qlInterestRateIndexValueDate(IndexON,D2661)</f>
        <v>57973</v>
      </c>
      <c r="F2661" s="52">
        <f>IFERROR(_xll.qlIndexFixing(IndexON,D2661,TRUE,_xll.ohTrigger(RecalcTrigger,TriggerON)),NA())</f>
        <v>2.5842784585403678E-2</v>
      </c>
      <c r="H2661" s="49">
        <f>_xll.qlCalendarAdvance(IborCalendar,$H2660,B2661,"f",FALSE)</f>
        <v>57958</v>
      </c>
      <c r="I2661" s="49">
        <f>_xll.qlInterestRateIndexValueDate(Index1M,$H2661)</f>
        <v>57962</v>
      </c>
      <c r="J2661" s="52">
        <f>IFERROR(_xll.qlIndexFixing(Index1M,$H2661,TRUE,_xll.ohTrigger(RecalcTrigger,Trigger1M)),NA())</f>
        <v>2.6681033267641041E-2</v>
      </c>
      <c r="K2661" s="52">
        <f>IFERROR(_xll.qlIndexFixing(ONIndex1M,I2661,TRUE,_xll.ohTrigger(RecalcTrigger,Trigger1M)),NA())</f>
        <v>2.6661339027791442E-2</v>
      </c>
      <c r="L2661" s="52">
        <f>IFERROR(_xll.qlIndexFixing(Index3M,H2661,TRUE,_xll.ohTrigger(RecalcTrigger,Trigger3M)),NA())</f>
        <v>2.7874207627210875E-2</v>
      </c>
      <c r="M2661" s="52">
        <f>IFERROR(_xll.qlIndexFixing(ONIndex3M,I2661,TRUE,_xll.ohTrigger(RecalcTrigger,Trigger3M)),NA())</f>
        <v>2.780516054857074E-2</v>
      </c>
      <c r="N2661" s="52">
        <f>IFERROR(_xll.qlIndexFixing(Index6M,$H2661,TRUE,_xll.ohTrigger(RecalcTrigger,Trigger6M)),NA())</f>
        <v>2.8814025365413054E-2</v>
      </c>
      <c r="O2661" s="52">
        <f>IFERROR(_xll.qlIndexFixing(ONIndex6M,I2661,TRUE,_xll.ohTrigger(RecalcTrigger,Trigger6M)),NA())</f>
        <v>2.8662561127346109E-2</v>
      </c>
      <c r="P2661" s="52">
        <f>IFERROR(_xll.qlIndexFixing(Index1Y,$H2661,TRUE,_xll.ohTrigger(RecalcTrigger,Trigger1Y)),NA())</f>
        <v>3.0191842790241796E-2</v>
      </c>
      <c r="Q2661" s="52">
        <f>IFERROR(_xll.qlIndexFixing(ONIndex1Y,I2661,TRUE,_xll.ohTrigger(RecalcTrigger,Trigger1Y)),NA())</f>
        <v>2.9854704840612811E-2</v>
      </c>
    </row>
    <row r="2662" spans="2:17" x14ac:dyDescent="0.2">
      <c r="B2662" s="46" t="s">
        <v>51</v>
      </c>
      <c r="D2662" s="49">
        <f>_xll.qlCalendarAdvance(LocalCalendar,$D2661,B2662,"f",FALSE)</f>
        <v>57980</v>
      </c>
      <c r="E2662" s="49">
        <f>_xll.qlInterestRateIndexValueDate(IndexON,D2662)</f>
        <v>57980</v>
      </c>
      <c r="F2662" s="52">
        <f>IFERROR(_xll.qlIndexFixing(IndexON,D2662,TRUE,_xll.ohTrigger(RecalcTrigger,TriggerON)),NA())</f>
        <v>2.5840503802427861E-2</v>
      </c>
      <c r="H2662" s="49">
        <f>_xll.qlCalendarAdvance(IborCalendar,$H2661,B2662,"f",FALSE)</f>
        <v>57965</v>
      </c>
      <c r="I2662" s="49">
        <f>_xll.qlInterestRateIndexValueDate(Index1M,$H2662)</f>
        <v>57969</v>
      </c>
      <c r="J2662" s="52">
        <f>IFERROR(_xll.qlIndexFixing(Index1M,$H2662,TRUE,_xll.ohTrigger(RecalcTrigger,Trigger1M)),NA())</f>
        <v>2.6676723907884003E-2</v>
      </c>
      <c r="K2662" s="52">
        <f>IFERROR(_xll.qlIndexFixing(ONIndex1M,I2662,TRUE,_xll.ohTrigger(RecalcTrigger,Trigger1M)),NA())</f>
        <v>2.6657013629751702E-2</v>
      </c>
      <c r="L2662" s="52">
        <f>IFERROR(_xll.qlIndexFixing(Index3M,H2662,TRUE,_xll.ohTrigger(RecalcTrigger,Trigger3M)),NA())</f>
        <v>2.7869913093335984E-2</v>
      </c>
      <c r="M2662" s="52">
        <f>IFERROR(_xll.qlIndexFixing(ONIndex3M,I2662,TRUE,_xll.ohTrigger(RecalcTrigger,Trigger3M)),NA())</f>
        <v>2.7800816947092244E-2</v>
      </c>
      <c r="N2662" s="52">
        <f>IFERROR(_xll.qlIndexFixing(Index6M,$H2662,TRUE,_xll.ohTrigger(RecalcTrigger,Trigger6M)),NA())</f>
        <v>2.8809749071516923E-2</v>
      </c>
      <c r="O2662" s="52">
        <f>IFERROR(_xll.qlIndexFixing(ONIndex6M,I2662,TRUE,_xll.ohTrigger(RecalcTrigger,Trigger6M)),NA())</f>
        <v>2.8658188261276862E-2</v>
      </c>
      <c r="P2662" s="52">
        <f>IFERROR(_xll.qlIndexFixing(Index1Y,$H2662,TRUE,_xll.ohTrigger(RecalcTrigger,Trigger1Y)),NA())</f>
        <v>3.0187428684210964E-2</v>
      </c>
      <c r="Q2662" s="52">
        <f>IFERROR(_xll.qlIndexFixing(ONIndex1Y,I2662,TRUE,_xll.ohTrigger(RecalcTrigger,Trigger1Y)),NA())</f>
        <v>2.9850076825281846E-2</v>
      </c>
    </row>
    <row r="2663" spans="2:17" x14ac:dyDescent="0.2">
      <c r="B2663" s="46" t="s">
        <v>51</v>
      </c>
      <c r="D2663" s="49">
        <f>_xll.qlCalendarAdvance(LocalCalendar,$D2662,B2663,"f",FALSE)</f>
        <v>57987</v>
      </c>
      <c r="E2663" s="49">
        <f>_xll.qlInterestRateIndexValueDate(IndexON,D2663)</f>
        <v>57987</v>
      </c>
      <c r="F2663" s="52">
        <f>IFERROR(_xll.qlIndexFixing(IndexON,D2663,TRUE,_xll.ohTrigger(RecalcTrigger,TriggerON)),NA())</f>
        <v>2.5838229485879438E-2</v>
      </c>
      <c r="H2663" s="49">
        <f>_xll.qlCalendarAdvance(IborCalendar,$H2662,B2663,"f",FALSE)</f>
        <v>57972</v>
      </c>
      <c r="I2663" s="49">
        <f>_xll.qlInterestRateIndexValueDate(Index1M,$H2663)</f>
        <v>57976</v>
      </c>
      <c r="J2663" s="52">
        <f>IFERROR(_xll.qlIndexFixing(Index1M,$H2663,TRUE,_xll.ohTrigger(RecalcTrigger,Trigger1M)),NA())</f>
        <v>2.6672426779758673E-2</v>
      </c>
      <c r="K2663" s="52">
        <f>IFERROR(_xll.qlIndexFixing(ONIndex1M,I2663,TRUE,_xll.ohTrigger(RecalcTrigger,Trigger1M)),NA())</f>
        <v>2.6652700435390031E-2</v>
      </c>
      <c r="L2663" s="52">
        <f>IFERROR(_xll.qlIndexFixing(Index3M,H2663,TRUE,_xll.ohTrigger(RecalcTrigger,Trigger3M)),NA())</f>
        <v>2.7865630904681325E-2</v>
      </c>
      <c r="M2663" s="52">
        <f>IFERROR(_xll.qlIndexFixing(ONIndex3M,I2663,TRUE,_xll.ohTrigger(RecalcTrigger,Trigger3M)),NA())</f>
        <v>2.7796485600770637E-2</v>
      </c>
      <c r="N2663" s="52">
        <f>IFERROR(_xll.qlIndexFixing(Index6M,$H2663,TRUE,_xll.ohTrigger(RecalcTrigger,Trigger6M)),NA())</f>
        <v>2.8805485155757548E-2</v>
      </c>
      <c r="O2663" s="52">
        <f>IFERROR(_xll.qlIndexFixing(ONIndex6M,I2663,TRUE,_xll.ohTrigger(RecalcTrigger,Trigger6M)),NA())</f>
        <v>2.8653827587454828E-2</v>
      </c>
      <c r="P2663" s="52">
        <f>IFERROR(_xll.qlIndexFixing(Index1Y,$H2663,TRUE,_xll.ohTrigger(RecalcTrigger,Trigger1Y)),NA())</f>
        <v>3.0183028257736912E-2</v>
      </c>
      <c r="Q2663" s="52">
        <f>IFERROR(_xll.qlIndexFixing(ONIndex1Y,I2663,TRUE,_xll.ohTrigger(RecalcTrigger,Trigger1Y)),NA())</f>
        <v>2.9845462065987149E-2</v>
      </c>
    </row>
    <row r="2664" spans="2:17" x14ac:dyDescent="0.2">
      <c r="B2664" s="46" t="s">
        <v>51</v>
      </c>
      <c r="D2664" s="49">
        <f>_xll.qlCalendarAdvance(LocalCalendar,$D2663,B2664,"f",FALSE)</f>
        <v>57994</v>
      </c>
      <c r="E2664" s="49">
        <f>_xll.qlInterestRateIndexValueDate(IndexON,D2664)</f>
        <v>57994</v>
      </c>
      <c r="F2664" s="52">
        <f>IFERROR(_xll.qlIndexFixing(IndexON,D2664,TRUE,_xll.ohTrigger(RecalcTrigger,TriggerON)),NA())</f>
        <v>2.5836726955505984E-2</v>
      </c>
      <c r="H2664" s="49">
        <f>_xll.qlCalendarAdvance(IborCalendar,$H2663,B2664,"f",FALSE)</f>
        <v>57979</v>
      </c>
      <c r="I2664" s="49">
        <f>_xll.qlInterestRateIndexValueDate(Index1M,$H2664)</f>
        <v>57983</v>
      </c>
      <c r="J2664" s="52">
        <f>IFERROR(_xll.qlIndexFixing(Index1M,$H2664,TRUE,_xll.ohTrigger(RecalcTrigger,Trigger1M)),NA())</f>
        <v>2.6668823956112458E-2</v>
      </c>
      <c r="K2664" s="52">
        <f>IFERROR(_xll.qlIndexFixing(ONIndex1M,I2664,TRUE,_xll.ohTrigger(RecalcTrigger,Trigger1M)),NA())</f>
        <v>2.6648399445106108E-2</v>
      </c>
      <c r="L2664" s="52">
        <f>IFERROR(_xll.qlIndexFixing(Index3M,H2664,TRUE,_xll.ohTrigger(RecalcTrigger,Trigger3M)),NA())</f>
        <v>2.7862134079890424E-2</v>
      </c>
      <c r="M2664" s="52">
        <f>IFERROR(_xll.qlIndexFixing(ONIndex3M,I2664,TRUE,_xll.ohTrigger(RecalcTrigger,Trigger3M)),NA())</f>
        <v>2.779216650960592E-2</v>
      </c>
      <c r="N2664" s="52">
        <f>IFERROR(_xll.qlIndexFixing(Index6M,$H2664,TRUE,_xll.ohTrigger(RecalcTrigger,Trigger6M)),NA())</f>
        <v>2.8797845850740193E-2</v>
      </c>
      <c r="O2664" s="52">
        <f>IFERROR(_xll.qlIndexFixing(ONIndex6M,I2664,TRUE,_xll.ohTrigger(RecalcTrigger,Trigger6M)),NA())</f>
        <v>2.8649479106359621E-2</v>
      </c>
      <c r="P2664" s="52">
        <f>IFERROR(_xll.qlIndexFixing(Index1Y,$H2664,TRUE,_xll.ohTrigger(RecalcTrigger,Trigger1Y)),NA())</f>
        <v>3.0178641510641802E-2</v>
      </c>
      <c r="Q2664" s="52">
        <f>IFERROR(_xll.qlIndexFixing(ONIndex1Y,I2664,TRUE,_xll.ohTrigger(RecalcTrigger,Trigger1Y)),NA())</f>
        <v>2.9840860562488913E-2</v>
      </c>
    </row>
    <row r="2665" spans="2:17" x14ac:dyDescent="0.2">
      <c r="B2665" s="46" t="s">
        <v>51</v>
      </c>
      <c r="D2665" s="49">
        <f>_xll.qlCalendarAdvance(LocalCalendar,$D2664,B2665,"f",FALSE)</f>
        <v>58001</v>
      </c>
      <c r="E2665" s="49">
        <f>_xll.qlInterestRateIndexValueDate(IndexON,D2665)</f>
        <v>58001</v>
      </c>
      <c r="F2665" s="52">
        <f>IFERROR(_xll.qlIndexFixing(IndexON,D2665,TRUE,_xll.ohTrigger(RecalcTrigger,TriggerON)),NA())</f>
        <v>2.5833700252091418E-2</v>
      </c>
      <c r="H2665" s="49">
        <f>_xll.qlCalendarAdvance(IborCalendar,$H2664,B2665,"f",FALSE)</f>
        <v>57986</v>
      </c>
      <c r="I2665" s="49">
        <f>_xll.qlInterestRateIndexValueDate(Index1M,$H2665)</f>
        <v>57990</v>
      </c>
      <c r="J2665" s="52">
        <f>IFERROR(_xll.qlIndexFixing(Index1M,$H2665,TRUE,_xll.ohTrigger(RecalcTrigger,Trigger1M)),NA())</f>
        <v>2.6664551848809701E-2</v>
      </c>
      <c r="K2665" s="52">
        <f>IFERROR(_xll.qlIndexFixing(ONIndex1M,I2665,TRUE,_xll.ohTrigger(RecalcTrigger,Trigger1M)),NA())</f>
        <v>2.6644110658740061E-2</v>
      </c>
      <c r="L2665" s="52">
        <f>IFERROR(_xll.qlIndexFixing(Index3M,H2665,TRUE,_xll.ohTrigger(RecalcTrigger,Trigger3M)),NA())</f>
        <v>2.7857877135098973E-2</v>
      </c>
      <c r="M2665" s="52">
        <f>IFERROR(_xll.qlIndexFixing(ONIndex3M,I2665,TRUE,_xll.ohTrigger(RecalcTrigger,Trigger3M)),NA())</f>
        <v>2.77878596738379E-2</v>
      </c>
      <c r="N2665" s="52">
        <f>IFERROR(_xll.qlIndexFixing(Index6M,$H2665,TRUE,_xll.ohTrigger(RecalcTrigger,Trigger6M)),NA())</f>
        <v>2.8796994458334599E-2</v>
      </c>
      <c r="O2665" s="52">
        <f>IFERROR(_xll.qlIndexFixing(ONIndex6M,I2665,TRUE,_xll.ohTrigger(RecalcTrigger,Trigger6M)),NA())</f>
        <v>2.8645142817591562E-2</v>
      </c>
      <c r="P2665" s="52">
        <f>IFERROR(_xll.qlIndexFixing(Index1Y,$H2665,TRUE,_xll.ohTrigger(RecalcTrigger,Trigger1Y)),NA())</f>
        <v>3.0174268442748464E-2</v>
      </c>
      <c r="Q2665" s="52">
        <f>IFERROR(_xll.qlIndexFixing(ONIndex1Y,I2665,TRUE,_xll.ohTrigger(RecalcTrigger,Trigger1Y)),NA())</f>
        <v>2.983627231494701E-2</v>
      </c>
    </row>
    <row r="2666" spans="2:17" x14ac:dyDescent="0.2">
      <c r="B2666" s="46" t="s">
        <v>51</v>
      </c>
      <c r="D2666" s="49">
        <f>_xll.qlCalendarAdvance(LocalCalendar,$D2665,B2666,"f",FALSE)</f>
        <v>58008</v>
      </c>
      <c r="E2666" s="49">
        <f>_xll.qlInterestRateIndexValueDate(IndexON,D2666)</f>
        <v>58008</v>
      </c>
      <c r="F2666" s="52">
        <f>IFERROR(_xll.qlIndexFixing(IndexON,D2666,TRUE,_xll.ohTrigger(RecalcTrigger,TriggerON)),NA())</f>
        <v>2.5831445334798531E-2</v>
      </c>
      <c r="H2666" s="49">
        <f>_xll.qlCalendarAdvance(IborCalendar,$H2665,B2666,"f",FALSE)</f>
        <v>57993</v>
      </c>
      <c r="I2666" s="49">
        <f>_xll.qlInterestRateIndexValueDate(Index1M,$H2666)</f>
        <v>57998</v>
      </c>
      <c r="J2666" s="52">
        <f>IFERROR(_xll.qlIndexFixing(Index1M,$H2666,TRUE,_xll.ohTrigger(RecalcTrigger,Trigger1M)),NA())</f>
        <v>2.6659684419085911E-2</v>
      </c>
      <c r="K2666" s="52">
        <f>IFERROR(_xll.qlIndexFixing(ONIndex1M,I2666,TRUE,_xll.ohTrigger(RecalcTrigger,Trigger1M)),NA())</f>
        <v>2.6639224132116723E-2</v>
      </c>
      <c r="L2666" s="52">
        <f>IFERROR(_xll.qlIndexFixing(Index3M,H2666,TRUE,_xll.ohTrigger(RecalcTrigger,Trigger3M)),NA())</f>
        <v>2.7853027173010511E-2</v>
      </c>
      <c r="M2666" s="52">
        <f>IFERROR(_xll.qlIndexFixing(ONIndex3M,I2666,TRUE,_xll.ohTrigger(RecalcTrigger,Trigger3M)),NA())</f>
        <v>2.7782952582144915E-2</v>
      </c>
      <c r="N2666" s="52">
        <f>IFERROR(_xll.qlIndexFixing(Index6M,$H2666,TRUE,_xll.ohTrigger(RecalcTrigger,Trigger6M)),NA())</f>
        <v>2.8792164860976518E-2</v>
      </c>
      <c r="O2666" s="52">
        <f>IFERROR(_xll.qlIndexFixing(ONIndex6M,I2666,TRUE,_xll.ohTrigger(RecalcTrigger,Trigger6M)),NA())</f>
        <v>2.8640201988725522E-2</v>
      </c>
      <c r="P2666" s="52">
        <f>IFERROR(_xll.qlIndexFixing(Index1Y,$H2666,TRUE,_xll.ohTrigger(RecalcTrigger,Trigger1Y)),NA())</f>
        <v>3.0169287400687896E-2</v>
      </c>
      <c r="Q2666" s="52">
        <f>IFERROR(_xll.qlIndexFixing(ONIndex1Y,I2666,TRUE,_xll.ohTrigger(RecalcTrigger,Trigger1Y)),NA())</f>
        <v>2.9831044835217924E-2</v>
      </c>
    </row>
    <row r="2667" spans="2:17" x14ac:dyDescent="0.2">
      <c r="B2667" s="46" t="s">
        <v>51</v>
      </c>
      <c r="D2667" s="49">
        <f>_xll.qlCalendarAdvance(LocalCalendar,$D2666,B2667,"f",FALSE)</f>
        <v>58015</v>
      </c>
      <c r="E2667" s="49">
        <f>_xll.qlInterestRateIndexValueDate(IndexON,D2667)</f>
        <v>58015</v>
      </c>
      <c r="F2667" s="52">
        <f>IFERROR(_xll.qlIndexFixing(IndexON,D2667,TRUE,_xll.ohTrigger(RecalcTrigger,TriggerON)),NA())</f>
        <v>2.5829196883933037E-2</v>
      </c>
      <c r="H2667" s="49">
        <f>_xll.qlCalendarAdvance(IborCalendar,$H2666,B2667,"f",FALSE)</f>
        <v>58000</v>
      </c>
      <c r="I2667" s="49">
        <f>_xll.qlInterestRateIndexValueDate(Index1M,$H2667)</f>
        <v>58004</v>
      </c>
      <c r="J2667" s="52">
        <f>IFERROR(_xll.qlIndexFixing(Index1M,$H2667,TRUE,_xll.ohTrigger(RecalcTrigger,Trigger1M)),NA())</f>
        <v>2.6656044331816883E-2</v>
      </c>
      <c r="K2667" s="52">
        <f>IFERROR(_xll.qlIndexFixing(ONIndex1M,I2667,TRUE,_xll.ohTrigger(RecalcTrigger,Trigger1M)),NA())</f>
        <v>2.6635569697841532E-2</v>
      </c>
      <c r="L2667" s="52">
        <f>IFERROR(_xll.qlIndexFixing(Index3M,H2667,TRUE,_xll.ohTrigger(RecalcTrigger,Trigger3M)),NA())</f>
        <v>2.784940028378504E-2</v>
      </c>
      <c r="M2667" s="52">
        <f>IFERROR(_xll.qlIndexFixing(ONIndex3M,I2667,TRUE,_xll.ohTrigger(RecalcTrigger,Trigger3M)),NA())</f>
        <v>2.7779282768012337E-2</v>
      </c>
      <c r="N2667" s="52">
        <f>IFERROR(_xll.qlIndexFixing(Index6M,$H2667,TRUE,_xll.ohTrigger(RecalcTrigger,Trigger6M)),NA())</f>
        <v>2.8788553272517014E-2</v>
      </c>
      <c r="O2667" s="52">
        <f>IFERROR(_xll.qlIndexFixing(ONIndex6M,I2667,TRUE,_xll.ohTrigger(RecalcTrigger,Trigger6M)),NA())</f>
        <v>2.8636506817756313E-2</v>
      </c>
      <c r="P2667" s="52">
        <f>IFERROR(_xll.qlIndexFixing(Index1Y,$H2667,TRUE,_xll.ohTrigger(RecalcTrigger,Trigger1Y)),NA())</f>
        <v>3.0165563343863663E-2</v>
      </c>
      <c r="Q2667" s="52">
        <f>IFERROR(_xll.qlIndexFixing(ONIndex1Y,I2667,TRUE,_xll.ohTrigger(RecalcTrigger,Trigger1Y)),NA())</f>
        <v>2.9827135587652265E-2</v>
      </c>
    </row>
    <row r="2668" spans="2:17" x14ac:dyDescent="0.2">
      <c r="B2668" s="46" t="s">
        <v>51</v>
      </c>
      <c r="D2668" s="49">
        <f>_xll.qlCalendarAdvance(LocalCalendar,$D2667,B2668,"f",FALSE)</f>
        <v>58022</v>
      </c>
      <c r="E2668" s="49">
        <f>_xll.qlInterestRateIndexValueDate(IndexON,D2668)</f>
        <v>58022</v>
      </c>
      <c r="F2668" s="52">
        <f>IFERROR(_xll.qlIndexFixing(IndexON,D2668,TRUE,_xll.ohTrigger(RecalcTrigger,TriggerON)),NA())</f>
        <v>2.5827721420688121E-2</v>
      </c>
      <c r="H2668" s="49">
        <f>_xll.qlCalendarAdvance(IborCalendar,$H2667,B2668,"f",FALSE)</f>
        <v>58007</v>
      </c>
      <c r="I2668" s="49">
        <f>_xll.qlInterestRateIndexValueDate(Index1M,$H2668)</f>
        <v>58011</v>
      </c>
      <c r="J2668" s="52">
        <f>IFERROR(_xll.qlIndexFixing(Index1M,$H2668,TRUE,_xll.ohTrigger(RecalcTrigger,Trigger1M)),NA())</f>
        <v>2.6652493318361503E-2</v>
      </c>
      <c r="K2668" s="52">
        <f>IFERROR(_xll.qlIndexFixing(ONIndex1M,I2668,TRUE,_xll.ohTrigger(RecalcTrigger,Trigger1M)),NA())</f>
        <v>2.6631317523069242E-2</v>
      </c>
      <c r="L2668" s="52">
        <f>IFERROR(_xll.qlIndexFixing(Index3M,H2668,TRUE,_xll.ohTrigger(RecalcTrigger,Trigger3M)),NA())</f>
        <v>2.7845180377185232E-2</v>
      </c>
      <c r="M2668" s="52">
        <f>IFERROR(_xll.qlIndexFixing(ONIndex3M,I2668,TRUE,_xll.ohTrigger(RecalcTrigger,Trigger3M)),NA())</f>
        <v>2.7775012698034729E-2</v>
      </c>
      <c r="N2668" s="52">
        <f>IFERROR(_xll.qlIndexFixing(Index6M,$H2668,TRUE,_xll.ohTrigger(RecalcTrigger,Trigger6M)),NA())</f>
        <v>2.8784351246264349E-2</v>
      </c>
      <c r="O2668" s="52">
        <f>IFERROR(_xll.qlIndexFixing(ONIndex6M,I2668,TRUE,_xll.ohTrigger(RecalcTrigger,Trigger6M)),NA())</f>
        <v>2.8632207106609187E-2</v>
      </c>
      <c r="P2668" s="52">
        <f>IFERROR(_xll.qlIndexFixing(Index1Y,$H2668,TRUE,_xll.ohTrigger(RecalcTrigger,Trigger1Y)),NA())</f>
        <v>3.0161231312520919E-2</v>
      </c>
      <c r="Q2668" s="52">
        <f>IFERROR(_xll.qlIndexFixing(ONIndex1Y,I2668,TRUE,_xll.ohTrigger(RecalcTrigger,Trigger1Y)),NA())</f>
        <v>2.9822587107819487E-2</v>
      </c>
    </row>
    <row r="2669" spans="2:17" x14ac:dyDescent="0.2">
      <c r="B2669" s="46" t="s">
        <v>51</v>
      </c>
      <c r="D2669" s="49">
        <f>_xll.qlCalendarAdvance(LocalCalendar,$D2668,B2669,"f",FALSE)</f>
        <v>58029</v>
      </c>
      <c r="E2669" s="49">
        <f>_xll.qlInterestRateIndexValueDate(IndexON,D2669)</f>
        <v>58029</v>
      </c>
      <c r="F2669" s="52">
        <f>IFERROR(_xll.qlIndexFixing(IndexON,D2669,TRUE,_xll.ohTrigger(RecalcTrigger,TriggerON)),NA())</f>
        <v>2.5824719381457584E-2</v>
      </c>
      <c r="H2669" s="49">
        <f>_xll.qlCalendarAdvance(IborCalendar,$H2668,B2669,"f",FALSE)</f>
        <v>58014</v>
      </c>
      <c r="I2669" s="49">
        <f>_xll.qlInterestRateIndexValueDate(Index1M,$H2669)</f>
        <v>58018</v>
      </c>
      <c r="J2669" s="52">
        <f>IFERROR(_xll.qlIndexFixing(Index1M,$H2669,TRUE,_xll.ohTrigger(RecalcTrigger,Trigger1M)),NA())</f>
        <v>2.6646900874446544E-2</v>
      </c>
      <c r="K2669" s="52">
        <f>IFERROR(_xll.qlIndexFixing(ONIndex1M,I2669,TRUE,_xll.ohTrigger(RecalcTrigger,Trigger1M)),NA())</f>
        <v>2.6627077552534573E-2</v>
      </c>
      <c r="L2669" s="52">
        <f>IFERROR(_xll.qlIndexFixing(Index3M,H2669,TRUE,_xll.ohTrigger(RecalcTrigger,Trigger3M)),NA())</f>
        <v>2.7840972816570528E-2</v>
      </c>
      <c r="M2669" s="52">
        <f>IFERROR(_xll.qlIndexFixing(ONIndex3M,I2669,TRUE,_xll.ohTrigger(RecalcTrigger,Trigger3M)),NA())</f>
        <v>2.7770754883453819E-2</v>
      </c>
      <c r="N2669" s="52">
        <f>IFERROR(_xll.qlIndexFixing(Index6M,$H2669,TRUE,_xll.ohTrigger(RecalcTrigger,Trigger6M)),NA())</f>
        <v>2.8781011530812136E-2</v>
      </c>
      <c r="O2669" s="52">
        <f>IFERROR(_xll.qlIndexFixing(ONIndex6M,I2669,TRUE,_xll.ohTrigger(RecalcTrigger,Trigger6M)),NA())</f>
        <v>2.8627919588108952E-2</v>
      </c>
      <c r="P2669" s="52">
        <f>IFERROR(_xll.qlIndexFixing(Index1Y,$H2669,TRUE,_xll.ohTrigger(RecalcTrigger,Trigger1Y)),NA())</f>
        <v>3.0156912959678046E-2</v>
      </c>
      <c r="Q2669" s="52">
        <f>IFERROR(_xll.qlIndexFixing(ONIndex1Y,I2669,TRUE,_xll.ohTrigger(RecalcTrigger,Trigger1Y)),NA())</f>
        <v>2.9818051884022978E-2</v>
      </c>
    </row>
    <row r="2670" spans="2:17" x14ac:dyDescent="0.2">
      <c r="B2670" s="46" t="s">
        <v>51</v>
      </c>
      <c r="D2670" s="49">
        <f>_xll.qlCalendarAdvance(LocalCalendar,$D2669,B2670,"f",FALSE)</f>
        <v>58036</v>
      </c>
      <c r="E2670" s="49">
        <f>_xll.qlInterestRateIndexValueDate(IndexON,D2670)</f>
        <v>58036</v>
      </c>
      <c r="F2670" s="52">
        <f>IFERROR(_xll.qlIndexFixing(IndexON,D2670,TRUE,_xll.ohTrigger(RecalcTrigger,TriggerON)),NA())</f>
        <v>2.582249032987427E-2</v>
      </c>
      <c r="H2670" s="49">
        <f>_xll.qlCalendarAdvance(IborCalendar,$H2669,B2670,"f",FALSE)</f>
        <v>58021</v>
      </c>
      <c r="I2670" s="49">
        <f>_xll.qlInterestRateIndexValueDate(Index1M,$H2670)</f>
        <v>58026</v>
      </c>
      <c r="J2670" s="52">
        <f>IFERROR(_xll.qlIndexFixing(Index1M,$H2670,TRUE,_xll.ohTrigger(RecalcTrigger,Trigger1M)),NA())</f>
        <v>2.6642088721970048E-2</v>
      </c>
      <c r="K2670" s="52">
        <f>IFERROR(_xll.qlIndexFixing(ONIndex1M,I2670,TRUE,_xll.ohTrigger(RecalcTrigger,Trigger1M)),NA())</f>
        <v>2.662224681520442E-2</v>
      </c>
      <c r="L2670" s="52">
        <f>IFERROR(_xll.qlIndexFixing(Index3M,H2670,TRUE,_xll.ohTrigger(RecalcTrigger,Trigger3M)),NA())</f>
        <v>2.7836179293346953E-2</v>
      </c>
      <c r="M2670" s="52">
        <f>IFERROR(_xll.qlIndexFixing(ONIndex3M,I2670,TRUE,_xll.ohTrigger(RecalcTrigger,Trigger3M)),NA())</f>
        <v>2.7765903815906157E-2</v>
      </c>
      <c r="N2670" s="52">
        <f>IFERROR(_xll.qlIndexFixing(Index6M,$H2670,TRUE,_xll.ohTrigger(RecalcTrigger,Trigger6M)),NA())</f>
        <v>2.8774538117436632E-2</v>
      </c>
      <c r="O2670" s="52">
        <f>IFERROR(_xll.qlIndexFixing(ONIndex6M,I2670,TRUE,_xll.ohTrigger(RecalcTrigger,Trigger6M)),NA())</f>
        <v>2.8623034496337851E-2</v>
      </c>
      <c r="P2670" s="52">
        <f>IFERROR(_xll.qlIndexFixing(Index1Y,$H2670,TRUE,_xll.ohTrigger(RecalcTrigger,Trigger1Y)),NA())</f>
        <v>3.0151994448245824E-2</v>
      </c>
      <c r="Q2670" s="52">
        <f>IFERROR(_xll.qlIndexFixing(ONIndex1Y,I2670,TRUE,_xll.ohTrigger(RecalcTrigger,Trigger1Y)),NA())</f>
        <v>2.9812885002700185E-2</v>
      </c>
    </row>
    <row r="2671" spans="2:17" x14ac:dyDescent="0.2">
      <c r="B2671" s="46" t="s">
        <v>51</v>
      </c>
      <c r="D2671" s="49">
        <f>_xll.qlCalendarAdvance(LocalCalendar,$D2670,B2671,"f",FALSE)</f>
        <v>58043</v>
      </c>
      <c r="E2671" s="49">
        <f>_xll.qlInterestRateIndexValueDate(IndexON,D2671)</f>
        <v>58043</v>
      </c>
      <c r="F2671" s="52">
        <f>IFERROR(_xll.qlIndexFixing(IndexON,D2671,TRUE,_xll.ohTrigger(RecalcTrigger,TriggerON)),NA())</f>
        <v>2.5820267744638414E-2</v>
      </c>
      <c r="H2671" s="49">
        <f>_xll.qlCalendarAdvance(IborCalendar,$H2670,B2671,"f",FALSE)</f>
        <v>58028</v>
      </c>
      <c r="I2671" s="49">
        <f>_xll.qlInterestRateIndexValueDate(Index1M,$H2671)</f>
        <v>58032</v>
      </c>
      <c r="J2671" s="52">
        <f>IFERROR(_xll.qlIndexFixing(Index1M,$H2671,TRUE,_xll.ohTrigger(RecalcTrigger,Trigger1M)),NA())</f>
        <v>2.6638490091778877E-2</v>
      </c>
      <c r="K2671" s="52">
        <f>IFERROR(_xll.qlIndexFixing(ONIndex1M,I2671,TRUE,_xll.ohTrigger(RecalcTrigger,Trigger1M)),NA())</f>
        <v>2.6618634222819182E-2</v>
      </c>
      <c r="L2671" s="52">
        <f>IFERROR(_xll.qlIndexFixing(Index3M,H2671,TRUE,_xll.ohTrigger(RecalcTrigger,Trigger3M)),NA())</f>
        <v>2.7832594733133952E-2</v>
      </c>
      <c r="M2671" s="52">
        <f>IFERROR(_xll.qlIndexFixing(ONIndex3M,I2671,TRUE,_xll.ohTrigger(RecalcTrigger,Trigger3M)),NA())</f>
        <v>2.7762276019842602E-2</v>
      </c>
      <c r="N2671" s="52">
        <f>IFERROR(_xll.qlIndexFixing(Index6M,$H2671,TRUE,_xll.ohTrigger(RecalcTrigger,Trigger6M)),NA())</f>
        <v>2.8771819433201038E-2</v>
      </c>
      <c r="O2671" s="52">
        <f>IFERROR(_xll.qlIndexFixing(ONIndex6M,I2671,TRUE,_xll.ohTrigger(RecalcTrigger,Trigger6M)),NA())</f>
        <v>2.8619381128249799E-2</v>
      </c>
      <c r="P2671" s="52">
        <f>IFERROR(_xll.qlIndexFixing(Index1Y,$H2671,TRUE,_xll.ohTrigger(RecalcTrigger,Trigger1Y)),NA())</f>
        <v>3.014831728879503E-2</v>
      </c>
      <c r="Q2671" s="52">
        <f>IFERROR(_xll.qlIndexFixing(ONIndex1Y,I2671,TRUE,_xll.ohTrigger(RecalcTrigger,Trigger1Y)),NA())</f>
        <v>2.980902120405915E-2</v>
      </c>
    </row>
    <row r="2672" spans="2:17" x14ac:dyDescent="0.2">
      <c r="B2672" s="46" t="s">
        <v>51</v>
      </c>
      <c r="D2672" s="49">
        <f>_xll.qlCalendarAdvance(LocalCalendar,$D2671,B2672,"f",FALSE)</f>
        <v>58050</v>
      </c>
      <c r="E2672" s="49">
        <f>_xll.qlInterestRateIndexValueDate(IndexON,D2672)</f>
        <v>58050</v>
      </c>
      <c r="F2672" s="52">
        <f>IFERROR(_xll.qlIndexFixing(IndexON,D2672,TRUE,_xll.ohTrigger(RecalcTrigger,TriggerON)),NA())</f>
        <v>2.5818051625883243E-2</v>
      </c>
      <c r="H2672" s="49">
        <f>_xll.qlCalendarAdvance(IborCalendar,$H2671,B2672,"f",FALSE)</f>
        <v>58035</v>
      </c>
      <c r="I2672" s="49">
        <f>_xll.qlInterestRateIndexValueDate(Index1M,$H2672)</f>
        <v>58039</v>
      </c>
      <c r="J2672" s="52">
        <f>IFERROR(_xll.qlIndexFixing(Index1M,$H2672,TRUE,_xll.ohTrigger(RecalcTrigger,Trigger1M)),NA())</f>
        <v>2.6635676256253626E-2</v>
      </c>
      <c r="K2672" s="52">
        <f>IFERROR(_xll.qlIndexFixing(ONIndex1M,I2672,TRUE,_xll.ohTrigger(RecalcTrigger,Trigger1M)),NA())</f>
        <v>2.6614430863718397E-2</v>
      </c>
      <c r="L2672" s="52">
        <f>IFERROR(_xll.qlIndexFixing(Index3M,H2672,TRUE,_xll.ohTrigger(RecalcTrigger,Trigger3M)),NA())</f>
        <v>2.7828424210236489E-2</v>
      </c>
      <c r="M2672" s="52">
        <f>IFERROR(_xll.qlIndexFixing(ONIndex3M,I2672,TRUE,_xll.ohTrigger(RecalcTrigger,Trigger3M)),NA())</f>
        <v>2.7758054970972168E-2</v>
      </c>
      <c r="N2672" s="52">
        <f>IFERROR(_xll.qlIndexFixing(Index6M,$H2672,TRUE,_xll.ohTrigger(RecalcTrigger,Trigger6M)),NA())</f>
        <v>2.8768518511282655E-2</v>
      </c>
      <c r="O2672" s="52">
        <f>IFERROR(_xll.qlIndexFixing(ONIndex6M,I2672,TRUE,_xll.ohTrigger(RecalcTrigger,Trigger6M)),NA())</f>
        <v>2.8615130186970816E-2</v>
      </c>
      <c r="P2672" s="52">
        <f>IFERROR(_xll.qlIndexFixing(Index1Y,$H2672,TRUE,_xll.ohTrigger(RecalcTrigger,Trigger1Y)),NA())</f>
        <v>3.0144039970408643E-2</v>
      </c>
      <c r="Q2672" s="52">
        <f>IFERROR(_xll.qlIndexFixing(ONIndex1Y,I2672,TRUE,_xll.ohTrigger(RecalcTrigger,Trigger1Y)),NA())</f>
        <v>2.980452574789183E-2</v>
      </c>
    </row>
    <row r="2673" spans="2:17" x14ac:dyDescent="0.2">
      <c r="B2673" s="46" t="s">
        <v>51</v>
      </c>
      <c r="D2673" s="49">
        <f>_xll.qlCalendarAdvance(LocalCalendar,$D2672,B2673,"f",FALSE)</f>
        <v>58057</v>
      </c>
      <c r="E2673" s="49">
        <f>_xll.qlInterestRateIndexValueDate(IndexON,D2673)</f>
        <v>58057</v>
      </c>
      <c r="F2673" s="52">
        <f>IFERROR(_xll.qlIndexFixing(IndexON,D2673,TRUE,_xll.ohTrigger(RecalcTrigger,TriggerON)),NA())</f>
        <v>2.5815841973528819E-2</v>
      </c>
      <c r="H2673" s="49">
        <f>_xll.qlCalendarAdvance(IborCalendar,$H2672,B2673,"f",FALSE)</f>
        <v>58042</v>
      </c>
      <c r="I2673" s="49">
        <f>_xll.qlInterestRateIndexValueDate(Index1M,$H2673)</f>
        <v>58046</v>
      </c>
      <c r="J2673" s="52">
        <f>IFERROR(_xll.qlIndexFixing(Index1M,$H2673,TRUE,_xll.ohTrigger(RecalcTrigger,Trigger1M)),NA())</f>
        <v>2.663081536081166E-2</v>
      </c>
      <c r="K2673" s="52">
        <f>IFERROR(_xll.qlIndexFixing(ONIndex1M,I2673,TRUE,_xll.ohTrigger(RecalcTrigger,Trigger1M)),NA())</f>
        <v>2.6610239708775296E-2</v>
      </c>
      <c r="L2673" s="52">
        <f>IFERROR(_xll.qlIndexFixing(Index3M,H2673,TRUE,_xll.ohTrigger(RecalcTrigger,Trigger3M)),NA())</f>
        <v>2.7823487996770691E-2</v>
      </c>
      <c r="M2673" s="52">
        <f>IFERROR(_xll.qlIndexFixing(ONIndex3M,I2673,TRUE,_xll.ohTrigger(RecalcTrigger,Trigger3M)),NA())</f>
        <v>2.7753846177498431E-2</v>
      </c>
      <c r="N2673" s="52">
        <f>IFERROR(_xll.qlIndexFixing(Index6M,$H2673,TRUE,_xll.ohTrigger(RecalcTrigger,Trigger6M)),NA())</f>
        <v>2.8763526778464076E-2</v>
      </c>
      <c r="O2673" s="52">
        <f>IFERROR(_xll.qlIndexFixing(ONIndex6M,I2673,TRUE,_xll.ohTrigger(RecalcTrigger,Trigger6M)),NA())</f>
        <v>2.8610891438418662E-2</v>
      </c>
      <c r="P2673" s="52">
        <f>IFERROR(_xll.qlIndexFixing(Index1Y,$H2673,TRUE,_xll.ohTrigger(RecalcTrigger,Trigger1Y)),NA())</f>
        <v>3.013977632982898E-2</v>
      </c>
      <c r="Q2673" s="52">
        <f>IFERROR(_xll.qlIndexFixing(ONIndex1Y,I2673,TRUE,_xll.ohTrigger(RecalcTrigger,Trigger1Y)),NA())</f>
        <v>2.9800043547840716E-2</v>
      </c>
    </row>
    <row r="2674" spans="2:17" x14ac:dyDescent="0.2">
      <c r="B2674" s="46" t="s">
        <v>51</v>
      </c>
      <c r="D2674" s="49">
        <f>_xll.qlCalendarAdvance(LocalCalendar,$D2673,B2674,"f",FALSE)</f>
        <v>58064</v>
      </c>
      <c r="E2674" s="49">
        <f>_xll.qlInterestRateIndexValueDate(IndexON,D2674)</f>
        <v>58064</v>
      </c>
      <c r="F2674" s="52">
        <f>IFERROR(_xll.qlIndexFixing(IndexON,D2674,TRUE,_xll.ohTrigger(RecalcTrigger,TriggerON)),NA())</f>
        <v>2.5813638787548498E-2</v>
      </c>
      <c r="H2674" s="49">
        <f>_xll.qlCalendarAdvance(IborCalendar,$H2673,B2674,"f",FALSE)</f>
        <v>58049</v>
      </c>
      <c r="I2674" s="49">
        <f>_xll.qlInterestRateIndexValueDate(Index1M,$H2674)</f>
        <v>58053</v>
      </c>
      <c r="J2674" s="52">
        <f>IFERROR(_xll.qlIndexFixing(Index1M,$H2674,TRUE,_xll.ohTrigger(RecalcTrigger,Trigger1M)),NA())</f>
        <v>2.6626653345913773E-2</v>
      </c>
      <c r="K2674" s="52">
        <f>IFERROR(_xll.qlIndexFixing(ONIndex1M,I2674,TRUE,_xll.ohTrigger(RecalcTrigger,Trigger1M)),NA())</f>
        <v>2.6606060757510264E-2</v>
      </c>
      <c r="L2674" s="52">
        <f>IFERROR(_xll.qlIndexFixing(Index3M,H2674,TRUE,_xll.ohTrigger(RecalcTrigger,Trigger3M)),NA())</f>
        <v>2.781934160297974E-2</v>
      </c>
      <c r="M2674" s="52">
        <f>IFERROR(_xll.qlIndexFixing(ONIndex3M,I2674,TRUE,_xll.ohTrigger(RecalcTrigger,Trigger3M)),NA())</f>
        <v>2.7749649639101648E-2</v>
      </c>
      <c r="N2674" s="52">
        <f>IFERROR(_xll.qlIndexFixing(Index6M,$H2674,TRUE,_xll.ohTrigger(RecalcTrigger,Trigger6M)),NA())</f>
        <v>2.8759399017057548E-2</v>
      </c>
      <c r="O2674" s="52">
        <f>IFERROR(_xll.qlIndexFixing(ONIndex6M,I2674,TRUE,_xll.ohTrigger(RecalcTrigger,Trigger6M)),NA())</f>
        <v>2.8606664882273591E-2</v>
      </c>
      <c r="P2674" s="52">
        <f>IFERROR(_xll.qlIndexFixing(Index1Y,$H2674,TRUE,_xll.ohTrigger(RecalcTrigger,Trigger1Y)),NA())</f>
        <v>3.0135526366883467E-2</v>
      </c>
      <c r="Q2674" s="52">
        <f>IFERROR(_xll.qlIndexFixing(ONIndex1Y,I2674,TRUE,_xll.ohTrigger(RecalcTrigger,Trigger1Y)),NA())</f>
        <v>2.9795574603586061E-2</v>
      </c>
    </row>
    <row r="2675" spans="2:17" x14ac:dyDescent="0.2">
      <c r="B2675" s="46" t="s">
        <v>51</v>
      </c>
      <c r="D2675" s="49">
        <f>_xll.qlCalendarAdvance(LocalCalendar,$D2674,B2675,"f",FALSE)</f>
        <v>58071</v>
      </c>
      <c r="E2675" s="49">
        <f>_xll.qlInterestRateIndexValueDate(IndexON,D2675)</f>
        <v>58071</v>
      </c>
      <c r="F2675" s="52">
        <f>IFERROR(_xll.qlIndexFixing(IndexON,D2675,TRUE,_xll.ohTrigger(RecalcTrigger,TriggerON)),NA())</f>
        <v>2.5811442068022217E-2</v>
      </c>
      <c r="H2675" s="49">
        <f>_xll.qlCalendarAdvance(IborCalendar,$H2674,B2675,"f",FALSE)</f>
        <v>58056</v>
      </c>
      <c r="I2675" s="49">
        <f>_xll.qlInterestRateIndexValueDate(Index1M,$H2675)</f>
        <v>58060</v>
      </c>
      <c r="J2675" s="52">
        <f>IFERROR(_xll.qlIndexFixing(Index1M,$H2675,TRUE,_xll.ohTrigger(RecalcTrigger,Trigger1M)),NA())</f>
        <v>2.6622503563442573E-2</v>
      </c>
      <c r="K2675" s="52">
        <f>IFERROR(_xll.qlIndexFixing(ONIndex1M,I2675,TRUE,_xll.ohTrigger(RecalcTrigger,Trigger1M)),NA())</f>
        <v>2.6601894010243043E-2</v>
      </c>
      <c r="L2675" s="52">
        <f>IFERROR(_xll.qlIndexFixing(Index3M,H2675,TRUE,_xll.ohTrigger(RecalcTrigger,Trigger3M)),NA())</f>
        <v>2.7815207553942577E-2</v>
      </c>
      <c r="M2675" s="52">
        <f>IFERROR(_xll.qlIndexFixing(ONIndex3M,I2675,TRUE,_xll.ohTrigger(RecalcTrigger,Trigger3M)),NA())</f>
        <v>2.7745465355861754E-2</v>
      </c>
      <c r="N2675" s="52">
        <f>IFERROR(_xll.qlIndexFixing(Index6M,$H2675,TRUE,_xll.ohTrigger(RecalcTrigger,Trigger6M)),NA())</f>
        <v>2.8755283632856218E-2</v>
      </c>
      <c r="O2675" s="52">
        <f>IFERROR(_xll.qlIndexFixing(ONIndex6M,I2675,TRUE,_xll.ohTrigger(RecalcTrigger,Trigger6M)),NA())</f>
        <v>2.8602450518535605E-2</v>
      </c>
      <c r="P2675" s="52">
        <f>IFERROR(_xll.qlIndexFixing(Index1Y,$H2675,TRUE,_xll.ohTrigger(RecalcTrigger,Trigger1Y)),NA())</f>
        <v>3.0131290081401061E-2</v>
      </c>
      <c r="Q2675" s="52">
        <f>IFERROR(_xll.qlIndexFixing(ONIndex1Y,I2675,TRUE,_xll.ohTrigger(RecalcTrigger,Trigger1Y)),NA())</f>
        <v>2.9791118915127868E-2</v>
      </c>
    </row>
    <row r="2676" spans="2:17" x14ac:dyDescent="0.2">
      <c r="B2676" s="46" t="s">
        <v>51</v>
      </c>
      <c r="D2676" s="49">
        <f>_xll.qlCalendarAdvance(LocalCalendar,$D2675,B2676,"f",FALSE)</f>
        <v>58078</v>
      </c>
      <c r="E2676" s="49">
        <f>_xll.qlInterestRateIndexValueDate(IndexON,D2676)</f>
        <v>58078</v>
      </c>
      <c r="F2676" s="52">
        <f>IFERROR(_xll.qlIndexFixing(IndexON,D2676,TRUE,_xll.ohTrigger(RecalcTrigger,TriggerON)),NA())</f>
        <v>2.5809251814923329E-2</v>
      </c>
      <c r="H2676" s="49">
        <f>_xll.qlCalendarAdvance(IborCalendar,$H2675,B2676,"f",FALSE)</f>
        <v>58063</v>
      </c>
      <c r="I2676" s="49">
        <f>_xll.qlInterestRateIndexValueDate(Index1M,$H2676)</f>
        <v>58067</v>
      </c>
      <c r="J2676" s="52">
        <f>IFERROR(_xll.qlIndexFixing(Index1M,$H2676,TRUE,_xll.ohTrigger(RecalcTrigger,Trigger1M)),NA())</f>
        <v>2.6618366013385165E-2</v>
      </c>
      <c r="K2676" s="52">
        <f>IFERROR(_xll.qlIndexFixing(ONIndex1M,I2676,TRUE,_xll.ohTrigger(RecalcTrigger,Trigger1M)),NA())</f>
        <v>2.6597739466973636E-2</v>
      </c>
      <c r="L2676" s="52">
        <f>IFERROR(_xll.qlIndexFixing(Index3M,H2676,TRUE,_xll.ohTrigger(RecalcTrigger,Trigger3M)),NA())</f>
        <v>2.7811085849621432E-2</v>
      </c>
      <c r="M2676" s="52">
        <f>IFERROR(_xll.qlIndexFixing(ONIndex3M,I2676,TRUE,_xll.ohTrigger(RecalcTrigger,Trigger3M)),NA())</f>
        <v>2.7741293328178429E-2</v>
      </c>
      <c r="N2676" s="52">
        <f>IFERROR(_xll.qlIndexFixing(Index6M,$H2676,TRUE,_xll.ohTrigger(RecalcTrigger,Trigger6M)),NA())</f>
        <v>2.8751180625785855E-2</v>
      </c>
      <c r="O2676" s="52">
        <f>IFERROR(_xll.qlIndexFixing(ONIndex6M,I2676,TRUE,_xll.ohTrigger(RecalcTrigger,Trigger6M)),NA())</f>
        <v>2.8598248347524446E-2</v>
      </c>
      <c r="P2676" s="52">
        <f>IFERROR(_xll.qlIndexFixing(Index1Y,$H2676,TRUE,_xll.ohTrigger(RecalcTrigger,Trigger1Y)),NA())</f>
        <v>3.0127067473210721E-2</v>
      </c>
      <c r="Q2676" s="52">
        <f>IFERROR(_xll.qlIndexFixing(ONIndex1Y,I2676,TRUE,_xll.ohTrigger(RecalcTrigger,Trigger1Y)),NA())</f>
        <v>2.9786676482546071E-2</v>
      </c>
    </row>
    <row r="2677" spans="2:17" x14ac:dyDescent="0.2">
      <c r="B2677" s="46" t="s">
        <v>51</v>
      </c>
      <c r="D2677" s="49">
        <f>_xll.qlCalendarAdvance(LocalCalendar,$D2676,B2677,"f",FALSE)</f>
        <v>58085</v>
      </c>
      <c r="E2677" s="49">
        <f>_xll.qlInterestRateIndexValueDate(IndexON,D2677)</f>
        <v>58085</v>
      </c>
      <c r="F2677" s="52">
        <f>IFERROR(_xll.qlIndexFixing(IndexON,D2677,TRUE,_xll.ohTrigger(RecalcTrigger,TriggerON)),NA())</f>
        <v>2.5807068028225189E-2</v>
      </c>
      <c r="H2677" s="49">
        <f>_xll.qlCalendarAdvance(IborCalendar,$H2676,B2677,"f",FALSE)</f>
        <v>58071</v>
      </c>
      <c r="I2677" s="49">
        <f>_xll.qlInterestRateIndexValueDate(Index1M,$H2677)</f>
        <v>58075</v>
      </c>
      <c r="J2677" s="52">
        <f>IFERROR(_xll.qlIndexFixing(Index1M,$H2677,TRUE,_xll.ohTrigger(RecalcTrigger,Trigger1M)),NA())</f>
        <v>2.6613652363189837E-2</v>
      </c>
      <c r="K2677" s="52">
        <f>IFERROR(_xll.qlIndexFixing(ONIndex1M,I2677,TRUE,_xll.ohTrigger(RecalcTrigger,Trigger1M)),NA())</f>
        <v>2.6593693286063314E-2</v>
      </c>
      <c r="L2677" s="52">
        <f>IFERROR(_xll.qlIndexFixing(Index3M,H2677,TRUE,_xll.ohTrigger(RecalcTrigger,Trigger3M)),NA())</f>
        <v>2.7802489992268128E-2</v>
      </c>
      <c r="M2677" s="52">
        <f>IFERROR(_xll.qlIndexFixing(ONIndex3M,I2677,TRUE,_xll.ohTrigger(RecalcTrigger,Trigger3M)),NA())</f>
        <v>2.7737312272613224E-2</v>
      </c>
      <c r="N2677" s="52">
        <f>IFERROR(_xll.qlIndexFixing(Index6M,$H2677,TRUE,_xll.ohTrigger(RecalcTrigger,Trigger6M)),NA())</f>
        <v>2.8745652266428705E-2</v>
      </c>
      <c r="O2677" s="52">
        <f>IFERROR(_xll.qlIndexFixing(ONIndex6M,I2677,TRUE,_xll.ohTrigger(RecalcTrigger,Trigger6M)),NA())</f>
        <v>2.8594297646038491E-2</v>
      </c>
      <c r="P2677" s="52">
        <f>IFERROR(_xll.qlIndexFixing(Index1Y,$H2677,TRUE,_xll.ohTrigger(RecalcTrigger,Trigger1Y)),NA())</f>
        <v>3.0122258382765402E-2</v>
      </c>
      <c r="Q2677" s="52">
        <f>IFERROR(_xll.qlIndexFixing(ONIndex1Y,I2677,TRUE,_xll.ohTrigger(RecalcTrigger,Trigger1Y)),NA())</f>
        <v>2.9782531796751499E-2</v>
      </c>
    </row>
    <row r="2678" spans="2:17" x14ac:dyDescent="0.2">
      <c r="B2678" s="46" t="s">
        <v>51</v>
      </c>
      <c r="D2678" s="49">
        <f>_xll.qlCalendarAdvance(LocalCalendar,$D2677,B2678,"f",FALSE)</f>
        <v>58092</v>
      </c>
      <c r="E2678" s="49">
        <f>_xll.qlInterestRateIndexValueDate(IndexON,D2678)</f>
        <v>58092</v>
      </c>
      <c r="F2678" s="52">
        <f>IFERROR(_xll.qlIndexFixing(IndexON,D2678,TRUE,_xll.ohTrigger(RecalcTrigger,TriggerON)),NA())</f>
        <v>2.5805660266144947E-2</v>
      </c>
      <c r="H2678" s="49">
        <f>_xll.qlCalendarAdvance(IborCalendar,$H2677,B2678,"f",FALSE)</f>
        <v>58078</v>
      </c>
      <c r="I2678" s="49">
        <f>_xll.qlInterestRateIndexValueDate(Index1M,$H2678)</f>
        <v>58082</v>
      </c>
      <c r="J2678" s="52">
        <f>IFERROR(_xll.qlIndexFixing(Index1M,$H2678,TRUE,_xll.ohTrigger(RecalcTrigger,Trigger1M)),NA())</f>
        <v>2.6609541025395759E-2</v>
      </c>
      <c r="K2678" s="52">
        <f>IFERROR(_xll.qlIndexFixing(ONIndex1M,I2678,TRUE,_xll.ohTrigger(RecalcTrigger,Trigger1M)),NA())</f>
        <v>2.6588877968958258E-2</v>
      </c>
      <c r="L2678" s="52">
        <f>IFERROR(_xll.qlIndexFixing(Index3M,H2678,TRUE,_xll.ohTrigger(RecalcTrigger,Trigger3M)),NA())</f>
        <v>2.7801514349242495E-2</v>
      </c>
      <c r="M2678" s="52">
        <f>IFERROR(_xll.qlIndexFixing(ONIndex3M,I2678,TRUE,_xll.ohTrigger(RecalcTrigger,Trigger3M)),NA())</f>
        <v>2.7732394536394978E-2</v>
      </c>
      <c r="N2678" s="52">
        <f>IFERROR(_xll.qlIndexFixing(Index6M,$H2678,TRUE,_xll.ohTrigger(RecalcTrigger,Trigger6M)),NA())</f>
        <v>2.8741575220673117E-2</v>
      </c>
      <c r="O2678" s="52">
        <f>IFERROR(_xll.qlIndexFixing(ONIndex6M,I2678,TRUE,_xll.ohTrigger(RecalcTrigger,Trigger6M)),NA())</f>
        <v>2.8589284751419086E-2</v>
      </c>
      <c r="P2678" s="52">
        <f>IFERROR(_xll.qlIndexFixing(Index1Y,$H2678,TRUE,_xll.ohTrigger(RecalcTrigger,Trigger1Y)),NA())</f>
        <v>3.0118065082485681E-2</v>
      </c>
      <c r="Q2678" s="52">
        <f>IFERROR(_xll.qlIndexFixing(ONIndex1Y,I2678,TRUE,_xll.ohTrigger(RecalcTrigger,Trigger1Y)),NA())</f>
        <v>2.9777201621810079E-2</v>
      </c>
    </row>
    <row r="2679" spans="2:17" x14ac:dyDescent="0.2">
      <c r="B2679" s="46" t="s">
        <v>51</v>
      </c>
      <c r="D2679" s="49">
        <f>_xll.qlCalendarAdvance(LocalCalendar,$D2678,B2679,"f",FALSE)</f>
        <v>58099</v>
      </c>
      <c r="E2679" s="49">
        <f>_xll.qlInterestRateIndexValueDate(IndexON,D2679)</f>
        <v>58099</v>
      </c>
      <c r="F2679" s="52">
        <f>IFERROR(_xll.qlIndexFixing(IndexON,D2679,TRUE,_xll.ohTrigger(RecalcTrigger,TriggerON)),NA())</f>
        <v>2.5802719854004508E-2</v>
      </c>
      <c r="H2679" s="49">
        <f>_xll.qlCalendarAdvance(IborCalendar,$H2678,B2679,"f",FALSE)</f>
        <v>58085</v>
      </c>
      <c r="I2679" s="49">
        <f>_xll.qlInterestRateIndexValueDate(Index1M,$H2679)</f>
        <v>58089</v>
      </c>
      <c r="J2679" s="52">
        <f>IFERROR(_xll.qlIndexFixing(Index1M,$H2679,TRUE,_xll.ohTrigger(RecalcTrigger,Trigger1M)),NA())</f>
        <v>2.6605441919969053E-2</v>
      </c>
      <c r="K2679" s="52">
        <f>IFERROR(_xll.qlIndexFixing(ONIndex1M,I2679,TRUE,_xll.ohTrigger(RecalcTrigger,Trigger1M)),NA())</f>
        <v>2.6584761780767963E-2</v>
      </c>
      <c r="L2679" s="52">
        <f>IFERROR(_xll.qlIndexFixing(Index3M,H2679,TRUE,_xll.ohTrigger(RecalcTrigger,Trigger3M)),NA())</f>
        <v>2.7797430874848317E-2</v>
      </c>
      <c r="M2679" s="52">
        <f>IFERROR(_xll.qlIndexFixing(ONIndex3M,I2679,TRUE,_xll.ohTrigger(RecalcTrigger,Trigger3M)),NA())</f>
        <v>2.772826102510173E-2</v>
      </c>
      <c r="N2679" s="52">
        <f>IFERROR(_xll.qlIndexFixing(Index6M,$H2679,TRUE,_xll.ohTrigger(RecalcTrigger,Trigger6M)),NA())</f>
        <v>2.8737510550787583E-2</v>
      </c>
      <c r="O2679" s="52">
        <f>IFERROR(_xll.qlIndexFixing(ONIndex6M,I2679,TRUE,_xll.ohTrigger(RecalcTrigger,Trigger6M)),NA())</f>
        <v>2.8585120899675687E-2</v>
      </c>
      <c r="P2679" s="52">
        <f>IFERROR(_xll.qlIndexFixing(Index1Y,$H2679,TRUE,_xll.ohTrigger(RecalcTrigger,Trigger1Y)),NA())</f>
        <v>3.0113885458964752E-2</v>
      </c>
      <c r="Q2679" s="52">
        <f>IFERROR(_xll.qlIndexFixing(ONIndex1Y,I2679,TRUE,_xll.ohTrigger(RecalcTrigger,Trigger1Y)),NA())</f>
        <v>2.9772800850862424E-2</v>
      </c>
    </row>
    <row r="2680" spans="2:17" x14ac:dyDescent="0.2">
      <c r="B2680" s="46" t="s">
        <v>51</v>
      </c>
      <c r="D2680" s="49">
        <f>_xll.qlCalendarAdvance(LocalCalendar,$D2679,B2680,"f",FALSE)</f>
        <v>58106</v>
      </c>
      <c r="E2680" s="49">
        <f>_xll.qlInterestRateIndexValueDate(IndexON,D2680)</f>
        <v>58106</v>
      </c>
      <c r="F2680" s="52">
        <f>IFERROR(_xll.qlIndexFixing(IndexON,D2680,TRUE,_xll.ohTrigger(RecalcTrigger,TriggerON)),NA())</f>
        <v>2.5800555466535258E-2</v>
      </c>
      <c r="H2680" s="49">
        <f>_xll.qlCalendarAdvance(IborCalendar,$H2679,B2680,"f",FALSE)</f>
        <v>58092</v>
      </c>
      <c r="I2680" s="49">
        <f>_xll.qlInterestRateIndexValueDate(Index1M,$H2680)</f>
        <v>58096</v>
      </c>
      <c r="J2680" s="52">
        <f>IFERROR(_xll.qlIndexFixing(Index1M,$H2680,TRUE,_xll.ohTrigger(RecalcTrigger,Trigger1M)),NA())</f>
        <v>2.6601355046899412E-2</v>
      </c>
      <c r="K2680" s="52">
        <f>IFERROR(_xll.qlIndexFixing(ONIndex1M,I2680,TRUE,_xll.ohTrigger(RecalcTrigger,Trigger1M)),NA())</f>
        <v>2.6580657796495544E-2</v>
      </c>
      <c r="L2680" s="52">
        <f>IFERROR(_xll.qlIndexFixing(Index3M,H2680,TRUE,_xll.ohTrigger(RecalcTrigger,Trigger3M)),NA())</f>
        <v>2.7793359744016755E-2</v>
      </c>
      <c r="M2680" s="52">
        <f>IFERROR(_xll.qlIndexFixing(ONIndex3M,I2680,TRUE,_xll.ohTrigger(RecalcTrigger,Trigger3M)),NA())</f>
        <v>2.7724139769205181E-2</v>
      </c>
      <c r="N2680" s="52">
        <f>IFERROR(_xll.qlIndexFixing(Index6M,$H2680,TRUE,_xll.ohTrigger(RecalcTrigger,Trigger6M)),NA())</f>
        <v>2.8733458256697906E-2</v>
      </c>
      <c r="O2680" s="52">
        <f>IFERROR(_xll.qlIndexFixing(ONIndex6M,I2680,TRUE,_xll.ohTrigger(RecalcTrigger,Trigger6M)),NA())</f>
        <v>2.8580969240179499E-2</v>
      </c>
      <c r="P2680" s="52">
        <f>IFERROR(_xll.qlIndexFixing(Index1Y,$H2680,TRUE,_xll.ohTrigger(RecalcTrigger,Trigger1Y)),NA())</f>
        <v>3.0109719512033988E-2</v>
      </c>
      <c r="Q2680" s="52">
        <f>IFERROR(_xll.qlIndexFixing(ONIndex1Y,I2680,TRUE,_xll.ohTrigger(RecalcTrigger,Trigger1Y)),NA())</f>
        <v>2.976841333571123E-2</v>
      </c>
    </row>
    <row r="2681" spans="2:17" x14ac:dyDescent="0.2">
      <c r="B2681" s="46" t="s">
        <v>51</v>
      </c>
      <c r="D2681" s="49">
        <f>_xll.qlCalendarAdvance(LocalCalendar,$D2680,B2681,"f",FALSE)</f>
        <v>58113</v>
      </c>
      <c r="E2681" s="49">
        <f>_xll.qlInterestRateIndexValueDate(IndexON,D2681)</f>
        <v>58113</v>
      </c>
      <c r="F2681" s="52">
        <f>IFERROR(_xll.qlIndexFixing(IndexON,D2681,TRUE,_xll.ohTrigger(RecalcTrigger,TriggerON)),NA())</f>
        <v>2.5798397545493401E-2</v>
      </c>
      <c r="H2681" s="49">
        <f>_xll.qlCalendarAdvance(IborCalendar,$H2680,B2681,"f",FALSE)</f>
        <v>58099</v>
      </c>
      <c r="I2681" s="49">
        <f>_xll.qlInterestRateIndexValueDate(Index1M,$H2681)</f>
        <v>58103</v>
      </c>
      <c r="J2681" s="52">
        <f>IFERROR(_xll.qlIndexFixing(Index1M,$H2681,TRUE,_xll.ohTrigger(RecalcTrigger,Trigger1M)),NA())</f>
        <v>2.6597280406179098E-2</v>
      </c>
      <c r="K2681" s="52">
        <f>IFERROR(_xll.qlIndexFixing(ONIndex1M,I2681,TRUE,_xll.ohTrigger(RecalcTrigger,Trigger1M)),NA())</f>
        <v>2.6576566016061065E-2</v>
      </c>
      <c r="L2681" s="52">
        <f>IFERROR(_xll.qlIndexFixing(Index3M,H2681,TRUE,_xll.ohTrigger(RecalcTrigger,Trigger3M)),NA())</f>
        <v>2.7789300956712282E-2</v>
      </c>
      <c r="M2681" s="52">
        <f>IFERROR(_xll.qlIndexFixing(ONIndex3M,I2681,TRUE,_xll.ohTrigger(RecalcTrigger,Trigger3M)),NA())</f>
        <v>2.7720030768385584E-2</v>
      </c>
      <c r="N2681" s="52">
        <f>IFERROR(_xll.qlIndexFixing(Index6M,$H2681,TRUE,_xll.ohTrigger(RecalcTrigger,Trigger6M)),NA())</f>
        <v>2.8729418338329892E-2</v>
      </c>
      <c r="O2681" s="52">
        <f>IFERROR(_xll.qlIndexFixing(ONIndex6M,I2681,TRUE,_xll.ohTrigger(RecalcTrigger,Trigger6M)),NA())</f>
        <v>2.8576829773330203E-2</v>
      </c>
      <c r="P2681" s="52">
        <f>IFERROR(_xll.qlIndexFixing(Index1Y,$H2681,TRUE,_xll.ohTrigger(RecalcTrigger,Trigger1Y)),NA())</f>
        <v>3.0105567241525626E-2</v>
      </c>
      <c r="Q2681" s="52">
        <f>IFERROR(_xll.qlIndexFixing(ONIndex1Y,I2681,TRUE,_xll.ohTrigger(RecalcTrigger,Trigger1Y)),NA())</f>
        <v>2.9764039076596305E-2</v>
      </c>
    </row>
    <row r="2682" spans="2:17" x14ac:dyDescent="0.2">
      <c r="B2682" s="46" t="s">
        <v>51</v>
      </c>
      <c r="D2682" s="49">
        <f>_xll.qlCalendarAdvance(LocalCalendar,$D2681,B2682,"f",FALSE)</f>
        <v>58120</v>
      </c>
      <c r="E2682" s="49">
        <f>_xll.qlInterestRateIndexValueDate(IndexON,D2682)</f>
        <v>58120</v>
      </c>
      <c r="F2682" s="52">
        <f>IFERROR(_xll.qlIndexFixing(IndexON,D2682,TRUE,_xll.ohTrigger(RecalcTrigger,TriggerON)),NA())</f>
        <v>2.5797016877260326E-2</v>
      </c>
      <c r="H2682" s="49">
        <f>_xll.qlCalendarAdvance(IborCalendar,$H2681,B2682,"f",FALSE)</f>
        <v>58106</v>
      </c>
      <c r="I2682" s="49">
        <f>_xll.qlInterestRateIndexValueDate(Index1M,$H2682)</f>
        <v>58110</v>
      </c>
      <c r="J2682" s="52">
        <f>IFERROR(_xll.qlIndexFixing(Index1M,$H2682,TRUE,_xll.ohTrigger(RecalcTrigger,Trigger1M)),NA())</f>
        <v>2.6591141251642383E-2</v>
      </c>
      <c r="K2682" s="52">
        <f>IFERROR(_xll.qlIndexFixing(ONIndex1M,I2682,TRUE,_xll.ohTrigger(RecalcTrigger,Trigger1M)),NA())</f>
        <v>2.6572486439624399E-2</v>
      </c>
      <c r="L2682" s="52">
        <f>IFERROR(_xll.qlIndexFixing(Index3M,H2682,TRUE,_xll.ohTrigger(RecalcTrigger,Trigger3M)),NA())</f>
        <v>2.7786037634464897E-2</v>
      </c>
      <c r="M2682" s="52">
        <f>IFERROR(_xll.qlIndexFixing(ONIndex3M,I2682,TRUE,_xll.ohTrigger(RecalcTrigger,Trigger3M)),NA())</f>
        <v>2.7715934022962685E-2</v>
      </c>
      <c r="N2682" s="52">
        <f>IFERROR(_xll.qlIndexFixing(Index6M,$H2682,TRUE,_xll.ohTrigger(RecalcTrigger,Trigger6M)),NA())</f>
        <v>2.872539079561023E-2</v>
      </c>
      <c r="O2682" s="52">
        <f>IFERROR(_xll.qlIndexFixing(ONIndex6M,I2682,TRUE,_xll.ohTrigger(RecalcTrigger,Trigger6M)),NA())</f>
        <v>2.8572702499047864E-2</v>
      </c>
      <c r="P2682" s="52">
        <f>IFERROR(_xll.qlIndexFixing(Index1Y,$H2682,TRUE,_xll.ohTrigger(RecalcTrigger,Trigger1Y)),NA())</f>
        <v>3.0101428647271698E-2</v>
      </c>
      <c r="Q2682" s="52">
        <f>IFERROR(_xll.qlIndexFixing(ONIndex1Y,I2682,TRUE,_xll.ohTrigger(RecalcTrigger,Trigger1Y)),NA())</f>
        <v>2.9759678073357776E-2</v>
      </c>
    </row>
    <row r="2683" spans="2:17" x14ac:dyDescent="0.2">
      <c r="B2683" s="46" t="s">
        <v>51</v>
      </c>
      <c r="D2683" s="49">
        <f>_xll.qlCalendarAdvance(LocalCalendar,$D2682,B2683,"f",FALSE)</f>
        <v>58127</v>
      </c>
      <c r="E2683" s="49">
        <f>_xll.qlInterestRateIndexValueDate(IndexON,D2683)</f>
        <v>58127</v>
      </c>
      <c r="F2683" s="52">
        <f>IFERROR(_xll.qlIndexFixing(IndexON,D2683,TRUE,_xll.ohTrigger(RecalcTrigger,TriggerON)),NA())</f>
        <v>2.5794101102611933E-2</v>
      </c>
      <c r="H2683" s="49">
        <f>_xll.qlCalendarAdvance(IborCalendar,$H2682,B2683,"f",FALSE)</f>
        <v>58113</v>
      </c>
      <c r="I2683" s="49">
        <f>_xll.qlInterestRateIndexValueDate(Index1M,$H2683)</f>
        <v>58117</v>
      </c>
      <c r="J2683" s="52">
        <f>IFERROR(_xll.qlIndexFixing(Index1M,$H2683,TRUE,_xll.ohTrigger(RecalcTrigger,Trigger1M)),NA())</f>
        <v>2.6587089351341384E-2</v>
      </c>
      <c r="K2683" s="52">
        <f>IFERROR(_xll.qlIndexFixing(ONIndex1M,I2683,TRUE,_xll.ohTrigger(RecalcTrigger,Trigger1M)),NA())</f>
        <v>2.6568419067105609E-2</v>
      </c>
      <c r="L2683" s="52">
        <f>IFERROR(_xll.qlIndexFixing(Index3M,H2683,TRUE,_xll.ohTrigger(RecalcTrigger,Trigger3M)),NA())</f>
        <v>2.7781220412538055E-2</v>
      </c>
      <c r="M2683" s="52">
        <f>IFERROR(_xll.qlIndexFixing(ONIndex3M,I2683,TRUE,_xll.ohTrigger(RecalcTrigger,Trigger3M)),NA())</f>
        <v>2.7711849532936483E-2</v>
      </c>
      <c r="N2683" s="52">
        <f>IFERROR(_xll.qlIndexFixing(Index6M,$H2683,TRUE,_xll.ohTrigger(RecalcTrigger,Trigger6M)),NA())</f>
        <v>2.8721375628462956E-2</v>
      </c>
      <c r="O2683" s="52">
        <f>IFERROR(_xll.qlIndexFixing(ONIndex6M,I2683,TRUE,_xll.ohTrigger(RecalcTrigger,Trigger6M)),NA())</f>
        <v>2.8568587417092672E-2</v>
      </c>
      <c r="P2683" s="52">
        <f>IFERROR(_xll.qlIndexFixing(Index1Y,$H2683,TRUE,_xll.ohTrigger(RecalcTrigger,Trigger1Y)),NA())</f>
        <v>3.0097303729105757E-2</v>
      </c>
      <c r="Q2683" s="52">
        <f>IFERROR(_xll.qlIndexFixing(ONIndex1Y,I2683,TRUE,_xll.ohTrigger(RecalcTrigger,Trigger1Y)),NA())</f>
        <v>2.9755330325995644E-2</v>
      </c>
    </row>
    <row r="2684" spans="2:17" x14ac:dyDescent="0.2">
      <c r="B2684" s="46" t="s">
        <v>51</v>
      </c>
      <c r="D2684" s="49">
        <f>_xll.qlCalendarAdvance(LocalCalendar,$D2683,B2684,"f",FALSE)</f>
        <v>58134</v>
      </c>
      <c r="E2684" s="49">
        <f>_xll.qlInterestRateIndexValueDate(IndexON,D2684)</f>
        <v>58134</v>
      </c>
      <c r="F2684" s="52">
        <f>IFERROR(_xll.qlIndexFixing(IndexON,D2684,TRUE,_xll.ohTrigger(RecalcTrigger,TriggerON)),NA())</f>
        <v>2.5791962580745675E-2</v>
      </c>
      <c r="H2684" s="49">
        <f>_xll.qlCalendarAdvance(IborCalendar,$H2683,B2684,"f",FALSE)</f>
        <v>58120</v>
      </c>
      <c r="I2684" s="49">
        <f>_xll.qlInterestRateIndexValueDate(Index1M,$H2684)</f>
        <v>58124</v>
      </c>
      <c r="J2684" s="52">
        <f>IFERROR(_xll.qlIndexFixing(Index1M,$H2684,TRUE,_xll.ohTrigger(RecalcTrigger,Trigger1M)),NA())</f>
        <v>2.6583049680494977E-2</v>
      </c>
      <c r="K2684" s="52">
        <f>IFERROR(_xll.qlIndexFixing(ONIndex1M,I2684,TRUE,_xll.ohTrigger(RecalcTrigger,Trigger1M)),NA())</f>
        <v>2.6564363898344823E-2</v>
      </c>
      <c r="L2684" s="52">
        <f>IFERROR(_xll.qlIndexFixing(Index3M,H2684,TRUE,_xll.ohTrigger(RecalcTrigger,Trigger3M)),NA())</f>
        <v>2.7777198655592805E-2</v>
      </c>
      <c r="M2684" s="52">
        <f>IFERROR(_xll.qlIndexFixing(ONIndex3M,I2684,TRUE,_xll.ohTrigger(RecalcTrigger,Trigger3M)),NA())</f>
        <v>2.7707777298067171E-2</v>
      </c>
      <c r="N2684" s="52">
        <f>IFERROR(_xll.qlIndexFixing(Index6M,$H2684,TRUE,_xll.ohTrigger(RecalcTrigger,Trigger6M)),NA())</f>
        <v>2.8717372836815205E-2</v>
      </c>
      <c r="O2684" s="52">
        <f>IFERROR(_xll.qlIndexFixing(ONIndex6M,I2684,TRUE,_xll.ohTrigger(RecalcTrigger,Trigger6M)),NA())</f>
        <v>2.8564484527704437E-2</v>
      </c>
      <c r="P2684" s="52">
        <f>IFERROR(_xll.qlIndexFixing(Index1Y,$H2684,TRUE,_xll.ohTrigger(RecalcTrigger,Trigger1Y)),NA())</f>
        <v>3.0093192486861139E-2</v>
      </c>
      <c r="Q2684" s="52">
        <f>IFERROR(_xll.qlIndexFixing(ONIndex1Y,I2684,TRUE,_xll.ohTrigger(RecalcTrigger,Trigger1Y)),NA())</f>
        <v>2.9750995834509908E-2</v>
      </c>
    </row>
    <row r="2685" spans="2:17" x14ac:dyDescent="0.2">
      <c r="B2685" s="46" t="s">
        <v>51</v>
      </c>
      <c r="D2685" s="49">
        <f>_xll.qlCalendarAdvance(LocalCalendar,$D2684,B2685,"f",FALSE)</f>
        <v>58141</v>
      </c>
      <c r="E2685" s="49">
        <f>_xll.qlInterestRateIndexValueDate(IndexON,D2685)</f>
        <v>58141</v>
      </c>
      <c r="F2685" s="52">
        <f>IFERROR(_xll.qlIndexFixing(IndexON,D2685,TRUE,_xll.ohTrigger(RecalcTrigger,TriggerON)),NA())</f>
        <v>2.5789830525360102E-2</v>
      </c>
      <c r="H2685" s="49">
        <f>_xll.qlCalendarAdvance(IborCalendar,$H2684,B2685,"f",FALSE)</f>
        <v>58127</v>
      </c>
      <c r="I2685" s="49">
        <f>_xll.qlInterestRateIndexValueDate(Index1M,$H2685)</f>
        <v>58131</v>
      </c>
      <c r="J2685" s="52">
        <f>IFERROR(_xll.qlIndexFixing(Index1M,$H2685,TRUE,_xll.ohTrigger(RecalcTrigger,Trigger1M)),NA())</f>
        <v>2.657902223910602E-2</v>
      </c>
      <c r="K2685" s="52">
        <f>IFERROR(_xll.qlIndexFixing(ONIndex1M,I2685,TRUE,_xll.ohTrigger(RecalcTrigger,Trigger1M)),NA())</f>
        <v>2.6560320933661785E-2</v>
      </c>
      <c r="L2685" s="52">
        <f>IFERROR(_xll.qlIndexFixing(Index3M,H2685,TRUE,_xll.ohTrigger(RecalcTrigger,Trigger3M)),NA())</f>
        <v>2.7773974080983026E-2</v>
      </c>
      <c r="M2685" s="52">
        <f>IFERROR(_xll.qlIndexFixing(ONIndex3M,I2685,TRUE,_xll.ohTrigger(RecalcTrigger,Trigger3M)),NA())</f>
        <v>2.7703717318354748E-2</v>
      </c>
      <c r="N2685" s="52">
        <f>IFERROR(_xll.qlIndexFixing(Index6M,$H2685,TRUE,_xll.ohTrigger(RecalcTrigger,Trigger6M)),NA())</f>
        <v>2.871424129995561E-2</v>
      </c>
      <c r="O2685" s="52">
        <f>IFERROR(_xll.qlIndexFixing(ONIndex6M,I2685,TRUE,_xll.ohTrigger(RecalcTrigger,Trigger6M)),NA())</f>
        <v>2.8560393830963093E-2</v>
      </c>
      <c r="P2685" s="52">
        <f>IFERROR(_xll.qlIndexFixing(Index1Y,$H2685,TRUE,_xll.ohTrigger(RecalcTrigger,Trigger1Y)),NA())</f>
        <v>3.0089094920371848E-2</v>
      </c>
      <c r="Q2685" s="52">
        <f>IFERROR(_xll.qlIndexFixing(ONIndex1Y,I2685,TRUE,_xll.ohTrigger(RecalcTrigger,Trigger1Y)),NA())</f>
        <v>2.9746674598980505E-2</v>
      </c>
    </row>
    <row r="2686" spans="2:17" x14ac:dyDescent="0.2">
      <c r="B2686" s="46" t="s">
        <v>51</v>
      </c>
      <c r="D2686" s="49">
        <f>_xll.qlCalendarAdvance(LocalCalendar,$D2685,B2686,"f",FALSE)</f>
        <v>58148</v>
      </c>
      <c r="E2686" s="49">
        <f>_xll.qlInterestRateIndexValueDate(IndexON,D2686)</f>
        <v>58148</v>
      </c>
      <c r="F2686" s="52">
        <f>IFERROR(_xll.qlIndexFixing(IndexON,D2686,TRUE,_xll.ohTrigger(RecalcTrigger,TriggerON)),NA())</f>
        <v>2.5787704936321987E-2</v>
      </c>
      <c r="H2686" s="49">
        <f>_xll.qlCalendarAdvance(IborCalendar,$H2685,B2686,"f",FALSE)</f>
        <v>58134</v>
      </c>
      <c r="I2686" s="49">
        <f>_xll.qlInterestRateIndexValueDate(Index1M,$H2686)</f>
        <v>58138</v>
      </c>
      <c r="J2686" s="52">
        <f>IFERROR(_xll.qlIndexFixing(Index1M,$H2686,TRUE,_xll.ohTrigger(RecalcTrigger,Trigger1M)),NA())</f>
        <v>2.6577090687270769E-2</v>
      </c>
      <c r="K2686" s="52">
        <f>IFERROR(_xll.qlIndexFixing(ONIndex1M,I2686,TRUE,_xll.ohTrigger(RecalcTrigger,Trigger1M)),NA())</f>
        <v>2.6556290172896624E-2</v>
      </c>
      <c r="L2686" s="52">
        <f>IFERROR(_xll.qlIndexFixing(Index3M,H2686,TRUE,_xll.ohTrigger(RecalcTrigger,Trigger3M)),NA())</f>
        <v>2.7770763093841841E-2</v>
      </c>
      <c r="M2686" s="52">
        <f>IFERROR(_xll.qlIndexFixing(ONIndex3M,I2686,TRUE,_xll.ohTrigger(RecalcTrigger,Trigger3M)),NA())</f>
        <v>2.7699669594039023E-2</v>
      </c>
      <c r="N2686" s="52">
        <f>IFERROR(_xll.qlIndexFixing(Index6M,$H2686,TRUE,_xll.ohTrigger(RecalcTrigger,Trigger6M)),NA())</f>
        <v>2.8711983025084292E-2</v>
      </c>
      <c r="O2686" s="52">
        <f>IFERROR(_xll.qlIndexFixing(ONIndex6M,I2686,TRUE,_xll.ohTrigger(RecalcTrigger,Trigger6M)),NA())</f>
        <v>2.8556315326548898E-2</v>
      </c>
      <c r="P2686" s="52">
        <f>IFERROR(_xll.qlIndexFixing(Index1Y,$H2686,TRUE,_xll.ohTrigger(RecalcTrigger,Trigger1Y)),NA())</f>
        <v>3.0085972851772971E-2</v>
      </c>
      <c r="Q2686" s="52">
        <f>IFERROR(_xll.qlIndexFixing(ONIndex1Y,I2686,TRUE,_xll.ohTrigger(RecalcTrigger,Trigger1Y)),NA())</f>
        <v>2.9742366619407434E-2</v>
      </c>
    </row>
    <row r="2687" spans="2:17" x14ac:dyDescent="0.2">
      <c r="B2687" s="46" t="s">
        <v>51</v>
      </c>
      <c r="D2687" s="49">
        <f>_xll.qlCalendarAdvance(LocalCalendar,$D2686,B2687,"f",FALSE)</f>
        <v>58155</v>
      </c>
      <c r="E2687" s="49">
        <f>_xll.qlInterestRateIndexValueDate(IndexON,D2687)</f>
        <v>58155</v>
      </c>
      <c r="F2687" s="52">
        <f>IFERROR(_xll.qlIndexFixing(IndexON,D2687,TRUE,_xll.ohTrigger(RecalcTrigger,TriggerON)),NA())</f>
        <v>2.5785585813764555E-2</v>
      </c>
      <c r="H2687" s="49">
        <f>_xll.qlCalendarAdvance(IborCalendar,$H2686,B2687,"f",FALSE)</f>
        <v>58141</v>
      </c>
      <c r="I2687" s="49">
        <f>_xll.qlInterestRateIndexValueDate(Index1M,$H2687)</f>
        <v>58145</v>
      </c>
      <c r="J2687" s="52">
        <f>IFERROR(_xll.qlIndexFixing(Index1M,$H2687,TRUE,_xll.ohTrigger(RecalcTrigger,Trigger1M)),NA())</f>
        <v>2.6573089440336987E-2</v>
      </c>
      <c r="K2687" s="52">
        <f>IFERROR(_xll.qlIndexFixing(ONIndex1M,I2687,TRUE,_xll.ohTrigger(RecalcTrigger,Trigger1M)),NA())</f>
        <v>2.6552271615809531E-2</v>
      </c>
      <c r="L2687" s="52">
        <f>IFERROR(_xll.qlIndexFixing(Index3M,H2687,TRUE,_xll.ohTrigger(RecalcTrigger,Trigger3M)),NA())</f>
        <v>2.7766779517911851E-2</v>
      </c>
      <c r="M2687" s="52">
        <f>IFERROR(_xll.qlIndexFixing(ONIndex3M,I2687,TRUE,_xll.ohTrigger(RecalcTrigger,Trigger3M)),NA())</f>
        <v>2.7695634124880186E-2</v>
      </c>
      <c r="N2687" s="52">
        <f>IFERROR(_xll.qlIndexFixing(Index6M,$H2687,TRUE,_xll.ohTrigger(RecalcTrigger,Trigger6M)),NA())</f>
        <v>2.8708019069933647E-2</v>
      </c>
      <c r="O2687" s="52">
        <f>IFERROR(_xll.qlIndexFixing(ONIndex6M,I2687,TRUE,_xll.ohTrigger(RecalcTrigger,Trigger6M)),NA())</f>
        <v>2.8552249014621722E-2</v>
      </c>
      <c r="P2687" s="52">
        <f>IFERROR(_xll.qlIndexFixing(Index1Y,$H2687,TRUE,_xll.ohTrigger(RecalcTrigger,Trigger1Y)),NA())</f>
        <v>3.0081903278106066E-2</v>
      </c>
      <c r="Q2687" s="52">
        <f>IFERROR(_xll.qlIndexFixing(ONIndex1Y,I2687,TRUE,_xll.ohTrigger(RecalcTrigger,Trigger1Y)),NA())</f>
        <v>2.9738071895630824E-2</v>
      </c>
    </row>
    <row r="2688" spans="2:17" x14ac:dyDescent="0.2">
      <c r="B2688" s="46" t="s">
        <v>51</v>
      </c>
      <c r="D2688" s="49">
        <f>_xll.qlCalendarAdvance(LocalCalendar,$D2687,B2688,"f",FALSE)</f>
        <v>58162</v>
      </c>
      <c r="E2688" s="49">
        <f>_xll.qlInterestRateIndexValueDate(IndexON,D2688)</f>
        <v>58162</v>
      </c>
      <c r="F2688" s="52">
        <f>IFERROR(_xll.qlIndexFixing(IndexON,D2688,TRUE,_xll.ohTrigger(RecalcTrigger,TriggerON)),NA())</f>
        <v>2.5783473157581227E-2</v>
      </c>
      <c r="H2688" s="49">
        <f>_xll.qlCalendarAdvance(IborCalendar,$H2687,B2688,"f",FALSE)</f>
        <v>58148</v>
      </c>
      <c r="I2688" s="49">
        <f>_xll.qlInterestRateIndexValueDate(Index1M,$H2688)</f>
        <v>58152</v>
      </c>
      <c r="J2688" s="52">
        <f>IFERROR(_xll.qlIndexFixing(Index1M,$H2688,TRUE,_xll.ohTrigger(RecalcTrigger,Trigger1M)),NA())</f>
        <v>2.6569100425667437E-2</v>
      </c>
      <c r="K2688" s="52">
        <f>IFERROR(_xll.qlIndexFixing(ONIndex1M,I2688,TRUE,_xll.ohTrigger(RecalcTrigger,Trigger1M)),NA())</f>
        <v>2.6548265262800186E-2</v>
      </c>
      <c r="L2688" s="52">
        <f>IFERROR(_xll.qlIndexFixing(Index3M,H2688,TRUE,_xll.ohTrigger(RecalcTrigger,Trigger3M)),NA())</f>
        <v>2.7762808287229292E-2</v>
      </c>
      <c r="M2688" s="52">
        <f>IFERROR(_xll.qlIndexFixing(ONIndex3M,I2688,TRUE,_xll.ohTrigger(RecalcTrigger,Trigger3M)),NA())</f>
        <v>2.7691610911038111E-2</v>
      </c>
      <c r="N2688" s="52">
        <f>IFERROR(_xll.qlIndexFixing(Index6M,$H2688,TRUE,_xll.ohTrigger(RecalcTrigger,Trigger6M)),NA())</f>
        <v>2.8704067493041857E-2</v>
      </c>
      <c r="O2688" s="52">
        <f>IFERROR(_xll.qlIndexFixing(ONIndex6M,I2688,TRUE,_xll.ohTrigger(RecalcTrigger,Trigger6M)),NA())</f>
        <v>2.8548194895261503E-2</v>
      </c>
      <c r="P2688" s="52">
        <f>IFERROR(_xll.qlIndexFixing(Index1Y,$H2688,TRUE,_xll.ohTrigger(RecalcTrigger,Trigger1Y)),NA())</f>
        <v>3.007784738085981E-2</v>
      </c>
      <c r="Q2688" s="52">
        <f>IFERROR(_xll.qlIndexFixing(ONIndex1Y,I2688,TRUE,_xll.ohTrigger(RecalcTrigger,Trigger1Y)),NA())</f>
        <v>2.9733790427810547E-2</v>
      </c>
    </row>
    <row r="2689" spans="2:17" x14ac:dyDescent="0.2">
      <c r="B2689" s="46" t="s">
        <v>51</v>
      </c>
      <c r="D2689" s="49">
        <f>_xll.qlCalendarAdvance(LocalCalendar,$D2688,B2689,"f",FALSE)</f>
        <v>58169</v>
      </c>
      <c r="E2689" s="49">
        <f>_xll.qlInterestRateIndexValueDate(IndexON,D2689)</f>
        <v>58169</v>
      </c>
      <c r="F2689" s="52">
        <f>IFERROR(_xll.qlIndexFixing(IndexON,D2689,TRUE,_xll.ohTrigger(RecalcTrigger,TriggerON)),NA())</f>
        <v>2.5781366967718711E-2</v>
      </c>
      <c r="H2689" s="49">
        <f>_xll.qlCalendarAdvance(IborCalendar,$H2688,B2689,"f",FALSE)</f>
        <v>58155</v>
      </c>
      <c r="I2689" s="49">
        <f>_xll.qlInterestRateIndexValueDate(Index1M,$H2689)</f>
        <v>58159</v>
      </c>
      <c r="J2689" s="52">
        <f>IFERROR(_xll.qlIndexFixing(Index1M,$H2689,TRUE,_xll.ohTrigger(RecalcTrigger,Trigger1M)),NA())</f>
        <v>2.6565123643236339E-2</v>
      </c>
      <c r="K2689" s="52">
        <f>IFERROR(_xll.qlIndexFixing(ONIndex1M,I2689,TRUE,_xll.ohTrigger(RecalcTrigger,Trigger1M)),NA())</f>
        <v>2.6544271113788653E-2</v>
      </c>
      <c r="L2689" s="52">
        <f>IFERROR(_xll.qlIndexFixing(Index3M,H2689,TRUE,_xll.ohTrigger(RecalcTrigger,Trigger3M)),NA())</f>
        <v>2.7758849401759413E-2</v>
      </c>
      <c r="M2689" s="52">
        <f>IFERROR(_xll.qlIndexFixing(ONIndex3M,I2689,TRUE,_xll.ohTrigger(RecalcTrigger,Trigger3M)),NA())</f>
        <v>2.7687599952592734E-2</v>
      </c>
      <c r="N2689" s="52">
        <f>IFERROR(_xll.qlIndexFixing(Index6M,$H2689,TRUE,_xll.ohTrigger(RecalcTrigger,Trigger6M)),NA())</f>
        <v>2.8700128294334631E-2</v>
      </c>
      <c r="O2689" s="52">
        <f>IFERROR(_xll.qlIndexFixing(ONIndex6M,I2689,TRUE,_xll.ohTrigger(RecalcTrigger,Trigger6M)),NA())</f>
        <v>2.8544152968388303E-2</v>
      </c>
      <c r="P2689" s="52">
        <f>IFERROR(_xll.qlIndexFixing(Index1Y,$H2689,TRUE,_xll.ohTrigger(RecalcTrigger,Trigger1Y)),NA())</f>
        <v>3.0073805159869529E-2</v>
      </c>
      <c r="Q2689" s="52">
        <f>IFERROR(_xll.qlIndexFixing(ONIndex1Y,I2689,TRUE,_xll.ohTrigger(RecalcTrigger,Trigger1Y)),NA())</f>
        <v>2.9729522216026538E-2</v>
      </c>
    </row>
    <row r="2690" spans="2:17" x14ac:dyDescent="0.2">
      <c r="B2690" s="46" t="s">
        <v>51</v>
      </c>
      <c r="D2690" s="49">
        <f>_xll.qlCalendarAdvance(LocalCalendar,$D2689,B2690,"f",FALSE)</f>
        <v>58176</v>
      </c>
      <c r="E2690" s="49">
        <f>_xll.qlInterestRateIndexValueDate(IndexON,D2690)</f>
        <v>58176</v>
      </c>
      <c r="F2690" s="52">
        <f>IFERROR(_xll.qlIndexFixing(IndexON,D2690,TRUE,_xll.ohTrigger(RecalcTrigger,TriggerON)),NA())</f>
        <v>2.5779267244416815E-2</v>
      </c>
      <c r="H2690" s="49">
        <f>_xll.qlCalendarAdvance(IborCalendar,$H2689,B2690,"f",FALSE)</f>
        <v>58166</v>
      </c>
      <c r="I2690" s="49">
        <f>_xll.qlInterestRateIndexValueDate(Index1M,$H2690)</f>
        <v>58168</v>
      </c>
      <c r="J2690" s="52">
        <f>IFERROR(_xll.qlIndexFixing(Index1M,$H2690,TRUE,_xll.ohTrigger(RecalcTrigger,Trigger1M)),NA())</f>
        <v>2.6561423138864046E-2</v>
      </c>
      <c r="K2690" s="52">
        <f>IFERROR(_xll.qlIndexFixing(ONIndex1M,I2690,TRUE,_xll.ohTrigger(RecalcTrigger,Trigger1M)),NA())</f>
        <v>2.6539153711446772E-2</v>
      </c>
      <c r="L2690" s="52">
        <f>IFERROR(_xll.qlIndexFixing(Index3M,H2690,TRUE,_xll.ohTrigger(RecalcTrigger,Trigger3M)),NA())</f>
        <v>2.7752989563729503E-2</v>
      </c>
      <c r="M2690" s="52">
        <f>IFERROR(_xll.qlIndexFixing(ONIndex3M,I2690,TRUE,_xll.ohTrigger(RecalcTrigger,Trigger3M)),NA())</f>
        <v>2.7682461013558424E-2</v>
      </c>
      <c r="N2690" s="52">
        <f>IFERROR(_xll.qlIndexFixing(Index6M,$H2690,TRUE,_xll.ohTrigger(RecalcTrigger,Trigger6M)),NA())</f>
        <v>2.8694219698809711E-2</v>
      </c>
      <c r="O2690" s="52">
        <f>IFERROR(_xll.qlIndexFixing(ONIndex6M,I2690,TRUE,_xll.ohTrigger(RecalcTrigger,Trigger6M)),NA())</f>
        <v>2.8538974120717597E-2</v>
      </c>
      <c r="P2690" s="52">
        <f>IFERROR(_xll.qlIndexFixing(Index1Y,$H2690,TRUE,_xll.ohTrigger(RecalcTrigger,Trigger1Y)),NA())</f>
        <v>3.0070557622783711E-2</v>
      </c>
      <c r="Q2690" s="52">
        <f>IFERROR(_xll.qlIndexFixing(ONIndex1Y,I2690,TRUE,_xll.ohTrigger(RecalcTrigger,Trigger1Y)),NA())</f>
        <v>2.9724053992952193E-2</v>
      </c>
    </row>
    <row r="2691" spans="2:17" x14ac:dyDescent="0.2">
      <c r="B2691" s="46" t="s">
        <v>51</v>
      </c>
      <c r="D2691" s="49">
        <f>_xll.qlCalendarAdvance(LocalCalendar,$D2690,B2691,"f",FALSE)</f>
        <v>58183</v>
      </c>
      <c r="E2691" s="49">
        <f>_xll.qlInterestRateIndexValueDate(IndexON,D2691)</f>
        <v>58183</v>
      </c>
      <c r="F2691" s="52">
        <f>IFERROR(_xll.qlIndexFixing(IndexON,D2691,TRUE,_xll.ohTrigger(RecalcTrigger,TriggerON)),NA())</f>
        <v>2.5777173987462376E-2</v>
      </c>
      <c r="H2691" s="49">
        <f>_xll.qlCalendarAdvance(IborCalendar,$H2690,B2691,"f",FALSE)</f>
        <v>58173</v>
      </c>
      <c r="I2691" s="49">
        <f>_xll.qlInterestRateIndexValueDate(Index1M,$H2691)</f>
        <v>58175</v>
      </c>
      <c r="J2691" s="52">
        <f>IFERROR(_xll.qlIndexFixing(Index1M,$H2691,TRUE,_xll.ohTrigger(RecalcTrigger,Trigger1M)),NA())</f>
        <v>2.6556777589843428E-2</v>
      </c>
      <c r="K2691" s="52">
        <f>IFERROR(_xll.qlIndexFixing(ONIndex1M,I2691,TRUE,_xll.ohTrigger(RecalcTrigger,Trigger1M)),NA())</f>
        <v>2.6535187456842024E-2</v>
      </c>
      <c r="L2691" s="52">
        <f>IFERROR(_xll.qlIndexFixing(Index3M,H2691,TRUE,_xll.ohTrigger(RecalcTrigger,Trigger3M)),NA())</f>
        <v>2.7749058315950325E-2</v>
      </c>
      <c r="M2691" s="52">
        <f>IFERROR(_xll.qlIndexFixing(ONIndex3M,I2691,TRUE,_xll.ohTrigger(RecalcTrigger,Trigger3M)),NA())</f>
        <v>2.7678478067025836E-2</v>
      </c>
      <c r="N2691" s="52">
        <f>IFERROR(_xll.qlIndexFixing(Index6M,$H2691,TRUE,_xll.ohTrigger(RecalcTrigger,Trigger6M)),NA())</f>
        <v>2.8690308218194897E-2</v>
      </c>
      <c r="O2691" s="52">
        <f>IFERROR(_xll.qlIndexFixing(ONIndex6M,I2691,TRUE,_xll.ohTrigger(RecalcTrigger,Trigger6M)),NA())</f>
        <v>2.85349600623519E-2</v>
      </c>
      <c r="P2691" s="52">
        <f>IFERROR(_xll.qlIndexFixing(Index1Y,$H2691,TRUE,_xll.ohTrigger(RecalcTrigger,Trigger1Y)),NA())</f>
        <v>3.0066547955147533E-2</v>
      </c>
      <c r="Q2691" s="52">
        <f>IFERROR(_xll.qlIndexFixing(ONIndex1Y,I2691,TRUE,_xll.ohTrigger(RecalcTrigger,Trigger1Y)),NA())</f>
        <v>2.9719816080291395E-2</v>
      </c>
    </row>
    <row r="2692" spans="2:17" x14ac:dyDescent="0.2">
      <c r="B2692" s="46" t="s">
        <v>51</v>
      </c>
      <c r="D2692" s="49">
        <f>_xll.qlCalendarAdvance(LocalCalendar,$D2691,B2692,"f",FALSE)</f>
        <v>58190</v>
      </c>
      <c r="E2692" s="49">
        <f>_xll.qlInterestRateIndexValueDate(IndexON,D2692)</f>
        <v>58190</v>
      </c>
      <c r="F2692" s="52">
        <f>IFERROR(_xll.qlIndexFixing(IndexON,D2692,TRUE,_xll.ohTrigger(RecalcTrigger,TriggerON)),NA())</f>
        <v>2.5775087196935331E-2</v>
      </c>
      <c r="H2692" s="49">
        <f>_xll.qlCalendarAdvance(IborCalendar,$H2691,B2692,"f",FALSE)</f>
        <v>58180</v>
      </c>
      <c r="I2692" s="49">
        <f>_xll.qlInterestRateIndexValueDate(Index1M,$H2692)</f>
        <v>58182</v>
      </c>
      <c r="J2692" s="52">
        <f>IFERROR(_xll.qlIndexFixing(Index1M,$H2692,TRUE,_xll.ohTrigger(RecalcTrigger,Trigger1M)),NA())</f>
        <v>2.6552841582728193E-2</v>
      </c>
      <c r="K2692" s="52">
        <f>IFERROR(_xll.qlIndexFixing(ONIndex1M,I2692,TRUE,_xll.ohTrigger(RecalcTrigger,Trigger1M)),NA())</f>
        <v>2.6531233406394961E-2</v>
      </c>
      <c r="L2692" s="52">
        <f>IFERROR(_xll.qlIndexFixing(Index3M,H2692,TRUE,_xll.ohTrigger(RecalcTrigger,Trigger3M)),NA())</f>
        <v>2.7745139412270515E-2</v>
      </c>
      <c r="M2692" s="52">
        <f>IFERROR(_xll.qlIndexFixing(ONIndex3M,I2692,TRUE,_xll.ohTrigger(RecalcTrigger,Trigger3M)),NA())</f>
        <v>2.7674507375730073E-2</v>
      </c>
      <c r="N2692" s="52">
        <f>IFERROR(_xll.qlIndexFixing(Index6M,$H2692,TRUE,_xll.ohTrigger(RecalcTrigger,Trigger6M)),NA())</f>
        <v>2.8686409114508853E-2</v>
      </c>
      <c r="O2692" s="52">
        <f>IFERROR(_xll.qlIndexFixing(ONIndex6M,I2692,TRUE,_xll.ohTrigger(RecalcTrigger,Trigger6M)),NA())</f>
        <v>2.853095819671303E-2</v>
      </c>
      <c r="P2692" s="52">
        <f>IFERROR(_xll.qlIndexFixing(Index1Y,$H2692,TRUE,_xll.ohTrigger(RecalcTrigger,Trigger1Y)),NA())</f>
        <v>3.0063518188790481E-2</v>
      </c>
      <c r="Q2692" s="52">
        <f>IFERROR(_xll.qlIndexFixing(ONIndex1Y,I2692,TRUE,_xll.ohTrigger(RecalcTrigger,Trigger1Y)),NA())</f>
        <v>2.9715591423586929E-2</v>
      </c>
    </row>
    <row r="2693" spans="2:17" x14ac:dyDescent="0.2">
      <c r="B2693" s="46" t="s">
        <v>51</v>
      </c>
      <c r="D2693" s="49">
        <f>_xll.qlCalendarAdvance(LocalCalendar,$D2692,B2693,"f",FALSE)</f>
        <v>58197</v>
      </c>
      <c r="E2693" s="49">
        <f>_xll.qlInterestRateIndexValueDate(IndexON,D2693)</f>
        <v>58197</v>
      </c>
      <c r="F2693" s="52">
        <f>IFERROR(_xll.qlIndexFixing(IndexON,D2693,TRUE,_xll.ohTrigger(RecalcTrigger,TriggerON)),NA())</f>
        <v>2.5773006872755744E-2</v>
      </c>
      <c r="H2693" s="49">
        <f>_xll.qlCalendarAdvance(IborCalendar,$H2692,B2693,"f",FALSE)</f>
        <v>58187</v>
      </c>
      <c r="I2693" s="49">
        <f>_xll.qlInterestRateIndexValueDate(Index1M,$H2693)</f>
        <v>58189</v>
      </c>
      <c r="J2693" s="52">
        <f>IFERROR(_xll.qlIndexFixing(Index1M,$H2693,TRUE,_xll.ohTrigger(RecalcTrigger,Trigger1M)),NA())</f>
        <v>2.6549616869084053E-2</v>
      </c>
      <c r="K2693" s="52">
        <f>IFERROR(_xll.qlIndexFixing(ONIndex1M,I2693,TRUE,_xll.ohTrigger(RecalcTrigger,Trigger1M)),NA())</f>
        <v>2.6527291559705901E-2</v>
      </c>
      <c r="L2693" s="52">
        <f>IFERROR(_xll.qlIndexFixing(Index3M,H2693,TRUE,_xll.ohTrigger(RecalcTrigger,Trigger3M)),NA())</f>
        <v>2.7741232852657574E-2</v>
      </c>
      <c r="M2693" s="52">
        <f>IFERROR(_xll.qlIndexFixing(ONIndex3M,I2693,TRUE,_xll.ohTrigger(RecalcTrigger,Trigger3M)),NA())</f>
        <v>2.7670548939831008E-2</v>
      </c>
      <c r="N2693" s="52">
        <f>IFERROR(_xll.qlIndexFixing(Index6M,$H2693,TRUE,_xll.ohTrigger(RecalcTrigger,Trigger6M)),NA())</f>
        <v>2.8682522387677326E-2</v>
      </c>
      <c r="O2693" s="52">
        <f>IFERROR(_xll.qlIndexFixing(ONIndex6M,I2693,TRUE,_xll.ohTrigger(RecalcTrigger,Trigger6M)),NA())</f>
        <v>2.8526968523321372E-2</v>
      </c>
      <c r="P2693" s="52">
        <f>IFERROR(_xll.qlIndexFixing(Index1Y,$H2693,TRUE,_xll.ohTrigger(RecalcTrigger,Trigger1Y)),NA())</f>
        <v>3.0058569653816203E-2</v>
      </c>
      <c r="Q2693" s="52">
        <f>IFERROR(_xll.qlIndexFixing(ONIndex1Y,I2693,TRUE,_xll.ohTrigger(RecalcTrigger,Trigger1Y)),NA())</f>
        <v>2.971138002275886E-2</v>
      </c>
    </row>
    <row r="2694" spans="2:17" x14ac:dyDescent="0.2">
      <c r="B2694" s="46" t="s">
        <v>51</v>
      </c>
      <c r="D2694" s="49">
        <f>_xll.qlCalendarAdvance(LocalCalendar,$D2693,B2694,"f",FALSE)</f>
        <v>58204</v>
      </c>
      <c r="E2694" s="49">
        <f>_xll.qlInterestRateIndexValueDate(IndexON,D2694)</f>
        <v>58204</v>
      </c>
      <c r="F2694" s="52">
        <f>IFERROR(_xll.qlIndexFixing(IndexON,D2694,TRUE,_xll.ohTrigger(RecalcTrigger,TriggerON)),NA())</f>
        <v>2.577093301500355E-2</v>
      </c>
      <c r="H2694" s="49">
        <f>_xll.qlCalendarAdvance(IborCalendar,$H2693,B2694,"f",FALSE)</f>
        <v>58194</v>
      </c>
      <c r="I2694" s="49">
        <f>_xll.qlInterestRateIndexValueDate(Index1M,$H2694)</f>
        <v>58196</v>
      </c>
      <c r="J2694" s="52">
        <f>IFERROR(_xll.qlIndexFixing(Index1M,$H2694,TRUE,_xll.ohTrigger(RecalcTrigger,Trigger1M)),NA())</f>
        <v>2.6545006267871263E-2</v>
      </c>
      <c r="K2694" s="52">
        <f>IFERROR(_xll.qlIndexFixing(ONIndex1M,I2694,TRUE,_xll.ohTrigger(RecalcTrigger,Trigger1M)),NA())</f>
        <v>2.6523361916854782E-2</v>
      </c>
      <c r="L2694" s="52">
        <f>IFERROR(_xll.qlIndexFixing(Index3M,H2694,TRUE,_xll.ohTrigger(RecalcTrigger,Trigger3M)),NA())</f>
        <v>2.7738128944433831E-2</v>
      </c>
      <c r="M2694" s="52">
        <f>IFERROR(_xll.qlIndexFixing(ONIndex3M,I2694,TRUE,_xll.ohTrigger(RecalcTrigger,Trigger3M)),NA())</f>
        <v>2.7666602759008896E-2</v>
      </c>
      <c r="N2694" s="52">
        <f>IFERROR(_xll.qlIndexFixing(Index6M,$H2694,TRUE,_xll.ohTrigger(RecalcTrigger,Trigger6M)),NA())</f>
        <v>2.8681241553907416E-2</v>
      </c>
      <c r="O2694" s="52">
        <f>IFERROR(_xll.qlIndexFixing(ONIndex6M,I2694,TRUE,_xll.ohTrigger(RecalcTrigger,Trigger6M)),NA())</f>
        <v>2.8522991042416734E-2</v>
      </c>
      <c r="P2694" s="52">
        <f>IFERROR(_xll.qlIndexFixing(Index1Y,$H2694,TRUE,_xll.ohTrigger(RecalcTrigger,Trigger1Y)),NA())</f>
        <v>3.0055568543193283E-2</v>
      </c>
      <c r="Q2694" s="52">
        <f>IFERROR(_xll.qlIndexFixing(ONIndex1Y,I2694,TRUE,_xll.ohTrigger(RecalcTrigger,Trigger1Y)),NA())</f>
        <v>2.9707181877727251E-2</v>
      </c>
    </row>
    <row r="2695" spans="2:17" x14ac:dyDescent="0.2">
      <c r="B2695" s="46" t="s">
        <v>51</v>
      </c>
      <c r="D2695" s="49">
        <f>_xll.qlCalendarAdvance(LocalCalendar,$D2694,B2695,"f",FALSE)</f>
        <v>58211</v>
      </c>
      <c r="E2695" s="49">
        <f>_xll.qlInterestRateIndexValueDate(IndexON,D2695)</f>
        <v>58211</v>
      </c>
      <c r="F2695" s="52">
        <f>IFERROR(_xll.qlIndexFixing(IndexON,D2695,TRUE,_xll.ohTrigger(RecalcTrigger,TriggerON)),NA())</f>
        <v>2.5768865623705395E-2</v>
      </c>
      <c r="H2695" s="49">
        <f>_xll.qlCalendarAdvance(IborCalendar,$H2694,B2695,"f",FALSE)</f>
        <v>58201</v>
      </c>
      <c r="I2695" s="49">
        <f>_xll.qlInterestRateIndexValueDate(Index1M,$H2695)</f>
        <v>58203</v>
      </c>
      <c r="J2695" s="52">
        <f>IFERROR(_xll.qlIndexFixing(Index1M,$H2695,TRUE,_xll.ohTrigger(RecalcTrigger,Trigger1M)),NA())</f>
        <v>2.6541106960117078E-2</v>
      </c>
      <c r="K2695" s="52">
        <f>IFERROR(_xll.qlIndexFixing(ONIndex1M,I2695,TRUE,_xll.ohTrigger(RecalcTrigger,Trigger1M)),NA())</f>
        <v>2.6519444478161347E-2</v>
      </c>
      <c r="L2695" s="52">
        <f>IFERROR(_xll.qlIndexFixing(Index3M,H2695,TRUE,_xll.ohTrigger(RecalcTrigger,Trigger3M)),NA())</f>
        <v>2.7734247656582715E-2</v>
      </c>
      <c r="M2695" s="52">
        <f>IFERROR(_xll.qlIndexFixing(ONIndex3M,I2695,TRUE,_xll.ohTrigger(RecalcTrigger,Trigger3M)),NA())</f>
        <v>2.7662668833663417E-2</v>
      </c>
      <c r="N2695" s="52">
        <f>IFERROR(_xll.qlIndexFixing(Index6M,$H2695,TRUE,_xll.ohTrigger(RecalcTrigger,Trigger6M)),NA())</f>
        <v>2.8677381316993211E-2</v>
      </c>
      <c r="O2695" s="52">
        <f>IFERROR(_xll.qlIndexFixing(ONIndex6M,I2695,TRUE,_xll.ohTrigger(RecalcTrigger,Trigger6M)),NA())</f>
        <v>2.8519025754158989E-2</v>
      </c>
      <c r="P2695" s="52">
        <f>IFERROR(_xll.qlIndexFixing(Index1Y,$H2695,TRUE,_xll.ohTrigger(RecalcTrigger,Trigger1Y)),NA())</f>
        <v>3.0050646063325512E-2</v>
      </c>
      <c r="Q2695" s="52">
        <f>IFERROR(_xll.qlIndexFixing(ONIndex1Y,I2695,TRUE,_xll.ohTrigger(RecalcTrigger,Trigger1Y)),NA())</f>
        <v>2.9702996988731911E-2</v>
      </c>
    </row>
    <row r="2696" spans="2:17" x14ac:dyDescent="0.2">
      <c r="B2696" s="46" t="s">
        <v>51</v>
      </c>
      <c r="D2696" s="49">
        <f>_xll.qlCalendarAdvance(LocalCalendar,$D2695,B2696,"f",FALSE)</f>
        <v>58218</v>
      </c>
      <c r="E2696" s="49">
        <f>_xll.qlInterestRateIndexValueDate(IndexON,D2696)</f>
        <v>58218</v>
      </c>
      <c r="F2696" s="52">
        <f>IFERROR(_xll.qlIndexFixing(IndexON,D2696,TRUE,_xll.ohTrigger(RecalcTrigger,TriggerON)),NA())</f>
        <v>2.5767579843789523E-2</v>
      </c>
      <c r="H2696" s="49">
        <f>_xll.qlCalendarAdvance(IborCalendar,$H2695,B2696,"f",FALSE)</f>
        <v>58208</v>
      </c>
      <c r="I2696" s="49">
        <f>_xll.qlInterestRateIndexValueDate(Index1M,$H2696)</f>
        <v>58210</v>
      </c>
      <c r="J2696" s="52">
        <f>IFERROR(_xll.qlIndexFixing(Index1M,$H2696,TRUE,_xll.ohTrigger(RecalcTrigger,Trigger1M)),NA())</f>
        <v>2.6537219885449936E-2</v>
      </c>
      <c r="K2696" s="52">
        <f>IFERROR(_xll.qlIndexFixing(ONIndex1M,I2696,TRUE,_xll.ohTrigger(RecalcTrigger,Trigger1M)),NA())</f>
        <v>2.6515539243066044E-2</v>
      </c>
      <c r="L2696" s="52">
        <f>IFERROR(_xll.qlIndexFixing(Index3M,H2696,TRUE,_xll.ohTrigger(RecalcTrigger,Trigger3M)),NA())</f>
        <v>2.7730378713672323E-2</v>
      </c>
      <c r="M2696" s="52">
        <f>IFERROR(_xll.qlIndexFixing(ONIndex3M,I2696,TRUE,_xll.ohTrigger(RecalcTrigger,Trigger3M)),NA())</f>
        <v>2.7658747163394892E-2</v>
      </c>
      <c r="N2696" s="52">
        <f>IFERROR(_xll.qlIndexFixing(Index6M,$H2696,TRUE,_xll.ohTrigger(RecalcTrigger,Trigger6M)),NA())</f>
        <v>2.8673533459761227E-2</v>
      </c>
      <c r="O2696" s="52">
        <f>IFERROR(_xll.qlIndexFixing(ONIndex6M,I2696,TRUE,_xll.ohTrigger(RecalcTrigger,Trigger6M)),NA())</f>
        <v>2.8515072658228391E-2</v>
      </c>
      <c r="P2696" s="52">
        <f>IFERROR(_xll.qlIndexFixing(Index1Y,$H2696,TRUE,_xll.ohTrigger(RecalcTrigger,Trigger1Y)),NA())</f>
        <v>3.0046704784242415E-2</v>
      </c>
      <c r="Q2696" s="52">
        <f>IFERROR(_xll.qlIndexFixing(ONIndex1Y,I2696,TRUE,_xll.ohTrigger(RecalcTrigger,Trigger1Y)),NA())</f>
        <v>2.9698825355612968E-2</v>
      </c>
    </row>
    <row r="2697" spans="2:17" x14ac:dyDescent="0.2">
      <c r="B2697" s="46" t="s">
        <v>51</v>
      </c>
      <c r="D2697" s="49">
        <f>_xll.qlCalendarAdvance(LocalCalendar,$D2696,B2697,"f",FALSE)</f>
        <v>58225</v>
      </c>
      <c r="E2697" s="49">
        <f>_xll.qlInterestRateIndexValueDate(IndexON,D2697)</f>
        <v>58225</v>
      </c>
      <c r="F2697" s="52">
        <f>IFERROR(_xll.qlIndexFixing(IndexON,D2697,TRUE,_xll.ohTrigger(RecalcTrigger,TriggerON)),NA())</f>
        <v>2.5764750240258039E-2</v>
      </c>
      <c r="H2697" s="49">
        <f>_xll.qlCalendarAdvance(IborCalendar,$H2696,B2697,"f",FALSE)</f>
        <v>58215</v>
      </c>
      <c r="I2697" s="49">
        <f>_xll.qlInterestRateIndexValueDate(Index1M,$H2697)</f>
        <v>58217</v>
      </c>
      <c r="J2697" s="52">
        <f>IFERROR(_xll.qlIndexFixing(Index1M,$H2697,TRUE,_xll.ohTrigger(RecalcTrigger,Trigger1M)),NA())</f>
        <v>2.6533345043864842E-2</v>
      </c>
      <c r="K2697" s="52">
        <f>IFERROR(_xll.qlIndexFixing(ONIndex1M,I2697,TRUE,_xll.ohTrigger(RecalcTrigger,Trigger1M)),NA())</f>
        <v>2.6511646211968554E-2</v>
      </c>
      <c r="L2697" s="52">
        <f>IFERROR(_xll.qlIndexFixing(Index3M,H2697,TRUE,_xll.ohTrigger(RecalcTrigger,Trigger3M)),NA())</f>
        <v>2.7726522115670501E-2</v>
      </c>
      <c r="M2697" s="52">
        <f>IFERROR(_xll.qlIndexFixing(ONIndex3M,I2697,TRUE,_xll.ohTrigger(RecalcTrigger,Trigger3M)),NA())</f>
        <v>2.7654837748443128E-2</v>
      </c>
      <c r="N2697" s="52">
        <f>IFERROR(_xll.qlIndexFixing(Index6M,$H2697,TRUE,_xll.ohTrigger(RecalcTrigger,Trigger6M)),NA())</f>
        <v>2.866969798213927E-2</v>
      </c>
      <c r="O2697" s="52">
        <f>IFERROR(_xll.qlIndexFixing(ONIndex6M,I2697,TRUE,_xll.ohTrigger(RecalcTrigger,Trigger6M)),NA())</f>
        <v>2.8511131754864749E-2</v>
      </c>
      <c r="P2697" s="52">
        <f>IFERROR(_xll.qlIndexFixing(Index1Y,$H2697,TRUE,_xll.ohTrigger(RecalcTrigger,Trigger1Y)),NA())</f>
        <v>3.0042777182386713E-2</v>
      </c>
      <c r="Q2697" s="52">
        <f>IFERROR(_xll.qlIndexFixing(ONIndex1Y,I2697,TRUE,_xll.ohTrigger(RecalcTrigger,Trigger1Y)),NA())</f>
        <v>2.9694666978210549E-2</v>
      </c>
    </row>
    <row r="2698" spans="2:17" x14ac:dyDescent="0.2">
      <c r="B2698" s="46" t="s">
        <v>51</v>
      </c>
      <c r="D2698" s="49">
        <f>_xll.qlCalendarAdvance(LocalCalendar,$D2697,B2698,"f",FALSE)</f>
        <v>58232</v>
      </c>
      <c r="E2698" s="49">
        <f>_xll.qlInterestRateIndexValueDate(IndexON,D2698)</f>
        <v>58232</v>
      </c>
      <c r="F2698" s="52">
        <f>IFERROR(_xll.qlIndexFixing(IndexON,D2698,TRUE,_xll.ohTrigger(RecalcTrigger,TriggerON)),NA())</f>
        <v>2.5762702248135483E-2</v>
      </c>
      <c r="H2698" s="49">
        <f>_xll.qlCalendarAdvance(IborCalendar,$H2697,B2698,"f",FALSE)</f>
        <v>58222</v>
      </c>
      <c r="I2698" s="49">
        <f>_xll.qlInterestRateIndexValueDate(Index1M,$H2698)</f>
        <v>58224</v>
      </c>
      <c r="J2698" s="52">
        <f>IFERROR(_xll.qlIndexFixing(Index1M,$H2698,TRUE,_xll.ohTrigger(RecalcTrigger,Trigger1M)),NA())</f>
        <v>2.6529482435351803E-2</v>
      </c>
      <c r="K2698" s="52">
        <f>IFERROR(_xll.qlIndexFixing(ONIndex1M,I2698,TRUE,_xll.ohTrigger(RecalcTrigger,Trigger1M)),NA())</f>
        <v>2.6507765384788939E-2</v>
      </c>
      <c r="L2698" s="52">
        <f>IFERROR(_xll.qlIndexFixing(Index3M,H2698,TRUE,_xll.ohTrigger(RecalcTrigger,Trigger3M)),NA())</f>
        <v>2.7722677862537289E-2</v>
      </c>
      <c r="M2698" s="52">
        <f>IFERROR(_xll.qlIndexFixing(ONIndex3M,I2698,TRUE,_xll.ohTrigger(RecalcTrigger,Trigger3M)),NA())</f>
        <v>2.765094058872819E-2</v>
      </c>
      <c r="N2698" s="52">
        <f>IFERROR(_xll.qlIndexFixing(Index6M,$H2698,TRUE,_xll.ohTrigger(RecalcTrigger,Trigger6M)),NA())</f>
        <v>2.8663274403828796E-2</v>
      </c>
      <c r="O2698" s="52">
        <f>IFERROR(_xll.qlIndexFixing(ONIndex6M,I2698,TRUE,_xll.ohTrigger(RecalcTrigger,Trigger6M)),NA())</f>
        <v>2.8507203043828255E-2</v>
      </c>
      <c r="P2698" s="52">
        <f>IFERROR(_xll.qlIndexFixing(Index1Y,$H2698,TRUE,_xll.ohTrigger(RecalcTrigger,Trigger1Y)),NA())</f>
        <v>3.0035953544936291E-2</v>
      </c>
      <c r="Q2698" s="52">
        <f>IFERROR(_xll.qlIndexFixing(ONIndex1Y,I2698,TRUE,_xll.ohTrigger(RecalcTrigger,Trigger1Y)),NA())</f>
        <v>2.9690521856924335E-2</v>
      </c>
    </row>
    <row r="2699" spans="2:17" x14ac:dyDescent="0.2">
      <c r="B2699" s="46" t="s">
        <v>51</v>
      </c>
      <c r="D2699" s="49">
        <f>_xll.qlCalendarAdvance(LocalCalendar,$D2698,B2699,"f",FALSE)</f>
        <v>58239</v>
      </c>
      <c r="E2699" s="49">
        <f>_xll.qlInterestRateIndexValueDate(IndexON,D2699)</f>
        <v>58239</v>
      </c>
      <c r="F2699" s="52">
        <f>IFERROR(_xll.qlIndexFixing(IndexON,D2699,TRUE,_xll.ohTrigger(RecalcTrigger,TriggerON)),NA())</f>
        <v>2.5760660722440321E-2</v>
      </c>
      <c r="H2699" s="49">
        <f>_xll.qlCalendarAdvance(IborCalendar,$H2698,B2699,"f",FALSE)</f>
        <v>58229</v>
      </c>
      <c r="I2699" s="49">
        <f>_xll.qlInterestRateIndexValueDate(Index1M,$H2699)</f>
        <v>58231</v>
      </c>
      <c r="J2699" s="52">
        <f>IFERROR(_xll.qlIndexFixing(Index1M,$H2699,TRUE,_xll.ohTrigger(RecalcTrigger,Trigger1M)),NA())</f>
        <v>2.6525632059893334E-2</v>
      </c>
      <c r="K2699" s="52">
        <f>IFERROR(_xll.qlIndexFixing(ONIndex1M,I2699,TRUE,_xll.ohTrigger(RecalcTrigger,Trigger1M)),NA())</f>
        <v>2.6503896761607137E-2</v>
      </c>
      <c r="L2699" s="52">
        <f>IFERROR(_xll.qlIndexFixing(Index3M,H2699,TRUE,_xll.ohTrigger(RecalcTrigger,Trigger3M)),NA())</f>
        <v>2.7718845954237056E-2</v>
      </c>
      <c r="M2699" s="52">
        <f>IFERROR(_xll.qlIndexFixing(ONIndex3M,I2699,TRUE,_xll.ohTrigger(RecalcTrigger,Trigger3M)),NA())</f>
        <v>2.7647055684330013E-2</v>
      </c>
      <c r="N2699" s="52">
        <f>IFERROR(_xll.qlIndexFixing(Index6M,$H2699,TRUE,_xll.ohTrigger(RecalcTrigger,Trigger6M)),NA())</f>
        <v>2.865946193661998E-2</v>
      </c>
      <c r="O2699" s="52">
        <f>IFERROR(_xll.qlIndexFixing(ONIndex6M,I2699,TRUE,_xll.ohTrigger(RecalcTrigger,Trigger6M)),NA())</f>
        <v>2.850328652551859E-2</v>
      </c>
      <c r="P2699" s="52">
        <f>IFERROR(_xll.qlIndexFixing(Index1Y,$H2699,TRUE,_xll.ohTrigger(RecalcTrigger,Trigger1Y)),NA())</f>
        <v>3.0034963009720174E-2</v>
      </c>
      <c r="Q2699" s="52">
        <f>IFERROR(_xll.qlIndexFixing(ONIndex1Y,I2699,TRUE,_xll.ohTrigger(RecalcTrigger,Trigger1Y)),NA())</f>
        <v>2.9686389991514517E-2</v>
      </c>
    </row>
    <row r="2700" spans="2:17" x14ac:dyDescent="0.2">
      <c r="B2700" s="46" t="s">
        <v>51</v>
      </c>
      <c r="D2700" s="49">
        <f>_xll.qlCalendarAdvance(LocalCalendar,$D2699,B2700,"f",FALSE)</f>
        <v>58246</v>
      </c>
      <c r="E2700" s="49">
        <f>_xll.qlInterestRateIndexValueDate(IndexON,D2700)</f>
        <v>58246</v>
      </c>
      <c r="F2700" s="52">
        <f>IFERROR(_xll.qlIndexFixing(IndexON,D2700,TRUE,_xll.ohTrigger(RecalcTrigger,TriggerON)),NA())</f>
        <v>2.5758625663119261E-2</v>
      </c>
      <c r="H2700" s="49">
        <f>_xll.qlCalendarAdvance(IborCalendar,$H2699,B2700,"f",FALSE)</f>
        <v>58236</v>
      </c>
      <c r="I2700" s="49">
        <f>_xll.qlInterestRateIndexValueDate(Index1M,$H2700)</f>
        <v>58238</v>
      </c>
      <c r="J2700" s="52">
        <f>IFERROR(_xll.qlIndexFixing(Index1M,$H2700,TRUE,_xll.ohTrigger(RecalcTrigger,Trigger1M)),NA())</f>
        <v>2.6521793917474445E-2</v>
      </c>
      <c r="K2700" s="52">
        <f>IFERROR(_xll.qlIndexFixing(ONIndex1M,I2700,TRUE,_xll.ohTrigger(RecalcTrigger,Trigger1M)),NA())</f>
        <v>2.650004034218334E-2</v>
      </c>
      <c r="L2700" s="52">
        <f>IFERROR(_xll.qlIndexFixing(Index3M,H2700,TRUE,_xll.ohTrigger(RecalcTrigger,Trigger3M)),NA())</f>
        <v>2.771502639073592E-2</v>
      </c>
      <c r="M2700" s="52">
        <f>IFERROR(_xll.qlIndexFixing(ONIndex3M,I2700,TRUE,_xll.ohTrigger(RecalcTrigger,Trigger3M)),NA())</f>
        <v>2.7643183035088725E-2</v>
      </c>
      <c r="N2700" s="52">
        <f>IFERROR(_xll.qlIndexFixing(Index6M,$H2700,TRUE,_xll.ohTrigger(RecalcTrigger,Trigger6M)),NA())</f>
        <v>2.8655661845765096E-2</v>
      </c>
      <c r="O2700" s="52">
        <f>IFERROR(_xll.qlIndexFixing(ONIndex6M,I2700,TRUE,_xll.ohTrigger(RecalcTrigger,Trigger6M)),NA())</f>
        <v>2.8499382199695944E-2</v>
      </c>
      <c r="P2700" s="52">
        <f>IFERROR(_xll.qlIndexFixing(Index1Y,$H2700,TRUE,_xll.ohTrigger(RecalcTrigger,Trigger1Y)),NA())</f>
        <v>3.003107643859133E-2</v>
      </c>
      <c r="Q2700" s="52">
        <f>IFERROR(_xll.qlIndexFixing(ONIndex1Y,I2700,TRUE,_xll.ohTrigger(RecalcTrigger,Trigger1Y)),NA())</f>
        <v>2.9682271382061032E-2</v>
      </c>
    </row>
    <row r="2701" spans="2:17" x14ac:dyDescent="0.2">
      <c r="B2701" s="46" t="s">
        <v>51</v>
      </c>
      <c r="D2701" s="49">
        <f>_xll.qlCalendarAdvance(LocalCalendar,$D2700,B2701,"f",FALSE)</f>
        <v>58253</v>
      </c>
      <c r="E2701" s="49">
        <f>_xll.qlInterestRateIndexValueDate(IndexON,D2701)</f>
        <v>58253</v>
      </c>
      <c r="F2701" s="52">
        <f>IFERROR(_xll.qlIndexFixing(IndexON,D2701,TRUE,_xll.ohTrigger(RecalcTrigger,TriggerON)),NA())</f>
        <v>2.5756597070252241E-2</v>
      </c>
      <c r="H2701" s="49">
        <f>_xll.qlCalendarAdvance(IborCalendar,$H2700,B2701,"f",FALSE)</f>
        <v>58243</v>
      </c>
      <c r="I2701" s="49">
        <f>_xll.qlInterestRateIndexValueDate(Index1M,$H2701)</f>
        <v>58245</v>
      </c>
      <c r="J2701" s="52">
        <f>IFERROR(_xll.qlIndexFixing(Index1M,$H2701,TRUE,_xll.ohTrigger(RecalcTrigger,Trigger1M)),NA())</f>
        <v>2.6517968008087645E-2</v>
      </c>
      <c r="K2701" s="52">
        <f>IFERROR(_xll.qlIndexFixing(ONIndex1M,I2701,TRUE,_xll.ohTrigger(RecalcTrigger,Trigger1M)),NA())</f>
        <v>2.6496196126597482E-2</v>
      </c>
      <c r="L2701" s="52">
        <f>IFERROR(_xll.qlIndexFixing(Index3M,H2701,TRUE,_xll.ohTrigger(RecalcTrigger,Trigger3M)),NA())</f>
        <v>2.7711219171994778E-2</v>
      </c>
      <c r="M2701" s="52">
        <f>IFERROR(_xll.qlIndexFixing(ONIndex3M,I2701,TRUE,_xll.ohTrigger(RecalcTrigger,Trigger3M)),NA())</f>
        <v>2.7639322641164199E-2</v>
      </c>
      <c r="N2701" s="52">
        <f>IFERROR(_xll.qlIndexFixing(Index6M,$H2701,TRUE,_xll.ohTrigger(RecalcTrigger,Trigger6M)),NA())</f>
        <v>2.8651874131194254E-2</v>
      </c>
      <c r="O2701" s="52">
        <f>IFERROR(_xll.qlIndexFixing(ONIndex6M,I2701,TRUE,_xll.ohTrigger(RecalcTrigger,Trigger6M)),NA())</f>
        <v>2.8495490066280382E-2</v>
      </c>
      <c r="P2701" s="52">
        <f>IFERROR(_xll.qlIndexFixing(Index1Y,$H2701,TRUE,_xll.ohTrigger(RecalcTrigger,Trigger1Y)),NA())</f>
        <v>3.00272035440543E-2</v>
      </c>
      <c r="Q2701" s="52">
        <f>IFERROR(_xll.qlIndexFixing(ONIndex1Y,I2701,TRUE,_xll.ohTrigger(RecalcTrigger,Trigger1Y)),NA())</f>
        <v>2.9678166028404007E-2</v>
      </c>
    </row>
    <row r="2702" spans="2:17" x14ac:dyDescent="0.2">
      <c r="B2702" s="46" t="s">
        <v>51</v>
      </c>
      <c r="D2702" s="49">
        <f>_xll.qlCalendarAdvance(LocalCalendar,$D2701,B2702,"f",FALSE)</f>
        <v>58263</v>
      </c>
      <c r="E2702" s="49">
        <f>_xll.qlInterestRateIndexValueDate(IndexON,D2702)</f>
        <v>58263</v>
      </c>
      <c r="F2702" s="52">
        <f>IFERROR(_xll.qlIndexFixing(IndexON,D2702,TRUE,_xll.ohTrigger(RecalcTrigger,TriggerON)),NA())</f>
        <v>2.5752156144411842E-2</v>
      </c>
      <c r="H2702" s="49">
        <f>_xll.qlCalendarAdvance(IborCalendar,$H2701,B2702,"f",FALSE)</f>
        <v>58250</v>
      </c>
      <c r="I2702" s="49">
        <f>_xll.qlInterestRateIndexValueDate(Index1M,$H2702)</f>
        <v>58252</v>
      </c>
      <c r="J2702" s="52">
        <f>IFERROR(_xll.qlIndexFixing(Index1M,$H2702,TRUE,_xll.ohTrigger(RecalcTrigger,Trigger1M)),NA())</f>
        <v>2.6514154331722939E-2</v>
      </c>
      <c r="K2702" s="52">
        <f>IFERROR(_xll.qlIndexFixing(ONIndex1M,I2702,TRUE,_xll.ohTrigger(RecalcTrigger,Trigger1M)),NA())</f>
        <v>2.6492364115089373E-2</v>
      </c>
      <c r="L2702" s="52">
        <f>IFERROR(_xll.qlIndexFixing(Index3M,H2702,TRUE,_xll.ohTrigger(RecalcTrigger,Trigger3M)),NA())</f>
        <v>2.7707424297980621E-2</v>
      </c>
      <c r="M2702" s="52">
        <f>IFERROR(_xll.qlIndexFixing(ONIndex3M,I2702,TRUE,_xll.ohTrigger(RecalcTrigger,Trigger3M)),NA())</f>
        <v>2.763547450263637E-2</v>
      </c>
      <c r="N2702" s="52">
        <f>IFERROR(_xll.qlIndexFixing(Index6M,$H2702,TRUE,_xll.ohTrigger(RecalcTrigger,Trigger6M)),NA())</f>
        <v>2.8650706285642973E-2</v>
      </c>
      <c r="O2702" s="52">
        <f>IFERROR(_xll.qlIndexFixing(ONIndex6M,I2702,TRUE,_xll.ohTrigger(RecalcTrigger,Trigger6M)),NA())</f>
        <v>2.8491610125271905E-2</v>
      </c>
      <c r="P2702" s="52">
        <f>IFERROR(_xll.qlIndexFixing(Index1Y,$H2702,TRUE,_xll.ohTrigger(RecalcTrigger,Trigger1Y)),NA())</f>
        <v>3.0023344325952259E-2</v>
      </c>
      <c r="Q2702" s="52">
        <f>IFERROR(_xll.qlIndexFixing(ONIndex1Y,I2702,TRUE,_xll.ohTrigger(RecalcTrigger,Trigger1Y)),NA())</f>
        <v>2.9674073930623379E-2</v>
      </c>
    </row>
    <row r="2703" spans="2:17" x14ac:dyDescent="0.2">
      <c r="B2703" s="46" t="s">
        <v>51</v>
      </c>
      <c r="D2703" s="49">
        <f>_xll.qlCalendarAdvance(LocalCalendar,$D2702,B2703,"f",FALSE)</f>
        <v>58270</v>
      </c>
      <c r="E2703" s="49">
        <f>_xll.qlInterestRateIndexValueDate(IndexON,D2703)</f>
        <v>58270</v>
      </c>
      <c r="F2703" s="52">
        <f>IFERROR(_xll.qlIndexFixing(IndexON,D2703,TRUE,_xll.ohTrigger(RecalcTrigger,TriggerON)),NA())</f>
        <v>2.5750142620024619E-2</v>
      </c>
      <c r="H2703" s="49">
        <f>_xll.qlCalendarAdvance(IborCalendar,$H2702,B2703,"f",FALSE)</f>
        <v>58257</v>
      </c>
      <c r="I2703" s="49">
        <f>_xll.qlInterestRateIndexValueDate(Index1M,$H2703)</f>
        <v>58259</v>
      </c>
      <c r="J2703" s="52">
        <f>IFERROR(_xll.qlIndexFixing(Index1M,$H2703,TRUE,_xll.ohTrigger(RecalcTrigger,Trigger1M)),NA())</f>
        <v>2.6510352888365341E-2</v>
      </c>
      <c r="K2703" s="52">
        <f>IFERROR(_xll.qlIndexFixing(ONIndex1M,I2703,TRUE,_xll.ohTrigger(RecalcTrigger,Trigger1M)),NA())</f>
        <v>2.6490650996222609E-2</v>
      </c>
      <c r="L2703" s="52">
        <f>IFERROR(_xll.qlIndexFixing(Index3M,H2703,TRUE,_xll.ohTrigger(RecalcTrigger,Trigger3M)),NA())</f>
        <v>2.7703641768656081E-2</v>
      </c>
      <c r="M2703" s="52">
        <f>IFERROR(_xll.qlIndexFixing(ONIndex3M,I2703,TRUE,_xll.ohTrigger(RecalcTrigger,Trigger3M)),NA())</f>
        <v>2.7633999649916419E-2</v>
      </c>
      <c r="N2703" s="52">
        <f>IFERROR(_xll.qlIndexFixing(Index6M,$H2703,TRUE,_xll.ohTrigger(RecalcTrigger,Trigger6M)),NA())</f>
        <v>2.8646945084164099E-2</v>
      </c>
      <c r="O2703" s="52">
        <f>IFERROR(_xll.qlIndexFixing(ONIndex6M,I2703,TRUE,_xll.ohTrigger(RecalcTrigger,Trigger6M)),NA())</f>
        <v>2.8490296761993772E-2</v>
      </c>
      <c r="P2703" s="52">
        <f>IFERROR(_xll.qlIndexFixing(Index1Y,$H2703,TRUE,_xll.ohTrigger(RecalcTrigger,Trigger1Y)),NA())</f>
        <v>3.0020472215366682E-2</v>
      </c>
      <c r="Q2703" s="52">
        <f>IFERROR(_xll.qlIndexFixing(ONIndex1Y,I2703,TRUE,_xll.ohTrigger(RecalcTrigger,Trigger1Y)),NA())</f>
        <v>2.9672790883474853E-2</v>
      </c>
    </row>
    <row r="2704" spans="2:17" x14ac:dyDescent="0.2">
      <c r="B2704" s="46" t="s">
        <v>51</v>
      </c>
      <c r="D2704" s="49">
        <f>_xll.qlCalendarAdvance(LocalCalendar,$D2703,B2704,"f",FALSE)</f>
        <v>58277</v>
      </c>
      <c r="E2704" s="49">
        <f>_xll.qlInterestRateIndexValueDate(IndexON,D2704)</f>
        <v>58277</v>
      </c>
      <c r="F2704" s="52">
        <f>IFERROR(_xll.qlIndexFixing(IndexON,D2704,TRUE,_xll.ohTrigger(RecalcTrigger,TriggerON)),NA())</f>
        <v>2.5748135560785812E-2</v>
      </c>
      <c r="H2704" s="49">
        <f>_xll.qlCalendarAdvance(IborCalendar,$H2703,B2704,"f",FALSE)</f>
        <v>58264</v>
      </c>
      <c r="I2704" s="49">
        <f>_xll.qlInterestRateIndexValueDate(Index1M,$H2704)</f>
        <v>58266</v>
      </c>
      <c r="J2704" s="52">
        <f>IFERROR(_xll.qlIndexFixing(Index1M,$H2704,TRUE,_xll.ohTrigger(RecalcTrigger,Trigger1M)),NA())</f>
        <v>2.6506563677997363E-2</v>
      </c>
      <c r="K2704" s="52">
        <f>IFERROR(_xll.qlIndexFixing(ONIndex1M,I2704,TRUE,_xll.ohTrigger(RecalcTrigger,Trigger1M)),NA())</f>
        <v>2.6484736703746847E-2</v>
      </c>
      <c r="L2704" s="52">
        <f>IFERROR(_xll.qlIndexFixing(Index3M,H2704,TRUE,_xll.ohTrigger(RecalcTrigger,Trigger3M)),NA())</f>
        <v>2.7699871583986402E-2</v>
      </c>
      <c r="M2704" s="52">
        <f>IFERROR(_xll.qlIndexFixing(ONIndex3M,I2704,TRUE,_xll.ohTrigger(RecalcTrigger,Trigger3M)),NA())</f>
        <v>2.762781499105138E-2</v>
      </c>
      <c r="N2704" s="52">
        <f>IFERROR(_xll.qlIndexFixing(Index6M,$H2704,TRUE,_xll.ohTrigger(RecalcTrigger,Trigger6M)),NA())</f>
        <v>2.8643196261792431E-2</v>
      </c>
      <c r="O2704" s="52">
        <f>IFERROR(_xll.qlIndexFixing(ONIndex6M,I2704,TRUE,_xll.ohTrigger(RecalcTrigger,Trigger6M)),NA())</f>
        <v>2.8483886821035753E-2</v>
      </c>
      <c r="P2704" s="52">
        <f>IFERROR(_xll.qlIndexFixing(Index1Y,$H2704,TRUE,_xll.ohTrigger(RecalcTrigger,Trigger1Y)),NA())</f>
        <v>3.0015666918424715E-2</v>
      </c>
      <c r="Q2704" s="52">
        <f>IFERROR(_xll.qlIndexFixing(ONIndex1Y,I2704,TRUE,_xll.ohTrigger(RecalcTrigger,Trigger1Y)),NA())</f>
        <v>2.9665929502931121E-2</v>
      </c>
    </row>
    <row r="2705" spans="2:17" x14ac:dyDescent="0.2">
      <c r="B2705" s="46" t="s">
        <v>51</v>
      </c>
      <c r="D2705" s="49">
        <f>_xll.qlCalendarAdvance(LocalCalendar,$D2704,B2705,"f",FALSE)</f>
        <v>58284</v>
      </c>
      <c r="E2705" s="49">
        <f>_xll.qlInterestRateIndexValueDate(IndexON,D2705)</f>
        <v>58284</v>
      </c>
      <c r="F2705" s="52">
        <f>IFERROR(_xll.qlIndexFixing(IndexON,D2705,TRUE,_xll.ohTrigger(RecalcTrigger,TriggerON)),NA())</f>
        <v>2.5746134967254974E-2</v>
      </c>
      <c r="H2705" s="49">
        <f>_xll.qlCalendarAdvance(IborCalendar,$H2704,B2705,"f",FALSE)</f>
        <v>58271</v>
      </c>
      <c r="I2705" s="49">
        <f>_xll.qlInterestRateIndexValueDate(Index1M,$H2705)</f>
        <v>58273</v>
      </c>
      <c r="J2705" s="52">
        <f>IFERROR(_xll.qlIndexFixing(Index1M,$H2705,TRUE,_xll.ohTrigger(RecalcTrigger,Trigger1M)),NA())</f>
        <v>2.6502786700609016E-2</v>
      </c>
      <c r="K2705" s="52">
        <f>IFERROR(_xll.qlIndexFixing(ONIndex1M,I2705,TRUE,_xll.ohTrigger(RecalcTrigger,Trigger1M)),NA())</f>
        <v>2.6480941303752559E-2</v>
      </c>
      <c r="L2705" s="52">
        <f>IFERROR(_xll.qlIndexFixing(Index3M,H2705,TRUE,_xll.ohTrigger(RecalcTrigger,Trigger3M)),NA())</f>
        <v>2.7696113743936834E-2</v>
      </c>
      <c r="M2705" s="52">
        <f>IFERROR(_xll.qlIndexFixing(ONIndex3M,I2705,TRUE,_xll.ohTrigger(RecalcTrigger,Trigger3M)),NA())</f>
        <v>2.7624003618234028E-2</v>
      </c>
      <c r="N2705" s="52">
        <f>IFERROR(_xll.qlIndexFixing(Index6M,$H2705,TRUE,_xll.ohTrigger(RecalcTrigger,Trigger6M)),NA())</f>
        <v>2.8640330951444099E-2</v>
      </c>
      <c r="O2705" s="52">
        <f>IFERROR(_xll.qlIndexFixing(ONIndex6M,I2705,TRUE,_xll.ohTrigger(RecalcTrigger,Trigger6M)),NA())</f>
        <v>2.8480043457488335E-2</v>
      </c>
      <c r="P2705" s="52">
        <f>IFERROR(_xll.qlIndexFixing(Index1Y,$H2705,TRUE,_xll.ohTrigger(RecalcTrigger,Trigger1Y)),NA())</f>
        <v>3.0011848728687073E-2</v>
      </c>
      <c r="Q2705" s="52">
        <f>IFERROR(_xll.qlIndexFixing(ONIndex1Y,I2705,TRUE,_xll.ohTrigger(RecalcTrigger,Trigger1Y)),NA())</f>
        <v>2.9661877172939555E-2</v>
      </c>
    </row>
    <row r="2706" spans="2:17" x14ac:dyDescent="0.2">
      <c r="B2706" s="46" t="s">
        <v>51</v>
      </c>
      <c r="D2706" s="49">
        <f>_xll.qlCalendarAdvance(LocalCalendar,$D2705,B2706,"f",FALSE)</f>
        <v>58291</v>
      </c>
      <c r="E2706" s="49">
        <f>_xll.qlInterestRateIndexValueDate(IndexON,D2706)</f>
        <v>58291</v>
      </c>
      <c r="F2706" s="52">
        <f>IFERROR(_xll.qlIndexFixing(IndexON,D2706,TRUE,_xll.ohTrigger(RecalcTrigger,TriggerON)),NA())</f>
        <v>2.5744140839272234E-2</v>
      </c>
      <c r="H2706" s="49">
        <f>_xll.qlCalendarAdvance(IborCalendar,$H2705,B2706,"f",FALSE)</f>
        <v>58278</v>
      </c>
      <c r="I2706" s="49">
        <f>_xll.qlInterestRateIndexValueDate(Index1M,$H2706)</f>
        <v>58280</v>
      </c>
      <c r="J2706" s="52">
        <f>IFERROR(_xll.qlIndexFixing(Index1M,$H2706,TRUE,_xll.ohTrigger(RecalcTrigger,Trigger1M)),NA())</f>
        <v>2.649972870463848E-2</v>
      </c>
      <c r="K2706" s="52">
        <f>IFERROR(_xll.qlIndexFixing(ONIndex1M,I2706,TRUE,_xll.ohTrigger(RecalcTrigger,Trigger1M)),NA())</f>
        <v>2.6477158107915955E-2</v>
      </c>
      <c r="L2706" s="52">
        <f>IFERROR(_xll.qlIndexFixing(Index3M,H2706,TRUE,_xll.ohTrigger(RecalcTrigger,Trigger3M)),NA())</f>
        <v>2.769236824847001E-2</v>
      </c>
      <c r="M2706" s="52">
        <f>IFERROR(_xll.qlIndexFixing(ONIndex3M,I2706,TRUE,_xll.ohTrigger(RecalcTrigger,Trigger3M)),NA())</f>
        <v>2.76202045006535E-2</v>
      </c>
      <c r="N2706" s="52">
        <f>IFERROR(_xll.qlIndexFixing(Index6M,$H2706,TRUE,_xll.ohTrigger(RecalcTrigger,Trigger6M)),NA())</f>
        <v>2.8635735754086622E-2</v>
      </c>
      <c r="O2706" s="52">
        <f>IFERROR(_xll.qlIndexFixing(ONIndex6M,I2706,TRUE,_xll.ohTrigger(RecalcTrigger,Trigger6M)),NA())</f>
        <v>2.847621228658781E-2</v>
      </c>
      <c r="P2706" s="52">
        <f>IFERROR(_xll.qlIndexFixing(Index1Y,$H2706,TRUE,_xll.ohTrigger(RecalcTrigger,Trigger1Y)),NA())</f>
        <v>3.0008044214759264E-2</v>
      </c>
      <c r="Q2706" s="52">
        <f>IFERROR(_xll.qlIndexFixing(ONIndex1Y,I2706,TRUE,_xll.ohTrigger(RecalcTrigger,Trigger1Y)),NA())</f>
        <v>2.9657838098824385E-2</v>
      </c>
    </row>
    <row r="2707" spans="2:17" x14ac:dyDescent="0.2">
      <c r="B2707" s="46" t="s">
        <v>51</v>
      </c>
      <c r="D2707" s="49">
        <f>_xll.qlCalendarAdvance(LocalCalendar,$D2706,B2707,"f",FALSE)</f>
        <v>58298</v>
      </c>
      <c r="E2707" s="49">
        <f>_xll.qlInterestRateIndexValueDate(IndexON,D2707)</f>
        <v>58298</v>
      </c>
      <c r="F2707" s="52">
        <f>IFERROR(_xll.qlIndexFixing(IndexON,D2707,TRUE,_xll.ohTrigger(RecalcTrigger,TriggerON)),NA())</f>
        <v>2.5742153176677718E-2</v>
      </c>
      <c r="H2707" s="49">
        <f>_xll.qlCalendarAdvance(IborCalendar,$H2706,B2707,"f",FALSE)</f>
        <v>58285</v>
      </c>
      <c r="I2707" s="49">
        <f>_xll.qlInterestRateIndexValueDate(Index1M,$H2707)</f>
        <v>58287</v>
      </c>
      <c r="J2707" s="52">
        <f>IFERROR(_xll.qlIndexFixing(Index1M,$H2707,TRUE,_xll.ohTrigger(RecalcTrigger,Trigger1M)),NA())</f>
        <v>2.6493147955789303E-2</v>
      </c>
      <c r="K2707" s="52">
        <f>IFERROR(_xll.qlIndexFixing(ONIndex1M,I2707,TRUE,_xll.ohTrigger(RecalcTrigger,Trigger1M)),NA())</f>
        <v>2.6473387115837355E-2</v>
      </c>
      <c r="L2707" s="52">
        <f>IFERROR(_xll.qlIndexFixing(Index3M,H2707,TRUE,_xll.ohTrigger(RecalcTrigger,Trigger3M)),NA())</f>
        <v>2.768863509755292E-2</v>
      </c>
      <c r="M2707" s="52">
        <f>IFERROR(_xll.qlIndexFixing(ONIndex3M,I2707,TRUE,_xll.ohTrigger(RecalcTrigger,Trigger3M)),NA())</f>
        <v>2.7616417638309798E-2</v>
      </c>
      <c r="N2707" s="52">
        <f>IFERROR(_xll.qlIndexFixing(Index6M,$H2707,TRUE,_xll.ohTrigger(RecalcTrigger,Trigger6M)),NA())</f>
        <v>2.8629407741796228E-2</v>
      </c>
      <c r="O2707" s="52">
        <f>IFERROR(_xll.qlIndexFixing(ONIndex6M,I2707,TRUE,_xll.ohTrigger(RecalcTrigger,Trigger6M)),NA())</f>
        <v>2.8472393308174304E-2</v>
      </c>
      <c r="P2707" s="52">
        <f>IFERROR(_xll.qlIndexFixing(Index1Y,$H2707,TRUE,_xll.ohTrigger(RecalcTrigger,Trigger1Y)),NA())</f>
        <v>3.0001325823293217E-2</v>
      </c>
      <c r="Q2707" s="52">
        <f>IFERROR(_xll.qlIndexFixing(ONIndex1Y,I2707,TRUE,_xll.ohTrigger(RecalcTrigger,Trigger1Y)),NA())</f>
        <v>2.9653812280585612E-2</v>
      </c>
    </row>
    <row r="2708" spans="2:17" x14ac:dyDescent="0.2">
      <c r="B2708" s="46" t="s">
        <v>51</v>
      </c>
      <c r="D2708" s="49">
        <f>_xll.qlCalendarAdvance(LocalCalendar,$D2707,B2708,"f",FALSE)</f>
        <v>58305</v>
      </c>
      <c r="E2708" s="49">
        <f>_xll.qlInterestRateIndexValueDate(IndexON,D2708)</f>
        <v>58305</v>
      </c>
      <c r="F2708" s="52">
        <f>IFERROR(_xll.qlIndexFixing(IndexON,D2708,TRUE,_xll.ohTrigger(RecalcTrigger,TriggerON)),NA())</f>
        <v>2.5740171979391491E-2</v>
      </c>
      <c r="H2708" s="49">
        <f>_xll.qlCalendarAdvance(IborCalendar,$H2707,B2708,"f",FALSE)</f>
        <v>58292</v>
      </c>
      <c r="I2708" s="49">
        <f>_xll.qlInterestRateIndexValueDate(Index1M,$H2708)</f>
        <v>58294</v>
      </c>
      <c r="J2708" s="52">
        <f>IFERROR(_xll.qlIndexFixing(Index1M,$H2708,TRUE,_xll.ohTrigger(RecalcTrigger,Trigger1M)),NA())</f>
        <v>2.649152916621933E-2</v>
      </c>
      <c r="K2708" s="52">
        <f>IFERROR(_xll.qlIndexFixing(ONIndex1M,I2708,TRUE,_xll.ohTrigger(RecalcTrigger,Trigger1M)),NA())</f>
        <v>2.6469628327516759E-2</v>
      </c>
      <c r="L2708" s="52">
        <f>IFERROR(_xll.qlIndexFixing(Index3M,H2708,TRUE,_xll.ohTrigger(RecalcTrigger,Trigger3M)),NA())</f>
        <v>2.7684914291149935E-2</v>
      </c>
      <c r="M2708" s="52">
        <f>IFERROR(_xll.qlIndexFixing(ONIndex3M,I2708,TRUE,_xll.ohTrigger(RecalcTrigger,Trigger3M)),NA())</f>
        <v>2.7612643031122985E-2</v>
      </c>
      <c r="N2708" s="52">
        <f>IFERROR(_xll.qlIndexFixing(Index6M,$H2708,TRUE,_xll.ohTrigger(RecalcTrigger,Trigger6M)),NA())</f>
        <v>2.8628324761962129E-2</v>
      </c>
      <c r="O2708" s="52">
        <f>IFERROR(_xll.qlIndexFixing(ONIndex6M,I2708,TRUE,_xll.ohTrigger(RecalcTrigger,Trigger6M)),NA())</f>
        <v>2.8468586522247818E-2</v>
      </c>
      <c r="P2708" s="52">
        <f>IFERROR(_xll.qlIndexFixing(Index1Y,$H2708,TRUE,_xll.ohTrigger(RecalcTrigger,Trigger1Y)),NA())</f>
        <v>3.0000476213716678E-2</v>
      </c>
      <c r="Q2708" s="52">
        <f>IFERROR(_xll.qlIndexFixing(ONIndex1Y,I2708,TRUE,_xll.ohTrigger(RecalcTrigger,Trigger1Y)),NA())</f>
        <v>2.9649799718223235E-2</v>
      </c>
    </row>
    <row r="2709" spans="2:17" x14ac:dyDescent="0.2">
      <c r="B2709" s="46" t="s">
        <v>51</v>
      </c>
      <c r="D2709" s="49">
        <f>_xll.qlCalendarAdvance(LocalCalendar,$D2708,B2709,"f",FALSE)</f>
        <v>58312</v>
      </c>
      <c r="E2709" s="49">
        <f>_xll.qlInterestRateIndexValueDate(IndexON,D2709)</f>
        <v>58312</v>
      </c>
      <c r="F2709" s="52">
        <f>IFERROR(_xll.qlIndexFixing(IndexON,D2709,TRUE,_xll.ohTrigger(RecalcTrigger,TriggerON)),NA())</f>
        <v>2.5738197247733297E-2</v>
      </c>
      <c r="H2709" s="49">
        <f>_xll.qlCalendarAdvance(IborCalendar,$H2708,B2709,"f",FALSE)</f>
        <v>58299</v>
      </c>
      <c r="I2709" s="49">
        <f>_xll.qlInterestRateIndexValueDate(Index1M,$H2709)</f>
        <v>58301</v>
      </c>
      <c r="J2709" s="52">
        <f>IFERROR(_xll.qlIndexFixing(Index1M,$H2709,TRUE,_xll.ohTrigger(RecalcTrigger,Trigger1M)),NA())</f>
        <v>2.6487801120642085E-2</v>
      </c>
      <c r="K2709" s="52">
        <f>IFERROR(_xll.qlIndexFixing(ONIndex1M,I2709,TRUE,_xll.ohTrigger(RecalcTrigger,Trigger1M)),NA())</f>
        <v>2.6465881743353847E-2</v>
      </c>
      <c r="L2709" s="52">
        <f>IFERROR(_xll.qlIndexFixing(Index3M,H2709,TRUE,_xll.ohTrigger(RecalcTrigger,Trigger3M)),NA())</f>
        <v>2.7681205829225432E-2</v>
      </c>
      <c r="M2709" s="52">
        <f>IFERROR(_xll.qlIndexFixing(ONIndex3M,I2709,TRUE,_xll.ohTrigger(RecalcTrigger,Trigger3M)),NA())</f>
        <v>2.7608880679252934E-2</v>
      </c>
      <c r="N2709" s="52">
        <f>IFERROR(_xll.qlIndexFixing(Index6M,$H2709,TRUE,_xll.ohTrigger(RecalcTrigger,Trigger6M)),NA())</f>
        <v>2.862551133386608E-2</v>
      </c>
      <c r="O2709" s="52">
        <f>IFERROR(_xll.qlIndexFixing(ONIndex6M,I2709,TRUE,_xll.ohTrigger(RecalcTrigger,Trigger6M)),NA())</f>
        <v>2.8464791928648481E-2</v>
      </c>
      <c r="P2709" s="52">
        <f>IFERROR(_xll.qlIndexFixing(Index1Y,$H2709,TRUE,_xll.ohTrigger(RecalcTrigger,Trigger1Y)),NA())</f>
        <v>2.9996712726293888E-2</v>
      </c>
      <c r="Q2709" s="52">
        <f>IFERROR(_xll.qlIndexFixing(ONIndex1Y,I2709,TRUE,_xll.ohTrigger(RecalcTrigger,Trigger1Y)),NA())</f>
        <v>2.9645800411737255E-2</v>
      </c>
    </row>
    <row r="2710" spans="2:17" x14ac:dyDescent="0.2">
      <c r="B2710" s="46" t="s">
        <v>51</v>
      </c>
      <c r="D2710" s="49">
        <f>_xll.qlCalendarAdvance(LocalCalendar,$D2709,B2710,"f",FALSE)</f>
        <v>58320</v>
      </c>
      <c r="E2710" s="49">
        <f>_xll.qlInterestRateIndexValueDate(IndexON,D2710)</f>
        <v>58320</v>
      </c>
      <c r="F2710" s="52">
        <f>IFERROR(_xll.qlIndexFixing(IndexON,D2710,TRUE,_xll.ohTrigger(RecalcTrigger,TriggerON)),NA())</f>
        <v>2.5735948328282632E-2</v>
      </c>
      <c r="H2710" s="49">
        <f>_xll.qlCalendarAdvance(IborCalendar,$H2709,B2710,"f",FALSE)</f>
        <v>58306</v>
      </c>
      <c r="I2710" s="49">
        <f>_xll.qlInterestRateIndexValueDate(Index1M,$H2710)</f>
        <v>58308</v>
      </c>
      <c r="J2710" s="52">
        <f>IFERROR(_xll.qlIndexFixing(Index1M,$H2710,TRUE,_xll.ohTrigger(RecalcTrigger,Trigger1M)),NA())</f>
        <v>2.6484085307979521E-2</v>
      </c>
      <c r="K2710" s="52">
        <f>IFERROR(_xll.qlIndexFixing(ONIndex1M,I2710,TRUE,_xll.ohTrigger(RecalcTrigger,Trigger1M)),NA())</f>
        <v>2.646214736294894E-2</v>
      </c>
      <c r="L2710" s="52">
        <f>IFERROR(_xll.qlIndexFixing(Index3M,H2710,TRUE,_xll.ohTrigger(RecalcTrigger,Trigger3M)),NA())</f>
        <v>2.7677509711744659E-2</v>
      </c>
      <c r="M2710" s="52">
        <f>IFERROR(_xll.qlIndexFixing(ONIndex3M,I2710,TRUE,_xll.ohTrigger(RecalcTrigger,Trigger3M)),NA())</f>
        <v>2.760513058277958E-2</v>
      </c>
      <c r="N2710" s="52">
        <f>IFERROR(_xll.qlIndexFixing(Index6M,$H2710,TRUE,_xll.ohTrigger(RecalcTrigger,Trigger6M)),NA())</f>
        <v>2.8620963284858532E-2</v>
      </c>
      <c r="O2710" s="52">
        <f>IFERROR(_xll.qlIndexFixing(ONIndex6M,I2710,TRUE,_xll.ohTrigger(RecalcTrigger,Trigger6M)),NA())</f>
        <v>2.8461009527696035E-2</v>
      </c>
      <c r="P2710" s="52">
        <f>IFERROR(_xll.qlIndexFixing(Index1Y,$H2710,TRUE,_xll.ohTrigger(RecalcTrigger,Trigger1Y)),NA())</f>
        <v>2.9992962914065988E-2</v>
      </c>
      <c r="Q2710" s="52">
        <f>IFERROR(_xll.qlIndexFixing(ONIndex1Y,I2710,TRUE,_xll.ohTrigger(RecalcTrigger,Trigger1Y)),NA())</f>
        <v>2.964181436136748E-2</v>
      </c>
    </row>
    <row r="2711" spans="2:17" x14ac:dyDescent="0.2">
      <c r="B2711" s="46" t="s">
        <v>51</v>
      </c>
      <c r="D2711" s="49">
        <f>_xll.qlCalendarAdvance(LocalCalendar,$D2710,B2711,"f",FALSE)</f>
        <v>58327</v>
      </c>
      <c r="E2711" s="49">
        <f>_xll.qlInterestRateIndexValueDate(IndexON,D2711)</f>
        <v>58327</v>
      </c>
      <c r="F2711" s="52">
        <f>IFERROR(_xll.qlIndexFixing(IndexON,D2711,TRUE,_xll.ohTrigger(RecalcTrigger,TriggerON)),NA())</f>
        <v>2.5733987451141971E-2</v>
      </c>
      <c r="H2711" s="49">
        <f>_xll.qlCalendarAdvance(IborCalendar,$H2710,B2711,"f",FALSE)</f>
        <v>58313</v>
      </c>
      <c r="I2711" s="49">
        <f>_xll.qlInterestRateIndexValueDate(Index1M,$H2711)</f>
        <v>58315</v>
      </c>
      <c r="J2711" s="52">
        <f>IFERROR(_xll.qlIndexFixing(Index1M,$H2711,TRUE,_xll.ohTrigger(RecalcTrigger,Trigger1M)),NA())</f>
        <v>2.6480381728226643E-2</v>
      </c>
      <c r="K2711" s="52">
        <f>IFERROR(_xll.qlIndexFixing(ONIndex1M,I2711,TRUE,_xll.ohTrigger(RecalcTrigger,Trigger1M)),NA())</f>
        <v>2.6458425186381973E-2</v>
      </c>
      <c r="L2711" s="52">
        <f>IFERROR(_xll.qlIndexFixing(Index3M,H2711,TRUE,_xll.ohTrigger(RecalcTrigger,Trigger3M)),NA())</f>
        <v>2.7673825938673728E-2</v>
      </c>
      <c r="M2711" s="52">
        <f>IFERROR(_xll.qlIndexFixing(ONIndex3M,I2711,TRUE,_xll.ohTrigger(RecalcTrigger,Trigger3M)),NA())</f>
        <v>2.7601392741543052E-2</v>
      </c>
      <c r="N2711" s="52">
        <f>IFERROR(_xll.qlIndexFixing(Index6M,$H2711,TRUE,_xll.ohTrigger(RecalcTrigger,Trigger6M)),NA())</f>
        <v>2.8614677665702273E-2</v>
      </c>
      <c r="O2711" s="52">
        <f>IFERROR(_xll.qlIndexFixing(ONIndex6M,I2711,TRUE,_xll.ohTrigger(RecalcTrigger,Trigger6M)),NA())</f>
        <v>2.8457239319230609E-2</v>
      </c>
      <c r="P2711" s="52">
        <f>IFERROR(_xll.qlIndexFixing(Index1Y,$H2711,TRUE,_xll.ohTrigger(RecalcTrigger,Trigger1Y)),NA())</f>
        <v>2.9990205537877408E-2</v>
      </c>
      <c r="Q2711" s="52">
        <f>IFERROR(_xll.qlIndexFixing(ONIndex1Y,I2711,TRUE,_xll.ohTrigger(RecalcTrigger,Trigger1Y)),NA())</f>
        <v>2.9637841566714229E-2</v>
      </c>
    </row>
    <row r="2712" spans="2:17" x14ac:dyDescent="0.2">
      <c r="B2712" s="46" t="s">
        <v>51</v>
      </c>
      <c r="D2712" s="49">
        <f>_xll.qlCalendarAdvance(LocalCalendar,$D2711,B2712,"f",FALSE)</f>
        <v>58334</v>
      </c>
      <c r="E2712" s="49">
        <f>_xll.qlInterestRateIndexValueDate(IndexON,D2712)</f>
        <v>58334</v>
      </c>
      <c r="F2712" s="52">
        <f>IFERROR(_xll.qlIndexFixing(IndexON,D2712,TRUE,_xll.ohTrigger(RecalcTrigger,TriggerON)),NA())</f>
        <v>2.5732033039469471E-2</v>
      </c>
      <c r="H2712" s="49">
        <f>_xll.qlCalendarAdvance(IborCalendar,$H2711,B2712,"f",FALSE)</f>
        <v>58320</v>
      </c>
      <c r="I2712" s="49">
        <f>_xll.qlInterestRateIndexValueDate(Index1M,$H2712)</f>
        <v>58322</v>
      </c>
      <c r="J2712" s="52">
        <f>IFERROR(_xll.qlIndexFixing(Index1M,$H2712,TRUE,_xll.ohTrigger(RecalcTrigger,Trigger1M)),NA())</f>
        <v>2.6476690381368462E-2</v>
      </c>
      <c r="K2712" s="52">
        <f>IFERROR(_xll.qlIndexFixing(ONIndex1M,I2712,TRUE,_xll.ohTrigger(RecalcTrigger,Trigger1M)),NA())</f>
        <v>2.6454715213892754E-2</v>
      </c>
      <c r="L2712" s="52">
        <f>IFERROR(_xll.qlIndexFixing(Index3M,H2712,TRUE,_xll.ohTrigger(RecalcTrigger,Trigger3M)),NA())</f>
        <v>2.7669353544615229E-2</v>
      </c>
      <c r="M2712" s="52">
        <f>IFERROR(_xll.qlIndexFixing(ONIndex3M,I2712,TRUE,_xll.ohTrigger(RecalcTrigger,Trigger3M)),NA())</f>
        <v>2.759766715530354E-2</v>
      </c>
      <c r="N2712" s="52">
        <f>IFERROR(_xll.qlIndexFixing(Index6M,$H2712,TRUE,_xll.ohTrigger(RecalcTrigger,Trigger6M)),NA())</f>
        <v>2.861015121338267E-2</v>
      </c>
      <c r="O2712" s="52">
        <f>IFERROR(_xll.qlIndexFixing(ONIndex6M,I2712,TRUE,_xll.ohTrigger(RecalcTrigger,Trigger6M)),NA())</f>
        <v>2.8453481303172268E-2</v>
      </c>
      <c r="P2712" s="52">
        <f>IFERROR(_xll.qlIndexFixing(Index1Y,$H2712,TRUE,_xll.ohTrigger(RecalcTrigger,Trigger1Y)),NA())</f>
        <v>2.9986483746975708E-2</v>
      </c>
      <c r="Q2712" s="52">
        <f>IFERROR(_xll.qlIndexFixing(ONIndex1Y,I2712,TRUE,_xll.ohTrigger(RecalcTrigger,Trigger1Y)),NA())</f>
        <v>2.9633882027857439E-2</v>
      </c>
    </row>
    <row r="2713" spans="2:17" x14ac:dyDescent="0.2">
      <c r="B2713" s="46" t="s">
        <v>51</v>
      </c>
      <c r="D2713" s="49">
        <f>_xll.qlCalendarAdvance(LocalCalendar,$D2712,B2713,"f",FALSE)</f>
        <v>58341</v>
      </c>
      <c r="E2713" s="49">
        <f>_xll.qlInterestRateIndexValueDate(IndexON,D2713)</f>
        <v>58341</v>
      </c>
      <c r="F2713" s="52">
        <f>IFERROR(_xll.qlIndexFixing(IndexON,D2713,TRUE,_xll.ohTrigger(RecalcTrigger,TriggerON)),NA())</f>
        <v>2.5730085093105259E-2</v>
      </c>
      <c r="H2713" s="49">
        <f>_xll.qlCalendarAdvance(IborCalendar,$H2712,B2713,"f",FALSE)</f>
        <v>58327</v>
      </c>
      <c r="I2713" s="49">
        <f>_xll.qlInterestRateIndexValueDate(Index1M,$H2713)</f>
        <v>58329</v>
      </c>
      <c r="J2713" s="52">
        <f>IFERROR(_xll.qlIndexFixing(Index1M,$H2713,TRUE,_xll.ohTrigger(RecalcTrigger,Trigger1M)),NA())</f>
        <v>2.6473722221276513E-2</v>
      </c>
      <c r="K2713" s="52">
        <f>IFERROR(_xll.qlIndexFixing(ONIndex1M,I2713,TRUE,_xll.ohTrigger(RecalcTrigger,Trigger1M)),NA())</f>
        <v>2.6451017445081604E-2</v>
      </c>
      <c r="L2713" s="52">
        <f>IFERROR(_xll.qlIndexFixing(Index3M,H2713,TRUE,_xll.ohTrigger(RecalcTrigger,Trigger3M)),NA())</f>
        <v>2.7665693858818622E-2</v>
      </c>
      <c r="M2713" s="52">
        <f>IFERROR(_xll.qlIndexFixing(ONIndex3M,I2713,TRUE,_xll.ohTrigger(RecalcTrigger,Trigger3M)),NA())</f>
        <v>2.7593953824620598E-2</v>
      </c>
      <c r="N2713" s="52">
        <f>IFERROR(_xll.qlIndexFixing(Index6M,$H2713,TRUE,_xll.ohTrigger(RecalcTrigger,Trigger6M)),NA())</f>
        <v>2.8606511412020821E-2</v>
      </c>
      <c r="O2713" s="52">
        <f>IFERROR(_xll.qlIndexFixing(ONIndex6M,I2713,TRUE,_xll.ohTrigger(RecalcTrigger,Trigger6M)),NA())</f>
        <v>2.8449735479600946E-2</v>
      </c>
      <c r="P2713" s="52">
        <f>IFERROR(_xll.qlIndexFixing(Index1Y,$H2713,TRUE,_xll.ohTrigger(RecalcTrigger,Trigger1Y)),NA())</f>
        <v>2.9981795527028711E-2</v>
      </c>
      <c r="Q2713" s="52">
        <f>IFERROR(_xll.qlIndexFixing(ONIndex1Y,I2713,TRUE,_xll.ohTrigger(RecalcTrigger,Trigger1Y)),NA())</f>
        <v>2.9629935745276725E-2</v>
      </c>
    </row>
    <row r="2714" spans="2:17" x14ac:dyDescent="0.2">
      <c r="B2714" s="46" t="s">
        <v>51</v>
      </c>
      <c r="D2714" s="49">
        <f>_xll.qlCalendarAdvance(LocalCalendar,$D2713,B2714,"f",FALSE)</f>
        <v>58348</v>
      </c>
      <c r="E2714" s="49">
        <f>_xll.qlInterestRateIndexValueDate(IndexON,D2714)</f>
        <v>58348</v>
      </c>
      <c r="F2714" s="52">
        <f>IFERROR(_xll.qlIndexFixing(IndexON,D2714,TRUE,_xll.ohTrigger(RecalcTrigger,TriggerON)),NA())</f>
        <v>2.5728143612369081E-2</v>
      </c>
      <c r="H2714" s="49">
        <f>_xll.qlCalendarAdvance(IborCalendar,$H2713,B2714,"f",FALSE)</f>
        <v>58334</v>
      </c>
      <c r="I2714" s="49">
        <f>_xll.qlInterestRateIndexValueDate(Index1M,$H2714)</f>
        <v>58336</v>
      </c>
      <c r="J2714" s="52">
        <f>IFERROR(_xll.qlIndexFixing(Index1M,$H2714,TRUE,_xll.ohTrigger(RecalcTrigger,Trigger1M)),NA())</f>
        <v>2.6469344386298721E-2</v>
      </c>
      <c r="K2714" s="52">
        <f>IFERROR(_xll.qlIndexFixing(ONIndex1M,I2714,TRUE,_xll.ohTrigger(RecalcTrigger,Trigger1M)),NA())</f>
        <v>2.6447331880348202E-2</v>
      </c>
      <c r="L2714" s="52">
        <f>IFERROR(_xll.qlIndexFixing(Index3M,H2714,TRUE,_xll.ohTrigger(RecalcTrigger,Trigger3M)),NA())</f>
        <v>2.766204651634574E-2</v>
      </c>
      <c r="M2714" s="52">
        <f>IFERROR(_xll.qlIndexFixing(ONIndex3M,I2714,TRUE,_xll.ohTrigger(RecalcTrigger,Trigger3M)),NA())</f>
        <v>2.759025274901461E-2</v>
      </c>
      <c r="N2714" s="52">
        <f>IFERROR(_xll.qlIndexFixing(Index6M,$H2714,TRUE,_xll.ohTrigger(RecalcTrigger,Trigger6M)),NA())</f>
        <v>2.8602883985037419E-2</v>
      </c>
      <c r="O2714" s="52">
        <f>IFERROR(_xll.qlIndexFixing(ONIndex6M,I2714,TRUE,_xll.ohTrigger(RecalcTrigger,Trigger6M)),NA())</f>
        <v>2.8446001848516644E-2</v>
      </c>
      <c r="P2714" s="52">
        <f>IFERROR(_xll.qlIndexFixing(Index1Y,$H2714,TRUE,_xll.ohTrigger(RecalcTrigger,Trigger1Y)),NA())</f>
        <v>2.9978100414060713E-2</v>
      </c>
      <c r="Q2714" s="52">
        <f>IFERROR(_xll.qlIndexFixing(ONIndex1Y,I2714,TRUE,_xll.ohTrigger(RecalcTrigger,Trigger1Y)),NA())</f>
        <v>2.9626002718252664E-2</v>
      </c>
    </row>
    <row r="2715" spans="2:17" x14ac:dyDescent="0.2">
      <c r="B2715" s="46" t="s">
        <v>51</v>
      </c>
      <c r="D2715" s="49">
        <f>_xll.qlCalendarAdvance(LocalCalendar,$D2714,B2715,"f",FALSE)</f>
        <v>58355</v>
      </c>
      <c r="E2715" s="49">
        <f>_xll.qlInterestRateIndexValueDate(IndexON,D2715)</f>
        <v>58355</v>
      </c>
      <c r="F2715" s="52">
        <f>IFERROR(_xll.qlIndexFixing(IndexON,D2715,TRUE,_xll.ohTrigger(RecalcTrigger,TriggerON)),NA())</f>
        <v>2.5726208597101063E-2</v>
      </c>
      <c r="H2715" s="49">
        <f>_xll.qlCalendarAdvance(IborCalendar,$H2714,B2715,"f",FALSE)</f>
        <v>58341</v>
      </c>
      <c r="I2715" s="49">
        <f>_xll.qlInterestRateIndexValueDate(Index1M,$H2715)</f>
        <v>58343</v>
      </c>
      <c r="J2715" s="52">
        <f>IFERROR(_xll.qlIndexFixing(Index1M,$H2715,TRUE,_xll.ohTrigger(RecalcTrigger,Trigger1M)),NA())</f>
        <v>2.6465689738059683E-2</v>
      </c>
      <c r="K2715" s="52">
        <f>IFERROR(_xll.qlIndexFixing(ONIndex1M,I2715,TRUE,_xll.ohTrigger(RecalcTrigger,Trigger1M)),NA())</f>
        <v>2.644365851945274E-2</v>
      </c>
      <c r="L2715" s="52">
        <f>IFERROR(_xll.qlIndexFixing(Index3M,H2715,TRUE,_xll.ohTrigger(RecalcTrigger,Trigger3M)),NA())</f>
        <v>2.7661623200042465E-2</v>
      </c>
      <c r="M2715" s="52">
        <f>IFERROR(_xll.qlIndexFixing(ONIndex3M,I2715,TRUE,_xll.ohTrigger(RecalcTrigger,Trigger3M)),NA())</f>
        <v>2.7586563928805319E-2</v>
      </c>
      <c r="N2715" s="52">
        <f>IFERROR(_xll.qlIndexFixing(Index6M,$H2715,TRUE,_xll.ohTrigger(RecalcTrigger,Trigger6M)),NA())</f>
        <v>2.859926893236614E-2</v>
      </c>
      <c r="O2715" s="52">
        <f>IFERROR(_xll.qlIndexFixing(ONIndex6M,I2715,TRUE,_xll.ohTrigger(RecalcTrigger,Trigger6M)),NA())</f>
        <v>2.8442280409999299E-2</v>
      </c>
      <c r="P2715" s="52">
        <f>IFERROR(_xll.qlIndexFixing(Index1Y,$H2715,TRUE,_xll.ohTrigger(RecalcTrigger,Trigger1Y)),NA())</f>
        <v>2.9974418975530385E-2</v>
      </c>
      <c r="Q2715" s="52">
        <f>IFERROR(_xll.qlIndexFixing(ONIndex1Y,I2715,TRUE,_xll.ohTrigger(RecalcTrigger,Trigger1Y)),NA())</f>
        <v>2.9622082947184936E-2</v>
      </c>
    </row>
    <row r="2716" spans="2:17" x14ac:dyDescent="0.2">
      <c r="B2716" s="46" t="s">
        <v>51</v>
      </c>
      <c r="D2716" s="49">
        <f>_xll.qlCalendarAdvance(LocalCalendar,$D2715,B2716,"f",FALSE)</f>
        <v>58362</v>
      </c>
      <c r="E2716" s="49">
        <f>_xll.qlInterestRateIndexValueDate(IndexON,D2716)</f>
        <v>58362</v>
      </c>
      <c r="F2716" s="52">
        <f>IFERROR(_xll.qlIndexFixing(IndexON,D2716,TRUE,_xll.ohTrigger(RecalcTrigger,TriggerON)),NA())</f>
        <v>2.5724280047061399E-2</v>
      </c>
      <c r="H2716" s="49">
        <f>_xll.qlCalendarAdvance(IborCalendar,$H2715,B2716,"f",FALSE)</f>
        <v>58348</v>
      </c>
      <c r="I2716" s="49">
        <f>_xll.qlInterestRateIndexValueDate(Index1M,$H2716)</f>
        <v>58350</v>
      </c>
      <c r="J2716" s="52">
        <f>IFERROR(_xll.qlIndexFixing(Index1M,$H2716,TRUE,_xll.ohTrigger(RecalcTrigger,Trigger1M)),NA())</f>
        <v>2.6462047322665383E-2</v>
      </c>
      <c r="K2716" s="52">
        <f>IFERROR(_xll.qlIndexFixing(ONIndex1M,I2716,TRUE,_xll.ohTrigger(RecalcTrigger,Trigger1M)),NA())</f>
        <v>2.6439997362395218E-2</v>
      </c>
      <c r="L2716" s="52">
        <f>IFERROR(_xll.qlIndexFixing(Index3M,H2716,TRUE,_xll.ohTrigger(RecalcTrigger,Trigger3M)),NA())</f>
        <v>2.765559223824594E-2</v>
      </c>
      <c r="M2716" s="52">
        <f>IFERROR(_xll.qlIndexFixing(ONIndex3M,I2716,TRUE,_xll.ohTrigger(RecalcTrigger,Trigger3M)),NA())</f>
        <v>2.7582887363672981E-2</v>
      </c>
      <c r="N2716" s="52">
        <f>IFERROR(_xll.qlIndexFixing(Index6M,$H2716,TRUE,_xll.ohTrigger(RecalcTrigger,Trigger6M)),NA())</f>
        <v>2.8596543519316227E-2</v>
      </c>
      <c r="O2716" s="52">
        <f>IFERROR(_xll.qlIndexFixing(ONIndex6M,I2716,TRUE,_xll.ohTrigger(RecalcTrigger,Trigger6M)),NA())</f>
        <v>2.8438571163889037E-2</v>
      </c>
      <c r="P2716" s="52">
        <f>IFERROR(_xll.qlIndexFixing(Index1Y,$H2716,TRUE,_xll.ohTrigger(RecalcTrigger,Trigger1Y)),NA())</f>
        <v>2.9970751211288716E-2</v>
      </c>
      <c r="Q2716" s="52">
        <f>IFERROR(_xll.qlIndexFixing(ONIndex1Y,I2716,TRUE,_xll.ohTrigger(RecalcTrigger,Trigger1Y)),NA())</f>
        <v>2.9618176431993604E-2</v>
      </c>
    </row>
    <row r="2717" spans="2:17" x14ac:dyDescent="0.2">
      <c r="B2717" s="46" t="s">
        <v>51</v>
      </c>
      <c r="D2717" s="49">
        <f>_xll.qlCalendarAdvance(LocalCalendar,$D2716,B2717,"f",FALSE)</f>
        <v>58369</v>
      </c>
      <c r="E2717" s="49">
        <f>_xll.qlInterestRateIndexValueDate(IndexON,D2717)</f>
        <v>58369</v>
      </c>
      <c r="F2717" s="52">
        <f>IFERROR(_xll.qlIndexFixing(IndexON,D2717,TRUE,_xll.ohTrigger(RecalcTrigger,TriggerON)),NA())</f>
        <v>2.5722357962569831E-2</v>
      </c>
      <c r="H2717" s="49">
        <f>_xll.qlCalendarAdvance(IborCalendar,$H2716,B2717,"f",FALSE)</f>
        <v>58355</v>
      </c>
      <c r="I2717" s="49">
        <f>_xll.qlInterestRateIndexValueDate(Index1M,$H2717)</f>
        <v>58357</v>
      </c>
      <c r="J2717" s="52">
        <f>IFERROR(_xll.qlIndexFixing(Index1M,$H2717,TRUE,_xll.ohTrigger(RecalcTrigger,Trigger1M)),NA())</f>
        <v>2.6458417140113322E-2</v>
      </c>
      <c r="K2717" s="52">
        <f>IFERROR(_xll.qlIndexFixing(ONIndex1M,I2717,TRUE,_xll.ohTrigger(RecalcTrigger,Trigger1M)),NA())</f>
        <v>2.6436348409335508E-2</v>
      </c>
      <c r="L2717" s="52">
        <f>IFERROR(_xll.qlIndexFixing(Index3M,H2717,TRUE,_xll.ohTrigger(RecalcTrigger,Trigger3M)),NA())</f>
        <v>2.7651982530906817E-2</v>
      </c>
      <c r="M2717" s="52">
        <f>IFERROR(_xll.qlIndexFixing(ONIndex3M,I2717,TRUE,_xll.ohTrigger(RecalcTrigger,Trigger3M)),NA())</f>
        <v>2.7579223053937341E-2</v>
      </c>
      <c r="N2717" s="52">
        <f>IFERROR(_xll.qlIndexFixing(Index6M,$H2717,TRUE,_xll.ohTrigger(RecalcTrigger,Trigger6M)),NA())</f>
        <v>2.859295381586021E-2</v>
      </c>
      <c r="O2717" s="52">
        <f>IFERROR(_xll.qlIndexFixing(ONIndex6M,I2717,TRUE,_xll.ohTrigger(RecalcTrigger,Trigger6M)),NA())</f>
        <v>2.8434874110345731E-2</v>
      </c>
      <c r="P2717" s="52">
        <f>IFERROR(_xll.qlIndexFixing(Index1Y,$H2717,TRUE,_xll.ohTrigger(RecalcTrigger,Trigger1Y)),NA())</f>
        <v>2.9968079927763923E-2</v>
      </c>
      <c r="Q2717" s="52">
        <f>IFERROR(_xll.qlIndexFixing(ONIndex1Y,I2717,TRUE,_xll.ohTrigger(RecalcTrigger,Trigger1Y)),NA())</f>
        <v>2.961428317283854E-2</v>
      </c>
    </row>
    <row r="2718" spans="2:17" x14ac:dyDescent="0.2">
      <c r="B2718" s="46" t="s">
        <v>51</v>
      </c>
      <c r="D2718" s="49">
        <f>_xll.qlCalendarAdvance(LocalCalendar,$D2717,B2718,"f",FALSE)</f>
        <v>58376</v>
      </c>
      <c r="E2718" s="49">
        <f>_xll.qlInterestRateIndexValueDate(IndexON,D2718)</f>
        <v>58376</v>
      </c>
      <c r="F2718" s="52">
        <f>IFERROR(_xll.qlIndexFixing(IndexON,D2718,TRUE,_xll.ohTrigger(RecalcTrigger,TriggerON)),NA())</f>
        <v>2.572044234362636E-2</v>
      </c>
      <c r="H2718" s="49">
        <f>_xll.qlCalendarAdvance(IborCalendar,$H2717,B2718,"f",FALSE)</f>
        <v>58362</v>
      </c>
      <c r="I2718" s="49">
        <f>_xll.qlInterestRateIndexValueDate(Index1M,$H2718)</f>
        <v>58364</v>
      </c>
      <c r="J2718" s="52">
        <f>IFERROR(_xll.qlIndexFixing(Index1M,$H2718,TRUE,_xll.ohTrigger(RecalcTrigger,Trigger1M)),NA())</f>
        <v>2.6454799190383516E-2</v>
      </c>
      <c r="K2718" s="52">
        <f>IFERROR(_xll.qlIndexFixing(ONIndex1M,I2718,TRUE,_xll.ohTrigger(RecalcTrigger,Trigger1M)),NA())</f>
        <v>2.6432711660033803E-2</v>
      </c>
      <c r="L2718" s="52">
        <f>IFERROR(_xll.qlIndexFixing(Index3M,H2718,TRUE,_xll.ohTrigger(RecalcTrigger,Trigger3M)),NA())</f>
        <v>2.7648385167738595E-2</v>
      </c>
      <c r="M2718" s="52">
        <f>IFERROR(_xll.qlIndexFixing(ONIndex3M,I2718,TRUE,_xll.ohTrigger(RecalcTrigger,Trigger3M)),NA())</f>
        <v>2.757557099935859E-2</v>
      </c>
      <c r="N2718" s="52">
        <f>IFERROR(_xll.qlIndexFixing(Index6M,$H2718,TRUE,_xll.ohTrigger(RecalcTrigger,Trigger6M)),NA())</f>
        <v>2.8592891399703495E-2</v>
      </c>
      <c r="O2718" s="52">
        <f>IFERROR(_xll.qlIndexFixing(ONIndex6M,I2718,TRUE,_xll.ohTrigger(RecalcTrigger,Trigger6M)),NA())</f>
        <v>2.8431189249129574E-2</v>
      </c>
      <c r="P2718" s="52">
        <f>IFERROR(_xll.qlIndexFixing(Index1Y,$H2718,TRUE,_xll.ohTrigger(RecalcTrigger,Trigger1Y)),NA())</f>
        <v>2.9963456705073787E-2</v>
      </c>
      <c r="Q2718" s="52">
        <f>IFERROR(_xll.qlIndexFixing(ONIndex1Y,I2718,TRUE,_xll.ohTrigger(RecalcTrigger,Trigger1Y)),NA())</f>
        <v>2.9610403169479937E-2</v>
      </c>
    </row>
    <row r="2719" spans="2:17" x14ac:dyDescent="0.2">
      <c r="B2719" s="46" t="s">
        <v>51</v>
      </c>
      <c r="D2719" s="49">
        <f>_xll.qlCalendarAdvance(LocalCalendar,$D2718,B2719,"f",FALSE)</f>
        <v>58383</v>
      </c>
      <c r="E2719" s="49">
        <f>_xll.qlInterestRateIndexValueDate(IndexON,D2719)</f>
        <v>58383</v>
      </c>
      <c r="F2719" s="52">
        <f>IFERROR(_xll.qlIndexFixing(IndexON,D2719,TRUE,_xll.ohTrigger(RecalcTrigger,TriggerON)),NA())</f>
        <v>2.5718533190071113E-2</v>
      </c>
      <c r="H2719" s="49">
        <f>_xll.qlCalendarAdvance(IborCalendar,$H2718,B2719,"f",FALSE)</f>
        <v>58369</v>
      </c>
      <c r="I2719" s="49">
        <f>_xll.qlInterestRateIndexValueDate(Index1M,$H2719)</f>
        <v>58371</v>
      </c>
      <c r="J2719" s="52">
        <f>IFERROR(_xll.qlIndexFixing(Index1M,$H2719,TRUE,_xll.ohTrigger(RecalcTrigger,Trigger1M)),NA())</f>
        <v>2.6451193473465973E-2</v>
      </c>
      <c r="K2719" s="52">
        <f>IFERROR(_xll.qlIndexFixing(ONIndex1M,I2719,TRUE,_xll.ohTrigger(RecalcTrigger,Trigger1M)),NA())</f>
        <v>2.642908711472991E-2</v>
      </c>
      <c r="L2719" s="52">
        <f>IFERROR(_xll.qlIndexFixing(Index3M,H2719,TRUE,_xll.ohTrigger(RecalcTrigger,Trigger3M)),NA())</f>
        <v>2.7644800148703918E-2</v>
      </c>
      <c r="M2719" s="52">
        <f>IFERROR(_xll.qlIndexFixing(ONIndex3M,I2719,TRUE,_xll.ohTrigger(RecalcTrigger,Trigger3M)),NA())</f>
        <v>2.7571931200016664E-2</v>
      </c>
      <c r="N2719" s="52">
        <f>IFERROR(_xll.qlIndexFixing(Index6M,$H2719,TRUE,_xll.ohTrigger(RecalcTrigger,Trigger6M)),NA())</f>
        <v>2.8585811534234191E-2</v>
      </c>
      <c r="O2719" s="52">
        <f>IFERROR(_xll.qlIndexFixing(ONIndex6M,I2719,TRUE,_xll.ohTrigger(RecalcTrigger,Trigger6M)),NA())</f>
        <v>2.8427516580400436E-2</v>
      </c>
      <c r="P2719" s="52">
        <f>IFERROR(_xll.qlIndexFixing(Index1Y,$H2719,TRUE,_xll.ohTrigger(RecalcTrigger,Trigger1Y)),NA())</f>
        <v>2.9959829962804024E-2</v>
      </c>
      <c r="Q2719" s="52">
        <f>IFERROR(_xll.qlIndexFixing(ONIndex1Y,I2719,TRUE,_xll.ohTrigger(RecalcTrigger,Trigger1Y)),NA())</f>
        <v>2.9606536421997731E-2</v>
      </c>
    </row>
    <row r="2720" spans="2:17" x14ac:dyDescent="0.2">
      <c r="B2720" s="46" t="s">
        <v>51</v>
      </c>
      <c r="D2720" s="49">
        <f>_xll.qlCalendarAdvance(LocalCalendar,$D2719,B2720,"f",FALSE)</f>
        <v>58391</v>
      </c>
      <c r="E2720" s="49">
        <f>_xll.qlInterestRateIndexValueDate(IndexON,D2720)</f>
        <v>58391</v>
      </c>
      <c r="F2720" s="52">
        <f>IFERROR(_xll.qlIndexFixing(IndexON,D2720,TRUE,_xll.ohTrigger(RecalcTrigger,TriggerON)),NA())</f>
        <v>2.5716359217229368E-2</v>
      </c>
      <c r="H2720" s="49">
        <f>_xll.qlCalendarAdvance(IborCalendar,$H2719,B2720,"f",FALSE)</f>
        <v>58376</v>
      </c>
      <c r="I2720" s="49">
        <f>_xll.qlInterestRateIndexValueDate(Index1M,$H2720)</f>
        <v>58378</v>
      </c>
      <c r="J2720" s="52">
        <f>IFERROR(_xll.qlIndexFixing(Index1M,$H2720,TRUE,_xll.ohTrigger(RecalcTrigger,Trigger1M)),NA())</f>
        <v>2.6445454933102297E-2</v>
      </c>
      <c r="K2720" s="52">
        <f>IFERROR(_xll.qlIndexFixing(ONIndex1M,I2720,TRUE,_xll.ohTrigger(RecalcTrigger,Trigger1M)),NA())</f>
        <v>2.6425474773184021E-2</v>
      </c>
      <c r="L2720" s="52">
        <f>IFERROR(_xll.qlIndexFixing(Index3M,H2720,TRUE,_xll.ohTrigger(RecalcTrigger,Trigger3M)),NA())</f>
        <v>2.7641227473771499E-2</v>
      </c>
      <c r="M2720" s="52">
        <f>IFERROR(_xll.qlIndexFixing(ONIndex3M,I2720,TRUE,_xll.ohTrigger(RecalcTrigger,Trigger3M)),NA())</f>
        <v>2.7568303656071436E-2</v>
      </c>
      <c r="N2720" s="52">
        <f>IFERROR(_xll.qlIndexFixing(Index6M,$H2720,TRUE,_xll.ohTrigger(RecalcTrigger,Trigger6M)),NA())</f>
        <v>2.8582258955931836E-2</v>
      </c>
      <c r="O2720" s="52">
        <f>IFERROR(_xll.qlIndexFixing(ONIndex6M,I2720,TRUE,_xll.ohTrigger(RecalcTrigger,Trigger6M)),NA())</f>
        <v>2.8423856104238254E-2</v>
      </c>
      <c r="P2720" s="52">
        <f>IFERROR(_xll.qlIndexFixing(Index1Y,$H2720,TRUE,_xll.ohTrigger(RecalcTrigger,Trigger1Y)),NA())</f>
        <v>2.9953263078111973E-2</v>
      </c>
      <c r="Q2720" s="52">
        <f>IFERROR(_xll.qlIndexFixing(ONIndex1Y,I2720,TRUE,_xll.ohTrigger(RecalcTrigger,Trigger1Y)),NA())</f>
        <v>2.9602682930391921E-2</v>
      </c>
    </row>
    <row r="2721" spans="2:17" x14ac:dyDescent="0.2">
      <c r="B2721" s="46" t="s">
        <v>51</v>
      </c>
      <c r="D2721" s="49">
        <f>_xll.qlCalendarAdvance(LocalCalendar,$D2720,B2721,"f",FALSE)</f>
        <v>58398</v>
      </c>
      <c r="E2721" s="49">
        <f>_xll.qlInterestRateIndexValueDate(IndexON,D2721)</f>
        <v>58398</v>
      </c>
      <c r="F2721" s="52">
        <f>IFERROR(_xll.qlIndexFixing(IndexON,D2721,TRUE,_xll.ohTrigger(RecalcTrigger,TriggerON)),NA())</f>
        <v>2.5714463918191655E-2</v>
      </c>
      <c r="H2721" s="49">
        <f>_xll.qlCalendarAdvance(IborCalendar,$H2720,B2721,"f",FALSE)</f>
        <v>58383</v>
      </c>
      <c r="I2721" s="49">
        <f>_xll.qlInterestRateIndexValueDate(Index1M,$H2721)</f>
        <v>58385</v>
      </c>
      <c r="J2721" s="52">
        <f>IFERROR(_xll.qlIndexFixing(Index1M,$H2721,TRUE,_xll.ohTrigger(RecalcTrigger,Trigger1M)),NA())</f>
        <v>2.6444018738022712E-2</v>
      </c>
      <c r="K2721" s="52">
        <f>IFERROR(_xll.qlIndexFixing(ONIndex1M,I2721,TRUE,_xll.ohTrigger(RecalcTrigger,Trigger1M)),NA())</f>
        <v>2.6421874635795817E-2</v>
      </c>
      <c r="L2721" s="52">
        <f>IFERROR(_xll.qlIndexFixing(Index3M,H2721,TRUE,_xll.ohTrigger(RecalcTrigger,Trigger3M)),NA())</f>
        <v>2.7637667142907458E-2</v>
      </c>
      <c r="M2721" s="52">
        <f>IFERROR(_xll.qlIndexFixing(ONIndex3M,I2721,TRUE,_xll.ohTrigger(RecalcTrigger,Trigger3M)),NA())</f>
        <v>2.7564688367283097E-2</v>
      </c>
      <c r="N2721" s="52">
        <f>IFERROR(_xll.qlIndexFixing(Index6M,$H2721,TRUE,_xll.ohTrigger(RecalcTrigger,Trigger6M)),NA())</f>
        <v>2.8577838473139598E-2</v>
      </c>
      <c r="O2721" s="52">
        <f>IFERROR(_xll.qlIndexFixing(ONIndex6M,I2721,TRUE,_xll.ohTrigger(RecalcTrigger,Trigger6M)),NA())</f>
        <v>2.8420207820722965E-2</v>
      </c>
      <c r="P2721" s="52">
        <f>IFERROR(_xll.qlIndexFixing(Index1Y,$H2721,TRUE,_xll.ohTrigger(RecalcTrigger,Trigger1Y)),NA())</f>
        <v>2.9952617499203315E-2</v>
      </c>
      <c r="Q2721" s="52">
        <f>IFERROR(_xll.qlIndexFixing(ONIndex1Y,I2721,TRUE,_xll.ohTrigger(RecalcTrigger,Trigger1Y)),NA())</f>
        <v>2.959884269482238E-2</v>
      </c>
    </row>
    <row r="2722" spans="2:17" x14ac:dyDescent="0.2">
      <c r="B2722" s="46" t="s">
        <v>51</v>
      </c>
      <c r="D2722" s="49">
        <f>_xll.qlCalendarAdvance(LocalCalendar,$D2721,B2722,"f",FALSE)</f>
        <v>58405</v>
      </c>
      <c r="E2722" s="49">
        <f>_xll.qlInterestRateIndexValueDate(IndexON,D2722)</f>
        <v>58405</v>
      </c>
      <c r="F2722" s="52">
        <f>IFERROR(_xll.qlIndexFixing(IndexON,D2722,TRUE,_xll.ohTrigger(RecalcTrigger,TriggerON)),NA())</f>
        <v>2.5713358667420749E-2</v>
      </c>
      <c r="H2722" s="49">
        <f>_xll.qlCalendarAdvance(IborCalendar,$H2721,B2722,"f",FALSE)</f>
        <v>58390</v>
      </c>
      <c r="I2722" s="49">
        <f>_xll.qlInterestRateIndexValueDate(Index1M,$H2722)</f>
        <v>58392</v>
      </c>
      <c r="J2722" s="52">
        <f>IFERROR(_xll.qlIndexFixing(Index1M,$H2722,TRUE,_xll.ohTrigger(RecalcTrigger,Trigger1M)),NA())</f>
        <v>2.6440449719477011E-2</v>
      </c>
      <c r="K2722" s="52">
        <f>IFERROR(_xll.qlIndexFixing(ONIndex1M,I2722,TRUE,_xll.ohTrigger(RecalcTrigger,Trigger1M)),NA())</f>
        <v>2.641828670208568E-2</v>
      </c>
      <c r="L2722" s="52">
        <f>IFERROR(_xll.qlIndexFixing(Index3M,H2722,TRUE,_xll.ohTrigger(RecalcTrigger,Trigger3M)),NA())</f>
        <v>2.7634119156078777E-2</v>
      </c>
      <c r="M2722" s="52">
        <f>IFERROR(_xll.qlIndexFixing(ONIndex3M,I2722,TRUE,_xll.ohTrigger(RecalcTrigger,Trigger3M)),NA())</f>
        <v>2.7561085333811519E-2</v>
      </c>
      <c r="N2722" s="52">
        <f>IFERROR(_xll.qlIndexFixing(Index6M,$H2722,TRUE,_xll.ohTrigger(RecalcTrigger,Trigger6M)),NA())</f>
        <v>2.857431003878699E-2</v>
      </c>
      <c r="O2722" s="52">
        <f>IFERROR(_xll.qlIndexFixing(ONIndex6M,I2722,TRUE,_xll.ohTrigger(RecalcTrigger,Trigger6M)),NA())</f>
        <v>2.8416571729454887E-2</v>
      </c>
      <c r="P2722" s="52">
        <f>IFERROR(_xll.qlIndexFixing(Index1Y,$H2722,TRUE,_xll.ohTrigger(RecalcTrigger,Trigger1Y)),NA())</f>
        <v>2.9949031777578693E-2</v>
      </c>
      <c r="Q2722" s="52">
        <f>IFERROR(_xll.qlIndexFixing(ONIndex1Y,I2722,TRUE,_xll.ohTrigger(RecalcTrigger,Trigger1Y)),NA())</f>
        <v>2.95950157150493E-2</v>
      </c>
    </row>
    <row r="2723" spans="2:17" x14ac:dyDescent="0.2">
      <c r="B2723" s="46" t="s">
        <v>51</v>
      </c>
      <c r="D2723" s="49">
        <f>_xll.qlCalendarAdvance(LocalCalendar,$D2722,B2723,"f",FALSE)</f>
        <v>58412</v>
      </c>
      <c r="E2723" s="49">
        <f>_xll.qlInterestRateIndexValueDate(IndexON,D2723)</f>
        <v>58412</v>
      </c>
      <c r="F2723" s="52">
        <f>IFERROR(_xll.qlIndexFixing(IndexON,D2723,TRUE,_xll.ohTrigger(RecalcTrigger,TriggerON)),NA())</f>
        <v>2.5710692716520711E-2</v>
      </c>
      <c r="H2723" s="49">
        <f>_xll.qlCalendarAdvance(IborCalendar,$H2722,B2723,"f",FALSE)</f>
        <v>58397</v>
      </c>
      <c r="I2723" s="49">
        <f>_xll.qlInterestRateIndexValueDate(Index1M,$H2723)</f>
        <v>58399</v>
      </c>
      <c r="J2723" s="52">
        <f>IFERROR(_xll.qlIndexFixing(Index1M,$H2723,TRUE,_xll.ohTrigger(RecalcTrigger,Trigger1M)),NA())</f>
        <v>2.6436892933691114E-2</v>
      </c>
      <c r="K2723" s="52">
        <f>IFERROR(_xll.qlIndexFixing(ONIndex1M,I2723,TRUE,_xll.ohTrigger(RecalcTrigger,Trigger1M)),NA())</f>
        <v>2.6414710972213484E-2</v>
      </c>
      <c r="L2723" s="52">
        <f>IFERROR(_xll.qlIndexFixing(Index3M,H2723,TRUE,_xll.ohTrigger(RecalcTrigger,Trigger3M)),NA())</f>
        <v>2.7630583513250703E-2</v>
      </c>
      <c r="M2723" s="52">
        <f>IFERROR(_xll.qlIndexFixing(ONIndex3M,I2723,TRUE,_xll.ohTrigger(RecalcTrigger,Trigger3M)),NA())</f>
        <v>2.7557494555416895E-2</v>
      </c>
      <c r="N2723" s="52">
        <f>IFERROR(_xll.qlIndexFixing(Index6M,$H2723,TRUE,_xll.ohTrigger(RecalcTrigger,Trigger6M)),NA())</f>
        <v>2.8570793978216383E-2</v>
      </c>
      <c r="O2723" s="52">
        <f>IFERROR(_xll.qlIndexFixing(ONIndex6M,I2723,TRUE,_xll.ohTrigger(RecalcTrigger,Trigger6M)),NA())</f>
        <v>2.8412947830753765E-2</v>
      </c>
      <c r="P2723" s="52">
        <f>IFERROR(_xll.qlIndexFixing(Index1Y,$H2723,TRUE,_xll.ohTrigger(RecalcTrigger,Trigger1Y)),NA())</f>
        <v>2.9945459729210297E-2</v>
      </c>
      <c r="Q2723" s="52">
        <f>IFERROR(_xll.qlIndexFixing(ONIndex1Y,I2723,TRUE,_xll.ohTrigger(RecalcTrigger,Trigger1Y)),NA())</f>
        <v>2.9591201991152616E-2</v>
      </c>
    </row>
    <row r="2724" spans="2:17" x14ac:dyDescent="0.2">
      <c r="B2724" s="46" t="s">
        <v>51</v>
      </c>
      <c r="D2724" s="49">
        <f>_xll.qlCalendarAdvance(LocalCalendar,$D2723,B2724,"f",FALSE)</f>
        <v>58419</v>
      </c>
      <c r="E2724" s="49">
        <f>_xll.qlInterestRateIndexValueDate(IndexON,D2724)</f>
        <v>58419</v>
      </c>
      <c r="F2724" s="52">
        <f>IFERROR(_xll.qlIndexFixing(IndexON,D2724,TRUE,_xll.ohTrigger(RecalcTrigger,TriggerON)),NA())</f>
        <v>2.5708816814047353E-2</v>
      </c>
      <c r="H2724" s="49">
        <f>_xll.qlCalendarAdvance(IborCalendar,$H2723,B2724,"f",FALSE)</f>
        <v>58404</v>
      </c>
      <c r="I2724" s="49">
        <f>_xll.qlInterestRateIndexValueDate(Index1M,$H2724)</f>
        <v>58407</v>
      </c>
      <c r="J2724" s="52">
        <f>IFERROR(_xll.qlIndexFixing(Index1M,$H2724,TRUE,_xll.ohTrigger(RecalcTrigger,Trigger1M)),NA())</f>
        <v>2.6433560757250583E-2</v>
      </c>
      <c r="K2724" s="52">
        <f>IFERROR(_xll.qlIndexFixing(ONIndex1M,I2724,TRUE,_xll.ohTrigger(RecalcTrigger,Trigger1M)),NA())</f>
        <v>2.6412069154302387E-2</v>
      </c>
      <c r="L2724" s="52">
        <f>IFERROR(_xll.qlIndexFixing(Index3M,H2724,TRUE,_xll.ohTrigger(RecalcTrigger,Trigger3M)),NA())</f>
        <v>2.7625749558877956E-2</v>
      </c>
      <c r="M2724" s="52">
        <f>IFERROR(_xll.qlIndexFixing(ONIndex3M,I2724,TRUE,_xll.ohTrigger(RecalcTrigger,Trigger3M)),NA())</f>
        <v>2.7555004768906599E-2</v>
      </c>
      <c r="N2724" s="52">
        <f>IFERROR(_xll.qlIndexFixing(Index6M,$H2724,TRUE,_xll.ohTrigger(RecalcTrigger,Trigger6M)),NA())</f>
        <v>2.8566790774766333E-2</v>
      </c>
      <c r="O2724" s="52">
        <f>IFERROR(_xll.qlIndexFixing(ONIndex6M,I2724,TRUE,_xll.ohTrigger(RecalcTrigger,Trigger6M)),NA())</f>
        <v>2.8410548344970366E-2</v>
      </c>
      <c r="P2724" s="52">
        <f>IFERROR(_xll.qlIndexFixing(Index1Y,$H2724,TRUE,_xll.ohTrigger(RecalcTrigger,Trigger1Y)),NA())</f>
        <v>2.9941394130793459E-2</v>
      </c>
      <c r="Q2724" s="52">
        <f>IFERROR(_xll.qlIndexFixing(ONIndex1Y,I2724,TRUE,_xll.ohTrigger(RecalcTrigger,Trigger1Y)),NA())</f>
        <v>2.9588749795106395E-2</v>
      </c>
    </row>
    <row r="2725" spans="2:17" x14ac:dyDescent="0.2">
      <c r="B2725" s="46" t="s">
        <v>51</v>
      </c>
      <c r="D2725" s="49">
        <f>_xll.qlCalendarAdvance(LocalCalendar,$D2724,B2725,"f",FALSE)</f>
        <v>58426</v>
      </c>
      <c r="E2725" s="49">
        <f>_xll.qlInterestRateIndexValueDate(IndexON,D2725)</f>
        <v>58426</v>
      </c>
      <c r="F2725" s="52">
        <f>IFERROR(_xll.qlIndexFixing(IndexON,D2725,TRUE,_xll.ohTrigger(RecalcTrigger,TriggerON)),NA())</f>
        <v>2.5706947376802347E-2</v>
      </c>
      <c r="H2725" s="49">
        <f>_xll.qlCalendarAdvance(IborCalendar,$H2724,B2725,"f",FALSE)</f>
        <v>58411</v>
      </c>
      <c r="I2725" s="49">
        <f>_xll.qlInterestRateIndexValueDate(Index1M,$H2725)</f>
        <v>58413</v>
      </c>
      <c r="J2725" s="52">
        <f>IFERROR(_xll.qlIndexFixing(Index1M,$H2725,TRUE,_xll.ohTrigger(RecalcTrigger,Trigger1M)),NA())</f>
        <v>2.6429816060383748E-2</v>
      </c>
      <c r="K2725" s="52">
        <f>IFERROR(_xll.qlIndexFixing(ONIndex1M,I2725,TRUE,_xll.ohTrigger(RecalcTrigger,Trigger1M)),NA())</f>
        <v>2.6407596124462529E-2</v>
      </c>
      <c r="L2725" s="52">
        <f>IFERROR(_xll.qlIndexFixing(Index3M,H2725,TRUE,_xll.ohTrigger(RecalcTrigger,Trigger3M)),NA())</f>
        <v>2.7622740399058172E-2</v>
      </c>
      <c r="M2725" s="52">
        <f>IFERROR(_xll.qlIndexFixing(ONIndex3M,I2725,TRUE,_xll.ohTrigger(RecalcTrigger,Trigger3M)),NA())</f>
        <v>2.7550349764657867E-2</v>
      </c>
      <c r="N2725" s="52">
        <f>IFERROR(_xll.qlIndexFixing(Index6M,$H2725,TRUE,_xll.ohTrigger(RecalcTrigger,Trigger6M)),NA())</f>
        <v>2.8564681686886535E-2</v>
      </c>
      <c r="O2725" s="52">
        <f>IFERROR(_xll.qlIndexFixing(ONIndex6M,I2725,TRUE,_xll.ohTrigger(RecalcTrigger,Trigger6M)),NA())</f>
        <v>2.8405736610812582E-2</v>
      </c>
      <c r="P2725" s="52">
        <f>IFERROR(_xll.qlIndexFixing(Index1Y,$H2725,TRUE,_xll.ohTrigger(RecalcTrigger,Trigger1Y)),NA())</f>
        <v>2.9938356651660676E-2</v>
      </c>
      <c r="Q2725" s="52">
        <f>IFERROR(_xll.qlIndexFixing(ONIndex1Y,I2725,TRUE,_xll.ohTrigger(RecalcTrigger,Trigger1Y)),NA())</f>
        <v>2.9583614311068374E-2</v>
      </c>
    </row>
    <row r="2726" spans="2:17" x14ac:dyDescent="0.2">
      <c r="B2726" s="46" t="s">
        <v>51</v>
      </c>
      <c r="D2726" s="49">
        <f>_xll.qlCalendarAdvance(LocalCalendar,$D2725,B2726,"f",FALSE)</f>
        <v>58433</v>
      </c>
      <c r="E2726" s="49">
        <f>_xll.qlInterestRateIndexValueDate(IndexON,D2726)</f>
        <v>58433</v>
      </c>
      <c r="F2726" s="52">
        <f>IFERROR(_xll.qlIndexFixing(IndexON,D2726,TRUE,_xll.ohTrigger(RecalcTrigger,TriggerON)),NA())</f>
        <v>2.5705869300254314E-2</v>
      </c>
      <c r="H2726" s="49">
        <f>_xll.qlCalendarAdvance(IborCalendar,$H2725,B2726,"f",FALSE)</f>
        <v>58418</v>
      </c>
      <c r="I2726" s="49">
        <f>_xll.qlInterestRateIndexValueDate(Index1M,$H2726)</f>
        <v>58420</v>
      </c>
      <c r="J2726" s="52">
        <f>IFERROR(_xll.qlIndexFixing(Index1M,$H2726,TRUE,_xll.ohTrigger(RecalcTrigger,Trigger1M)),NA())</f>
        <v>2.6426295972827307E-2</v>
      </c>
      <c r="K2726" s="52">
        <f>IFERROR(_xll.qlIndexFixing(ONIndex1M,I2726,TRUE,_xll.ohTrigger(RecalcTrigger,Trigger1M)),NA())</f>
        <v>2.6404057006264026E-2</v>
      </c>
      <c r="L2726" s="52">
        <f>IFERROR(_xll.qlIndexFixing(Index3M,H2726,TRUE,_xll.ohTrigger(RecalcTrigger,Trigger3M)),NA())</f>
        <v>2.7619241173884816E-2</v>
      </c>
      <c r="M2726" s="52">
        <f>IFERROR(_xll.qlIndexFixing(ONIndex3M,I2726,TRUE,_xll.ohTrigger(RecalcTrigger,Trigger3M)),NA())</f>
        <v>2.7546795752053654E-2</v>
      </c>
      <c r="N2726" s="52">
        <f>IFERROR(_xll.qlIndexFixing(Index6M,$H2726,TRUE,_xll.ohTrigger(RecalcTrigger,Trigger6M)),NA())</f>
        <v>2.8561203357112378E-2</v>
      </c>
      <c r="O2726" s="52">
        <f>IFERROR(_xll.qlIndexFixing(ONIndex6M,I2726,TRUE,_xll.ohTrigger(RecalcTrigger,Trigger6M)),NA())</f>
        <v>2.8402149289332712E-2</v>
      </c>
      <c r="P2726" s="52">
        <f>IFERROR(_xll.qlIndexFixing(Index1Y,$H2726,TRUE,_xll.ohTrigger(RecalcTrigger,Trigger1Y)),NA())</f>
        <v>2.9934825622190773E-2</v>
      </c>
      <c r="Q2726" s="52">
        <f>IFERROR(_xll.qlIndexFixing(ONIndex1Y,I2726,TRUE,_xll.ohTrigger(RecalcTrigger,Trigger1Y)),NA())</f>
        <v>2.9579840354800879E-2</v>
      </c>
    </row>
    <row r="2727" spans="2:17" x14ac:dyDescent="0.2">
      <c r="B2727" s="46" t="s">
        <v>51</v>
      </c>
      <c r="D2727" s="49">
        <f>_xll.qlCalendarAdvance(LocalCalendar,$D2726,B2727,"f",FALSE)</f>
        <v>58440</v>
      </c>
      <c r="E2727" s="49">
        <f>_xll.qlInterestRateIndexValueDate(IndexON,D2727)</f>
        <v>58440</v>
      </c>
      <c r="F2727" s="52">
        <f>IFERROR(_xll.qlIndexFixing(IndexON,D2727,TRUE,_xll.ohTrigger(RecalcTrigger,TriggerON)),NA())</f>
        <v>2.5704013123282188E-2</v>
      </c>
      <c r="H2727" s="49">
        <f>_xll.qlCalendarAdvance(IborCalendar,$H2726,B2727,"f",FALSE)</f>
        <v>58425</v>
      </c>
      <c r="I2727" s="49">
        <f>_xll.qlInterestRateIndexValueDate(Index1M,$H2727)</f>
        <v>58427</v>
      </c>
      <c r="J2727" s="52">
        <f>IFERROR(_xll.qlIndexFixing(Index1M,$H2727,TRUE,_xll.ohTrigger(RecalcTrigger,Trigger1M)),NA())</f>
        <v>2.6423507620079372E-2</v>
      </c>
      <c r="K2727" s="52">
        <f>IFERROR(_xll.qlIndexFixing(ONIndex1M,I2727,TRUE,_xll.ohTrigger(RecalcTrigger,Trigger1M)),NA())</f>
        <v>2.6400530092143271E-2</v>
      </c>
      <c r="L2727" s="52">
        <f>IFERROR(_xll.qlIndexFixing(Index3M,H2727,TRUE,_xll.ohTrigger(RecalcTrigger,Trigger3M)),NA())</f>
        <v>2.7615754291608275E-2</v>
      </c>
      <c r="M2727" s="52">
        <f>IFERROR(_xll.qlIndexFixing(ONIndex3M,I2727,TRUE,_xll.ohTrigger(RecalcTrigger,Trigger3M)),NA())</f>
        <v>2.754325399484614E-2</v>
      </c>
      <c r="N2727" s="52">
        <f>IFERROR(_xll.qlIndexFixing(Index6M,$H2727,TRUE,_xll.ohTrigger(RecalcTrigger,Trigger6M)),NA())</f>
        <v>2.8557737401866731E-2</v>
      </c>
      <c r="O2727" s="52">
        <f>IFERROR(_xll.qlIndexFixing(ONIndex6M,I2727,TRUE,_xll.ohTrigger(RecalcTrigger,Trigger6M)),NA())</f>
        <v>2.8398574160739543E-2</v>
      </c>
      <c r="P2727" s="52">
        <f>IFERROR(_xll.qlIndexFixing(Index1Y,$H2727,TRUE,_xll.ohTrigger(RecalcTrigger,Trigger1Y)),NA())</f>
        <v>2.9931308265399512E-2</v>
      </c>
      <c r="Q2727" s="52">
        <f>IFERROR(_xll.qlIndexFixing(ONIndex1Y,I2727,TRUE,_xll.ohTrigger(RecalcTrigger,Trigger1Y)),NA())</f>
        <v>2.9576079654569654E-2</v>
      </c>
    </row>
    <row r="2728" spans="2:17" x14ac:dyDescent="0.2">
      <c r="B2728" s="46" t="s">
        <v>51</v>
      </c>
      <c r="D2728" s="49">
        <f>_xll.qlCalendarAdvance(LocalCalendar,$D2727,B2728,"f",FALSE)</f>
        <v>58447</v>
      </c>
      <c r="E2728" s="49">
        <f>_xll.qlInterestRateIndexValueDate(IndexON,D2728)</f>
        <v>58447</v>
      </c>
      <c r="F2728" s="52">
        <f>IFERROR(_xll.qlIndexFixing(IndexON,D2728,TRUE,_xll.ohTrigger(RecalcTrigger,TriggerON)),NA())</f>
        <v>2.5701377858036167E-2</v>
      </c>
      <c r="H2728" s="49">
        <f>_xll.qlCalendarAdvance(IborCalendar,$H2727,B2728,"f",FALSE)</f>
        <v>58432</v>
      </c>
      <c r="I2728" s="49">
        <f>_xll.qlInterestRateIndexValueDate(Index1M,$H2728)</f>
        <v>58438</v>
      </c>
      <c r="J2728" s="52">
        <f>IFERROR(_xll.qlIndexFixing(Index1M,$H2728,TRUE,_xll.ohTrigger(RecalcTrigger,Trigger1M)),NA())</f>
        <v>2.641658011096178E-2</v>
      </c>
      <c r="K2728" s="52">
        <f>IFERROR(_xll.qlIndexFixing(ONIndex1M,I2728,TRUE,_xll.ohTrigger(RecalcTrigger,Trigger1M)),NA())</f>
        <v>2.6395012455155964E-2</v>
      </c>
      <c r="L2728" s="52">
        <f>IFERROR(_xll.qlIndexFixing(Index3M,H2728,TRUE,_xll.ohTrigger(RecalcTrigger,Trigger3M)),NA())</f>
        <v>2.7610299842779851E-2</v>
      </c>
      <c r="M2728" s="52">
        <f>IFERROR(_xll.qlIndexFixing(ONIndex3M,I2728,TRUE,_xll.ohTrigger(RecalcTrigger,Trigger3M)),NA())</f>
        <v>2.7537713136913666E-2</v>
      </c>
      <c r="N2728" s="52">
        <f>IFERROR(_xll.qlIndexFixing(Index6M,$H2728,TRUE,_xll.ohTrigger(RecalcTrigger,Trigger6M)),NA())</f>
        <v>2.8552315902204847E-2</v>
      </c>
      <c r="O2728" s="52">
        <f>IFERROR(_xll.qlIndexFixing(ONIndex6M,I2728,TRUE,_xll.ohTrigger(RecalcTrigger,Trigger6M)),NA())</f>
        <v>2.8392980734937012E-2</v>
      </c>
      <c r="P2728" s="52">
        <f>IFERROR(_xll.qlIndexFixing(Index1Y,$H2728,TRUE,_xll.ohTrigger(RecalcTrigger,Trigger1Y)),NA())</f>
        <v>2.9923827526805159E-2</v>
      </c>
      <c r="Q2728" s="52">
        <f>IFERROR(_xll.qlIndexFixing(ONIndex1Y,I2728,TRUE,_xll.ohTrigger(RecalcTrigger,Trigger1Y)),NA())</f>
        <v>2.9570196764954204E-2</v>
      </c>
    </row>
    <row r="2729" spans="2:17" x14ac:dyDescent="0.2">
      <c r="B2729" s="46" t="s">
        <v>51</v>
      </c>
      <c r="D2729" s="49">
        <f>_xll.qlCalendarAdvance(LocalCalendar,$D2728,B2729,"f",FALSE)</f>
        <v>58454</v>
      </c>
      <c r="E2729" s="49">
        <f>_xll.qlInterestRateIndexValueDate(IndexON,D2729)</f>
        <v>58454</v>
      </c>
      <c r="F2729" s="52">
        <f>IFERROR(_xll.qlIndexFixing(IndexON,D2729,TRUE,_xll.ohTrigger(RecalcTrigger,TriggerON)),NA())</f>
        <v>2.5699534282583869E-2</v>
      </c>
      <c r="H2729" s="49">
        <f>_xll.qlCalendarAdvance(IborCalendar,$H2728,B2729,"f",FALSE)</f>
        <v>58439</v>
      </c>
      <c r="I2729" s="49">
        <f>_xll.qlInterestRateIndexValueDate(Index1M,$H2729)</f>
        <v>58442</v>
      </c>
      <c r="J2729" s="52">
        <f>IFERROR(_xll.qlIndexFixing(Index1M,$H2729,TRUE,_xll.ohTrigger(RecalcTrigger,Trigger1M)),NA())</f>
        <v>2.6414591745633906E-2</v>
      </c>
      <c r="K2729" s="52">
        <f>IFERROR(_xll.qlIndexFixing(ONIndex1M,I2729,TRUE,_xll.ohTrigger(RecalcTrigger,Trigger1M)),NA())</f>
        <v>2.6394449433366773E-2</v>
      </c>
      <c r="L2729" s="52">
        <f>IFERROR(_xll.qlIndexFixing(Index3M,H2729,TRUE,_xll.ohTrigger(RecalcTrigger,Trigger3M)),NA())</f>
        <v>2.7608323963673805E-2</v>
      </c>
      <c r="M2729" s="52">
        <f>IFERROR(_xll.qlIndexFixing(ONIndex3M,I2729,TRUE,_xll.ohTrigger(RecalcTrigger,Trigger3M)),NA())</f>
        <v>2.7537310782843605E-2</v>
      </c>
      <c r="N2729" s="52">
        <f>IFERROR(_xll.qlIndexFixing(Index6M,$H2729,TRUE,_xll.ohTrigger(RecalcTrigger,Trigger6M)),NA())</f>
        <v>2.8549466782215063E-2</v>
      </c>
      <c r="O2729" s="52">
        <f>IFERROR(_xll.qlIndexFixing(ONIndex6M,I2729,TRUE,_xll.ohTrigger(RecalcTrigger,Trigger6M)),NA())</f>
        <v>2.8392687301259656E-2</v>
      </c>
      <c r="P2729" s="52">
        <f>IFERROR(_xll.qlIndexFixing(Index1Y,$H2729,TRUE,_xll.ohTrigger(RecalcTrigger,Trigger1Y)),NA())</f>
        <v>2.9923817112262573E-2</v>
      </c>
      <c r="Q2729" s="52">
        <f>IFERROR(_xll.qlIndexFixing(ONIndex1Y,I2729,TRUE,_xll.ohTrigger(RecalcTrigger,Trigger1Y)),NA())</f>
        <v>2.9569962143805029E-2</v>
      </c>
    </row>
    <row r="2730" spans="2:17" x14ac:dyDescent="0.2">
      <c r="B2730" s="46" t="s">
        <v>51</v>
      </c>
      <c r="D2730" s="49">
        <f>_xll.qlCalendarAdvance(LocalCalendar,$D2729,B2730,"f",FALSE)</f>
        <v>58461</v>
      </c>
      <c r="E2730" s="49">
        <f>_xll.qlInterestRateIndexValueDate(IndexON,D2730)</f>
        <v>58461</v>
      </c>
      <c r="F2730" s="52">
        <f>IFERROR(_xll.qlIndexFixing(IndexON,D2730,TRUE,_xll.ohTrigger(RecalcTrigger,TriggerON)),NA())</f>
        <v>2.569769717283954E-2</v>
      </c>
      <c r="H2730" s="49">
        <f>_xll.qlCalendarAdvance(IborCalendar,$H2729,B2730,"f",FALSE)</f>
        <v>58446</v>
      </c>
      <c r="I2730" s="49">
        <f>_xll.qlInterestRateIndexValueDate(Index1M,$H2730)</f>
        <v>58448</v>
      </c>
      <c r="J2730" s="52">
        <f>IFERROR(_xll.qlIndexFixing(Index1M,$H2730,TRUE,_xll.ohTrigger(RecalcTrigger,Trigger1M)),NA())</f>
        <v>2.6412337949707487E-2</v>
      </c>
      <c r="K2730" s="52">
        <f>IFERROR(_xll.qlIndexFixing(ONIndex1M,I2730,TRUE,_xll.ohTrigger(RecalcTrigger,Trigger1M)),NA())</f>
        <v>2.6390022572808647E-2</v>
      </c>
      <c r="L2730" s="52">
        <f>IFERROR(_xll.qlIndexFixing(Index3M,H2730,TRUE,_xll.ohTrigger(RecalcTrigger,Trigger3M)),NA())</f>
        <v>2.7605367701821346E-2</v>
      </c>
      <c r="M2730" s="52">
        <f>IFERROR(_xll.qlIndexFixing(ONIndex3M,I2730,TRUE,_xll.ohTrigger(RecalcTrigger,Trigger3M)),NA())</f>
        <v>2.753270225440474E-2</v>
      </c>
      <c r="N2730" s="52">
        <f>IFERROR(_xll.qlIndexFixing(Index6M,$H2730,TRUE,_xll.ohTrigger(RecalcTrigger,Trigger6M)),NA())</f>
        <v>2.8546528014708358E-2</v>
      </c>
      <c r="O2730" s="52">
        <f>IFERROR(_xll.qlIndexFixing(ONIndex6M,I2730,TRUE,_xll.ohTrigger(RecalcTrigger,Trigger6M)),NA())</f>
        <v>2.8387921929242665E-2</v>
      </c>
      <c r="P2730" s="52">
        <f>IFERROR(_xll.qlIndexFixing(Index1Y,$H2730,TRUE,_xll.ohTrigger(RecalcTrigger,Trigger1Y)),NA())</f>
        <v>2.9920838229668283E-2</v>
      </c>
      <c r="Q2730" s="52">
        <f>IFERROR(_xll.qlIndexFixing(ONIndex1Y,I2730,TRUE,_xll.ohTrigger(RecalcTrigger,Trigger1Y)),NA())</f>
        <v>2.9564877088974484E-2</v>
      </c>
    </row>
    <row r="2731" spans="2:17" x14ac:dyDescent="0.2">
      <c r="B2731" s="46" t="s">
        <v>51</v>
      </c>
      <c r="D2731" s="49">
        <f>_xll.qlCalendarAdvance(LocalCalendar,$D2730,B2731,"f",FALSE)</f>
        <v>58468</v>
      </c>
      <c r="E2731" s="49">
        <f>_xll.qlInterestRateIndexValueDate(IndexON,D2731)</f>
        <v>58468</v>
      </c>
      <c r="F2731" s="52">
        <f>IFERROR(_xll.qlIndexFixing(IndexON,D2731,TRUE,_xll.ohTrigger(RecalcTrigger,TriggerON)),NA())</f>
        <v>2.5695866528243627E-2</v>
      </c>
      <c r="H2731" s="49">
        <f>_xll.qlCalendarAdvance(IborCalendar,$H2730,B2731,"f",FALSE)</f>
        <v>58453</v>
      </c>
      <c r="I2731" s="49">
        <f>_xll.qlInterestRateIndexValueDate(Index1M,$H2731)</f>
        <v>58455</v>
      </c>
      <c r="J2731" s="52">
        <f>IFERROR(_xll.qlIndexFixing(Index1M,$H2731,TRUE,_xll.ohTrigger(RecalcTrigger,Trigger1M)),NA())</f>
        <v>2.6409601003590698E-2</v>
      </c>
      <c r="K2731" s="52">
        <f>IFERROR(_xll.qlIndexFixing(ONIndex1M,I2731,TRUE,_xll.ohTrigger(RecalcTrigger,Trigger1M)),NA())</f>
        <v>2.6386544474199525E-2</v>
      </c>
      <c r="L2731" s="52">
        <f>IFERROR(_xll.qlIndexFixing(Index3M,H2731,TRUE,_xll.ohTrigger(RecalcTrigger,Trigger3M)),NA())</f>
        <v>2.7601930190800018E-2</v>
      </c>
      <c r="M2731" s="52">
        <f>IFERROR(_xll.qlIndexFixing(ONIndex3M,I2731,TRUE,_xll.ohTrigger(RecalcTrigger,Trigger3M)),NA())</f>
        <v>2.7529209518224462E-2</v>
      </c>
      <c r="N2731" s="52">
        <f>IFERROR(_xll.qlIndexFixing(Index6M,$H2731,TRUE,_xll.ohTrigger(RecalcTrigger,Trigger6M)),NA())</f>
        <v>2.8543110942078669E-2</v>
      </c>
      <c r="O2731" s="52">
        <f>IFERROR(_xll.qlIndexFixing(ONIndex6M,I2731,TRUE,_xll.ohTrigger(RecalcTrigger,Trigger6M)),NA())</f>
        <v>2.8384395570357768E-2</v>
      </c>
      <c r="P2731" s="52">
        <f>IFERROR(_xll.qlIndexFixing(Index1Y,$H2731,TRUE,_xll.ohTrigger(RecalcTrigger,Trigger1Y)),NA())</f>
        <v>2.9918367968814388E-2</v>
      </c>
      <c r="Q2731" s="52">
        <f>IFERROR(_xll.qlIndexFixing(ONIndex1Y,I2731,TRUE,_xll.ohTrigger(RecalcTrigger,Trigger1Y)),NA())</f>
        <v>2.9561169412248844E-2</v>
      </c>
    </row>
    <row r="2732" spans="2:17" x14ac:dyDescent="0.2">
      <c r="B2732" s="46" t="s">
        <v>51</v>
      </c>
      <c r="D2732" s="49">
        <f>_xll.qlCalendarAdvance(LocalCalendar,$D2731,B2732,"f",FALSE)</f>
        <v>58475</v>
      </c>
      <c r="E2732" s="49">
        <f>_xll.qlInterestRateIndexValueDate(IndexON,D2732)</f>
        <v>58475</v>
      </c>
      <c r="F2732" s="52">
        <f>IFERROR(_xll.qlIndexFixing(IndexON,D2732,TRUE,_xll.ohTrigger(RecalcTrigger,TriggerON)),NA())</f>
        <v>2.5694042349275747E-2</v>
      </c>
      <c r="H2732" s="49">
        <f>_xll.qlCalendarAdvance(IborCalendar,$H2731,B2732,"f",FALSE)</f>
        <v>58460</v>
      </c>
      <c r="I2732" s="49">
        <f>_xll.qlInterestRateIndexValueDate(Index1M,$H2732)</f>
        <v>58462</v>
      </c>
      <c r="J2732" s="52">
        <f>IFERROR(_xll.qlIndexFixing(Index1M,$H2732,TRUE,_xll.ohTrigger(RecalcTrigger,Trigger1M)),NA())</f>
        <v>2.6405432334243029E-2</v>
      </c>
      <c r="K2732" s="52">
        <f>IFERROR(_xll.qlIndexFixing(ONIndex1M,I2732,TRUE,_xll.ohTrigger(RecalcTrigger,Trigger1M)),NA())</f>
        <v>2.6383078579348407E-2</v>
      </c>
      <c r="L2732" s="52">
        <f>IFERROR(_xll.qlIndexFixing(Index3M,H2732,TRUE,_xll.ohTrigger(RecalcTrigger,Trigger3M)),NA())</f>
        <v>2.7598505022510364E-2</v>
      </c>
      <c r="M2732" s="52">
        <f>IFERROR(_xll.qlIndexFixing(ONIndex3M,I2732,TRUE,_xll.ohTrigger(RecalcTrigger,Trigger3M)),NA())</f>
        <v>2.7525729037360946E-2</v>
      </c>
      <c r="N2732" s="52">
        <f>IFERROR(_xll.qlIndexFixing(Index6M,$H2732,TRUE,_xll.ohTrigger(RecalcTrigger,Trigger6M)),NA())</f>
        <v>2.853970624265386E-2</v>
      </c>
      <c r="O2732" s="52">
        <f>IFERROR(_xll.qlIndexFixing(ONIndex6M,I2732,TRUE,_xll.ohTrigger(RecalcTrigger,Trigger6M)),NA())</f>
        <v>2.838088140395989E-2</v>
      </c>
      <c r="P2732" s="52">
        <f>IFERROR(_xll.qlIndexFixing(Index1Y,$H2732,TRUE,_xll.ohTrigger(RecalcTrigger,Trigger1Y)),NA())</f>
        <v>2.9913926566632467E-2</v>
      </c>
      <c r="Q2732" s="52">
        <f>IFERROR(_xll.qlIndexFixing(ONIndex1Y,I2732,TRUE,_xll.ohTrigger(RecalcTrigger,Trigger1Y)),NA())</f>
        <v>2.9557474991399602E-2</v>
      </c>
    </row>
    <row r="2733" spans="2:17" x14ac:dyDescent="0.2">
      <c r="B2733" s="46" t="s">
        <v>51</v>
      </c>
      <c r="D2733" s="49">
        <f>_xll.qlCalendarAdvance(LocalCalendar,$D2732,B2733,"f",FALSE)</f>
        <v>58482</v>
      </c>
      <c r="E2733" s="49">
        <f>_xll.qlInterestRateIndexValueDate(IndexON,D2733)</f>
        <v>58482</v>
      </c>
      <c r="F2733" s="52">
        <f>IFERROR(_xll.qlIndexFixing(IndexON,D2733,TRUE,_xll.ohTrigger(RecalcTrigger,TriggerON)),NA())</f>
        <v>2.5692224635696093E-2</v>
      </c>
      <c r="H2733" s="49">
        <f>_xll.qlCalendarAdvance(IborCalendar,$H2732,B2733,"f",FALSE)</f>
        <v>58467</v>
      </c>
      <c r="I2733" s="49">
        <f>_xll.qlInterestRateIndexValueDate(Index1M,$H2733)</f>
        <v>58469</v>
      </c>
      <c r="J2733" s="52">
        <f>IFERROR(_xll.qlIndexFixing(Index1M,$H2733,TRUE,_xll.ohTrigger(RecalcTrigger,Trigger1M)),NA())</f>
        <v>2.6399828779193488E-2</v>
      </c>
      <c r="K2733" s="52">
        <f>IFERROR(_xll.qlIndexFixing(ONIndex1M,I2733,TRUE,_xll.ohTrigger(RecalcTrigger,Trigger1M)),NA())</f>
        <v>2.6379624888575037E-2</v>
      </c>
      <c r="L2733" s="52">
        <f>IFERROR(_xll.qlIndexFixing(Index3M,H2733,TRUE,_xll.ohTrigger(RecalcTrigger,Trigger3M)),NA())</f>
        <v>2.7595092196924274E-2</v>
      </c>
      <c r="M2733" s="52">
        <f>IFERROR(_xll.qlIndexFixing(ONIndex3M,I2733,TRUE,_xll.ohTrigger(RecalcTrigger,Trigger3M)),NA())</f>
        <v>2.7522260811574384E-2</v>
      </c>
      <c r="N2733" s="52">
        <f>IFERROR(_xll.qlIndexFixing(Index6M,$H2733,TRUE,_xll.ohTrigger(RecalcTrigger,Trigger6M)),NA())</f>
        <v>2.8536313916372881E-2</v>
      </c>
      <c r="O2733" s="52">
        <f>IFERROR(_xll.qlIndexFixing(ONIndex6M,I2733,TRUE,_xll.ohTrigger(RecalcTrigger,Trigger6M)),NA())</f>
        <v>2.8377379430049032E-2</v>
      </c>
      <c r="P2733" s="52">
        <f>IFERROR(_xll.qlIndexFixing(Index1Y,$H2733,TRUE,_xll.ohTrigger(RecalcTrigger,Trigger1Y)),NA())</f>
        <v>2.9910491242927616E-2</v>
      </c>
      <c r="Q2733" s="52">
        <f>IFERROR(_xll.qlIndexFixing(ONIndex1Y,I2733,TRUE,_xll.ohTrigger(RecalcTrigger,Trigger1Y)),NA())</f>
        <v>2.9553793826506691E-2</v>
      </c>
    </row>
    <row r="2734" spans="2:17" x14ac:dyDescent="0.2">
      <c r="B2734" s="46" t="s">
        <v>51</v>
      </c>
      <c r="D2734" s="49">
        <f>_xll.qlCalendarAdvance(LocalCalendar,$D2733,B2734,"f",FALSE)</f>
        <v>58489</v>
      </c>
      <c r="E2734" s="49">
        <f>_xll.qlInterestRateIndexValueDate(IndexON,D2734)</f>
        <v>58489</v>
      </c>
      <c r="F2734" s="52">
        <f>IFERROR(_xll.qlIndexFixing(IndexON,D2734,TRUE,_xll.ohTrigger(RecalcTrigger,TriggerON)),NA())</f>
        <v>2.5690413387664535E-2</v>
      </c>
      <c r="H2734" s="49">
        <f>_xll.qlCalendarAdvance(IborCalendar,$H2733,B2734,"f",FALSE)</f>
        <v>58474</v>
      </c>
      <c r="I2734" s="49">
        <f>_xll.qlInterestRateIndexValueDate(Index1M,$H2734)</f>
        <v>58476</v>
      </c>
      <c r="J2734" s="52">
        <f>IFERROR(_xll.qlIndexFixing(Index1M,$H2734,TRUE,_xll.ohTrigger(RecalcTrigger,Trigger1M)),NA())</f>
        <v>2.6396404684337557E-2</v>
      </c>
      <c r="K2734" s="52">
        <f>IFERROR(_xll.qlIndexFixing(ONIndex1M,I2734,TRUE,_xll.ohTrigger(RecalcTrigger,Trigger1M)),NA())</f>
        <v>2.6376183401559672E-2</v>
      </c>
      <c r="L2734" s="52">
        <f>IFERROR(_xll.qlIndexFixing(Index3M,H2734,TRUE,_xll.ohTrigger(RecalcTrigger,Trigger3M)),NA())</f>
        <v>2.7590877392142055E-2</v>
      </c>
      <c r="M2734" s="52">
        <f>IFERROR(_xll.qlIndexFixing(ONIndex3M,I2734,TRUE,_xll.ohTrigger(RecalcTrigger,Trigger3M)),NA())</f>
        <v>2.7518804840944711E-2</v>
      </c>
      <c r="N2734" s="52">
        <f>IFERROR(_xll.qlIndexFixing(Index6M,$H2734,TRUE,_xll.ohTrigger(RecalcTrigger,Trigger6M)),NA())</f>
        <v>2.8532933963171164E-2</v>
      </c>
      <c r="O2734" s="52">
        <f>IFERROR(_xll.qlIndexFixing(ONIndex6M,I2734,TRUE,_xll.ohTrigger(RecalcTrigger,Trigger6M)),NA())</f>
        <v>2.8373889648545259E-2</v>
      </c>
      <c r="P2734" s="52">
        <f>IFERROR(_xll.qlIndexFixing(Index1Y,$H2734,TRUE,_xll.ohTrigger(RecalcTrigger,Trigger1Y)),NA())</f>
        <v>2.9907069590911547E-2</v>
      </c>
      <c r="Q2734" s="52">
        <f>IFERROR(_xll.qlIndexFixing(ONIndex1Y,I2734,TRUE,_xll.ohTrigger(RecalcTrigger,Trigger1Y)),NA())</f>
        <v>2.9550125917250369E-2</v>
      </c>
    </row>
    <row r="2735" spans="2:17" x14ac:dyDescent="0.2">
      <c r="B2735" s="46" t="s">
        <v>51</v>
      </c>
      <c r="D2735" s="49">
        <f>_xll.qlCalendarAdvance(LocalCalendar,$D2734,B2735,"f",FALSE)</f>
        <v>58496</v>
      </c>
      <c r="E2735" s="49">
        <f>_xll.qlInterestRateIndexValueDate(IndexON,D2735)</f>
        <v>58496</v>
      </c>
      <c r="F2735" s="52">
        <f>IFERROR(_xll.qlIndexFixing(IndexON,D2735,TRUE,_xll.ohTrigger(RecalcTrigger,TriggerON)),NA())</f>
        <v>2.5688608605021201E-2</v>
      </c>
      <c r="H2735" s="49">
        <f>_xll.qlCalendarAdvance(IborCalendar,$H2734,B2735,"f",FALSE)</f>
        <v>58481</v>
      </c>
      <c r="I2735" s="49">
        <f>_xll.qlInterestRateIndexValueDate(Index1M,$H2735)</f>
        <v>58483</v>
      </c>
      <c r="J2735" s="52">
        <f>IFERROR(_xll.qlIndexFixing(Index1M,$H2735,TRUE,_xll.ohTrigger(RecalcTrigger,Trigger1M)),NA())</f>
        <v>2.6392992819331867E-2</v>
      </c>
      <c r="K2735" s="52">
        <f>IFERROR(_xll.qlIndexFixing(ONIndex1M,I2735,TRUE,_xll.ohTrigger(RecalcTrigger,Trigger1M)),NA())</f>
        <v>2.6372754118462183E-2</v>
      </c>
      <c r="L2735" s="52">
        <f>IFERROR(_xll.qlIndexFixing(Index3M,H2735,TRUE,_xll.ohTrigger(RecalcTrigger,Trigger3M)),NA())</f>
        <v>2.7587488629070123E-2</v>
      </c>
      <c r="M2735" s="52">
        <f>IFERROR(_xll.qlIndexFixing(ONIndex3M,I2735,TRUE,_xll.ohTrigger(RecalcTrigger,Trigger3M)),NA())</f>
        <v>2.7515361125711735E-2</v>
      </c>
      <c r="N2735" s="52">
        <f>IFERROR(_xll.qlIndexFixing(Index6M,$H2735,TRUE,_xll.ohTrigger(RecalcTrigger,Trigger6M)),NA())</f>
        <v>2.8529566382987662E-2</v>
      </c>
      <c r="O2735" s="52">
        <f>IFERROR(_xll.qlIndexFixing(ONIndex6M,I2735,TRUE,_xll.ohTrigger(RecalcTrigger,Trigger6M)),NA())</f>
        <v>2.8370412059688377E-2</v>
      </c>
      <c r="P2735" s="52">
        <f>IFERROR(_xll.qlIndexFixing(Index1Y,$H2735,TRUE,_xll.ohTrigger(RecalcTrigger,Trigger1Y)),NA())</f>
        <v>2.9903661610445453E-2</v>
      </c>
      <c r="Q2735" s="52">
        <f>IFERROR(_xll.qlIndexFixing(ONIndex1Y,I2735,TRUE,_xll.ohTrigger(RecalcTrigger,Trigger1Y)),NA())</f>
        <v>2.9546471264190188E-2</v>
      </c>
    </row>
    <row r="2736" spans="2:17" x14ac:dyDescent="0.2">
      <c r="B2736" s="46" t="s">
        <v>51</v>
      </c>
      <c r="D2736" s="49">
        <f>_xll.qlCalendarAdvance(LocalCalendar,$D2735,B2736,"f",FALSE)</f>
        <v>58503</v>
      </c>
      <c r="E2736" s="49">
        <f>_xll.qlInterestRateIndexValueDate(IndexON,D2736)</f>
        <v>58503</v>
      </c>
      <c r="F2736" s="52">
        <f>IFERROR(_xll.qlIndexFixing(IndexON,D2736,TRUE,_xll.ohTrigger(RecalcTrigger,TriggerON)),NA())</f>
        <v>2.5686810287766093E-2</v>
      </c>
      <c r="H2736" s="49">
        <f>_xll.qlCalendarAdvance(IborCalendar,$H2735,B2736,"f",FALSE)</f>
        <v>58488</v>
      </c>
      <c r="I2736" s="49">
        <f>_xll.qlInterestRateIndexValueDate(Index1M,$H2736)</f>
        <v>58490</v>
      </c>
      <c r="J2736" s="52">
        <f>IFERROR(_xll.qlIndexFixing(Index1M,$H2736,TRUE,_xll.ohTrigger(RecalcTrigger,Trigger1M)),NA())</f>
        <v>2.6389593184157113E-2</v>
      </c>
      <c r="K2736" s="52">
        <f>IFERROR(_xll.qlIndexFixing(ONIndex1M,I2736,TRUE,_xll.ohTrigger(RecalcTrigger,Trigger1M)),NA())</f>
        <v>2.6369337039202634E-2</v>
      </c>
      <c r="L2736" s="52">
        <f>IFERROR(_xll.qlIndexFixing(Index3M,H2736,TRUE,_xll.ohTrigger(RecalcTrigger,Trigger3M)),NA())</f>
        <v>2.7584112207632572E-2</v>
      </c>
      <c r="M2736" s="52">
        <f>IFERROR(_xll.qlIndexFixing(ONIndex3M,I2736,TRUE,_xll.ohTrigger(RecalcTrigger,Trigger3M)),NA())</f>
        <v>2.7511929665635648E-2</v>
      </c>
      <c r="N2736" s="52">
        <f>IFERROR(_xll.qlIndexFixing(Index6M,$H2736,TRUE,_xll.ohTrigger(RecalcTrigger,Trigger6M)),NA())</f>
        <v>2.8526211175759566E-2</v>
      </c>
      <c r="O2736" s="52">
        <f>IFERROR(_xll.qlIndexFixing(ONIndex6M,I2736,TRUE,_xll.ohTrigger(RecalcTrigger,Trigger6M)),NA())</f>
        <v>2.8366946663238579E-2</v>
      </c>
      <c r="P2736" s="52">
        <f>IFERROR(_xll.qlIndexFixing(Index1Y,$H2736,TRUE,_xll.ohTrigger(RecalcTrigger,Trigger1Y)),NA())</f>
        <v>2.9901263190906181E-2</v>
      </c>
      <c r="Q2736" s="52">
        <f>IFERROR(_xll.qlIndexFixing(ONIndex1Y,I2736,TRUE,_xll.ohTrigger(RecalcTrigger,Trigger1Y)),NA())</f>
        <v>2.9542829866766596E-2</v>
      </c>
    </row>
    <row r="2737" spans="2:17" x14ac:dyDescent="0.2">
      <c r="B2737" s="46" t="s">
        <v>51</v>
      </c>
      <c r="D2737" s="49">
        <f>_xll.qlCalendarAdvance(LocalCalendar,$D2736,B2737,"f",FALSE)</f>
        <v>58510</v>
      </c>
      <c r="E2737" s="49">
        <f>_xll.qlInterestRateIndexValueDate(IndexON,D2737)</f>
        <v>58510</v>
      </c>
      <c r="F2737" s="52">
        <f>IFERROR(_xll.qlIndexFixing(IndexON,D2737,TRUE,_xll.ohTrigger(RecalcTrigger,TriggerON)),NA())</f>
        <v>2.5685018436139018E-2</v>
      </c>
      <c r="H2737" s="49">
        <f>_xll.qlCalendarAdvance(IborCalendar,$H2736,B2737,"f",FALSE)</f>
        <v>58495</v>
      </c>
      <c r="I2737" s="49">
        <f>_xll.qlInterestRateIndexValueDate(Index1M,$H2737)</f>
        <v>58497</v>
      </c>
      <c r="J2737" s="52">
        <f>IFERROR(_xll.qlIndexFixing(Index1M,$H2737,TRUE,_xll.ohTrigger(RecalcTrigger,Trigger1M)),NA())</f>
        <v>2.638620577881606E-2</v>
      </c>
      <c r="K2737" s="52">
        <f>IFERROR(_xll.qlIndexFixing(ONIndex1M,I2737,TRUE,_xll.ohTrigger(RecalcTrigger,Trigger1M)),NA())</f>
        <v>2.6365932163940897E-2</v>
      </c>
      <c r="L2737" s="52">
        <f>IFERROR(_xll.qlIndexFixing(Index3M,H2737,TRUE,_xll.ohTrigger(RecalcTrigger,Trigger3M)),NA())</f>
        <v>2.7580748127800092E-2</v>
      </c>
      <c r="M2737" s="52">
        <f>IFERROR(_xll.qlIndexFixing(ONIndex3M,I2737,TRUE,_xll.ohTrigger(RecalcTrigger,Trigger3M)),NA())</f>
        <v>2.7508510460796387E-2</v>
      </c>
      <c r="N2737" s="52">
        <f>IFERROR(_xll.qlIndexFixing(Index6M,$H2737,TRUE,_xll.ohTrigger(RecalcTrigger,Trigger6M)),NA())</f>
        <v>2.8522868341423632E-2</v>
      </c>
      <c r="O2737" s="52">
        <f>IFERROR(_xll.qlIndexFixing(ONIndex6M,I2737,TRUE,_xll.ohTrigger(RecalcTrigger,Trigger6M)),NA())</f>
        <v>2.8363493459195865E-2</v>
      </c>
      <c r="P2737" s="52">
        <f>IFERROR(_xll.qlIndexFixing(Index1Y,$H2737,TRUE,_xll.ohTrigger(RecalcTrigger,Trigger1Y)),NA())</f>
        <v>2.9896886663608652E-2</v>
      </c>
      <c r="Q2737" s="52">
        <f>IFERROR(_xll.qlIndexFixing(ONIndex1Y,I2737,TRUE,_xll.ohTrigger(RecalcTrigger,Trigger1Y)),NA())</f>
        <v>2.9539201725379272E-2</v>
      </c>
    </row>
    <row r="2738" spans="2:17" x14ac:dyDescent="0.2">
      <c r="B2738" s="46" t="s">
        <v>51</v>
      </c>
      <c r="D2738" s="49">
        <f>_xll.qlCalendarAdvance(LocalCalendar,$D2737,B2738,"f",FALSE)</f>
        <v>58517</v>
      </c>
      <c r="E2738" s="49">
        <f>_xll.qlInterestRateIndexValueDate(IndexON,D2738)</f>
        <v>58517</v>
      </c>
      <c r="F2738" s="52">
        <f>IFERROR(_xll.qlIndexFixing(IndexON,D2738,TRUE,_xll.ohTrigger(RecalcTrigger,TriggerON)),NA())</f>
        <v>2.5683233049900167E-2</v>
      </c>
      <c r="H2738" s="49">
        <f>_xll.qlCalendarAdvance(IborCalendar,$H2737,B2738,"f",FALSE)</f>
        <v>58502</v>
      </c>
      <c r="I2738" s="49">
        <f>_xll.qlInterestRateIndexValueDate(Index1M,$H2738)</f>
        <v>58504</v>
      </c>
      <c r="J2738" s="52">
        <f>IFERROR(_xll.qlIndexFixing(Index1M,$H2738,TRUE,_xll.ohTrigger(RecalcTrigger,Trigger1M)),NA())</f>
        <v>2.6385009071144827E-2</v>
      </c>
      <c r="K2738" s="52">
        <f>IFERROR(_xll.qlIndexFixing(ONIndex1M,I2738,TRUE,_xll.ohTrigger(RecalcTrigger,Trigger1M)),NA())</f>
        <v>2.6362539492437165E-2</v>
      </c>
      <c r="L2738" s="52">
        <f>IFERROR(_xll.qlIndexFixing(Index3M,H2738,TRUE,_xll.ohTrigger(RecalcTrigger,Trigger3M)),NA())</f>
        <v>2.7579030128707639E-2</v>
      </c>
      <c r="M2738" s="52">
        <f>IFERROR(_xll.qlIndexFixing(ONIndex3M,I2738,TRUE,_xll.ohTrigger(RecalcTrigger,Trigger3M)),NA())</f>
        <v>2.7505103511353823E-2</v>
      </c>
      <c r="N2738" s="52">
        <f>IFERROR(_xll.qlIndexFixing(Index6M,$H2738,TRUE,_xll.ohTrigger(RecalcTrigger,Trigger6M)),NA())</f>
        <v>2.8523992518415333E-2</v>
      </c>
      <c r="O2738" s="52">
        <f>IFERROR(_xll.qlIndexFixing(ONIndex6M,I2738,TRUE,_xll.ohTrigger(RecalcTrigger,Trigger6M)),NA())</f>
        <v>2.8360052447720108E-2</v>
      </c>
      <c r="P2738" s="52">
        <f>IFERROR(_xll.qlIndexFixing(Index1Y,$H2738,TRUE,_xll.ohTrigger(RecalcTrigger,Trigger1Y)),NA())</f>
        <v>2.9890528558624348E-2</v>
      </c>
      <c r="Q2738" s="52">
        <f>IFERROR(_xll.qlIndexFixing(ONIndex1Y,I2738,TRUE,_xll.ohTrigger(RecalcTrigger,Trigger1Y)),NA())</f>
        <v>2.953558683994828E-2</v>
      </c>
    </row>
    <row r="2739" spans="2:17" x14ac:dyDescent="0.2">
      <c r="B2739" s="46" t="s">
        <v>51</v>
      </c>
      <c r="D2739" s="49">
        <f>_xll.qlCalendarAdvance(LocalCalendar,$D2738,B2739,"f",FALSE)</f>
        <v>58524</v>
      </c>
      <c r="E2739" s="49">
        <f>_xll.qlInterestRateIndexValueDate(IndexON,D2739)</f>
        <v>58524</v>
      </c>
      <c r="F2739" s="52">
        <f>IFERROR(_xll.qlIndexFixing(IndexON,D2739,TRUE,_xll.ohTrigger(RecalcTrigger,TriggerON)),NA())</f>
        <v>2.5681454128969605E-2</v>
      </c>
      <c r="H2739" s="49">
        <f>_xll.qlCalendarAdvance(IborCalendar,$H2738,B2739,"f",FALSE)</f>
        <v>58509</v>
      </c>
      <c r="I2739" s="49">
        <f>_xll.qlInterestRateIndexValueDate(Index1M,$H2739)</f>
        <v>58511</v>
      </c>
      <c r="J2739" s="52">
        <f>IFERROR(_xll.qlIndexFixing(Index1M,$H2739,TRUE,_xll.ohTrigger(RecalcTrigger,Trigger1M)),NA())</f>
        <v>2.6381648008079461E-2</v>
      </c>
      <c r="K2739" s="52">
        <f>IFERROR(_xll.qlIndexFixing(ONIndex1M,I2739,TRUE,_xll.ohTrigger(RecalcTrigger,Trigger1M)),NA())</f>
        <v>2.6359159025011181E-2</v>
      </c>
      <c r="L2739" s="52">
        <f>IFERROR(_xll.qlIndexFixing(Index3M,H2739,TRUE,_xll.ohTrigger(RecalcTrigger,Trigger3M)),NA())</f>
        <v>2.7575691985467551E-2</v>
      </c>
      <c r="M2739" s="52">
        <f>IFERROR(_xll.qlIndexFixing(ONIndex3M,I2739,TRUE,_xll.ohTrigger(RecalcTrigger,Trigger3M)),NA())</f>
        <v>2.7501708817148085E-2</v>
      </c>
      <c r="N2739" s="52">
        <f>IFERROR(_xll.qlIndexFixing(Index6M,$H2739,TRUE,_xll.ohTrigger(RecalcTrigger,Trigger6M)),NA())</f>
        <v>2.8519785781145279E-2</v>
      </c>
      <c r="O2739" s="52">
        <f>IFERROR(_xll.qlIndexFixing(ONIndex6M,I2739,TRUE,_xll.ohTrigger(RecalcTrigger,Trigger6M)),NA())</f>
        <v>2.835662362873137E-2</v>
      </c>
      <c r="P2739" s="52">
        <f>IFERROR(_xll.qlIndexFixing(Index1Y,$H2739,TRUE,_xll.ohTrigger(RecalcTrigger,Trigger1Y)),NA())</f>
        <v>2.9887173157004454E-2</v>
      </c>
      <c r="Q2739" s="52">
        <f>IFERROR(_xll.qlIndexFixing(ONIndex1Y,I2739,TRUE,_xll.ohTrigger(RecalcTrigger,Trigger1Y)),NA())</f>
        <v>2.9531985210313749E-2</v>
      </c>
    </row>
    <row r="2740" spans="2:17" x14ac:dyDescent="0.2">
      <c r="B2740" s="46" t="s">
        <v>51</v>
      </c>
      <c r="D2740" s="49">
        <f>_xll.qlCalendarAdvance(LocalCalendar,$D2739,B2740,"f",FALSE)</f>
        <v>58531</v>
      </c>
      <c r="E2740" s="49">
        <f>_xll.qlInterestRateIndexValueDate(IndexON,D2740)</f>
        <v>58531</v>
      </c>
      <c r="F2740" s="52">
        <f>IFERROR(_xll.qlIndexFixing(IndexON,D2740,TRUE,_xll.ohTrigger(RecalcTrigger,TriggerON)),NA())</f>
        <v>2.567968167358714E-2</v>
      </c>
      <c r="H2740" s="49">
        <f>_xll.qlCalendarAdvance(IborCalendar,$H2739,B2740,"f",FALSE)</f>
        <v>58516</v>
      </c>
      <c r="I2740" s="49">
        <f>_xll.qlInterestRateIndexValueDate(Index1M,$H2740)</f>
        <v>58518</v>
      </c>
      <c r="J2740" s="52">
        <f>IFERROR(_xll.qlIndexFixing(Index1M,$H2740,TRUE,_xll.ohTrigger(RecalcTrigger,Trigger1M)),NA())</f>
        <v>2.6379026780514989E-2</v>
      </c>
      <c r="K2740" s="52">
        <f>IFERROR(_xll.qlIndexFixing(ONIndex1M,I2740,TRUE,_xll.ohTrigger(RecalcTrigger,Trigger1M)),NA())</f>
        <v>2.6355790761263265E-2</v>
      </c>
      <c r="L2740" s="52">
        <f>IFERROR(_xll.qlIndexFixing(Index3M,H2740,TRUE,_xll.ohTrigger(RecalcTrigger,Trigger3M)),NA())</f>
        <v>2.7572366185678938E-2</v>
      </c>
      <c r="M2740" s="52">
        <f>IFERROR(_xll.qlIndexFixing(ONIndex3M,I2740,TRUE,_xll.ohTrigger(RecalcTrigger,Trigger3M)),NA())</f>
        <v>2.7498326378099236E-2</v>
      </c>
      <c r="N2740" s="52">
        <f>IFERROR(_xll.qlIndexFixing(Index6M,$H2740,TRUE,_xll.ohTrigger(RecalcTrigger,Trigger6M)),NA())</f>
        <v>2.8516482561257123E-2</v>
      </c>
      <c r="O2740" s="52">
        <f>IFERROR(_xll.qlIndexFixing(ONIndex6M,I2740,TRUE,_xll.ohTrigger(RecalcTrigger,Trigger6M)),NA())</f>
        <v>2.8353207002149716E-2</v>
      </c>
      <c r="P2740" s="52">
        <f>IFERROR(_xll.qlIndexFixing(Index1Y,$H2740,TRUE,_xll.ohTrigger(RecalcTrigger,Trigger1Y)),NA())</f>
        <v>2.9883831422831568E-2</v>
      </c>
      <c r="Q2740" s="52">
        <f>IFERROR(_xll.qlIndexFixing(ONIndex1Y,I2740,TRUE,_xll.ohTrigger(RecalcTrigger,Trigger1Y)),NA())</f>
        <v>2.9528396836555615E-2</v>
      </c>
    </row>
    <row r="2741" spans="2:17" x14ac:dyDescent="0.2">
      <c r="B2741" s="46" t="s">
        <v>51</v>
      </c>
      <c r="D2741" s="49">
        <f>_xll.qlCalendarAdvance(LocalCalendar,$D2740,B2741,"f",FALSE)</f>
        <v>58538</v>
      </c>
      <c r="E2741" s="49">
        <f>_xll.qlInterestRateIndexValueDate(IndexON,D2741)</f>
        <v>58538</v>
      </c>
      <c r="F2741" s="52">
        <f>IFERROR(_xll.qlIndexFixing(IndexON,D2741,TRUE,_xll.ohTrigger(RecalcTrigger,TriggerON)),NA())</f>
        <v>2.5677915683832708E-2</v>
      </c>
      <c r="H2741" s="49">
        <f>_xll.qlCalendarAdvance(IborCalendar,$H2740,B2741,"f",FALSE)</f>
        <v>58523</v>
      </c>
      <c r="I2741" s="49">
        <f>_xll.qlInterestRateIndexValueDate(Index1M,$H2741)</f>
        <v>58525</v>
      </c>
      <c r="J2741" s="52">
        <f>IFERROR(_xll.qlIndexFixing(Index1M,$H2741,TRUE,_xll.ohTrigger(RecalcTrigger,Trigger1M)),NA())</f>
        <v>2.6374962579653605E-2</v>
      </c>
      <c r="K2741" s="52">
        <f>IFERROR(_xll.qlIndexFixing(ONIndex1M,I2741,TRUE,_xll.ohTrigger(RecalcTrigger,Trigger1M)),NA())</f>
        <v>2.6352434701433225E-2</v>
      </c>
      <c r="L2741" s="52">
        <f>IFERROR(_xll.qlIndexFixing(Index3M,H2741,TRUE,_xll.ohTrigger(RecalcTrigger,Trigger3M)),NA())</f>
        <v>2.7569052729308791E-2</v>
      </c>
      <c r="M2741" s="52">
        <f>IFERROR(_xll.qlIndexFixing(ONIndex3M,I2741,TRUE,_xll.ohTrigger(RecalcTrigger,Trigger3M)),NA())</f>
        <v>2.7494956194047404E-2</v>
      </c>
      <c r="N2741" s="52">
        <f>IFERROR(_xll.qlIndexFixing(Index6M,$H2741,TRUE,_xll.ohTrigger(RecalcTrigger,Trigger6M)),NA())</f>
        <v>2.8513191718009326E-2</v>
      </c>
      <c r="O2741" s="52">
        <f>IFERROR(_xll.qlIndexFixing(ONIndex6M,I2741,TRUE,_xll.ohTrigger(RecalcTrigger,Trigger6M)),NA())</f>
        <v>2.834980256789521E-2</v>
      </c>
      <c r="P2741" s="52">
        <f>IFERROR(_xll.qlIndexFixing(Index1Y,$H2741,TRUE,_xll.ohTrigger(RecalcTrigger,Trigger1Y)),NA())</f>
        <v>2.9880503355970787E-2</v>
      </c>
      <c r="Q2741" s="52">
        <f>IFERROR(_xll.qlIndexFixing(ONIndex1Y,I2741,TRUE,_xll.ohTrigger(RecalcTrigger,Trigger1Y)),NA())</f>
        <v>2.9524821718514005E-2</v>
      </c>
    </row>
    <row r="2742" spans="2:17" x14ac:dyDescent="0.2">
      <c r="B2742" s="46" t="s">
        <v>51</v>
      </c>
      <c r="D2742" s="49">
        <f>_xll.qlCalendarAdvance(LocalCalendar,$D2741,B2742,"f",FALSE)</f>
        <v>58545</v>
      </c>
      <c r="E2742" s="49">
        <f>_xll.qlInterestRateIndexValueDate(IndexON,D2742)</f>
        <v>58545</v>
      </c>
      <c r="F2742" s="52">
        <f>IFERROR(_xll.qlIndexFixing(IndexON,D2742,TRUE,_xll.ohTrigger(RecalcTrigger,TriggerON)),NA())</f>
        <v>2.5676156159306629E-2</v>
      </c>
      <c r="H2742" s="49">
        <f>_xll.qlCalendarAdvance(IborCalendar,$H2741,B2742,"f",FALSE)</f>
        <v>58530</v>
      </c>
      <c r="I2742" s="49">
        <f>_xll.qlInterestRateIndexValueDate(Index1M,$H2742)</f>
        <v>58532</v>
      </c>
      <c r="J2742" s="52">
        <f>IFERROR(_xll.qlIndexFixing(Index1M,$H2742,TRUE,_xll.ohTrigger(RecalcTrigger,Trigger1M)),NA())</f>
        <v>2.6372367077396323E-2</v>
      </c>
      <c r="K2742" s="52">
        <f>IFERROR(_xll.qlIndexFixing(ONIndex1M,I2742,TRUE,_xll.ohTrigger(RecalcTrigger,Trigger1M)),NA())</f>
        <v>2.6349090845600998E-2</v>
      </c>
      <c r="L2742" s="52">
        <f>IFERROR(_xll.qlIndexFixing(Index3M,H2742,TRUE,_xll.ohTrigger(RecalcTrigger,Trigger3M)),NA())</f>
        <v>2.7564932183017293E-2</v>
      </c>
      <c r="M2742" s="52">
        <f>IFERROR(_xll.qlIndexFixing(ONIndex3M,I2742,TRUE,_xll.ohTrigger(RecalcTrigger,Trigger3M)),NA())</f>
        <v>2.7491598265632078E-2</v>
      </c>
      <c r="N2742" s="52">
        <f>IFERROR(_xll.qlIndexFixing(Index6M,$H2742,TRUE,_xll.ohTrigger(RecalcTrigger,Trigger6M)),NA())</f>
        <v>2.8507232973148045E-2</v>
      </c>
      <c r="O2742" s="52">
        <f>IFERROR(_xll.qlIndexFixing(ONIndex6M,I2742,TRUE,_xll.ohTrigger(RecalcTrigger,Trigger6M)),NA())</f>
        <v>2.8346410326287597E-2</v>
      </c>
      <c r="P2742" s="52">
        <f>IFERROR(_xll.qlIndexFixing(Index1Y,$H2742,TRUE,_xll.ohTrigger(RecalcTrigger,Trigger1Y)),NA())</f>
        <v>2.9877188956287638E-2</v>
      </c>
      <c r="Q2742" s="52">
        <f>IFERROR(_xll.qlIndexFixing(ONIndex1Y,I2742,TRUE,_xll.ohTrigger(RecalcTrigger,Trigger1Y)),NA())</f>
        <v>2.9521259856668536E-2</v>
      </c>
    </row>
    <row r="2743" spans="2:17" x14ac:dyDescent="0.2">
      <c r="B2743" s="46" t="s">
        <v>51</v>
      </c>
      <c r="D2743" s="49">
        <f>_xll.qlCalendarAdvance(LocalCalendar,$D2742,B2743,"f",FALSE)</f>
        <v>58552</v>
      </c>
      <c r="E2743" s="49">
        <f>_xll.qlInterestRateIndexValueDate(IndexON,D2743)</f>
        <v>58552</v>
      </c>
      <c r="F2743" s="52">
        <f>IFERROR(_xll.qlIndexFixing(IndexON,D2743,TRUE,_xll.ohTrigger(RecalcTrigger,TriggerON)),NA())</f>
        <v>2.5674403100248711E-2</v>
      </c>
      <c r="H2743" s="49">
        <f>_xll.qlCalendarAdvance(IborCalendar,$H2742,B2743,"f",FALSE)</f>
        <v>58537</v>
      </c>
      <c r="I2743" s="49">
        <f>_xll.qlInterestRateIndexValueDate(Index1M,$H2743)</f>
        <v>58539</v>
      </c>
      <c r="J2743" s="52">
        <f>IFERROR(_xll.qlIndexFixing(Index1M,$H2743,TRUE,_xll.ohTrigger(RecalcTrigger,Trigger1M)),NA())</f>
        <v>2.6368326081447624E-2</v>
      </c>
      <c r="K2743" s="52">
        <f>IFERROR(_xll.qlIndexFixing(ONIndex1M,I2743,TRUE,_xll.ohTrigger(RecalcTrigger,Trigger1M)),NA())</f>
        <v>2.6345759193526774E-2</v>
      </c>
      <c r="L2743" s="52">
        <f>IFERROR(_xll.qlIndexFixing(Index3M,H2743,TRUE,_xll.ohTrigger(RecalcTrigger,Trigger3M)),NA())</f>
        <v>2.7561642782720532E-2</v>
      </c>
      <c r="M2743" s="52">
        <f>IFERROR(_xll.qlIndexFixing(ONIndex3M,I2743,TRUE,_xll.ohTrigger(RecalcTrigger,Trigger3M)),NA())</f>
        <v>2.7488252592293705E-2</v>
      </c>
      <c r="N2743" s="52">
        <f>IFERROR(_xll.qlIndexFixing(Index6M,$H2743,TRUE,_xll.ohTrigger(RecalcTrigger,Trigger6M)),NA())</f>
        <v>2.8503965001727576E-2</v>
      </c>
      <c r="O2743" s="52">
        <f>IFERROR(_xll.qlIndexFixing(ONIndex6M,I2743,TRUE,_xll.ohTrigger(RecalcTrigger,Trigger6M)),NA())</f>
        <v>2.8343030277246939E-2</v>
      </c>
      <c r="P2743" s="52">
        <f>IFERROR(_xll.qlIndexFixing(Index1Y,$H2743,TRUE,_xll.ohTrigger(RecalcTrigger,Trigger1Y)),NA())</f>
        <v>2.9877890739386855E-2</v>
      </c>
      <c r="Q2743" s="52">
        <f>IFERROR(_xll.qlIndexFixing(ONIndex1Y,I2743,TRUE,_xll.ohTrigger(RecalcTrigger,Trigger1Y)),NA())</f>
        <v>2.9517711250619527E-2</v>
      </c>
    </row>
    <row r="2744" spans="2:17" x14ac:dyDescent="0.2">
      <c r="B2744" s="46" t="s">
        <v>51</v>
      </c>
      <c r="D2744" s="49">
        <f>_xll.qlCalendarAdvance(LocalCalendar,$D2743,B2744,"f",FALSE)</f>
        <v>58559</v>
      </c>
      <c r="E2744" s="49">
        <f>_xll.qlInterestRateIndexValueDate(IndexON,D2744)</f>
        <v>58559</v>
      </c>
      <c r="F2744" s="52">
        <f>IFERROR(_xll.qlIndexFixing(IndexON,D2744,TRUE,_xll.ohTrigger(RecalcTrigger,TriggerON)),NA())</f>
        <v>2.5672656506818825E-2</v>
      </c>
      <c r="H2744" s="49">
        <f>_xll.qlCalendarAdvance(IborCalendar,$H2743,B2744,"f",FALSE)</f>
        <v>58544</v>
      </c>
      <c r="I2744" s="49">
        <f>_xll.qlInterestRateIndexValueDate(Index1M,$H2744)</f>
        <v>58546</v>
      </c>
      <c r="J2744" s="52">
        <f>IFERROR(_xll.qlIndexFixing(Index1M,$H2744,TRUE,_xll.ohTrigger(RecalcTrigger,Trigger1M)),NA())</f>
        <v>2.6365026181144613E-2</v>
      </c>
      <c r="K2744" s="52">
        <f>IFERROR(_xll.qlIndexFixing(ONIndex1M,I2744,TRUE,_xll.ohTrigger(RecalcTrigger,Trigger1M)),NA())</f>
        <v>2.6345348961550386E-2</v>
      </c>
      <c r="L2744" s="52">
        <f>IFERROR(_xll.qlIndexFixing(Index3M,H2744,TRUE,_xll.ohTrigger(RecalcTrigger,Trigger3M)),NA())</f>
        <v>2.7558365724782992E-2</v>
      </c>
      <c r="M2744" s="52">
        <f>IFERROR(_xll.qlIndexFixing(ONIndex3M,I2744,TRUE,_xll.ohTrigger(RecalcTrigger,Trigger3M)),NA())</f>
        <v>2.7488166082614285E-2</v>
      </c>
      <c r="N2744" s="52">
        <f>IFERROR(_xll.qlIndexFixing(Index6M,$H2744,TRUE,_xll.ohTrigger(RecalcTrigger,Trigger6M)),NA())</f>
        <v>2.8500709403768927E-2</v>
      </c>
      <c r="O2744" s="52">
        <f>IFERROR(_xll.qlIndexFixing(ONIndex6M,I2744,TRUE,_xll.ohTrigger(RecalcTrigger,Trigger6M)),NA())</f>
        <v>2.8343164582262048E-2</v>
      </c>
      <c r="P2744" s="52">
        <f>IFERROR(_xll.qlIndexFixing(Index1Y,$H2744,TRUE,_xll.ohTrigger(RecalcTrigger,Trigger1Y)),NA())</f>
        <v>2.9870601157921204E-2</v>
      </c>
      <c r="Q2744" s="52">
        <f>IFERROR(_xll.qlIndexFixing(ONIndex1Y,I2744,TRUE,_xll.ohTrigger(RecalcTrigger,Trigger1Y)),NA())</f>
        <v>2.9518007941835123E-2</v>
      </c>
    </row>
    <row r="2745" spans="2:17" x14ac:dyDescent="0.2">
      <c r="B2745" s="46" t="s">
        <v>51</v>
      </c>
      <c r="D2745" s="49">
        <f>_xll.qlCalendarAdvance(LocalCalendar,$D2744,B2745,"f",FALSE)</f>
        <v>58566</v>
      </c>
      <c r="E2745" s="49">
        <f>_xll.qlInterestRateIndexValueDate(IndexON,D2745)</f>
        <v>58566</v>
      </c>
      <c r="F2745" s="52">
        <f>IFERROR(_xll.qlIndexFixing(IndexON,D2745,TRUE,_xll.ohTrigger(RecalcTrigger,TriggerON)),NA())</f>
        <v>2.5670916378617292E-2</v>
      </c>
      <c r="H2745" s="49">
        <f>_xll.qlCalendarAdvance(IborCalendar,$H2744,B2745,"f",FALSE)</f>
        <v>58551</v>
      </c>
      <c r="I2745" s="49">
        <f>_xll.qlInterestRateIndexValueDate(Index1M,$H2745)</f>
        <v>58553</v>
      </c>
      <c r="J2745" s="52">
        <f>IFERROR(_xll.qlIndexFixing(Index1M,$H2745,TRUE,_xll.ohTrigger(RecalcTrigger,Trigger1M)),NA())</f>
        <v>2.6361738513364097E-2</v>
      </c>
      <c r="K2745" s="52">
        <f>IFERROR(_xll.qlIndexFixing(ONIndex1M,I2745,TRUE,_xll.ohTrigger(RecalcTrigger,Trigger1M)),NA())</f>
        <v>2.6339132501131957E-2</v>
      </c>
      <c r="L2745" s="52">
        <f>IFERROR(_xll.qlIndexFixing(Index3M,H2745,TRUE,_xll.ohTrigger(RecalcTrigger,Trigger3M)),NA())</f>
        <v>2.7555101009173931E-2</v>
      </c>
      <c r="M2745" s="52">
        <f>IFERROR(_xll.qlIndexFixing(ONIndex3M,I2745,TRUE,_xll.ohTrigger(RecalcTrigger,Trigger3M)),NA())</f>
        <v>2.7481598011487307E-2</v>
      </c>
      <c r="N2745" s="52">
        <f>IFERROR(_xll.qlIndexFixing(Index6M,$H2745,TRUE,_xll.ohTrigger(RecalcTrigger,Trigger6M)),NA())</f>
        <v>2.8497466179213563E-2</v>
      </c>
      <c r="O2745" s="52">
        <f>IFERROR(_xll.qlIndexFixing(ONIndex6M,I2745,TRUE,_xll.ohTrigger(RecalcTrigger,Trigger6M)),NA())</f>
        <v>2.8336306756306939E-2</v>
      </c>
      <c r="P2745" s="52">
        <f>IFERROR(_xll.qlIndexFixing(Index1Y,$H2745,TRUE,_xll.ohTrigger(RecalcTrigger,Trigger1Y)),NA())</f>
        <v>2.9867327758971825E-2</v>
      </c>
      <c r="Q2745" s="52">
        <f>IFERROR(_xll.qlIndexFixing(ONIndex1Y,I2745,TRUE,_xll.ohTrigger(RecalcTrigger,Trigger1Y)),NA())</f>
        <v>2.9510653805990827E-2</v>
      </c>
    </row>
    <row r="2746" spans="2:17" x14ac:dyDescent="0.2">
      <c r="B2746" s="46" t="s">
        <v>51</v>
      </c>
      <c r="D2746" s="49">
        <f>_xll.qlCalendarAdvance(LocalCalendar,$D2745,B2746,"f",FALSE)</f>
        <v>58573</v>
      </c>
      <c r="E2746" s="49">
        <f>_xll.qlInterestRateIndexValueDate(IndexON,D2746)</f>
        <v>58573</v>
      </c>
      <c r="F2746" s="52">
        <f>IFERROR(_xll.qlIndexFixing(IndexON,D2746,TRUE,_xll.ohTrigger(RecalcTrigger,TriggerON)),NA())</f>
        <v>2.5669182716043792E-2</v>
      </c>
      <c r="H2746" s="49">
        <f>_xll.qlCalendarAdvance(IborCalendar,$H2745,B2746,"f",FALSE)</f>
        <v>58558</v>
      </c>
      <c r="I2746" s="49">
        <f>_xll.qlInterestRateIndexValueDate(Index1M,$H2746)</f>
        <v>58560</v>
      </c>
      <c r="J2746" s="52">
        <f>IFERROR(_xll.qlIndexFixing(Index1M,$H2746,TRUE,_xll.ohTrigger(RecalcTrigger,Trigger1M)),NA())</f>
        <v>2.6356269471322441E-2</v>
      </c>
      <c r="K2746" s="52">
        <f>IFERROR(_xll.qlIndexFixing(ONIndex1M,I2746,TRUE,_xll.ohTrigger(RecalcTrigger,Trigger1M)),NA())</f>
        <v>2.6335837460811362E-2</v>
      </c>
      <c r="L2746" s="52">
        <f>IFERROR(_xll.qlIndexFixing(Index3M,H2746,TRUE,_xll.ohTrigger(RecalcTrigger,Trigger3M)),NA())</f>
        <v>2.7551848635862602E-2</v>
      </c>
      <c r="M2746" s="52">
        <f>IFERROR(_xll.qlIndexFixing(ONIndex3M,I2746,TRUE,_xll.ohTrigger(RecalcTrigger,Trigger3M)),NA())</f>
        <v>2.7478289103779474E-2</v>
      </c>
      <c r="N2746" s="52">
        <f>IFERROR(_xll.qlIndexFixing(Index6M,$H2746,TRUE,_xll.ohTrigger(RecalcTrigger,Trigger6M)),NA())</f>
        <v>2.8494235327999457E-2</v>
      </c>
      <c r="O2746" s="52">
        <f>IFERROR(_xll.qlIndexFixing(ONIndex6M,I2746,TRUE,_xll.ohTrigger(RecalcTrigger,Trigger6M)),NA())</f>
        <v>2.8332963284567469E-2</v>
      </c>
      <c r="P2746" s="52">
        <f>IFERROR(_xll.qlIndexFixing(Index1Y,$H2746,TRUE,_xll.ohTrigger(RecalcTrigger,Trigger1Y)),NA())</f>
        <v>2.9864068026669001E-2</v>
      </c>
      <c r="Q2746" s="52">
        <f>IFERROR(_xll.qlIndexFixing(ONIndex1Y,I2746,TRUE,_xll.ohTrigger(RecalcTrigger,Trigger1Y)),NA())</f>
        <v>2.9507144967571008E-2</v>
      </c>
    </row>
    <row r="2747" spans="2:17" x14ac:dyDescent="0.2">
      <c r="B2747" s="46" t="s">
        <v>51</v>
      </c>
      <c r="D2747" s="49">
        <f>_xll.qlCalendarAdvance(LocalCalendar,$D2746,B2747,"f",FALSE)</f>
        <v>58580</v>
      </c>
      <c r="E2747" s="49">
        <f>_xll.qlInterestRateIndexValueDate(IndexON,D2747)</f>
        <v>58580</v>
      </c>
      <c r="F2747" s="52">
        <f>IFERROR(_xll.qlIndexFixing(IndexON,D2747,TRUE,_xll.ohTrigger(RecalcTrigger,TriggerON)),NA())</f>
        <v>2.5667455518698645E-2</v>
      </c>
      <c r="H2747" s="49">
        <f>_xll.qlCalendarAdvance(IborCalendar,$H2746,B2747,"f",FALSE)</f>
        <v>58565</v>
      </c>
      <c r="I2747" s="49">
        <f>_xll.qlInterestRateIndexValueDate(Index1M,$H2747)</f>
        <v>58567</v>
      </c>
      <c r="J2747" s="52">
        <f>IFERROR(_xll.qlIndexFixing(Index1M,$H2747,TRUE,_xll.ohTrigger(RecalcTrigger,Trigger1M)),NA())</f>
        <v>2.6355199875325586E-2</v>
      </c>
      <c r="K2747" s="52">
        <f>IFERROR(_xll.qlIndexFixing(ONIndex1M,I2747,TRUE,_xll.ohTrigger(RecalcTrigger,Trigger1M)),NA())</f>
        <v>2.6332554624328708E-2</v>
      </c>
      <c r="L2747" s="52">
        <f>IFERROR(_xll.qlIndexFixing(Index3M,H2747,TRUE,_xll.ohTrigger(RecalcTrigger,Trigger3M)),NA())</f>
        <v>2.7549431201215169E-2</v>
      </c>
      <c r="M2747" s="52">
        <f>IFERROR(_xll.qlIndexFixing(ONIndex3M,I2747,TRUE,_xll.ohTrigger(RecalcTrigger,Trigger3M)),NA())</f>
        <v>2.7474992451628211E-2</v>
      </c>
      <c r="N2747" s="52">
        <f>IFERROR(_xll.qlIndexFixing(Index6M,$H2747,TRUE,_xll.ohTrigger(RecalcTrigger,Trigger6M)),NA())</f>
        <v>2.8493706564529792E-2</v>
      </c>
      <c r="O2747" s="52">
        <f>IFERROR(_xll.qlIndexFixing(ONIndex6M,I2747,TRUE,_xll.ohTrigger(RecalcTrigger,Trigger6M)),NA())</f>
        <v>2.8329632005394956E-2</v>
      </c>
      <c r="P2747" s="52">
        <f>IFERROR(_xll.qlIndexFixing(Index1Y,$H2747,TRUE,_xll.ohTrigger(RecalcTrigger,Trigger1Y)),NA())</f>
        <v>2.9860821960880888E-2</v>
      </c>
      <c r="Q2747" s="52">
        <f>IFERROR(_xll.qlIndexFixing(ONIndex1Y,I2747,TRUE,_xll.ohTrigger(RecalcTrigger,Trigger1Y)),NA())</f>
        <v>2.9503649385027586E-2</v>
      </c>
    </row>
    <row r="2748" spans="2:17" x14ac:dyDescent="0.2">
      <c r="B2748" s="46" t="s">
        <v>51</v>
      </c>
      <c r="D2748" s="49">
        <f>_xll.qlCalendarAdvance(LocalCalendar,$D2747,B2748,"f",FALSE)</f>
        <v>58587</v>
      </c>
      <c r="E2748" s="49">
        <f>_xll.qlInterestRateIndexValueDate(IndexON,D2748)</f>
        <v>58587</v>
      </c>
      <c r="F2748" s="52">
        <f>IFERROR(_xll.qlIndexFixing(IndexON,D2748,TRUE,_xll.ohTrigger(RecalcTrigger,TriggerON)),NA())</f>
        <v>2.5665734787061467E-2</v>
      </c>
      <c r="H2748" s="49">
        <f>_xll.qlCalendarAdvance(IborCalendar,$H2747,B2748,"f",FALSE)</f>
        <v>58572</v>
      </c>
      <c r="I2748" s="49">
        <f>_xll.qlInterestRateIndexValueDate(Index1M,$H2748)</f>
        <v>58574</v>
      </c>
      <c r="J2748" s="52">
        <f>IFERROR(_xll.qlIndexFixing(Index1M,$H2748,TRUE,_xll.ohTrigger(RecalcTrigger,Trigger1M)),NA())</f>
        <v>2.635194890504261E-2</v>
      </c>
      <c r="K2748" s="52">
        <f>IFERROR(_xll.qlIndexFixing(ONIndex1M,I2748,TRUE,_xll.ohTrigger(RecalcTrigger,Trigger1M)),NA())</f>
        <v>2.6329283991683994E-2</v>
      </c>
      <c r="L2748" s="52">
        <f>IFERROR(_xll.qlIndexFixing(Index3M,H2748,TRUE,_xll.ohTrigger(RecalcTrigger,Trigger3M)),NA())</f>
        <v>2.754620414792797E-2</v>
      </c>
      <c r="M2748" s="52">
        <f>IFERROR(_xll.qlIndexFixing(ONIndex3M,I2748,TRUE,_xll.ohTrigger(RecalcTrigger,Trigger3M)),NA())</f>
        <v>2.7471708054314092E-2</v>
      </c>
      <c r="N2748" s="52">
        <f>IFERROR(_xll.qlIndexFixing(Index6M,$H2748,TRUE,_xll.ohTrigger(RecalcTrigger,Trigger6M)),NA())</f>
        <v>2.8490502356043296E-2</v>
      </c>
      <c r="O2748" s="52">
        <f>IFERROR(_xll.qlIndexFixing(ONIndex6M,I2748,TRUE,_xll.ohTrigger(RecalcTrigger,Trigger6M)),NA())</f>
        <v>2.8326312918469654E-2</v>
      </c>
      <c r="P2748" s="52">
        <f>IFERROR(_xll.qlIndexFixing(Index1Y,$H2748,TRUE,_xll.ohTrigger(RecalcTrigger,Trigger1Y)),NA())</f>
        <v>2.9857589561477625E-2</v>
      </c>
      <c r="Q2748" s="52">
        <f>IFERROR(_xll.qlIndexFixing(ONIndex1Y,I2748,TRUE,_xll.ohTrigger(RecalcTrigger,Trigger1Y)),NA())</f>
        <v>2.9500167058280624E-2</v>
      </c>
    </row>
    <row r="2749" spans="2:17" x14ac:dyDescent="0.2">
      <c r="B2749" s="46" t="s">
        <v>51</v>
      </c>
      <c r="D2749" s="49">
        <f>_xll.qlCalendarAdvance(LocalCalendar,$D2748,B2749,"f",FALSE)</f>
        <v>58594</v>
      </c>
      <c r="E2749" s="49">
        <f>_xll.qlInterestRateIndexValueDate(IndexON,D2749)</f>
        <v>58594</v>
      </c>
      <c r="F2749" s="52">
        <f>IFERROR(_xll.qlIndexFixing(IndexON,D2749,TRUE,_xll.ohTrigger(RecalcTrigger,TriggerON)),NA())</f>
        <v>2.5664020520732578E-2</v>
      </c>
      <c r="H2749" s="49">
        <f>_xll.qlCalendarAdvance(IborCalendar,$H2748,B2749,"f",FALSE)</f>
        <v>58579</v>
      </c>
      <c r="I2749" s="49">
        <f>_xll.qlInterestRateIndexValueDate(Index1M,$H2749)</f>
        <v>58581</v>
      </c>
      <c r="J2749" s="52">
        <f>IFERROR(_xll.qlIndexFixing(Index1M,$H2749,TRUE,_xll.ohTrigger(RecalcTrigger,Trigger1M)),NA())</f>
        <v>2.6348710167239664E-2</v>
      </c>
      <c r="K2749" s="52">
        <f>IFERROR(_xll.qlIndexFixing(ONIndex1M,I2749,TRUE,_xll.ohTrigger(RecalcTrigger,Trigger1M)),NA())</f>
        <v>2.6326025563117028E-2</v>
      </c>
      <c r="L2749" s="52">
        <f>IFERROR(_xll.qlIndexFixing(Index3M,H2749,TRUE,_xll.ohTrigger(RecalcTrigger,Trigger3M)),NA())</f>
        <v>2.754298943781942E-2</v>
      </c>
      <c r="M2749" s="52">
        <f>IFERROR(_xll.qlIndexFixing(ONIndex3M,I2749,TRUE,_xll.ohTrigger(RecalcTrigger,Trigger3M)),NA())</f>
        <v>2.746843591263648E-2</v>
      </c>
      <c r="N2749" s="52">
        <f>IFERROR(_xll.qlIndexFixing(Index6M,$H2749,TRUE,_xll.ohTrigger(RecalcTrigger,Trigger6M)),NA())</f>
        <v>2.8487310523707655E-2</v>
      </c>
      <c r="O2749" s="52">
        <f>IFERROR(_xll.qlIndexFixing(ONIndex6M,I2749,TRUE,_xll.ohTrigger(RecalcTrigger,Trigger6M)),NA())</f>
        <v>2.832300602427118E-2</v>
      </c>
      <c r="P2749" s="52">
        <f>IFERROR(_xll.qlIndexFixing(Index1Y,$H2749,TRUE,_xll.ohTrigger(RecalcTrigger,Trigger1Y)),NA())</f>
        <v>2.9854370828327585E-2</v>
      </c>
      <c r="Q2749" s="52">
        <f>IFERROR(_xll.qlIndexFixing(ONIndex1Y,I2749,TRUE,_xll.ohTrigger(RecalcTrigger,Trigger1Y)),NA())</f>
        <v>2.9496697987569931E-2</v>
      </c>
    </row>
    <row r="2750" spans="2:17" x14ac:dyDescent="0.2">
      <c r="B2750" s="46" t="s">
        <v>51</v>
      </c>
      <c r="D2750" s="49">
        <f>_xll.qlCalendarAdvance(LocalCalendar,$D2749,B2750,"f",FALSE)</f>
        <v>58601</v>
      </c>
      <c r="E2750" s="49">
        <f>_xll.qlInterestRateIndexValueDate(IndexON,D2750)</f>
        <v>58601</v>
      </c>
      <c r="F2750" s="52">
        <f>IFERROR(_xll.qlIndexFixing(IndexON,D2750,TRUE,_xll.ohTrigger(RecalcTrigger,TriggerON)),NA())</f>
        <v>2.5662312719791913E-2</v>
      </c>
      <c r="H2750" s="49">
        <f>_xll.qlCalendarAdvance(IborCalendar,$H2749,B2750,"f",FALSE)</f>
        <v>58586</v>
      </c>
      <c r="I2750" s="49">
        <f>_xll.qlInterestRateIndexValueDate(Index1M,$H2750)</f>
        <v>58588</v>
      </c>
      <c r="J2750" s="52">
        <f>IFERROR(_xll.qlIndexFixing(Index1M,$H2750,TRUE,_xll.ohTrigger(RecalcTrigger,Trigger1M)),NA())</f>
        <v>2.6345483661904257E-2</v>
      </c>
      <c r="K2750" s="52">
        <f>IFERROR(_xll.qlIndexFixing(ONIndex1M,I2750,TRUE,_xll.ohTrigger(RecalcTrigger,Trigger1M)),NA())</f>
        <v>2.6322779338228131E-2</v>
      </c>
      <c r="L2750" s="52">
        <f>IFERROR(_xll.qlIndexFixing(Index3M,H2750,TRUE,_xll.ohTrigger(RecalcTrigger,Trigger3M)),NA())</f>
        <v>2.7539787070856511E-2</v>
      </c>
      <c r="M2750" s="52">
        <f>IFERROR(_xll.qlIndexFixing(ONIndex3M,I2750,TRUE,_xll.ohTrigger(RecalcTrigger,Trigger3M)),NA())</f>
        <v>2.7465176025955884E-2</v>
      </c>
      <c r="N2750" s="52">
        <f>IFERROR(_xll.qlIndexFixing(Index6M,$H2750,TRUE,_xll.ohTrigger(RecalcTrigger,Trigger6M)),NA())</f>
        <v>2.8484131067461844E-2</v>
      </c>
      <c r="O2750" s="52">
        <f>IFERROR(_xll.qlIndexFixing(ONIndex6M,I2750,TRUE,_xll.ohTrigger(RecalcTrigger,Trigger6M)),NA())</f>
        <v>2.8319711322399854E-2</v>
      </c>
      <c r="P2750" s="52">
        <f>IFERROR(_xll.qlIndexFixing(Index1Y,$H2750,TRUE,_xll.ohTrigger(RecalcTrigger,Trigger1Y)),NA())</f>
        <v>2.9851165761301996E-2</v>
      </c>
      <c r="Q2750" s="52">
        <f>IFERROR(_xll.qlIndexFixing(ONIndex1Y,I2750,TRUE,_xll.ohTrigger(RecalcTrigger,Trigger1Y)),NA())</f>
        <v>2.9493242172655698E-2</v>
      </c>
    </row>
    <row r="2751" spans="2:17" x14ac:dyDescent="0.2">
      <c r="B2751" s="46" t="s">
        <v>51</v>
      </c>
      <c r="D2751" s="49">
        <f>_xll.qlCalendarAdvance(LocalCalendar,$D2750,B2751,"f",FALSE)</f>
        <v>58608</v>
      </c>
      <c r="E2751" s="49">
        <f>_xll.qlInterestRateIndexValueDate(IndexON,D2751)</f>
        <v>58608</v>
      </c>
      <c r="F2751" s="52">
        <f>IFERROR(_xll.qlIndexFixing(IndexON,D2751,TRUE,_xll.ohTrigger(RecalcTrigger,TriggerON)),NA())</f>
        <v>2.5660611384399346E-2</v>
      </c>
      <c r="H2751" s="49">
        <f>_xll.qlCalendarAdvance(IborCalendar,$H2750,B2751,"f",FALSE)</f>
        <v>58593</v>
      </c>
      <c r="I2751" s="49">
        <f>_xll.qlInterestRateIndexValueDate(Index1M,$H2751)</f>
        <v>58595</v>
      </c>
      <c r="J2751" s="52">
        <f>IFERROR(_xll.qlIndexFixing(Index1M,$H2751,TRUE,_xll.ohTrigger(RecalcTrigger,Trigger1M)),NA())</f>
        <v>2.6343003968709994E-2</v>
      </c>
      <c r="K2751" s="52">
        <f>IFERROR(_xll.qlIndexFixing(ONIndex1M,I2751,TRUE,_xll.ohTrigger(RecalcTrigger,Trigger1M)),NA())</f>
        <v>2.6319545317337045E-2</v>
      </c>
      <c r="L2751" s="52">
        <f>IFERROR(_xll.qlIndexFixing(Index3M,H2751,TRUE,_xll.ohTrigger(RecalcTrigger,Trigger3M)),NA())</f>
        <v>2.7536597047009694E-2</v>
      </c>
      <c r="M2751" s="52">
        <f>IFERROR(_xll.qlIndexFixing(ONIndex3M,I2751,TRUE,_xll.ohTrigger(RecalcTrigger,Trigger3M)),NA())</f>
        <v>2.746192839459205E-2</v>
      </c>
      <c r="N2751" s="52">
        <f>IFERROR(_xll.qlIndexFixing(Index6M,$H2751,TRUE,_xll.ohTrigger(RecalcTrigger,Trigger6M)),NA())</f>
        <v>2.8478266669964232E-2</v>
      </c>
      <c r="O2751" s="52">
        <f>IFERROR(_xll.qlIndexFixing(ONIndex6M,I2751,TRUE,_xll.ohTrigger(RecalcTrigger,Trigger6M)),NA())</f>
        <v>2.831642881317542E-2</v>
      </c>
      <c r="P2751" s="52">
        <f>IFERROR(_xll.qlIndexFixing(Index1Y,$H2751,TRUE,_xll.ohTrigger(RecalcTrigger,Trigger1Y)),NA())</f>
        <v>2.9847974360270771E-2</v>
      </c>
      <c r="Q2751" s="52">
        <f>IFERROR(_xll.qlIndexFixing(ONIndex1Y,I2751,TRUE,_xll.ohTrigger(RecalcTrigger,Trigger1Y)),NA())</f>
        <v>2.9489799613697798E-2</v>
      </c>
    </row>
    <row r="2752" spans="2:17" x14ac:dyDescent="0.2">
      <c r="B2752" s="46" t="s">
        <v>51</v>
      </c>
      <c r="D2752" s="49">
        <f>_xll.qlCalendarAdvance(LocalCalendar,$D2751,B2752,"f",FALSE)</f>
        <v>58615</v>
      </c>
      <c r="E2752" s="49">
        <f>_xll.qlInterestRateIndexValueDate(IndexON,D2752)</f>
        <v>58615</v>
      </c>
      <c r="F2752" s="52">
        <f>IFERROR(_xll.qlIndexFixing(IndexON,D2752,TRUE,_xll.ohTrigger(RecalcTrigger,TriggerON)),NA())</f>
        <v>2.5658916514554875E-2</v>
      </c>
      <c r="H2752" s="49">
        <f>_xll.qlCalendarAdvance(IborCalendar,$H2751,B2752,"f",FALSE)</f>
        <v>58600</v>
      </c>
      <c r="I2752" s="49">
        <f>_xll.qlInterestRateIndexValueDate(Index1M,$H2752)</f>
        <v>58602</v>
      </c>
      <c r="J2752" s="52">
        <f>IFERROR(_xll.qlIndexFixing(Index1M,$H2752,TRUE,_xll.ohTrigger(RecalcTrigger,Trigger1M)),NA())</f>
        <v>2.6339067348588596E-2</v>
      </c>
      <c r="K2752" s="52">
        <f>IFERROR(_xll.qlIndexFixing(ONIndex1M,I2752,TRUE,_xll.ohTrigger(RecalcTrigger,Trigger1M)),NA())</f>
        <v>2.6316323500203964E-2</v>
      </c>
      <c r="L2752" s="52">
        <f>IFERROR(_xll.qlIndexFixing(Index3M,H2752,TRUE,_xll.ohTrigger(RecalcTrigger,Trigger3M)),NA())</f>
        <v>2.7533419366245954E-2</v>
      </c>
      <c r="M2752" s="52">
        <f>IFERROR(_xll.qlIndexFixing(ONIndex3M,I2752,TRUE,_xll.ohTrigger(RecalcTrigger,Trigger3M)),NA())</f>
        <v>2.7458693018465041E-2</v>
      </c>
      <c r="N2752" s="52">
        <f>IFERROR(_xll.qlIndexFixing(Index6M,$H2752,TRUE,_xll.ohTrigger(RecalcTrigger,Trigger6M)),NA())</f>
        <v>2.8475110057548405E-2</v>
      </c>
      <c r="O2752" s="52">
        <f>IFERROR(_xll.qlIndexFixing(ONIndex6M,I2752,TRUE,_xll.ohTrigger(RecalcTrigger,Trigger6M)),NA())</f>
        <v>2.8313158496118263E-2</v>
      </c>
      <c r="P2752" s="52">
        <f>IFERROR(_xll.qlIndexFixing(Index1Y,$H2752,TRUE,_xll.ohTrigger(RecalcTrigger,Trigger1Y)),NA())</f>
        <v>2.9844796625105575E-2</v>
      </c>
      <c r="Q2752" s="52">
        <f>IFERROR(_xll.qlIndexFixing(ONIndex1Y,I2752,TRUE,_xll.ohTrigger(RecalcTrigger,Trigger1Y)),NA())</f>
        <v>2.9486370310376486E-2</v>
      </c>
    </row>
    <row r="2753" spans="2:17" x14ac:dyDescent="0.2">
      <c r="B2753" s="46" t="s">
        <v>51</v>
      </c>
      <c r="D2753" s="49">
        <f>_xll.qlCalendarAdvance(LocalCalendar,$D2752,B2753,"f",FALSE)</f>
        <v>58622</v>
      </c>
      <c r="E2753" s="49">
        <f>_xll.qlInterestRateIndexValueDate(IndexON,D2753)</f>
        <v>58622</v>
      </c>
      <c r="F2753" s="52">
        <f>IFERROR(_xll.qlIndexFixing(IndexON,D2753,TRUE,_xll.ohTrigger(RecalcTrigger,TriggerON)),NA())</f>
        <v>2.5657228110018693E-2</v>
      </c>
      <c r="H2753" s="49">
        <f>_xll.qlCalendarAdvance(IborCalendar,$H2752,B2753,"f",FALSE)</f>
        <v>58607</v>
      </c>
      <c r="I2753" s="49">
        <f>_xll.qlInterestRateIndexValueDate(Index1M,$H2753)</f>
        <v>58609</v>
      </c>
      <c r="J2753" s="52">
        <f>IFERROR(_xll.qlIndexFixing(Index1M,$H2753,TRUE,_xll.ohTrigger(RecalcTrigger,Trigger1M)),NA())</f>
        <v>2.6335877540595853E-2</v>
      </c>
      <c r="K2753" s="52">
        <f>IFERROR(_xll.qlIndexFixing(ONIndex1M,I2753,TRUE,_xll.ohTrigger(RecalcTrigger,Trigger1M)),NA())</f>
        <v>2.6313113886988759E-2</v>
      </c>
      <c r="L2753" s="52">
        <f>IFERROR(_xll.qlIndexFixing(Index3M,H2753,TRUE,_xll.ohTrigger(RecalcTrigger,Trigger3M)),NA())</f>
        <v>2.7530254028538356E-2</v>
      </c>
      <c r="M2753" s="52">
        <f>IFERROR(_xll.qlIndexFixing(ONIndex3M,I2753,TRUE,_xll.ohTrigger(RecalcTrigger,Trigger3M)),NA())</f>
        <v>2.745546989773473E-2</v>
      </c>
      <c r="N2753" s="52">
        <f>IFERROR(_xll.qlIndexFixing(Index6M,$H2753,TRUE,_xll.ohTrigger(RecalcTrigger,Trigger6M)),NA())</f>
        <v>2.8471965818058432E-2</v>
      </c>
      <c r="O2753" s="52">
        <f>IFERROR(_xll.qlIndexFixing(ONIndex6M,I2753,TRUE,_xll.ohTrigger(RecalcTrigger,Trigger6M)),NA())</f>
        <v>2.8309900371787933E-2</v>
      </c>
      <c r="P2753" s="52">
        <f>IFERROR(_xll.qlIndexFixing(Index1Y,$H2753,TRUE,_xll.ohTrigger(RecalcTrigger,Trigger1Y)),NA())</f>
        <v>2.9841632555678288E-2</v>
      </c>
      <c r="Q2753" s="52">
        <f>IFERROR(_xll.qlIndexFixing(ONIndex1Y,I2753,TRUE,_xll.ohTrigger(RecalcTrigger,Trigger1Y)),NA())</f>
        <v>2.9482954263251315E-2</v>
      </c>
    </row>
    <row r="2754" spans="2:17" x14ac:dyDescent="0.2">
      <c r="B2754" s="46" t="s">
        <v>51</v>
      </c>
      <c r="D2754" s="49">
        <f>_xll.qlCalendarAdvance(LocalCalendar,$D2753,B2754,"f",FALSE)</f>
        <v>58629</v>
      </c>
      <c r="E2754" s="49">
        <f>_xll.qlInterestRateIndexValueDate(IndexON,D2754)</f>
        <v>58629</v>
      </c>
      <c r="F2754" s="52">
        <f>IFERROR(_xll.qlIndexFixing(IndexON,D2754,TRUE,_xll.ohTrigger(RecalcTrigger,TriggerON)),NA())</f>
        <v>2.5655546170950672E-2</v>
      </c>
      <c r="H2754" s="49">
        <f>_xll.qlCalendarAdvance(IborCalendar,$H2753,B2754,"f",FALSE)</f>
        <v>58614</v>
      </c>
      <c r="I2754" s="49">
        <f>_xll.qlInterestRateIndexValueDate(Index1M,$H2754)</f>
        <v>58616</v>
      </c>
      <c r="J2754" s="52">
        <f>IFERROR(_xll.qlIndexFixing(Index1M,$H2754,TRUE,_xll.ohTrigger(RecalcTrigger,Trigger1M)),NA())</f>
        <v>2.6332699965028183E-2</v>
      </c>
      <c r="K2754" s="52">
        <f>IFERROR(_xll.qlIndexFixing(ONIndex1M,I2754,TRUE,_xll.ohTrigger(RecalcTrigger,Trigger1M)),NA())</f>
        <v>2.6309916477771367E-2</v>
      </c>
      <c r="L2754" s="52">
        <f>IFERROR(_xll.qlIndexFixing(Index3M,H2754,TRUE,_xll.ohTrigger(RecalcTrigger,Trigger3M)),NA())</f>
        <v>2.7527101033856492E-2</v>
      </c>
      <c r="M2754" s="52">
        <f>IFERROR(_xll.qlIndexFixing(ONIndex3M,I2754,TRUE,_xll.ohTrigger(RecalcTrigger,Trigger3M)),NA())</f>
        <v>2.7452259032001436E-2</v>
      </c>
      <c r="N2754" s="52">
        <f>IFERROR(_xll.qlIndexFixing(Index6M,$H2754,TRUE,_xll.ohTrigger(RecalcTrigger,Trigger6M)),NA())</f>
        <v>2.8473339578336105E-2</v>
      </c>
      <c r="O2754" s="52">
        <f>IFERROR(_xll.qlIndexFixing(ONIndex6M,I2754,TRUE,_xll.ohTrigger(RecalcTrigger,Trigger6M)),NA())</f>
        <v>2.8306654439864687E-2</v>
      </c>
      <c r="P2754" s="52">
        <f>IFERROR(_xll.qlIndexFixing(Index1Y,$H2754,TRUE,_xll.ohTrigger(RecalcTrigger,Trigger1Y)),NA())</f>
        <v>2.9838482151861235E-2</v>
      </c>
      <c r="Q2754" s="52">
        <f>IFERROR(_xll.qlIndexFixing(ONIndex1Y,I2754,TRUE,_xll.ohTrigger(RecalcTrigger,Trigger1Y)),NA())</f>
        <v>2.9479551471842669E-2</v>
      </c>
    </row>
    <row r="2755" spans="2:17" x14ac:dyDescent="0.2">
      <c r="B2755" s="46" t="s">
        <v>51</v>
      </c>
      <c r="D2755" s="49">
        <f>_xll.qlCalendarAdvance(LocalCalendar,$D2754,B2755,"f",FALSE)</f>
        <v>58636</v>
      </c>
      <c r="E2755" s="49">
        <f>_xll.qlInterestRateIndexValueDate(IndexON,D2755)</f>
        <v>58636</v>
      </c>
      <c r="F2755" s="52">
        <f>IFERROR(_xll.qlIndexFixing(IndexON,D2755,TRUE,_xll.ohTrigger(RecalcTrigger,TriggerON)),NA())</f>
        <v>2.5653870697510683E-2</v>
      </c>
      <c r="H2755" s="49">
        <f>_xll.qlCalendarAdvance(IborCalendar,$H2754,B2755,"f",FALSE)</f>
        <v>58621</v>
      </c>
      <c r="I2755" s="49">
        <f>_xll.qlInterestRateIndexValueDate(Index1M,$H2755)</f>
        <v>58623</v>
      </c>
      <c r="J2755" s="52">
        <f>IFERROR(_xll.qlIndexFixing(Index1M,$H2755,TRUE,_xll.ohTrigger(RecalcTrigger,Trigger1M)),NA())</f>
        <v>2.6329534621870598E-2</v>
      </c>
      <c r="K2755" s="52">
        <f>IFERROR(_xll.qlIndexFixing(ONIndex1M,I2755,TRUE,_xll.ohTrigger(RecalcTrigger,Trigger1M)),NA())</f>
        <v>2.6306731272152106E-2</v>
      </c>
      <c r="L2755" s="52">
        <f>IFERROR(_xll.qlIndexFixing(Index3M,H2755,TRUE,_xll.ohTrigger(RecalcTrigger,Trigger3M)),NA())</f>
        <v>2.7523960382170819E-2</v>
      </c>
      <c r="M2755" s="52">
        <f>IFERROR(_xll.qlIndexFixing(ONIndex3M,I2755,TRUE,_xll.ohTrigger(RecalcTrigger,Trigger3M)),NA())</f>
        <v>2.7449060421504967E-2</v>
      </c>
      <c r="N2755" s="52">
        <f>IFERROR(_xll.qlIndexFixing(Index6M,$H2755,TRUE,_xll.ohTrigger(RecalcTrigger,Trigger6M)),NA())</f>
        <v>2.8469321298605223E-2</v>
      </c>
      <c r="O2755" s="52">
        <f>IFERROR(_xll.qlIndexFixing(ONIndex6M,I2755,TRUE,_xll.ohTrigger(RecalcTrigger,Trigger6M)),NA())</f>
        <v>2.8303420700268589E-2</v>
      </c>
      <c r="P2755" s="52">
        <f>IFERROR(_xll.qlIndexFixing(Index1Y,$H2755,TRUE,_xll.ohTrigger(RecalcTrigger,Trigger1Y)),NA())</f>
        <v>2.9835345413527614E-2</v>
      </c>
      <c r="Q2755" s="52">
        <f>IFERROR(_xll.qlIndexFixing(ONIndex1Y,I2755,TRUE,_xll.ohTrigger(RecalcTrigger,Trigger1Y)),NA())</f>
        <v>2.9476161936310419E-2</v>
      </c>
    </row>
    <row r="2756" spans="2:17" x14ac:dyDescent="0.2">
      <c r="B2756" s="46" t="s">
        <v>51</v>
      </c>
      <c r="D2756" s="49">
        <f>_xll.qlCalendarAdvance(LocalCalendar,$D2755,B2756,"f",FALSE)</f>
        <v>58643</v>
      </c>
      <c r="E2756" s="49">
        <f>_xll.qlInterestRateIndexValueDate(IndexON,D2756)</f>
        <v>58643</v>
      </c>
      <c r="F2756" s="52">
        <f>IFERROR(_xll.qlIndexFixing(IndexON,D2756,TRUE,_xll.ohTrigger(RecalcTrigger,TriggerON)),NA())</f>
        <v>2.5652201689299048E-2</v>
      </c>
      <c r="H2756" s="49">
        <f>_xll.qlCalendarAdvance(IborCalendar,$H2755,B2756,"f",FALSE)</f>
        <v>58628</v>
      </c>
      <c r="I2756" s="49">
        <f>_xll.qlInterestRateIndexValueDate(Index1M,$H2756)</f>
        <v>58630</v>
      </c>
      <c r="J2756" s="52">
        <f>IFERROR(_xll.qlIndexFixing(Index1M,$H2756,TRUE,_xll.ohTrigger(RecalcTrigger,Trigger1M)),NA())</f>
        <v>2.6326381511123098E-2</v>
      </c>
      <c r="K2756" s="52">
        <f>IFERROR(_xll.qlIndexFixing(ONIndex1M,I2756,TRUE,_xll.ohTrigger(RecalcTrigger,Trigger1M)),NA())</f>
        <v>2.630355827069053E-2</v>
      </c>
      <c r="L2756" s="52">
        <f>IFERROR(_xll.qlIndexFixing(Index3M,H2756,TRUE,_xll.ohTrigger(RecalcTrigger,Trigger3M)),NA())</f>
        <v>2.7520832073450924E-2</v>
      </c>
      <c r="M2756" s="52">
        <f>IFERROR(_xll.qlIndexFixing(ONIndex3M,I2756,TRUE,_xll.ohTrigger(RecalcTrigger,Trigger3M)),NA())</f>
        <v>2.744587406632526E-2</v>
      </c>
      <c r="N2756" s="52">
        <f>IFERROR(_xll.qlIndexFixing(Index6M,$H2756,TRUE,_xll.ohTrigger(RecalcTrigger,Trigger6M)),NA())</f>
        <v>2.8465314224527281E-2</v>
      </c>
      <c r="O2756" s="52">
        <f>IFERROR(_xll.qlIndexFixing(ONIndex6M,I2756,TRUE,_xll.ohTrigger(RecalcTrigger,Trigger6M)),NA())</f>
        <v>2.8300199153319383E-2</v>
      </c>
      <c r="P2756" s="52">
        <f>IFERROR(_xll.qlIndexFixing(Index1Y,$H2756,TRUE,_xll.ohTrigger(RecalcTrigger,Trigger1Y)),NA())</f>
        <v>2.9832222340550617E-2</v>
      </c>
      <c r="Q2756" s="52">
        <f>IFERROR(_xll.qlIndexFixing(ONIndex1Y,I2756,TRUE,_xll.ohTrigger(RecalcTrigger,Trigger1Y)),NA())</f>
        <v>2.9472785656654565E-2</v>
      </c>
    </row>
    <row r="2757" spans="2:17" x14ac:dyDescent="0.2">
      <c r="B2757" s="46" t="s">
        <v>51</v>
      </c>
      <c r="D2757" s="49">
        <f>_xll.qlCalendarAdvance(LocalCalendar,$D2756,B2757,"f",FALSE)</f>
        <v>58650</v>
      </c>
      <c r="E2757" s="49">
        <f>_xll.qlInterestRateIndexValueDate(IndexON,D2757)</f>
        <v>58650</v>
      </c>
      <c r="F2757" s="52">
        <f>IFERROR(_xll.qlIndexFixing(IndexON,D2757,TRUE,_xll.ohTrigger(RecalcTrigger,TriggerON)),NA())</f>
        <v>2.5650539146795381E-2</v>
      </c>
      <c r="H2757" s="49">
        <f>_xll.qlCalendarAdvance(IborCalendar,$H2756,B2757,"f",FALSE)</f>
        <v>58635</v>
      </c>
      <c r="I2757" s="49">
        <f>_xll.qlInterestRateIndexValueDate(Index1M,$H2757)</f>
        <v>58637</v>
      </c>
      <c r="J2757" s="52">
        <f>IFERROR(_xll.qlIndexFixing(Index1M,$H2757,TRUE,_xll.ohTrigger(RecalcTrigger,Trigger1M)),NA())</f>
        <v>2.6323240632773193E-2</v>
      </c>
      <c r="K2757" s="52">
        <f>IFERROR(_xll.qlIndexFixing(ONIndex1M,I2757,TRUE,_xll.ohTrigger(RecalcTrigger,Trigger1M)),NA())</f>
        <v>2.630039747314683E-2</v>
      </c>
      <c r="L2757" s="52">
        <f>IFERROR(_xll.qlIndexFixing(Index3M,H2757,TRUE,_xll.ohTrigger(RecalcTrigger,Trigger3M)),NA())</f>
        <v>2.7517716107669007E-2</v>
      </c>
      <c r="M2757" s="52">
        <f>IFERROR(_xll.qlIndexFixing(ONIndex3M,I2757,TRUE,_xll.ohTrigger(RecalcTrigger,Trigger3M)),NA())</f>
        <v>2.7442699966462314E-2</v>
      </c>
      <c r="N2757" s="52">
        <f>IFERROR(_xll.qlIndexFixing(Index6M,$H2757,TRUE,_xll.ohTrigger(RecalcTrigger,Trigger6M)),NA())</f>
        <v>2.8463124553913085E-2</v>
      </c>
      <c r="O2757" s="52">
        <f>IFERROR(_xll.qlIndexFixing(ONIndex6M,I2757,TRUE,_xll.ohTrigger(RecalcTrigger,Trigger6M)),NA())</f>
        <v>2.8296989798697325E-2</v>
      </c>
      <c r="P2757" s="52">
        <f>IFERROR(_xll.qlIndexFixing(Index1Y,$H2757,TRUE,_xll.ohTrigger(RecalcTrigger,Trigger1Y)),NA())</f>
        <v>2.9829112932804321E-2</v>
      </c>
      <c r="Q2757" s="52">
        <f>IFERROR(_xll.qlIndexFixing(ONIndex1Y,I2757,TRUE,_xll.ohTrigger(RecalcTrigger,Trigger1Y)),NA())</f>
        <v>2.9469422632875109E-2</v>
      </c>
    </row>
    <row r="2758" spans="2:17" x14ac:dyDescent="0.2">
      <c r="B2758" s="46" t="s">
        <v>51</v>
      </c>
      <c r="D2758" s="49">
        <f>_xll.qlCalendarAdvance(LocalCalendar,$D2757,B2758,"f",FALSE)</f>
        <v>58657</v>
      </c>
      <c r="E2758" s="49">
        <f>_xll.qlInterestRateIndexValueDate(IndexON,D2758)</f>
        <v>58657</v>
      </c>
      <c r="F2758" s="52">
        <f>IFERROR(_xll.qlIndexFixing(IndexON,D2758,TRUE,_xll.ohTrigger(RecalcTrigger,TriggerON)),NA())</f>
        <v>2.5648883069360195E-2</v>
      </c>
      <c r="H2758" s="49">
        <f>_xll.qlCalendarAdvance(IborCalendar,$H2757,B2758,"f",FALSE)</f>
        <v>58642</v>
      </c>
      <c r="I2758" s="49">
        <f>_xll.qlInterestRateIndexValueDate(Index1M,$H2758)</f>
        <v>58644</v>
      </c>
      <c r="J2758" s="52">
        <f>IFERROR(_xll.qlIndexFixing(Index1M,$H2758,TRUE,_xll.ohTrigger(RecalcTrigger,Trigger1M)),NA())</f>
        <v>2.6320111986800898E-2</v>
      </c>
      <c r="K2758" s="52">
        <f>IFERROR(_xll.qlIndexFixing(ONIndex1M,I2758,TRUE,_xll.ohTrigger(RecalcTrigger,Trigger1M)),NA())</f>
        <v>2.6297248879281199E-2</v>
      </c>
      <c r="L2758" s="52">
        <f>IFERROR(_xll.qlIndexFixing(Index3M,H2758,TRUE,_xll.ohTrigger(RecalcTrigger,Trigger3M)),NA())</f>
        <v>2.7514612484796391E-2</v>
      </c>
      <c r="M2758" s="52">
        <f>IFERROR(_xll.qlIndexFixing(ONIndex3M,I2758,TRUE,_xll.ohTrigger(RecalcTrigger,Trigger3M)),NA())</f>
        <v>2.7439538121836193E-2</v>
      </c>
      <c r="N2758" s="52">
        <f>IFERROR(_xll.qlIndexFixing(Index6M,$H2758,TRUE,_xll.ohTrigger(RecalcTrigger,Trigger6M)),NA())</f>
        <v>2.8459140949572404E-2</v>
      </c>
      <c r="O2758" s="52">
        <f>IFERROR(_xll.qlIndexFixing(ONIndex6M,I2758,TRUE,_xll.ohTrigger(RecalcTrigger,Trigger6M)),NA())</f>
        <v>2.8293792636722159E-2</v>
      </c>
      <c r="P2758" s="52">
        <f>IFERROR(_xll.qlIndexFixing(Index1Y,$H2758,TRUE,_xll.ohTrigger(RecalcTrigger,Trigger1Y)),NA())</f>
        <v>2.9826017190163891E-2</v>
      </c>
      <c r="Q2758" s="52">
        <f>IFERROR(_xll.qlIndexFixing(ONIndex1Y,I2758,TRUE,_xll.ohTrigger(RecalcTrigger,Trigger1Y)),NA())</f>
        <v>2.946607286513192E-2</v>
      </c>
    </row>
    <row r="2759" spans="2:17" x14ac:dyDescent="0.2">
      <c r="B2759" s="46" t="s">
        <v>51</v>
      </c>
      <c r="D2759" s="49">
        <f>_xll.qlCalendarAdvance(LocalCalendar,$D2758,B2759,"f",FALSE)</f>
        <v>58664</v>
      </c>
      <c r="E2759" s="49">
        <f>_xll.qlInterestRateIndexValueDate(IndexON,D2759)</f>
        <v>58664</v>
      </c>
      <c r="F2759" s="52">
        <f>IFERROR(_xll.qlIndexFixing(IndexON,D2759,TRUE,_xll.ohTrigger(RecalcTrigger,TriggerON)),NA())</f>
        <v>2.5647233457632979E-2</v>
      </c>
      <c r="H2759" s="49">
        <f>_xll.qlCalendarAdvance(IborCalendar,$H2758,B2759,"f",FALSE)</f>
        <v>58649</v>
      </c>
      <c r="I2759" s="49">
        <f>_xll.qlInterestRateIndexValueDate(Index1M,$H2759)</f>
        <v>58651</v>
      </c>
      <c r="J2759" s="52">
        <f>IFERROR(_xll.qlIndexFixing(Index1M,$H2759,TRUE,_xll.ohTrigger(RecalcTrigger,Trigger1M)),NA())</f>
        <v>2.6317735296982843E-2</v>
      </c>
      <c r="K2759" s="52">
        <f>IFERROR(_xll.qlIndexFixing(ONIndex1M,I2759,TRUE,_xll.ohTrigger(RecalcTrigger,Trigger1M)),NA())</f>
        <v>2.6294112489333443E-2</v>
      </c>
      <c r="L2759" s="52">
        <f>IFERROR(_xll.qlIndexFixing(Index3M,H2759,TRUE,_xll.ohTrigger(RecalcTrigger,Trigger3M)),NA())</f>
        <v>2.7511521204800059E-2</v>
      </c>
      <c r="M2759" s="52">
        <f>IFERROR(_xll.qlIndexFixing(ONIndex3M,I2759,TRUE,_xll.ohTrigger(RecalcTrigger,Trigger3M)),NA())</f>
        <v>2.7436388532366962E-2</v>
      </c>
      <c r="N2759" s="52">
        <f>IFERROR(_xll.qlIndexFixing(Index6M,$H2759,TRUE,_xll.ohTrigger(RecalcTrigger,Trigger6M)),NA())</f>
        <v>2.8456072875459787E-2</v>
      </c>
      <c r="O2759" s="52">
        <f>IFERROR(_xll.qlIndexFixing(ONIndex6M,I2759,TRUE,_xll.ohTrigger(RecalcTrigger,Trigger6M)),NA())</f>
        <v>2.8290607667074141E-2</v>
      </c>
      <c r="P2759" s="52">
        <f>IFERROR(_xll.qlIndexFixing(Index1Y,$H2759,TRUE,_xll.ohTrigger(RecalcTrigger,Trigger1Y)),NA())</f>
        <v>2.9822935112503626E-2</v>
      </c>
      <c r="Q2759" s="52">
        <f>IFERROR(_xll.qlIndexFixing(ONIndex1Y,I2759,TRUE,_xll.ohTrigger(RecalcTrigger,Trigger1Y)),NA())</f>
        <v>2.9462736353025321E-2</v>
      </c>
    </row>
    <row r="2760" spans="2:17" x14ac:dyDescent="0.2">
      <c r="B2760" s="46" t="s">
        <v>51</v>
      </c>
      <c r="D2760" s="49">
        <f>_xll.qlCalendarAdvance(LocalCalendar,$D2759,B2760,"f",FALSE)</f>
        <v>58671</v>
      </c>
      <c r="E2760" s="49">
        <f>_xll.qlInterestRateIndexValueDate(IndexON,D2760)</f>
        <v>58671</v>
      </c>
      <c r="F2760" s="52">
        <f>IFERROR(_xll.qlIndexFixing(IndexON,D2760,TRUE,_xll.ohTrigger(RecalcTrigger,TriggerON)),NA())</f>
        <v>2.5645590311373923E-2</v>
      </c>
      <c r="H2760" s="49">
        <f>_xll.qlCalendarAdvance(IborCalendar,$H2759,B2760,"f",FALSE)</f>
        <v>58656</v>
      </c>
      <c r="I2760" s="49">
        <f>_xll.qlInterestRateIndexValueDate(Index1M,$H2760)</f>
        <v>58658</v>
      </c>
      <c r="J2760" s="52">
        <f>IFERROR(_xll.qlIndexFixing(Index1M,$H2760,TRUE,_xll.ohTrigger(RecalcTrigger,Trigger1M)),NA())</f>
        <v>2.6314631762905837E-2</v>
      </c>
      <c r="K2760" s="52">
        <f>IFERROR(_xll.qlIndexFixing(ONIndex1M,I2760,TRUE,_xll.ohTrigger(RecalcTrigger,Trigger1M)),NA())</f>
        <v>2.62909883033835E-2</v>
      </c>
      <c r="L2760" s="52">
        <f>IFERROR(_xll.qlIndexFixing(Index3M,H2760,TRUE,_xll.ohTrigger(RecalcTrigger,Trigger3M)),NA())</f>
        <v>2.7508442267653952E-2</v>
      </c>
      <c r="M2760" s="52">
        <f>IFERROR(_xll.qlIndexFixing(ONIndex3M,I2760,TRUE,_xll.ohTrigger(RecalcTrigger,Trigger3M)),NA())</f>
        <v>2.7433251198294428E-2</v>
      </c>
      <c r="N2760" s="52">
        <f>IFERROR(_xll.qlIndexFixing(Index6M,$H2760,TRUE,_xll.ohTrigger(RecalcTrigger,Trigger6M)),NA())</f>
        <v>2.8453017176848224E-2</v>
      </c>
      <c r="O2760" s="52">
        <f>IFERROR(_xll.qlIndexFixing(ONIndex6M,I2760,TRUE,_xll.ohTrigger(RecalcTrigger,Trigger6M)),NA())</f>
        <v>2.8287434889993079E-2</v>
      </c>
      <c r="P2760" s="52">
        <f>IFERROR(_xll.qlIndexFixing(Index1Y,$H2760,TRUE,_xll.ohTrigger(RecalcTrigger,Trigger1Y)),NA())</f>
        <v>2.9819866699700003E-2</v>
      </c>
      <c r="Q2760" s="52">
        <f>IFERROR(_xll.qlIndexFixing(ONIndex1Y,I2760,TRUE,_xll.ohTrigger(RecalcTrigger,Trigger1Y)),NA())</f>
        <v>2.9459413097034925E-2</v>
      </c>
    </row>
    <row r="2761" spans="2:17" x14ac:dyDescent="0.2">
      <c r="B2761" s="46" t="s">
        <v>51</v>
      </c>
      <c r="D2761" s="49">
        <f>_xll.qlCalendarAdvance(LocalCalendar,$D2760,B2761,"f",FALSE)</f>
        <v>58678</v>
      </c>
      <c r="E2761" s="49">
        <f>_xll.qlInterestRateIndexValueDate(IndexON,D2761)</f>
        <v>58678</v>
      </c>
      <c r="F2761" s="52">
        <f>IFERROR(_xll.qlIndexFixing(IndexON,D2761,TRUE,_xll.ohTrigger(RecalcTrigger,TriggerON)),NA())</f>
        <v>2.5643953630423155E-2</v>
      </c>
      <c r="H2761" s="49">
        <f>_xll.qlCalendarAdvance(IborCalendar,$H2760,B2761,"f",FALSE)</f>
        <v>58663</v>
      </c>
      <c r="I2761" s="49">
        <f>_xll.qlInterestRateIndexValueDate(Index1M,$H2761)</f>
        <v>58665</v>
      </c>
      <c r="J2761" s="52">
        <f>IFERROR(_xll.qlIndexFixing(Index1M,$H2761,TRUE,_xll.ohTrigger(RecalcTrigger,Trigger1M)),NA())</f>
        <v>2.6310799443104715E-2</v>
      </c>
      <c r="K2761" s="52">
        <f>IFERROR(_xll.qlIndexFixing(ONIndex1M,I2761,TRUE,_xll.ohTrigger(RecalcTrigger,Trigger1M)),NA())</f>
        <v>2.6287876321271497E-2</v>
      </c>
      <c r="L2761" s="52">
        <f>IFERROR(_xll.qlIndexFixing(Index3M,H2761,TRUE,_xll.ohTrigger(RecalcTrigger,Trigger3M)),NA())</f>
        <v>2.7505375673327653E-2</v>
      </c>
      <c r="M2761" s="52">
        <f>IFERROR(_xll.qlIndexFixing(ONIndex3M,I2761,TRUE,_xll.ohTrigger(RecalcTrigger,Trigger3M)),NA())</f>
        <v>2.7430126119218912E-2</v>
      </c>
      <c r="N2761" s="52">
        <f>IFERROR(_xll.qlIndexFixing(Index6M,$H2761,TRUE,_xll.ohTrigger(RecalcTrigger,Trigger6M)),NA())</f>
        <v>2.8449973853677549E-2</v>
      </c>
      <c r="O2761" s="52">
        <f>IFERROR(_xll.qlIndexFixing(ONIndex6M,I2761,TRUE,_xll.ohTrigger(RecalcTrigger,Trigger6M)),NA())</f>
        <v>2.8284274305399038E-2</v>
      </c>
      <c r="P2761" s="52">
        <f>IFERROR(_xll.qlIndexFixing(Index1Y,$H2761,TRUE,_xll.ohTrigger(RecalcTrigger,Trigger1Y)),NA())</f>
        <v>2.9816811951628414E-2</v>
      </c>
      <c r="Q2761" s="52">
        <f>IFERROR(_xll.qlIndexFixing(ONIndex1Y,I2761,TRUE,_xll.ohTrigger(RecalcTrigger,Trigger1Y)),NA())</f>
        <v>2.9456103096761055E-2</v>
      </c>
    </row>
    <row r="2762" spans="2:17" x14ac:dyDescent="0.2">
      <c r="B2762" s="46" t="s">
        <v>51</v>
      </c>
      <c r="D2762" s="49">
        <f>_xll.qlCalendarAdvance(LocalCalendar,$D2761,B2762,"f",FALSE)</f>
        <v>58685</v>
      </c>
      <c r="E2762" s="49">
        <f>_xll.qlInterestRateIndexValueDate(IndexON,D2762)</f>
        <v>58685</v>
      </c>
      <c r="F2762" s="52">
        <f>IFERROR(_xll.qlIndexFixing(IndexON,D2762,TRUE,_xll.ohTrigger(RecalcTrigger,TriggerON)),NA())</f>
        <v>2.5642323415020485E-2</v>
      </c>
      <c r="H2762" s="49">
        <f>_xll.qlCalendarAdvance(IborCalendar,$H2761,B2762,"f",FALSE)</f>
        <v>58670</v>
      </c>
      <c r="I2762" s="49">
        <f>_xll.qlInterestRateIndexValueDate(Index1M,$H2762)</f>
        <v>58672</v>
      </c>
      <c r="J2762" s="52">
        <f>IFERROR(_xll.qlIndexFixing(Index1M,$H2762,TRUE,_xll.ohTrigger(RecalcTrigger,Trigger1M)),NA())</f>
        <v>2.6307719726575418E-2</v>
      </c>
      <c r="K2762" s="52">
        <f>IFERROR(_xll.qlIndexFixing(ONIndex1M,I2762,TRUE,_xll.ohTrigger(RecalcTrigger,Trigger1M)),NA())</f>
        <v>2.6284776542997434E-2</v>
      </c>
      <c r="L2762" s="52">
        <f>IFERROR(_xll.qlIndexFixing(Index3M,H2762,TRUE,_xll.ohTrigger(RecalcTrigger,Trigger3M)),NA())</f>
        <v>2.7502321421795099E-2</v>
      </c>
      <c r="M2762" s="52">
        <f>IFERROR(_xll.qlIndexFixing(ONIndex3M,I2762,TRUE,_xll.ohTrigger(RecalcTrigger,Trigger3M)),NA())</f>
        <v>2.7427013295460156E-2</v>
      </c>
      <c r="N2762" s="52">
        <f>IFERROR(_xll.qlIndexFixing(Index6M,$H2762,TRUE,_xll.ohTrigger(RecalcTrigger,Trigger6M)),NA())</f>
        <v>2.8447849281821588E-2</v>
      </c>
      <c r="O2762" s="52">
        <f>IFERROR(_xll.qlIndexFixing(ONIndex6M,I2762,TRUE,_xll.ohTrigger(RecalcTrigger,Trigger6M)),NA())</f>
        <v>2.8281125913132144E-2</v>
      </c>
      <c r="P2762" s="52">
        <f>IFERROR(_xll.qlIndexFixing(Index1Y,$H2762,TRUE,_xll.ohTrigger(RecalcTrigger,Trigger1Y)),NA())</f>
        <v>2.9813770868166868E-2</v>
      </c>
      <c r="Q2762" s="52">
        <f>IFERROR(_xll.qlIndexFixing(ONIndex1Y,I2762,TRUE,_xll.ohTrigger(RecalcTrigger,Trigger1Y)),NA())</f>
        <v>2.9452806352443517E-2</v>
      </c>
    </row>
    <row r="2763" spans="2:17" x14ac:dyDescent="0.2">
      <c r="B2763" s="46" t="s">
        <v>51</v>
      </c>
      <c r="D2763" s="49">
        <f>_xll.qlCalendarAdvance(LocalCalendar,$D2762,B2763,"f",FALSE)</f>
        <v>58692</v>
      </c>
      <c r="E2763" s="49">
        <f>_xll.qlInterestRateIndexValueDate(IndexON,D2763)</f>
        <v>58692</v>
      </c>
      <c r="F2763" s="52">
        <f>IFERROR(_xll.qlIndexFixing(IndexON,D2763,TRUE,_xll.ohTrigger(RecalcTrigger,TriggerON)),NA())</f>
        <v>2.5640699665006039E-2</v>
      </c>
      <c r="H2763" s="49">
        <f>_xll.qlCalendarAdvance(IborCalendar,$H2762,B2763,"f",FALSE)</f>
        <v>58677</v>
      </c>
      <c r="I2763" s="49">
        <f>_xll.qlInterestRateIndexValueDate(Index1M,$H2763)</f>
        <v>58679</v>
      </c>
      <c r="J2763" s="52">
        <f>IFERROR(_xll.qlIndexFixing(Index1M,$H2763,TRUE,_xll.ohTrigger(RecalcTrigger,Trigger1M)),NA())</f>
        <v>2.630465224237627E-2</v>
      </c>
      <c r="K2763" s="52">
        <f>IFERROR(_xll.qlIndexFixing(ONIndex1M,I2763,TRUE,_xll.ohTrigger(RecalcTrigger,Trigger1M)),NA())</f>
        <v>2.6281688968481376E-2</v>
      </c>
      <c r="L2763" s="52">
        <f>IFERROR(_xll.qlIndexFixing(Index3M,H2763,TRUE,_xll.ohTrigger(RecalcTrigger,Trigger3M)),NA())</f>
        <v>2.7499279513024139E-2</v>
      </c>
      <c r="M2763" s="52">
        <f>IFERROR(_xll.qlIndexFixing(ONIndex3M,I2763,TRUE,_xll.ohTrigger(RecalcTrigger,Trigger3M)),NA())</f>
        <v>2.7423912727018163E-2</v>
      </c>
      <c r="N2763" s="52">
        <f>IFERROR(_xll.qlIndexFixing(Index6M,$H2763,TRUE,_xll.ohTrigger(RecalcTrigger,Trigger6M)),NA())</f>
        <v>2.8443924333431517E-2</v>
      </c>
      <c r="O2763" s="52">
        <f>IFERROR(_xll.qlIndexFixing(ONIndex6M,I2763,TRUE,_xll.ohTrigger(RecalcTrigger,Trigger6M)),NA())</f>
        <v>2.8277989713432206E-2</v>
      </c>
      <c r="P2763" s="52">
        <f>IFERROR(_xll.qlIndexFixing(Index1Y,$H2763,TRUE,_xll.ohTrigger(RecalcTrigger,Trigger1Y)),NA())</f>
        <v>2.9810743449191851E-2</v>
      </c>
      <c r="Q2763" s="52">
        <f>IFERROR(_xll.qlIndexFixing(ONIndex1Y,I2763,TRUE,_xll.ohTrigger(RecalcTrigger,Trigger1Y)),NA())</f>
        <v>2.9449522863922439E-2</v>
      </c>
    </row>
    <row r="2764" spans="2:17" x14ac:dyDescent="0.2">
      <c r="B2764" s="46" t="s">
        <v>51</v>
      </c>
      <c r="D2764" s="49">
        <f>_xll.qlCalendarAdvance(LocalCalendar,$D2763,B2764,"f",FALSE)</f>
        <v>58699</v>
      </c>
      <c r="E2764" s="49">
        <f>_xll.qlInterestRateIndexValueDate(IndexON,D2764)</f>
        <v>58699</v>
      </c>
      <c r="F2764" s="52">
        <f>IFERROR(_xll.qlIndexFixing(IndexON,D2764,TRUE,_xll.ohTrigger(RecalcTrigger,TriggerON)),NA())</f>
        <v>2.5639082380619627E-2</v>
      </c>
      <c r="H2764" s="49">
        <f>_xll.qlCalendarAdvance(IborCalendar,$H2763,B2764,"f",FALSE)</f>
        <v>58684</v>
      </c>
      <c r="I2764" s="49">
        <f>_xll.qlInterestRateIndexValueDate(Index1M,$H2764)</f>
        <v>58686</v>
      </c>
      <c r="J2764" s="52">
        <f>IFERROR(_xll.qlIndexFixing(Index1M,$H2764,TRUE,_xll.ohTrigger(RecalcTrigger,Trigger1M)),NA())</f>
        <v>2.630159699050727E-2</v>
      </c>
      <c r="K2764" s="52">
        <f>IFERROR(_xll.qlIndexFixing(ONIndex1M,I2764,TRUE,_xll.ohTrigger(RecalcTrigger,Trigger1M)),NA())</f>
        <v>2.6278613598123002E-2</v>
      </c>
      <c r="L2764" s="52">
        <f>IFERROR(_xll.qlIndexFixing(Index3M,H2764,TRUE,_xll.ohTrigger(RecalcTrigger,Trigger3M)),NA())</f>
        <v>2.7495416415369556E-2</v>
      </c>
      <c r="M2764" s="52">
        <f>IFERROR(_xll.qlIndexFixing(ONIndex3M,I2764,TRUE,_xll.ohTrigger(RecalcTrigger,Trigger3M)),NA())</f>
        <v>2.7420824413812994E-2</v>
      </c>
      <c r="N2764" s="52">
        <f>IFERROR(_xll.qlIndexFixing(Index6M,$H2764,TRUE,_xll.ohTrigger(RecalcTrigger,Trigger6M)),NA())</f>
        <v>2.8436381424506954E-2</v>
      </c>
      <c r="O2764" s="52">
        <f>IFERROR(_xll.qlIndexFixing(ONIndex6M,I2764,TRUE,_xll.ohTrigger(RecalcTrigger,Trigger6M)),NA())</f>
        <v>2.8274865706219288E-2</v>
      </c>
      <c r="P2764" s="52">
        <f>IFERROR(_xll.qlIndexFixing(Index1Y,$H2764,TRUE,_xll.ohTrigger(RecalcTrigger,Trigger1Y)),NA())</f>
        <v>2.9807729694581158E-2</v>
      </c>
      <c r="Q2764" s="52">
        <f>IFERROR(_xll.qlIndexFixing(ONIndex1Y,I2764,TRUE,_xll.ohTrigger(RecalcTrigger,Trigger1Y)),NA())</f>
        <v>2.9446252631277758E-2</v>
      </c>
    </row>
    <row r="2765" spans="2:17" x14ac:dyDescent="0.2">
      <c r="B2765" s="46" t="s">
        <v>51</v>
      </c>
      <c r="D2765" s="49">
        <f>_xll.qlCalendarAdvance(LocalCalendar,$D2764,B2765,"f",FALSE)</f>
        <v>58706</v>
      </c>
      <c r="E2765" s="49">
        <f>_xll.qlInterestRateIndexValueDate(IndexON,D2765)</f>
        <v>58706</v>
      </c>
      <c r="F2765" s="52">
        <f>IFERROR(_xll.qlIndexFixing(IndexON,D2765,TRUE,_xll.ohTrigger(RecalcTrigger,TriggerON)),NA())</f>
        <v>2.5637471561381631E-2</v>
      </c>
      <c r="H2765" s="49">
        <f>_xll.qlCalendarAdvance(IborCalendar,$H2764,B2765,"f",FALSE)</f>
        <v>58691</v>
      </c>
      <c r="I2765" s="49">
        <f>_xll.qlInterestRateIndexValueDate(Index1M,$H2765)</f>
        <v>58693</v>
      </c>
      <c r="J2765" s="52">
        <f>IFERROR(_xll.qlIndexFixing(Index1M,$H2765,TRUE,_xll.ohTrigger(RecalcTrigger,Trigger1M)),NA())</f>
        <v>2.6299297591407207E-2</v>
      </c>
      <c r="K2765" s="52">
        <f>IFERROR(_xll.qlIndexFixing(ONIndex1M,I2765,TRUE,_xll.ohTrigger(RecalcTrigger,Trigger1M)),NA())</f>
        <v>2.627555043136276E-2</v>
      </c>
      <c r="L2765" s="52">
        <f>IFERROR(_xll.qlIndexFixing(Index3M,H2765,TRUE,_xll.ohTrigger(RecalcTrigger,Trigger3M)),NA())</f>
        <v>2.7492398540113486E-2</v>
      </c>
      <c r="M2765" s="52">
        <f>IFERROR(_xll.qlIndexFixing(ONIndex3M,I2765,TRUE,_xll.ohTrigger(RecalcTrigger,Trigger3M)),NA())</f>
        <v>2.7417748355764715E-2</v>
      </c>
      <c r="N2765" s="52">
        <f>IFERROR(_xll.qlIndexFixing(Index6M,$H2765,TRUE,_xll.ohTrigger(RecalcTrigger,Trigger6M)),NA())</f>
        <v>2.8433384358324983E-2</v>
      </c>
      <c r="O2765" s="52">
        <f>IFERROR(_xll.qlIndexFixing(ONIndex6M,I2765,TRUE,_xll.ohTrigger(RecalcTrigger,Trigger6M)),NA())</f>
        <v>2.8271753891413454E-2</v>
      </c>
      <c r="P2765" s="52">
        <f>IFERROR(_xll.qlIndexFixing(Index1Y,$H2765,TRUE,_xll.ohTrigger(RecalcTrigger,Trigger1Y)),NA())</f>
        <v>2.98047296042139E-2</v>
      </c>
      <c r="Q2765" s="52">
        <f>IFERROR(_xll.qlIndexFixing(ONIndex1Y,I2765,TRUE,_xll.ohTrigger(RecalcTrigger,Trigger1Y)),NA())</f>
        <v>2.944299565458941E-2</v>
      </c>
    </row>
    <row r="2766" spans="2:17" x14ac:dyDescent="0.2">
      <c r="B2766" s="46" t="s">
        <v>51</v>
      </c>
      <c r="D2766" s="49">
        <f>_xll.qlCalendarAdvance(LocalCalendar,$D2765,B2766,"f",FALSE)</f>
        <v>58713</v>
      </c>
      <c r="E2766" s="49">
        <f>_xll.qlInterestRateIndexValueDate(IndexON,D2766)</f>
        <v>58713</v>
      </c>
      <c r="F2766" s="52">
        <f>IFERROR(_xll.qlIndexFixing(IndexON,D2766,TRUE,_xll.ohTrigger(RecalcTrigger,TriggerON)),NA())</f>
        <v>2.563586720793154E-2</v>
      </c>
      <c r="H2766" s="49">
        <f>_xll.qlCalendarAdvance(IborCalendar,$H2765,B2766,"f",FALSE)</f>
        <v>58698</v>
      </c>
      <c r="I2766" s="49">
        <f>_xll.qlInterestRateIndexValueDate(Index1M,$H2766)</f>
        <v>58700</v>
      </c>
      <c r="J2766" s="52">
        <f>IFERROR(_xll.qlIndexFixing(Index1M,$H2766,TRUE,_xll.ohTrigger(RecalcTrigger,Trigger1M)),NA())</f>
        <v>2.6295523183694769E-2</v>
      </c>
      <c r="K2766" s="52">
        <f>IFERROR(_xll.qlIndexFixing(ONIndex1M,I2766,TRUE,_xll.ohTrigger(RecalcTrigger,Trigger1M)),NA())</f>
        <v>2.627249946860033E-2</v>
      </c>
      <c r="L2766" s="52">
        <f>IFERROR(_xll.qlIndexFixing(Index3M,H2766,TRUE,_xll.ohTrigger(RecalcTrigger,Trigger3M)),NA())</f>
        <v>2.7489393006571005E-2</v>
      </c>
      <c r="M2766" s="52">
        <f>IFERROR(_xll.qlIndexFixing(ONIndex3M,I2766,TRUE,_xll.ohTrigger(RecalcTrigger,Trigger3M)),NA())</f>
        <v>2.7414684552953261E-2</v>
      </c>
      <c r="N2766" s="52">
        <f>IFERROR(_xll.qlIndexFixing(Index6M,$H2766,TRUE,_xll.ohTrigger(RecalcTrigger,Trigger6M)),NA())</f>
        <v>2.8430399662345993E-2</v>
      </c>
      <c r="O2766" s="52">
        <f>IFERROR(_xll.qlIndexFixing(ONIndex6M,I2766,TRUE,_xll.ohTrigger(RecalcTrigger,Trigger6M)),NA())</f>
        <v>2.8268654269014704E-2</v>
      </c>
      <c r="P2766" s="52">
        <f>IFERROR(_xll.qlIndexFixing(Index1Y,$H2766,TRUE,_xll.ohTrigger(RecalcTrigger,Trigger1Y)),NA())</f>
        <v>2.9801743177968753E-2</v>
      </c>
      <c r="Q2766" s="52">
        <f>IFERROR(_xll.qlIndexFixing(ONIndex1Y,I2766,TRUE,_xll.ohTrigger(RecalcTrigger,Trigger1Y)),NA())</f>
        <v>2.9439751933697522E-2</v>
      </c>
    </row>
    <row r="2767" spans="2:17" x14ac:dyDescent="0.2">
      <c r="B2767" s="46" t="s">
        <v>51</v>
      </c>
      <c r="D2767" s="49">
        <f>_xll.qlCalendarAdvance(LocalCalendar,$D2766,B2767,"f",FALSE)</f>
        <v>58720</v>
      </c>
      <c r="E2767" s="49">
        <f>_xll.qlInterestRateIndexValueDate(IndexON,D2767)</f>
        <v>58720</v>
      </c>
      <c r="F2767" s="52">
        <f>IFERROR(_xll.qlIndexFixing(IndexON,D2767,TRUE,_xll.ohTrigger(RecalcTrigger,TriggerON)),NA())</f>
        <v>2.5634269319709801E-2</v>
      </c>
      <c r="H2767" s="49">
        <f>_xll.qlCalendarAdvance(IborCalendar,$H2766,B2767,"f",FALSE)</f>
        <v>58705</v>
      </c>
      <c r="I2767" s="49">
        <f>_xll.qlInterestRateIndexValueDate(Index1M,$H2767)</f>
        <v>58707</v>
      </c>
      <c r="J2767" s="52">
        <f>IFERROR(_xll.qlIndexFixing(Index1M,$H2767,TRUE,_xll.ohTrigger(RecalcTrigger,Trigger1M)),NA())</f>
        <v>2.629250462873628E-2</v>
      </c>
      <c r="K2767" s="52">
        <f>IFERROR(_xll.qlIndexFixing(ONIndex1M,I2767,TRUE,_xll.ohTrigger(RecalcTrigger,Trigger1M)),NA())</f>
        <v>2.6269460709755776E-2</v>
      </c>
      <c r="L2767" s="52">
        <f>IFERROR(_xll.qlIndexFixing(Index3M,H2767,TRUE,_xll.ohTrigger(RecalcTrigger,Trigger3M)),NA())</f>
        <v>2.7486399814719266E-2</v>
      </c>
      <c r="M2767" s="52">
        <f>IFERROR(_xll.qlIndexFixing(ONIndex3M,I2767,TRUE,_xll.ohTrigger(RecalcTrigger,Trigger3M)),NA())</f>
        <v>2.7411633005458569E-2</v>
      </c>
      <c r="N2767" s="52">
        <f>IFERROR(_xll.qlIndexFixing(Index6M,$H2767,TRUE,_xll.ohTrigger(RecalcTrigger,Trigger6M)),NA())</f>
        <v>2.8427427336514342E-2</v>
      </c>
      <c r="O2767" s="52">
        <f>IFERROR(_xll.qlIndexFixing(ONIndex6M,I2767,TRUE,_xll.ohTrigger(RecalcTrigger,Trigger6M)),NA())</f>
        <v>2.826556683918291E-2</v>
      </c>
      <c r="P2767" s="52">
        <f>IFERROR(_xll.qlIndexFixing(Index1Y,$H2767,TRUE,_xll.ohTrigger(RecalcTrigger,Trigger1Y)),NA())</f>
        <v>2.979877041572504E-2</v>
      </c>
      <c r="Q2767" s="52">
        <f>IFERROR(_xll.qlIndexFixing(ONIndex1Y,I2767,TRUE,_xll.ohTrigger(RecalcTrigger,Trigger1Y)),NA())</f>
        <v>2.9436521468761967E-2</v>
      </c>
    </row>
    <row r="2768" spans="2:17" x14ac:dyDescent="0.2">
      <c r="B2768" s="46" t="s">
        <v>51</v>
      </c>
      <c r="D2768" s="49">
        <f>_xll.qlCalendarAdvance(LocalCalendar,$D2767,B2768,"f",FALSE)</f>
        <v>58727</v>
      </c>
      <c r="E2768" s="49">
        <f>_xll.qlInterestRateIndexValueDate(IndexON,D2768)</f>
        <v>58727</v>
      </c>
      <c r="F2768" s="52">
        <f>IFERROR(_xll.qlIndexFixing(IndexON,D2768,TRUE,_xll.ohTrigger(RecalcTrigger,TriggerON)),NA())</f>
        <v>2.5632677896876288E-2</v>
      </c>
      <c r="H2768" s="49">
        <f>_xll.qlCalendarAdvance(IborCalendar,$H2767,B2768,"f",FALSE)</f>
        <v>58712</v>
      </c>
      <c r="I2768" s="49">
        <f>_xll.qlInterestRateIndexValueDate(Index1M,$H2768)</f>
        <v>58714</v>
      </c>
      <c r="J2768" s="52">
        <f>IFERROR(_xll.qlIndexFixing(Index1M,$H2768,TRUE,_xll.ohTrigger(RecalcTrigger,Trigger1M)),NA())</f>
        <v>2.6287262154592601E-2</v>
      </c>
      <c r="K2768" s="52">
        <f>IFERROR(_xll.qlIndexFixing(ONIndex1M,I2768,TRUE,_xll.ohTrigger(RecalcTrigger,Trigger1M)),NA())</f>
        <v>2.6266434154749163E-2</v>
      </c>
      <c r="L2768" s="52">
        <f>IFERROR(_xll.qlIndexFixing(Index3M,H2768,TRUE,_xll.ohTrigger(RecalcTrigger,Trigger3M)),NA())</f>
        <v>2.7483418964526652E-2</v>
      </c>
      <c r="M2768" s="52">
        <f>IFERROR(_xll.qlIndexFixing(ONIndex3M,I2768,TRUE,_xll.ohTrigger(RecalcTrigger,Trigger3M)),NA())</f>
        <v>2.7408593713280638E-2</v>
      </c>
      <c r="N2768" s="52">
        <f>IFERROR(_xll.qlIndexFixing(Index6M,$H2768,TRUE,_xll.ohTrigger(RecalcTrigger,Trigger6M)),NA())</f>
        <v>2.8425377104156359E-2</v>
      </c>
      <c r="O2768" s="52">
        <f>IFERROR(_xll.qlIndexFixing(ONIndex6M,I2768,TRUE,_xll.ohTrigger(RecalcTrigger,Trigger6M)),NA())</f>
        <v>2.8262491601838136E-2</v>
      </c>
      <c r="P2768" s="52">
        <f>IFERROR(_xll.qlIndexFixing(Index1Y,$H2768,TRUE,_xll.ohTrigger(RecalcTrigger,Trigger1Y)),NA())</f>
        <v>2.9795811317363408E-2</v>
      </c>
      <c r="Q2768" s="52">
        <f>IFERROR(_xll.qlIndexFixing(ONIndex1Y,I2768,TRUE,_xll.ohTrigger(RecalcTrigger,Trigger1Y)),NA())</f>
        <v>2.9433304259702808E-2</v>
      </c>
    </row>
    <row r="2769" spans="2:17" x14ac:dyDescent="0.2">
      <c r="B2769" s="46" t="s">
        <v>51</v>
      </c>
      <c r="D2769" s="49">
        <f>_xll.qlCalendarAdvance(LocalCalendar,$D2768,B2769,"f",FALSE)</f>
        <v>58734</v>
      </c>
      <c r="E2769" s="49">
        <f>_xll.qlInterestRateIndexValueDate(IndexON,D2769)</f>
        <v>58734</v>
      </c>
      <c r="F2769" s="52">
        <f>IFERROR(_xll.qlIndexFixing(IndexON,D2769,TRUE,_xll.ohTrigger(RecalcTrigger,TriggerON)),NA())</f>
        <v>2.5631092939750744E-2</v>
      </c>
      <c r="H2769" s="49">
        <f>_xll.qlCalendarAdvance(IborCalendar,$H2768,B2769,"f",FALSE)</f>
        <v>58719</v>
      </c>
      <c r="I2769" s="49">
        <f>_xll.qlInterestRateIndexValueDate(Index1M,$H2769)</f>
        <v>58721</v>
      </c>
      <c r="J2769" s="52">
        <f>IFERROR(_xll.qlIndexFixing(Index1M,$H2769,TRUE,_xll.ohTrigger(RecalcTrigger,Trigger1M)),NA())</f>
        <v>2.6286504215667361E-2</v>
      </c>
      <c r="K2769" s="52">
        <f>IFERROR(_xll.qlIndexFixing(ONIndex1M,I2769,TRUE,_xll.ohTrigger(RecalcTrigger,Trigger1M)),NA())</f>
        <v>2.6263419803660426E-2</v>
      </c>
      <c r="L2769" s="52">
        <f>IFERROR(_xll.qlIndexFixing(Index3M,H2769,TRUE,_xll.ohTrigger(RecalcTrigger,Trigger3M)),NA())</f>
        <v>2.7481287256840077E-2</v>
      </c>
      <c r="M2769" s="52">
        <f>IFERROR(_xll.qlIndexFixing(ONIndex3M,I2769,TRUE,_xll.ohTrigger(RecalcTrigger,Trigger3M)),NA())</f>
        <v>2.7405566676099724E-2</v>
      </c>
      <c r="N2769" s="52">
        <f>IFERROR(_xll.qlIndexFixing(Index6M,$H2769,TRUE,_xll.ohTrigger(RecalcTrigger,Trigger6M)),NA())</f>
        <v>2.8422430171012692E-2</v>
      </c>
      <c r="O2769" s="52">
        <f>IFERROR(_xll.qlIndexFixing(ONIndex6M,I2769,TRUE,_xll.ohTrigger(RecalcTrigger,Trigger6M)),NA())</f>
        <v>2.8259428556900446E-2</v>
      </c>
      <c r="P2769" s="52">
        <f>IFERROR(_xll.qlIndexFixing(Index1Y,$H2769,TRUE,_xll.ohTrigger(RecalcTrigger,Trigger1Y)),NA())</f>
        <v>2.9792865882764284E-2</v>
      </c>
      <c r="Q2769" s="52">
        <f>IFERROR(_xll.qlIndexFixing(ONIndex1Y,I2769,TRUE,_xll.ohTrigger(RecalcTrigger,Trigger1Y)),NA())</f>
        <v>2.943010030644011E-2</v>
      </c>
    </row>
    <row r="2770" spans="2:17" x14ac:dyDescent="0.2">
      <c r="B2770" s="46" t="s">
        <v>51</v>
      </c>
      <c r="D2770" s="49">
        <f>_xll.qlCalendarAdvance(LocalCalendar,$D2769,B2770,"f",FALSE)</f>
        <v>58741</v>
      </c>
      <c r="E2770" s="49">
        <f>_xll.qlInterestRateIndexValueDate(IndexON,D2770)</f>
        <v>58741</v>
      </c>
      <c r="F2770" s="52">
        <f>IFERROR(_xll.qlIndexFixing(IndexON,D2770,TRUE,_xll.ohTrigger(RecalcTrigger,TriggerON)),NA())</f>
        <v>2.5629514447933488E-2</v>
      </c>
      <c r="H2770" s="49">
        <f>_xll.qlCalendarAdvance(IborCalendar,$H2769,B2770,"f",FALSE)</f>
        <v>58726</v>
      </c>
      <c r="I2770" s="49">
        <f>_xll.qlInterestRateIndexValueDate(Index1M,$H2770)</f>
        <v>58728</v>
      </c>
      <c r="J2770" s="52">
        <f>IFERROR(_xll.qlIndexFixing(Index1M,$H2770,TRUE,_xll.ohTrigger(RecalcTrigger,Trigger1M)),NA())</f>
        <v>2.628352235753445E-2</v>
      </c>
      <c r="K2770" s="52">
        <f>IFERROR(_xll.qlIndexFixing(ONIndex1M,I2770,TRUE,_xll.ohTrigger(RecalcTrigger,Trigger1M)),NA())</f>
        <v>2.6260417656249757E-2</v>
      </c>
      <c r="L2770" s="52">
        <f>IFERROR(_xll.qlIndexFixing(Index3M,H2770,TRUE,_xll.ohTrigger(RecalcTrigger,Trigger3M)),NA())</f>
        <v>2.7478331746617433E-2</v>
      </c>
      <c r="M2770" s="52">
        <f>IFERROR(_xll.qlIndexFixing(ONIndex3M,I2770,TRUE,_xll.ohTrigger(RecalcTrigger,Trigger3M)),NA())</f>
        <v>2.7402551894235572E-2</v>
      </c>
      <c r="N2770" s="52">
        <f>IFERROR(_xll.qlIndexFixing(Index6M,$H2770,TRUE,_xll.ohTrigger(RecalcTrigger,Trigger6M)),NA())</f>
        <v>2.8419495608842726E-2</v>
      </c>
      <c r="O2770" s="52">
        <f>IFERROR(_xll.qlIndexFixing(ONIndex6M,I2770,TRUE,_xll.ohTrigger(RecalcTrigger,Trigger6M)),NA())</f>
        <v>2.8256377704449775E-2</v>
      </c>
      <c r="P2770" s="52">
        <f>IFERROR(_xll.qlIndexFixing(Index1Y,$H2770,TRUE,_xll.ohTrigger(RecalcTrigger,Trigger1Y)),NA())</f>
        <v>2.9789934111808962E-2</v>
      </c>
      <c r="Q2770" s="52">
        <f>IFERROR(_xll.qlIndexFixing(ONIndex1Y,I2770,TRUE,_xll.ohTrigger(RecalcTrigger,Trigger1Y)),NA())</f>
        <v>2.9426909609053808E-2</v>
      </c>
    </row>
    <row r="2771" spans="2:17" x14ac:dyDescent="0.2">
      <c r="B2771" s="46" t="s">
        <v>51</v>
      </c>
      <c r="D2771" s="49">
        <f>_xll.qlCalendarAdvance(LocalCalendar,$D2770,B2771,"f",FALSE)</f>
        <v>58748</v>
      </c>
      <c r="E2771" s="49">
        <f>_xll.qlInterestRateIndexValueDate(IndexON,D2771)</f>
        <v>58748</v>
      </c>
      <c r="F2771" s="52">
        <f>IFERROR(_xll.qlIndexFixing(IndexON,D2771,TRUE,_xll.ohTrigger(RecalcTrigger,TriggerON)),NA())</f>
        <v>2.5627942421424521E-2</v>
      </c>
      <c r="H2771" s="49">
        <f>_xll.qlCalendarAdvance(IborCalendar,$H2770,B2771,"f",FALSE)</f>
        <v>58733</v>
      </c>
      <c r="I2771" s="49">
        <f>_xll.qlInterestRateIndexValueDate(Index1M,$H2771)</f>
        <v>58735</v>
      </c>
      <c r="J2771" s="52">
        <f>IFERROR(_xll.qlIndexFixing(Index1M,$H2771,TRUE,_xll.ohTrigger(RecalcTrigger,Trigger1M)),NA())</f>
        <v>2.6280552731659246E-2</v>
      </c>
      <c r="K2771" s="52">
        <f>IFERROR(_xll.qlIndexFixing(ONIndex1M,I2771,TRUE,_xll.ohTrigger(RecalcTrigger,Trigger1M)),NA())</f>
        <v>2.6257427713076709E-2</v>
      </c>
      <c r="L2771" s="52">
        <f>IFERROR(_xll.qlIndexFixing(Index3M,H2771,TRUE,_xll.ohTrigger(RecalcTrigger,Trigger3M)),NA())</f>
        <v>2.747538857893482E-2</v>
      </c>
      <c r="M2771" s="52">
        <f>IFERROR(_xll.qlIndexFixing(ONIndex3M,I2771,TRUE,_xll.ohTrigger(RecalcTrigger,Trigger3M)),NA())</f>
        <v>2.7399549367848053E-2</v>
      </c>
      <c r="N2771" s="52">
        <f>IFERROR(_xll.qlIndexFixing(Index6M,$H2771,TRUE,_xll.ohTrigger(RecalcTrigger,Trigger6M)),NA())</f>
        <v>2.8416573417593308E-2</v>
      </c>
      <c r="O2771" s="52">
        <f>IFERROR(_xll.qlIndexFixing(ONIndex6M,I2771,TRUE,_xll.ohTrigger(RecalcTrigger,Trigger6M)),NA())</f>
        <v>2.8253339044486125E-2</v>
      </c>
      <c r="P2771" s="52">
        <f>IFERROR(_xll.qlIndexFixing(Index1Y,$H2771,TRUE,_xll.ohTrigger(RecalcTrigger,Trigger1Y)),NA())</f>
        <v>2.9787016004379406E-2</v>
      </c>
      <c r="Q2771" s="52">
        <f>IFERROR(_xll.qlIndexFixing(ONIndex1Y,I2771,TRUE,_xll.ohTrigger(RecalcTrigger,Trigger1Y)),NA())</f>
        <v>2.9423732167703776E-2</v>
      </c>
    </row>
    <row r="2772" spans="2:17" x14ac:dyDescent="0.2">
      <c r="B2772" s="46" t="s">
        <v>51</v>
      </c>
      <c r="D2772" s="49">
        <f>_xll.qlCalendarAdvance(LocalCalendar,$D2771,B2772,"f",FALSE)</f>
        <v>58755</v>
      </c>
      <c r="E2772" s="49">
        <f>_xll.qlInterestRateIndexValueDate(IndexON,D2772)</f>
        <v>58755</v>
      </c>
      <c r="F2772" s="52">
        <f>IFERROR(_xll.qlIndexFixing(IndexON,D2772,TRUE,_xll.ohTrigger(RecalcTrigger,TriggerON)),NA())</f>
        <v>2.562717738962661E-2</v>
      </c>
      <c r="H2772" s="49">
        <f>_xll.qlCalendarAdvance(IborCalendar,$H2771,B2772,"f",FALSE)</f>
        <v>58740</v>
      </c>
      <c r="I2772" s="49">
        <f>_xll.qlInterestRateIndexValueDate(Index1M,$H2772)</f>
        <v>58742</v>
      </c>
      <c r="J2772" s="52">
        <f>IFERROR(_xll.qlIndexFixing(Index1M,$H2772,TRUE,_xll.ohTrigger(RecalcTrigger,Trigger1M)),NA())</f>
        <v>2.6277595338029258E-2</v>
      </c>
      <c r="K2772" s="52">
        <f>IFERROR(_xll.qlIndexFixing(ONIndex1M,I2772,TRUE,_xll.ohTrigger(RecalcTrigger,Trigger1M)),NA())</f>
        <v>2.6254449973581728E-2</v>
      </c>
      <c r="L2772" s="52">
        <f>IFERROR(_xll.qlIndexFixing(Index3M,H2772,TRUE,_xll.ohTrigger(RecalcTrigger,Trigger3M)),NA())</f>
        <v>2.7472457753760966E-2</v>
      </c>
      <c r="M2772" s="52">
        <f>IFERROR(_xll.qlIndexFixing(ONIndex3M,I2772,TRUE,_xll.ohTrigger(RecalcTrigger,Trigger3M)),NA())</f>
        <v>2.7396559096377615E-2</v>
      </c>
      <c r="N2772" s="52">
        <f>IFERROR(_xll.qlIndexFixing(Index6M,$H2772,TRUE,_xll.ohTrigger(RecalcTrigger,Trigger6M)),NA())</f>
        <v>2.8413663597209541E-2</v>
      </c>
      <c r="O2772" s="52">
        <f>IFERROR(_xll.qlIndexFixing(ONIndex6M,I2772,TRUE,_xll.ohTrigger(RecalcTrigger,Trigger6M)),NA())</f>
        <v>2.8250312577009495E-2</v>
      </c>
      <c r="P2772" s="52">
        <f>IFERROR(_xll.qlIndexFixing(Index1Y,$H2772,TRUE,_xll.ohTrigger(RecalcTrigger,Trigger1Y)),NA())</f>
        <v>2.9784111560357131E-2</v>
      </c>
      <c r="Q2772" s="52">
        <f>IFERROR(_xll.qlIndexFixing(ONIndex1Y,I2772,TRUE,_xll.ohTrigger(RecalcTrigger,Trigger1Y)),NA())</f>
        <v>2.9420567982070267E-2</v>
      </c>
    </row>
    <row r="2773" spans="2:17" x14ac:dyDescent="0.2">
      <c r="B2773" s="46" t="s">
        <v>51</v>
      </c>
      <c r="D2773" s="49">
        <f>_xll.qlCalendarAdvance(LocalCalendar,$D2772,B2773,"f",FALSE)</f>
        <v>58762</v>
      </c>
      <c r="E2773" s="49">
        <f>_xll.qlInterestRateIndexValueDate(IndexON,D2773)</f>
        <v>58762</v>
      </c>
      <c r="F2773" s="52">
        <f>IFERROR(_xll.qlIndexFixing(IndexON,D2773,TRUE,_xll.ohTrigger(RecalcTrigger,TriggerON)),NA())</f>
        <v>2.5624817765130814E-2</v>
      </c>
      <c r="H2773" s="49">
        <f>_xll.qlCalendarAdvance(IborCalendar,$H2772,B2773,"f",FALSE)</f>
        <v>58747</v>
      </c>
      <c r="I2773" s="49">
        <f>_xll.qlInterestRateIndexValueDate(Index1M,$H2773)</f>
        <v>58749</v>
      </c>
      <c r="J2773" s="52">
        <f>IFERROR(_xll.qlIndexFixing(Index1M,$H2773,TRUE,_xll.ohTrigger(RecalcTrigger,Trigger1M)),NA())</f>
        <v>2.6274650176629499E-2</v>
      </c>
      <c r="K2773" s="52">
        <f>IFERROR(_xll.qlIndexFixing(ONIndex1M,I2773,TRUE,_xll.ohTrigger(RecalcTrigger,Trigger1M)),NA())</f>
        <v>2.6251484437764816E-2</v>
      </c>
      <c r="L2773" s="52">
        <f>IFERROR(_xll.qlIndexFixing(Index3M,H2773,TRUE,_xll.ohTrigger(RecalcTrigger,Trigger3M)),NA())</f>
        <v>2.7469539271069796E-2</v>
      </c>
      <c r="M2773" s="52">
        <f>IFERROR(_xll.qlIndexFixing(ONIndex3M,I2773,TRUE,_xll.ohTrigger(RecalcTrigger,Trigger3M)),NA())</f>
        <v>2.7393581080223939E-2</v>
      </c>
      <c r="N2773" s="52">
        <f>IFERROR(_xll.qlIndexFixing(Index6M,$H2773,TRUE,_xll.ohTrigger(RecalcTrigger,Trigger6M)),NA())</f>
        <v>2.8409853151587137E-2</v>
      </c>
      <c r="O2773" s="52">
        <f>IFERROR(_xll.qlIndexFixing(ONIndex6M,I2773,TRUE,_xll.ohTrigger(RecalcTrigger,Trigger6M)),NA())</f>
        <v>2.8247298301939949E-2</v>
      </c>
      <c r="P2773" s="52">
        <f>IFERROR(_xll.qlIndexFixing(Index1Y,$H2773,TRUE,_xll.ohTrigger(RecalcTrigger,Trigger1Y)),NA())</f>
        <v>2.9781220779626066E-2</v>
      </c>
      <c r="Q2773" s="52">
        <f>IFERROR(_xll.qlIndexFixing(ONIndex1Y,I2773,TRUE,_xll.ohTrigger(RecalcTrigger,Trigger1Y)),NA())</f>
        <v>2.9417417052313155E-2</v>
      </c>
    </row>
    <row r="2774" spans="2:17" x14ac:dyDescent="0.2">
      <c r="B2774" s="46" t="s">
        <v>51</v>
      </c>
      <c r="D2774" s="49">
        <f>_xll.qlCalendarAdvance(LocalCalendar,$D2773,B2774,"f",FALSE)</f>
        <v>58769</v>
      </c>
      <c r="E2774" s="49">
        <f>_xll.qlInterestRateIndexValueDate(IndexON,D2774)</f>
        <v>58769</v>
      </c>
      <c r="F2774" s="52">
        <f>IFERROR(_xll.qlIndexFixing(IndexON,D2774,TRUE,_xll.ohTrigger(RecalcTrigger,TriggerON)),NA())</f>
        <v>2.5624066366307652E-2</v>
      </c>
      <c r="H2774" s="49">
        <f>_xll.qlCalendarAdvance(IborCalendar,$H2773,B2774,"f",FALSE)</f>
        <v>58754</v>
      </c>
      <c r="I2774" s="49">
        <f>_xll.qlInterestRateIndexValueDate(Index1M,$H2774)</f>
        <v>58757</v>
      </c>
      <c r="J2774" s="52">
        <f>IFERROR(_xll.qlIndexFixing(Index1M,$H2774,TRUE,_xll.ohTrigger(RecalcTrigger,Trigger1M)),NA())</f>
        <v>2.6270549733780284E-2</v>
      </c>
      <c r="K2774" s="52">
        <f>IFERROR(_xll.qlIndexFixing(ONIndex1M,I2774,TRUE,_xll.ohTrigger(RecalcTrigger,Trigger1M)),NA())</f>
        <v>2.624960339369764E-2</v>
      </c>
      <c r="L2774" s="52">
        <f>IFERROR(_xll.qlIndexFixing(Index3M,H2774,TRUE,_xll.ohTrigger(RecalcTrigger,Trigger3M)),NA())</f>
        <v>2.7467899670078035E-2</v>
      </c>
      <c r="M2774" s="52">
        <f>IFERROR(_xll.qlIndexFixing(ONIndex3M,I2774,TRUE,_xll.ohTrigger(RecalcTrigger,Trigger3M)),NA())</f>
        <v>2.7391854233851376E-2</v>
      </c>
      <c r="N2774" s="52">
        <f>IFERROR(_xll.qlIndexFixing(Index6M,$H2774,TRUE,_xll.ohTrigger(RecalcTrigger,Trigger6M)),NA())</f>
        <v>2.8406556177002523E-2</v>
      </c>
      <c r="O2774" s="52">
        <f>IFERROR(_xll.qlIndexFixing(ONIndex6M,I2774,TRUE,_xll.ohTrigger(RecalcTrigger,Trigger6M)),NA())</f>
        <v>2.8245656672734043E-2</v>
      </c>
      <c r="P2774" s="52">
        <f>IFERROR(_xll.qlIndexFixing(Index1Y,$H2774,TRUE,_xll.ohTrigger(RecalcTrigger,Trigger1Y)),NA())</f>
        <v>2.9779979910856316E-2</v>
      </c>
      <c r="Q2774" s="52">
        <f>IFERROR(_xll.qlIndexFixing(ONIndex1Y,I2774,TRUE,_xll.ohTrigger(RecalcTrigger,Trigger1Y)),NA())</f>
        <v>2.9415788677358279E-2</v>
      </c>
    </row>
    <row r="2775" spans="2:17" x14ac:dyDescent="0.2">
      <c r="B2775" s="46" t="s">
        <v>51</v>
      </c>
      <c r="D2775" s="49">
        <f>_xll.qlCalendarAdvance(LocalCalendar,$D2774,B2775,"f",FALSE)</f>
        <v>58776</v>
      </c>
      <c r="E2775" s="49">
        <f>_xll.qlInterestRateIndexValueDate(IndexON,D2775)</f>
        <v>58776</v>
      </c>
      <c r="F2775" s="52">
        <f>IFERROR(_xll.qlIndexFixing(IndexON,D2775,TRUE,_xll.ohTrigger(RecalcTrigger,TriggerON)),NA())</f>
        <v>2.5621718970469942E-2</v>
      </c>
      <c r="H2775" s="49">
        <f>_xll.qlCalendarAdvance(IborCalendar,$H2774,B2775,"f",FALSE)</f>
        <v>58761</v>
      </c>
      <c r="I2775" s="49">
        <f>_xll.qlInterestRateIndexValueDate(Index1M,$H2775)</f>
        <v>58763</v>
      </c>
      <c r="J2775" s="52">
        <f>IFERROR(_xll.qlIndexFixing(Index1M,$H2775,TRUE,_xll.ohTrigger(RecalcTrigger,Trigger1M)),NA())</f>
        <v>2.6268796550515672E-2</v>
      </c>
      <c r="K2775" s="52">
        <f>IFERROR(_xll.qlIndexFixing(ONIndex1M,I2775,TRUE,_xll.ohTrigger(RecalcTrigger,Trigger1M)),NA())</f>
        <v>2.6245589978204364E-2</v>
      </c>
      <c r="L2775" s="52">
        <f>IFERROR(_xll.qlIndexFixing(Index3M,H2775,TRUE,_xll.ohTrigger(RecalcTrigger,Trigger3M)),NA())</f>
        <v>2.7463739333026045E-2</v>
      </c>
      <c r="M2775" s="52">
        <f>IFERROR(_xll.qlIndexFixing(ONIndex3M,I2775,TRUE,_xll.ohTrigger(RecalcTrigger,Trigger3M)),NA())</f>
        <v>2.7387661813786934E-2</v>
      </c>
      <c r="N2775" s="52">
        <f>IFERROR(_xll.qlIndexFixing(Index6M,$H2775,TRUE,_xll.ohTrigger(RecalcTrigger,Trigger6M)),NA())</f>
        <v>2.8404094048675447E-2</v>
      </c>
      <c r="O2775" s="52">
        <f>IFERROR(_xll.qlIndexFixing(ONIndex6M,I2775,TRUE,_xll.ohTrigger(RecalcTrigger,Trigger6M)),NA())</f>
        <v>2.8241306329261917E-2</v>
      </c>
      <c r="P2775" s="52">
        <f>IFERROR(_xll.qlIndexFixing(Index1Y,$H2775,TRUE,_xll.ohTrigger(RecalcTrigger,Trigger1Y)),NA())</f>
        <v>2.9775480207569996E-2</v>
      </c>
      <c r="Q2775" s="52">
        <f>IFERROR(_xll.qlIndexFixing(ONIndex1Y,I2775,TRUE,_xll.ohTrigger(RecalcTrigger,Trigger1Y)),NA())</f>
        <v>2.9411154960508057E-2</v>
      </c>
    </row>
    <row r="2776" spans="2:17" x14ac:dyDescent="0.2">
      <c r="B2776" s="46" t="s">
        <v>51</v>
      </c>
      <c r="D2776" s="49">
        <f>_xll.qlCalendarAdvance(LocalCalendar,$D2775,B2776,"f",FALSE)</f>
        <v>58783</v>
      </c>
      <c r="E2776" s="49">
        <f>_xll.qlInterestRateIndexValueDate(IndexON,D2776)</f>
        <v>58783</v>
      </c>
      <c r="F2776" s="52">
        <f>IFERROR(_xll.qlIndexFixing(IndexON,D2776,TRUE,_xll.ohTrigger(RecalcTrigger,TriggerON)),NA())</f>
        <v>2.5620179271381716E-2</v>
      </c>
      <c r="H2776" s="49">
        <f>_xll.qlCalendarAdvance(IborCalendar,$H2775,B2776,"f",FALSE)</f>
        <v>58768</v>
      </c>
      <c r="I2776" s="49">
        <f>_xll.qlInterestRateIndexValueDate(Index1M,$H2776)</f>
        <v>58771</v>
      </c>
      <c r="J2776" s="52">
        <f>IFERROR(_xll.qlIndexFixing(Index1M,$H2776,TRUE,_xll.ohTrigger(RecalcTrigger,Trigger1M)),NA())</f>
        <v>2.6266224534093784E-2</v>
      </c>
      <c r="K2776" s="52">
        <f>IFERROR(_xll.qlIndexFixing(ONIndex1M,I2776,TRUE,_xll.ohTrigger(RecalcTrigger,Trigger1M)),NA())</f>
        <v>2.6243739460571902E-2</v>
      </c>
      <c r="L2776" s="52">
        <f>IFERROR(_xll.qlIndexFixing(Index3M,H2776,TRUE,_xll.ohTrigger(RecalcTrigger,Trigger3M)),NA())</f>
        <v>2.7462130592597622E-2</v>
      </c>
      <c r="M2776" s="52">
        <f>IFERROR(_xll.qlIndexFixing(ONIndex3M,I2776,TRUE,_xll.ohTrigger(RecalcTrigger,Trigger3M)),NA())</f>
        <v>2.73859655849229E-2</v>
      </c>
      <c r="N2776" s="52">
        <f>IFERROR(_xll.qlIndexFixing(Index6M,$H2776,TRUE,_xll.ohTrigger(RecalcTrigger,Trigger6M)),NA())</f>
        <v>2.8400825347659513E-2</v>
      </c>
      <c r="O2776" s="52">
        <f>IFERROR(_xll.qlIndexFixing(ONIndex6M,I2776,TRUE,_xll.ohTrigger(RecalcTrigger,Trigger6M)),NA())</f>
        <v>2.8239695116845098E-2</v>
      </c>
      <c r="P2776" s="52">
        <f>IFERROR(_xll.qlIndexFixing(Index1Y,$H2776,TRUE,_xll.ohTrigger(RecalcTrigger,Trigger1Y)),NA())</f>
        <v>2.9774273542216359E-2</v>
      </c>
      <c r="Q2776" s="52">
        <f>IFERROR(_xll.qlIndexFixing(ONIndex1Y,I2776,TRUE,_xll.ohTrigger(RecalcTrigger,Trigger1Y)),NA())</f>
        <v>2.9409559654460793E-2</v>
      </c>
    </row>
    <row r="2777" spans="2:17" x14ac:dyDescent="0.2">
      <c r="B2777" s="46" t="s">
        <v>51</v>
      </c>
      <c r="D2777" s="49">
        <f>_xll.qlCalendarAdvance(LocalCalendar,$D2776,B2777,"f",FALSE)</f>
        <v>58790</v>
      </c>
      <c r="E2777" s="49">
        <f>_xll.qlInterestRateIndexValueDate(IndexON,D2777)</f>
        <v>58790</v>
      </c>
      <c r="F2777" s="52">
        <f>IFERROR(_xll.qlIndexFixing(IndexON,D2777,TRUE,_xll.ohTrigger(RecalcTrigger,TriggerON)),NA())</f>
        <v>2.561864603776165E-2</v>
      </c>
      <c r="H2777" s="49">
        <f>_xll.qlCalendarAdvance(IborCalendar,$H2776,B2777,"f",FALSE)</f>
        <v>58775</v>
      </c>
      <c r="I2777" s="49">
        <f>_xll.qlInterestRateIndexValueDate(Index1M,$H2777)</f>
        <v>58777</v>
      </c>
      <c r="J2777" s="52">
        <f>IFERROR(_xll.qlIndexFixing(Index1M,$H2777,TRUE,_xll.ohTrigger(RecalcTrigger,Trigger1M)),NA())</f>
        <v>2.6263743366076075E-2</v>
      </c>
      <c r="K2777" s="52">
        <f>IFERROR(_xll.qlIndexFixing(ONIndex1M,I2777,TRUE,_xll.ohTrigger(RecalcTrigger,Trigger1M)),NA())</f>
        <v>2.6239744334155546E-2</v>
      </c>
      <c r="L2777" s="52">
        <f>IFERROR(_xll.qlIndexFixing(Index3M,H2777,TRUE,_xll.ohTrigger(RecalcTrigger,Trigger3M)),NA())</f>
        <v>2.7456304707411228E-2</v>
      </c>
      <c r="M2777" s="52">
        <f>IFERROR(_xll.qlIndexFixing(ONIndex3M,I2777,TRUE,_xll.ohTrigger(RecalcTrigger,Trigger3M)),NA())</f>
        <v>2.7381791568057423E-2</v>
      </c>
      <c r="N2777" s="52">
        <f>IFERROR(_xll.qlIndexFixing(Index6M,$H2777,TRUE,_xll.ohTrigger(RecalcTrigger,Trigger6M)),NA())</f>
        <v>2.8399300056398291E-2</v>
      </c>
      <c r="O2777" s="52">
        <f>IFERROR(_xll.qlIndexFixing(ONIndex6M,I2777,TRUE,_xll.ohTrigger(RecalcTrigger,Trigger6M)),NA())</f>
        <v>2.8235363126212221E-2</v>
      </c>
      <c r="P2777" s="52">
        <f>IFERROR(_xll.qlIndexFixing(Index1Y,$H2777,TRUE,_xll.ohTrigger(RecalcTrigger,Trigger1Y)),NA())</f>
        <v>2.9769794287285038E-2</v>
      </c>
      <c r="Q2777" s="52">
        <f>IFERROR(_xll.qlIndexFixing(ONIndex1Y,I2777,TRUE,_xll.ohTrigger(RecalcTrigger,Trigger1Y)),NA())</f>
        <v>2.9404945892128609E-2</v>
      </c>
    </row>
    <row r="2778" spans="2:17" x14ac:dyDescent="0.2">
      <c r="B2778" s="46" t="s">
        <v>51</v>
      </c>
      <c r="D2778" s="49">
        <f>_xll.qlCalendarAdvance(LocalCalendar,$D2777,B2778,"f",FALSE)</f>
        <v>58797</v>
      </c>
      <c r="E2778" s="49">
        <f>_xll.qlInterestRateIndexValueDate(IndexON,D2778)</f>
        <v>58797</v>
      </c>
      <c r="F2778" s="52">
        <f>IFERROR(_xll.qlIndexFixing(IndexON,D2778,TRUE,_xll.ohTrigger(RecalcTrigger,TriggerON)),NA())</f>
        <v>2.5617119269529809E-2</v>
      </c>
      <c r="H2778" s="49">
        <f>_xll.qlCalendarAdvance(IborCalendar,$H2777,B2778,"f",FALSE)</f>
        <v>58782</v>
      </c>
      <c r="I2778" s="49">
        <f>_xll.qlInterestRateIndexValueDate(Index1M,$H2778)</f>
        <v>58784</v>
      </c>
      <c r="J2778" s="52">
        <f>IFERROR(_xll.qlIndexFixing(Index1M,$H2778,TRUE,_xll.ohTrigger(RecalcTrigger,Trigger1M)),NA())</f>
        <v>2.6260107852871806E-2</v>
      </c>
      <c r="K2778" s="52">
        <f>IFERROR(_xll.qlIndexFixing(ONIndex1M,I2778,TRUE,_xll.ohTrigger(RecalcTrigger,Trigger1M)),NA())</f>
        <v>2.6236839817848079E-2</v>
      </c>
      <c r="L2778" s="52">
        <f>IFERROR(_xll.qlIndexFixing(Index3M,H2778,TRUE,_xll.ohTrigger(RecalcTrigger,Trigger3M)),NA())</f>
        <v>2.7453446608018517E-2</v>
      </c>
      <c r="M2778" s="52">
        <f>IFERROR(_xll.qlIndexFixing(ONIndex3M,I2778,TRUE,_xll.ohTrigger(RecalcTrigger,Trigger3M)),NA())</f>
        <v>2.7378874828247746E-2</v>
      </c>
      <c r="N2778" s="52">
        <f>IFERROR(_xll.qlIndexFixing(Index6M,$H2778,TRUE,_xll.ohTrigger(RecalcTrigger,Trigger6M)),NA())</f>
        <v>2.8396464460086687E-2</v>
      </c>
      <c r="O2778" s="52">
        <f>IFERROR(_xll.qlIndexFixing(ONIndex6M,I2778,TRUE,_xll.ohTrigger(RecalcTrigger,Trigger6M)),NA())</f>
        <v>2.8232409813657711E-2</v>
      </c>
      <c r="P2778" s="52">
        <f>IFERROR(_xll.qlIndexFixing(Index1Y,$H2778,TRUE,_xll.ohTrigger(RecalcTrigger,Trigger1Y)),NA())</f>
        <v>2.9766971821270048E-2</v>
      </c>
      <c r="Q2778" s="52">
        <f>IFERROR(_xll.qlIndexFixing(ONIndex1Y,I2778,TRUE,_xll.ohTrigger(RecalcTrigger,Trigger1Y)),NA())</f>
        <v>2.940186124175348E-2</v>
      </c>
    </row>
    <row r="2779" spans="2:17" x14ac:dyDescent="0.2">
      <c r="B2779" s="46" t="s">
        <v>51</v>
      </c>
      <c r="D2779" s="49">
        <f>_xll.qlCalendarAdvance(LocalCalendar,$D2778,B2779,"f",FALSE)</f>
        <v>58804</v>
      </c>
      <c r="E2779" s="49">
        <f>_xll.qlInterestRateIndexValueDate(IndexON,D2779)</f>
        <v>58804</v>
      </c>
      <c r="F2779" s="52">
        <f>IFERROR(_xll.qlIndexFixing(IndexON,D2779,TRUE,_xll.ohTrigger(RecalcTrigger,TriggerON)),NA())</f>
        <v>2.5615598966766129E-2</v>
      </c>
      <c r="H2779" s="49">
        <f>_xll.qlCalendarAdvance(IborCalendar,$H2778,B2779,"f",FALSE)</f>
        <v>58789</v>
      </c>
      <c r="I2779" s="49">
        <f>_xll.qlInterestRateIndexValueDate(Index1M,$H2779)</f>
        <v>58791</v>
      </c>
      <c r="J2779" s="52">
        <f>IFERROR(_xll.qlIndexFixing(Index1M,$H2779,TRUE,_xll.ohTrigger(RecalcTrigger,Trigger1M)),NA())</f>
        <v>2.6257988925748196E-2</v>
      </c>
      <c r="K2779" s="52">
        <f>IFERROR(_xll.qlIndexFixing(ONIndex1M,I2779,TRUE,_xll.ohTrigger(RecalcTrigger,Trigger1M)),NA())</f>
        <v>2.6233947505378552E-2</v>
      </c>
      <c r="L2779" s="52">
        <f>IFERROR(_xll.qlIndexFixing(Index3M,H2779,TRUE,_xll.ohTrigger(RecalcTrigger,Trigger3M)),NA())</f>
        <v>2.7450600849029172E-2</v>
      </c>
      <c r="M2779" s="52">
        <f>IFERROR(_xll.qlIndexFixing(ONIndex3M,I2779,TRUE,_xll.ohTrigger(RecalcTrigger,Trigger3M)),NA())</f>
        <v>2.7375970343594958E-2</v>
      </c>
      <c r="N2779" s="52">
        <f>IFERROR(_xll.qlIndexFixing(Index6M,$H2779,TRUE,_xll.ohTrigger(RecalcTrigger,Trigger6M)),NA())</f>
        <v>2.8393641234268727E-2</v>
      </c>
      <c r="O2779" s="52">
        <f>IFERROR(_xll.qlIndexFixing(ONIndex6M,I2779,TRUE,_xll.ohTrigger(RecalcTrigger,Trigger6M)),NA())</f>
        <v>2.8229468693350412E-2</v>
      </c>
      <c r="P2779" s="52">
        <f>IFERROR(_xll.qlIndexFixing(Index1Y,$H2779,TRUE,_xll.ohTrigger(RecalcTrigger,Trigger1Y)),NA())</f>
        <v>2.9764163017854221E-2</v>
      </c>
      <c r="Q2779" s="52">
        <f>IFERROR(_xll.qlIndexFixing(ONIndex1Y,I2779,TRUE,_xll.ohTrigger(RecalcTrigger,Trigger1Y)),NA())</f>
        <v>2.9398789847334683E-2</v>
      </c>
    </row>
    <row r="2780" spans="2:17" x14ac:dyDescent="0.2">
      <c r="B2780" s="46" t="s">
        <v>51</v>
      </c>
      <c r="D2780" s="49">
        <f>_xll.qlCalendarAdvance(LocalCalendar,$D2779,B2780,"f",FALSE)</f>
        <v>58811</v>
      </c>
      <c r="E2780" s="49">
        <f>_xll.qlInterestRateIndexValueDate(IndexON,D2780)</f>
        <v>58811</v>
      </c>
      <c r="F2780" s="52">
        <f>IFERROR(_xll.qlIndexFixing(IndexON,D2780,TRUE,_xll.ohTrigger(RecalcTrigger,TriggerON)),NA())</f>
        <v>2.5614085129390674E-2</v>
      </c>
      <c r="H2780" s="49">
        <f>_xll.qlCalendarAdvance(IborCalendar,$H2779,B2780,"f",FALSE)</f>
        <v>58796</v>
      </c>
      <c r="I2780" s="49">
        <f>_xll.qlInterestRateIndexValueDate(Index1M,$H2780)</f>
        <v>58798</v>
      </c>
      <c r="J2780" s="52">
        <f>IFERROR(_xll.qlIndexFixing(Index1M,$H2780,TRUE,_xll.ohTrigger(RecalcTrigger,Trigger1M)),NA())</f>
        <v>2.6254376548690561E-2</v>
      </c>
      <c r="K2780" s="52">
        <f>IFERROR(_xll.qlIndexFixing(ONIndex1M,I2780,TRUE,_xll.ohTrigger(RecalcTrigger,Trigger1M)),NA())</f>
        <v>2.6234820454438257E-2</v>
      </c>
      <c r="L2780" s="52">
        <f>IFERROR(_xll.qlIndexFixing(Index3M,H2780,TRUE,_xll.ohTrigger(RecalcTrigger,Trigger3M)),NA())</f>
        <v>2.7447767430413883E-2</v>
      </c>
      <c r="M2780" s="52">
        <f>IFERROR(_xll.qlIndexFixing(ONIndex3M,I2780,TRUE,_xll.ohTrigger(RecalcTrigger,Trigger3M)),NA())</f>
        <v>2.7377252016576037E-2</v>
      </c>
      <c r="N2780" s="52">
        <f>IFERROR(_xll.qlIndexFixing(Index6M,$H2780,TRUE,_xll.ohTrigger(RecalcTrigger,Trigger6M)),NA())</f>
        <v>2.8390830378892576E-2</v>
      </c>
      <c r="O2780" s="52">
        <f>IFERROR(_xll.qlIndexFixing(ONIndex6M,I2780,TRUE,_xll.ohTrigger(RecalcTrigger,Trigger6M)),NA())</f>
        <v>2.8231030106775634E-2</v>
      </c>
      <c r="P2780" s="52">
        <f>IFERROR(_xll.qlIndexFixing(Index1Y,$H2780,TRUE,_xll.ohTrigger(RecalcTrigger,Trigger1Y)),NA())</f>
        <v>2.9761367876925206E-2</v>
      </c>
      <c r="Q2780" s="52">
        <f>IFERROR(_xll.qlIndexFixing(ONIndex1Y,I2780,TRUE,_xll.ohTrigger(RecalcTrigger,Trigger1Y)),NA())</f>
        <v>2.9400644089467853E-2</v>
      </c>
    </row>
    <row r="2781" spans="2:17" x14ac:dyDescent="0.2">
      <c r="B2781" s="46" t="s">
        <v>51</v>
      </c>
      <c r="D2781" s="49">
        <f>_xll.qlCalendarAdvance(LocalCalendar,$D2780,B2781,"f",FALSE)</f>
        <v>58818</v>
      </c>
      <c r="E2781" s="49">
        <f>_xll.qlInterestRateIndexValueDate(IndexON,D2781)</f>
        <v>58818</v>
      </c>
      <c r="F2781" s="52">
        <f>IFERROR(_xll.qlIndexFixing(IndexON,D2781,TRUE,_xll.ohTrigger(RecalcTrigger,TriggerON)),NA())</f>
        <v>2.5612577757563315E-2</v>
      </c>
      <c r="H2781" s="49">
        <f>_xll.qlCalendarAdvance(IborCalendar,$H2780,B2781,"f",FALSE)</f>
        <v>58804</v>
      </c>
      <c r="I2781" s="49">
        <f>_xll.qlInterestRateIndexValueDate(Index1M,$H2781)</f>
        <v>58810</v>
      </c>
      <c r="J2781" s="52">
        <f>IFERROR(_xll.qlIndexFixing(Index1M,$H2781,TRUE,_xll.ohTrigger(RecalcTrigger,Trigger1M)),NA())</f>
        <v>2.6248748396268225E-2</v>
      </c>
      <c r="K2781" s="52">
        <f>IFERROR(_xll.qlIndexFixing(ONIndex1M,I2781,TRUE,_xll.ohTrigger(RecalcTrigger,Trigger1M)),NA())</f>
        <v>2.6226158460689319E-2</v>
      </c>
      <c r="L2781" s="52">
        <f>IFERROR(_xll.qlIndexFixing(Index3M,H2781,TRUE,_xll.ohTrigger(RecalcTrigger,Trigger3M)),NA())</f>
        <v>2.7442938851550913E-2</v>
      </c>
      <c r="M2781" s="52">
        <f>IFERROR(_xll.qlIndexFixing(ONIndex3M,I2781,TRUE,_xll.ohTrigger(RecalcTrigger,Trigger3M)),NA())</f>
        <v>2.7368148518327473E-2</v>
      </c>
      <c r="N2781" s="52">
        <f>IFERROR(_xll.qlIndexFixing(Index6M,$H2781,TRUE,_xll.ohTrigger(RecalcTrigger,Trigger6M)),NA())</f>
        <v>2.8386040549737732E-2</v>
      </c>
      <c r="O2781" s="52">
        <f>IFERROR(_xll.qlIndexFixing(ONIndex6M,I2781,TRUE,_xll.ohTrigger(RecalcTrigger,Trigger6M)),NA())</f>
        <v>2.8221547112519119E-2</v>
      </c>
      <c r="P2781" s="52">
        <f>IFERROR(_xll.qlIndexFixing(Index1Y,$H2781,TRUE,_xll.ohTrigger(RecalcTrigger,Trigger1Y)),NA())</f>
        <v>2.9756607992629178E-2</v>
      </c>
      <c r="Q2781" s="52">
        <f>IFERROR(_xll.qlIndexFixing(ONIndex1Y,I2781,TRUE,_xll.ohTrigger(RecalcTrigger,Trigger1Y)),NA())</f>
        <v>2.9390520025467382E-2</v>
      </c>
    </row>
    <row r="2782" spans="2:17" x14ac:dyDescent="0.2">
      <c r="B2782" s="46" t="s">
        <v>51</v>
      </c>
      <c r="D2782" s="49">
        <f>_xll.qlCalendarAdvance(LocalCalendar,$D2781,B2782,"f",FALSE)</f>
        <v>58825</v>
      </c>
      <c r="E2782" s="49">
        <f>_xll.qlInterestRateIndexValueDate(IndexON,D2782)</f>
        <v>58825</v>
      </c>
      <c r="F2782" s="52">
        <f>IFERROR(_xll.qlIndexFixing(IndexON,D2782,TRUE,_xll.ohTrigger(RecalcTrigger,TriggerON)),NA())</f>
        <v>2.5611076851044245E-2</v>
      </c>
      <c r="H2782" s="49">
        <f>_xll.qlCalendarAdvance(IborCalendar,$H2781,B2782,"f",FALSE)</f>
        <v>58811</v>
      </c>
      <c r="I2782" s="49">
        <f>_xll.qlInterestRateIndexValueDate(Index1M,$H2782)</f>
        <v>58813</v>
      </c>
      <c r="J2782" s="52">
        <f>IFERROR(_xll.qlIndexFixing(Index1M,$H2782,TRUE,_xll.ohTrigger(RecalcTrigger,Trigger1M)),NA())</f>
        <v>2.6247535326161926E-2</v>
      </c>
      <c r="K2782" s="52">
        <f>IFERROR(_xll.qlIndexFixing(ONIndex1M,I2782,TRUE,_xll.ohTrigger(RecalcTrigger,Trigger1M)),NA())</f>
        <v>2.6226440597909573E-2</v>
      </c>
      <c r="L2782" s="52">
        <f>IFERROR(_xll.qlIndexFixing(Index3M,H2782,TRUE,_xll.ohTrigger(RecalcTrigger,Trigger3M)),NA())</f>
        <v>2.7441737373307795E-2</v>
      </c>
      <c r="M2782" s="52">
        <f>IFERROR(_xll.qlIndexFixing(ONIndex3M,I2782,TRUE,_xll.ohTrigger(RecalcTrigger,Trigger3M)),NA())</f>
        <v>2.7368593809597996E-2</v>
      </c>
      <c r="N2782" s="52">
        <f>IFERROR(_xll.qlIndexFixing(Index6M,$H2782,TRUE,_xll.ohTrigger(RecalcTrigger,Trigger6M)),NA())</f>
        <v>2.8383929728458348E-2</v>
      </c>
      <c r="O2782" s="52">
        <f>IFERROR(_xll.qlIndexFixing(ONIndex6M,I2782,TRUE,_xll.ohTrigger(RecalcTrigger,Trigger6M)),NA())</f>
        <v>2.822210311538953E-2</v>
      </c>
      <c r="P2782" s="52">
        <f>IFERROR(_xll.qlIndexFixing(Index1Y,$H2782,TRUE,_xll.ohTrigger(RecalcTrigger,Trigger1Y)),NA())</f>
        <v>2.9757482394209524E-2</v>
      </c>
      <c r="Q2782" s="52">
        <f>IFERROR(_xll.qlIndexFixing(ONIndex1Y,I2782,TRUE,_xll.ohTrigger(RecalcTrigger,Trigger1Y)),NA())</f>
        <v>2.9391190779799459E-2</v>
      </c>
    </row>
    <row r="2783" spans="2:17" x14ac:dyDescent="0.2">
      <c r="B2783" s="46" t="s">
        <v>51</v>
      </c>
      <c r="D2783" s="49">
        <f>_xll.qlCalendarAdvance(LocalCalendar,$D2782,B2783,"f",FALSE)</f>
        <v>58832</v>
      </c>
      <c r="E2783" s="49">
        <f>_xll.qlInterestRateIndexValueDate(IndexON,D2783)</f>
        <v>58832</v>
      </c>
      <c r="F2783" s="52">
        <f>IFERROR(_xll.qlIndexFixing(IndexON,D2783,TRUE,_xll.ohTrigger(RecalcTrigger,TriggerON)),NA())</f>
        <v>2.5609582410073273E-2</v>
      </c>
      <c r="H2783" s="49">
        <f>_xll.qlCalendarAdvance(IborCalendar,$H2782,B2783,"f",FALSE)</f>
        <v>58818</v>
      </c>
      <c r="I2783" s="49">
        <f>_xll.qlInterestRateIndexValueDate(Index1M,$H2783)</f>
        <v>58820</v>
      </c>
      <c r="J2783" s="52">
        <f>IFERROR(_xll.qlIndexFixing(Index1M,$H2783,TRUE,_xll.ohTrigger(RecalcTrigger,Trigger1M)),NA())</f>
        <v>2.6244713565832013E-2</v>
      </c>
      <c r="K2783" s="52">
        <f>IFERROR(_xll.qlIndexFixing(ONIndex1M,I2783,TRUE,_xll.ohTrigger(RecalcTrigger,Trigger1M)),NA())</f>
        <v>2.6224352872490364E-2</v>
      </c>
      <c r="L2783" s="52">
        <f>IFERROR(_xll.qlIndexFixing(Index3M,H2783,TRUE,_xll.ohTrigger(RecalcTrigger,Trigger3M)),NA())</f>
        <v>2.7438942738566396E-2</v>
      </c>
      <c r="M2783" s="52">
        <f>IFERROR(_xll.qlIndexFixing(ONIndex3M,I2783,TRUE,_xll.ohTrigger(RecalcTrigger,Trigger3M)),NA())</f>
        <v>2.7366578261383001E-2</v>
      </c>
      <c r="N2783" s="52">
        <f>IFERROR(_xll.qlIndexFixing(Index6M,$H2783,TRUE,_xll.ohTrigger(RecalcTrigger,Trigger6M)),NA())</f>
        <v>2.8381157084750794E-2</v>
      </c>
      <c r="O2783" s="52">
        <f>IFERROR(_xll.qlIndexFixing(ONIndex6M,I2783,TRUE,_xll.ohTrigger(RecalcTrigger,Trigger6M)),NA())</f>
        <v>2.8220113886521236E-2</v>
      </c>
      <c r="P2783" s="52">
        <f>IFERROR(_xll.qlIndexFixing(Index1Y,$H2783,TRUE,_xll.ohTrigger(RecalcTrigger,Trigger1Y)),NA())</f>
        <v>2.9755761689986043E-2</v>
      </c>
      <c r="Q2783" s="52">
        <f>IFERROR(_xll.qlIndexFixing(ONIndex1Y,I2783,TRUE,_xll.ohTrigger(RecalcTrigger,Trigger1Y)),NA())</f>
        <v>2.9389160379431623E-2</v>
      </c>
    </row>
    <row r="2784" spans="2:17" x14ac:dyDescent="0.2">
      <c r="B2784" s="46" t="s">
        <v>51</v>
      </c>
      <c r="D2784" s="49">
        <f>_xll.qlCalendarAdvance(LocalCalendar,$D2783,B2784,"f",FALSE)</f>
        <v>58839</v>
      </c>
      <c r="E2784" s="49">
        <f>_xll.qlInterestRateIndexValueDate(IndexON,D2784)</f>
        <v>58839</v>
      </c>
      <c r="F2784" s="52">
        <f>IFERROR(_xll.qlIndexFixing(IndexON,D2784,TRUE,_xll.ohTrigger(RecalcTrigger,TriggerON)),NA())</f>
        <v>2.5608094434650397E-2</v>
      </c>
      <c r="H2784" s="49">
        <f>_xll.qlCalendarAdvance(IborCalendar,$H2783,B2784,"f",FALSE)</f>
        <v>58825</v>
      </c>
      <c r="I2784" s="49">
        <f>_xll.qlInterestRateIndexValueDate(Index1M,$H2784)</f>
        <v>58827</v>
      </c>
      <c r="J2784" s="52">
        <f>IFERROR(_xll.qlIndexFixing(Index1M,$H2784,TRUE,_xll.ohTrigger(RecalcTrigger,Trigger1M)),NA())</f>
        <v>2.6242660209374324E-2</v>
      </c>
      <c r="K2784" s="52">
        <f>IFERROR(_xll.qlIndexFixing(ONIndex1M,I2784,TRUE,_xll.ohTrigger(RecalcTrigger,Trigger1M)),NA())</f>
        <v>2.6220771955953737E-2</v>
      </c>
      <c r="L2784" s="52">
        <f>IFERROR(_xll.qlIndexFixing(Index3M,H2784,TRUE,_xll.ohTrigger(RecalcTrigger,Trigger3M)),NA())</f>
        <v>2.7436160444095137E-2</v>
      </c>
      <c r="M2784" s="52">
        <f>IFERROR(_xll.qlIndexFixing(ONIndex3M,I2784,TRUE,_xll.ohTrigger(RecalcTrigger,Trigger3M)),NA())</f>
        <v>2.73629012749943E-2</v>
      </c>
      <c r="N2784" s="52">
        <f>IFERROR(_xll.qlIndexFixing(Index6M,$H2784,TRUE,_xll.ohTrigger(RecalcTrigger,Trigger6M)),NA())</f>
        <v>2.8378396810286106E-2</v>
      </c>
      <c r="O2784" s="52">
        <f>IFERROR(_xll.qlIndexFixing(ONIndex6M,I2784,TRUE,_xll.ohTrigger(RecalcTrigger,Trigger6M)),NA())</f>
        <v>2.821633667028145E-2</v>
      </c>
      <c r="P2784" s="52">
        <f>IFERROR(_xll.qlIndexFixing(Index1Y,$H2784,TRUE,_xll.ohTrigger(RecalcTrigger,Trigger1Y)),NA())</f>
        <v>2.9751994661152449E-2</v>
      </c>
      <c r="Q2784" s="52">
        <f>IFERROR(_xll.qlIndexFixing(ONIndex1Y,I2784,TRUE,_xll.ohTrigger(RecalcTrigger,Trigger1Y)),NA())</f>
        <v>2.9385173886309346E-2</v>
      </c>
    </row>
    <row r="2785" spans="2:17" x14ac:dyDescent="0.2">
      <c r="B2785" s="46" t="s">
        <v>51</v>
      </c>
      <c r="D2785" s="49">
        <f>_xll.qlCalendarAdvance(LocalCalendar,$D2784,B2785,"f",FALSE)</f>
        <v>58846</v>
      </c>
      <c r="E2785" s="49">
        <f>_xll.qlInterestRateIndexValueDate(IndexON,D2785)</f>
        <v>58846</v>
      </c>
      <c r="F2785" s="52">
        <f>IFERROR(_xll.qlIndexFixing(IndexON,D2785,TRUE,_xll.ohTrigger(RecalcTrigger,TriggerON)),NA())</f>
        <v>2.560661292453581E-2</v>
      </c>
      <c r="H2785" s="49">
        <f>_xll.qlCalendarAdvance(IborCalendar,$H2784,B2785,"f",FALSE)</f>
        <v>58832</v>
      </c>
      <c r="I2785" s="49">
        <f>_xll.qlInterestRateIndexValueDate(Index1M,$H2785)</f>
        <v>58834</v>
      </c>
      <c r="J2785" s="52">
        <f>IFERROR(_xll.qlIndexFixing(Index1M,$H2785,TRUE,_xll.ohTrigger(RecalcTrigger,Trigger1M)),NA())</f>
        <v>2.6239106738826755E-2</v>
      </c>
      <c r="K2785" s="52">
        <f>IFERROR(_xll.qlIndexFixing(ONIndex1M,I2785,TRUE,_xll.ohTrigger(RecalcTrigger,Trigger1M)),NA())</f>
        <v>2.6217955943517168E-2</v>
      </c>
      <c r="L2785" s="52">
        <f>IFERROR(_xll.qlIndexFixing(Index3M,H2785,TRUE,_xll.ohTrigger(RecalcTrigger,Trigger3M)),NA())</f>
        <v>2.7433390489866483E-2</v>
      </c>
      <c r="M2785" s="52">
        <f>IFERROR(_xll.qlIndexFixing(ONIndex3M,I2785,TRUE,_xll.ohTrigger(RecalcTrigger,Trigger3M)),NA())</f>
        <v>2.7360073393412065E-2</v>
      </c>
      <c r="N2785" s="52">
        <f>IFERROR(_xll.qlIndexFixing(Index6M,$H2785,TRUE,_xll.ohTrigger(RecalcTrigger,Trigger6M)),NA())</f>
        <v>2.8375648905012173E-2</v>
      </c>
      <c r="O2785" s="52">
        <f>IFERROR(_xll.qlIndexFixing(ONIndex6M,I2785,TRUE,_xll.ohTrigger(RecalcTrigger,Trigger6M)),NA())</f>
        <v>2.8213471739348961E-2</v>
      </c>
      <c r="P2785" s="52">
        <f>IFERROR(_xll.qlIndexFixing(Index1Y,$H2785,TRUE,_xll.ohTrigger(RecalcTrigger,Trigger1Y)),NA())</f>
        <v>2.9749271290922523E-2</v>
      </c>
      <c r="Q2785" s="52">
        <f>IFERROR(_xll.qlIndexFixing(ONIndex1Y,I2785,TRUE,_xll.ohTrigger(RecalcTrigger,Trigger1Y)),NA())</f>
        <v>2.9382185326669585E-2</v>
      </c>
    </row>
    <row r="2786" spans="2:17" x14ac:dyDescent="0.2">
      <c r="B2786" s="46" t="s">
        <v>51</v>
      </c>
      <c r="D2786" s="49">
        <f>_xll.qlCalendarAdvance(LocalCalendar,$D2785,B2786,"f",FALSE)</f>
        <v>58853</v>
      </c>
      <c r="E2786" s="49">
        <f>_xll.qlInterestRateIndexValueDate(IndexON,D2786)</f>
        <v>58853</v>
      </c>
      <c r="F2786" s="52">
        <f>IFERROR(_xll.qlIndexFixing(IndexON,D2786,TRUE,_xll.ohTrigger(RecalcTrigger,TriggerON)),NA())</f>
        <v>2.5605137879889384E-2</v>
      </c>
      <c r="H2786" s="49">
        <f>_xll.qlCalendarAdvance(IborCalendar,$H2785,B2786,"f",FALSE)</f>
        <v>58839</v>
      </c>
      <c r="I2786" s="49">
        <f>_xll.qlInterestRateIndexValueDate(Index1M,$H2786)</f>
        <v>58841</v>
      </c>
      <c r="J2786" s="52">
        <f>IFERROR(_xll.qlIndexFixing(Index1M,$H2786,TRUE,_xll.ohTrigger(RecalcTrigger,Trigger1M)),NA())</f>
        <v>2.6234049735691337E-2</v>
      </c>
      <c r="K2786" s="52">
        <f>IFERROR(_xll.qlIndexFixing(ONIndex1M,I2786,TRUE,_xll.ohTrigger(RecalcTrigger,Trigger1M)),NA())</f>
        <v>2.6215152136783715E-2</v>
      </c>
      <c r="L2786" s="52">
        <f>IFERROR(_xll.qlIndexFixing(Index3M,H2786,TRUE,_xll.ohTrigger(RecalcTrigger,Trigger3M)),NA())</f>
        <v>2.7429784898334555E-2</v>
      </c>
      <c r="M2786" s="52">
        <f>IFERROR(_xll.qlIndexFixing(ONIndex3M,I2786,TRUE,_xll.ohTrigger(RecalcTrigger,Trigger3M)),NA())</f>
        <v>2.7357257768931831E-2</v>
      </c>
      <c r="N2786" s="52">
        <f>IFERROR(_xll.qlIndexFixing(Index6M,$H2786,TRUE,_xll.ohTrigger(RecalcTrigger,Trigger6M)),NA())</f>
        <v>2.837291336887909E-2</v>
      </c>
      <c r="O2786" s="52">
        <f>IFERROR(_xll.qlIndexFixing(ONIndex6M,I2786,TRUE,_xll.ohTrigger(RecalcTrigger,Trigger6M)),NA())</f>
        <v>2.8210619002848603E-2</v>
      </c>
      <c r="P2786" s="52">
        <f>IFERROR(_xll.qlIndexFixing(Index1Y,$H2786,TRUE,_xll.ohTrigger(RecalcTrigger,Trigger1Y)),NA())</f>
        <v>2.9746561584743845E-2</v>
      </c>
      <c r="Q2786" s="52">
        <f>IFERROR(_xll.qlIndexFixing(ONIndex1Y,I2786,TRUE,_xll.ohTrigger(RecalcTrigger,Trigger1Y)),NA())</f>
        <v>2.9379210025144431E-2</v>
      </c>
    </row>
    <row r="2787" spans="2:17" x14ac:dyDescent="0.2">
      <c r="B2787" s="46" t="s">
        <v>51</v>
      </c>
      <c r="D2787" s="49">
        <f>_xll.qlCalendarAdvance(LocalCalendar,$D2786,B2787,"f",FALSE)</f>
        <v>58860</v>
      </c>
      <c r="E2787" s="49">
        <f>_xll.qlInterestRateIndexValueDate(IndexON,D2787)</f>
        <v>58860</v>
      </c>
      <c r="F2787" s="52">
        <f>IFERROR(_xll.qlIndexFixing(IndexON,D2787,TRUE,_xll.ohTrigger(RecalcTrigger,TriggerON)),NA())</f>
        <v>2.5603669300711118E-2</v>
      </c>
      <c r="H2787" s="49">
        <f>_xll.qlCalendarAdvance(IborCalendar,$H2786,B2787,"f",FALSE)</f>
        <v>58846</v>
      </c>
      <c r="I2787" s="49">
        <f>_xll.qlInterestRateIndexValueDate(Index1M,$H2787)</f>
        <v>58848</v>
      </c>
      <c r="J2787" s="52">
        <f>IFERROR(_xll.qlIndexFixing(Index1M,$H2787,TRUE,_xll.ohTrigger(RecalcTrigger,Trigger1M)),NA())</f>
        <v>2.6231274885261904E-2</v>
      </c>
      <c r="K2787" s="52">
        <f>IFERROR(_xll.qlIndexFixing(ONIndex1M,I2787,TRUE,_xll.ohTrigger(RecalcTrigger,Trigger1M)),NA())</f>
        <v>2.621236053567344E-2</v>
      </c>
      <c r="L2787" s="52">
        <f>IFERROR(_xll.qlIndexFixing(Index3M,H2787,TRUE,_xll.ohTrigger(RecalcTrigger,Trigger3M)),NA())</f>
        <v>2.7427038951593551E-2</v>
      </c>
      <c r="M2787" s="52">
        <f>IFERROR(_xll.qlIndexFixing(ONIndex3M,I2787,TRUE,_xll.ohTrigger(RecalcTrigger,Trigger3M)),NA())</f>
        <v>2.7354454401580242E-2</v>
      </c>
      <c r="N2787" s="52">
        <f>IFERROR(_xll.qlIndexFixing(Index6M,$H2787,TRUE,_xll.ohTrigger(RecalcTrigger,Trigger6M)),NA())</f>
        <v>2.8370190201837835E-2</v>
      </c>
      <c r="O2787" s="52">
        <f>IFERROR(_xll.qlIndexFixing(ONIndex6M,I2787,TRUE,_xll.ohTrigger(RecalcTrigger,Trigger6M)),NA())</f>
        <v>2.8207778460780375E-2</v>
      </c>
      <c r="P2787" s="52">
        <f>IFERROR(_xll.qlIndexFixing(Index1Y,$H2787,TRUE,_xll.ohTrigger(RecalcTrigger,Trigger1Y)),NA())</f>
        <v>2.9743865542507082E-2</v>
      </c>
      <c r="Q2787" s="52">
        <f>IFERROR(_xll.qlIndexFixing(ONIndex1Y,I2787,TRUE,_xll.ohTrigger(RecalcTrigger,Trigger1Y)),NA())</f>
        <v>2.9376247981653947E-2</v>
      </c>
    </row>
    <row r="2788" spans="2:17" x14ac:dyDescent="0.2">
      <c r="B2788" s="46" t="s">
        <v>51</v>
      </c>
      <c r="D2788" s="49">
        <f>_xll.qlCalendarAdvance(LocalCalendar,$D2787,B2788,"f",FALSE)</f>
        <v>58867</v>
      </c>
      <c r="E2788" s="49">
        <f>_xll.qlInterestRateIndexValueDate(IndexON,D2788)</f>
        <v>58867</v>
      </c>
      <c r="F2788" s="52">
        <f>IFERROR(_xll.qlIndexFixing(IndexON,D2788,TRUE,_xll.ohTrigger(RecalcTrigger,TriggerON)),NA())</f>
        <v>2.560220718708095E-2</v>
      </c>
      <c r="H2788" s="49">
        <f>_xll.qlCalendarAdvance(IborCalendar,$H2787,B2788,"f",FALSE)</f>
        <v>58853</v>
      </c>
      <c r="I2788" s="49">
        <f>_xll.qlInterestRateIndexValueDate(Index1M,$H2788)</f>
        <v>58855</v>
      </c>
      <c r="J2788" s="52">
        <f>IFERROR(_xll.qlIndexFixing(Index1M,$H2788,TRUE,_xll.ohTrigger(RecalcTrigger,Trigger1M)),NA())</f>
        <v>2.6228512263287866E-2</v>
      </c>
      <c r="K2788" s="52">
        <f>IFERROR(_xll.qlIndexFixing(ONIndex1M,I2788,TRUE,_xll.ohTrigger(RecalcTrigger,Trigger1M)),NA())</f>
        <v>2.6210337177365872E-2</v>
      </c>
      <c r="L2788" s="52">
        <f>IFERROR(_xll.qlIndexFixing(Index3M,H2788,TRUE,_xll.ohTrigger(RecalcTrigger,Trigger3M)),NA())</f>
        <v>2.7424305344066247E-2</v>
      </c>
      <c r="M2788" s="52">
        <f>IFERROR(_xll.qlIndexFixing(ONIndex3M,I2788,TRUE,_xll.ohTrigger(RecalcTrigger,Trigger3M)),NA())</f>
        <v>2.735250344718887E-2</v>
      </c>
      <c r="N2788" s="52">
        <f>IFERROR(_xll.qlIndexFixing(Index6M,$H2788,TRUE,_xll.ohTrigger(RecalcTrigger,Trigger6M)),NA())</f>
        <v>2.8367479403835851E-2</v>
      </c>
      <c r="O2788" s="52">
        <f>IFERROR(_xll.qlIndexFixing(ONIndex6M,I2788,TRUE,_xll.ohTrigger(RecalcTrigger,Trigger6M)),NA())</f>
        <v>2.8205853441776174E-2</v>
      </c>
      <c r="P2788" s="52">
        <f>IFERROR(_xll.qlIndexFixing(Index1Y,$H2788,TRUE,_xll.ohTrigger(RecalcTrigger,Trigger1Y)),NA())</f>
        <v>2.9742216935868176E-2</v>
      </c>
      <c r="Q2788" s="52">
        <f>IFERROR(_xll.qlIndexFixing(ONIndex1Y,I2788,TRUE,_xll.ohTrigger(RecalcTrigger,Trigger1Y)),NA())</f>
        <v>2.93742873931091E-2</v>
      </c>
    </row>
    <row r="2789" spans="2:17" x14ac:dyDescent="0.2">
      <c r="B2789" s="46" t="s">
        <v>51</v>
      </c>
      <c r="D2789" s="49">
        <f>_xll.qlCalendarAdvance(LocalCalendar,$D2788,B2789,"f",FALSE)</f>
        <v>58874</v>
      </c>
      <c r="E2789" s="49">
        <f>_xll.qlInterestRateIndexValueDate(IndexON,D2789)</f>
        <v>58874</v>
      </c>
      <c r="F2789" s="52">
        <f>IFERROR(_xll.qlIndexFixing(IndexON,D2789,TRUE,_xll.ohTrigger(RecalcTrigger,TriggerON)),NA())</f>
        <v>2.5600751538839006E-2</v>
      </c>
      <c r="H2789" s="49">
        <f>_xll.qlCalendarAdvance(IborCalendar,$H2788,B2789,"f",FALSE)</f>
        <v>58860</v>
      </c>
      <c r="I2789" s="49">
        <f>_xll.qlInterestRateIndexValueDate(Index1M,$H2789)</f>
        <v>58862</v>
      </c>
      <c r="J2789" s="52">
        <f>IFERROR(_xll.qlIndexFixing(Index1M,$H2789,TRUE,_xll.ohTrigger(RecalcTrigger,Trigger1M)),NA())</f>
        <v>2.6225761869760649E-2</v>
      </c>
      <c r="K2789" s="52">
        <f>IFERROR(_xll.qlIndexFixing(ONIndex1M,I2789,TRUE,_xll.ohTrigger(RecalcTrigger,Trigger1M)),NA())</f>
        <v>2.6206813950642172E-2</v>
      </c>
      <c r="L2789" s="52">
        <f>IFERROR(_xll.qlIndexFixing(Index3M,H2789,TRUE,_xll.ohTrigger(RecalcTrigger,Trigger3M)),NA())</f>
        <v>2.7421584075723E-2</v>
      </c>
      <c r="M2789" s="52">
        <f>IFERROR(_xll.qlIndexFixing(ONIndex3M,I2789,TRUE,_xll.ohTrigger(RecalcTrigger,Trigger3M)),NA())</f>
        <v>2.734888443831629E-2</v>
      </c>
      <c r="N2789" s="52">
        <f>IFERROR(_xll.qlIndexFixing(Index6M,$H2789,TRUE,_xll.ohTrigger(RecalcTrigger,Trigger6M)),NA())</f>
        <v>2.8364780974823679E-2</v>
      </c>
      <c r="O2789" s="52">
        <f>IFERROR(_xll.qlIndexFixing(ONIndex6M,I2789,TRUE,_xll.ohTrigger(RecalcTrigger,Trigger6M)),NA())</f>
        <v>2.8202133959807085E-2</v>
      </c>
      <c r="P2789" s="52">
        <f>IFERROR(_xll.qlIndexFixing(Index1Y,$H2789,TRUE,_xll.ohTrigger(RecalcTrigger,Trigger1Y)),NA())</f>
        <v>2.9738514449421716E-2</v>
      </c>
      <c r="Q2789" s="52">
        <f>IFERROR(_xll.qlIndexFixing(ONIndex1Y,I2789,TRUE,_xll.ohTrigger(RecalcTrigger,Trigger1Y)),NA())</f>
        <v>2.9370363668936861E-2</v>
      </c>
    </row>
    <row r="2790" spans="2:17" x14ac:dyDescent="0.2">
      <c r="B2790" s="46" t="s">
        <v>51</v>
      </c>
      <c r="D2790" s="49">
        <f>_xll.qlCalendarAdvance(LocalCalendar,$D2789,B2790,"f",FALSE)</f>
        <v>58881</v>
      </c>
      <c r="E2790" s="49">
        <f>_xll.qlInterestRateIndexValueDate(IndexON,D2790)</f>
        <v>58881</v>
      </c>
      <c r="F2790" s="52">
        <f>IFERROR(_xll.qlIndexFixing(IndexON,D2790,TRUE,_xll.ohTrigger(RecalcTrigger,TriggerON)),NA())</f>
        <v>2.5599302355825415E-2</v>
      </c>
      <c r="H2790" s="49">
        <f>_xll.qlCalendarAdvance(IborCalendar,$H2789,B2790,"f",FALSE)</f>
        <v>58867</v>
      </c>
      <c r="I2790" s="49">
        <f>_xll.qlInterestRateIndexValueDate(Index1M,$H2790)</f>
        <v>58869</v>
      </c>
      <c r="J2790" s="52">
        <f>IFERROR(_xll.qlIndexFixing(Index1M,$H2790,TRUE,_xll.ohTrigger(RecalcTrigger,Trigger1M)),NA())</f>
        <v>2.6225303717190115E-2</v>
      </c>
      <c r="K2790" s="52">
        <f>IFERROR(_xll.qlIndexFixing(ONIndex1M,I2790,TRUE,_xll.ohTrigger(RecalcTrigger,Trigger1M)),NA())</f>
        <v>2.6204058966641242E-2</v>
      </c>
      <c r="L2790" s="52">
        <f>IFERROR(_xll.qlIndexFixing(Index3M,H2790,TRUE,_xll.ohTrigger(RecalcTrigger,Trigger3M)),NA())</f>
        <v>2.7423129598320099E-2</v>
      </c>
      <c r="M2790" s="52">
        <f>IFERROR(_xll.qlIndexFixing(ONIndex3M,I2790,TRUE,_xll.ohTrigger(RecalcTrigger,Trigger3M)),NA())</f>
        <v>2.7346117842430573E-2</v>
      </c>
      <c r="N2790" s="52">
        <f>IFERROR(_xll.qlIndexFixing(Index6M,$H2790,TRUE,_xll.ohTrigger(RecalcTrigger,Trigger6M)),NA())</f>
        <v>2.8366718063665756E-2</v>
      </c>
      <c r="O2790" s="52">
        <f>IFERROR(_xll.qlIndexFixing(ONIndex6M,I2790,TRUE,_xll.ohTrigger(RecalcTrigger,Trigger6M)),NA())</f>
        <v>2.8199330000981959E-2</v>
      </c>
      <c r="P2790" s="52">
        <f>IFERROR(_xll.qlIndexFixing(Index1Y,$H2790,TRUE,_xll.ohTrigger(RecalcTrigger,Trigger1Y)),NA())</f>
        <v>2.9735859398356171E-2</v>
      </c>
      <c r="Q2790" s="52">
        <f>IFERROR(_xll.qlIndexFixing(ONIndex1Y,I2790,TRUE,_xll.ohTrigger(RecalcTrigger,Trigger1Y)),NA())</f>
        <v>2.9367441399736904E-2</v>
      </c>
    </row>
    <row r="2791" spans="2:17" x14ac:dyDescent="0.2">
      <c r="B2791" s="46" t="s">
        <v>51</v>
      </c>
      <c r="D2791" s="49">
        <f>_xll.qlCalendarAdvance(LocalCalendar,$D2790,B2791,"f",FALSE)</f>
        <v>58888</v>
      </c>
      <c r="E2791" s="49">
        <f>_xll.qlInterestRateIndexValueDate(IndexON,D2791)</f>
        <v>58888</v>
      </c>
      <c r="F2791" s="52">
        <f>IFERROR(_xll.qlIndexFixing(IndexON,D2791,TRUE,_xll.ohTrigger(RecalcTrigger,TriggerON)),NA())</f>
        <v>2.5597859638519793E-2</v>
      </c>
      <c r="H2791" s="49">
        <f>_xll.qlCalendarAdvance(IborCalendar,$H2790,B2791,"f",FALSE)</f>
        <v>58874</v>
      </c>
      <c r="I2791" s="49">
        <f>_xll.qlInterestRateIndexValueDate(Index1M,$H2791)</f>
        <v>58876</v>
      </c>
      <c r="J2791" s="52">
        <f>IFERROR(_xll.qlIndexFixing(Index1M,$H2791,TRUE,_xll.ohTrigger(RecalcTrigger,Trigger1M)),NA())</f>
        <v>2.622334068850124E-2</v>
      </c>
      <c r="K2791" s="52">
        <f>IFERROR(_xll.qlIndexFixing(ONIndex1M,I2791,TRUE,_xll.ohTrigger(RecalcTrigger,Trigger1M)),NA())</f>
        <v>2.6201316188316781E-2</v>
      </c>
      <c r="L2791" s="52">
        <f>IFERROR(_xll.qlIndexFixing(Index3M,H2791,TRUE,_xll.ohTrigger(RecalcTrigger,Trigger3M)),NA())</f>
        <v>2.7420436393221163E-2</v>
      </c>
      <c r="M2791" s="52">
        <f>IFERROR(_xll.qlIndexFixing(ONIndex3M,I2791,TRUE,_xll.ohTrigger(RecalcTrigger,Trigger3M)),NA())</f>
        <v>2.7343363503620211E-2</v>
      </c>
      <c r="N2791" s="52">
        <f>IFERROR(_xll.qlIndexFixing(Index6M,$H2791,TRUE,_xll.ohTrigger(RecalcTrigger,Trigger6M)),NA())</f>
        <v>2.8363122215257358E-2</v>
      </c>
      <c r="O2791" s="52">
        <f>IFERROR(_xll.qlIndexFixing(ONIndex6M,I2791,TRUE,_xll.ohTrigger(RecalcTrigger,Trigger6M)),NA())</f>
        <v>2.8196538236562319E-2</v>
      </c>
      <c r="P2791" s="52">
        <f>IFERROR(_xll.qlIndexFixing(Index1Y,$H2791,TRUE,_xll.ohTrigger(RecalcTrigger,Trigger1Y)),NA())</f>
        <v>2.97332180107991E-2</v>
      </c>
      <c r="Q2791" s="52">
        <f>IFERROR(_xll.qlIndexFixing(ONIndex1Y,I2791,TRUE,_xll.ohTrigger(RecalcTrigger,Trigger1Y)),NA())</f>
        <v>2.9364532388598263E-2</v>
      </c>
    </row>
    <row r="2792" spans="2:17" x14ac:dyDescent="0.2">
      <c r="B2792" s="46" t="s">
        <v>51</v>
      </c>
      <c r="D2792" s="49">
        <f>_xll.qlCalendarAdvance(LocalCalendar,$D2791,B2792,"f",FALSE)</f>
        <v>58895</v>
      </c>
      <c r="E2792" s="49">
        <f>_xll.qlInterestRateIndexValueDate(IndexON,D2792)</f>
        <v>58895</v>
      </c>
      <c r="F2792" s="52">
        <f>IFERROR(_xll.qlIndexFixing(IndexON,D2792,TRUE,_xll.ohTrigger(RecalcTrigger,TriggerON)),NA())</f>
        <v>2.5596423386602396E-2</v>
      </c>
      <c r="H2792" s="49">
        <f>_xll.qlCalendarAdvance(IborCalendar,$H2791,B2792,"f",FALSE)</f>
        <v>58881</v>
      </c>
      <c r="I2792" s="49">
        <f>_xll.qlInterestRateIndexValueDate(Index1M,$H2792)</f>
        <v>58883</v>
      </c>
      <c r="J2792" s="52">
        <f>IFERROR(_xll.qlIndexFixing(Index1M,$H2792,TRUE,_xll.ohTrigger(RecalcTrigger,Trigger1M)),NA())</f>
        <v>2.6219868126709171E-2</v>
      </c>
      <c r="K2792" s="52">
        <f>IFERROR(_xll.qlIndexFixing(ONIndex1M,I2792,TRUE,_xll.ohTrigger(RecalcTrigger,Trigger1M)),NA())</f>
        <v>2.6198585615748726E-2</v>
      </c>
      <c r="L2792" s="52">
        <f>IFERROR(_xll.qlIndexFixing(Index3M,H2792,TRUE,_xll.ohTrigger(RecalcTrigger,Trigger3M)),NA())</f>
        <v>2.7417755532011544E-2</v>
      </c>
      <c r="M2792" s="52">
        <f>IFERROR(_xll.qlIndexFixing(ONIndex3M,I2792,TRUE,_xll.ohTrigger(RecalcTrigger,Trigger3M)),NA())</f>
        <v>2.7340621421991784E-2</v>
      </c>
      <c r="N2792" s="52">
        <f>IFERROR(_xll.qlIndexFixing(Index6M,$H2792,TRUE,_xll.ohTrigger(RecalcTrigger,Trigger6M)),NA())</f>
        <v>2.8360463595209787E-2</v>
      </c>
      <c r="O2792" s="52">
        <f>IFERROR(_xll.qlIndexFixing(ONIndex6M,I2792,TRUE,_xll.ohTrigger(RecalcTrigger,Trigger6M)),NA())</f>
        <v>2.8193758666521518E-2</v>
      </c>
      <c r="P2792" s="52">
        <f>IFERROR(_xll.qlIndexFixing(Index1Y,$H2792,TRUE,_xll.ohTrigger(RecalcTrigger,Trigger1Y)),NA())</f>
        <v>2.9730590286642253E-2</v>
      </c>
      <c r="Q2792" s="52">
        <f>IFERROR(_xll.qlIndexFixing(ONIndex1Y,I2792,TRUE,_xll.ohTrigger(RecalcTrigger,Trigger1Y)),NA())</f>
        <v>2.9361636635520938E-2</v>
      </c>
    </row>
    <row r="2793" spans="2:17" x14ac:dyDescent="0.2">
      <c r="B2793" s="46" t="s">
        <v>51</v>
      </c>
      <c r="D2793" s="49">
        <f>_xll.qlCalendarAdvance(LocalCalendar,$D2792,B2793,"f",FALSE)</f>
        <v>58902</v>
      </c>
      <c r="E2793" s="49">
        <f>_xll.qlInterestRateIndexValueDate(IndexON,D2793)</f>
        <v>58902</v>
      </c>
      <c r="F2793" s="52">
        <f>IFERROR(_xll.qlIndexFixing(IndexON,D2793,TRUE,_xll.ohTrigger(RecalcTrigger,TriggerON)),NA())</f>
        <v>2.559499360015316E-2</v>
      </c>
      <c r="H2793" s="49">
        <f>_xll.qlCalendarAdvance(IborCalendar,$H2792,B2793,"f",FALSE)</f>
        <v>58888</v>
      </c>
      <c r="I2793" s="49">
        <f>_xll.qlInterestRateIndexValueDate(Index1M,$H2793)</f>
        <v>58890</v>
      </c>
      <c r="J2793" s="52">
        <f>IFERROR(_xll.qlIndexFixing(Index1M,$H2793,TRUE,_xll.ohTrigger(RecalcTrigger,Trigger1M)),NA())</f>
        <v>2.6217168678181236E-2</v>
      </c>
      <c r="K2793" s="52">
        <f>IFERROR(_xll.qlIndexFixing(ONIndex1M,I2793,TRUE,_xll.ohTrigger(RecalcTrigger,Trigger1M)),NA())</f>
        <v>2.6195867248777205E-2</v>
      </c>
      <c r="L2793" s="52">
        <f>IFERROR(_xll.qlIndexFixing(Index3M,H2793,TRUE,_xll.ohTrigger(RecalcTrigger,Trigger3M)),NA())</f>
        <v>2.7415087014661475E-2</v>
      </c>
      <c r="M2793" s="52">
        <f>IFERROR(_xll.qlIndexFixing(ONIndex3M,I2793,TRUE,_xll.ohTrigger(RecalcTrigger,Trigger3M)),NA())</f>
        <v>2.7337891597465358E-2</v>
      </c>
      <c r="N2793" s="52">
        <f>IFERROR(_xll.qlIndexFixing(Index6M,$H2793,TRUE,_xll.ohTrigger(RecalcTrigger,Trigger6M)),NA())</f>
        <v>2.8357817347889488E-2</v>
      </c>
      <c r="O2793" s="52">
        <f>IFERROR(_xll.qlIndexFixing(ONIndex6M,I2793,TRUE,_xll.ohTrigger(RecalcTrigger,Trigger6M)),NA())</f>
        <v>2.8190991290886203E-2</v>
      </c>
      <c r="P2793" s="52">
        <f>IFERROR(_xll.qlIndexFixing(Index1Y,$H2793,TRUE,_xll.ohTrigger(RecalcTrigger,Trigger1Y)),NA())</f>
        <v>2.9729013802962501E-2</v>
      </c>
      <c r="Q2793" s="52">
        <f>IFERROR(_xll.qlIndexFixing(ONIndex1Y,I2793,TRUE,_xll.ohTrigger(RecalcTrigger,Trigger1Y)),NA())</f>
        <v>2.9358754140504928E-2</v>
      </c>
    </row>
    <row r="2794" spans="2:17" x14ac:dyDescent="0.2">
      <c r="B2794" s="46" t="s">
        <v>51</v>
      </c>
      <c r="D2794" s="49">
        <f>_xll.qlCalendarAdvance(LocalCalendar,$D2793,B2794,"f",FALSE)</f>
        <v>58909</v>
      </c>
      <c r="E2794" s="49">
        <f>_xll.qlInterestRateIndexValueDate(IndexON,D2794)</f>
        <v>58909</v>
      </c>
      <c r="F2794" s="52">
        <f>IFERROR(_xll.qlIndexFixing(IndexON,D2794,TRUE,_xll.ohTrigger(RecalcTrigger,TriggerON)),NA())</f>
        <v>2.5593570279092148E-2</v>
      </c>
      <c r="H2794" s="49">
        <f>_xll.qlCalendarAdvance(IborCalendar,$H2793,B2794,"f",FALSE)</f>
        <v>58895</v>
      </c>
      <c r="I2794" s="49">
        <f>_xll.qlInterestRateIndexValueDate(Index1M,$H2794)</f>
        <v>58897</v>
      </c>
      <c r="J2794" s="52">
        <f>IFERROR(_xll.qlIndexFixing(Index1M,$H2794,TRUE,_xll.ohTrigger(RecalcTrigger,Trigger1M)),NA())</f>
        <v>2.621524437491668E-2</v>
      </c>
      <c r="K2794" s="52">
        <f>IFERROR(_xll.qlIndexFixing(ONIndex1M,I2794,TRUE,_xll.ohTrigger(RecalcTrigger,Trigger1M)),NA())</f>
        <v>2.6193161087508798E-2</v>
      </c>
      <c r="L2794" s="52">
        <f>IFERROR(_xll.qlIndexFixing(Index3M,H2794,TRUE,_xll.ohTrigger(RecalcTrigger,Trigger3M)),NA())</f>
        <v>2.7409869704468515E-2</v>
      </c>
      <c r="M2794" s="52">
        <f>IFERROR(_xll.qlIndexFixing(ONIndex3M,I2794,TRUE,_xll.ohTrigger(RecalcTrigger,Trigger3M)),NA())</f>
        <v>2.7335174030067577E-2</v>
      </c>
      <c r="N2794" s="52">
        <f>IFERROR(_xll.qlIndexFixing(Index6M,$H2794,TRUE,_xll.ohTrigger(RecalcTrigger,Trigger6M)),NA())</f>
        <v>2.8355183473245914E-2</v>
      </c>
      <c r="O2794" s="52">
        <f>IFERROR(_xll.qlIndexFixing(ONIndex6M,I2794,TRUE,_xll.ohTrigger(RecalcTrigger,Trigger6M)),NA())</f>
        <v>2.8188236109709663E-2</v>
      </c>
      <c r="P2794" s="52">
        <f>IFERROR(_xll.qlIndexFixing(Index1Y,$H2794,TRUE,_xll.ohTrigger(RecalcTrigger,Trigger1Y)),NA())</f>
        <v>2.9725375828105138E-2</v>
      </c>
      <c r="Q2794" s="52">
        <f>IFERROR(_xll.qlIndexFixing(ONIndex1Y,I2794,TRUE,_xll.ohTrigger(RecalcTrigger,Trigger1Y)),NA())</f>
        <v>2.9355884903630169E-2</v>
      </c>
    </row>
    <row r="2795" spans="2:17" x14ac:dyDescent="0.2">
      <c r="B2795" s="46" t="s">
        <v>51</v>
      </c>
      <c r="D2795" s="49">
        <f>_xll.qlCalendarAdvance(LocalCalendar,$D2794,B2795,"f",FALSE)</f>
        <v>58916</v>
      </c>
      <c r="E2795" s="49">
        <f>_xll.qlInterestRateIndexValueDate(IndexON,D2795)</f>
        <v>58916</v>
      </c>
      <c r="F2795" s="52">
        <f>IFERROR(_xll.qlIndexFixing(IndexON,D2795,TRUE,_xll.ohTrigger(RecalcTrigger,TriggerON)),NA())</f>
        <v>2.5592153423499298E-2</v>
      </c>
      <c r="H2795" s="49">
        <f>_xll.qlCalendarAdvance(IborCalendar,$H2794,B2795,"f",FALSE)</f>
        <v>58902</v>
      </c>
      <c r="I2795" s="49">
        <f>_xll.qlInterestRateIndexValueDate(Index1M,$H2795)</f>
        <v>58908</v>
      </c>
      <c r="J2795" s="52">
        <f>IFERROR(_xll.qlIndexFixing(Index1M,$H2795,TRUE,_xll.ohTrigger(RecalcTrigger,Trigger1M)),NA())</f>
        <v>2.6209519522566005E-2</v>
      </c>
      <c r="K2795" s="52">
        <f>IFERROR(_xll.qlIndexFixing(ONIndex1M,I2795,TRUE,_xll.ohTrigger(RecalcTrigger,Trigger1M)),NA())</f>
        <v>2.6187411240856662E-2</v>
      </c>
      <c r="L2795" s="52">
        <f>IFERROR(_xll.qlIndexFixing(Index3M,H2795,TRUE,_xll.ohTrigger(RecalcTrigger,Trigger3M)),NA())</f>
        <v>2.7405717445674133E-2</v>
      </c>
      <c r="M2795" s="52">
        <f>IFERROR(_xll.qlIndexFixing(ONIndex3M,I2795,TRUE,_xll.ohTrigger(RecalcTrigger,Trigger3M)),NA())</f>
        <v>2.7329238230455744E-2</v>
      </c>
      <c r="N2795" s="52">
        <f>IFERROR(_xll.qlIndexFixing(Index6M,$H2795,TRUE,_xll.ohTrigger(RecalcTrigger,Trigger6M)),NA())</f>
        <v>2.8349212609415329E-2</v>
      </c>
      <c r="O2795" s="52">
        <f>IFERROR(_xll.qlIndexFixing(ONIndex6M,I2795,TRUE,_xll.ohTrigger(RecalcTrigger,Trigger6M)),NA())</f>
        <v>2.8182114950663362E-2</v>
      </c>
      <c r="P2795" s="52">
        <f>IFERROR(_xll.qlIndexFixing(Index1Y,$H2795,TRUE,_xll.ohTrigger(RecalcTrigger,Trigger1Y)),NA())</f>
        <v>2.9719238394848899E-2</v>
      </c>
      <c r="Q2795" s="52">
        <f>IFERROR(_xll.qlIndexFixing(ONIndex1Y,I2795,TRUE,_xll.ohTrigger(RecalcTrigger,Trigger1Y)),NA())</f>
        <v>2.9349416092170344E-2</v>
      </c>
    </row>
    <row r="2796" spans="2:17" x14ac:dyDescent="0.2">
      <c r="B2796" s="46" t="s">
        <v>51</v>
      </c>
      <c r="D2796" s="49">
        <f>_xll.qlCalendarAdvance(LocalCalendar,$D2795,B2796,"f",FALSE)</f>
        <v>58923</v>
      </c>
      <c r="E2796" s="49">
        <f>_xll.qlInterestRateIndexValueDate(IndexON,D2796)</f>
        <v>58923</v>
      </c>
      <c r="F2796" s="52">
        <f>IFERROR(_xll.qlIndexFixing(IndexON,D2796,TRUE,_xll.ohTrigger(RecalcTrigger,TriggerON)),NA())</f>
        <v>2.5590743033374608E-2</v>
      </c>
      <c r="H2796" s="49">
        <f>_xll.qlCalendarAdvance(IborCalendar,$H2795,B2796,"f",FALSE)</f>
        <v>58909</v>
      </c>
      <c r="I2796" s="49">
        <f>_xll.qlInterestRateIndexValueDate(Index1M,$H2796)</f>
        <v>58911</v>
      </c>
      <c r="J2796" s="52">
        <f>IFERROR(_xll.qlIndexFixing(Index1M,$H2796,TRUE,_xll.ohTrigger(RecalcTrigger,Trigger1M)),NA())</f>
        <v>2.6209143719367639E-2</v>
      </c>
      <c r="K2796" s="52">
        <f>IFERROR(_xll.qlIndexFixing(ONIndex1M,I2796,TRUE,_xll.ohTrigger(RecalcTrigger,Trigger1M)),NA())</f>
        <v>2.618778538208133E-2</v>
      </c>
      <c r="L2796" s="52">
        <f>IFERROR(_xll.qlIndexFixing(Index3M,H2796,TRUE,_xll.ohTrigger(RecalcTrigger,Trigger3M)),NA())</f>
        <v>2.7404590300423151E-2</v>
      </c>
      <c r="M2796" s="52">
        <f>IFERROR(_xll.qlIndexFixing(ONIndex3M,I2796,TRUE,_xll.ohTrigger(RecalcTrigger,Trigger3M)),NA())</f>
        <v>2.7329775666631306E-2</v>
      </c>
      <c r="N2796" s="52">
        <f>IFERROR(_xll.qlIndexFixing(Index6M,$H2796,TRUE,_xll.ohTrigger(RecalcTrigger,Trigger6M)),NA())</f>
        <v>2.8349952841792325E-2</v>
      </c>
      <c r="O2796" s="52">
        <f>IFERROR(_xll.qlIndexFixing(ONIndex6M,I2796,TRUE,_xll.ohTrigger(RecalcTrigger,Trigger6M)),NA())</f>
        <v>2.8182762330493105E-2</v>
      </c>
      <c r="P2796" s="52">
        <f>IFERROR(_xll.qlIndexFixing(Index1Y,$H2796,TRUE,_xll.ohTrigger(RecalcTrigger,Trigger1Y)),NA())</f>
        <v>2.9720216021899077E-2</v>
      </c>
      <c r="Q2796" s="52">
        <f>IFERROR(_xll.qlIndexFixing(ONIndex1Y,I2796,TRUE,_xll.ohTrigger(RecalcTrigger,Trigger1Y)),NA())</f>
        <v>2.9350186203958017E-2</v>
      </c>
    </row>
    <row r="2797" spans="2:17" x14ac:dyDescent="0.2">
      <c r="B2797" s="46" t="s">
        <v>51</v>
      </c>
      <c r="D2797" s="49">
        <f>_xll.qlCalendarAdvance(LocalCalendar,$D2796,B2797,"f",FALSE)</f>
        <v>58930</v>
      </c>
      <c r="E2797" s="49">
        <f>_xll.qlInterestRateIndexValueDate(IndexON,D2797)</f>
        <v>58930</v>
      </c>
      <c r="F2797" s="52">
        <f>IFERROR(_xll.qlIndexFixing(IndexON,D2797,TRUE,_xll.ohTrigger(RecalcTrigger,TriggerON)),NA())</f>
        <v>2.5589339108558207E-2</v>
      </c>
      <c r="H2797" s="49">
        <f>_xll.qlCalendarAdvance(IborCalendar,$H2796,B2797,"f",FALSE)</f>
        <v>58916</v>
      </c>
      <c r="I2797" s="49">
        <f>_xll.qlInterestRateIndexValueDate(Index1M,$H2797)</f>
        <v>58918</v>
      </c>
      <c r="J2797" s="52">
        <f>IFERROR(_xll.qlIndexFixing(Index1M,$H2797,TRUE,_xll.ohTrigger(RecalcTrigger,Trigger1M)),NA())</f>
        <v>2.6206493195327391E-2</v>
      </c>
      <c r="K2797" s="52">
        <f>IFERROR(_xll.qlIndexFixing(ONIndex1M,I2797,TRUE,_xll.ohTrigger(RecalcTrigger,Trigger1M)),NA())</f>
        <v>2.6185115837895623E-2</v>
      </c>
      <c r="L2797" s="52">
        <f>IFERROR(_xll.qlIndexFixing(Index3M,H2797,TRUE,_xll.ohTrigger(RecalcTrigger,Trigger3M)),NA())</f>
        <v>2.7401969109761708E-2</v>
      </c>
      <c r="M2797" s="52">
        <f>IFERROR(_xll.qlIndexFixing(ONIndex3M,I2797,TRUE,_xll.ohTrigger(RecalcTrigger,Trigger3M)),NA())</f>
        <v>2.7327094870646107E-2</v>
      </c>
      <c r="N2797" s="52">
        <f>IFERROR(_xll.qlIndexFixing(Index6M,$H2797,TRUE,_xll.ohTrigger(RecalcTrigger,Trigger6M)),NA())</f>
        <v>2.8347356084884225E-2</v>
      </c>
      <c r="O2797" s="52">
        <f>IFERROR(_xll.qlIndexFixing(ONIndex6M,I2797,TRUE,_xll.ohTrigger(RecalcTrigger,Trigger6M)),NA())</f>
        <v>2.8180043732586313E-2</v>
      </c>
      <c r="P2797" s="52">
        <f>IFERROR(_xll.qlIndexFixing(Index1Y,$H2797,TRUE,_xll.ohTrigger(RecalcTrigger,Trigger1Y)),NA())</f>
        <v>2.971765661315898E-2</v>
      </c>
      <c r="Q2797" s="52">
        <f>IFERROR(_xll.qlIndexFixing(ONIndex1Y,I2797,TRUE,_xll.ohTrigger(RecalcTrigger,Trigger1Y)),NA())</f>
        <v>2.9347356741293851E-2</v>
      </c>
    </row>
    <row r="2798" spans="2:17" x14ac:dyDescent="0.2">
      <c r="B2798" s="46" t="s">
        <v>51</v>
      </c>
      <c r="D2798" s="49">
        <f>_xll.qlCalendarAdvance(LocalCalendar,$D2797,B2798,"f",FALSE)</f>
        <v>58937</v>
      </c>
      <c r="E2798" s="49">
        <f>_xll.qlInterestRateIndexValueDate(IndexON,D2798)</f>
        <v>58937</v>
      </c>
      <c r="F2798" s="52">
        <f>IFERROR(_xll.qlIndexFixing(IndexON,D2798,TRUE,_xll.ohTrigger(RecalcTrigger,TriggerON)),NA())</f>
        <v>2.5587941649369839E-2</v>
      </c>
      <c r="H2798" s="49">
        <f>_xll.qlCalendarAdvance(IborCalendar,$H2797,B2798,"f",FALSE)</f>
        <v>58923</v>
      </c>
      <c r="I2798" s="49">
        <f>_xll.qlInterestRateIndexValueDate(Index1M,$H2798)</f>
        <v>58925</v>
      </c>
      <c r="J2798" s="52">
        <f>IFERROR(_xll.qlIndexFixing(Index1M,$H2798,TRUE,_xll.ohTrigger(RecalcTrigger,Trigger1M)),NA())</f>
        <v>2.6204620538566037E-2</v>
      </c>
      <c r="K2798" s="52">
        <f>IFERROR(_xll.qlIndexFixing(ONIndex1M,I2798,TRUE,_xll.ohTrigger(RecalcTrigger,Trigger1M)),NA())</f>
        <v>2.618322128197681E-2</v>
      </c>
      <c r="L2798" s="52">
        <f>IFERROR(_xll.qlIndexFixing(Index3M,H2798,TRUE,_xll.ohTrigger(RecalcTrigger,Trigger3M)),NA())</f>
        <v>2.7399360259977593E-2</v>
      </c>
      <c r="M2798" s="52">
        <f>IFERROR(_xll.qlIndexFixing(ONIndex3M,I2798,TRUE,_xll.ohTrigger(RecalcTrigger,Trigger3M)),NA())</f>
        <v>2.732527317513167E-2</v>
      </c>
      <c r="N2798" s="52">
        <f>IFERROR(_xll.qlIndexFixing(Index6M,$H2798,TRUE,_xll.ohTrigger(RecalcTrigger,Trigger6M)),NA())</f>
        <v>2.834477170045582E-2</v>
      </c>
      <c r="O2798" s="52">
        <f>IFERROR(_xll.qlIndexFixing(ONIndex6M,I2798,TRUE,_xll.ohTrigger(RecalcTrigger,Trigger6M)),NA())</f>
        <v>2.8178247206518403E-2</v>
      </c>
      <c r="P2798" s="52">
        <f>IFERROR(_xll.qlIndexFixing(Index1Y,$H2798,TRUE,_xll.ohTrigger(RecalcTrigger,Trigger1Y)),NA())</f>
        <v>2.9711987419950306E-2</v>
      </c>
      <c r="Q2798" s="52">
        <f>IFERROR(_xll.qlIndexFixing(ONIndex1Y,I2798,TRUE,_xll.ohTrigger(RecalcTrigger,Trigger1Y)),NA())</f>
        <v>2.9345535859155447E-2</v>
      </c>
    </row>
    <row r="2799" spans="2:17" x14ac:dyDescent="0.2">
      <c r="B2799" s="46" t="s">
        <v>51</v>
      </c>
      <c r="D2799" s="49">
        <f>_xll.qlCalendarAdvance(LocalCalendar,$D2798,B2799,"f",FALSE)</f>
        <v>58944</v>
      </c>
      <c r="E2799" s="49">
        <f>_xll.qlInterestRateIndexValueDate(IndexON,D2799)</f>
        <v>58944</v>
      </c>
      <c r="F2799" s="52">
        <f>IFERROR(_xll.qlIndexFixing(IndexON,D2799,TRUE,_xll.ohTrigger(RecalcTrigger,TriggerON)),NA())</f>
        <v>2.5586550655569695E-2</v>
      </c>
      <c r="H2799" s="49">
        <f>_xll.qlCalendarAdvance(IborCalendar,$H2798,B2799,"f",FALSE)</f>
        <v>58930</v>
      </c>
      <c r="I2799" s="49">
        <f>_xll.qlInterestRateIndexValueDate(Index1M,$H2799)</f>
        <v>58932</v>
      </c>
      <c r="J2799" s="52">
        <f>IFERROR(_xll.qlIndexFixing(Index1M,$H2799,TRUE,_xll.ohTrigger(RecalcTrigger,Trigger1M)),NA())</f>
        <v>2.6201228840527564E-2</v>
      </c>
      <c r="K2799" s="52">
        <f>IFERROR(_xll.qlIndexFixing(ONIndex1M,I2799,TRUE,_xll.ohTrigger(RecalcTrigger,Trigger1M)),NA())</f>
        <v>2.6179813366553617E-2</v>
      </c>
      <c r="L2799" s="52">
        <f>IFERROR(_xll.qlIndexFixing(Index3M,H2799,TRUE,_xll.ohTrigger(RecalcTrigger,Trigger3M)),NA())</f>
        <v>2.7399335130242522E-2</v>
      </c>
      <c r="M2799" s="52">
        <f>IFERROR(_xll.qlIndexFixing(ONIndex3M,I2799,TRUE,_xll.ohTrigger(RecalcTrigger,Trigger3M)),NA())</f>
        <v>2.7321770050061644E-2</v>
      </c>
      <c r="N2799" s="52">
        <f>IFERROR(_xll.qlIndexFixing(Index6M,$H2799,TRUE,_xll.ohTrigger(RecalcTrigger,Trigger6M)),NA())</f>
        <v>2.8342199688459573E-2</v>
      </c>
      <c r="O2799" s="52">
        <f>IFERROR(_xll.qlIndexFixing(ONIndex6M,I2799,TRUE,_xll.ohTrigger(RecalcTrigger,Trigger6M)),NA())</f>
        <v>2.8174643119855958E-2</v>
      </c>
      <c r="P2799" s="52">
        <f>IFERROR(_xll.qlIndexFixing(Index1Y,$H2799,TRUE,_xll.ohTrigger(RecalcTrigger,Trigger1Y)),NA())</f>
        <v>2.9712578783884759E-2</v>
      </c>
      <c r="Q2799" s="52">
        <f>IFERROR(_xll.qlIndexFixing(ONIndex1Y,I2799,TRUE,_xll.ohTrigger(RecalcTrigger,Trigger1Y)),NA())</f>
        <v>2.9341737590096173E-2</v>
      </c>
    </row>
    <row r="2800" spans="2:17" x14ac:dyDescent="0.2">
      <c r="B2800" s="46" t="s">
        <v>51</v>
      </c>
      <c r="D2800" s="49">
        <f>_xll.qlCalendarAdvance(LocalCalendar,$D2799,B2800,"f",FALSE)</f>
        <v>58951</v>
      </c>
      <c r="E2800" s="49">
        <f>_xll.qlInterestRateIndexValueDate(IndexON,D2800)</f>
        <v>58951</v>
      </c>
      <c r="F2800" s="52">
        <f>IFERROR(_xll.qlIndexFixing(IndexON,D2800,TRUE,_xll.ohTrigger(RecalcTrigger,TriggerON)),NA())</f>
        <v>2.5585166127317649E-2</v>
      </c>
      <c r="H2800" s="49">
        <f>_xll.qlCalendarAdvance(IborCalendar,$H2799,B2800,"f",FALSE)</f>
        <v>58937</v>
      </c>
      <c r="I2800" s="49">
        <f>_xll.qlInterestRateIndexValueDate(Index1M,$H2800)</f>
        <v>58939</v>
      </c>
      <c r="J2800" s="52">
        <f>IFERROR(_xll.qlIndexFixing(Index1M,$H2800,TRUE,_xll.ohTrigger(RecalcTrigger,Trigger1M)),NA())</f>
        <v>2.6198615009757675E-2</v>
      </c>
      <c r="K2800" s="52">
        <f>IFERROR(_xll.qlIndexFixing(ONIndex1M,I2800,TRUE,_xll.ohTrigger(RecalcTrigger,Trigger1M)),NA())</f>
        <v>2.6177180439397318E-2</v>
      </c>
      <c r="L2800" s="52">
        <f>IFERROR(_xll.qlIndexFixing(Index3M,H2800,TRUE,_xll.ohTrigger(RecalcTrigger,Trigger3M)),NA())</f>
        <v>2.7396753019214549E-2</v>
      </c>
      <c r="M2800" s="52">
        <f>IFERROR(_xll.qlIndexFixing(ONIndex3M,I2800,TRUE,_xll.ohTrigger(RecalcTrigger,Trigger3M)),NA())</f>
        <v>2.7319126025382445E-2</v>
      </c>
      <c r="N2800" s="52">
        <f>IFERROR(_xll.qlIndexFixing(Index6M,$H2800,TRUE,_xll.ohTrigger(RecalcTrigger,Trigger6M)),NA())</f>
        <v>2.8339640048847089E-2</v>
      </c>
      <c r="O2800" s="52">
        <f>IFERROR(_xll.qlIndexFixing(ONIndex6M,I2800,TRUE,_xll.ohTrigger(RecalcTrigger,Trigger6M)),NA())</f>
        <v>2.8171961105085686E-2</v>
      </c>
      <c r="P2800" s="52">
        <f>IFERROR(_xll.qlIndexFixing(Index1Y,$H2800,TRUE,_xll.ohTrigger(RecalcTrigger,Trigger1Y)),NA())</f>
        <v>2.9710060363144143E-2</v>
      </c>
      <c r="Q2800" s="52">
        <f>IFERROR(_xll.qlIndexFixing(ONIndex1Y,I2800,TRUE,_xll.ohTrigger(RecalcTrigger,Trigger1Y)),NA())</f>
        <v>2.9338947901536017E-2</v>
      </c>
    </row>
    <row r="2801" spans="2:17" x14ac:dyDescent="0.2">
      <c r="B2801" s="46" t="s">
        <v>51</v>
      </c>
      <c r="D2801" s="49">
        <f>_xll.qlCalendarAdvance(LocalCalendar,$D2800,B2801,"f",FALSE)</f>
        <v>58958</v>
      </c>
      <c r="E2801" s="49">
        <f>_xll.qlInterestRateIndexValueDate(IndexON,D2801)</f>
        <v>58958</v>
      </c>
      <c r="F2801" s="52">
        <f>IFERROR(_xll.qlIndexFixing(IndexON,D2801,TRUE,_xll.ohTrigger(RecalcTrigger,TriggerON)),NA())</f>
        <v>2.5583788064293955E-2</v>
      </c>
      <c r="H2801" s="49">
        <f>_xll.qlCalendarAdvance(IborCalendar,$H2800,B2801,"f",FALSE)</f>
        <v>58944</v>
      </c>
      <c r="I2801" s="49">
        <f>_xll.qlInterestRateIndexValueDate(Index1M,$H2801)</f>
        <v>58946</v>
      </c>
      <c r="J2801" s="52">
        <f>IFERROR(_xll.qlIndexFixing(Index1M,$H2801,TRUE,_xll.ohTrigger(RecalcTrigger,Trigger1M)),NA())</f>
        <v>2.6196013410060712E-2</v>
      </c>
      <c r="K2801" s="52">
        <f>IFERROR(_xll.qlIndexFixing(ONIndex1M,I2801,TRUE,_xll.ohTrigger(RecalcTrigger,Trigger1M)),NA())</f>
        <v>2.6174559717944135E-2</v>
      </c>
      <c r="L2801" s="52">
        <f>IFERROR(_xll.qlIndexFixing(Index3M,H2801,TRUE,_xll.ohTrigger(RecalcTrigger,Trigger3M)),NA())</f>
        <v>2.7394183251849693E-2</v>
      </c>
      <c r="M2801" s="52">
        <f>IFERROR(_xll.qlIndexFixing(ONIndex3M,I2801,TRUE,_xll.ohTrigger(RecalcTrigger,Trigger3M)),NA())</f>
        <v>2.7316494257911828E-2</v>
      </c>
      <c r="N2801" s="52">
        <f>IFERROR(_xll.qlIndexFixing(Index6M,$H2801,TRUE,_xll.ohTrigger(RecalcTrigger,Trigger6M)),NA())</f>
        <v>2.833709278156955E-2</v>
      </c>
      <c r="O2801" s="52">
        <f>IFERROR(_xll.qlIndexFixing(ONIndex6M,I2801,TRUE,_xll.ohTrigger(RecalcTrigger,Trigger6M)),NA())</f>
        <v>2.8169291284774189E-2</v>
      </c>
      <c r="P2801" s="52">
        <f>IFERROR(_xll.qlIndexFixing(Index1Y,$H2801,TRUE,_xll.ohTrigger(RecalcTrigger,Trigger1Y)),NA())</f>
        <v>2.9707555604865862E-2</v>
      </c>
      <c r="Q2801" s="52">
        <f>IFERROR(_xll.qlIndexFixing(ONIndex1Y,I2801,TRUE,_xll.ohTrigger(RecalcTrigger,Trigger1Y)),NA())</f>
        <v>2.9336171471170402E-2</v>
      </c>
    </row>
    <row r="2802" spans="2:17" x14ac:dyDescent="0.2">
      <c r="B2802" s="46" t="s">
        <v>51</v>
      </c>
      <c r="D2802" s="49">
        <f>_xll.qlCalendarAdvance(LocalCalendar,$D2801,B2802,"f",FALSE)</f>
        <v>58965</v>
      </c>
      <c r="E2802" s="49">
        <f>_xll.qlInterestRateIndexValueDate(IndexON,D2802)</f>
        <v>58965</v>
      </c>
      <c r="F2802" s="52">
        <f>IFERROR(_xll.qlIndexFixing(IndexON,D2802,TRUE,_xll.ohTrigger(RecalcTrigger,TriggerON)),NA())</f>
        <v>2.5582416466898295E-2</v>
      </c>
      <c r="H2802" s="49">
        <f>_xll.qlCalendarAdvance(IborCalendar,$H2801,B2802,"f",FALSE)</f>
        <v>58951</v>
      </c>
      <c r="I2802" s="49">
        <f>_xll.qlInterestRateIndexValueDate(Index1M,$H2802)</f>
        <v>58953</v>
      </c>
      <c r="J2802" s="52">
        <f>IFERROR(_xll.qlIndexFixing(Index1M,$H2802,TRUE,_xll.ohTrigger(RecalcTrigger,Trigger1M)),NA())</f>
        <v>2.6193424041428943E-2</v>
      </c>
      <c r="K2802" s="52">
        <f>IFERROR(_xll.qlIndexFixing(ONIndex1M,I2802,TRUE,_xll.ohTrigger(RecalcTrigger,Trigger1M)),NA())</f>
        <v>2.6172716708325883E-2</v>
      </c>
      <c r="L2802" s="52">
        <f>IFERROR(_xll.qlIndexFixing(Index3M,H2802,TRUE,_xll.ohTrigger(RecalcTrigger,Trigger3M)),NA())</f>
        <v>2.7392485232856562E-2</v>
      </c>
      <c r="M2802" s="52">
        <f>IFERROR(_xll.qlIndexFixing(ONIndex3M,I2802,TRUE,_xll.ohTrigger(RecalcTrigger,Trigger3M)),NA())</f>
        <v>2.7314724292564208E-2</v>
      </c>
      <c r="N2802" s="52">
        <f>IFERROR(_xll.qlIndexFixing(Index6M,$H2802,TRUE,_xll.ohTrigger(RecalcTrigger,Trigger6M)),NA())</f>
        <v>2.8334557886579851E-2</v>
      </c>
      <c r="O2802" s="52">
        <f>IFERROR(_xll.qlIndexFixing(ONIndex6M,I2802,TRUE,_xll.ohTrigger(RecalcTrigger,Trigger6M)),NA())</f>
        <v>2.8167546183170966E-2</v>
      </c>
      <c r="P2802" s="52">
        <f>IFERROR(_xll.qlIndexFixing(Index1Y,$H2802,TRUE,_xll.ohTrigger(RecalcTrigger,Trigger1Y)),NA())</f>
        <v>2.9706109006574898E-2</v>
      </c>
      <c r="Q2802" s="52">
        <f>IFERROR(_xll.qlIndexFixing(ONIndex1Y,I2802,TRUE,_xll.ohTrigger(RecalcTrigger,Trigger1Y)),NA())</f>
        <v>2.9334406502499188E-2</v>
      </c>
    </row>
    <row r="2803" spans="2:17" x14ac:dyDescent="0.2">
      <c r="B2803" s="46" t="s">
        <v>51</v>
      </c>
      <c r="D2803" s="49">
        <f>_xll.qlCalendarAdvance(LocalCalendar,$D2802,B2803,"f",FALSE)</f>
        <v>58972</v>
      </c>
      <c r="E2803" s="49">
        <f>_xll.qlInterestRateIndexValueDate(IndexON,D2803)</f>
        <v>58972</v>
      </c>
      <c r="F2803" s="52">
        <f>IFERROR(_xll.qlIndexFixing(IndexON,D2803,TRUE,_xll.ohTrigger(RecalcTrigger,TriggerON)),NA())</f>
        <v>2.5581051334970795E-2</v>
      </c>
      <c r="H2803" s="49">
        <f>_xll.qlCalendarAdvance(IborCalendar,$H2802,B2803,"f",FALSE)</f>
        <v>58958</v>
      </c>
      <c r="I2803" s="49">
        <f>_xll.qlInterestRateIndexValueDate(Index1M,$H2803)</f>
        <v>58960</v>
      </c>
      <c r="J2803" s="52">
        <f>IFERROR(_xll.qlIndexFixing(Index1M,$H2803,TRUE,_xll.ohTrigger(RecalcTrigger,Trigger1M)),NA())</f>
        <v>2.6191615963039594E-2</v>
      </c>
      <c r="K2803" s="52">
        <f>IFERROR(_xll.qlIndexFixing(ONIndex1M,I2803,TRUE,_xll.ohTrigger(RecalcTrigger,Trigger1M)),NA())</f>
        <v>2.6169354892040531E-2</v>
      </c>
      <c r="L2803" s="52">
        <f>IFERROR(_xll.qlIndexFixing(Index3M,H2803,TRUE,_xll.ohTrigger(RecalcTrigger,Trigger3M)),NA())</f>
        <v>2.7389940841529879E-2</v>
      </c>
      <c r="M2803" s="52">
        <f>IFERROR(_xll.qlIndexFixing(ONIndex3M,I2803,TRUE,_xll.ohTrigger(RecalcTrigger,Trigger3M)),NA())</f>
        <v>2.7311267494303237E-2</v>
      </c>
      <c r="N2803" s="52">
        <f>IFERROR(_xll.qlIndexFixing(Index6M,$H2803,TRUE,_xll.ohTrigger(RecalcTrigger,Trigger6M)),NA())</f>
        <v>2.833203536382917E-2</v>
      </c>
      <c r="O2803" s="52">
        <f>IFERROR(_xll.qlIndexFixing(ONIndex6M,I2803,TRUE,_xll.ohTrigger(RecalcTrigger,Trigger6M)),NA())</f>
        <v>2.8163988227261072E-2</v>
      </c>
      <c r="P2803" s="52">
        <f>IFERROR(_xll.qlIndexFixing(Index1Y,$H2803,TRUE,_xll.ohTrigger(RecalcTrigger,Trigger1Y)),NA())</f>
        <v>2.9702587075289215E-2</v>
      </c>
      <c r="Q2803" s="52">
        <f>IFERROR(_xll.qlIndexFixing(ONIndex1Y,I2803,TRUE,_xll.ohTrigger(RecalcTrigger,Trigger1Y)),NA())</f>
        <v>2.9330658384516539E-2</v>
      </c>
    </row>
    <row r="2804" spans="2:17" x14ac:dyDescent="0.2">
      <c r="B2804" s="46" t="s">
        <v>51</v>
      </c>
      <c r="D2804" s="49">
        <f>_xll.qlCalendarAdvance(LocalCalendar,$D2803,B2804,"f",FALSE)</f>
        <v>58979</v>
      </c>
      <c r="E2804" s="49">
        <f>_xll.qlInterestRateIndexValueDate(IndexON,D2804)</f>
        <v>58979</v>
      </c>
      <c r="F2804" s="52">
        <f>IFERROR(_xll.qlIndexFixing(IndexON,D2804,TRUE,_xll.ohTrigger(RecalcTrigger,TriggerON)),NA())</f>
        <v>2.557969266843152E-2</v>
      </c>
      <c r="H2804" s="49">
        <f>_xll.qlCalendarAdvance(IborCalendar,$H2803,B2804,"f",FALSE)</f>
        <v>58965</v>
      </c>
      <c r="I2804" s="49">
        <f>_xll.qlInterestRateIndexValueDate(Index1M,$H2804)</f>
        <v>58967</v>
      </c>
      <c r="J2804" s="52">
        <f>IFERROR(_xll.qlIndexFixing(Index1M,$H2804,TRUE,_xll.ohTrigger(RecalcTrigger,Trigger1M)),NA())</f>
        <v>2.6188281997337776E-2</v>
      </c>
      <c r="K2804" s="52">
        <f>IFERROR(_xll.qlIndexFixing(ONIndex1M,I2804,TRUE,_xll.ohTrigger(RecalcTrigger,Trigger1M)),NA())</f>
        <v>2.616677078759011E-2</v>
      </c>
      <c r="L2804" s="52">
        <f>IFERROR(_xll.qlIndexFixing(Index3M,H2804,TRUE,_xll.ohTrigger(RecalcTrigger,Trigger3M)),NA())</f>
        <v>2.7386548011467622E-2</v>
      </c>
      <c r="M2804" s="52">
        <f>IFERROR(_xll.qlIndexFixing(ONIndex3M,I2804,TRUE,_xll.ohTrigger(RecalcTrigger,Trigger3M)),NA())</f>
        <v>2.730867249819191E-2</v>
      </c>
      <c r="N2804" s="52">
        <f>IFERROR(_xll.qlIndexFixing(Index6M,$H2804,TRUE,_xll.ohTrigger(RecalcTrigger,Trigger6M)),NA())</f>
        <v>2.8329525213271707E-2</v>
      </c>
      <c r="O2804" s="52">
        <f>IFERROR(_xll.qlIndexFixing(ONIndex6M,I2804,TRUE,_xll.ohTrigger(RecalcTrigger,Trigger6M)),NA())</f>
        <v>2.8161354990112741E-2</v>
      </c>
      <c r="P2804" s="52">
        <f>IFERROR(_xll.qlIndexFixing(Index1Y,$H2804,TRUE,_xll.ohTrigger(RecalcTrigger,Trigger1Y)),NA())</f>
        <v>2.9700123303788937E-2</v>
      </c>
      <c r="Q2804" s="52">
        <f>IFERROR(_xll.qlIndexFixing(ONIndex1Y,I2804,TRUE,_xll.ohTrigger(RecalcTrigger,Trigger1Y)),NA())</f>
        <v>2.9327921728281581E-2</v>
      </c>
    </row>
    <row r="2805" spans="2:17" x14ac:dyDescent="0.2">
      <c r="B2805" s="46" t="s">
        <v>51</v>
      </c>
      <c r="D2805" s="49">
        <f>_xll.qlCalendarAdvance(LocalCalendar,$D2804,B2805,"f",FALSE)</f>
        <v>58986</v>
      </c>
      <c r="E2805" s="49">
        <f>_xll.qlInterestRateIndexValueDate(IndexON,D2805)</f>
        <v>58986</v>
      </c>
      <c r="F2805" s="52">
        <f>IFERROR(_xll.qlIndexFixing(IndexON,D2805,TRUE,_xll.ohTrigger(RecalcTrigger,TriggerON)),NA())</f>
        <v>2.5578340467200533E-2</v>
      </c>
      <c r="H2805" s="49">
        <f>_xll.qlCalendarAdvance(IborCalendar,$H2804,B2805,"f",FALSE)</f>
        <v>58972</v>
      </c>
      <c r="I2805" s="49">
        <f>_xll.qlInterestRateIndexValueDate(Index1M,$H2805)</f>
        <v>58974</v>
      </c>
      <c r="J2805" s="52">
        <f>IFERROR(_xll.qlIndexFixing(Index1M,$H2805,TRUE,_xll.ohTrigger(RecalcTrigger,Trigger1M)),NA())</f>
        <v>2.6185729321855169E-2</v>
      </c>
      <c r="K2805" s="52">
        <f>IFERROR(_xll.qlIndexFixing(ONIndex1M,I2805,TRUE,_xll.ohTrigger(RecalcTrigger,Trigger1M)),NA())</f>
        <v>2.6164198888842805E-2</v>
      </c>
      <c r="L2805" s="52">
        <f>IFERROR(_xll.qlIndexFixing(Index3M,H2805,TRUE,_xll.ohTrigger(RecalcTrigger,Trigger3M)),NA())</f>
        <v>2.7384027618497547E-2</v>
      </c>
      <c r="M2805" s="52">
        <f>IFERROR(_xll.qlIndexFixing(ONIndex3M,I2805,TRUE,_xll.ohTrigger(RecalcTrigger,Trigger3M)),NA())</f>
        <v>2.7306089759209229E-2</v>
      </c>
      <c r="N2805" s="52">
        <f>IFERROR(_xll.qlIndexFixing(Index6M,$H2805,TRUE,_xll.ohTrigger(RecalcTrigger,Trigger6M)),NA())</f>
        <v>2.8327027434859497E-2</v>
      </c>
      <c r="O2805" s="52">
        <f>IFERROR(_xll.qlIndexFixing(ONIndex6M,I2805,TRUE,_xll.ohTrigger(RecalcTrigger,Trigger6M)),NA())</f>
        <v>2.8158733947396541E-2</v>
      </c>
      <c r="P2805" s="52">
        <f>IFERROR(_xll.qlIndexFixing(Index1Y,$H2805,TRUE,_xll.ohTrigger(RecalcTrigger,Trigger1Y)),NA())</f>
        <v>2.969767319434783E-2</v>
      </c>
      <c r="Q2805" s="52">
        <f>IFERROR(_xll.qlIndexFixing(ONIndex1Y,I2805,TRUE,_xll.ohTrigger(RecalcTrigger,Trigger1Y)),NA())</f>
        <v>2.9325198330134583E-2</v>
      </c>
    </row>
    <row r="2806" spans="2:17" x14ac:dyDescent="0.2">
      <c r="B2806" s="46" t="s">
        <v>51</v>
      </c>
      <c r="D2806" s="49">
        <f>_xll.qlCalendarAdvance(LocalCalendar,$D2805,B2806,"f",FALSE)</f>
        <v>58993</v>
      </c>
      <c r="E2806" s="49">
        <f>_xll.qlInterestRateIndexValueDate(IndexON,D2806)</f>
        <v>58993</v>
      </c>
      <c r="F2806" s="52">
        <f>IFERROR(_xll.qlIndexFixing(IndexON,D2806,TRUE,_xll.ohTrigger(RecalcTrigger,TriggerON)),NA())</f>
        <v>2.557699473159758E-2</v>
      </c>
      <c r="H2806" s="49">
        <f>_xll.qlCalendarAdvance(IborCalendar,$H2805,B2806,"f",FALSE)</f>
        <v>58979</v>
      </c>
      <c r="I2806" s="49">
        <f>_xll.qlInterestRateIndexValueDate(Index1M,$H2806)</f>
        <v>58981</v>
      </c>
      <c r="J2806" s="52">
        <f>IFERROR(_xll.qlIndexFixing(Index1M,$H2806,TRUE,_xll.ohTrigger(RecalcTrigger,Trigger1M)),NA())</f>
        <v>2.6183188877409395E-2</v>
      </c>
      <c r="K2806" s="52">
        <f>IFERROR(_xll.qlIndexFixing(ONIndex1M,I2806,TRUE,_xll.ohTrigger(RecalcTrigger,Trigger1M)),NA())</f>
        <v>2.6161639195745323E-2</v>
      </c>
      <c r="L2806" s="52">
        <f>IFERROR(_xll.qlIndexFixing(Index3M,H2806,TRUE,_xll.ohTrigger(RecalcTrigger,Trigger3M)),NA())</f>
        <v>2.7381519569065579E-2</v>
      </c>
      <c r="M2806" s="52">
        <f>IFERROR(_xll.qlIndexFixing(ONIndex3M,I2806,TRUE,_xll.ohTrigger(RecalcTrigger,Trigger3M)),NA())</f>
        <v>2.7303519277328547E-2</v>
      </c>
      <c r="N2806" s="52">
        <f>IFERROR(_xll.qlIndexFixing(Index6M,$H2806,TRUE,_xll.ohTrigger(RecalcTrigger,Trigger6M)),NA())</f>
        <v>2.8326413687235388E-2</v>
      </c>
      <c r="O2806" s="52">
        <f>IFERROR(_xll.qlIndexFixing(ONIndex6M,I2806,TRUE,_xll.ohTrigger(RecalcTrigger,Trigger6M)),NA())</f>
        <v>2.8156125099032536E-2</v>
      </c>
      <c r="P2806" s="52">
        <f>IFERROR(_xll.qlIndexFixing(Index1Y,$H2806,TRUE,_xll.ohTrigger(RecalcTrigger,Trigger1Y)),NA())</f>
        <v>2.9695236746866568E-2</v>
      </c>
      <c r="Q2806" s="52">
        <f>IFERROR(_xll.qlIndexFixing(ONIndex1Y,I2806,TRUE,_xll.ohTrigger(RecalcTrigger,Trigger1Y)),NA())</f>
        <v>2.9322488190022256E-2</v>
      </c>
    </row>
    <row r="2807" spans="2:17" x14ac:dyDescent="0.2">
      <c r="B2807" s="46" t="s">
        <v>51</v>
      </c>
      <c r="D2807" s="49">
        <f>_xll.qlCalendarAdvance(LocalCalendar,$D2806,B2807,"f",FALSE)</f>
        <v>59000</v>
      </c>
      <c r="E2807" s="49">
        <f>_xll.qlInterestRateIndexValueDate(IndexON,D2807)</f>
        <v>59000</v>
      </c>
      <c r="F2807" s="52">
        <f>IFERROR(_xll.qlIndexFixing(IndexON,D2807,TRUE,_xll.ohTrigger(RecalcTrigger,TriggerON)),NA())</f>
        <v>2.5575655461382851E-2</v>
      </c>
      <c r="H2807" s="49">
        <f>_xll.qlCalendarAdvance(IborCalendar,$H2806,B2807,"f",FALSE)</f>
        <v>58986</v>
      </c>
      <c r="I2807" s="49">
        <f>_xll.qlInterestRateIndexValueDate(Index1M,$H2807)</f>
        <v>58988</v>
      </c>
      <c r="J2807" s="52">
        <f>IFERROR(_xll.qlIndexFixing(Index1M,$H2807,TRUE,_xll.ohTrigger(RecalcTrigger,Trigger1M)),NA())</f>
        <v>2.6180660663984973E-2</v>
      </c>
      <c r="K2807" s="52">
        <f>IFERROR(_xll.qlIndexFixing(ONIndex1M,I2807,TRUE,_xll.ohTrigger(RecalcTrigger,Trigger1M)),NA())</f>
        <v>2.6159860639456411E-2</v>
      </c>
      <c r="L2807" s="52">
        <f>IFERROR(_xll.qlIndexFixing(Index3M,H2807,TRUE,_xll.ohTrigger(RecalcTrigger,Trigger3M)),NA())</f>
        <v>2.737902386314621E-2</v>
      </c>
      <c r="M2807" s="52">
        <f>IFERROR(_xll.qlIndexFixing(ONIndex3M,I2807,TRUE,_xll.ohTrigger(RecalcTrigger,Trigger3M)),NA())</f>
        <v>2.7301813995912472E-2</v>
      </c>
      <c r="N2807" s="52">
        <f>IFERROR(_xll.qlIndexFixing(Index6M,$H2807,TRUE,_xll.ohTrigger(RecalcTrigger,Trigger6M)),NA())</f>
        <v>2.8323005456767286E-2</v>
      </c>
      <c r="O2807" s="52">
        <f>IFERROR(_xll.qlIndexFixing(ONIndex6M,I2807,TRUE,_xll.ohTrigger(RecalcTrigger,Trigger6M)),NA())</f>
        <v>2.8154444299892667E-2</v>
      </c>
      <c r="P2807" s="52">
        <f>IFERROR(_xll.qlIndexFixing(Index1Y,$H2807,TRUE,_xll.ohTrigger(RecalcTrigger,Trigger1Y)),NA())</f>
        <v>2.9692813961245613E-2</v>
      </c>
      <c r="Q2807" s="52">
        <f>IFERROR(_xll.qlIndexFixing(ONIndex1Y,I2807,TRUE,_xll.ohTrigger(RecalcTrigger,Trigger1Y)),NA())</f>
        <v>2.9320793137863621E-2</v>
      </c>
    </row>
    <row r="2808" spans="2:17" x14ac:dyDescent="0.2">
      <c r="B2808" s="46" t="s">
        <v>51</v>
      </c>
      <c r="D2808" s="49">
        <f>_xll.qlCalendarAdvance(LocalCalendar,$D2807,B2808,"f",FALSE)</f>
        <v>59007</v>
      </c>
      <c r="E2808" s="49">
        <f>_xll.qlInterestRateIndexValueDate(IndexON,D2808)</f>
        <v>59007</v>
      </c>
      <c r="F2808" s="52">
        <f>IFERROR(_xll.qlIndexFixing(IndexON,D2808,TRUE,_xll.ohTrigger(RecalcTrigger,TriggerON)),NA())</f>
        <v>2.5574322656556348E-2</v>
      </c>
      <c r="H2808" s="49">
        <f>_xll.qlCalendarAdvance(IborCalendar,$H2807,B2808,"f",FALSE)</f>
        <v>58993</v>
      </c>
      <c r="I2808" s="49">
        <f>_xll.qlInterestRateIndexValueDate(Index1M,$H2808)</f>
        <v>58995</v>
      </c>
      <c r="J2808" s="52">
        <f>IFERROR(_xll.qlIndexFixing(Index1M,$H2808,TRUE,_xll.ohTrigger(RecalcTrigger,Trigger1M)),NA())</f>
        <v>2.6178144681587068E-2</v>
      </c>
      <c r="K2808" s="52">
        <f>IFERROR(_xll.qlIndexFixing(ONIndex1M,I2808,TRUE,_xll.ohTrigger(RecalcTrigger,Trigger1M)),NA())</f>
        <v>2.6156556426659705E-2</v>
      </c>
      <c r="L2808" s="52">
        <f>IFERROR(_xll.qlIndexFixing(Index3M,H2808,TRUE,_xll.ohTrigger(RecalcTrigger,Trigger3M)),NA())</f>
        <v>2.7377404052488879E-2</v>
      </c>
      <c r="M2808" s="52">
        <f>IFERROR(_xll.qlIndexFixing(ONIndex3M,I2808,TRUE,_xll.ohTrigger(RecalcTrigger,Trigger3M)),NA())</f>
        <v>2.729841508489983E-2</v>
      </c>
      <c r="N2808" s="52">
        <f>IFERROR(_xll.qlIndexFixing(Index6M,$H2808,TRUE,_xll.ohTrigger(RecalcTrigger,Trigger6M)),NA())</f>
        <v>2.8319608332025143E-2</v>
      </c>
      <c r="O2808" s="52">
        <f>IFERROR(_xll.qlIndexFixing(ONIndex6M,I2808,TRUE,_xll.ohTrigger(RecalcTrigger,Trigger6M)),NA())</f>
        <v>2.8150943985574273E-2</v>
      </c>
      <c r="P2808" s="52">
        <f>IFERROR(_xll.qlIndexFixing(Index1Y,$H2808,TRUE,_xll.ohTrigger(RecalcTrigger,Trigger1Y)),NA())</f>
        <v>2.9690404837387607E-2</v>
      </c>
      <c r="Q2808" s="52">
        <f>IFERROR(_xll.qlIndexFixing(ONIndex1Y,I2808,TRUE,_xll.ohTrigger(RecalcTrigger,Trigger1Y)),NA())</f>
        <v>2.9317107684008192E-2</v>
      </c>
    </row>
    <row r="2809" spans="2:17" x14ac:dyDescent="0.2">
      <c r="B2809" s="46" t="s">
        <v>51</v>
      </c>
      <c r="D2809" s="49">
        <f>_xll.qlCalendarAdvance(LocalCalendar,$D2808,B2809,"f",FALSE)</f>
        <v>59014</v>
      </c>
      <c r="E2809" s="49">
        <f>_xll.qlInterestRateIndexValueDate(IndexON,D2809)</f>
        <v>59014</v>
      </c>
      <c r="F2809" s="52">
        <f>IFERROR(_xll.qlIndexFixing(IndexON,D2809,TRUE,_xll.ohTrigger(RecalcTrigger,TriggerON)),NA())</f>
        <v>2.5572996317277941E-2</v>
      </c>
      <c r="H2809" s="49">
        <f>_xll.qlCalendarAdvance(IborCalendar,$H2808,B2809,"f",FALSE)</f>
        <v>59000</v>
      </c>
      <c r="I2809" s="49">
        <f>_xll.qlInterestRateIndexValueDate(Index1M,$H2809)</f>
        <v>59002</v>
      </c>
      <c r="J2809" s="52">
        <f>IFERROR(_xll.qlIndexFixing(Index1M,$H2809,TRUE,_xll.ohTrigger(RecalcTrigger,Trigger1M)),NA())</f>
        <v>2.617564093018989E-2</v>
      </c>
      <c r="K2809" s="52">
        <f>IFERROR(_xll.qlIndexFixing(ONIndex1M,I2809,TRUE,_xll.ohTrigger(RecalcTrigger,Trigger1M)),NA())</f>
        <v>2.6154033350564987E-2</v>
      </c>
      <c r="L2809" s="52">
        <f>IFERROR(_xll.qlIndexFixing(Index3M,H2809,TRUE,_xll.ohTrigger(RecalcTrigger,Trigger3M)),NA())</f>
        <v>2.7374069481757659E-2</v>
      </c>
      <c r="M2809" s="52">
        <f>IFERROR(_xll.qlIndexFixing(ONIndex3M,I2809,TRUE,_xll.ohTrigger(RecalcTrigger,Trigger3M)),NA())</f>
        <v>2.7295881374405084E-2</v>
      </c>
      <c r="N2809" s="52">
        <f>IFERROR(_xll.qlIndexFixing(Index6M,$H2809,TRUE,_xll.ohTrigger(RecalcTrigger,Trigger6M)),NA())</f>
        <v>2.8318097888367023E-2</v>
      </c>
      <c r="O2809" s="52">
        <f>IFERROR(_xll.qlIndexFixing(ONIndex6M,I2809,TRUE,_xll.ohTrigger(RecalcTrigger,Trigger6M)),NA())</f>
        <v>2.8148371720426724E-2</v>
      </c>
      <c r="P2809" s="52">
        <f>IFERROR(_xll.qlIndexFixing(Index1Y,$H2809,TRUE,_xll.ohTrigger(RecalcTrigger,Trigger1Y)),NA())</f>
        <v>2.9688009375194314E-2</v>
      </c>
      <c r="Q2809" s="52">
        <f>IFERROR(_xll.qlIndexFixing(ONIndex1Y,I2809,TRUE,_xll.ohTrigger(RecalcTrigger,Trigger1Y)),NA())</f>
        <v>2.9314437318133102E-2</v>
      </c>
    </row>
    <row r="2810" spans="2:17" x14ac:dyDescent="0.2">
      <c r="B2810" s="46" t="s">
        <v>51</v>
      </c>
      <c r="D2810" s="49">
        <f>_xll.qlCalendarAdvance(LocalCalendar,$D2809,B2810,"f",FALSE)</f>
        <v>59021</v>
      </c>
      <c r="E2810" s="49">
        <f>_xll.qlInterestRateIndexValueDate(IndexON,D2810)</f>
        <v>59021</v>
      </c>
      <c r="F2810" s="52">
        <f>IFERROR(_xll.qlIndexFixing(IndexON,D2810,TRUE,_xll.ohTrigger(RecalcTrigger,TriggerON)),NA())</f>
        <v>2.5571676443387759E-2</v>
      </c>
      <c r="H2810" s="49">
        <f>_xll.qlCalendarAdvance(IborCalendar,$H2809,B2810,"f",FALSE)</f>
        <v>59007</v>
      </c>
      <c r="I2810" s="49">
        <f>_xll.qlInterestRateIndexValueDate(Index1M,$H2810)</f>
        <v>59009</v>
      </c>
      <c r="J2810" s="52">
        <f>IFERROR(_xll.qlIndexFixing(Index1M,$H2810,TRUE,_xll.ohTrigger(RecalcTrigger,Trigger1M)),NA())</f>
        <v>2.6173149409801179E-2</v>
      </c>
      <c r="K2810" s="52">
        <f>IFERROR(_xll.qlIndexFixing(ONIndex1M,I2810,TRUE,_xll.ohTrigger(RecalcTrigger,Trigger1M)),NA())</f>
        <v>2.6151522480173384E-2</v>
      </c>
      <c r="L2810" s="52">
        <f>IFERROR(_xll.qlIndexFixing(Index3M,H2810,TRUE,_xll.ohTrigger(RecalcTrigger,Trigger3M)),NA())</f>
        <v>2.737161080623916E-2</v>
      </c>
      <c r="M2810" s="52">
        <f>IFERROR(_xll.qlIndexFixing(ONIndex3M,I2810,TRUE,_xll.ohTrigger(RecalcTrigger,Trigger3M)),NA())</f>
        <v>2.7293359920985694E-2</v>
      </c>
      <c r="N2810" s="52">
        <f>IFERROR(_xll.qlIndexFixing(Index6M,$H2810,TRUE,_xll.ohTrigger(RecalcTrigger,Trigger6M)),NA())</f>
        <v>2.8314724123340077E-2</v>
      </c>
      <c r="O2810" s="52">
        <f>IFERROR(_xll.qlIndexFixing(ONIndex6M,I2810,TRUE,_xll.ohTrigger(RecalcTrigger,Trigger6M)),NA())</f>
        <v>2.814581164968466E-2</v>
      </c>
      <c r="P2810" s="52">
        <f>IFERROR(_xll.qlIndexFixing(Index1Y,$H2810,TRUE,_xll.ohTrigger(RecalcTrigger,Trigger1Y)),NA())</f>
        <v>2.9685627574568812E-2</v>
      </c>
      <c r="Q2810" s="52">
        <f>IFERROR(_xll.qlIndexFixing(ONIndex1Y,I2810,TRUE,_xll.ohTrigger(RecalcTrigger,Trigger1Y)),NA())</f>
        <v>2.9311780210266036E-2</v>
      </c>
    </row>
    <row r="2811" spans="2:17" x14ac:dyDescent="0.2">
      <c r="B2811" s="46" t="s">
        <v>51</v>
      </c>
      <c r="D2811" s="49">
        <f>_xll.qlCalendarAdvance(LocalCalendar,$D2810,B2811,"f",FALSE)</f>
        <v>59028</v>
      </c>
      <c r="E2811" s="49">
        <f>_xll.qlInterestRateIndexValueDate(IndexON,D2811)</f>
        <v>59028</v>
      </c>
      <c r="F2811" s="52">
        <f>IFERROR(_xll.qlIndexFixing(IndexON,D2811,TRUE,_xll.ohTrigger(RecalcTrigger,TriggerON)),NA())</f>
        <v>2.5570363035125609E-2</v>
      </c>
      <c r="H2811" s="49">
        <f>_xll.qlCalendarAdvance(IborCalendar,$H2810,B2811,"f",FALSE)</f>
        <v>59014</v>
      </c>
      <c r="I2811" s="49">
        <f>_xll.qlInterestRateIndexValueDate(Index1M,$H2811)</f>
        <v>59016</v>
      </c>
      <c r="J2811" s="52">
        <f>IFERROR(_xll.qlIndexFixing(Index1M,$H2811,TRUE,_xll.ohTrigger(RecalcTrigger,Trigger1M)),NA())</f>
        <v>2.6172219390298519E-2</v>
      </c>
      <c r="K2811" s="52">
        <f>IFERROR(_xll.qlIndexFixing(ONIndex1M,I2811,TRUE,_xll.ohTrigger(RecalcTrigger,Trigger1M)),NA())</f>
        <v>2.6149023815431605E-2</v>
      </c>
      <c r="L2811" s="52">
        <f>IFERROR(_xll.qlIndexFixing(Index3M,H2811,TRUE,_xll.ohTrigger(RecalcTrigger,Trigger3M)),NA())</f>
        <v>2.7369164474138015E-2</v>
      </c>
      <c r="M2811" s="52">
        <f>IFERROR(_xll.qlIndexFixing(ONIndex3M,I2811,TRUE,_xll.ohTrigger(RecalcTrigger,Trigger3M)),NA())</f>
        <v>2.7290850724721594E-2</v>
      </c>
      <c r="N2811" s="52">
        <f>IFERROR(_xll.qlIndexFixing(Index6M,$H2811,TRUE,_xll.ohTrigger(RecalcTrigger,Trigger6M)),NA())</f>
        <v>2.8313239811534597E-2</v>
      </c>
      <c r="O2811" s="52">
        <f>IFERROR(_xll.qlIndexFixing(ONIndex6M,I2811,TRUE,_xll.ohTrigger(RecalcTrigger,Trigger6M)),NA())</f>
        <v>2.8143263773348082E-2</v>
      </c>
      <c r="P2811" s="52">
        <f>IFERROR(_xll.qlIndexFixing(Index1Y,$H2811,TRUE,_xll.ohTrigger(RecalcTrigger,Trigger1Y)),NA())</f>
        <v>2.9683259435414611E-2</v>
      </c>
      <c r="Q2811" s="52">
        <f>IFERROR(_xll.qlIndexFixing(ONIndex1Y,I2811,TRUE,_xll.ohTrigger(RecalcTrigger,Trigger1Y)),NA())</f>
        <v>2.9309136360460286E-2</v>
      </c>
    </row>
    <row r="2812" spans="2:17" x14ac:dyDescent="0.2">
      <c r="B2812" s="46" t="s">
        <v>51</v>
      </c>
      <c r="D2812" s="49">
        <f>_xll.qlCalendarAdvance(LocalCalendar,$D2811,B2812,"f",FALSE)</f>
        <v>59035</v>
      </c>
      <c r="E2812" s="49">
        <f>_xll.qlInterestRateIndexValueDate(IndexON,D2812)</f>
        <v>59035</v>
      </c>
      <c r="F2812" s="52">
        <f>IFERROR(_xll.qlIndexFixing(IndexON,D2812,TRUE,_xll.ohTrigger(RecalcTrigger,TriggerON)),NA())</f>
        <v>2.5569056092011877E-2</v>
      </c>
      <c r="H2812" s="49">
        <f>_xll.qlCalendarAdvance(IborCalendar,$H2811,B2812,"f",FALSE)</f>
        <v>59021</v>
      </c>
      <c r="I2812" s="49">
        <f>_xll.qlInterestRateIndexValueDate(Index1M,$H2812)</f>
        <v>59023</v>
      </c>
      <c r="J2812" s="52">
        <f>IFERROR(_xll.qlIndexFixing(Index1M,$H2812,TRUE,_xll.ohTrigger(RecalcTrigger,Trigger1M)),NA())</f>
        <v>2.6168978339663751E-2</v>
      </c>
      <c r="K2812" s="52">
        <f>IFERROR(_xll.qlIndexFixing(ONIndex1M,I2812,TRUE,_xll.ohTrigger(RecalcTrigger,Trigger1M)),NA())</f>
        <v>2.6146537356446231E-2</v>
      </c>
      <c r="L2812" s="52">
        <f>IFERROR(_xll.qlIndexFixing(Index3M,H2812,TRUE,_xll.ohTrigger(RecalcTrigger,Trigger3M)),NA())</f>
        <v>2.736673048543381E-2</v>
      </c>
      <c r="M2812" s="52">
        <f>IFERROR(_xll.qlIndexFixing(ONIndex3M,I2812,TRUE,_xll.ohTrigger(RecalcTrigger,Trigger3M)),NA())</f>
        <v>2.7288353785559494E-2</v>
      </c>
      <c r="N2812" s="52">
        <f>IFERROR(_xll.qlIndexFixing(Index6M,$H2812,TRUE,_xll.ohTrigger(RecalcTrigger,Trigger6M)),NA())</f>
        <v>2.8309889402123409E-2</v>
      </c>
      <c r="O2812" s="52">
        <f>IFERROR(_xll.qlIndexFixing(ONIndex6M,I2812,TRUE,_xll.ohTrigger(RecalcTrigger,Trigger6M)),NA())</f>
        <v>2.8140728091390343E-2</v>
      </c>
      <c r="P2812" s="52">
        <f>IFERROR(_xll.qlIndexFixing(Index1Y,$H2812,TRUE,_xll.ohTrigger(RecalcTrigger,Trigger1Y)),NA())</f>
        <v>2.9680904957635437E-2</v>
      </c>
      <c r="Q2812" s="52">
        <f>IFERROR(_xll.qlIndexFixing(ONIndex1Y,I2812,TRUE,_xll.ohTrigger(RecalcTrigger,Trigger1Y)),NA())</f>
        <v>2.9306505768715851E-2</v>
      </c>
    </row>
    <row r="2813" spans="2:17" x14ac:dyDescent="0.2">
      <c r="B2813" s="46" t="s">
        <v>51</v>
      </c>
      <c r="D2813" s="49">
        <f>_xll.qlCalendarAdvance(LocalCalendar,$D2812,B2813,"f",FALSE)</f>
        <v>59042</v>
      </c>
      <c r="E2813" s="49">
        <f>_xll.qlInterestRateIndexValueDate(IndexON,D2813)</f>
        <v>59042</v>
      </c>
      <c r="F2813" s="52">
        <f>IFERROR(_xll.qlIndexFixing(IndexON,D2813,TRUE,_xll.ohTrigger(RecalcTrigger,TriggerON)),NA())</f>
        <v>2.5567755614606114E-2</v>
      </c>
      <c r="H2813" s="49">
        <f>_xll.qlCalendarAdvance(IborCalendar,$H2812,B2813,"f",FALSE)</f>
        <v>59028</v>
      </c>
      <c r="I2813" s="49">
        <f>_xll.qlInterestRateIndexValueDate(Index1M,$H2813)</f>
        <v>59030</v>
      </c>
      <c r="J2813" s="52">
        <f>IFERROR(_xll.qlIndexFixing(Index1M,$H2813,TRUE,_xll.ohTrigger(RecalcTrigger,Trigger1M)),NA())</f>
        <v>2.6165748234562053E-2</v>
      </c>
      <c r="K2813" s="52">
        <f>IFERROR(_xll.qlIndexFixing(ONIndex1M,I2813,TRUE,_xll.ohTrigger(RecalcTrigger,Trigger1M)),NA())</f>
        <v>2.61440631030041E-2</v>
      </c>
      <c r="L2813" s="52">
        <f>IFERROR(_xll.qlIndexFixing(Index3M,H2813,TRUE,_xll.ohTrigger(RecalcTrigger,Trigger3M)),NA())</f>
        <v>2.7364308840102738E-2</v>
      </c>
      <c r="M2813" s="52">
        <f>IFERROR(_xll.qlIndexFixing(ONIndex3M,I2813,TRUE,_xll.ohTrigger(RecalcTrigger,Trigger3M)),NA())</f>
        <v>2.7285869103499394E-2</v>
      </c>
      <c r="N2813" s="52">
        <f>IFERROR(_xll.qlIndexFixing(Index6M,$H2813,TRUE,_xll.ohTrigger(RecalcTrigger,Trigger6M)),NA())</f>
        <v>2.8307490599201918E-2</v>
      </c>
      <c r="O2813" s="52">
        <f>IFERROR(_xll.qlIndexFixing(ONIndex6M,I2813,TRUE,_xll.ohTrigger(RecalcTrigger,Trigger6M)),NA())</f>
        <v>2.8138204603864736E-2</v>
      </c>
      <c r="P2813" s="52">
        <f>IFERROR(_xll.qlIndexFixing(Index1Y,$H2813,TRUE,_xll.ohTrigger(RecalcTrigger,Trigger1Y)),NA())</f>
        <v>2.9678564141135892E-2</v>
      </c>
      <c r="Q2813" s="52">
        <f>IFERROR(_xll.qlIndexFixing(ONIndex1Y,I2813,TRUE,_xll.ohTrigger(RecalcTrigger,Trigger1Y)),NA())</f>
        <v>2.9303888435059378E-2</v>
      </c>
    </row>
    <row r="2814" spans="2:17" x14ac:dyDescent="0.2">
      <c r="B2814" s="46" t="s">
        <v>51</v>
      </c>
      <c r="D2814" s="49">
        <f>_xll.qlCalendarAdvance(LocalCalendar,$D2813,B2814,"f",FALSE)</f>
        <v>59049</v>
      </c>
      <c r="E2814" s="49">
        <f>_xll.qlInterestRateIndexValueDate(IndexON,D2814)</f>
        <v>59049</v>
      </c>
      <c r="F2814" s="52">
        <f>IFERROR(_xll.qlIndexFixing(IndexON,D2814,TRUE,_xll.ohTrigger(RecalcTrigger,TriggerON)),NA())</f>
        <v>2.5566461602348767E-2</v>
      </c>
      <c r="H2814" s="49">
        <f>_xll.qlCalendarAdvance(IborCalendar,$H2813,B2814,"f",FALSE)</f>
        <v>59035</v>
      </c>
      <c r="I2814" s="49">
        <f>_xll.qlInterestRateIndexValueDate(Index1M,$H2814)</f>
        <v>59037</v>
      </c>
      <c r="J2814" s="52">
        <f>IFERROR(_xll.qlIndexFixing(Index1M,$H2814,TRUE,_xll.ohTrigger(RecalcTrigger,Trigger1M)),NA())</f>
        <v>2.6163305638098894E-2</v>
      </c>
      <c r="K2814" s="52">
        <f>IFERROR(_xll.qlIndexFixing(ONIndex1M,I2814,TRUE,_xll.ohTrigger(RecalcTrigger,Trigger1M)),NA())</f>
        <v>2.6141601055318375E-2</v>
      </c>
      <c r="L2814" s="52">
        <f>IFERROR(_xll.qlIndexFixing(Index3M,H2814,TRUE,_xll.ohTrigger(RecalcTrigger,Trigger3M)),NA())</f>
        <v>2.7361899538117587E-2</v>
      </c>
      <c r="M2814" s="52">
        <f>IFERROR(_xll.qlIndexFixing(ONIndex3M,I2814,TRUE,_xll.ohTrigger(RecalcTrigger,Trigger3M)),NA())</f>
        <v>2.7283396678567939E-2</v>
      </c>
      <c r="N2814" s="52">
        <f>IFERROR(_xll.qlIndexFixing(Index6M,$H2814,TRUE,_xll.ohTrigger(RecalcTrigger,Trigger6M)),NA())</f>
        <v>2.8306045492173703E-2</v>
      </c>
      <c r="O2814" s="52">
        <f>IFERROR(_xll.qlIndexFixing(ONIndex6M,I2814,TRUE,_xll.ohTrigger(RecalcTrigger,Trigger6M)),NA())</f>
        <v>2.8135693310691323E-2</v>
      </c>
      <c r="P2814" s="52">
        <f>IFERROR(_xll.qlIndexFixing(Index1Y,$H2814,TRUE,_xll.ohTrigger(RecalcTrigger,Trigger1Y)),NA())</f>
        <v>2.9676236985821444E-2</v>
      </c>
      <c r="Q2814" s="52">
        <f>IFERROR(_xll.qlIndexFixing(ONIndex1Y,I2814,TRUE,_xll.ohTrigger(RecalcTrigger,Trigger1Y)),NA())</f>
        <v>2.9301284359437574E-2</v>
      </c>
    </row>
    <row r="2815" spans="2:17" x14ac:dyDescent="0.2">
      <c r="B2815" s="46" t="s">
        <v>51</v>
      </c>
      <c r="D2815" s="49">
        <f>_xll.qlCalendarAdvance(LocalCalendar,$D2814,B2815,"f",FALSE)</f>
        <v>59056</v>
      </c>
      <c r="E2815" s="49">
        <f>_xll.qlInterestRateIndexValueDate(IndexON,D2815)</f>
        <v>59056</v>
      </c>
      <c r="F2815" s="52">
        <f>IFERROR(_xll.qlIndexFixing(IndexON,D2815,TRUE,_xll.ohTrigger(RecalcTrigger,TriggerON)),NA())</f>
        <v>2.5565174055719453E-2</v>
      </c>
      <c r="H2815" s="49">
        <f>_xll.qlCalendarAdvance(IborCalendar,$H2814,B2815,"f",FALSE)</f>
        <v>59042</v>
      </c>
      <c r="I2815" s="49">
        <f>_xll.qlInterestRateIndexValueDate(Index1M,$H2815)</f>
        <v>59044</v>
      </c>
      <c r="J2815" s="52">
        <f>IFERROR(_xll.qlIndexFixing(Index1M,$H2815,TRUE,_xll.ohTrigger(RecalcTrigger,Trigger1M)),NA())</f>
        <v>2.6160875272605525E-2</v>
      </c>
      <c r="K2815" s="52">
        <f>IFERROR(_xll.qlIndexFixing(ONIndex1M,I2815,TRUE,_xll.ohTrigger(RecalcTrigger,Trigger1M)),NA())</f>
        <v>2.6139925671280206E-2</v>
      </c>
      <c r="L2815" s="52">
        <f>IFERROR(_xll.qlIndexFixing(Index3M,H2815,TRUE,_xll.ohTrigger(RecalcTrigger,Trigger3M)),NA())</f>
        <v>2.7359502579458798E-2</v>
      </c>
      <c r="M2815" s="52">
        <f>IFERROR(_xll.qlIndexFixing(ONIndex3M,I2815,TRUE,_xll.ohTrigger(RecalcTrigger,Trigger3M)),NA())</f>
        <v>2.7281794940818838E-2</v>
      </c>
      <c r="N2815" s="52">
        <f>IFERROR(_xll.qlIndexFixing(Index6M,$H2815,TRUE,_xll.ohTrigger(RecalcTrigger,Trigger6M)),NA())</f>
        <v>2.8302730108507517E-2</v>
      </c>
      <c r="O2815" s="52">
        <f>IFERROR(_xll.qlIndexFixing(ONIndex6M,I2815,TRUE,_xll.ohTrigger(RecalcTrigger,Trigger6M)),NA())</f>
        <v>2.8134115445952457E-2</v>
      </c>
      <c r="P2815" s="52">
        <f>IFERROR(_xll.qlIndexFixing(Index1Y,$H2815,TRUE,_xll.ohTrigger(RecalcTrigger,Trigger1Y)),NA())</f>
        <v>2.9674978145564346E-2</v>
      </c>
      <c r="Q2815" s="52">
        <f>IFERROR(_xll.qlIndexFixing(ONIndex1Y,I2815,TRUE,_xll.ohTrigger(RecalcTrigger,Trigger1Y)),NA())</f>
        <v>2.9299701230902642E-2</v>
      </c>
    </row>
    <row r="2816" spans="2:17" x14ac:dyDescent="0.2">
      <c r="B2816" s="46" t="s">
        <v>51</v>
      </c>
      <c r="D2816" s="49">
        <f>_xll.qlCalendarAdvance(LocalCalendar,$D2815,B2816,"f",FALSE)</f>
        <v>59063</v>
      </c>
      <c r="E2816" s="49">
        <f>_xll.qlInterestRateIndexValueDate(IndexON,D2816)</f>
        <v>59063</v>
      </c>
      <c r="F2816" s="52">
        <f>IFERROR(_xll.qlIndexFixing(IndexON,D2816,TRUE,_xll.ohTrigger(RecalcTrigger,TriggerON)),NA())</f>
        <v>2.5563892974478364E-2</v>
      </c>
      <c r="H2816" s="49">
        <f>_xll.qlCalendarAdvance(IborCalendar,$H2815,B2816,"f",FALSE)</f>
        <v>59049</v>
      </c>
      <c r="I2816" s="49">
        <f>_xll.qlInterestRateIndexValueDate(Index1M,$H2816)</f>
        <v>59051</v>
      </c>
      <c r="J2816" s="52">
        <f>IFERROR(_xll.qlIndexFixing(Index1M,$H2816,TRUE,_xll.ohTrigger(RecalcTrigger,Trigger1M)),NA())</f>
        <v>2.6158457138063886E-2</v>
      </c>
      <c r="K2816" s="52">
        <f>IFERROR(_xll.qlIndexFixing(ONIndex1M,I2816,TRUE,_xll.ohTrigger(RecalcTrigger,Trigger1M)),NA())</f>
        <v>2.6137488729851555E-2</v>
      </c>
      <c r="L2816" s="52">
        <f>IFERROR(_xll.qlIndexFixing(Index3M,H2816,TRUE,_xll.ohTrigger(RecalcTrigger,Trigger3M)),NA())</f>
        <v>2.7354511226402308E-2</v>
      </c>
      <c r="M2816" s="52">
        <f>IFERROR(_xll.qlIndexFixing(ONIndex3M,I2816,TRUE,_xll.ohTrigger(RecalcTrigger,Trigger3M)),NA())</f>
        <v>2.7279347720212677E-2</v>
      </c>
      <c r="N2816" s="52">
        <f>IFERROR(_xll.qlIndexFixing(Index6M,$H2816,TRUE,_xll.ohTrigger(RecalcTrigger,Trigger6M)),NA())</f>
        <v>2.8296598694051198E-2</v>
      </c>
      <c r="O2816" s="52">
        <f>IFERROR(_xll.qlIndexFixing(ONIndex6M,I2816,TRUE,_xll.ohTrigger(RecalcTrigger,Trigger6M)),NA())</f>
        <v>2.8131629218368648E-2</v>
      </c>
      <c r="P2816" s="52">
        <f>IFERROR(_xll.qlIndexFixing(Index1Y,$H2816,TRUE,_xll.ohTrigger(RecalcTrigger,Trigger1Y)),NA())</f>
        <v>2.9672679101420157E-2</v>
      </c>
      <c r="Q2816" s="52">
        <f>IFERROR(_xll.qlIndexFixing(ONIndex1Y,I2816,TRUE,_xll.ohTrigger(RecalcTrigger,Trigger1Y)),NA())</f>
        <v>2.9297124408727004E-2</v>
      </c>
    </row>
    <row r="2817" spans="2:17" x14ac:dyDescent="0.2">
      <c r="B2817" s="46" t="s">
        <v>51</v>
      </c>
      <c r="D2817" s="49">
        <f>_xll.qlCalendarAdvance(LocalCalendar,$D2816,B2817,"f",FALSE)</f>
        <v>59070</v>
      </c>
      <c r="E2817" s="49">
        <f>_xll.qlInterestRateIndexValueDate(IndexON,D2817)</f>
        <v>59070</v>
      </c>
      <c r="F2817" s="52">
        <f>IFERROR(_xll.qlIndexFixing(IndexON,D2817,TRUE,_xll.ohTrigger(RecalcTrigger,TriggerON)),NA())</f>
        <v>2.5562618358945244E-2</v>
      </c>
      <c r="H2817" s="49">
        <f>_xll.qlCalendarAdvance(IborCalendar,$H2816,B2817,"f",FALSE)</f>
        <v>59056</v>
      </c>
      <c r="I2817" s="49">
        <f>_xll.qlInterestRateIndexValueDate(Index1M,$H2817)</f>
        <v>59058</v>
      </c>
      <c r="J2817" s="52">
        <f>IFERROR(_xll.qlIndexFixing(Index1M,$H2817,TRUE,_xll.ohTrigger(RecalcTrigger,Trigger1M)),NA())</f>
        <v>2.6156829998520703E-2</v>
      </c>
      <c r="K2817" s="52">
        <f>IFERROR(_xll.qlIndexFixing(ONIndex1M,I2817,TRUE,_xll.ohTrigger(RecalcTrigger,Trigger1M)),NA())</f>
        <v>2.6134288146266726E-2</v>
      </c>
      <c r="L2817" s="52">
        <f>IFERROR(_xll.qlIndexFixing(Index3M,H2817,TRUE,_xll.ohTrigger(RecalcTrigger,Trigger3M)),NA())</f>
        <v>2.7352136848768898E-2</v>
      </c>
      <c r="M2817" s="52">
        <f>IFERROR(_xll.qlIndexFixing(ONIndex3M,I2817,TRUE,_xll.ohTrigger(RecalcTrigger,Trigger3M)),NA())</f>
        <v>2.7276052946465512E-2</v>
      </c>
      <c r="N2817" s="52">
        <f>IFERROR(_xll.qlIndexFixing(Index6M,$H2817,TRUE,_xll.ohTrigger(RecalcTrigger,Trigger6M)),NA())</f>
        <v>2.8294246577460859E-2</v>
      </c>
      <c r="O2817" s="52">
        <f>IFERROR(_xll.qlIndexFixing(ONIndex6M,I2817,TRUE,_xll.ohTrigger(RecalcTrigger,Trigger6M)),NA())</f>
        <v>2.8128232597577352E-2</v>
      </c>
      <c r="P2817" s="52">
        <f>IFERROR(_xll.qlIndexFixing(Index1Y,$H2817,TRUE,_xll.ohTrigger(RecalcTrigger,Trigger1Y)),NA())</f>
        <v>2.9669337486046669E-2</v>
      </c>
      <c r="Q2817" s="52">
        <f>IFERROR(_xll.qlIndexFixing(ONIndex1Y,I2817,TRUE,_xll.ohTrigger(RecalcTrigger,Trigger1Y)),NA())</f>
        <v>2.929355168091341E-2</v>
      </c>
    </row>
    <row r="2818" spans="2:17" x14ac:dyDescent="0.2">
      <c r="B2818" s="46" t="s">
        <v>51</v>
      </c>
      <c r="D2818" s="49">
        <f>_xll.qlCalendarAdvance(LocalCalendar,$D2817,B2818,"f",FALSE)</f>
        <v>59077</v>
      </c>
      <c r="E2818" s="49">
        <f>_xll.qlInterestRateIndexValueDate(IndexON,D2818)</f>
        <v>59077</v>
      </c>
      <c r="F2818" s="52">
        <f>IFERROR(_xll.qlIndexFixing(IndexON,D2818,TRUE,_xll.ohTrigger(RecalcTrigger,TriggerON)),NA())</f>
        <v>2.5561350208640476E-2</v>
      </c>
      <c r="H2818" s="49">
        <f>_xll.qlCalendarAdvance(IborCalendar,$H2817,B2818,"f",FALSE)</f>
        <v>59063</v>
      </c>
      <c r="I2818" s="49">
        <f>_xll.qlInterestRateIndexValueDate(Index1M,$H2818)</f>
        <v>59065</v>
      </c>
      <c r="J2818" s="52">
        <f>IFERROR(_xll.qlIndexFixing(Index1M,$H2818,TRUE,_xll.ohTrigger(RecalcTrigger,Trigger1M)),NA())</f>
        <v>2.6153657561815192E-2</v>
      </c>
      <c r="K2818" s="52">
        <f>IFERROR(_xll.qlIndexFixing(ONIndex1M,I2818,TRUE,_xll.ohTrigger(RecalcTrigger,Trigger1M)),NA())</f>
        <v>2.6131874921206943E-2</v>
      </c>
      <c r="L2818" s="52">
        <f>IFERROR(_xll.qlIndexFixing(Index3M,H2818,TRUE,_xll.ohTrigger(RecalcTrigger,Trigger3M)),NA())</f>
        <v>2.7349774811546379E-2</v>
      </c>
      <c r="M2818" s="52">
        <f>IFERROR(_xll.qlIndexFixing(ONIndex3M,I2818,TRUE,_xll.ohTrigger(RecalcTrigger,Trigger3M)),NA())</f>
        <v>2.7273629549968703E-2</v>
      </c>
      <c r="N2818" s="52">
        <f>IFERROR(_xll.qlIndexFixing(Index6M,$H2818,TRUE,_xll.ohTrigger(RecalcTrigger,Trigger6M)),NA())</f>
        <v>2.8291906828513784E-2</v>
      </c>
      <c r="O2818" s="52">
        <f>IFERROR(_xll.qlIndexFixing(ONIndex6M,I2818,TRUE,_xll.ohTrigger(RecalcTrigger,Trigger6M)),NA())</f>
        <v>2.8125770081945944E-2</v>
      </c>
      <c r="P2818" s="52">
        <f>IFERROR(_xll.qlIndexFixing(Index1Y,$H2818,TRUE,_xll.ohTrigger(RecalcTrigger,Trigger1Y)),NA())</f>
        <v>2.9667064974532989E-2</v>
      </c>
      <c r="Q2818" s="52">
        <f>IFERROR(_xll.qlIndexFixing(ONIndex1Y,I2818,TRUE,_xll.ohTrigger(RecalcTrigger,Trigger1Y)),NA())</f>
        <v>2.9291000637483577E-2</v>
      </c>
    </row>
    <row r="2819" spans="2:17" x14ac:dyDescent="0.2">
      <c r="B2819" s="46" t="s">
        <v>51</v>
      </c>
      <c r="D2819" s="49">
        <f>_xll.qlCalendarAdvance(LocalCalendar,$D2818,B2819,"f",FALSE)</f>
        <v>59084</v>
      </c>
      <c r="E2819" s="49">
        <f>_xll.qlInterestRateIndexValueDate(IndexON,D2819)</f>
        <v>59084</v>
      </c>
      <c r="F2819" s="52">
        <f>IFERROR(_xll.qlIndexFixing(IndexON,D2819,TRUE,_xll.ohTrigger(RecalcTrigger,TriggerON)),NA())</f>
        <v>2.5560088523643998E-2</v>
      </c>
      <c r="H2819" s="49">
        <f>_xll.qlCalendarAdvance(IborCalendar,$H2818,B2819,"f",FALSE)</f>
        <v>59070</v>
      </c>
      <c r="I2819" s="49">
        <f>_xll.qlInterestRateIndexValueDate(Index1M,$H2819)</f>
        <v>59072</v>
      </c>
      <c r="J2819" s="52">
        <f>IFERROR(_xll.qlIndexFixing(Index1M,$H2819,TRUE,_xll.ohTrigger(RecalcTrigger,Trigger1M)),NA())</f>
        <v>2.6151276120092663E-2</v>
      </c>
      <c r="K2819" s="52">
        <f>IFERROR(_xll.qlIndexFixing(ONIndex1M,I2819,TRUE,_xll.ohTrigger(RecalcTrigger,Trigger1M)),NA())</f>
        <v>2.6129473901850275E-2</v>
      </c>
      <c r="L2819" s="52">
        <f>IFERROR(_xll.qlIndexFixing(Index3M,H2819,TRUE,_xll.ohTrigger(RecalcTrigger,Trigger3M)),NA())</f>
        <v>2.7347425114714552E-2</v>
      </c>
      <c r="M2819" s="52">
        <f>IFERROR(_xll.qlIndexFixing(ONIndex3M,I2819,TRUE,_xll.ohTrigger(RecalcTrigger,Trigger3M)),NA())</f>
        <v>2.727121841060054E-2</v>
      </c>
      <c r="N2819" s="52">
        <f>IFERROR(_xll.qlIndexFixing(Index6M,$H2819,TRUE,_xll.ohTrigger(RecalcTrigger,Trigger6M)),NA())</f>
        <v>2.8289579447168461E-2</v>
      </c>
      <c r="O2819" s="52">
        <f>IFERROR(_xll.qlIndexFixing(ONIndex6M,I2819,TRUE,_xll.ohTrigger(RecalcTrigger,Trigger6M)),NA())</f>
        <v>2.8123319760826604E-2</v>
      </c>
      <c r="P2819" s="52">
        <f>IFERROR(_xll.qlIndexFixing(Index1Y,$H2819,TRUE,_xll.ohTrigger(RecalcTrigger,Trigger1Y)),NA())</f>
        <v>2.9664806123738729E-2</v>
      </c>
      <c r="Q2819" s="52">
        <f>IFERROR(_xll.qlIndexFixing(ONIndex1Y,I2819,TRUE,_xll.ohTrigger(RecalcTrigger,Trigger1Y)),NA())</f>
        <v>2.9288462852168351E-2</v>
      </c>
    </row>
    <row r="2820" spans="2:17" x14ac:dyDescent="0.2">
      <c r="B2820" s="46" t="s">
        <v>51</v>
      </c>
      <c r="D2820" s="49">
        <f>_xll.qlCalendarAdvance(LocalCalendar,$D2819,B2820,"f",FALSE)</f>
        <v>59091</v>
      </c>
      <c r="E2820" s="49">
        <f>_xll.qlInterestRateIndexValueDate(IndexON,D2820)</f>
        <v>59091</v>
      </c>
      <c r="F2820" s="52">
        <f>IFERROR(_xll.qlIndexFixing(IndexON,D2820,TRUE,_xll.ohTrigger(RecalcTrigger,TriggerON)),NA())</f>
        <v>2.5558833304355488E-2</v>
      </c>
      <c r="H2820" s="49">
        <f>_xll.qlCalendarAdvance(IborCalendar,$H2819,B2820,"f",FALSE)</f>
        <v>59077</v>
      </c>
      <c r="I2820" s="49">
        <f>_xll.qlInterestRateIndexValueDate(Index1M,$H2820)</f>
        <v>59079</v>
      </c>
      <c r="J2820" s="52">
        <f>IFERROR(_xll.qlIndexFixing(Index1M,$H2820,TRUE,_xll.ohTrigger(RecalcTrigger,Trigger1M)),NA())</f>
        <v>2.6148906909296079E-2</v>
      </c>
      <c r="K2820" s="52">
        <f>IFERROR(_xll.qlIndexFixing(ONIndex1M,I2820,TRUE,_xll.ohTrigger(RecalcTrigger,Trigger1M)),NA())</f>
        <v>2.6127085088170077E-2</v>
      </c>
      <c r="L2820" s="52">
        <f>IFERROR(_xll.qlIndexFixing(Index3M,H2820,TRUE,_xll.ohTrigger(RecalcTrigger,Trigger3M)),NA())</f>
        <v>2.7345087758252326E-2</v>
      </c>
      <c r="M2820" s="52">
        <f>IFERROR(_xll.qlIndexFixing(ONIndex3M,I2820,TRUE,_xll.ohTrigger(RecalcTrigger,Trigger3M)),NA())</f>
        <v>2.7268819528361021E-2</v>
      </c>
      <c r="N2820" s="52">
        <f>IFERROR(_xll.qlIndexFixing(Index6M,$H2820,TRUE,_xll.ohTrigger(RecalcTrigger,Trigger6M)),NA())</f>
        <v>2.8288209496282083E-2</v>
      </c>
      <c r="O2820" s="52">
        <f>IFERROR(_xll.qlIndexFixing(ONIndex6M,I2820,TRUE,_xll.ohTrigger(RecalcTrigger,Trigger6M)),NA())</f>
        <v>2.8120881633979522E-2</v>
      </c>
      <c r="P2820" s="52">
        <f>IFERROR(_xll.qlIndexFixing(Index1Y,$H2820,TRUE,_xll.ohTrigger(RecalcTrigger,Trigger1Y)),NA())</f>
        <v>2.9659385905719128E-2</v>
      </c>
      <c r="Q2820" s="52">
        <f>IFERROR(_xll.qlIndexFixing(ONIndex1Y,I2820,TRUE,_xll.ohTrigger(RecalcTrigger,Trigger1Y)),NA())</f>
        <v>2.9285938324861149E-2</v>
      </c>
    </row>
    <row r="2821" spans="2:17" x14ac:dyDescent="0.2">
      <c r="B2821" s="46" t="s">
        <v>51</v>
      </c>
      <c r="D2821" s="49">
        <f>_xll.qlCalendarAdvance(LocalCalendar,$D2820,B2821,"f",FALSE)</f>
        <v>59098</v>
      </c>
      <c r="E2821" s="49">
        <f>_xll.qlInterestRateIndexValueDate(IndexON,D2821)</f>
        <v>59098</v>
      </c>
      <c r="F2821" s="52">
        <f>IFERROR(_xll.qlIndexFixing(IndexON,D2821,TRUE,_xll.ohTrigger(RecalcTrigger,TriggerON)),NA())</f>
        <v>2.5557584550295331E-2</v>
      </c>
      <c r="H2821" s="49">
        <f>_xll.qlCalendarAdvance(IborCalendar,$H2820,B2821,"f",FALSE)</f>
        <v>59084</v>
      </c>
      <c r="I2821" s="49">
        <f>_xll.qlInterestRateIndexValueDate(Index1M,$H2821)</f>
        <v>59086</v>
      </c>
      <c r="J2821" s="52">
        <f>IFERROR(_xll.qlIndexFixing(Index1M,$H2821,TRUE,_xll.ohTrigger(RecalcTrigger,Trigger1M)),NA())</f>
        <v>2.6146549929420292E-2</v>
      </c>
      <c r="K2821" s="52">
        <f>IFERROR(_xll.qlIndexFixing(ONIndex1M,I2821,TRUE,_xll.ohTrigger(RecalcTrigger,Trigger1M)),NA())</f>
        <v>2.612548712120466E-2</v>
      </c>
      <c r="L2821" s="52">
        <f>IFERROR(_xll.qlIndexFixing(Index3M,H2821,TRUE,_xll.ohTrigger(RecalcTrigger,Trigger3M)),NA())</f>
        <v>2.7345380036070451E-2</v>
      </c>
      <c r="M2821" s="52">
        <f>IFERROR(_xll.qlIndexFixing(ONIndex3M,I2821,TRUE,_xll.ohTrigger(RecalcTrigger,Trigger3M)),NA())</f>
        <v>2.7267295488000443E-2</v>
      </c>
      <c r="N2821" s="52">
        <f>IFERROR(_xll.qlIndexFixing(Index6M,$H2821,TRUE,_xll.ohTrigger(RecalcTrigger,Trigger6M)),NA())</f>
        <v>2.8285907553811596E-2</v>
      </c>
      <c r="O2821" s="52">
        <f>IFERROR(_xll.qlIndexFixing(ONIndex6M,I2821,TRUE,_xll.ohTrigger(RecalcTrigger,Trigger6M)),NA())</f>
        <v>2.8119381010840439E-2</v>
      </c>
      <c r="P2821" s="52">
        <f>IFERROR(_xll.qlIndexFixing(Index1Y,$H2821,TRUE,_xll.ohTrigger(RecalcTrigger,Trigger1Y)),NA())</f>
        <v>2.9661388809156884E-2</v>
      </c>
      <c r="Q2821" s="52">
        <f>IFERROR(_xll.qlIndexFixing(ONIndex1Y,I2821,TRUE,_xll.ohTrigger(RecalcTrigger,Trigger1Y)),NA())</f>
        <v>2.9284439185115474E-2</v>
      </c>
    </row>
    <row r="2822" spans="2:17" x14ac:dyDescent="0.2">
      <c r="B2822" s="46" t="s">
        <v>51</v>
      </c>
      <c r="D2822" s="49">
        <f>_xll.qlCalendarAdvance(LocalCalendar,$D2821,B2822,"f",FALSE)</f>
        <v>59105</v>
      </c>
      <c r="E2822" s="49">
        <f>_xll.qlInterestRateIndexValueDate(IndexON,D2822)</f>
        <v>59105</v>
      </c>
      <c r="F2822" s="52">
        <f>IFERROR(_xll.qlIndexFixing(IndexON,D2822,TRUE,_xll.ohTrigger(RecalcTrigger,TriggerON)),NA())</f>
        <v>2.5556342261863207E-2</v>
      </c>
      <c r="H2822" s="49">
        <f>_xll.qlCalendarAdvance(IborCalendar,$H2821,B2822,"f",FALSE)</f>
        <v>59091</v>
      </c>
      <c r="I2822" s="49">
        <f>_xll.qlInterestRateIndexValueDate(Index1M,$H2822)</f>
        <v>59093</v>
      </c>
      <c r="J2822" s="52">
        <f>IFERROR(_xll.qlIndexFixing(Index1M,$H2822,TRUE,_xll.ohTrigger(RecalcTrigger,Trigger1M)),NA())</f>
        <v>2.6144205180452403E-2</v>
      </c>
      <c r="K2822" s="52">
        <f>IFERROR(_xll.qlIndexFixing(ONIndex1M,I2822,TRUE,_xll.ohTrigger(RecalcTrigger,Trigger1M)),NA())</f>
        <v>2.6122344077759152E-2</v>
      </c>
      <c r="L2822" s="52">
        <f>IFERROR(_xll.qlIndexFixing(Index3M,H2822,TRUE,_xll.ohTrigger(RecalcTrigger,Trigger3M)),NA())</f>
        <v>2.7343942841228552E-2</v>
      </c>
      <c r="M2822" s="52">
        <f>IFERROR(_xll.qlIndexFixing(ONIndex3M,I2822,TRUE,_xll.ohTrigger(RecalcTrigger,Trigger3M)),NA())</f>
        <v>2.726405853516134E-2</v>
      </c>
      <c r="N2822" s="52">
        <f>IFERROR(_xll.qlIndexFixing(Index6M,$H2822,TRUE,_xll.ohTrigger(RecalcTrigger,Trigger6M)),NA())</f>
        <v>2.8283617979788914E-2</v>
      </c>
      <c r="O2822" s="52">
        <f>IFERROR(_xll.qlIndexFixing(ONIndex6M,I2822,TRUE,_xll.ohTrigger(RecalcTrigger,Trigger6M)),NA())</f>
        <v>2.8116041963555105E-2</v>
      </c>
      <c r="P2822" s="52">
        <f>IFERROR(_xll.qlIndexFixing(Index1Y,$H2822,TRUE,_xll.ohTrigger(RecalcTrigger,Trigger1Y)),NA())</f>
        <v>2.9658111534753982E-2</v>
      </c>
      <c r="Q2822" s="52">
        <f>IFERROR(_xll.qlIndexFixing(ONIndex1Y,I2822,TRUE,_xll.ohTrigger(RecalcTrigger,Trigger1Y)),NA())</f>
        <v>2.9280929044430692E-2</v>
      </c>
    </row>
    <row r="2823" spans="2:17" x14ac:dyDescent="0.2">
      <c r="B2823" s="46" t="s">
        <v>51</v>
      </c>
      <c r="D2823" s="49">
        <f>_xll.qlCalendarAdvance(LocalCalendar,$D2822,B2823,"f",FALSE)</f>
        <v>59112</v>
      </c>
      <c r="E2823" s="49">
        <f>_xll.qlInterestRateIndexValueDate(IndexON,D2823)</f>
        <v>59112</v>
      </c>
      <c r="F2823" s="52">
        <f>IFERROR(_xll.qlIndexFixing(IndexON,D2823,TRUE,_xll.ohTrigger(RecalcTrigger,TriggerON)),NA())</f>
        <v>2.5555106438659436E-2</v>
      </c>
      <c r="H2823" s="49">
        <f>_xll.qlCalendarAdvance(IborCalendar,$H2822,B2823,"f",FALSE)</f>
        <v>59098</v>
      </c>
      <c r="I2823" s="49">
        <f>_xll.qlInterestRateIndexValueDate(Index1M,$H2823)</f>
        <v>59100</v>
      </c>
      <c r="J2823" s="52">
        <f>IFERROR(_xll.qlIndexFixing(Index1M,$H2823,TRUE,_xll.ohTrigger(RecalcTrigger,Trigger1M)),NA())</f>
        <v>2.6141872662387253E-2</v>
      </c>
      <c r="K2823" s="52">
        <f>IFERROR(_xll.qlIndexFixing(ONIndex1M,I2823,TRUE,_xll.ohTrigger(RecalcTrigger,Trigger1M)),NA())</f>
        <v>2.6119991881055071E-2</v>
      </c>
      <c r="L2823" s="52">
        <f>IFERROR(_xll.qlIndexFixing(Index3M,H2823,TRUE,_xll.ohTrigger(RecalcTrigger,Trigger3M)),NA())</f>
        <v>2.7340771267184774E-2</v>
      </c>
      <c r="M2823" s="52">
        <f>IFERROR(_xll.qlIndexFixing(ONIndex3M,I2823,TRUE,_xll.ohTrigger(RecalcTrigger,Trigger3M)),NA())</f>
        <v>2.7261696424227821E-2</v>
      </c>
      <c r="N2823" s="52">
        <f>IFERROR(_xll.qlIndexFixing(Index6M,$H2823,TRUE,_xll.ohTrigger(RecalcTrigger,Trigger6M)),NA())</f>
        <v>2.828134077417363E-2</v>
      </c>
      <c r="O2823" s="52">
        <f>IFERROR(_xll.qlIndexFixing(ONIndex6M,I2823,TRUE,_xll.ohTrigger(RecalcTrigger,Trigger6M)),NA())</f>
        <v>2.8113640419897834E-2</v>
      </c>
      <c r="P2823" s="52">
        <f>IFERROR(_xll.qlIndexFixing(Index1Y,$H2823,TRUE,_xll.ohTrigger(RecalcTrigger,Trigger1Y)),NA())</f>
        <v>2.96559073259237E-2</v>
      </c>
      <c r="Q2823" s="52">
        <f>IFERROR(_xll.qlIndexFixing(ONIndex1Y,I2823,TRUE,_xll.ohTrigger(RecalcTrigger,Trigger1Y)),NA())</f>
        <v>2.9278444291254146E-2</v>
      </c>
    </row>
    <row r="2824" spans="2:17" x14ac:dyDescent="0.2">
      <c r="B2824" s="46" t="s">
        <v>51</v>
      </c>
      <c r="D2824" s="49">
        <f>_xll.qlCalendarAdvance(LocalCalendar,$D2823,B2824,"f",FALSE)</f>
        <v>59119</v>
      </c>
      <c r="E2824" s="49">
        <f>_xll.qlInterestRateIndexValueDate(IndexON,D2824)</f>
        <v>59119</v>
      </c>
      <c r="F2824" s="52">
        <f>IFERROR(_xll.qlIndexFixing(IndexON,D2824,TRUE,_xll.ohTrigger(RecalcTrigger,TriggerON)),NA())</f>
        <v>2.555387708124357E-2</v>
      </c>
      <c r="H2824" s="49">
        <f>_xll.qlCalendarAdvance(IborCalendar,$H2823,B2824,"f",FALSE)</f>
        <v>59105</v>
      </c>
      <c r="I2824" s="49">
        <f>_xll.qlInterestRateIndexValueDate(Index1M,$H2824)</f>
        <v>59107</v>
      </c>
      <c r="J2824" s="52">
        <f>IFERROR(_xll.qlIndexFixing(Index1M,$H2824,TRUE,_xll.ohTrigger(RecalcTrigger,Trigger1M)),NA())</f>
        <v>2.6139552375219692E-2</v>
      </c>
      <c r="K2824" s="52">
        <f>IFERROR(_xll.qlIndexFixing(ONIndex1M,I2824,TRUE,_xll.ohTrigger(RecalcTrigger,Trigger1M)),NA())</f>
        <v>2.611765189002746E-2</v>
      </c>
      <c r="L2824" s="52">
        <f>IFERROR(_xll.qlIndexFixing(Index3M,H2824,TRUE,_xll.ohTrigger(RecalcTrigger,Trigger3M)),NA())</f>
        <v>2.7338485397437669E-2</v>
      </c>
      <c r="M2824" s="52">
        <f>IFERROR(_xll.qlIndexFixing(ONIndex3M,I2824,TRUE,_xll.ohTrigger(RecalcTrigger,Trigger3M)),NA())</f>
        <v>2.7259346570396303E-2</v>
      </c>
      <c r="N2824" s="52">
        <f>IFERROR(_xll.qlIndexFixing(Index6M,$H2824,TRUE,_xll.ohTrigger(RecalcTrigger,Trigger6M)),NA())</f>
        <v>2.8279075936924018E-2</v>
      </c>
      <c r="O2824" s="52">
        <f>IFERROR(_xll.qlIndexFixing(ONIndex6M,I2824,TRUE,_xll.ohTrigger(RecalcTrigger,Trigger6M)),NA())</f>
        <v>2.8111251070646048E-2</v>
      </c>
      <c r="P2824" s="52">
        <f>IFERROR(_xll.qlIndexFixing(Index1Y,$H2824,TRUE,_xll.ohTrigger(RecalcTrigger,Trigger1Y)),NA())</f>
        <v>2.9653716777359795E-2</v>
      </c>
      <c r="Q2824" s="52">
        <f>IFERROR(_xll.qlIndexFixing(ONIndex1Y,I2824,TRUE,_xll.ohTrigger(RecalcTrigger,Trigger1Y)),NA())</f>
        <v>2.9275972796165561E-2</v>
      </c>
    </row>
    <row r="2825" spans="2:17" x14ac:dyDescent="0.2">
      <c r="B2825" s="46" t="s">
        <v>51</v>
      </c>
      <c r="D2825" s="49">
        <f>_xll.qlCalendarAdvance(LocalCalendar,$D2824,B2825,"f",FALSE)</f>
        <v>59126</v>
      </c>
      <c r="E2825" s="49">
        <f>_xll.qlInterestRateIndexValueDate(IndexON,D2825)</f>
        <v>59126</v>
      </c>
      <c r="F2825" s="52">
        <f>IFERROR(_xll.qlIndexFixing(IndexON,D2825,TRUE,_xll.ohTrigger(RecalcTrigger,TriggerON)),NA())</f>
        <v>2.5552654189056057E-2</v>
      </c>
      <c r="H2825" s="49">
        <f>_xll.qlCalendarAdvance(IborCalendar,$H2824,B2825,"f",FALSE)</f>
        <v>59112</v>
      </c>
      <c r="I2825" s="49">
        <f>_xll.qlInterestRateIndexValueDate(Index1M,$H2825)</f>
        <v>59114</v>
      </c>
      <c r="J2825" s="52">
        <f>IFERROR(_xll.qlIndexFixing(Index1M,$H2825,TRUE,_xll.ohTrigger(RecalcTrigger,Trigger1M)),NA())</f>
        <v>2.6137244318931666E-2</v>
      </c>
      <c r="K2825" s="52">
        <f>IFERROR(_xll.qlIndexFixing(ONIndex1M,I2825,TRUE,_xll.ohTrigger(RecalcTrigger,Trigger1M)),NA())</f>
        <v>2.6115324104596382E-2</v>
      </c>
      <c r="L2825" s="52">
        <f>IFERROR(_xll.qlIndexFixing(Index3M,H2825,TRUE,_xll.ohTrigger(RecalcTrigger,Trigger3M)),NA())</f>
        <v>2.7336211870789873E-2</v>
      </c>
      <c r="M2825" s="52">
        <f>IFERROR(_xll.qlIndexFixing(ONIndex3M,I2825,TRUE,_xll.ohTrigger(RecalcTrigger,Trigger3M)),NA())</f>
        <v>2.7257008973693431E-2</v>
      </c>
      <c r="N2825" s="52">
        <f>IFERROR(_xll.qlIndexFixing(Index6M,$H2825,TRUE,_xll.ohTrigger(RecalcTrigger,Trigger6M)),NA())</f>
        <v>2.8275874876330303E-2</v>
      </c>
      <c r="O2825" s="52">
        <f>IFERROR(_xll.qlIndexFixing(ONIndex6M,I2825,TRUE,_xll.ohTrigger(RecalcTrigger,Trigger6M)),NA())</f>
        <v>2.8108873915719812E-2</v>
      </c>
      <c r="P2825" s="52">
        <f>IFERROR(_xll.qlIndexFixing(Index1Y,$H2825,TRUE,_xll.ohTrigger(RecalcTrigger,Trigger1Y)),NA())</f>
        <v>2.9651539888973406E-2</v>
      </c>
      <c r="Q2825" s="52">
        <f>IFERROR(_xll.qlIndexFixing(ONIndex1Y,I2825,TRUE,_xll.ohTrigger(RecalcTrigger,Trigger1Y)),NA())</f>
        <v>2.9273514559085001E-2</v>
      </c>
    </row>
    <row r="2826" spans="2:17" x14ac:dyDescent="0.2">
      <c r="B2826" s="46" t="s">
        <v>51</v>
      </c>
      <c r="D2826" s="49">
        <f>_xll.qlCalendarAdvance(LocalCalendar,$D2825,B2826,"f",FALSE)</f>
        <v>59133</v>
      </c>
      <c r="E2826" s="49">
        <f>_xll.qlInterestRateIndexValueDate(IndexON,D2826)</f>
        <v>59133</v>
      </c>
      <c r="F2826" s="52">
        <f>IFERROR(_xll.qlIndexFixing(IndexON,D2826,TRUE,_xll.ohTrigger(RecalcTrigger,TriggerON)),NA())</f>
        <v>2.555225790457083E-2</v>
      </c>
      <c r="H2826" s="49">
        <f>_xll.qlCalendarAdvance(IborCalendar,$H2825,B2826,"f",FALSE)</f>
        <v>59119</v>
      </c>
      <c r="I2826" s="49">
        <f>_xll.qlInterestRateIndexValueDate(Index1M,$H2826)</f>
        <v>59124</v>
      </c>
      <c r="J2826" s="52">
        <f>IFERROR(_xll.qlIndexFixing(Index1M,$H2826,TRUE,_xll.ohTrigger(RecalcTrigger,Trigger1M)),NA())</f>
        <v>2.6133183018202999E-2</v>
      </c>
      <c r="K2826" s="52">
        <f>IFERROR(_xll.qlIndexFixing(ONIndex1M,I2826,TRUE,_xll.ohTrigger(RecalcTrigger,Trigger1M)),NA())</f>
        <v>2.6110455277335021E-2</v>
      </c>
      <c r="L2826" s="52">
        <f>IFERROR(_xll.qlIndexFixing(Index3M,H2826,TRUE,_xll.ohTrigger(RecalcTrigger,Trigger3M)),NA())</f>
        <v>2.7331232717921365E-2</v>
      </c>
      <c r="M2826" s="52">
        <f>IFERROR(_xll.qlIndexFixing(ONIndex3M,I2826,TRUE,_xll.ohTrigger(RecalcTrigger,Trigger3M)),NA())</f>
        <v>2.7251958397123133E-2</v>
      </c>
      <c r="N2826" s="52">
        <f>IFERROR(_xll.qlIndexFixing(Index6M,$H2826,TRUE,_xll.ohTrigger(RecalcTrigger,Trigger6M)),NA())</f>
        <v>2.8273627110415346E-2</v>
      </c>
      <c r="O2826" s="52">
        <f>IFERROR(_xll.qlIndexFixing(ONIndex6M,I2826,TRUE,_xll.ohTrigger(RecalcTrigger,Trigger6M)),NA())</f>
        <v>2.8103641422427827E-2</v>
      </c>
      <c r="P2826" s="52">
        <f>IFERROR(_xll.qlIndexFixing(Index1Y,$H2826,TRUE,_xll.ohTrigger(RecalcTrigger,Trigger1Y)),NA())</f>
        <v>2.9646326672032434E-2</v>
      </c>
      <c r="Q2826" s="52">
        <f>IFERROR(_xll.qlIndexFixing(ONIndex1Y,I2826,TRUE,_xll.ohTrigger(RecalcTrigger,Trigger1Y)),NA())</f>
        <v>2.9267993807735593E-2</v>
      </c>
    </row>
    <row r="2827" spans="2:17" x14ac:dyDescent="0.2">
      <c r="B2827" s="46" t="s">
        <v>51</v>
      </c>
      <c r="D2827" s="49">
        <f>_xll.qlCalendarAdvance(LocalCalendar,$D2826,B2827,"f",FALSE)</f>
        <v>59140</v>
      </c>
      <c r="E2827" s="49">
        <f>_xll.qlInterestRateIndexValueDate(IndexON,D2827)</f>
        <v>59140</v>
      </c>
      <c r="F2827" s="52">
        <f>IFERROR(_xll.qlIndexFixing(IndexON,D2827,TRUE,_xll.ohTrigger(RecalcTrigger,TriggerON)),NA())</f>
        <v>2.555022780092564E-2</v>
      </c>
      <c r="H2827" s="49">
        <f>_xll.qlCalendarAdvance(IborCalendar,$H2826,B2827,"f",FALSE)</f>
        <v>59126</v>
      </c>
      <c r="I2827" s="49">
        <f>_xll.qlInterestRateIndexValueDate(Index1M,$H2827)</f>
        <v>59128</v>
      </c>
      <c r="J2827" s="52">
        <f>IFERROR(_xll.qlIndexFixing(Index1M,$H2827,TRUE,_xll.ohTrigger(RecalcTrigger,Trigger1M)),NA())</f>
        <v>2.6132664899007108E-2</v>
      </c>
      <c r="K2827" s="52">
        <f>IFERROR(_xll.qlIndexFixing(ONIndex1M,I2827,TRUE,_xll.ohTrigger(RecalcTrigger,Trigger1M)),NA())</f>
        <v>2.6110705150816926E-2</v>
      </c>
      <c r="L2827" s="52">
        <f>IFERROR(_xll.qlIndexFixing(Index3M,H2827,TRUE,_xll.ohTrigger(RecalcTrigger,Trigger3M)),NA())</f>
        <v>2.7332578756272128E-2</v>
      </c>
      <c r="M2827" s="52">
        <f>IFERROR(_xll.qlIndexFixing(ONIndex3M,I2827,TRUE,_xll.ohTrigger(RecalcTrigger,Trigger3M)),NA())</f>
        <v>2.725237055156704E-2</v>
      </c>
      <c r="N2827" s="52">
        <f>IFERROR(_xll.qlIndexFixing(Index6M,$H2827,TRUE,_xll.ohTrigger(RecalcTrigger,Trigger6M)),NA())</f>
        <v>2.8271405624944974E-2</v>
      </c>
      <c r="O2827" s="52">
        <f>IFERROR(_xll.qlIndexFixing(ONIndex6M,I2827,TRUE,_xll.ohTrigger(RecalcTrigger,Trigger6M)),NA())</f>
        <v>2.8104156189217022E-2</v>
      </c>
      <c r="P2827" s="52">
        <f>IFERROR(_xll.qlIndexFixing(Index1Y,$H2827,TRUE,_xll.ohTrigger(RecalcTrigger,Trigger1Y)),NA())</f>
        <v>2.964722709238031E-2</v>
      </c>
      <c r="Q2827" s="52">
        <f>IFERROR(_xll.qlIndexFixing(ONIndex1Y,I2827,TRUE,_xll.ohTrigger(RecalcTrigger,Trigger1Y)),NA())</f>
        <v>2.9268637859134472E-2</v>
      </c>
    </row>
    <row r="2828" spans="2:17" x14ac:dyDescent="0.2">
      <c r="B2828" s="46" t="s">
        <v>51</v>
      </c>
      <c r="D2828" s="49">
        <f>_xll.qlCalendarAdvance(LocalCalendar,$D2827,B2828,"f",FALSE)</f>
        <v>59147</v>
      </c>
      <c r="E2828" s="49">
        <f>_xll.qlInterestRateIndexValueDate(IndexON,D2828)</f>
        <v>59147</v>
      </c>
      <c r="F2828" s="52">
        <f>IFERROR(_xll.qlIndexFixing(IndexON,D2828,TRUE,_xll.ohTrigger(RecalcTrigger,TriggerON)),NA())</f>
        <v>2.5549024305222545E-2</v>
      </c>
      <c r="H2828" s="49">
        <f>_xll.qlCalendarAdvance(IborCalendar,$H2827,B2828,"f",FALSE)</f>
        <v>59133</v>
      </c>
      <c r="I2828" s="49">
        <f>_xll.qlInterestRateIndexValueDate(Index1M,$H2828)</f>
        <v>59135</v>
      </c>
      <c r="J2828" s="52">
        <f>IFERROR(_xll.qlIndexFixing(Index1M,$H2828,TRUE,_xll.ohTrigger(RecalcTrigger,Trigger1M)),NA())</f>
        <v>2.6131966668035262E-2</v>
      </c>
      <c r="K2828" s="52">
        <f>IFERROR(_xll.qlIndexFixing(ONIndex1M,I2828,TRUE,_xll.ohTrigger(RecalcTrigger,Trigger1M)),NA())</f>
        <v>2.6108413982441903E-2</v>
      </c>
      <c r="L2828" s="52">
        <f>IFERROR(_xll.qlIndexFixing(Index3M,H2828,TRUE,_xll.ohTrigger(RecalcTrigger,Trigger3M)),NA())</f>
        <v>2.7329465349238247E-2</v>
      </c>
      <c r="M2828" s="52">
        <f>IFERROR(_xll.qlIndexFixing(ONIndex3M,I2828,TRUE,_xll.ohTrigger(RecalcTrigger,Trigger3M)),NA())</f>
        <v>2.7250069726196813E-2</v>
      </c>
      <c r="N2828" s="52">
        <f>IFERROR(_xll.qlIndexFixing(Index6M,$H2828,TRUE,_xll.ohTrigger(RecalcTrigger,Trigger6M)),NA())</f>
        <v>2.8269189550107082E-2</v>
      </c>
      <c r="O2828" s="52">
        <f>IFERROR(_xll.qlIndexFixing(ONIndex6M,I2828,TRUE,_xll.ohTrigger(RecalcTrigger,Trigger6M)),NA())</f>
        <v>2.8101815617480597E-2</v>
      </c>
      <c r="P2828" s="52">
        <f>IFERROR(_xll.qlIndexFixing(Index1Y,$H2828,TRUE,_xll.ohTrigger(RecalcTrigger,Trigger1Y)),NA())</f>
        <v>2.9645091183998922E-2</v>
      </c>
      <c r="Q2828" s="52">
        <f>IFERROR(_xll.qlIndexFixing(ONIndex1Y,I2828,TRUE,_xll.ohTrigger(RecalcTrigger,Trigger1Y)),NA())</f>
        <v>2.9266219396211213E-2</v>
      </c>
    </row>
    <row r="2829" spans="2:17" x14ac:dyDescent="0.2">
      <c r="B2829" s="46" t="s">
        <v>51</v>
      </c>
      <c r="D2829" s="49">
        <f>_xll.qlCalendarAdvance(LocalCalendar,$D2828,B2829,"f",FALSE)</f>
        <v>59154</v>
      </c>
      <c r="E2829" s="49">
        <f>_xll.qlInterestRateIndexValueDate(IndexON,D2829)</f>
        <v>59154</v>
      </c>
      <c r="F2829" s="52">
        <f>IFERROR(_xll.qlIndexFixing(IndexON,D2829,TRUE,_xll.ohTrigger(RecalcTrigger,TriggerON)),NA())</f>
        <v>2.5547827274827739E-2</v>
      </c>
      <c r="H2829" s="49">
        <f>_xll.qlCalendarAdvance(IborCalendar,$H2828,B2829,"f",FALSE)</f>
        <v>59140</v>
      </c>
      <c r="I2829" s="49">
        <f>_xll.qlInterestRateIndexValueDate(Index1M,$H2829)</f>
        <v>59142</v>
      </c>
      <c r="J2829" s="52">
        <f>IFERROR(_xll.qlIndexFixing(Index1M,$H2829,TRUE,_xll.ohTrigger(RecalcTrigger,Trigger1M)),NA())</f>
        <v>2.6128921625957757E-2</v>
      </c>
      <c r="K2829" s="52">
        <f>IFERROR(_xll.qlIndexFixing(ONIndex1M,I2829,TRUE,_xll.ohTrigger(RecalcTrigger,Trigger1M)),NA())</f>
        <v>2.6106135019636767E-2</v>
      </c>
      <c r="L2829" s="52">
        <f>IFERROR(_xll.qlIndexFixing(Index3M,H2829,TRUE,_xll.ohTrigger(RecalcTrigger,Trigger3M)),NA())</f>
        <v>2.7323728977465045E-2</v>
      </c>
      <c r="M2829" s="52">
        <f>IFERROR(_xll.qlIndexFixing(ONIndex3M,I2829,TRUE,_xll.ohTrigger(RecalcTrigger,Trigger3M)),NA())</f>
        <v>2.724778115790194E-2</v>
      </c>
      <c r="N2829" s="52">
        <f>IFERROR(_xll.qlIndexFixing(Index6M,$H2829,TRUE,_xll.ohTrigger(RecalcTrigger,Trigger6M)),NA())</f>
        <v>2.8267937274690132E-2</v>
      </c>
      <c r="O2829" s="52">
        <f>IFERROR(_xll.qlIndexFixing(ONIndex6M,I2829,TRUE,_xll.ohTrigger(RecalcTrigger,Trigger6M)),NA())</f>
        <v>2.8099487240123011E-2</v>
      </c>
      <c r="P2829" s="52">
        <f>IFERROR(_xll.qlIndexFixing(Index1Y,$H2829,TRUE,_xll.ohTrigger(RecalcTrigger,Trigger1Y)),NA())</f>
        <v>2.9642968935445459E-2</v>
      </c>
      <c r="Q2829" s="52">
        <f>IFERROR(_xll.qlIndexFixing(ONIndex1Y,I2829,TRUE,_xll.ohTrigger(RecalcTrigger,Trigger1Y)),NA())</f>
        <v>2.9263814191349269E-2</v>
      </c>
    </row>
    <row r="2830" spans="2:17" x14ac:dyDescent="0.2">
      <c r="B2830" s="46" t="s">
        <v>51</v>
      </c>
      <c r="D2830" s="49">
        <f>_xll.qlCalendarAdvance(LocalCalendar,$D2829,B2830,"f",FALSE)</f>
        <v>59161</v>
      </c>
      <c r="E2830" s="49">
        <f>_xll.qlInterestRateIndexValueDate(IndexON,D2830)</f>
        <v>59161</v>
      </c>
      <c r="F2830" s="52">
        <f>IFERROR(_xll.qlIndexFixing(IndexON,D2830,TRUE,_xll.ohTrigger(RecalcTrigger,TriggerON)),NA())</f>
        <v>2.5546636709741222E-2</v>
      </c>
      <c r="H2830" s="49">
        <f>_xll.qlCalendarAdvance(IborCalendar,$H2829,B2830,"f",FALSE)</f>
        <v>59147</v>
      </c>
      <c r="I2830" s="49">
        <f>_xll.qlInterestRateIndexValueDate(Index1M,$H2830)</f>
        <v>59149</v>
      </c>
      <c r="J2830" s="52">
        <f>IFERROR(_xll.qlIndexFixing(Index1M,$H2830,TRUE,_xll.ohTrigger(RecalcTrigger,Trigger1M)),NA())</f>
        <v>2.6125887500599462E-2</v>
      </c>
      <c r="K2830" s="52">
        <f>IFERROR(_xll.qlIndexFixing(ONIndex1M,I2830,TRUE,_xll.ohTrigger(RecalcTrigger,Trigger1M)),NA())</f>
        <v>2.6103868262588037E-2</v>
      </c>
      <c r="L2830" s="52">
        <f>IFERROR(_xll.qlIndexFixing(Index3M,H2830,TRUE,_xll.ohTrigger(RecalcTrigger,Trigger3M)),NA())</f>
        <v>2.732151430958929E-2</v>
      </c>
      <c r="M2830" s="52">
        <f>IFERROR(_xll.qlIndexFixing(ONIndex3M,I2830,TRUE,_xll.ohTrigger(RecalcTrigger,Trigger3M)),NA())</f>
        <v>2.7245504846682422E-2</v>
      </c>
      <c r="N2830" s="52">
        <f>IFERROR(_xll.qlIndexFixing(Index6M,$H2830,TRUE,_xll.ohTrigger(RecalcTrigger,Trigger6M)),NA())</f>
        <v>2.8265746646758773E-2</v>
      </c>
      <c r="O2830" s="52">
        <f>IFERROR(_xll.qlIndexFixing(ONIndex6M,I2830,TRUE,_xll.ohTrigger(RecalcTrigger,Trigger6M)),NA())</f>
        <v>2.8097171057224202E-2</v>
      </c>
      <c r="P2830" s="52">
        <f>IFERROR(_xll.qlIndexFixing(Index1Y,$H2830,TRUE,_xll.ohTrigger(RecalcTrigger,Trigger1Y)),NA())</f>
        <v>2.964086034663346E-2</v>
      </c>
      <c r="Q2830" s="52">
        <f>IFERROR(_xll.qlIndexFixing(ONIndex1Y,I2830,TRUE,_xll.ohTrigger(RecalcTrigger,Trigger1Y)),NA())</f>
        <v>2.9261422244521995E-2</v>
      </c>
    </row>
    <row r="2831" spans="2:17" x14ac:dyDescent="0.2">
      <c r="B2831" s="46" t="s">
        <v>51</v>
      </c>
      <c r="D2831" s="49">
        <f>_xll.qlCalendarAdvance(LocalCalendar,$D2830,B2831,"f",FALSE)</f>
        <v>59168</v>
      </c>
      <c r="E2831" s="49">
        <f>_xll.qlInterestRateIndexValueDate(IndexON,D2831)</f>
        <v>59168</v>
      </c>
      <c r="F2831" s="52">
        <f>IFERROR(_xll.qlIndexFixing(IndexON,D2831,TRUE,_xll.ohTrigger(RecalcTrigger,TriggerON)),NA())</f>
        <v>2.5545452610362673E-2</v>
      </c>
      <c r="H2831" s="49">
        <f>_xll.qlCalendarAdvance(IborCalendar,$H2830,B2831,"f",FALSE)</f>
        <v>59154</v>
      </c>
      <c r="I2831" s="49">
        <f>_xll.qlInterestRateIndexValueDate(Index1M,$H2831)</f>
        <v>59156</v>
      </c>
      <c r="J2831" s="52">
        <f>IFERROR(_xll.qlIndexFixing(Index1M,$H2831,TRUE,_xll.ohTrigger(RecalcTrigger,Trigger1M)),NA())</f>
        <v>2.61244414754222E-2</v>
      </c>
      <c r="K2831" s="52">
        <f>IFERROR(_xll.qlIndexFixing(ONIndex1M,I2831,TRUE,_xll.ohTrigger(RecalcTrigger,Trigger1M)),NA())</f>
        <v>2.6101613711189131E-2</v>
      </c>
      <c r="L2831" s="52">
        <f>IFERROR(_xll.qlIndexFixing(Index3M,H2831,TRUE,_xll.ohTrigger(RecalcTrigger,Trigger3M)),NA())</f>
        <v>2.7319311980904537E-2</v>
      </c>
      <c r="M2831" s="52">
        <f>IFERROR(_xll.qlIndexFixing(ONIndex3M,I2831,TRUE,_xll.ohTrigger(RecalcTrigger,Trigger3M)),NA())</f>
        <v>2.7243240792618195E-2</v>
      </c>
      <c r="N2831" s="52">
        <f>IFERROR(_xll.qlIndexFixing(Index6M,$H2831,TRUE,_xll.ohTrigger(RecalcTrigger,Trigger6M)),NA())</f>
        <v>2.8263568386903644E-2</v>
      </c>
      <c r="O2831" s="52">
        <f>IFERROR(_xll.qlIndexFixing(ONIndex6M,I2831,TRUE,_xll.ohTrigger(RecalcTrigger,Trigger6M)),NA())</f>
        <v>2.8094867068650942E-2</v>
      </c>
      <c r="P2831" s="52">
        <f>IFERROR(_xll.qlIndexFixing(Index1Y,$H2831,TRUE,_xll.ohTrigger(RecalcTrigger,Trigger1Y)),NA())</f>
        <v>2.963876541747797E-2</v>
      </c>
      <c r="Q2831" s="52">
        <f>IFERROR(_xll.qlIndexFixing(ONIndex1Y,I2831,TRUE,_xll.ohTrigger(RecalcTrigger,Trigger1Y)),NA())</f>
        <v>2.9259043555756037E-2</v>
      </c>
    </row>
    <row r="2832" spans="2:17" x14ac:dyDescent="0.2">
      <c r="B2832" s="46" t="s">
        <v>51</v>
      </c>
      <c r="D2832" s="49">
        <f>_xll.qlCalendarAdvance(LocalCalendar,$D2831,B2832,"f",FALSE)</f>
        <v>59175</v>
      </c>
      <c r="E2832" s="49">
        <f>_xll.qlInterestRateIndexValueDate(IndexON,D2832)</f>
        <v>59175</v>
      </c>
      <c r="F2832" s="52">
        <f>IFERROR(_xll.qlIndexFixing(IndexON,D2832,TRUE,_xll.ohTrigger(RecalcTrigger,TriggerON)),NA())</f>
        <v>2.5544274976292414E-2</v>
      </c>
      <c r="H2832" s="49">
        <f>_xll.qlCalendarAdvance(IborCalendar,$H2831,B2832,"f",FALSE)</f>
        <v>59161</v>
      </c>
      <c r="I2832" s="49">
        <f>_xll.qlInterestRateIndexValueDate(Index1M,$H2832)</f>
        <v>59163</v>
      </c>
      <c r="J2832" s="52">
        <f>IFERROR(_xll.qlIndexFixing(Index1M,$H2832,TRUE,_xll.ohTrigger(RecalcTrigger,Trigger1M)),NA())</f>
        <v>2.6121430389227866E-2</v>
      </c>
      <c r="K2832" s="52">
        <f>IFERROR(_xll.qlIndexFixing(ONIndex1M,I2832,TRUE,_xll.ohTrigger(RecalcTrigger,Trigger1M)),NA())</f>
        <v>2.6100944259601633E-2</v>
      </c>
      <c r="L2832" s="52">
        <f>IFERROR(_xll.qlIndexFixing(Index3M,H2832,TRUE,_xll.ohTrigger(RecalcTrigger,Trigger3M)),NA())</f>
        <v>2.731712199138947E-2</v>
      </c>
      <c r="M2832" s="52">
        <f>IFERROR(_xll.qlIndexFixing(ONIndex3M,I2832,TRUE,_xll.ohTrigger(RecalcTrigger,Trigger3M)),NA())</f>
        <v>2.7242729686895117E-2</v>
      </c>
      <c r="N2832" s="52">
        <f>IFERROR(_xll.qlIndexFixing(Index6M,$H2832,TRUE,_xll.ohTrigger(RecalcTrigger,Trigger6M)),NA())</f>
        <v>2.8261402495085661E-2</v>
      </c>
      <c r="O2832" s="52">
        <f>IFERROR(_xll.qlIndexFixing(ONIndex6M,I2832,TRUE,_xll.ohTrigger(RecalcTrigger,Trigger6M)),NA())</f>
        <v>2.8094441130923187E-2</v>
      </c>
      <c r="P2832" s="52">
        <f>IFERROR(_xll.qlIndexFixing(Index1Y,$H2832,TRUE,_xll.ohTrigger(RecalcTrigger,Trigger1Y)),NA())</f>
        <v>2.9638820723926346E-2</v>
      </c>
      <c r="Q2832" s="52">
        <f>IFERROR(_xll.qlIndexFixing(ONIndex1Y,I2832,TRUE,_xll.ohTrigger(RecalcTrigger,Trigger1Y)),NA())</f>
        <v>2.925871899769561E-2</v>
      </c>
    </row>
    <row r="2833" spans="2:17" x14ac:dyDescent="0.2">
      <c r="B2833" s="46" t="s">
        <v>51</v>
      </c>
      <c r="D2833" s="49">
        <f>_xll.qlCalendarAdvance(LocalCalendar,$D2832,B2833,"f",FALSE)</f>
        <v>59182</v>
      </c>
      <c r="E2833" s="49">
        <f>_xll.qlInterestRateIndexValueDate(IndexON,D2833)</f>
        <v>59182</v>
      </c>
      <c r="F2833" s="52">
        <f>IFERROR(_xll.qlIndexFixing(IndexON,D2833,TRUE,_xll.ohTrigger(RecalcTrigger,TriggerON)),NA())</f>
        <v>2.5543103807610379E-2</v>
      </c>
      <c r="H2833" s="49">
        <f>_xll.qlCalendarAdvance(IborCalendar,$H2832,B2833,"f",FALSE)</f>
        <v>59168</v>
      </c>
      <c r="I2833" s="49">
        <f>_xll.qlInterestRateIndexValueDate(Index1M,$H2833)</f>
        <v>59170</v>
      </c>
      <c r="J2833" s="52">
        <f>IFERROR(_xll.qlIndexFixing(Index1M,$H2833,TRUE,_xll.ohTrigger(RecalcTrigger,Trigger1M)),NA())</f>
        <v>2.612001025182914E-2</v>
      </c>
      <c r="K2833" s="52">
        <f>IFERROR(_xll.qlIndexFixing(ONIndex1M,I2833,TRUE,_xll.ohTrigger(RecalcTrigger,Trigger1M)),NA())</f>
        <v>2.6097928329775755E-2</v>
      </c>
      <c r="L2833" s="52">
        <f>IFERROR(_xll.qlIndexFixing(Index3M,H2833,TRUE,_xll.ohTrigger(RecalcTrigger,Trigger3M)),NA())</f>
        <v>2.7315825088009334E-2</v>
      </c>
      <c r="M2833" s="52">
        <f>IFERROR(_xll.qlIndexFixing(ONIndex3M,I2833,TRUE,_xll.ohTrigger(RecalcTrigger,Trigger3M)),NA())</f>
        <v>2.7239620451937618E-2</v>
      </c>
      <c r="N2833" s="52">
        <f>IFERROR(_xll.qlIndexFixing(Index6M,$H2833,TRUE,_xll.ohTrigger(RecalcTrigger,Trigger6M)),NA())</f>
        <v>2.8259248971262658E-2</v>
      </c>
      <c r="O2833" s="52">
        <f>IFERROR(_xll.qlIndexFixing(ONIndex6M,I2833,TRUE,_xll.ohTrigger(RecalcTrigger,Trigger6M)),NA())</f>
        <v>2.8091229238846882E-2</v>
      </c>
      <c r="P2833" s="52">
        <f>IFERROR(_xll.qlIndexFixing(Index1Y,$H2833,TRUE,_xll.ohTrigger(RecalcTrigger,Trigger1Y)),NA())</f>
        <v>2.9631410268384957E-2</v>
      </c>
      <c r="Q2833" s="52">
        <f>IFERROR(_xll.qlIndexFixing(ONIndex1Y,I2833,TRUE,_xll.ohTrigger(RecalcTrigger,Trigger1Y)),NA())</f>
        <v>2.925534708094979E-2</v>
      </c>
    </row>
    <row r="2834" spans="2:17" x14ac:dyDescent="0.2">
      <c r="B2834" s="46" t="s">
        <v>51</v>
      </c>
      <c r="D2834" s="49">
        <f>_xll.qlCalendarAdvance(LocalCalendar,$D2833,B2834,"f",FALSE)</f>
        <v>59189</v>
      </c>
      <c r="E2834" s="49">
        <f>_xll.qlInterestRateIndexValueDate(IndexON,D2834)</f>
        <v>59189</v>
      </c>
      <c r="F2834" s="52">
        <f>IFERROR(_xll.qlIndexFixing(IndexON,D2834,TRUE,_xll.ohTrigger(RecalcTrigger,TriggerON)),NA())</f>
        <v>2.5541939104396505E-2</v>
      </c>
      <c r="H2834" s="49">
        <f>_xll.qlCalendarAdvance(IborCalendar,$H2833,B2834,"f",FALSE)</f>
        <v>59175</v>
      </c>
      <c r="I2834" s="49">
        <f>_xll.qlInterestRateIndexValueDate(Index1M,$H2834)</f>
        <v>59177</v>
      </c>
      <c r="J2834" s="52">
        <f>IFERROR(_xll.qlIndexFixing(Index1M,$H2834,TRUE,_xll.ohTrigger(RecalcTrigger,Trigger1M)),NA())</f>
        <v>2.6117022201186176E-2</v>
      </c>
      <c r="K2834" s="52">
        <f>IFERROR(_xll.qlIndexFixing(ONIndex1M,I2834,TRUE,_xll.ohTrigger(RecalcTrigger,Trigger1M)),NA())</f>
        <v>2.6094923290838068E-2</v>
      </c>
      <c r="L2834" s="52">
        <f>IFERROR(_xll.qlIndexFixing(Index3M,H2834,TRUE,_xll.ohTrigger(RecalcTrigger,Trigger3M)),NA())</f>
        <v>2.7312779029789347E-2</v>
      </c>
      <c r="M2834" s="52">
        <f>IFERROR(_xll.qlIndexFixing(ONIndex3M,I2834,TRUE,_xll.ohTrigger(RecalcTrigger,Trigger3M)),NA())</f>
        <v>2.7236522172984223E-2</v>
      </c>
      <c r="N2834" s="52">
        <f>IFERROR(_xll.qlIndexFixing(Index6M,$H2834,TRUE,_xll.ohTrigger(RecalcTrigger,Trigger6M)),NA())</f>
        <v>2.8256152810518673E-2</v>
      </c>
      <c r="O2834" s="52">
        <f>IFERROR(_xll.qlIndexFixing(ONIndex6M,I2834,TRUE,_xll.ohTrigger(RecalcTrigger,Trigger6M)),NA())</f>
        <v>2.8088028269230847E-2</v>
      </c>
      <c r="P2834" s="52">
        <f>IFERROR(_xll.qlIndexFixing(Index1Y,$H2834,TRUE,_xll.ohTrigger(RecalcTrigger,Trigger1Y)),NA())</f>
        <v>2.9632562587101768E-2</v>
      </c>
      <c r="Q2834" s="52">
        <f>IFERROR(_xll.qlIndexFixing(ONIndex1Y,I2834,TRUE,_xll.ohTrigger(RecalcTrigger,Trigger1Y)),NA())</f>
        <v>2.9251987037639537E-2</v>
      </c>
    </row>
    <row r="2835" spans="2:17" x14ac:dyDescent="0.2">
      <c r="B2835" s="46" t="s">
        <v>51</v>
      </c>
      <c r="D2835" s="49">
        <f>_xll.qlCalendarAdvance(LocalCalendar,$D2834,B2835,"f",FALSE)</f>
        <v>59196</v>
      </c>
      <c r="E2835" s="49">
        <f>_xll.qlInterestRateIndexValueDate(IndexON,D2835)</f>
        <v>59196</v>
      </c>
      <c r="F2835" s="52">
        <f>IFERROR(_xll.qlIndexFixing(IndexON,D2835,TRUE,_xll.ohTrigger(RecalcTrigger,TriggerON)),NA())</f>
        <v>2.5540780866810664E-2</v>
      </c>
      <c r="H2835" s="49">
        <f>_xll.qlCalendarAdvance(IborCalendar,$H2834,B2835,"f",FALSE)</f>
        <v>59182</v>
      </c>
      <c r="I2835" s="49">
        <f>_xll.qlInterestRateIndexValueDate(Index1M,$H2835)</f>
        <v>59184</v>
      </c>
      <c r="J2835" s="52">
        <f>IFERROR(_xll.qlIndexFixing(Index1M,$H2835,TRUE,_xll.ohTrigger(RecalcTrigger,Trigger1M)),NA())</f>
        <v>2.6114836453391806E-2</v>
      </c>
      <c r="K2835" s="52">
        <f>IFERROR(_xll.qlIndexFixing(ONIndex1M,I2835,TRUE,_xll.ohTrigger(RecalcTrigger,Trigger1M)),NA())</f>
        <v>2.6093506089701624E-2</v>
      </c>
      <c r="L2835" s="52">
        <f>IFERROR(_xll.qlIndexFixing(Index3M,H2835,TRUE,_xll.ohTrigger(RecalcTrigger,Trigger3M)),NA())</f>
        <v>2.731062605766521E-2</v>
      </c>
      <c r="M2835" s="52">
        <f>IFERROR(_xll.qlIndexFixing(ONIndex3M,I2835,TRUE,_xll.ohTrigger(RecalcTrigger,Trigger3M)),NA())</f>
        <v>2.7235179558564582E-2</v>
      </c>
      <c r="N2835" s="52">
        <f>IFERROR(_xll.qlIndexFixing(Index6M,$H2835,TRUE,_xll.ohTrigger(RecalcTrigger,Trigger6M)),NA())</f>
        <v>2.8254023305120137E-2</v>
      </c>
      <c r="O2835" s="52">
        <f>IFERROR(_xll.qlIndexFixing(ONIndex6M,I2835,TRUE,_xll.ohTrigger(RecalcTrigger,Trigger6M)),NA())</f>
        <v>2.8086708011754169E-2</v>
      </c>
      <c r="P2835" s="52">
        <f>IFERROR(_xll.qlIndexFixing(Index1Y,$H2835,TRUE,_xll.ohTrigger(RecalcTrigger,Trigger1Y)),NA())</f>
        <v>2.9631592943335509E-2</v>
      </c>
      <c r="Q2835" s="52">
        <f>IFERROR(_xll.qlIndexFixing(ONIndex1Y,I2835,TRUE,_xll.ohTrigger(RecalcTrigger,Trigger1Y)),NA())</f>
        <v>2.9250684024848539E-2</v>
      </c>
    </row>
    <row r="2836" spans="2:17" x14ac:dyDescent="0.2">
      <c r="B2836" s="46" t="s">
        <v>51</v>
      </c>
      <c r="D2836" s="49">
        <f>_xll.qlCalendarAdvance(LocalCalendar,$D2835,B2836,"f",FALSE)</f>
        <v>59203</v>
      </c>
      <c r="E2836" s="49">
        <f>_xll.qlInterestRateIndexValueDate(IndexON,D2836)</f>
        <v>59203</v>
      </c>
      <c r="F2836" s="52">
        <f>IFERROR(_xll.qlIndexFixing(IndexON,D2836,TRUE,_xll.ohTrigger(RecalcTrigger,TriggerON)),NA())</f>
        <v>2.5539629094613048E-2</v>
      </c>
      <c r="H2836" s="49">
        <f>_xll.qlCalendarAdvance(IborCalendar,$H2835,B2836,"f",FALSE)</f>
        <v>59189</v>
      </c>
      <c r="I2836" s="49">
        <f>_xll.qlInterestRateIndexValueDate(Index1M,$H2836)</f>
        <v>59191</v>
      </c>
      <c r="J2836" s="52">
        <f>IFERROR(_xll.qlIndexFixing(Index1M,$H2836,TRUE,_xll.ohTrigger(RecalcTrigger,Trigger1M)),NA())</f>
        <v>2.6113455154349319E-2</v>
      </c>
      <c r="K2836" s="52">
        <f>IFERROR(_xll.qlIndexFixing(ONIndex1M,I2836,TRUE,_xll.ohTrigger(RecalcTrigger,Trigger1M)),NA())</f>
        <v>2.6090524038835383E-2</v>
      </c>
      <c r="L2836" s="52">
        <f>IFERROR(_xll.qlIndexFixing(Index3M,H2836,TRUE,_xll.ohTrigger(RecalcTrigger,Trigger3M)),NA())</f>
        <v>2.7308485424630824E-2</v>
      </c>
      <c r="M2836" s="52">
        <f>IFERROR(_xll.qlIndexFixing(ONIndex3M,I2836,TRUE,_xll.ohTrigger(RecalcTrigger,Trigger3M)),NA())</f>
        <v>2.7232104378720479E-2</v>
      </c>
      <c r="N2836" s="52">
        <f>IFERROR(_xll.qlIndexFixing(Index6M,$H2836,TRUE,_xll.ohTrigger(RecalcTrigger,Trigger6M)),NA())</f>
        <v>2.825190616662468E-2</v>
      </c>
      <c r="O2836" s="52">
        <f>IFERROR(_xll.qlIndexFixing(ONIndex6M,I2836,TRUE,_xll.ohTrigger(RecalcTrigger,Trigger6M)),NA())</f>
        <v>2.8083530041493887E-2</v>
      </c>
      <c r="P2836" s="52">
        <f>IFERROR(_xll.qlIndexFixing(Index1Y,$H2836,TRUE,_xll.ohTrigger(RecalcTrigger,Trigger1Y)),NA())</f>
        <v>2.9628495663589476E-2</v>
      </c>
      <c r="Q2836" s="52">
        <f>IFERROR(_xll.qlIndexFixing(ONIndex1Y,I2836,TRUE,_xll.ohTrigger(RecalcTrigger,Trigger1Y)),NA())</f>
        <v>2.9247348982393007E-2</v>
      </c>
    </row>
    <row r="2837" spans="2:17" x14ac:dyDescent="0.2">
      <c r="B2837" s="46" t="s">
        <v>51</v>
      </c>
      <c r="D2837" s="49">
        <f>_xll.qlCalendarAdvance(LocalCalendar,$D2836,B2837,"f",FALSE)</f>
        <v>59210</v>
      </c>
      <c r="E2837" s="49">
        <f>_xll.qlInterestRateIndexValueDate(IndexON,D2837)</f>
        <v>59210</v>
      </c>
      <c r="F2837" s="52">
        <f>IFERROR(_xll.qlIndexFixing(IndexON,D2837,TRUE,_xll.ohTrigger(RecalcTrigger,TriggerON)),NA())</f>
        <v>2.5538483787643784E-2</v>
      </c>
      <c r="H2837" s="49">
        <f>_xll.qlCalendarAdvance(IborCalendar,$H2836,B2837,"f",FALSE)</f>
        <v>59196</v>
      </c>
      <c r="I2837" s="49">
        <f>_xll.qlInterestRateIndexValueDate(Index1M,$H2837)</f>
        <v>59198</v>
      </c>
      <c r="J2837" s="52">
        <f>IFERROR(_xll.qlIndexFixing(Index1M,$H2837,TRUE,_xll.ohTrigger(RecalcTrigger,Trigger1M)),NA())</f>
        <v>2.6110501650232799E-2</v>
      </c>
      <c r="K2837" s="52">
        <f>IFERROR(_xll.qlIndexFixing(ONIndex1M,I2837,TRUE,_xll.ohTrigger(RecalcTrigger,Trigger1M)),NA())</f>
        <v>2.6088342721362068E-2</v>
      </c>
      <c r="L2837" s="52">
        <f>IFERROR(_xll.qlIndexFixing(Index3M,H2837,TRUE,_xll.ohTrigger(RecalcTrigger,Trigger3M)),NA())</f>
        <v>2.7306357130666647E-2</v>
      </c>
      <c r="M2837" s="52">
        <f>IFERROR(_xll.qlIndexFixing(ONIndex3M,I2837,TRUE,_xll.ohTrigger(RecalcTrigger,Trigger3M)),NA())</f>
        <v>2.7229913867241606E-2</v>
      </c>
      <c r="N2837" s="52">
        <f>IFERROR(_xll.qlIndexFixing(Index6M,$H2837,TRUE,_xll.ohTrigger(RecalcTrigger,Trigger6M)),NA())</f>
        <v>2.8249801394995652E-2</v>
      </c>
      <c r="O2837" s="52">
        <f>IFERROR(_xll.qlIndexFixing(ONIndex6M,I2837,TRUE,_xll.ohTrigger(RecalcTrigger,Trigger6M)),NA())</f>
        <v>2.8081299219246958E-2</v>
      </c>
      <c r="P2837" s="52">
        <f>IFERROR(_xll.qlIndexFixing(Index1Y,$H2837,TRUE,_xll.ohTrigger(RecalcTrigger,Trigger1Y)),NA())</f>
        <v>2.9626482690607497E-2</v>
      </c>
      <c r="Q2837" s="52">
        <f>IFERROR(_xll.qlIndexFixing(ONIndex1Y,I2837,TRUE,_xll.ohTrigger(RecalcTrigger,Trigger1Y)),NA())</f>
        <v>2.9245049841861714E-2</v>
      </c>
    </row>
    <row r="2838" spans="2:17" x14ac:dyDescent="0.2">
      <c r="B2838" s="46" t="s">
        <v>51</v>
      </c>
      <c r="D2838" s="49">
        <f>_xll.qlCalendarAdvance(LocalCalendar,$D2837,B2838,"f",FALSE)</f>
        <v>59217</v>
      </c>
      <c r="E2838" s="49">
        <f>_xll.qlInterestRateIndexValueDate(IndexON,D2838)</f>
        <v>59217</v>
      </c>
      <c r="F2838" s="52">
        <f>IFERROR(_xll.qlIndexFixing(IndexON,D2838,TRUE,_xll.ohTrigger(RecalcTrigger,TriggerON)),NA())</f>
        <v>2.5537344946462426E-2</v>
      </c>
      <c r="H2838" s="49">
        <f>_xll.qlCalendarAdvance(IborCalendar,$H2837,B2838,"f",FALSE)</f>
        <v>59203</v>
      </c>
      <c r="I2838" s="49">
        <f>_xll.qlInterestRateIndexValueDate(Index1M,$H2838)</f>
        <v>59205</v>
      </c>
      <c r="J2838" s="52">
        <f>IFERROR(_xll.qlIndexFixing(Index1M,$H2838,TRUE,_xll.ohTrigger(RecalcTrigger,Trigger1M)),NA())</f>
        <v>2.6105972276552994E-2</v>
      </c>
      <c r="K2838" s="52">
        <f>IFERROR(_xll.qlIndexFixing(ONIndex1M,I2838,TRUE,_xll.ohTrigger(RecalcTrigger,Trigger1M)),NA())</f>
        <v>2.6086173609538577E-2</v>
      </c>
      <c r="L2838" s="52">
        <f>IFERROR(_xll.qlIndexFixing(Index3M,H2838,TRUE,_xll.ohTrigger(RecalcTrigger,Trigger3M)),NA())</f>
        <v>2.7303356944366194E-2</v>
      </c>
      <c r="M2838" s="52">
        <f>IFERROR(_xll.qlIndexFixing(ONIndex3M,I2838,TRUE,_xll.ohTrigger(RecalcTrigger,Trigger3M)),NA())</f>
        <v>2.7227735612864734E-2</v>
      </c>
      <c r="N2838" s="52">
        <f>IFERROR(_xll.qlIndexFixing(Index6M,$H2838,TRUE,_xll.ohTrigger(RecalcTrigger,Trigger6M)),NA())</f>
        <v>2.8247708990192858E-2</v>
      </c>
      <c r="O2838" s="52">
        <f>IFERROR(_xll.qlIndexFixing(ONIndex6M,I2838,TRUE,_xll.ohTrigger(RecalcTrigger,Trigger6M)),NA())</f>
        <v>2.8079080591325578E-2</v>
      </c>
      <c r="P2838" s="52">
        <f>IFERROR(_xll.qlIndexFixing(Index1Y,$H2838,TRUE,_xll.ohTrigger(RecalcTrigger,Trigger1Y)),NA())</f>
        <v>2.9624483376698516E-2</v>
      </c>
      <c r="Q2838" s="52">
        <f>IFERROR(_xll.qlIndexFixing(ONIndex1Y,I2838,TRUE,_xll.ohTrigger(RecalcTrigger,Trigger1Y)),NA())</f>
        <v>2.9242763959365092E-2</v>
      </c>
    </row>
    <row r="2839" spans="2:17" x14ac:dyDescent="0.2">
      <c r="B2839" s="46" t="s">
        <v>51</v>
      </c>
      <c r="D2839" s="49">
        <f>_xll.qlCalendarAdvance(LocalCalendar,$D2838,B2839,"f",FALSE)</f>
        <v>59224</v>
      </c>
      <c r="E2839" s="49">
        <f>_xll.qlInterestRateIndexValueDate(IndexON,D2839)</f>
        <v>59224</v>
      </c>
      <c r="F2839" s="52">
        <f>IFERROR(_xll.qlIndexFixing(IndexON,D2839,TRUE,_xll.ohTrigger(RecalcTrigger,TriggerON)),NA())</f>
        <v>2.553621257050942E-2</v>
      </c>
      <c r="H2839" s="49">
        <f>_xll.qlCalendarAdvance(IborCalendar,$H2838,B2839,"f",FALSE)</f>
        <v>59210</v>
      </c>
      <c r="I2839" s="49">
        <f>_xll.qlInterestRateIndexValueDate(Index1M,$H2839)</f>
        <v>59212</v>
      </c>
      <c r="J2839" s="52">
        <f>IFERROR(_xll.qlIndexFixing(Index1M,$H2839,TRUE,_xll.ohTrigger(RecalcTrigger,Trigger1M)),NA())</f>
        <v>2.6103833295968912E-2</v>
      </c>
      <c r="K2839" s="52">
        <f>IFERROR(_xll.qlIndexFixing(ONIndex1M,I2839,TRUE,_xll.ohTrigger(RecalcTrigger,Trigger1M)),NA())</f>
        <v>2.6084016703311619E-2</v>
      </c>
      <c r="L2839" s="52">
        <f>IFERROR(_xll.qlIndexFixing(Index3M,H2839,TRUE,_xll.ohTrigger(RecalcTrigger,Trigger3M)),NA())</f>
        <v>2.7301252606189222E-2</v>
      </c>
      <c r="M2839" s="52">
        <f>IFERROR(_xll.qlIndexFixing(ONIndex3M,I2839,TRUE,_xll.ohTrigger(RecalcTrigger,Trigger3M)),NA())</f>
        <v>2.7225569615563217E-2</v>
      </c>
      <c r="N2839" s="52">
        <f>IFERROR(_xll.qlIndexFixing(Index6M,$H2839,TRUE,_xll.ohTrigger(RecalcTrigger,Trigger6M)),NA())</f>
        <v>2.8245628952178765E-2</v>
      </c>
      <c r="O2839" s="52">
        <f>IFERROR(_xll.qlIndexFixing(ONIndex6M,I2839,TRUE,_xll.ohTrigger(RecalcTrigger,Trigger6M)),NA())</f>
        <v>2.8076874157809684E-2</v>
      </c>
      <c r="P2839" s="52">
        <f>IFERROR(_xll.qlIndexFixing(Index1Y,$H2839,TRUE,_xll.ohTrigger(RecalcTrigger,Trigger1Y)),NA())</f>
        <v>2.9622497721781733E-2</v>
      </c>
      <c r="Q2839" s="52">
        <f>IFERROR(_xll.qlIndexFixing(ONIndex1Y,I2839,TRUE,_xll.ohTrigger(RecalcTrigger,Trigger1Y)),NA())</f>
        <v>2.924049133490314E-2</v>
      </c>
    </row>
    <row r="2840" spans="2:17" x14ac:dyDescent="0.2">
      <c r="B2840" s="46" t="s">
        <v>51</v>
      </c>
      <c r="D2840" s="49">
        <f>_xll.qlCalendarAdvance(LocalCalendar,$D2839,B2840,"f",FALSE)</f>
        <v>59231</v>
      </c>
      <c r="E2840" s="49">
        <f>_xll.qlInterestRateIndexValueDate(IndexON,D2840)</f>
        <v>59231</v>
      </c>
      <c r="F2840" s="52">
        <f>IFERROR(_xll.qlIndexFixing(IndexON,D2840,TRUE,_xll.ohTrigger(RecalcTrigger,TriggerON)),NA())</f>
        <v>2.5535086659864703E-2</v>
      </c>
      <c r="H2840" s="49">
        <f>_xll.qlCalendarAdvance(IborCalendar,$H2839,B2840,"f",FALSE)</f>
        <v>59217</v>
      </c>
      <c r="I2840" s="49">
        <f>_xll.qlInterestRateIndexValueDate(Index1M,$H2840)</f>
        <v>59219</v>
      </c>
      <c r="J2840" s="52">
        <f>IFERROR(_xll.qlIndexFixing(Index1M,$H2840,TRUE,_xll.ohTrigger(RecalcTrigger,Trigger1M)),NA())</f>
        <v>2.6101706543477654E-2</v>
      </c>
      <c r="K2840" s="52">
        <f>IFERROR(_xll.qlIndexFixing(ONIndex1M,I2840,TRUE,_xll.ohTrigger(RecalcTrigger,Trigger1M)),NA())</f>
        <v>2.6082664104052355E-2</v>
      </c>
      <c r="L2840" s="52">
        <f>IFERROR(_xll.qlIndexFixing(Index3M,H2840,TRUE,_xll.ohTrigger(RecalcTrigger,Trigger3M)),NA())</f>
        <v>2.7299160606079002E-2</v>
      </c>
      <c r="M2840" s="52">
        <f>IFERROR(_xll.qlIndexFixing(ONIndex3M,I2840,TRUE,_xll.ohTrigger(RecalcTrigger,Trigger3M)),NA())</f>
        <v>2.7224291840817205E-2</v>
      </c>
      <c r="N2840" s="52">
        <f>IFERROR(_xll.qlIndexFixing(Index6M,$H2840,TRUE,_xll.ohTrigger(RecalcTrigger,Trigger6M)),NA())</f>
        <v>2.8243561280912734E-2</v>
      </c>
      <c r="O2840" s="52">
        <f>IFERROR(_xll.qlIndexFixing(ONIndex6M,I2840,TRUE,_xll.ohTrigger(RecalcTrigger,Trigger6M)),NA())</f>
        <v>2.8075618362455312E-2</v>
      </c>
      <c r="P2840" s="52">
        <f>IFERROR(_xll.qlIndexFixing(Index1Y,$H2840,TRUE,_xll.ohTrigger(RecalcTrigger,Trigger1Y)),NA())</f>
        <v>2.9621600441420898E-2</v>
      </c>
      <c r="Q2840" s="52">
        <f>IFERROR(_xll.qlIndexFixing(ONIndex1Y,I2840,TRUE,_xll.ohTrigger(RecalcTrigger,Trigger1Y)),NA())</f>
        <v>2.9239258419306857E-2</v>
      </c>
    </row>
    <row r="2841" spans="2:17" x14ac:dyDescent="0.2">
      <c r="B2841" s="46" t="s">
        <v>51</v>
      </c>
      <c r="D2841" s="49">
        <f>_xll.qlCalendarAdvance(LocalCalendar,$D2840,B2841,"f",FALSE)</f>
        <v>59238</v>
      </c>
      <c r="E2841" s="49">
        <f>_xll.qlInterestRateIndexValueDate(IndexON,D2841)</f>
        <v>59238</v>
      </c>
      <c r="F2841" s="52">
        <f>IFERROR(_xll.qlIndexFixing(IndexON,D2841,TRUE,_xll.ohTrigger(RecalcTrigger,TriggerON)),NA())</f>
        <v>2.5533967214768083E-2</v>
      </c>
      <c r="H2841" s="49">
        <f>_xll.qlCalendarAdvance(IborCalendar,$H2840,B2841,"f",FALSE)</f>
        <v>59224</v>
      </c>
      <c r="I2841" s="49">
        <f>_xll.qlInterestRateIndexValueDate(Index1M,$H2841)</f>
        <v>59226</v>
      </c>
      <c r="J2841" s="52">
        <f>IFERROR(_xll.qlIndexFixing(Index1M,$H2841,TRUE,_xll.ohTrigger(RecalcTrigger,Trigger1M)),NA())</f>
        <v>2.6102774625842706E-2</v>
      </c>
      <c r="K2841" s="52">
        <f>IFERROR(_xll.qlIndexFixing(ONIndex1M,I2841,TRUE,_xll.ohTrigger(RecalcTrigger,Trigger1M)),NA())</f>
        <v>2.6079739507887112E-2</v>
      </c>
      <c r="L2841" s="52">
        <f>IFERROR(_xll.qlIndexFixing(Index3M,H2841,TRUE,_xll.ohTrigger(RecalcTrigger,Trigger3M)),NA())</f>
        <v>2.7297080944022056E-2</v>
      </c>
      <c r="M2841" s="52">
        <f>IFERROR(_xll.qlIndexFixing(ONIndex3M,I2841,TRUE,_xll.ohTrigger(RecalcTrigger,Trigger3M)),NA())</f>
        <v>2.7221274392319472E-2</v>
      </c>
      <c r="N2841" s="52">
        <f>IFERROR(_xll.qlIndexFixing(Index6M,$H2841,TRUE,_xll.ohTrigger(RecalcTrigger,Trigger6M)),NA())</f>
        <v>2.8241505976359445E-2</v>
      </c>
      <c r="O2841" s="52">
        <f>IFERROR(_xll.qlIndexFixing(ONIndex6M,I2841,TRUE,_xll.ohTrigger(RecalcTrigger,Trigger6M)),NA())</f>
        <v>2.8072497873861124E-2</v>
      </c>
      <c r="P2841" s="52">
        <f>IFERROR(_xll.qlIndexFixing(Index1Y,$H2841,TRUE,_xll.ohTrigger(RecalcTrigger,Trigger1Y)),NA())</f>
        <v>2.9618567388603252E-2</v>
      </c>
      <c r="Q2841" s="52">
        <f>IFERROR(_xll.qlIndexFixing(ONIndex1Y,I2841,TRUE,_xll.ohTrigger(RecalcTrigger,Trigger1Y)),NA())</f>
        <v>2.9235985860029956E-2</v>
      </c>
    </row>
    <row r="2842" spans="2:17" x14ac:dyDescent="0.2">
      <c r="B2842" s="46" t="s">
        <v>51</v>
      </c>
      <c r="D2842" s="49">
        <f>_xll.qlCalendarAdvance(LocalCalendar,$D2841,B2842,"f",FALSE)</f>
        <v>59245</v>
      </c>
      <c r="E2842" s="49">
        <f>_xll.qlInterestRateIndexValueDate(IndexON,D2842)</f>
        <v>59245</v>
      </c>
      <c r="F2842" s="52">
        <f>IFERROR(_xll.qlIndexFixing(IndexON,D2842,TRUE,_xll.ohTrigger(RecalcTrigger,TriggerON)),NA())</f>
        <v>2.5532854235299496E-2</v>
      </c>
      <c r="H2842" s="49">
        <f>_xll.qlCalendarAdvance(IborCalendar,$H2841,B2842,"f",FALSE)</f>
        <v>59231</v>
      </c>
      <c r="I2842" s="49">
        <f>_xll.qlInterestRateIndexValueDate(Index1M,$H2842)</f>
        <v>59233</v>
      </c>
      <c r="J2842" s="52">
        <f>IFERROR(_xll.qlIndexFixing(Index1M,$H2842,TRUE,_xll.ohTrigger(RecalcTrigger,Trigger1M)),NA())</f>
        <v>2.6099878681155507E-2</v>
      </c>
      <c r="K2842" s="52">
        <f>IFERROR(_xll.qlIndexFixing(ONIndex1M,I2842,TRUE,_xll.ohTrigger(RecalcTrigger,Trigger1M)),NA())</f>
        <v>2.6077619218636272E-2</v>
      </c>
      <c r="L2842" s="52">
        <f>IFERROR(_xll.qlIndexFixing(Index3M,H2842,TRUE,_xll.ohTrigger(RecalcTrigger,Trigger3M)),NA())</f>
        <v>2.7299450391552151E-2</v>
      </c>
      <c r="M2842" s="52">
        <f>IFERROR(_xll.qlIndexFixing(ONIndex3M,I2842,TRUE,_xll.ohTrigger(RecalcTrigger,Trigger3M)),NA())</f>
        <v>2.7219145166323955E-2</v>
      </c>
      <c r="N2842" s="52">
        <f>IFERROR(_xll.qlIndexFixing(Index6M,$H2842,TRUE,_xll.ohTrigger(RecalcTrigger,Trigger6M)),NA())</f>
        <v>2.8244268091121336E-2</v>
      </c>
      <c r="O2842" s="52">
        <f>IFERROR(_xll.qlIndexFixing(ONIndex6M,I2842,TRUE,_xll.ohTrigger(RecalcTrigger,Trigger6M)),NA())</f>
        <v>2.8070328023455104E-2</v>
      </c>
      <c r="P2842" s="52">
        <f>IFERROR(_xll.qlIndexFixing(Index1Y,$H2842,TRUE,_xll.ohTrigger(RecalcTrigger,Trigger1Y)),NA())</f>
        <v>2.9616622710182561E-2</v>
      </c>
      <c r="Q2842" s="52">
        <f>IFERROR(_xll.qlIndexFixing(ONIndex1Y,I2842,TRUE,_xll.ohTrigger(RecalcTrigger,Trigger1Y)),NA())</f>
        <v>2.9233753009645369E-2</v>
      </c>
    </row>
    <row r="2843" spans="2:17" x14ac:dyDescent="0.2">
      <c r="B2843" s="46" t="s">
        <v>51</v>
      </c>
      <c r="D2843" s="49">
        <f>_xll.qlCalendarAdvance(LocalCalendar,$D2842,B2843,"f",FALSE)</f>
        <v>59252</v>
      </c>
      <c r="E2843" s="49">
        <f>_xll.qlInterestRateIndexValueDate(IndexON,D2843)</f>
        <v>59252</v>
      </c>
      <c r="F2843" s="52">
        <f>IFERROR(_xll.qlIndexFixing(IndexON,D2843,TRUE,_xll.ohTrigger(RecalcTrigger,TriggerON)),NA())</f>
        <v>2.5531747721139197E-2</v>
      </c>
      <c r="H2843" s="49">
        <f>_xll.qlCalendarAdvance(IborCalendar,$H2842,B2843,"f",FALSE)</f>
        <v>59238</v>
      </c>
      <c r="I2843" s="49">
        <f>_xll.qlInterestRateIndexValueDate(Index1M,$H2843)</f>
        <v>59240</v>
      </c>
      <c r="J2843" s="52">
        <f>IFERROR(_xll.qlIndexFixing(Index1M,$H2843,TRUE,_xll.ohTrigger(RecalcTrigger,Trigger1M)),NA())</f>
        <v>2.6097790779657362E-2</v>
      </c>
      <c r="K2843" s="52">
        <f>IFERROR(_xll.qlIndexFixing(ONIndex1M,I2843,TRUE,_xll.ohTrigger(RecalcTrigger,Trigger1M)),NA())</f>
        <v>2.6075511135061902E-2</v>
      </c>
      <c r="L2843" s="52">
        <f>IFERROR(_xll.qlIndexFixing(Index3M,H2843,TRUE,_xll.ohTrigger(RecalcTrigger,Trigger3M)),NA())</f>
        <v>2.7297399037104143E-2</v>
      </c>
      <c r="M2843" s="52">
        <f>IFERROR(_xll.qlIndexFixing(ONIndex3M,I2843,TRUE,_xll.ohTrigger(RecalcTrigger,Trigger3M)),NA())</f>
        <v>2.7217028197403792E-2</v>
      </c>
      <c r="N2843" s="52">
        <f>IFERROR(_xll.qlIndexFixing(Index6M,$H2843,TRUE,_xll.ohTrigger(RecalcTrigger,Trigger6M)),NA())</f>
        <v>2.8241279172184469E-2</v>
      </c>
      <c r="O2843" s="52">
        <f>IFERROR(_xll.qlIndexFixing(ONIndex6M,I2843,TRUE,_xll.ohTrigger(RecalcTrigger,Trigger6M)),NA())</f>
        <v>2.8068170367427925E-2</v>
      </c>
      <c r="P2843" s="52">
        <f>IFERROR(_xll.qlIndexFixing(Index1Y,$H2843,TRUE,_xll.ohTrigger(RecalcTrigger,Trigger1Y)),NA())</f>
        <v>2.9614691690435405E-2</v>
      </c>
      <c r="Q2843" s="52">
        <f>IFERROR(_xll.qlIndexFixing(ONIndex1Y,I2843,TRUE,_xll.ohTrigger(RecalcTrigger,Trigger1Y)),NA())</f>
        <v>2.9231533417295452E-2</v>
      </c>
    </row>
    <row r="2844" spans="2:17" x14ac:dyDescent="0.2">
      <c r="B2844" s="46" t="s">
        <v>51</v>
      </c>
      <c r="D2844" s="49">
        <f>_xll.qlCalendarAdvance(LocalCalendar,$D2843,B2844,"f",FALSE)</f>
        <v>59259</v>
      </c>
      <c r="E2844" s="49">
        <f>_xll.qlInterestRateIndexValueDate(IndexON,D2844)</f>
        <v>59259</v>
      </c>
      <c r="F2844" s="52">
        <f>IFERROR(_xll.qlIndexFixing(IndexON,D2844,TRUE,_xll.ohTrigger(RecalcTrigger,TriggerON)),NA())</f>
        <v>2.553064767244706E-2</v>
      </c>
      <c r="H2844" s="49">
        <f>_xll.qlCalendarAdvance(IborCalendar,$H2843,B2844,"f",FALSE)</f>
        <v>59245</v>
      </c>
      <c r="I2844" s="49">
        <f>_xll.qlInterestRateIndexValueDate(Index1M,$H2844)</f>
        <v>59247</v>
      </c>
      <c r="J2844" s="52">
        <f>IFERROR(_xll.qlIndexFixing(Index1M,$H2844,TRUE,_xll.ohTrigger(RecalcTrigger,Trigger1M)),NA())</f>
        <v>2.6095715108912402E-2</v>
      </c>
      <c r="K2844" s="52">
        <f>IFERROR(_xll.qlIndexFixing(ONIndex1M,I2844,TRUE,_xll.ohTrigger(RecalcTrigger,Trigger1M)),NA())</f>
        <v>2.6073415257137356E-2</v>
      </c>
      <c r="L2844" s="52">
        <f>IFERROR(_xll.qlIndexFixing(Index3M,H2844,TRUE,_xll.ohTrigger(RecalcTrigger,Trigger3M)),NA())</f>
        <v>2.7295360025363414E-2</v>
      </c>
      <c r="M2844" s="52">
        <f>IFERROR(_xll.qlIndexFixing(ONIndex3M,I2844,TRUE,_xll.ohTrigger(RecalcTrigger,Trigger3M)),NA())</f>
        <v>2.7214923485585629E-2</v>
      </c>
      <c r="N2844" s="52">
        <f>IFERROR(_xll.qlIndexFixing(Index6M,$H2844,TRUE,_xll.ohTrigger(RecalcTrigger,Trigger6M)),NA())</f>
        <v>2.8239263873111764E-2</v>
      </c>
      <c r="O2844" s="52">
        <f>IFERROR(_xll.qlIndexFixing(ONIndex6M,I2844,TRUE,_xll.ohTrigger(RecalcTrigger,Trigger6M)),NA())</f>
        <v>2.806602490575294E-2</v>
      </c>
      <c r="P2844" s="52">
        <f>IFERROR(_xll.qlIndexFixing(Index1Y,$H2844,TRUE,_xll.ohTrigger(RecalcTrigger,Trigger1Y)),NA())</f>
        <v>2.9612774329283813E-2</v>
      </c>
      <c r="Q2844" s="52">
        <f>IFERROR(_xll.qlIndexFixing(ONIndex1Y,I2844,TRUE,_xll.ohTrigger(RecalcTrigger,Trigger1Y)),NA())</f>
        <v>2.9229327083033496E-2</v>
      </c>
    </row>
    <row r="2845" spans="2:17" x14ac:dyDescent="0.2">
      <c r="B2845" s="46" t="s">
        <v>51</v>
      </c>
      <c r="D2845" s="49">
        <f>_xll.qlCalendarAdvance(LocalCalendar,$D2844,B2845,"f",FALSE)</f>
        <v>59266</v>
      </c>
      <c r="E2845" s="49">
        <f>_xll.qlInterestRateIndexValueDate(IndexON,D2845)</f>
        <v>59266</v>
      </c>
      <c r="F2845" s="52">
        <f>IFERROR(_xll.qlIndexFixing(IndexON,D2845,TRUE,_xll.ohTrigger(RecalcTrigger,TriggerON)),NA())</f>
        <v>2.5529554089143147E-2</v>
      </c>
      <c r="H2845" s="49">
        <f>_xll.qlCalendarAdvance(IborCalendar,$H2844,B2845,"f",FALSE)</f>
        <v>59252</v>
      </c>
      <c r="I2845" s="49">
        <f>_xll.qlInterestRateIndexValueDate(Index1M,$H2845)</f>
        <v>59258</v>
      </c>
      <c r="J2845" s="52">
        <f>IFERROR(_xll.qlIndexFixing(Index1M,$H2845,TRUE,_xll.ohTrigger(RecalcTrigger,Trigger1M)),NA())</f>
        <v>2.6092478051704313E-2</v>
      </c>
      <c r="K2845" s="52">
        <f>IFERROR(_xll.qlIndexFixing(ONIndex1M,I2845,TRUE,_xll.ohTrigger(RecalcTrigger,Trigger1M)),NA())</f>
        <v>2.6068554496969654E-2</v>
      </c>
      <c r="L2845" s="52">
        <f>IFERROR(_xll.qlIndexFixing(Index3M,H2845,TRUE,_xll.ohTrigger(RecalcTrigger,Trigger3M)),NA())</f>
        <v>2.7290400552602016E-2</v>
      </c>
      <c r="M2845" s="52">
        <f>IFERROR(_xll.qlIndexFixing(ONIndex3M,I2845,TRUE,_xll.ohTrigger(RecalcTrigger,Trigger3M)),NA())</f>
        <v>2.7209881276935022E-2</v>
      </c>
      <c r="N2845" s="52">
        <f>IFERROR(_xll.qlIndexFixing(Index6M,$H2845,TRUE,_xll.ohTrigger(RecalcTrigger,Trigger6M)),NA())</f>
        <v>2.8235158242046938E-2</v>
      </c>
      <c r="O2845" s="52">
        <f>IFERROR(_xll.qlIndexFixing(ONIndex6M,I2845,TRUE,_xll.ohTrigger(RecalcTrigger,Trigger6M)),NA())</f>
        <v>2.806079372927428E-2</v>
      </c>
      <c r="P2845" s="52">
        <f>IFERROR(_xll.qlIndexFixing(Index1Y,$H2845,TRUE,_xll.ohTrigger(RecalcTrigger,Trigger1Y)),NA())</f>
        <v>2.9607630779350743E-2</v>
      </c>
      <c r="Q2845" s="52">
        <f>IFERROR(_xll.qlIndexFixing(ONIndex1Y,I2845,TRUE,_xll.ohTrigger(RecalcTrigger,Trigger1Y)),NA())</f>
        <v>2.9223825709996376E-2</v>
      </c>
    </row>
    <row r="2846" spans="2:17" x14ac:dyDescent="0.2">
      <c r="B2846" s="46" t="s">
        <v>51</v>
      </c>
      <c r="D2846" s="49">
        <f>_xll.qlCalendarAdvance(LocalCalendar,$D2845,B2846,"f",FALSE)</f>
        <v>59273</v>
      </c>
      <c r="E2846" s="49">
        <f>_xll.qlInterestRateIndexValueDate(IndexON,D2846)</f>
        <v>59273</v>
      </c>
      <c r="F2846" s="52">
        <f>IFERROR(_xll.qlIndexFixing(IndexON,D2846,TRUE,_xll.ohTrigger(RecalcTrigger,TriggerON)),NA())</f>
        <v>2.5528466971467267E-2</v>
      </c>
      <c r="H2846" s="49">
        <f>_xll.qlCalendarAdvance(IborCalendar,$H2845,B2846,"f",FALSE)</f>
        <v>59259</v>
      </c>
      <c r="I2846" s="49">
        <f>_xll.qlInterestRateIndexValueDate(Index1M,$H2846)</f>
        <v>59261</v>
      </c>
      <c r="J2846" s="52">
        <f>IFERROR(_xll.qlIndexFixing(Index1M,$H2846,TRUE,_xll.ohTrigger(RecalcTrigger,Trigger1M)),NA())</f>
        <v>2.6089202818068306E-2</v>
      </c>
      <c r="K2846" s="52">
        <f>IFERROR(_xll.qlIndexFixing(ONIndex1M,I2846,TRUE,_xll.ohTrigger(RecalcTrigger,Trigger1M)),NA())</f>
        <v>2.6069260118211091E-2</v>
      </c>
      <c r="L2846" s="52">
        <f>IFERROR(_xll.qlIndexFixing(Index3M,H2846,TRUE,_xll.ohTrigger(RecalcTrigger,Trigger3M)),NA())</f>
        <v>2.7288647890642934E-2</v>
      </c>
      <c r="M2846" s="52">
        <f>IFERROR(_xll.qlIndexFixing(ONIndex3M,I2846,TRUE,_xll.ohTrigger(RecalcTrigger,Trigger3M)),NA())</f>
        <v>2.7210750833281949E-2</v>
      </c>
      <c r="N2846" s="52">
        <f>IFERROR(_xll.qlIndexFixing(Index6M,$H2846,TRUE,_xll.ohTrigger(RecalcTrigger,Trigger6M)),NA())</f>
        <v>2.8232378631427728E-2</v>
      </c>
      <c r="O2846" s="52">
        <f>IFERROR(_xll.qlIndexFixing(ONIndex6M,I2846,TRUE,_xll.ohTrigger(RecalcTrigger,Trigger6M)),NA())</f>
        <v>2.8061770565566135E-2</v>
      </c>
      <c r="P2846" s="52">
        <f>IFERROR(_xll.qlIndexFixing(Index1Y,$H2846,TRUE,_xll.ohTrigger(RecalcTrigger,Trigger1Y)),NA())</f>
        <v>2.9605742507044834E-2</v>
      </c>
      <c r="Q2846" s="52">
        <f>IFERROR(_xll.qlIndexFixing(ONIndex1Y,I2846,TRUE,_xll.ohTrigger(RecalcTrigger,Trigger1Y)),NA())</f>
        <v>2.9224954188533658E-2</v>
      </c>
    </row>
    <row r="2847" spans="2:17" x14ac:dyDescent="0.2">
      <c r="B2847" s="46" t="s">
        <v>51</v>
      </c>
      <c r="D2847" s="49">
        <f>_xll.qlCalendarAdvance(LocalCalendar,$D2846,B2847,"f",FALSE)</f>
        <v>59280</v>
      </c>
      <c r="E2847" s="49">
        <f>_xll.qlInterestRateIndexValueDate(IndexON,D2847)</f>
        <v>59280</v>
      </c>
      <c r="F2847" s="52">
        <f>IFERROR(_xll.qlIndexFixing(IndexON,D2847,TRUE,_xll.ohTrigger(RecalcTrigger,TriggerON)),NA())</f>
        <v>2.552738631901974E-2</v>
      </c>
      <c r="H2847" s="49">
        <f>_xll.qlCalendarAdvance(IborCalendar,$H2846,B2847,"f",FALSE)</f>
        <v>59266</v>
      </c>
      <c r="I2847" s="49">
        <f>_xll.qlInterestRateIndexValueDate(Index1M,$H2847)</f>
        <v>59268</v>
      </c>
      <c r="J2847" s="52">
        <f>IFERROR(_xll.qlIndexFixing(Index1M,$H2847,TRUE,_xll.ohTrigger(RecalcTrigger,Trigger1M)),NA())</f>
        <v>2.6089561481157948E-2</v>
      </c>
      <c r="K2847" s="52">
        <f>IFERROR(_xll.qlIndexFixing(ONIndex1M,I2847,TRUE,_xll.ohTrigger(RecalcTrigger,Trigger1M)),NA())</f>
        <v>2.6067200857156081E-2</v>
      </c>
      <c r="L2847" s="52">
        <f>IFERROR(_xll.qlIndexFixing(Index3M,H2847,TRUE,_xll.ohTrigger(RecalcTrigger,Trigger3M)),NA())</f>
        <v>2.728664371628679E-2</v>
      </c>
      <c r="M2847" s="52">
        <f>IFERROR(_xll.qlIndexFixing(ONIndex3M,I2847,TRUE,_xll.ohTrigger(RecalcTrigger,Trigger3M)),NA())</f>
        <v>2.7208682892743141E-2</v>
      </c>
      <c r="N2847" s="52">
        <f>IFERROR(_xll.qlIndexFixing(Index6M,$H2847,TRUE,_xll.ohTrigger(RecalcTrigger,Trigger6M)),NA())</f>
        <v>2.8234257086223159E-2</v>
      </c>
      <c r="O2847" s="52">
        <f>IFERROR(_xll.qlIndexFixing(ONIndex6M,I2847,TRUE,_xll.ohTrigger(RecalcTrigger,Trigger6M)),NA())</f>
        <v>2.805966168697438E-2</v>
      </c>
      <c r="P2847" s="52">
        <f>IFERROR(_xll.qlIndexFixing(Index1Y,$H2847,TRUE,_xll.ohTrigger(RecalcTrigger,Trigger1Y)),NA())</f>
        <v>2.9607104196625919E-2</v>
      </c>
      <c r="Q2847" s="52">
        <f>IFERROR(_xll.qlIndexFixing(ONIndex1Y,I2847,TRUE,_xll.ohTrigger(RecalcTrigger,Trigger1Y)),NA())</f>
        <v>2.9222787628295777E-2</v>
      </c>
    </row>
    <row r="2848" spans="2:17" x14ac:dyDescent="0.2">
      <c r="B2848" s="46" t="s">
        <v>51</v>
      </c>
      <c r="D2848" s="49">
        <f>_xll.qlCalendarAdvance(LocalCalendar,$D2847,B2848,"f",FALSE)</f>
        <v>59287</v>
      </c>
      <c r="E2848" s="49">
        <f>_xll.qlInterestRateIndexValueDate(IndexON,D2848)</f>
        <v>59287</v>
      </c>
      <c r="F2848" s="52">
        <f>IFERROR(_xll.qlIndexFixing(IndexON,D2848,TRUE,_xll.ohTrigger(RecalcTrigger,TriggerON)),NA())</f>
        <v>2.552631213212031E-2</v>
      </c>
      <c r="H2848" s="49">
        <f>_xll.qlCalendarAdvance(IborCalendar,$H2847,B2848,"f",FALSE)</f>
        <v>59273</v>
      </c>
      <c r="I2848" s="49">
        <f>_xll.qlInterestRateIndexValueDate(Index1M,$H2848)</f>
        <v>59275</v>
      </c>
      <c r="J2848" s="52">
        <f>IFERROR(_xll.qlIndexFixing(Index1M,$H2848,TRUE,_xll.ohTrigger(RecalcTrigger,Trigger1M)),NA())</f>
        <v>2.6087534733376733E-2</v>
      </c>
      <c r="K2848" s="52">
        <f>IFERROR(_xll.qlIndexFixing(ONIndex1M,I2848,TRUE,_xll.ohTrigger(RecalcTrigger,Trigger1M)),NA())</f>
        <v>2.6065153801830832E-2</v>
      </c>
      <c r="L2848" s="52">
        <f>IFERROR(_xll.qlIndexFixing(Index3M,H2848,TRUE,_xll.ohTrigger(RecalcTrigger,Trigger3M)),NA())</f>
        <v>2.7284651881733669E-2</v>
      </c>
      <c r="M2848" s="52">
        <f>IFERROR(_xll.qlIndexFixing(ONIndex3M,I2848,TRUE,_xll.ohTrigger(RecalcTrigger,Trigger3M)),NA())</f>
        <v>2.7206627209332979E-2</v>
      </c>
      <c r="N2848" s="52">
        <f>IFERROR(_xll.qlIndexFixing(Index6M,$H2848,TRUE,_xll.ohTrigger(RecalcTrigger,Trigger6M)),NA())</f>
        <v>2.8231326380935149E-2</v>
      </c>
      <c r="O2848" s="52">
        <f>IFERROR(_xll.qlIndexFixing(ONIndex6M,I2848,TRUE,_xll.ohTrigger(RecalcTrigger,Trigger6M)),NA())</f>
        <v>2.8057565002814755E-2</v>
      </c>
      <c r="P2848" s="52">
        <f>IFERROR(_xll.qlIndexFixing(Index1Y,$H2848,TRUE,_xll.ohTrigger(RecalcTrigger,Trigger1Y)),NA())</f>
        <v>2.9606322751404124E-2</v>
      </c>
      <c r="Q2848" s="52">
        <f>IFERROR(_xll.qlIndexFixing(ONIndex1Y,I2848,TRUE,_xll.ohTrigger(RecalcTrigger,Trigger1Y)),NA())</f>
        <v>2.922063432611921E-2</v>
      </c>
    </row>
    <row r="2849" spans="2:17" x14ac:dyDescent="0.2">
      <c r="B2849" s="46" t="s">
        <v>51</v>
      </c>
      <c r="D2849" s="49">
        <f>_xll.qlCalendarAdvance(LocalCalendar,$D2848,B2849,"f",FALSE)</f>
        <v>59294</v>
      </c>
      <c r="E2849" s="49">
        <f>_xll.qlInterestRateIndexValueDate(IndexON,D2849)</f>
        <v>59294</v>
      </c>
      <c r="F2849" s="52">
        <f>IFERROR(_xll.qlIndexFixing(IndexON,D2849,TRUE,_xll.ohTrigger(RecalcTrigger,TriggerON)),NA())</f>
        <v>2.5525244410689041E-2</v>
      </c>
      <c r="H2849" s="49">
        <f>_xll.qlCalendarAdvance(IborCalendar,$H2848,B2849,"f",FALSE)</f>
        <v>59280</v>
      </c>
      <c r="I2849" s="49">
        <f>_xll.qlInterestRateIndexValueDate(Index1M,$H2849)</f>
        <v>59282</v>
      </c>
      <c r="J2849" s="52">
        <f>IFERROR(_xll.qlIndexFixing(Index1M,$H2849,TRUE,_xll.ohTrigger(RecalcTrigger,Trigger1M)),NA())</f>
        <v>2.6085520216320338E-2</v>
      </c>
      <c r="K2849" s="52">
        <f>IFERROR(_xll.qlIndexFixing(ONIndex1M,I2849,TRUE,_xll.ohTrigger(RecalcTrigger,Trigger1M)),NA())</f>
        <v>2.6063118952128761E-2</v>
      </c>
      <c r="L2849" s="52">
        <f>IFERROR(_xll.qlIndexFixing(Index3M,H2849,TRUE,_xll.ohTrigger(RecalcTrigger,Trigger3M)),NA())</f>
        <v>2.7282672386966009E-2</v>
      </c>
      <c r="M2849" s="52">
        <f>IFERROR(_xll.qlIndexFixing(ONIndex3M,I2849,TRUE,_xll.ohTrigger(RecalcTrigger,Trigger3M)),NA())</f>
        <v>2.7204583782971525E-2</v>
      </c>
      <c r="N2849" s="52">
        <f>IFERROR(_xll.qlIndexFixing(Index6M,$H2849,TRUE,_xll.ohTrigger(RecalcTrigger,Trigger6M)),NA())</f>
        <v>2.8229372933732233E-2</v>
      </c>
      <c r="O2849" s="52">
        <f>IFERROR(_xll.qlIndexFixing(ONIndex6M,I2849,TRUE,_xll.ohTrigger(RecalcTrigger,Trigger6M)),NA())</f>
        <v>2.805548051303397E-2</v>
      </c>
      <c r="P2849" s="52">
        <f>IFERROR(_xll.qlIndexFixing(Index1Y,$H2849,TRUE,_xll.ohTrigger(RecalcTrigger,Trigger1Y)),NA())</f>
        <v>2.9603392399753656E-2</v>
      </c>
      <c r="Q2849" s="52">
        <f>IFERROR(_xll.qlIndexFixing(ONIndex1Y,I2849,TRUE,_xll.ohTrigger(RecalcTrigger,Trigger1Y)),NA())</f>
        <v>2.9218494281977314E-2</v>
      </c>
    </row>
    <row r="2850" spans="2:17" x14ac:dyDescent="0.2">
      <c r="B2850" s="46" t="s">
        <v>51</v>
      </c>
      <c r="D2850" s="49">
        <f>_xll.qlCalendarAdvance(LocalCalendar,$D2849,B2850,"f",FALSE)</f>
        <v>59301</v>
      </c>
      <c r="E2850" s="49">
        <f>_xll.qlInterestRateIndexValueDate(IndexON,D2850)</f>
        <v>59301</v>
      </c>
      <c r="F2850" s="52">
        <f>IFERROR(_xll.qlIndexFixing(IndexON,D2850,TRUE,_xll.ohTrigger(RecalcTrigger,TriggerON)),NA())</f>
        <v>2.5524183154645996E-2</v>
      </c>
      <c r="H2850" s="49">
        <f>_xll.qlCalendarAdvance(IborCalendar,$H2849,B2850,"f",FALSE)</f>
        <v>59287</v>
      </c>
      <c r="I2850" s="49">
        <f>_xll.qlInterestRateIndexValueDate(Index1M,$H2850)</f>
        <v>59289</v>
      </c>
      <c r="J2850" s="52">
        <f>IFERROR(_xll.qlIndexFixing(Index1M,$H2850,TRUE,_xll.ohTrigger(RecalcTrigger,Trigger1M)),NA())</f>
        <v>2.6085122716282525E-2</v>
      </c>
      <c r="K2850" s="52">
        <f>IFERROR(_xll.qlIndexFixing(ONIndex1M,I2850,TRUE,_xll.ohTrigger(RecalcTrigger,Trigger1M)),NA())</f>
        <v>2.6061895623856746E-2</v>
      </c>
      <c r="L2850" s="52">
        <f>IFERROR(_xll.qlIndexFixing(Index3M,H2850,TRUE,_xll.ohTrigger(RecalcTrigger,Trigger3M)),NA())</f>
        <v>2.7283385150672419E-2</v>
      </c>
      <c r="M2850" s="52">
        <f>IFERROR(_xll.qlIndexFixing(ONIndex3M,I2850,TRUE,_xll.ohTrigger(RecalcTrigger,Trigger3M)),NA())</f>
        <v>2.7203435757916505E-2</v>
      </c>
      <c r="N2850" s="52">
        <f>IFERROR(_xll.qlIndexFixing(Index6M,$H2850,TRUE,_xll.ohTrigger(RecalcTrigger,Trigger6M)),NA())</f>
        <v>2.8228398939278417E-2</v>
      </c>
      <c r="O2850" s="52">
        <f>IFERROR(_xll.qlIndexFixing(ONIndex6M,I2850,TRUE,_xll.ohTrigger(RecalcTrigger,Trigger6M)),NA())</f>
        <v>2.8054353714233038E-2</v>
      </c>
      <c r="P2850" s="52">
        <f>IFERROR(_xll.qlIndexFixing(Index1Y,$H2850,TRUE,_xll.ohTrigger(RecalcTrigger,Trigger1Y)),NA())</f>
        <v>2.9601556988560818E-2</v>
      </c>
      <c r="Q2850" s="52">
        <f>IFERROR(_xll.qlIndexFixing(ONIndex1Y,I2850,TRUE,_xll.ohTrigger(RecalcTrigger,Trigger1Y)),NA())</f>
        <v>2.9217401642578356E-2</v>
      </c>
    </row>
    <row r="2851" spans="2:17" x14ac:dyDescent="0.2">
      <c r="B2851" s="46" t="s">
        <v>51</v>
      </c>
      <c r="D2851" s="49">
        <f>_xll.qlCalendarAdvance(LocalCalendar,$D2850,B2851,"f",FALSE)</f>
        <v>59308</v>
      </c>
      <c r="E2851" s="49">
        <f>_xll.qlInterestRateIndexValueDate(IndexON,D2851)</f>
        <v>59308</v>
      </c>
      <c r="F2851" s="52">
        <f>IFERROR(_xll.qlIndexFixing(IndexON,D2851,TRUE,_xll.ohTrigger(RecalcTrigger,TriggerON)),NA())</f>
        <v>2.5523128363991177E-2</v>
      </c>
      <c r="H2851" s="49">
        <f>_xll.qlCalendarAdvance(IborCalendar,$H2850,B2851,"f",FALSE)</f>
        <v>59294</v>
      </c>
      <c r="I2851" s="49">
        <f>_xll.qlInterestRateIndexValueDate(Index1M,$H2851)</f>
        <v>59296</v>
      </c>
      <c r="J2851" s="52">
        <f>IFERROR(_xll.qlIndexFixing(Index1M,$H2851,TRUE,_xll.ohTrigger(RecalcTrigger,Trigger1M)),NA())</f>
        <v>2.608152787435622E-2</v>
      </c>
      <c r="K2851" s="52">
        <f>IFERROR(_xll.qlIndexFixing(ONIndex1M,I2851,TRUE,_xll.ohTrigger(RecalcTrigger,Trigger1M)),NA())</f>
        <v>2.6059085869674092E-2</v>
      </c>
      <c r="L2851" s="52">
        <f>IFERROR(_xll.qlIndexFixing(Index3M,H2851,TRUE,_xll.ohTrigger(RecalcTrigger,Trigger3M)),NA())</f>
        <v>2.7281432537335018E-2</v>
      </c>
      <c r="M2851" s="52">
        <f>IFERROR(_xll.qlIndexFixing(ONIndex3M,I2851,TRUE,_xll.ohTrigger(RecalcTrigger,Trigger3M)),NA())</f>
        <v>2.7200533701527974E-2</v>
      </c>
      <c r="N2851" s="52">
        <f>IFERROR(_xll.qlIndexFixing(Index6M,$H2851,TRUE,_xll.ohTrigger(RecalcTrigger,Trigger6M)),NA())</f>
        <v>2.8225503150078067E-2</v>
      </c>
      <c r="O2851" s="52">
        <f>IFERROR(_xll.qlIndexFixing(ONIndex6M,I2851,TRUE,_xll.ohTrigger(RecalcTrigger,Trigger6M)),NA())</f>
        <v>2.805134811655563E-2</v>
      </c>
      <c r="P2851" s="52">
        <f>IFERROR(_xll.qlIndexFixing(Index1Y,$H2851,TRUE,_xll.ohTrigger(RecalcTrigger,Trigger1Y)),NA())</f>
        <v>2.9600818998585632E-2</v>
      </c>
      <c r="Q2851" s="52">
        <f>IFERROR(_xll.qlIndexFixing(ONIndex1Y,I2851,TRUE,_xll.ohTrigger(RecalcTrigger,Trigger1Y)),NA())</f>
        <v>2.9214253967770887E-2</v>
      </c>
    </row>
    <row r="2852" spans="2:17" x14ac:dyDescent="0.2">
      <c r="B2852" s="46" t="s">
        <v>51</v>
      </c>
      <c r="D2852" s="49">
        <f>_xll.qlCalendarAdvance(LocalCalendar,$D2851,B2852,"f",FALSE)</f>
        <v>59315</v>
      </c>
      <c r="E2852" s="49">
        <f>_xll.qlInterestRateIndexValueDate(IndexON,D2852)</f>
        <v>59315</v>
      </c>
      <c r="F2852" s="52">
        <f>IFERROR(_xll.qlIndexFixing(IndexON,D2852,TRUE,_xll.ohTrigger(RecalcTrigger,TriggerON)),NA())</f>
        <v>2.5522080038724582E-2</v>
      </c>
      <c r="H2852" s="49">
        <f>_xll.qlCalendarAdvance(IborCalendar,$H2851,B2852,"f",FALSE)</f>
        <v>59301</v>
      </c>
      <c r="I2852" s="49">
        <f>_xll.qlInterestRateIndexValueDate(Index1M,$H2852)</f>
        <v>59303</v>
      </c>
      <c r="J2852" s="52">
        <f>IFERROR(_xll.qlIndexFixing(Index1M,$H2852,TRUE,_xll.ohTrigger(RecalcTrigger,Trigger1M)),NA())</f>
        <v>2.6079550049433027E-2</v>
      </c>
      <c r="K2852" s="52">
        <f>IFERROR(_xll.qlIndexFixing(ONIndex1M,I2852,TRUE,_xll.ohTrigger(RecalcTrigger,Trigger1M)),NA())</f>
        <v>2.6057087636868204E-2</v>
      </c>
      <c r="L2852" s="52">
        <f>IFERROR(_xll.qlIndexFixing(Index3M,H2852,TRUE,_xll.ohTrigger(RecalcTrigger,Trigger3M)),NA())</f>
        <v>2.7279492266552678E-2</v>
      </c>
      <c r="M2852" s="52">
        <f>IFERROR(_xll.qlIndexFixing(ONIndex3M,I2852,TRUE,_xll.ohTrigger(RecalcTrigger,Trigger3M)),NA())</f>
        <v>2.719852704647252E-2</v>
      </c>
      <c r="N2852" s="52">
        <f>IFERROR(_xll.qlIndexFixing(Index6M,$H2852,TRUE,_xll.ohTrigger(RecalcTrigger,Trigger6M)),NA())</f>
        <v>2.8223586813553355E-2</v>
      </c>
      <c r="O2852" s="52">
        <f>IFERROR(_xll.qlIndexFixing(ONIndex6M,I2852,TRUE,_xll.ohTrigger(RecalcTrigger,Trigger6M)),NA())</f>
        <v>2.8049300209804784E-2</v>
      </c>
      <c r="P2852" s="52">
        <f>IFERROR(_xll.qlIndexFixing(Index1Y,$H2852,TRUE,_xll.ohTrigger(RecalcTrigger,Trigger1Y)),NA())</f>
        <v>2.9597927140289703E-2</v>
      </c>
      <c r="Q2852" s="52">
        <f>IFERROR(_xll.qlIndexFixing(ONIndex1Y,I2852,TRUE,_xll.ohTrigger(RecalcTrigger,Trigger1Y)),NA())</f>
        <v>2.9212153697706356E-2</v>
      </c>
    </row>
    <row r="2853" spans="2:17" x14ac:dyDescent="0.2">
      <c r="B2853" s="46" t="s">
        <v>51</v>
      </c>
      <c r="D2853" s="49">
        <f>_xll.qlCalendarAdvance(LocalCalendar,$D2852,B2853,"f",FALSE)</f>
        <v>59322</v>
      </c>
      <c r="E2853" s="49">
        <f>_xll.qlInterestRateIndexValueDate(IndexON,D2853)</f>
        <v>59322</v>
      </c>
      <c r="F2853" s="52">
        <f>IFERROR(_xll.qlIndexFixing(IndexON,D2853,TRUE,_xll.ohTrigger(RecalcTrigger,TriggerON)),NA())</f>
        <v>2.5521038179165956E-2</v>
      </c>
      <c r="H2853" s="49">
        <f>_xll.qlCalendarAdvance(IborCalendar,$H2852,B2853,"f",FALSE)</f>
        <v>59308</v>
      </c>
      <c r="I2853" s="49">
        <f>_xll.qlInterestRateIndexValueDate(Index1M,$H2853)</f>
        <v>59310</v>
      </c>
      <c r="J2853" s="52">
        <f>IFERROR(_xll.qlIndexFixing(Index1M,$H2853,TRUE,_xll.ohTrigger(RecalcTrigger,Trigger1M)),NA())</f>
        <v>2.6077584455208868E-2</v>
      </c>
      <c r="K2853" s="52">
        <f>IFERROR(_xll.qlIndexFixing(ONIndex1M,I2853,TRUE,_xll.ohTrigger(RecalcTrigger,Trigger1M)),NA())</f>
        <v>2.6055101609738784E-2</v>
      </c>
      <c r="L2853" s="52">
        <f>IFERROR(_xll.qlIndexFixing(Index3M,H2853,TRUE,_xll.ohTrigger(RecalcTrigger,Trigger3M)),NA())</f>
        <v>2.7277564338305842E-2</v>
      </c>
      <c r="M2853" s="52">
        <f>IFERROR(_xll.qlIndexFixing(ONIndex3M,I2853,TRUE,_xll.ohTrigger(RecalcTrigger,Trigger3M)),NA())</f>
        <v>2.7196532648519067E-2</v>
      </c>
      <c r="N2853" s="52">
        <f>IFERROR(_xll.qlIndexFixing(Index6M,$H2853,TRUE,_xll.ohTrigger(RecalcTrigger,Trigger6M)),NA())</f>
        <v>2.822168284718371E-2</v>
      </c>
      <c r="O2853" s="52">
        <f>IFERROR(_xll.qlIndexFixing(ONIndex6M,I2853,TRUE,_xll.ohTrigger(RecalcTrigger,Trigger6M)),NA())</f>
        <v>2.8047264497486069E-2</v>
      </c>
      <c r="P2853" s="52">
        <f>IFERROR(_xll.qlIndexFixing(Index1Y,$H2853,TRUE,_xll.ohTrigger(RecalcTrigger,Trigger1Y)),NA())</f>
        <v>2.9596132703064625E-2</v>
      </c>
      <c r="Q2853" s="52">
        <f>IFERROR(_xll.qlIndexFixing(ONIndex1Y,I2853,TRUE,_xll.ohTrigger(RecalcTrigger,Trigger1Y)),NA())</f>
        <v>2.9210066685649849E-2</v>
      </c>
    </row>
    <row r="2854" spans="2:17" x14ac:dyDescent="0.2">
      <c r="B2854" s="46" t="s">
        <v>51</v>
      </c>
      <c r="D2854" s="49">
        <f>_xll.qlCalendarAdvance(LocalCalendar,$D2853,B2854,"f",FALSE)</f>
        <v>59329</v>
      </c>
      <c r="E2854" s="49">
        <f>_xll.qlInterestRateIndexValueDate(IndexON,D2854)</f>
        <v>59329</v>
      </c>
      <c r="F2854" s="52">
        <f>IFERROR(_xll.qlIndexFixing(IndexON,D2854,TRUE,_xll.ohTrigger(RecalcTrigger,TriggerON)),NA())</f>
        <v>2.5520002784835683E-2</v>
      </c>
      <c r="H2854" s="49">
        <f>_xll.qlCalendarAdvance(IborCalendar,$H2853,B2854,"f",FALSE)</f>
        <v>59315</v>
      </c>
      <c r="I2854" s="49">
        <f>_xll.qlInterestRateIndexValueDate(Index1M,$H2854)</f>
        <v>59317</v>
      </c>
      <c r="J2854" s="52">
        <f>IFERROR(_xll.qlIndexFixing(Index1M,$H2854,TRUE,_xll.ohTrigger(RecalcTrigger,Trigger1M)),NA())</f>
        <v>2.6075631091676005E-2</v>
      </c>
      <c r="K2854" s="52">
        <f>IFERROR(_xll.qlIndexFixing(ONIndex1M,I2854,TRUE,_xll.ohTrigger(RecalcTrigger,Trigger1M)),NA())</f>
        <v>2.6053930014864335E-2</v>
      </c>
      <c r="L2854" s="52">
        <f>IFERROR(_xll.qlIndexFixing(Index3M,H2854,TRUE,_xll.ohTrigger(RecalcTrigger,Trigger3M)),NA())</f>
        <v>2.7276545231475182E-2</v>
      </c>
      <c r="M2854" s="52">
        <f>IFERROR(_xll.qlIndexFixing(ONIndex3M,I2854,TRUE,_xll.ohTrigger(RecalcTrigger,Trigger3M)),NA())</f>
        <v>2.7195436549540819E-2</v>
      </c>
      <c r="N2854" s="52">
        <f>IFERROR(_xll.qlIndexFixing(Index6M,$H2854,TRUE,_xll.ohTrigger(RecalcTrigger,Trigger6M)),NA())</f>
        <v>2.8219791250931534E-2</v>
      </c>
      <c r="O2854" s="52">
        <f>IFERROR(_xll.qlIndexFixing(ONIndex6M,I2854,TRUE,_xll.ohTrigger(RecalcTrigger,Trigger6M)),NA())</f>
        <v>2.8046189324268944E-2</v>
      </c>
      <c r="P2854" s="52">
        <f>IFERROR(_xll.qlIndexFixing(Index1Y,$H2854,TRUE,_xll.ohTrigger(RecalcTrigger,Trigger1Y)),NA())</f>
        <v>2.9595438177662237E-2</v>
      </c>
      <c r="Q2854" s="52">
        <f>IFERROR(_xll.qlIndexFixing(ONIndex1Y,I2854,TRUE,_xll.ohTrigger(RecalcTrigger,Trigger1Y)),NA())</f>
        <v>2.9209030187149487E-2</v>
      </c>
    </row>
    <row r="2855" spans="2:17" x14ac:dyDescent="0.2">
      <c r="B2855" s="46" t="s">
        <v>51</v>
      </c>
      <c r="D2855" s="49">
        <f>_xll.qlCalendarAdvance(LocalCalendar,$D2854,B2855,"f",FALSE)</f>
        <v>59336</v>
      </c>
      <c r="E2855" s="49">
        <f>_xll.qlInterestRateIndexValueDate(IndexON,D2855)</f>
        <v>59336</v>
      </c>
      <c r="F2855" s="52">
        <f>IFERROR(_xll.qlIndexFixing(IndexON,D2855,TRUE,_xll.ohTrigger(RecalcTrigger,TriggerON)),NA())</f>
        <v>2.551897385597357E-2</v>
      </c>
      <c r="H2855" s="49">
        <f>_xll.qlCalendarAdvance(IborCalendar,$H2854,B2855,"f",FALSE)</f>
        <v>59322</v>
      </c>
      <c r="I2855" s="49">
        <f>_xll.qlInterestRateIndexValueDate(Index1M,$H2855)</f>
        <v>59324</v>
      </c>
      <c r="J2855" s="52">
        <f>IFERROR(_xll.qlIndexFixing(Index1M,$H2855,TRUE,_xll.ohTrigger(RecalcTrigger,Trigger1M)),NA())</f>
        <v>2.6073689958834443E-2</v>
      </c>
      <c r="K2855" s="52">
        <f>IFERROR(_xll.qlIndexFixing(ONIndex1M,I2855,TRUE,_xll.ohTrigger(RecalcTrigger,Trigger1M)),NA())</f>
        <v>2.6051166172429419E-2</v>
      </c>
      <c r="L2855" s="52">
        <f>IFERROR(_xll.qlIndexFixing(Index3M,H2855,TRUE,_xll.ohTrigger(RecalcTrigger,Trigger3M)),NA())</f>
        <v>2.7274642726224579E-2</v>
      </c>
      <c r="M2855" s="52">
        <f>IFERROR(_xll.qlIndexFixing(ONIndex3M,I2855,TRUE,_xll.ohTrigger(RecalcTrigger,Trigger3M)),NA())</f>
        <v>2.7192580623784934E-2</v>
      </c>
      <c r="N2855" s="52">
        <f>IFERROR(_xll.qlIndexFixing(Index6M,$H2855,TRUE,_xll.ohTrigger(RecalcTrigger,Trigger6M)),NA())</f>
        <v>2.8217912024762263E-2</v>
      </c>
      <c r="O2855" s="52">
        <f>IFERROR(_xll.qlIndexFixing(ONIndex6M,I2855,TRUE,_xll.ohTrigger(RecalcTrigger,Trigger6M)),NA())</f>
        <v>2.8043229655931867E-2</v>
      </c>
      <c r="P2855" s="52">
        <f>IFERROR(_xll.qlIndexFixing(Index1Y,$H2855,TRUE,_xll.ohTrigger(RecalcTrigger,Trigger1Y)),NA())</f>
        <v>2.9592584802070377E-2</v>
      </c>
      <c r="Q2855" s="52">
        <f>IFERROR(_xll.qlIndexFixing(ONIndex1Y,I2855,TRUE,_xll.ohTrigger(RecalcTrigger,Trigger1Y)),NA())</f>
        <v>2.9205932435640847E-2</v>
      </c>
    </row>
    <row r="2856" spans="2:17" x14ac:dyDescent="0.2">
      <c r="B2856" s="46" t="s">
        <v>51</v>
      </c>
      <c r="D2856" s="49">
        <f>_xll.qlCalendarAdvance(LocalCalendar,$D2855,B2856,"f",FALSE)</f>
        <v>59343</v>
      </c>
      <c r="E2856" s="49">
        <f>_xll.qlInterestRateIndexValueDate(IndexON,D2856)</f>
        <v>59343</v>
      </c>
      <c r="F2856" s="52">
        <f>IFERROR(_xll.qlIndexFixing(IndexON,D2856,TRUE,_xll.ohTrigger(RecalcTrigger,TriggerON)),NA())</f>
        <v>2.5517951392659555E-2</v>
      </c>
      <c r="H2856" s="49">
        <f>_xll.qlCalendarAdvance(IborCalendar,$H2855,B2856,"f",FALSE)</f>
        <v>59329</v>
      </c>
      <c r="I2856" s="49">
        <f>_xll.qlInterestRateIndexValueDate(Index1M,$H2856)</f>
        <v>59331</v>
      </c>
      <c r="J2856" s="52">
        <f>IFERROR(_xll.qlIndexFixing(Index1M,$H2856,TRUE,_xll.ohTrigger(RecalcTrigger,Trigger1M)),NA())</f>
        <v>2.6071761056673866E-2</v>
      </c>
      <c r="K2856" s="52">
        <f>IFERROR(_xll.qlIndexFixing(ONIndex1M,I2856,TRUE,_xll.ohTrigger(RecalcTrigger,Trigger1M)),NA())</f>
        <v>2.6049216762249472E-2</v>
      </c>
      <c r="L2856" s="52">
        <f>IFERROR(_xll.qlIndexFixing(Index3M,H2856,TRUE,_xll.ohTrigger(RecalcTrigger,Trigger3M)),NA())</f>
        <v>2.7271854608585326E-2</v>
      </c>
      <c r="M2856" s="52">
        <f>IFERROR(_xll.qlIndexFixing(ONIndex3M,I2856,TRUE,_xll.ohTrigger(RecalcTrigger,Trigger3M)),NA())</f>
        <v>2.7190622997057545E-2</v>
      </c>
      <c r="N2856" s="52">
        <f>IFERROR(_xll.qlIndexFixing(Index6M,$H2856,TRUE,_xll.ohTrigger(RecalcTrigger,Trigger6M)),NA())</f>
        <v>2.8216045168640465E-2</v>
      </c>
      <c r="O2856" s="52">
        <f>IFERROR(_xll.qlIndexFixing(ONIndex6M,I2856,TRUE,_xll.ohTrigger(RecalcTrigger,Trigger6M)),NA())</f>
        <v>2.8041230526723027E-2</v>
      </c>
      <c r="P2856" s="52">
        <f>IFERROR(_xll.qlIndexFixing(Index1Y,$H2856,TRUE,_xll.ohTrigger(RecalcTrigger,Trigger1Y)),NA())</f>
        <v>2.9590831338157673E-2</v>
      </c>
      <c r="Q2856" s="52">
        <f>IFERROR(_xll.qlIndexFixing(ONIndex1Y,I2856,TRUE,_xll.ohTrigger(RecalcTrigger,Trigger1Y)),NA())</f>
        <v>2.9203885197661705E-2</v>
      </c>
    </row>
    <row r="2857" spans="2:17" x14ac:dyDescent="0.2">
      <c r="B2857" s="46" t="s">
        <v>51</v>
      </c>
      <c r="D2857" s="49">
        <f>_xll.qlCalendarAdvance(LocalCalendar,$D2856,B2857,"f",FALSE)</f>
        <v>59350</v>
      </c>
      <c r="E2857" s="49">
        <f>_xll.qlInterestRateIndexValueDate(IndexON,D2857)</f>
        <v>59350</v>
      </c>
      <c r="F2857" s="52">
        <f>IFERROR(_xll.qlIndexFixing(IndexON,D2857,TRUE,_xll.ohTrigger(RecalcTrigger,TriggerON)),NA())</f>
        <v>2.5516935394733764E-2</v>
      </c>
      <c r="H2857" s="49">
        <f>_xll.qlCalendarAdvance(IborCalendar,$H2856,B2857,"f",FALSE)</f>
        <v>59336</v>
      </c>
      <c r="I2857" s="49">
        <f>_xll.qlInterestRateIndexValueDate(Index1M,$H2857)</f>
        <v>59338</v>
      </c>
      <c r="J2857" s="52">
        <f>IFERROR(_xll.qlIndexFixing(Index1M,$H2857,TRUE,_xll.ohTrigger(RecalcTrigger,Trigger1M)),NA())</f>
        <v>2.6069844385186537E-2</v>
      </c>
      <c r="K2857" s="52">
        <f>IFERROR(_xll.qlIndexFixing(ONIndex1M,I2857,TRUE,_xll.ohTrigger(RecalcTrigger,Trigger1M)),NA())</f>
        <v>2.6047279557692704E-2</v>
      </c>
      <c r="L2857" s="52">
        <f>IFERROR(_xll.qlIndexFixing(Index3M,H2857,TRUE,_xll.ohTrigger(RecalcTrigger,Trigger3M)),NA())</f>
        <v>2.7269976050291724E-2</v>
      </c>
      <c r="M2857" s="52">
        <f>IFERROR(_xll.qlIndexFixing(ONIndex3M,I2857,TRUE,_xll.ohTrigger(RecalcTrigger,Trigger3M)),NA())</f>
        <v>2.7188677627405511E-2</v>
      </c>
      <c r="N2857" s="52">
        <f>IFERROR(_xll.qlIndexFixing(Index6M,$H2857,TRUE,_xll.ohTrigger(RecalcTrigger,Trigger6M)),NA())</f>
        <v>2.8214190682530709E-2</v>
      </c>
      <c r="O2857" s="52">
        <f>IFERROR(_xll.qlIndexFixing(ONIndex6M,I2857,TRUE,_xll.ohTrigger(RecalcTrigger,Trigger6M)),NA())</f>
        <v>2.8039243591839735E-2</v>
      </c>
      <c r="P2857" s="52">
        <f>IFERROR(_xll.qlIndexFixing(Index1Y,$H2857,TRUE,_xll.ohTrigger(RecalcTrigger,Trigger1Y)),NA())</f>
        <v>2.9589091531873238E-2</v>
      </c>
      <c r="Q2857" s="52">
        <f>IFERROR(_xll.qlIndexFixing(ONIndex1Y,I2857,TRUE,_xll.ohTrigger(RecalcTrigger,Trigger1Y)),NA())</f>
        <v>2.9201851217743879E-2</v>
      </c>
    </row>
    <row r="2858" spans="2:17" x14ac:dyDescent="0.2">
      <c r="B2858" s="46" t="s">
        <v>51</v>
      </c>
      <c r="D2858" s="49">
        <f>_xll.qlCalendarAdvance(LocalCalendar,$D2857,B2858,"f",FALSE)</f>
        <v>59357</v>
      </c>
      <c r="E2858" s="49">
        <f>_xll.qlInterestRateIndexValueDate(IndexON,D2858)</f>
        <v>59357</v>
      </c>
      <c r="F2858" s="52">
        <f>IFERROR(_xll.qlIndexFixing(IndexON,D2858,TRUE,_xll.ohTrigger(RecalcTrigger,TriggerON)),NA())</f>
        <v>2.5515925862196198E-2</v>
      </c>
      <c r="H2858" s="49">
        <f>_xll.qlCalendarAdvance(IborCalendar,$H2857,B2858,"f",FALSE)</f>
        <v>59343</v>
      </c>
      <c r="I2858" s="49">
        <f>_xll.qlInterestRateIndexValueDate(Index1M,$H2858)</f>
        <v>59345</v>
      </c>
      <c r="J2858" s="52">
        <f>IFERROR(_xll.qlIndexFixing(Index1M,$H2858,TRUE,_xll.ohTrigger(RecalcTrigger,Trigger1M)),NA())</f>
        <v>2.6067939944367298E-2</v>
      </c>
      <c r="K2858" s="52">
        <f>IFERROR(_xll.qlIndexFixing(ONIndex1M,I2858,TRUE,_xll.ohTrigger(RecalcTrigger,Trigger1M)),NA())</f>
        <v>2.604535455873247E-2</v>
      </c>
      <c r="L2858" s="52">
        <f>IFERROR(_xll.qlIndexFixing(Index3M,H2858,TRUE,_xll.ohTrigger(RecalcTrigger,Trigger3M)),NA())</f>
        <v>2.7268109834441785E-2</v>
      </c>
      <c r="M2858" s="52">
        <f>IFERROR(_xll.qlIndexFixing(ONIndex3M,I2858,TRUE,_xll.ohTrigger(RecalcTrigger,Trigger3M)),NA())</f>
        <v>2.7186744514828831E-2</v>
      </c>
      <c r="N2858" s="52">
        <f>IFERROR(_xll.qlIndexFixing(Index6M,$H2858,TRUE,_xll.ohTrigger(RecalcTrigger,Trigger6M)),NA())</f>
        <v>2.8214294643334342E-2</v>
      </c>
      <c r="O2858" s="52">
        <f>IFERROR(_xll.qlIndexFixing(ONIndex6M,I2858,TRUE,_xll.ohTrigger(RecalcTrigger,Trigger6M)),NA())</f>
        <v>2.8037268851308639E-2</v>
      </c>
      <c r="P2858" s="52">
        <f>IFERROR(_xll.qlIndexFixing(Index1Y,$H2858,TRUE,_xll.ohTrigger(RecalcTrigger,Trigger1Y)),NA())</f>
        <v>2.9587365383145849E-2</v>
      </c>
      <c r="Q2858" s="52">
        <f>IFERROR(_xll.qlIndexFixing(ONIndex1Y,I2858,TRUE,_xll.ohTrigger(RecalcTrigger,Trigger1Y)),NA())</f>
        <v>2.9199830495780787E-2</v>
      </c>
    </row>
    <row r="2859" spans="2:17" x14ac:dyDescent="0.2">
      <c r="B2859" s="46" t="s">
        <v>51</v>
      </c>
      <c r="D2859" s="49">
        <f>_xll.qlCalendarAdvance(LocalCalendar,$D2858,B2859,"f",FALSE)</f>
        <v>59364</v>
      </c>
      <c r="E2859" s="49">
        <f>_xll.qlInterestRateIndexValueDate(IndexON,D2859)</f>
        <v>59364</v>
      </c>
      <c r="F2859" s="52">
        <f>IFERROR(_xll.qlIndexFixing(IndexON,D2859,TRUE,_xll.ohTrigger(RecalcTrigger,TriggerON)),NA())</f>
        <v>2.5514922795126793E-2</v>
      </c>
      <c r="H2859" s="49">
        <f>_xll.qlCalendarAdvance(IborCalendar,$H2858,B2859,"f",FALSE)</f>
        <v>59350</v>
      </c>
      <c r="I2859" s="49">
        <f>_xll.qlInterestRateIndexValueDate(Index1M,$H2859)</f>
        <v>59352</v>
      </c>
      <c r="J2859" s="52">
        <f>IFERROR(_xll.qlIndexFixing(Index1M,$H2859,TRUE,_xll.ohTrigger(RecalcTrigger,Trigger1M)),NA())</f>
        <v>2.6066047734205837E-2</v>
      </c>
      <c r="K2859" s="52">
        <f>IFERROR(_xll.qlIndexFixing(ONIndex1M,I2859,TRUE,_xll.ohTrigger(RecalcTrigger,Trigger1M)),NA())</f>
        <v>2.604344176547535E-2</v>
      </c>
      <c r="L2859" s="52">
        <f>IFERROR(_xll.qlIndexFixing(Index3M,H2859,TRUE,_xll.ohTrigger(RecalcTrigger,Trigger3M)),NA())</f>
        <v>2.726355612346814E-2</v>
      </c>
      <c r="M2859" s="52">
        <f>IFERROR(_xll.qlIndexFixing(ONIndex3M,I2859,TRUE,_xll.ohTrigger(RecalcTrigger,Trigger3M)),NA())</f>
        <v>2.7184823659407442E-2</v>
      </c>
      <c r="N2859" s="52">
        <f>IFERROR(_xll.qlIndexFixing(Index6M,$H2859,TRUE,_xll.ohTrigger(RecalcTrigger,Trigger6M)),NA())</f>
        <v>2.8207598392805341E-2</v>
      </c>
      <c r="O2859" s="52">
        <f>IFERROR(_xll.qlIndexFixing(ONIndex6M,I2859,TRUE,_xll.ohTrigger(RecalcTrigger,Trigger6M)),NA())</f>
        <v>2.8035306305183028E-2</v>
      </c>
      <c r="P2859" s="52">
        <f>IFERROR(_xll.qlIndexFixing(Index1Y,$H2859,TRUE,_xll.ohTrigger(RecalcTrigger,Trigger1Y)),NA())</f>
        <v>2.9582382447273008E-2</v>
      </c>
      <c r="Q2859" s="52">
        <f>IFERROR(_xll.qlIndexFixing(ONIndex1Y,I2859,TRUE,_xll.ohTrigger(RecalcTrigger,Trigger1Y)),NA())</f>
        <v>2.9197823031905656E-2</v>
      </c>
    </row>
    <row r="2860" spans="2:17" x14ac:dyDescent="0.2">
      <c r="B2860" s="46" t="s">
        <v>51</v>
      </c>
      <c r="D2860" s="49">
        <f>_xll.qlCalendarAdvance(LocalCalendar,$D2859,B2860,"f",FALSE)</f>
        <v>59371</v>
      </c>
      <c r="E2860" s="49">
        <f>_xll.qlInterestRateIndexValueDate(IndexON,D2860)</f>
        <v>59371</v>
      </c>
      <c r="F2860" s="52">
        <f>IFERROR(_xll.qlIndexFixing(IndexON,D2860,TRUE,_xll.ohTrigger(RecalcTrigger,TriggerON)),NA())</f>
        <v>2.5513926193525549E-2</v>
      </c>
      <c r="H2860" s="49">
        <f>_xll.qlCalendarAdvance(IborCalendar,$H2859,B2860,"f",FALSE)</f>
        <v>59357</v>
      </c>
      <c r="I2860" s="49">
        <f>_xll.qlInterestRateIndexValueDate(Index1M,$H2860)</f>
        <v>59359</v>
      </c>
      <c r="J2860" s="52">
        <f>IFERROR(_xll.qlIndexFixing(Index1M,$H2860,TRUE,_xll.ohTrigger(RecalcTrigger,Trigger1M)),NA())</f>
        <v>2.6064167754704732E-2</v>
      </c>
      <c r="K2860" s="52">
        <f>IFERROR(_xll.qlIndexFixing(ONIndex1M,I2860,TRUE,_xll.ohTrigger(RecalcTrigger,Trigger1M)),NA())</f>
        <v>2.6041541177814764E-2</v>
      </c>
      <c r="L2860" s="52">
        <f>IFERROR(_xll.qlIndexFixing(Index3M,H2860,TRUE,_xll.ohTrigger(RecalcTrigger,Trigger3M)),NA())</f>
        <v>2.7265315350901102E-2</v>
      </c>
      <c r="M2860" s="52">
        <f>IFERROR(_xll.qlIndexFixing(ONIndex3M,I2860,TRUE,_xll.ohTrigger(RecalcTrigger,Trigger3M)),NA())</f>
        <v>2.7182915061008117E-2</v>
      </c>
      <c r="N2860" s="52">
        <f>IFERROR(_xll.qlIndexFixing(Index6M,$H2860,TRUE,_xll.ohTrigger(RecalcTrigger,Trigger6M)),NA())</f>
        <v>2.8208701443927155E-2</v>
      </c>
      <c r="O2860" s="52">
        <f>IFERROR(_xll.qlIndexFixing(ONIndex6M,I2860,TRUE,_xll.ohTrigger(RecalcTrigger,Trigger6M)),NA())</f>
        <v>2.8033355953436256E-2</v>
      </c>
      <c r="P2860" s="52">
        <f>IFERROR(_xll.qlIndexFixing(Index1Y,$H2860,TRUE,_xll.ohTrigger(RecalcTrigger,Trigger1Y)),NA())</f>
        <v>2.9583954058084727E-2</v>
      </c>
      <c r="Q2860" s="52">
        <f>IFERROR(_xll.qlIndexFixing(ONIndex1Y,I2860,TRUE,_xll.ohTrigger(RecalcTrigger,Trigger1Y)),NA())</f>
        <v>2.919582882603855E-2</v>
      </c>
    </row>
    <row r="2861" spans="2:17" x14ac:dyDescent="0.2">
      <c r="B2861" s="46" t="s">
        <v>51</v>
      </c>
      <c r="D2861" s="49">
        <f>_xll.qlCalendarAdvance(LocalCalendar,$D2860,B2861,"f",FALSE)</f>
        <v>59378</v>
      </c>
      <c r="E2861" s="49">
        <f>_xll.qlInterestRateIndexValueDate(IndexON,D2861)</f>
        <v>59378</v>
      </c>
      <c r="F2861" s="52">
        <f>IFERROR(_xll.qlIndexFixing(IndexON,D2861,TRUE,_xll.ohTrigger(RecalcTrigger,TriggerON)),NA())</f>
        <v>2.5512936057472402E-2</v>
      </c>
      <c r="H2861" s="49">
        <f>_xll.qlCalendarAdvance(IborCalendar,$H2860,B2861,"f",FALSE)</f>
        <v>59364</v>
      </c>
      <c r="I2861" s="49">
        <f>_xll.qlInterestRateIndexValueDate(Index1M,$H2861)</f>
        <v>59366</v>
      </c>
      <c r="J2861" s="52">
        <f>IFERROR(_xll.qlIndexFixing(Index1M,$H2861,TRUE,_xll.ohTrigger(RecalcTrigger,Trigger1M)),NA())</f>
        <v>2.6062300005856246E-2</v>
      </c>
      <c r="K2861" s="52">
        <f>IFERROR(_xll.qlIndexFixing(ONIndex1M,I2861,TRUE,_xll.ohTrigger(RecalcTrigger,Trigger1M)),NA())</f>
        <v>2.6039652795830648E-2</v>
      </c>
      <c r="L2861" s="52">
        <f>IFERROR(_xll.qlIndexFixing(Index3M,H2861,TRUE,_xll.ohTrigger(RecalcTrigger,Trigger3M)),NA())</f>
        <v>2.726258524137366E-2</v>
      </c>
      <c r="M2861" s="52">
        <f>IFERROR(_xll.qlIndexFixing(ONIndex3M,I2861,TRUE,_xll.ohTrigger(RecalcTrigger,Trigger3M)),NA())</f>
        <v>2.7181018719710792E-2</v>
      </c>
      <c r="N2861" s="52">
        <f>IFERROR(_xll.qlIndexFixing(Index6M,$H2861,TRUE,_xll.ohTrigger(RecalcTrigger,Trigger6M)),NA())</f>
        <v>2.8207871641947671E-2</v>
      </c>
      <c r="O2861" s="52">
        <f>IFERROR(_xll.qlIndexFixing(ONIndex6M,I2861,TRUE,_xll.ohTrigger(RecalcTrigger,Trigger6M)),NA())</f>
        <v>2.8031417796015035E-2</v>
      </c>
      <c r="P2861" s="52">
        <f>IFERROR(_xll.qlIndexFixing(Index1Y,$H2861,TRUE,_xll.ohTrigger(RecalcTrigger,Trigger1Y)),NA())</f>
        <v>2.9582268881612684E-2</v>
      </c>
      <c r="Q2861" s="52">
        <f>IFERROR(_xll.qlIndexFixing(ONIndex1Y,I2861,TRUE,_xll.ohTrigger(RecalcTrigger,Trigger1Y)),NA())</f>
        <v>2.9193847878179469E-2</v>
      </c>
    </row>
    <row r="2862" spans="2:17" x14ac:dyDescent="0.2">
      <c r="B2862" s="46" t="s">
        <v>51</v>
      </c>
      <c r="D2862" s="49">
        <f>_xll.qlCalendarAdvance(LocalCalendar,$D2861,B2862,"f",FALSE)</f>
        <v>59385</v>
      </c>
      <c r="E2862" s="49">
        <f>_xll.qlInterestRateIndexValueDate(IndexON,D2862)</f>
        <v>59385</v>
      </c>
      <c r="F2862" s="52">
        <f>IFERROR(_xll.qlIndexFixing(IndexON,D2862,TRUE,_xll.ohTrigger(RecalcTrigger,TriggerON)),NA())</f>
        <v>2.5511952386647607E-2</v>
      </c>
      <c r="H2862" s="49">
        <f>_xll.qlCalendarAdvance(IborCalendar,$H2861,B2862,"f",FALSE)</f>
        <v>59371</v>
      </c>
      <c r="I2862" s="49">
        <f>_xll.qlInterestRateIndexValueDate(Index1M,$H2862)</f>
        <v>59373</v>
      </c>
      <c r="J2862" s="52">
        <f>IFERROR(_xll.qlIndexFixing(Index1M,$H2862,TRUE,_xll.ohTrigger(RecalcTrigger,Trigger1M)),NA())</f>
        <v>2.6060444487650065E-2</v>
      </c>
      <c r="K2862" s="52">
        <f>IFERROR(_xll.qlIndexFixing(ONIndex1M,I2862,TRUE,_xll.ohTrigger(RecalcTrigger,Trigger1M)),NA())</f>
        <v>2.603777661946971E-2</v>
      </c>
      <c r="L2862" s="52">
        <f>IFERROR(_xll.qlIndexFixing(Index3M,H2862,TRUE,_xll.ohTrigger(RecalcTrigger,Trigger3M)),NA())</f>
        <v>2.7260768395118089E-2</v>
      </c>
      <c r="M2862" s="52">
        <f>IFERROR(_xll.qlIndexFixing(ONIndex3M,I2862,TRUE,_xll.ohTrigger(RecalcTrigger,Trigger3M)),NA())</f>
        <v>2.7179134635515467E-2</v>
      </c>
      <c r="N2862" s="52">
        <f>IFERROR(_xll.qlIndexFixing(Index6M,$H2862,TRUE,_xll.ohTrigger(RecalcTrigger,Trigger6M)),NA())</f>
        <v>2.8205103800952706E-2</v>
      </c>
      <c r="O2862" s="52">
        <f>IFERROR(_xll.qlIndexFixing(ONIndex6M,I2862,TRUE,_xll.ohTrigger(RecalcTrigger,Trigger6M)),NA())</f>
        <v>2.8029491832972653E-2</v>
      </c>
      <c r="P2862" s="52">
        <f>IFERROR(_xll.qlIndexFixing(Index1Y,$H2862,TRUE,_xll.ohTrigger(RecalcTrigger,Trigger1Y)),NA())</f>
        <v>2.9580597362421066E-2</v>
      </c>
      <c r="Q2862" s="52">
        <f>IFERROR(_xll.qlIndexFixing(ONIndex1Y,I2862,TRUE,_xll.ohTrigger(RecalcTrigger,Trigger1Y)),NA())</f>
        <v>2.9191880188355057E-2</v>
      </c>
    </row>
    <row r="2863" spans="2:17" x14ac:dyDescent="0.2">
      <c r="B2863" s="46" t="s">
        <v>51</v>
      </c>
      <c r="D2863" s="49">
        <f>_xll.qlCalendarAdvance(LocalCalendar,$D2862,B2863,"f",FALSE)</f>
        <v>59392</v>
      </c>
      <c r="E2863" s="49">
        <f>_xll.qlInterestRateIndexValueDate(IndexON,D2863)</f>
        <v>59392</v>
      </c>
      <c r="F2863" s="52">
        <f>IFERROR(_xll.qlIndexFixing(IndexON,D2863,TRUE,_xll.ohTrigger(RecalcTrigger,TriggerON)),NA())</f>
        <v>2.5510975181450846E-2</v>
      </c>
      <c r="H2863" s="49">
        <f>_xll.qlCalendarAdvance(IborCalendar,$H2862,B2863,"f",FALSE)</f>
        <v>59378</v>
      </c>
      <c r="I2863" s="49">
        <f>_xll.qlInterestRateIndexValueDate(Index1M,$H2863)</f>
        <v>59380</v>
      </c>
      <c r="J2863" s="52">
        <f>IFERROR(_xll.qlIndexFixing(Index1M,$H2863,TRUE,_xll.ohTrigger(RecalcTrigger,Trigger1M)),NA())</f>
        <v>2.6059413094492168E-2</v>
      </c>
      <c r="K2863" s="52">
        <f>IFERROR(_xll.qlIndexFixing(ONIndex1M,I2863,TRUE,_xll.ohTrigger(RecalcTrigger,Trigger1M)),NA())</f>
        <v>2.6035912648678661E-2</v>
      </c>
      <c r="L2863" s="52">
        <f>IFERROR(_xll.qlIndexFixing(Index3M,H2863,TRUE,_xll.ohTrigger(RecalcTrigger,Trigger3M)),NA())</f>
        <v>2.7258963891217743E-2</v>
      </c>
      <c r="M2863" s="52">
        <f>IFERROR(_xll.qlIndexFixing(ONIndex3M,I2863,TRUE,_xll.ohTrigger(RecalcTrigger,Trigger3M)),NA())</f>
        <v>2.7177262808368852E-2</v>
      </c>
      <c r="N2863" s="52">
        <f>IFERROR(_xll.qlIndexFixing(Index6M,$H2863,TRUE,_xll.ohTrigger(RecalcTrigger,Trigger6M)),NA())</f>
        <v>2.8203323534191888E-2</v>
      </c>
      <c r="O2863" s="52">
        <f>IFERROR(_xll.qlIndexFixing(ONIndex6M,I2863,TRUE,_xll.ohTrigger(RecalcTrigger,Trigger6M)),NA())</f>
        <v>2.8027578064282466E-2</v>
      </c>
      <c r="P2863" s="52">
        <f>IFERROR(_xll.qlIndexFixing(Index1Y,$H2863,TRUE,_xll.ohTrigger(RecalcTrigger,Trigger1Y)),NA())</f>
        <v>2.9578939500442578E-2</v>
      </c>
      <c r="Q2863" s="52">
        <f>IFERROR(_xll.qlIndexFixing(ONIndex1Y,I2863,TRUE,_xll.ohTrigger(RecalcTrigger,Trigger1Y)),NA())</f>
        <v>2.918992575653867E-2</v>
      </c>
    </row>
    <row r="2864" spans="2:17" x14ac:dyDescent="0.2">
      <c r="B2864" s="46" t="s">
        <v>51</v>
      </c>
      <c r="D2864" s="49">
        <f>_xll.qlCalendarAdvance(LocalCalendar,$D2863,B2864,"f",FALSE)</f>
        <v>59399</v>
      </c>
      <c r="E2864" s="49">
        <f>_xll.qlInterestRateIndexValueDate(IndexON,D2864)</f>
        <v>59399</v>
      </c>
      <c r="F2864" s="52">
        <f>IFERROR(_xll.qlIndexFixing(IndexON,D2864,TRUE,_xll.ohTrigger(RecalcTrigger,TriggerON)),NA())</f>
        <v>2.5510004441722245E-2</v>
      </c>
      <c r="H2864" s="49">
        <f>_xll.qlCalendarAdvance(IborCalendar,$H2863,B2864,"f",FALSE)</f>
        <v>59385</v>
      </c>
      <c r="I2864" s="49">
        <f>_xll.qlInterestRateIndexValueDate(Index1M,$H2864)</f>
        <v>59387</v>
      </c>
      <c r="J2864" s="52">
        <f>IFERROR(_xll.qlIndexFixing(Index1M,$H2864,TRUE,_xll.ohTrigger(RecalcTrigger,Trigger1M)),NA())</f>
        <v>2.6057582778848121E-2</v>
      </c>
      <c r="K2864" s="52">
        <f>IFERROR(_xll.qlIndexFixing(ONIndex1M,I2864,TRUE,_xll.ohTrigger(RecalcTrigger,Trigger1M)),NA())</f>
        <v>2.6034060883617371E-2</v>
      </c>
      <c r="L2864" s="52">
        <f>IFERROR(_xll.qlIndexFixing(Index3M,H2864,TRUE,_xll.ohTrigger(RecalcTrigger,Trigger3M)),NA())</f>
        <v>2.725717172965646E-2</v>
      </c>
      <c r="M2864" s="52">
        <f>IFERROR(_xll.qlIndexFixing(ONIndex3M,I2864,TRUE,_xll.ohTrigger(RecalcTrigger,Trigger3M)),NA())</f>
        <v>2.7175403238324236E-2</v>
      </c>
      <c r="N2864" s="52">
        <f>IFERROR(_xll.qlIndexFixing(Index6M,$H2864,TRUE,_xll.ohTrigger(RecalcTrigger,Trigger6M)),NA())</f>
        <v>2.8201555637205028E-2</v>
      </c>
      <c r="O2864" s="52">
        <f>IFERROR(_xll.qlIndexFixing(ONIndex6M,I2864,TRUE,_xll.ohTrigger(RecalcTrigger,Trigger6M)),NA())</f>
        <v>2.8025676489971119E-2</v>
      </c>
      <c r="P2864" s="52">
        <f>IFERROR(_xll.qlIndexFixing(Index1Y,$H2864,TRUE,_xll.ohTrigger(RecalcTrigger,Trigger1Y)),NA())</f>
        <v>2.9577295295610349E-2</v>
      </c>
      <c r="Q2864" s="52">
        <f>IFERROR(_xll.qlIndexFixing(ONIndex1Y,I2864,TRUE,_xll.ohTrigger(RecalcTrigger,Trigger1Y)),NA())</f>
        <v>2.9187984582730309E-2</v>
      </c>
    </row>
    <row r="2865" spans="2:17" x14ac:dyDescent="0.2">
      <c r="B2865" s="46" t="s">
        <v>51</v>
      </c>
      <c r="D2865" s="49">
        <f>_xll.qlCalendarAdvance(LocalCalendar,$D2864,B2865,"f",FALSE)</f>
        <v>59406</v>
      </c>
      <c r="E2865" s="49">
        <f>_xll.qlInterestRateIndexValueDate(IndexON,D2865)</f>
        <v>59406</v>
      </c>
      <c r="F2865" s="52">
        <f>IFERROR(_xll.qlIndexFixing(IndexON,D2865,TRUE,_xll.ohTrigger(RecalcTrigger,TriggerON)),NA())</f>
        <v>2.5509040167381869E-2</v>
      </c>
      <c r="H2865" s="49">
        <f>_xll.qlCalendarAdvance(IborCalendar,$H2864,B2865,"f",FALSE)</f>
        <v>59392</v>
      </c>
      <c r="I2865" s="49">
        <f>_xll.qlInterestRateIndexValueDate(Index1M,$H2865)</f>
        <v>59394</v>
      </c>
      <c r="J2865" s="52">
        <f>IFERROR(_xll.qlIndexFixing(Index1M,$H2865,TRUE,_xll.ohTrigger(RecalcTrigger,Trigger1M)),NA())</f>
        <v>2.6054951316841518E-2</v>
      </c>
      <c r="K2865" s="52">
        <f>IFERROR(_xll.qlIndexFixing(ONIndex1M,I2865,TRUE,_xll.ohTrigger(RecalcTrigger,Trigger1M)),NA())</f>
        <v>2.603222132412597E-2</v>
      </c>
      <c r="L2865" s="52">
        <f>IFERROR(_xll.qlIndexFixing(Index3M,H2865,TRUE,_xll.ohTrigger(RecalcTrigger,Trigger3M)),NA())</f>
        <v>2.7255391910413838E-2</v>
      </c>
      <c r="M2865" s="52">
        <f>IFERROR(_xll.qlIndexFixing(ONIndex3M,I2865,TRUE,_xll.ohTrigger(RecalcTrigger,Trigger3M)),NA())</f>
        <v>2.717355592532833E-2</v>
      </c>
      <c r="N2865" s="52">
        <f>IFERROR(_xll.qlIndexFixing(Index6M,$H2865,TRUE,_xll.ohTrigger(RecalcTrigger,Trigger6M)),NA())</f>
        <v>2.8199800109957134E-2</v>
      </c>
      <c r="O2865" s="52">
        <f>IFERROR(_xll.qlIndexFixing(ONIndex6M,I2865,TRUE,_xll.ohTrigger(RecalcTrigger,Trigger6M)),NA())</f>
        <v>2.8023787109958676E-2</v>
      </c>
      <c r="P2865" s="52">
        <f>IFERROR(_xll.qlIndexFixing(Index1Y,$H2865,TRUE,_xll.ohTrigger(RecalcTrigger,Trigger1Y)),NA())</f>
        <v>2.9575664747857073E-2</v>
      </c>
      <c r="Q2865" s="52">
        <f>IFERROR(_xll.qlIndexFixing(ONIndex1Y,I2865,TRUE,_xll.ohTrigger(RecalcTrigger,Trigger1Y)),NA())</f>
        <v>2.9186056666903326E-2</v>
      </c>
    </row>
    <row r="2866" spans="2:17" x14ac:dyDescent="0.2">
      <c r="B2866" s="46" t="s">
        <v>51</v>
      </c>
      <c r="D2866" s="49">
        <f>_xll.qlCalendarAdvance(LocalCalendar,$D2865,B2866,"f",FALSE)</f>
        <v>59413</v>
      </c>
      <c r="E2866" s="49">
        <f>_xll.qlInterestRateIndexValueDate(IndexON,D2866)</f>
        <v>59413</v>
      </c>
      <c r="F2866" s="52">
        <f>IFERROR(_xll.qlIndexFixing(IndexON,D2866,TRUE,_xll.ohTrigger(RecalcTrigger,TriggerON)),NA())</f>
        <v>2.5508082358349782E-2</v>
      </c>
      <c r="H2866" s="49">
        <f>_xll.qlCalendarAdvance(IborCalendar,$H2865,B2866,"f",FALSE)</f>
        <v>59399</v>
      </c>
      <c r="I2866" s="49">
        <f>_xll.qlInterestRateIndexValueDate(Index1M,$H2866)</f>
        <v>59401</v>
      </c>
      <c r="J2866" s="52">
        <f>IFERROR(_xll.qlIndexFixing(Index1M,$H2866,TRUE,_xll.ohTrigger(RecalcTrigger,Trigger1M)),NA())</f>
        <v>2.6053144721160722E-2</v>
      </c>
      <c r="K2866" s="52">
        <f>IFERROR(_xll.qlIndexFixing(ONIndex1M,I2866,TRUE,_xll.ohTrigger(RecalcTrigger,Trigger1M)),NA())</f>
        <v>2.6030393970337684E-2</v>
      </c>
      <c r="L2866" s="52">
        <f>IFERROR(_xll.qlIndexFixing(Index3M,H2866,TRUE,_xll.ohTrigger(RecalcTrigger,Trigger3M)),NA())</f>
        <v>2.7253624433474562E-2</v>
      </c>
      <c r="M2866" s="52">
        <f>IFERROR(_xll.qlIndexFixing(ONIndex3M,I2866,TRUE,_xll.ohTrigger(RecalcTrigger,Trigger3M)),NA())</f>
        <v>2.7171720869461069E-2</v>
      </c>
      <c r="N2866" s="52">
        <f>IFERROR(_xll.qlIndexFixing(Index6M,$H2866,TRUE,_xll.ohTrigger(RecalcTrigger,Trigger6M)),NA())</f>
        <v>2.8199035887399866E-2</v>
      </c>
      <c r="O2866" s="52">
        <f>IFERROR(_xll.qlIndexFixing(ONIndex6M,I2866,TRUE,_xll.ohTrigger(RecalcTrigger,Trigger6M)),NA())</f>
        <v>2.8021909924378363E-2</v>
      </c>
      <c r="P2866" s="52">
        <f>IFERROR(_xll.qlIndexFixing(Index1Y,$H2866,TRUE,_xll.ohTrigger(RecalcTrigger,Trigger1Y)),NA())</f>
        <v>2.9574047857116974E-2</v>
      </c>
      <c r="Q2866" s="52">
        <f>IFERROR(_xll.qlIndexFixing(ONIndex1Y,I2866,TRUE,_xll.ohTrigger(RecalcTrigger,Trigger1Y)),NA())</f>
        <v>2.9184142009164304E-2</v>
      </c>
    </row>
    <row r="2867" spans="2:17" x14ac:dyDescent="0.2">
      <c r="B2867" s="46" t="s">
        <v>51</v>
      </c>
      <c r="D2867" s="49">
        <f>_xll.qlCalendarAdvance(LocalCalendar,$D2866,B2867,"f",FALSE)</f>
        <v>59420</v>
      </c>
      <c r="E2867" s="49">
        <f>_xll.qlInterestRateIndexValueDate(IndexON,D2867)</f>
        <v>59420</v>
      </c>
      <c r="F2867" s="52">
        <f>IFERROR(_xll.qlIndexFixing(IndexON,D2867,TRUE,_xll.ohTrigger(RecalcTrigger,TriggerON)),NA())</f>
        <v>2.5507131014945728E-2</v>
      </c>
      <c r="H2867" s="49">
        <f>_xll.qlCalendarAdvance(IborCalendar,$H2866,B2867,"f",FALSE)</f>
        <v>59406</v>
      </c>
      <c r="I2867" s="49">
        <f>_xll.qlInterestRateIndexValueDate(Index1M,$H2867)</f>
        <v>59408</v>
      </c>
      <c r="J2867" s="52">
        <f>IFERROR(_xll.qlIndexFixing(Index1M,$H2867,TRUE,_xll.ohTrigger(RecalcTrigger,Trigger1M)),NA())</f>
        <v>2.6051350356093867E-2</v>
      </c>
      <c r="K2867" s="52">
        <f>IFERROR(_xll.qlIndexFixing(ONIndex1M,I2867,TRUE,_xll.ohTrigger(RecalcTrigger,Trigger1M)),NA())</f>
        <v>2.6029390607797964E-2</v>
      </c>
      <c r="L2867" s="52">
        <f>IFERROR(_xll.qlIndexFixing(Index3M,H2867,TRUE,_xll.ohTrigger(RecalcTrigger,Trigger3M)),NA())</f>
        <v>2.7251869298823329E-2</v>
      </c>
      <c r="M2867" s="52">
        <f>IFERROR(_xll.qlIndexFixing(ONIndex3M,I2867,TRUE,_xll.ohTrigger(RecalcTrigger,Trigger3M)),NA())</f>
        <v>2.7170793633792822E-2</v>
      </c>
      <c r="N2867" s="52">
        <f>IFERROR(_xll.qlIndexFixing(Index6M,$H2867,TRUE,_xll.ohTrigger(RecalcTrigger,Trigger6M)),NA())</f>
        <v>2.8196326164549469E-2</v>
      </c>
      <c r="O2867" s="52">
        <f>IFERROR(_xll.qlIndexFixing(ONIndex6M,I2867,TRUE,_xll.ohTrigger(RecalcTrigger,Trigger6M)),NA())</f>
        <v>2.8021002640250536E-2</v>
      </c>
      <c r="P2867" s="52">
        <f>IFERROR(_xll.qlIndexFixing(Index1Y,$H2867,TRUE,_xll.ohTrigger(RecalcTrigger,Trigger1Y)),NA())</f>
        <v>2.9573541786231564E-2</v>
      </c>
      <c r="Q2867" s="52">
        <f>IFERROR(_xll.qlIndexFixing(ONIndex1Y,I2867,TRUE,_xll.ohTrigger(RecalcTrigger,Trigger1Y)),NA())</f>
        <v>2.9183288088736603E-2</v>
      </c>
    </row>
    <row r="2868" spans="2:17" x14ac:dyDescent="0.2">
      <c r="B2868" s="46" t="s">
        <v>51</v>
      </c>
      <c r="D2868" s="49">
        <f>_xll.qlCalendarAdvance(LocalCalendar,$D2867,B2868,"f",FALSE)</f>
        <v>59427</v>
      </c>
      <c r="E2868" s="49">
        <f>_xll.qlInterestRateIndexValueDate(IndexON,D2868)</f>
        <v>59427</v>
      </c>
      <c r="F2868" s="52">
        <f>IFERROR(_xll.qlIndexFixing(IndexON,D2868,TRUE,_xll.ohTrigger(RecalcTrigger,TriggerON)),NA())</f>
        <v>2.5506186136929898E-2</v>
      </c>
      <c r="H2868" s="49">
        <f>_xll.qlCalendarAdvance(IborCalendar,$H2867,B2868,"f",FALSE)</f>
        <v>59413</v>
      </c>
      <c r="I2868" s="49">
        <f>_xll.qlInterestRateIndexValueDate(Index1M,$H2868)</f>
        <v>59415</v>
      </c>
      <c r="J2868" s="52">
        <f>IFERROR(_xll.qlIndexFixing(Index1M,$H2868,TRUE,_xll.ohTrigger(RecalcTrigger,Trigger1M)),NA())</f>
        <v>2.6049568221635799E-2</v>
      </c>
      <c r="K2868" s="52">
        <f>IFERROR(_xll.qlIndexFixing(ONIndex1M,I2868,TRUE,_xll.ohTrigger(RecalcTrigger,Trigger1M)),NA())</f>
        <v>2.6027588406809521E-2</v>
      </c>
      <c r="L2868" s="52">
        <f>IFERROR(_xll.qlIndexFixing(Index3M,H2868,TRUE,_xll.ohTrigger(RecalcTrigger,Trigger3M)),NA())</f>
        <v>2.7247406521727843E-2</v>
      </c>
      <c r="M2868" s="52">
        <f>IFERROR(_xll.qlIndexFixing(ONIndex3M,I2868,TRUE,_xll.ohTrigger(RecalcTrigger,Trigger3M)),NA())</f>
        <v>2.7168983831025173E-2</v>
      </c>
      <c r="N2868" s="52">
        <f>IFERROR(_xll.qlIndexFixing(Index6M,$H2868,TRUE,_xll.ohTrigger(RecalcTrigger,Trigger6M)),NA())</f>
        <v>2.8190687237749503E-2</v>
      </c>
      <c r="O2868" s="52">
        <f>IFERROR(_xll.qlIndexFixing(ONIndex6M,I2868,TRUE,_xll.ohTrigger(RecalcTrigger,Trigger6M)),NA())</f>
        <v>2.8019150570273155E-2</v>
      </c>
      <c r="P2868" s="52">
        <f>IFERROR(_xll.qlIndexFixing(Index1Y,$H2868,TRUE,_xll.ohTrigger(RecalcTrigger,Trigger1Y)),NA())</f>
        <v>2.9571953056227708E-2</v>
      </c>
      <c r="Q2868" s="52">
        <f>IFERROR(_xll.qlIndexFixing(ONIndex1Y,I2868,TRUE,_xll.ohTrigger(RecalcTrigger,Trigger1Y)),NA())</f>
        <v>2.9181400741018493E-2</v>
      </c>
    </row>
    <row r="2869" spans="2:17" x14ac:dyDescent="0.2">
      <c r="B2869" s="46" t="s">
        <v>51</v>
      </c>
      <c r="D2869" s="49">
        <f>_xll.qlCalendarAdvance(LocalCalendar,$D2868,B2869,"f",FALSE)</f>
        <v>59434</v>
      </c>
      <c r="E2869" s="49">
        <f>_xll.qlInterestRateIndexValueDate(IndexON,D2869)</f>
        <v>59434</v>
      </c>
      <c r="F2869" s="52">
        <f>IFERROR(_xll.qlIndexFixing(IndexON,D2869,TRUE,_xll.ohTrigger(RecalcTrigger,TriggerON)),NA())</f>
        <v>2.5505247724302293E-2</v>
      </c>
      <c r="H2869" s="49">
        <f>_xll.qlCalendarAdvance(IborCalendar,$H2868,B2869,"f",FALSE)</f>
        <v>59420</v>
      </c>
      <c r="I2869" s="49">
        <f>_xll.qlInterestRateIndexValueDate(Index1M,$H2869)</f>
        <v>59422</v>
      </c>
      <c r="J2869" s="52">
        <f>IFERROR(_xll.qlIndexFixing(Index1M,$H2869,TRUE,_xll.ohTrigger(RecalcTrigger,Trigger1M)),NA())</f>
        <v>2.6048614673302439E-2</v>
      </c>
      <c r="K2869" s="52">
        <f>IFERROR(_xll.qlIndexFixing(ONIndex1M,I2869,TRUE,_xll.ohTrigger(RecalcTrigger,Trigger1M)),NA())</f>
        <v>2.6024985142658608E-2</v>
      </c>
      <c r="L2869" s="52">
        <f>IFERROR(_xll.qlIndexFixing(Index3M,H2869,TRUE,_xll.ohTrigger(RecalcTrigger,Trigger3M)),NA())</f>
        <v>2.7245673818946589E-2</v>
      </c>
      <c r="M2869" s="52">
        <f>IFERROR(_xll.qlIndexFixing(ONIndex3M,I2869,TRUE,_xll.ohTrigger(RecalcTrigger,Trigger3M)),NA())</f>
        <v>2.7166289244284769E-2</v>
      </c>
      <c r="N2869" s="52">
        <f>IFERROR(_xll.qlIndexFixing(Index6M,$H2869,TRUE,_xll.ohTrigger(RecalcTrigger,Trigger6M)),NA())</f>
        <v>2.8188978186610661E-2</v>
      </c>
      <c r="O2869" s="52">
        <f>IFERROR(_xll.qlIndexFixing(ONIndex6M,I2869,TRUE,_xll.ohTrigger(RecalcTrigger,Trigger6M)),NA())</f>
        <v>2.8016351533697303E-2</v>
      </c>
      <c r="P2869" s="52">
        <f>IFERROR(_xll.qlIndexFixing(Index1Y,$H2869,TRUE,_xll.ohTrigger(RecalcTrigger,Trigger1Y)),NA())</f>
        <v>2.9569279126322966E-2</v>
      </c>
      <c r="Q2869" s="52">
        <f>IFERROR(_xll.qlIndexFixing(ONIndex1Y,I2869,TRUE,_xll.ohTrigger(RecalcTrigger,Trigger1Y)),NA())</f>
        <v>2.9178477583995388E-2</v>
      </c>
    </row>
    <row r="2870" spans="2:17" x14ac:dyDescent="0.2">
      <c r="B2870" s="46" t="s">
        <v>51</v>
      </c>
      <c r="D2870" s="49">
        <f>_xll.qlCalendarAdvance(LocalCalendar,$D2869,B2870,"f",FALSE)</f>
        <v>59441</v>
      </c>
      <c r="E2870" s="49">
        <f>_xll.qlInterestRateIndexValueDate(IndexON,D2870)</f>
        <v>59441</v>
      </c>
      <c r="F2870" s="52">
        <f>IFERROR(_xll.qlIndexFixing(IndexON,D2870,TRUE,_xll.ohTrigger(RecalcTrigger,TriggerON)),NA())</f>
        <v>2.5504315776982978E-2</v>
      </c>
      <c r="H2870" s="49">
        <f>_xll.qlCalendarAdvance(IborCalendar,$H2869,B2870,"f",FALSE)</f>
        <v>59427</v>
      </c>
      <c r="I2870" s="49">
        <f>_xll.qlInterestRateIndexValueDate(Index1M,$H2870)</f>
        <v>59429</v>
      </c>
      <c r="J2870" s="52">
        <f>IFERROR(_xll.qlIndexFixing(Index1M,$H2870,TRUE,_xll.ohTrigger(RecalcTrigger,Trigger1M)),NA())</f>
        <v>2.604604064452538E-2</v>
      </c>
      <c r="K2870" s="52">
        <f>IFERROR(_xll.qlIndexFixing(ONIndex1M,I2870,TRUE,_xll.ohTrigger(RecalcTrigger,Trigger1M)),NA())</f>
        <v>2.6023206611389682E-2</v>
      </c>
      <c r="L2870" s="52">
        <f>IFERROR(_xll.qlIndexFixing(Index3M,H2870,TRUE,_xll.ohTrigger(RecalcTrigger,Trigger3M)),NA())</f>
        <v>2.7243953455588884E-2</v>
      </c>
      <c r="M2870" s="52">
        <f>IFERROR(_xll.qlIndexFixing(ONIndex3M,I2870,TRUE,_xll.ohTrigger(RecalcTrigger,Trigger3M)),NA())</f>
        <v>2.7164503216718927E-2</v>
      </c>
      <c r="N2870" s="52">
        <f>IFERROR(_xll.qlIndexFixing(Index6M,$H2870,TRUE,_xll.ohTrigger(RecalcTrigger,Trigger6M)),NA())</f>
        <v>2.8187281501179835E-2</v>
      </c>
      <c r="O2870" s="52">
        <f>IFERROR(_xll.qlIndexFixing(ONIndex6M,I2870,TRUE,_xll.ohTrigger(RecalcTrigger,Trigger6M)),NA())</f>
        <v>2.801452312552577E-2</v>
      </c>
      <c r="P2870" s="52">
        <f>IFERROR(_xll.qlIndexFixing(Index1Y,$H2870,TRUE,_xll.ohTrigger(RecalcTrigger,Trigger1Y)),NA())</f>
        <v>2.9567716862985198E-2</v>
      </c>
      <c r="Q2870" s="52">
        <f>IFERROR(_xll.qlIndexFixing(ONIndex1Y,I2870,TRUE,_xll.ohTrigger(RecalcTrigger,Trigger1Y)),NA())</f>
        <v>2.9176615958288465E-2</v>
      </c>
    </row>
    <row r="2871" spans="2:17" x14ac:dyDescent="0.2">
      <c r="B2871" s="46" t="s">
        <v>51</v>
      </c>
      <c r="D2871" s="49">
        <f>_xll.qlCalendarAdvance(LocalCalendar,$D2870,B2871,"f",FALSE)</f>
        <v>59448</v>
      </c>
      <c r="E2871" s="49">
        <f>_xll.qlInterestRateIndexValueDate(IndexON,D2871)</f>
        <v>59448</v>
      </c>
      <c r="F2871" s="52">
        <f>IFERROR(_xll.qlIndexFixing(IndexON,D2871,TRUE,_xll.ohTrigger(RecalcTrigger,TriggerON)),NA())</f>
        <v>2.5503390295371631E-2</v>
      </c>
      <c r="H2871" s="49">
        <f>_xll.qlCalendarAdvance(IborCalendar,$H2870,B2871,"f",FALSE)</f>
        <v>59434</v>
      </c>
      <c r="I2871" s="49">
        <f>_xll.qlInterestRateIndexValueDate(Index1M,$H2871)</f>
        <v>59436</v>
      </c>
      <c r="J2871" s="52">
        <f>IFERROR(_xll.qlIndexFixing(Index1M,$H2871,TRUE,_xll.ohTrigger(RecalcTrigger,Trigger1M)),NA())</f>
        <v>2.6044295201860138E-2</v>
      </c>
      <c r="K2871" s="52">
        <f>IFERROR(_xll.qlIndexFixing(ONIndex1M,I2871,TRUE,_xll.ohTrigger(RecalcTrigger,Trigger1M)),NA())</f>
        <v>2.6021440285743935E-2</v>
      </c>
      <c r="L2871" s="52">
        <f>IFERROR(_xll.qlIndexFixing(Index3M,H2871,TRUE,_xll.ohTrigger(RecalcTrigger,Trigger3M)),NA())</f>
        <v>2.724224543163804E-2</v>
      </c>
      <c r="M2871" s="52">
        <f>IFERROR(_xll.qlIndexFixing(ONIndex3M,I2871,TRUE,_xll.ohTrigger(RecalcTrigger,Trigger3M)),NA())</f>
        <v>2.716272944622844E-2</v>
      </c>
      <c r="N2871" s="52">
        <f>IFERROR(_xll.qlIndexFixing(Index6M,$H2871,TRUE,_xll.ohTrigger(RecalcTrigger,Trigger6M)),NA())</f>
        <v>2.8185597181425666E-2</v>
      </c>
      <c r="O2871" s="52">
        <f>IFERROR(_xll.qlIndexFixing(ONIndex6M,I2871,TRUE,_xll.ohTrigger(RecalcTrigger,Trigger6M)),NA())</f>
        <v>2.8012706911706431E-2</v>
      </c>
      <c r="P2871" s="52">
        <f>IFERROR(_xll.qlIndexFixing(Index1Y,$H2871,TRUE,_xll.ohTrigger(RecalcTrigger,Trigger1Y)),NA())</f>
        <v>2.956616825633912E-2</v>
      </c>
      <c r="Q2871" s="52">
        <f>IFERROR(_xll.qlIndexFixing(ONIndex1Y,I2871,TRUE,_xll.ohTrigger(RecalcTrigger,Trigger1Y)),NA())</f>
        <v>2.9174767590589568E-2</v>
      </c>
    </row>
    <row r="2872" spans="2:17" x14ac:dyDescent="0.2">
      <c r="B2872" s="46" t="s">
        <v>51</v>
      </c>
      <c r="D2872" s="49">
        <f>_xll.qlCalendarAdvance(LocalCalendar,$D2871,B2872,"f",FALSE)</f>
        <v>59455</v>
      </c>
      <c r="E2872" s="49">
        <f>_xll.qlInterestRateIndexValueDate(IndexON,D2872)</f>
        <v>59455</v>
      </c>
      <c r="F2872" s="52">
        <f>IFERROR(_xll.qlIndexFixing(IndexON,D2872,TRUE,_xll.ohTrigger(RecalcTrigger,TriggerON)),NA())</f>
        <v>2.5502471279068573E-2</v>
      </c>
      <c r="H2872" s="49">
        <f>_xll.qlCalendarAdvance(IborCalendar,$H2871,B2872,"f",FALSE)</f>
        <v>59441</v>
      </c>
      <c r="I2872" s="49">
        <f>_xll.qlInterestRateIndexValueDate(Index1M,$H2872)</f>
        <v>59443</v>
      </c>
      <c r="J2872" s="52">
        <f>IFERROR(_xll.qlIndexFixing(Index1M,$H2872,TRUE,_xll.ohTrigger(RecalcTrigger,Trigger1M)),NA())</f>
        <v>2.6043380587919829E-2</v>
      </c>
      <c r="K2872" s="52">
        <f>IFERROR(_xll.qlIndexFixing(ONIndex1M,I2872,TRUE,_xll.ohTrigger(RecalcTrigger,Trigger1M)),NA())</f>
        <v>2.6019686165721367E-2</v>
      </c>
      <c r="L2872" s="52">
        <f>IFERROR(_xll.qlIndexFixing(Index3M,H2872,TRUE,_xll.ohTrigger(RecalcTrigger,Trigger3M)),NA())</f>
        <v>2.7240549747075602E-2</v>
      </c>
      <c r="M2872" s="52">
        <f>IFERROR(_xll.qlIndexFixing(ONIndex3M,I2872,TRUE,_xll.ohTrigger(RecalcTrigger,Trigger3M)),NA())</f>
        <v>2.7160967932786662E-2</v>
      </c>
      <c r="N2872" s="52">
        <f>IFERROR(_xll.qlIndexFixing(Index6M,$H2872,TRUE,_xll.ohTrigger(RecalcTrigger,Trigger6M)),NA())</f>
        <v>2.8184908177958098E-2</v>
      </c>
      <c r="O2872" s="52">
        <f>IFERROR(_xll.qlIndexFixing(ONIndex6M,I2872,TRUE,_xll.ohTrigger(RecalcTrigger,Trigger6M)),NA())</f>
        <v>2.8010902892212641E-2</v>
      </c>
      <c r="P2872" s="52">
        <f>IFERROR(_xll.qlIndexFixing(Index1Y,$H2872,TRUE,_xll.ohTrigger(RecalcTrigger,Trigger1Y)),NA())</f>
        <v>2.956132993033031E-2</v>
      </c>
      <c r="Q2872" s="52">
        <f>IFERROR(_xll.qlIndexFixing(ONIndex1Y,I2872,TRUE,_xll.ohTrigger(RecalcTrigger,Trigger1Y)),NA())</f>
        <v>2.917293248092534E-2</v>
      </c>
    </row>
    <row r="2873" spans="2:17" x14ac:dyDescent="0.2">
      <c r="B2873" s="46" t="s">
        <v>51</v>
      </c>
      <c r="D2873" s="49">
        <f>_xll.qlCalendarAdvance(LocalCalendar,$D2872,B2873,"f",FALSE)</f>
        <v>59462</v>
      </c>
      <c r="E2873" s="49">
        <f>_xll.qlInterestRateIndexValueDate(IndexON,D2873)</f>
        <v>59462</v>
      </c>
      <c r="F2873" s="52">
        <f>IFERROR(_xll.qlIndexFixing(IndexON,D2873,TRUE,_xll.ohTrigger(RecalcTrigger,TriggerON)),NA())</f>
        <v>2.5501558728313611E-2</v>
      </c>
      <c r="H2873" s="49">
        <f>_xll.qlCalendarAdvance(IborCalendar,$H2872,B2873,"f",FALSE)</f>
        <v>59448</v>
      </c>
      <c r="I2873" s="49">
        <f>_xll.qlInterestRateIndexValueDate(Index1M,$H2873)</f>
        <v>59450</v>
      </c>
      <c r="J2873" s="52">
        <f>IFERROR(_xll.qlIndexFixing(Index1M,$H2873,TRUE,_xll.ohTrigger(RecalcTrigger,Trigger1M)),NA())</f>
        <v>2.604084100829928E-2</v>
      </c>
      <c r="K2873" s="52">
        <f>IFERROR(_xll.qlIndexFixing(ONIndex1M,I2873,TRUE,_xll.ohTrigger(RecalcTrigger,Trigger1M)),NA())</f>
        <v>2.6018760499644245E-2</v>
      </c>
      <c r="L2873" s="52">
        <f>IFERROR(_xll.qlIndexFixing(Index3M,H2873,TRUE,_xll.ohTrigger(RecalcTrigger,Trigger3M)),NA())</f>
        <v>2.7241597677988588E-2</v>
      </c>
      <c r="M2873" s="52">
        <f>IFERROR(_xll.qlIndexFixing(ONIndex3M,I2873,TRUE,_xll.ohTrigger(RecalcTrigger,Trigger3M)),NA())</f>
        <v>2.7160118687286072E-2</v>
      </c>
      <c r="N2873" s="52">
        <f>IFERROR(_xll.qlIndexFixing(Index6M,$H2873,TRUE,_xll.ohTrigger(RecalcTrigger,Trigger6M)),NA())</f>
        <v>2.8183249343771165E-2</v>
      </c>
      <c r="O2873" s="52">
        <f>IFERROR(_xll.qlIndexFixing(ONIndex6M,I2873,TRUE,_xll.ohTrigger(RecalcTrigger,Trigger6M)),NA())</f>
        <v>2.8010073150057657E-2</v>
      </c>
      <c r="P2873" s="52">
        <f>IFERROR(_xll.qlIndexFixing(Index1Y,$H2873,TRUE,_xll.ohTrigger(RecalcTrigger,Trigger1Y)),NA())</f>
        <v>2.9564214273821939E-2</v>
      </c>
      <c r="Q2873" s="52">
        <f>IFERROR(_xll.qlIndexFixing(ONIndex1Y,I2873,TRUE,_xll.ohTrigger(RecalcTrigger,Trigger1Y)),NA())</f>
        <v>2.9172162889055109E-2</v>
      </c>
    </row>
    <row r="2874" spans="2:17" x14ac:dyDescent="0.2">
      <c r="B2874" s="46" t="s">
        <v>51</v>
      </c>
      <c r="D2874" s="49">
        <f>_xll.qlCalendarAdvance(LocalCalendar,$D2873,B2874,"f",FALSE)</f>
        <v>59469</v>
      </c>
      <c r="E2874" s="49">
        <f>_xll.qlInterestRateIndexValueDate(IndexON,D2874)</f>
        <v>59469</v>
      </c>
      <c r="F2874" s="52">
        <f>IFERROR(_xll.qlIndexFixing(IndexON,D2874,TRUE,_xll.ohTrigger(RecalcTrigger,TriggerON)),NA())</f>
        <v>2.5500652642946875E-2</v>
      </c>
      <c r="H2874" s="49">
        <f>_xll.qlCalendarAdvance(IborCalendar,$H2873,B2874,"f",FALSE)</f>
        <v>59455</v>
      </c>
      <c r="I2874" s="49">
        <f>_xll.qlInterestRateIndexValueDate(Index1M,$H2874)</f>
        <v>59457</v>
      </c>
      <c r="J2874" s="52">
        <f>IFERROR(_xll.qlIndexFixing(Index1M,$H2874,TRUE,_xll.ohTrigger(RecalcTrigger,Trigger1M)),NA())</f>
        <v>2.6039132257385612E-2</v>
      </c>
      <c r="K2874" s="52">
        <f>IFERROR(_xll.qlIndexFixing(ONIndex1M,I2874,TRUE,_xll.ohTrigger(RecalcTrigger,Trigger1M)),NA())</f>
        <v>2.6016214542572413E-2</v>
      </c>
      <c r="L2874" s="52">
        <f>IFERROR(_xll.qlIndexFixing(Index3M,H2874,TRUE,_xll.ohTrigger(RecalcTrigger,Trigger3M)),NA())</f>
        <v>2.724084035590367E-2</v>
      </c>
      <c r="M2874" s="52">
        <f>IFERROR(_xll.qlIndexFixing(ONIndex3M,I2874,TRUE,_xll.ohTrigger(RecalcTrigger,Trigger3M)),NA())</f>
        <v>2.7157481677209105E-2</v>
      </c>
      <c r="N2874" s="52">
        <f>IFERROR(_xll.qlIndexFixing(Index6M,$H2874,TRUE,_xll.ohTrigger(RecalcTrigger,Trigger6M)),NA())</f>
        <v>2.8185541951850274E-2</v>
      </c>
      <c r="O2874" s="52">
        <f>IFERROR(_xll.qlIndexFixing(ONIndex6M,I2874,TRUE,_xll.ohTrigger(RecalcTrigger,Trigger6M)),NA())</f>
        <v>2.8007331436388228E-2</v>
      </c>
      <c r="P2874" s="52">
        <f>IFERROR(_xll.qlIndexFixing(Index1Y,$H2874,TRUE,_xll.ohTrigger(RecalcTrigger,Trigger1Y)),NA())</f>
        <v>2.9561604375920248E-2</v>
      </c>
      <c r="Q2874" s="52">
        <f>IFERROR(_xll.qlIndexFixing(ONIndex1Y,I2874,TRUE,_xll.ohTrigger(RecalcTrigger,Trigger1Y)),NA())</f>
        <v>2.9169302035647604E-2</v>
      </c>
    </row>
    <row r="2875" spans="2:17" x14ac:dyDescent="0.2">
      <c r="B2875" s="46" t="s">
        <v>51</v>
      </c>
      <c r="D2875" s="49">
        <f>_xll.qlCalendarAdvance(LocalCalendar,$D2874,B2875,"f",FALSE)</f>
        <v>59476</v>
      </c>
      <c r="E2875" s="49">
        <f>_xll.qlInterestRateIndexValueDate(IndexON,D2875)</f>
        <v>59476</v>
      </c>
      <c r="F2875" s="52">
        <f>IFERROR(_xll.qlIndexFixing(IndexON,D2875,TRUE,_xll.ohTrigger(RecalcTrigger,TriggerON)),NA())</f>
        <v>2.5499753023048299E-2</v>
      </c>
      <c r="H2875" s="49">
        <f>_xll.qlCalendarAdvance(IborCalendar,$H2874,B2875,"f",FALSE)</f>
        <v>59462</v>
      </c>
      <c r="I2875" s="49">
        <f>_xll.qlInterestRateIndexValueDate(Index1M,$H2875)</f>
        <v>59464</v>
      </c>
      <c r="J2875" s="52">
        <f>IFERROR(_xll.qlIndexFixing(Index1M,$H2875,TRUE,_xll.ohTrigger(RecalcTrigger,Trigger1M)),NA())</f>
        <v>2.6037435737044628E-2</v>
      </c>
      <c r="K2875" s="52">
        <f>IFERROR(_xll.qlIndexFixing(ONIndex1M,I2875,TRUE,_xll.ohTrigger(RecalcTrigger,Trigger1M)),NA())</f>
        <v>2.6014497039446027E-2</v>
      </c>
      <c r="L2875" s="52">
        <f>IFERROR(_xll.qlIndexFixing(Index3M,H2875,TRUE,_xll.ohTrigger(RecalcTrigger,Trigger3M)),NA())</f>
        <v>2.7238272541916572E-2</v>
      </c>
      <c r="M2875" s="52">
        <f>IFERROR(_xll.qlIndexFixing(ONIndex3M,I2875,TRUE,_xll.ohTrigger(RecalcTrigger,Trigger3M)),NA())</f>
        <v>2.7155756935020037E-2</v>
      </c>
      <c r="N2875" s="52">
        <f>IFERROR(_xll.qlIndexFixing(Index6M,$H2875,TRUE,_xll.ohTrigger(RecalcTrigger,Trigger6M)),NA())</f>
        <v>2.8179968775021762E-2</v>
      </c>
      <c r="O2875" s="52">
        <f>IFERROR(_xll.qlIndexFixing(ONIndex6M,I2875,TRUE,_xll.ohTrigger(RecalcTrigger,Trigger6M)),NA())</f>
        <v>2.8005564000004313E-2</v>
      </c>
      <c r="P2875" s="52">
        <f>IFERROR(_xll.qlIndexFixing(Index1Y,$H2875,TRUE,_xll.ohTrigger(RecalcTrigger,Trigger1Y)),NA())</f>
        <v>2.9560110395415382E-2</v>
      </c>
      <c r="Q2875" s="52">
        <f>IFERROR(_xll.qlIndexFixing(ONIndex1Y,I2875,TRUE,_xll.ohTrigger(RecalcTrigger,Trigger1Y)),NA())</f>
        <v>2.9167506700007451E-2</v>
      </c>
    </row>
    <row r="2876" spans="2:17" x14ac:dyDescent="0.2">
      <c r="B2876" s="46" t="s">
        <v>51</v>
      </c>
      <c r="D2876" s="49">
        <f>_xll.qlCalendarAdvance(LocalCalendar,$D2875,B2876,"f",FALSE)</f>
        <v>59483</v>
      </c>
      <c r="E2876" s="49">
        <f>_xll.qlInterestRateIndexValueDate(IndexON,D2876)</f>
        <v>59483</v>
      </c>
      <c r="F2876" s="52">
        <f>IFERROR(_xll.qlIndexFixing(IndexON,D2876,TRUE,_xll.ohTrigger(RecalcTrigger,TriggerON)),NA())</f>
        <v>2.5498859868537949E-2</v>
      </c>
      <c r="H2876" s="49">
        <f>_xll.qlCalendarAdvance(IborCalendar,$H2875,B2876,"f",FALSE)</f>
        <v>59469</v>
      </c>
      <c r="I2876" s="49">
        <f>_xll.qlInterestRateIndexValueDate(Index1M,$H2876)</f>
        <v>59471</v>
      </c>
      <c r="J2876" s="52">
        <f>IFERROR(_xll.qlIndexFixing(Index1M,$H2876,TRUE,_xll.ohTrigger(RecalcTrigger,Trigger1M)),NA())</f>
        <v>2.603575144726859E-2</v>
      </c>
      <c r="K2876" s="52">
        <f>IFERROR(_xll.qlIndexFixing(ONIndex1M,I2876,TRUE,_xll.ohTrigger(RecalcTrigger,Trigger1M)),NA())</f>
        <v>2.6012791741969465E-2</v>
      </c>
      <c r="L2876" s="52">
        <f>IFERROR(_xll.qlIndexFixing(Index3M,H2876,TRUE,_xll.ohTrigger(RecalcTrigger,Trigger3M)),NA())</f>
        <v>2.7236628487097479E-2</v>
      </c>
      <c r="M2876" s="52">
        <f>IFERROR(_xll.qlIndexFixing(ONIndex3M,I2876,TRUE,_xll.ohTrigger(RecalcTrigger,Trigger3M)),NA())</f>
        <v>2.7154044449879677E-2</v>
      </c>
      <c r="N2876" s="52">
        <f>IFERROR(_xll.qlIndexFixing(Index6M,$H2876,TRUE,_xll.ohTrigger(RecalcTrigger,Trigger6M)),NA())</f>
        <v>2.8178347040396491E-2</v>
      </c>
      <c r="O2876" s="52">
        <f>IFERROR(_xll.qlIndexFixing(ONIndex6M,I2876,TRUE,_xll.ohTrigger(RecalcTrigger,Trigger6M)),NA())</f>
        <v>2.8003808757919302E-2</v>
      </c>
      <c r="P2876" s="52">
        <f>IFERROR(_xll.qlIndexFixing(Index1Y,$H2876,TRUE,_xll.ohTrigger(RecalcTrigger,Trigger1Y)),NA())</f>
        <v>2.9558630071292918E-2</v>
      </c>
      <c r="Q2876" s="52">
        <f>IFERROR(_xll.qlIndexFixing(ONIndex1Y,I2876,TRUE,_xll.ohTrigger(RecalcTrigger,Trigger1Y)),NA())</f>
        <v>2.9165724622348677E-2</v>
      </c>
    </row>
    <row r="2877" spans="2:17" x14ac:dyDescent="0.2">
      <c r="B2877" s="46" t="s">
        <v>51</v>
      </c>
      <c r="D2877" s="49">
        <f>_xll.qlCalendarAdvance(LocalCalendar,$D2876,B2877,"f",FALSE)</f>
        <v>59490</v>
      </c>
      <c r="E2877" s="49">
        <f>_xll.qlInterestRateIndexValueDate(IndexON,D2877)</f>
        <v>59490</v>
      </c>
      <c r="F2877" s="52">
        <f>IFERROR(_xll.qlIndexFixing(IndexON,D2877,TRUE,_xll.ohTrigger(RecalcTrigger,TriggerON)),NA())</f>
        <v>2.5497973179335887E-2</v>
      </c>
      <c r="H2877" s="49">
        <f>_xll.qlCalendarAdvance(IborCalendar,$H2876,B2877,"f",FALSE)</f>
        <v>59476</v>
      </c>
      <c r="I2877" s="49">
        <f>_xll.qlInterestRateIndexValueDate(Index1M,$H2877)</f>
        <v>59478</v>
      </c>
      <c r="J2877" s="52">
        <f>IFERROR(_xll.qlIndexFixing(Index1M,$H2877,TRUE,_xll.ohTrigger(RecalcTrigger,Trigger1M)),NA())</f>
        <v>2.6034079388054923E-2</v>
      </c>
      <c r="K2877" s="52">
        <f>IFERROR(_xll.qlIndexFixing(ONIndex1M,I2877,TRUE,_xll.ohTrigger(RecalcTrigger,Trigger1M)),NA())</f>
        <v>2.6011098650116082E-2</v>
      </c>
      <c r="L2877" s="52">
        <f>IFERROR(_xll.qlIndexFixing(Index3M,H2877,TRUE,_xll.ohTrigger(RecalcTrigger,Trigger3M)),NA())</f>
        <v>2.7234996774401457E-2</v>
      </c>
      <c r="M2877" s="52">
        <f>IFERROR(_xll.qlIndexFixing(ONIndex3M,I2877,TRUE,_xll.ohTrigger(RecalcTrigger,Trigger3M)),NA())</f>
        <v>2.7152344221894609E-2</v>
      </c>
      <c r="N2877" s="52">
        <f>IFERROR(_xll.qlIndexFixing(Index6M,$H2877,TRUE,_xll.ohTrigger(RecalcTrigger,Trigger6M)),NA())</f>
        <v>2.8175750940393877E-2</v>
      </c>
      <c r="O2877" s="52">
        <f>IFERROR(_xll.qlIndexFixing(ONIndex6M,I2877,TRUE,_xll.ohTrigger(RecalcTrigger,Trigger6M)),NA())</f>
        <v>2.8002065710266422E-2</v>
      </c>
      <c r="P2877" s="52">
        <f>IFERROR(_xll.qlIndexFixing(Index1Y,$H2877,TRUE,_xll.ohTrigger(RecalcTrigger,Trigger1Y)),NA())</f>
        <v>2.9557163403493174E-2</v>
      </c>
      <c r="Q2877" s="52">
        <f>IFERROR(_xll.qlIndexFixing(ONIndex1Y,I2877,TRUE,_xll.ohTrigger(RecalcTrigger,Trigger1Y)),NA())</f>
        <v>2.9163955802777863E-2</v>
      </c>
    </row>
    <row r="2878" spans="2:17" x14ac:dyDescent="0.2">
      <c r="B2878" s="46" t="s">
        <v>51</v>
      </c>
      <c r="D2878" s="49">
        <f>_xll.qlCalendarAdvance(LocalCalendar,$D2877,B2878,"f",FALSE)</f>
        <v>59497</v>
      </c>
      <c r="E2878" s="49">
        <f>_xll.qlInterestRateIndexValueDate(IndexON,D2878)</f>
        <v>59497</v>
      </c>
      <c r="F2878" s="52">
        <f>IFERROR(_xll.qlIndexFixing(IndexON,D2878,TRUE,_xll.ohTrigger(RecalcTrigger,TriggerON)),NA())</f>
        <v>2.5497933261267036E-2</v>
      </c>
      <c r="H2878" s="49">
        <f>_xll.qlCalendarAdvance(IborCalendar,$H2877,B2878,"f",FALSE)</f>
        <v>59483</v>
      </c>
      <c r="I2878" s="49">
        <f>_xll.qlInterestRateIndexValueDate(Index1M,$H2878)</f>
        <v>59488</v>
      </c>
      <c r="J2878" s="52">
        <f>IFERROR(_xll.qlIndexFixing(Index1M,$H2878,TRUE,_xll.ohTrigger(RecalcTrigger,Trigger1M)),NA())</f>
        <v>2.6030888629147597E-2</v>
      </c>
      <c r="K2878" s="52">
        <f>IFERROR(_xll.qlIndexFixing(ONIndex1M,I2878,TRUE,_xll.ohTrigger(RecalcTrigger,Trigger1M)),NA())</f>
        <v>2.6007060826414019E-2</v>
      </c>
      <c r="L2878" s="52">
        <f>IFERROR(_xll.qlIndexFixing(Index3M,H2878,TRUE,_xll.ohTrigger(RecalcTrigger,Trigger3M)),NA())</f>
        <v>2.723085797086645E-2</v>
      </c>
      <c r="M2878" s="52">
        <f>IFERROR(_xll.qlIndexFixing(ONIndex3M,I2878,TRUE,_xll.ohTrigger(RecalcTrigger,Trigger3M)),NA())</f>
        <v>2.7148128809715288E-2</v>
      </c>
      <c r="N2878" s="52">
        <f>IFERROR(_xll.qlIndexFixing(Index6M,$H2878,TRUE,_xll.ohTrigger(RecalcTrigger,Trigger6M)),NA())</f>
        <v>2.8174460026820867E-2</v>
      </c>
      <c r="O2878" s="52">
        <f>IFERROR(_xll.qlIndexFixing(ONIndex6M,I2878,TRUE,_xll.ohTrigger(RecalcTrigger,Trigger6M)),NA())</f>
        <v>2.7997665013259621E-2</v>
      </c>
      <c r="P2878" s="52">
        <f>IFERROR(_xll.qlIndexFixing(Index1Y,$H2878,TRUE,_xll.ohTrigger(RecalcTrigger,Trigger1Y)),NA())</f>
        <v>2.955287846524637E-2</v>
      </c>
      <c r="Q2878" s="52">
        <f>IFERROR(_xll.qlIndexFixing(ONIndex1Y,I2878,TRUE,_xll.ohTrigger(RecalcTrigger,Trigger1Y)),NA())</f>
        <v>2.9159339080360169E-2</v>
      </c>
    </row>
    <row r="2879" spans="2:17" x14ac:dyDescent="0.2">
      <c r="B2879" s="46" t="s">
        <v>51</v>
      </c>
      <c r="D2879" s="49">
        <f>_xll.qlCalendarAdvance(LocalCalendar,$D2878,B2879,"f",FALSE)</f>
        <v>59504</v>
      </c>
      <c r="E2879" s="49">
        <f>_xll.qlInterestRateIndexValueDate(IndexON,D2879)</f>
        <v>59504</v>
      </c>
      <c r="F2879" s="52">
        <f>IFERROR(_xll.qlIndexFixing(IndexON,D2879,TRUE,_xll.ohTrigger(RecalcTrigger,TriggerON)),NA())</f>
        <v>2.5496219197655989E-2</v>
      </c>
      <c r="H2879" s="49">
        <f>_xll.qlCalendarAdvance(IborCalendar,$H2878,B2879,"f",FALSE)</f>
        <v>59490</v>
      </c>
      <c r="I2879" s="49">
        <f>_xll.qlInterestRateIndexValueDate(Index1M,$H2879)</f>
        <v>59492</v>
      </c>
      <c r="J2879" s="52">
        <f>IFERROR(_xll.qlIndexFixing(Index1M,$H2879,TRUE,_xll.ohTrigger(RecalcTrigger,Trigger1M)),NA())</f>
        <v>2.6030771961286333E-2</v>
      </c>
      <c r="K2879" s="52">
        <f>IFERROR(_xll.qlIndexFixing(ONIndex1M,I2879,TRUE,_xll.ohTrigger(RecalcTrigger,Trigger1M)),NA())</f>
        <v>2.6007749083305498E-2</v>
      </c>
      <c r="L2879" s="52">
        <f>IFERROR(_xll.qlIndexFixing(Index3M,H2879,TRUE,_xll.ohTrigger(RecalcTrigger,Trigger3M)),NA())</f>
        <v>2.7232685585498621E-2</v>
      </c>
      <c r="M2879" s="52">
        <f>IFERROR(_xll.qlIndexFixing(ONIndex3M,I2879,TRUE,_xll.ohTrigger(RecalcTrigger,Trigger3M)),NA())</f>
        <v>2.7148980537043954E-2</v>
      </c>
      <c r="N2879" s="52">
        <f>IFERROR(_xll.qlIndexFixing(Index6M,$H2879,TRUE,_xll.ohTrigger(RecalcTrigger,Trigger6M)),NA())</f>
        <v>2.817256778408694E-2</v>
      </c>
      <c r="O2879" s="52">
        <f>IFERROR(_xll.qlIndexFixing(ONIndex6M,I2879,TRUE,_xll.ohTrigger(RecalcTrigger,Trigger6M)),NA())</f>
        <v>2.7998616197937309E-2</v>
      </c>
      <c r="P2879" s="52">
        <f>IFERROR(_xll.qlIndexFixing(Index1Y,$H2879,TRUE,_xll.ohTrigger(RecalcTrigger,Trigger1Y)),NA())</f>
        <v>2.9554271036624002E-2</v>
      </c>
      <c r="Q2879" s="52">
        <f>IFERROR(_xll.qlIndexFixing(ONIndex1Y,I2879,TRUE,_xll.ohTrigger(RecalcTrigger,Trigger1Y)),NA())</f>
        <v>2.9160457937580375E-2</v>
      </c>
    </row>
    <row r="2880" spans="2:17" x14ac:dyDescent="0.2">
      <c r="B2880" s="46" t="s">
        <v>51</v>
      </c>
      <c r="D2880" s="49">
        <f>_xll.qlCalendarAdvance(LocalCalendar,$D2879,B2880,"f",FALSE)</f>
        <v>59511</v>
      </c>
      <c r="E2880" s="49">
        <f>_xll.qlInterestRateIndexValueDate(IndexON,D2880)</f>
        <v>59511</v>
      </c>
      <c r="F2880" s="52">
        <f>IFERROR(_xll.qlIndexFixing(IndexON,D2880,TRUE,_xll.ohTrigger(RecalcTrigger,TriggerON)),NA())</f>
        <v>2.549535190485841E-2</v>
      </c>
      <c r="H2880" s="49">
        <f>_xll.qlCalendarAdvance(IborCalendar,$H2879,B2880,"f",FALSE)</f>
        <v>59497</v>
      </c>
      <c r="I2880" s="49">
        <f>_xll.qlInterestRateIndexValueDate(Index1M,$H2880)</f>
        <v>59499</v>
      </c>
      <c r="J2880" s="52">
        <f>IFERROR(_xll.qlIndexFixing(Index1M,$H2880,TRUE,_xll.ohTrigger(RecalcTrigger,Trigger1M)),NA())</f>
        <v>2.60307859407744E-2</v>
      </c>
      <c r="K2880" s="52">
        <f>IFERROR(_xll.qlIndexFixing(ONIndex1M,I2880,TRUE,_xll.ohTrigger(RecalcTrigger,Trigger1M)),NA())</f>
        <v>2.6006092608268361E-2</v>
      </c>
      <c r="L2880" s="52">
        <f>IFERROR(_xll.qlIndexFixing(Index3M,H2880,TRUE,_xll.ohTrigger(RecalcTrigger,Trigger3M)),NA())</f>
        <v>2.7230175688896175E-2</v>
      </c>
      <c r="M2880" s="52">
        <f>IFERROR(_xll.qlIndexFixing(ONIndex3M,I2880,TRUE,_xll.ohTrigger(RecalcTrigger,Trigger3M)),NA())</f>
        <v>2.7147317080231659E-2</v>
      </c>
      <c r="N2880" s="52">
        <f>IFERROR(_xll.qlIndexFixing(Index6M,$H2880,TRUE,_xll.ohTrigger(RecalcTrigger,Trigger6M)),NA())</f>
        <v>2.8170994754056287E-2</v>
      </c>
      <c r="O2880" s="52">
        <f>IFERROR(_xll.qlIndexFixing(ONIndex6M,I2880,TRUE,_xll.ohTrigger(RecalcTrigger,Trigger6M)),NA())</f>
        <v>2.7996909733314368E-2</v>
      </c>
      <c r="P2880" s="52">
        <f>IFERROR(_xll.qlIndexFixing(Index1Y,$H2880,TRUE,_xll.ohTrigger(RecalcTrigger,Trigger1Y)),NA())</f>
        <v>2.9552845337437392E-2</v>
      </c>
      <c r="Q2880" s="52">
        <f>IFERROR(_xll.qlIndexFixing(ONIndex1Y,I2880,TRUE,_xll.ohTrigger(RecalcTrigger,Trigger1Y)),NA())</f>
        <v>2.9158728892006991E-2</v>
      </c>
    </row>
    <row r="2881" spans="2:17" x14ac:dyDescent="0.2">
      <c r="B2881" s="46" t="s">
        <v>51</v>
      </c>
      <c r="D2881" s="49">
        <f>_xll.qlCalendarAdvance(LocalCalendar,$D2880,B2881,"f",FALSE)</f>
        <v>59518</v>
      </c>
      <c r="E2881" s="49">
        <f>_xll.qlInterestRateIndexValueDate(IndexON,D2881)</f>
        <v>59518</v>
      </c>
      <c r="F2881" s="52">
        <f>IFERROR(_xll.qlIndexFixing(IndexON,D2881,TRUE,_xll.ohTrigger(RecalcTrigger,TriggerON)),NA())</f>
        <v>2.5494491077608927E-2</v>
      </c>
      <c r="H2881" s="49">
        <f>_xll.qlCalendarAdvance(IborCalendar,$H2880,B2881,"f",FALSE)</f>
        <v>59504</v>
      </c>
      <c r="I2881" s="49">
        <f>_xll.qlInterestRateIndexValueDate(Index1M,$H2881)</f>
        <v>59506</v>
      </c>
      <c r="J2881" s="52">
        <f>IFERROR(_xll.qlIndexFixing(Index1M,$H2881,TRUE,_xll.ohTrigger(RecalcTrigger,Trigger1M)),NA())</f>
        <v>2.6028338830782483E-2</v>
      </c>
      <c r="K2881" s="52">
        <f>IFERROR(_xll.qlIndexFixing(ONIndex1M,I2881,TRUE,_xll.ohTrigger(RecalcTrigger,Trigger1M)),NA())</f>
        <v>2.6004448338960984E-2</v>
      </c>
      <c r="L2881" s="52">
        <f>IFERROR(_xll.qlIndexFixing(Index3M,H2881,TRUE,_xll.ohTrigger(RecalcTrigger,Trigger3M)),NA())</f>
        <v>2.7224927597663928E-2</v>
      </c>
      <c r="M2881" s="52">
        <f>IFERROR(_xll.qlIndexFixing(ONIndex3M,I2881,TRUE,_xll.ohTrigger(RecalcTrigger,Trigger3M)),NA())</f>
        <v>2.7145665880494718E-2</v>
      </c>
      <c r="N2881" s="52">
        <f>IFERROR(_xll.qlIndexFixing(Index6M,$H2881,TRUE,_xll.ohTrigger(RecalcTrigger,Trigger6M)),NA())</f>
        <v>2.8170423863591296E-2</v>
      </c>
      <c r="O2881" s="52">
        <f>IFERROR(_xll.qlIndexFixing(ONIndex6M,I2881,TRUE,_xll.ohTrigger(RecalcTrigger,Trigger6M)),NA())</f>
        <v>2.7995215463043621E-2</v>
      </c>
      <c r="P2881" s="52">
        <f>IFERROR(_xll.qlIndexFixing(Index1Y,$H2881,TRUE,_xll.ohTrigger(RecalcTrigger,Trigger1Y)),NA())</f>
        <v>2.9551433294338486E-2</v>
      </c>
      <c r="Q2881" s="52">
        <f>IFERROR(_xll.qlIndexFixing(ONIndex1Y,I2881,TRUE,_xll.ohTrigger(RecalcTrigger,Trigger1Y)),NA())</f>
        <v>2.9157013104441631E-2</v>
      </c>
    </row>
    <row r="2882" spans="2:17" x14ac:dyDescent="0.2">
      <c r="B2882" s="46" t="s">
        <v>51</v>
      </c>
      <c r="D2882" s="49">
        <f>_xll.qlCalendarAdvance(LocalCalendar,$D2881,B2882,"f",FALSE)</f>
        <v>59525</v>
      </c>
      <c r="E2882" s="49">
        <f>_xll.qlInterestRateIndexValueDate(IndexON,D2882)</f>
        <v>59525</v>
      </c>
      <c r="F2882" s="52">
        <f>IFERROR(_xll.qlIndexFixing(IndexON,D2882,TRUE,_xll.ohTrigger(RecalcTrigger,TriggerON)),NA())</f>
        <v>2.5493636715827606E-2</v>
      </c>
      <c r="H2882" s="49">
        <f>_xll.qlCalendarAdvance(IborCalendar,$H2881,B2882,"f",FALSE)</f>
        <v>59511</v>
      </c>
      <c r="I2882" s="49">
        <f>_xll.qlInterestRateIndexValueDate(Index1M,$H2882)</f>
        <v>59513</v>
      </c>
      <c r="J2882" s="52">
        <f>IFERROR(_xll.qlIndexFixing(Index1M,$H2882,TRUE,_xll.ohTrigger(RecalcTrigger,Trigger1M)),NA())</f>
        <v>2.6025902550213264E-2</v>
      </c>
      <c r="K2882" s="52">
        <f>IFERROR(_xll.qlIndexFixing(ONIndex1M,I2882,TRUE,_xll.ohTrigger(RecalcTrigger,Trigger1M)),NA())</f>
        <v>2.6002816275223495E-2</v>
      </c>
      <c r="L2882" s="52">
        <f>IFERROR(_xll.qlIndexFixing(Index3M,H2882,TRUE,_xll.ohTrigger(RecalcTrigger,Trigger3M)),NA())</f>
        <v>2.7223354543350453E-2</v>
      </c>
      <c r="M2882" s="52">
        <f>IFERROR(_xll.qlIndexFixing(ONIndex3M,I2882,TRUE,_xll.ohTrigger(RecalcTrigger,Trigger3M)),NA())</f>
        <v>2.7144026937833132E-2</v>
      </c>
      <c r="N2882" s="52">
        <f>IFERROR(_xll.qlIndexFixing(Index6M,$H2882,TRUE,_xll.ohTrigger(RecalcTrigger,Trigger6M)),NA())</f>
        <v>2.8168876327288237E-2</v>
      </c>
      <c r="O2882" s="52">
        <f>IFERROR(_xll.qlIndexFixing(ONIndex6M,I2882,TRUE,_xll.ohTrigger(RecalcTrigger,Trigger6M)),NA())</f>
        <v>2.7993533387098424E-2</v>
      </c>
      <c r="P2882" s="52">
        <f>IFERROR(_xll.qlIndexFixing(Index1Y,$H2882,TRUE,_xll.ohTrigger(RecalcTrigger,Trigger1Y)),NA())</f>
        <v>2.9550034907270872E-2</v>
      </c>
      <c r="Q2882" s="52">
        <f>IFERROR(_xll.qlIndexFixing(ONIndex1Y,I2882,TRUE,_xll.ohTrigger(RecalcTrigger,Trigger1Y)),NA())</f>
        <v>2.9155310574884297E-2</v>
      </c>
    </row>
    <row r="2883" spans="2:17" x14ac:dyDescent="0.2">
      <c r="B2883" s="46" t="s">
        <v>51</v>
      </c>
      <c r="D2883" s="49">
        <f>_xll.qlCalendarAdvance(LocalCalendar,$D2882,B2883,"f",FALSE)</f>
        <v>59532</v>
      </c>
      <c r="E2883" s="49">
        <f>_xll.qlInterestRateIndexValueDate(IndexON,D2883)</f>
        <v>59532</v>
      </c>
      <c r="F2883" s="52">
        <f>IFERROR(_xll.qlIndexFixing(IndexON,D2883,TRUE,_xll.ohTrigger(RecalcTrigger,TriggerON)),NA())</f>
        <v>2.5492788819434509E-2</v>
      </c>
      <c r="H2883" s="49">
        <f>_xll.qlCalendarAdvance(IborCalendar,$H2882,B2883,"f",FALSE)</f>
        <v>59518</v>
      </c>
      <c r="I2883" s="49">
        <f>_xll.qlInterestRateIndexValueDate(Index1M,$H2883)</f>
        <v>59520</v>
      </c>
      <c r="J2883" s="52">
        <f>IFERROR(_xll.qlIndexFixing(Index1M,$H2883,TRUE,_xll.ohTrigger(RecalcTrigger,Trigger1M)),NA())</f>
        <v>2.6025130763897841E-2</v>
      </c>
      <c r="K2883" s="52">
        <f>IFERROR(_xll.qlIndexFixing(ONIndex1M,I2883,TRUE,_xll.ohTrigger(RecalcTrigger,Trigger1M)),NA())</f>
        <v>2.6001196417109185E-2</v>
      </c>
      <c r="L2883" s="52">
        <f>IFERROR(_xll.qlIndexFixing(Index3M,H2883,TRUE,_xll.ohTrigger(RecalcTrigger,Trigger3M)),NA())</f>
        <v>2.7221793827324703E-2</v>
      </c>
      <c r="M2883" s="52">
        <f>IFERROR(_xll.qlIndexFixing(ONIndex3M,I2883,TRUE,_xll.ohTrigger(RecalcTrigger,Trigger3M)),NA())</f>
        <v>2.7142400252220256E-2</v>
      </c>
      <c r="N2883" s="52">
        <f>IFERROR(_xll.qlIndexFixing(Index6M,$H2883,TRUE,_xll.ohTrigger(RecalcTrigger,Trigger6M)),NA())</f>
        <v>2.8167341157270313E-2</v>
      </c>
      <c r="O2883" s="52">
        <f>IFERROR(_xll.qlIndexFixing(ONIndex6M,I2883,TRUE,_xll.ohTrigger(RecalcTrigger,Trigger6M)),NA())</f>
        <v>2.7991863505505421E-2</v>
      </c>
      <c r="P2883" s="52">
        <f>IFERROR(_xll.qlIndexFixing(Index1Y,$H2883,TRUE,_xll.ohTrigger(RecalcTrigger,Trigger1Y)),NA())</f>
        <v>2.9548650176177051E-2</v>
      </c>
      <c r="Q2883" s="52">
        <f>IFERROR(_xll.qlIndexFixing(ONIndex1Y,I2883,TRUE,_xll.ohTrigger(RecalcTrigger,Trigger1Y)),NA())</f>
        <v>2.9153621303281696E-2</v>
      </c>
    </row>
    <row r="2884" spans="2:17" x14ac:dyDescent="0.2">
      <c r="B2884" s="46" t="s">
        <v>51</v>
      </c>
      <c r="D2884" s="49">
        <f>_xll.qlCalendarAdvance(LocalCalendar,$D2883,B2884,"f",FALSE)</f>
        <v>59539</v>
      </c>
      <c r="E2884" s="49">
        <f>_xll.qlInterestRateIndexValueDate(IndexON,D2884)</f>
        <v>59539</v>
      </c>
      <c r="F2884" s="52">
        <f>IFERROR(_xll.qlIndexFixing(IndexON,D2884,TRUE,_xll.ohTrigger(RecalcTrigger,TriggerON)),NA())</f>
        <v>2.5491947388349701E-2</v>
      </c>
      <c r="H2884" s="49">
        <f>_xll.qlCalendarAdvance(IborCalendar,$H2883,B2884,"f",FALSE)</f>
        <v>59525</v>
      </c>
      <c r="I2884" s="49">
        <f>_xll.qlInterestRateIndexValueDate(Index1M,$H2884)</f>
        <v>59527</v>
      </c>
      <c r="J2884" s="52">
        <f>IFERROR(_xll.qlIndexFixing(Index1M,$H2884,TRUE,_xll.ohTrigger(RecalcTrigger,Trigger1M)),NA())</f>
        <v>2.6022717428823401E-2</v>
      </c>
      <c r="K2884" s="52">
        <f>IFERROR(_xll.qlIndexFixing(ONIndex1M,I2884,TRUE,_xll.ohTrigger(RecalcTrigger,Trigger1M)),NA())</f>
        <v>2.6001237902638863E-2</v>
      </c>
      <c r="L2884" s="52">
        <f>IFERROR(_xll.qlIndexFixing(Index3M,H2884,TRUE,_xll.ohTrigger(RecalcTrigger,Trigger3M)),NA())</f>
        <v>2.7220245449572467E-2</v>
      </c>
      <c r="M2884" s="52">
        <f>IFERROR(_xll.qlIndexFixing(ONIndex3M,I2884,TRUE,_xll.ohTrigger(RecalcTrigger,Trigger3M)),NA())</f>
        <v>2.7142602445309194E-2</v>
      </c>
      <c r="N2884" s="52">
        <f>IFERROR(_xll.qlIndexFixing(Index6M,$H2884,TRUE,_xll.ohTrigger(RecalcTrigger,Trigger6M)),NA())</f>
        <v>2.8165818353509862E-2</v>
      </c>
      <c r="O2884" s="52">
        <f>IFERROR(_xll.qlIndexFixing(ONIndex6M,I2884,TRUE,_xll.ohTrigger(RecalcTrigger,Trigger6M)),NA())</f>
        <v>2.7992146328662315E-2</v>
      </c>
      <c r="P2884" s="52">
        <f>IFERROR(_xll.qlIndexFixing(Index1Y,$H2884,TRUE,_xll.ohTrigger(RecalcTrigger,Trigger1Y)),NA())</f>
        <v>2.9547279101001259E-2</v>
      </c>
      <c r="Q2884" s="52">
        <f>IFERROR(_xll.qlIndexFixing(ONIndex1Y,I2884,TRUE,_xll.ohTrigger(RecalcTrigger,Trigger1Y)),NA())</f>
        <v>2.9154067674951989E-2</v>
      </c>
    </row>
    <row r="2885" spans="2:17" x14ac:dyDescent="0.2">
      <c r="B2885" s="46" t="s">
        <v>51</v>
      </c>
      <c r="D2885" s="49">
        <f>_xll.qlCalendarAdvance(LocalCalendar,$D2884,B2885,"f",FALSE)</f>
        <v>59546</v>
      </c>
      <c r="E2885" s="49">
        <f>_xll.qlInterestRateIndexValueDate(IndexON,D2885)</f>
        <v>59546</v>
      </c>
      <c r="F2885" s="52">
        <f>IFERROR(_xll.qlIndexFixing(IndexON,D2885,TRUE,_xll.ohTrigger(RecalcTrigger,TriggerON)),NA())</f>
        <v>2.5491112422972861E-2</v>
      </c>
      <c r="H2885" s="49">
        <f>_xll.qlCalendarAdvance(IborCalendar,$H2884,B2885,"f",FALSE)</f>
        <v>59532</v>
      </c>
      <c r="I2885" s="49">
        <f>_xll.qlInterestRateIndexValueDate(Index1M,$H2885)</f>
        <v>59534</v>
      </c>
      <c r="J2885" s="52">
        <f>IFERROR(_xll.qlIndexFixing(Index1M,$H2885,TRUE,_xll.ohTrigger(RecalcTrigger,Trigger1M)),NA())</f>
        <v>2.6022800143817356E-2</v>
      </c>
      <c r="K2885" s="52">
        <f>IFERROR(_xll.qlIndexFixing(ONIndex1M,I2885,TRUE,_xll.ohTrigger(RecalcTrigger,Trigger1M)),NA())</f>
        <v>2.5998818587622541E-2</v>
      </c>
      <c r="L2885" s="52">
        <f>IFERROR(_xll.qlIndexFixing(Index3M,H2885,TRUE,_xll.ohTrigger(RecalcTrigger,Trigger3M)),NA())</f>
        <v>2.7219628725338618E-2</v>
      </c>
      <c r="M2885" s="52">
        <f>IFERROR(_xll.qlIndexFixing(ONIndex3M,I2885,TRUE,_xll.ohTrigger(RecalcTrigger,Trigger3M)),NA())</f>
        <v>2.714009265913031E-2</v>
      </c>
      <c r="N2885" s="52">
        <f>IFERROR(_xll.qlIndexFixing(Index6M,$H2885,TRUE,_xll.ohTrigger(RecalcTrigger,Trigger6M)),NA())</f>
        <v>2.8164307915977453E-2</v>
      </c>
      <c r="O2885" s="52">
        <f>IFERROR(_xll.qlIndexFixing(ONIndex6M,I2885,TRUE,_xll.ohTrigger(RecalcTrigger,Trigger6M)),NA())</f>
        <v>2.7989531263246104E-2</v>
      </c>
      <c r="P2885" s="52">
        <f>IFERROR(_xll.qlIndexFixing(Index1Y,$H2885,TRUE,_xll.ohTrigger(RecalcTrigger,Trigger1Y)),NA())</f>
        <v>2.9545921681687959E-2</v>
      </c>
      <c r="Q2885" s="52">
        <f>IFERROR(_xll.qlIndexFixing(ONIndex1Y,I2885,TRUE,_xll.ohTrigger(RecalcTrigger,Trigger1Y)),NA())</f>
        <v>2.9151344471944896E-2</v>
      </c>
    </row>
    <row r="2886" spans="2:17" x14ac:dyDescent="0.2">
      <c r="B2886" s="46" t="s">
        <v>51</v>
      </c>
      <c r="D2886" s="49">
        <f>_xll.qlCalendarAdvance(LocalCalendar,$D2885,B2886,"f",FALSE)</f>
        <v>59553</v>
      </c>
      <c r="E2886" s="49">
        <f>_xll.qlInterestRateIndexValueDate(IndexON,D2886)</f>
        <v>59553</v>
      </c>
      <c r="F2886" s="52">
        <f>IFERROR(_xll.qlIndexFixing(IndexON,D2886,TRUE,_xll.ohTrigger(RecalcTrigger,TriggerON)),NA())</f>
        <v>2.5490283922824375E-2</v>
      </c>
      <c r="H2886" s="49">
        <f>_xll.qlCalendarAdvance(IborCalendar,$H2885,B2886,"f",FALSE)</f>
        <v>59539</v>
      </c>
      <c r="I2886" s="49">
        <f>_xll.qlInterestRateIndexValueDate(Index1M,$H2886)</f>
        <v>59541</v>
      </c>
      <c r="J2886" s="52">
        <f>IFERROR(_xll.qlIndexFixing(Index1M,$H2886,TRUE,_xll.ohTrigger(RecalcTrigger,Trigger1M)),NA())</f>
        <v>2.6019581229510248E-2</v>
      </c>
      <c r="K2886" s="52">
        <f>IFERROR(_xll.qlIndexFixing(ONIndex1M,I2886,TRUE,_xll.ohTrigger(RecalcTrigger,Trigger1M)),NA())</f>
        <v>2.5996410076585263E-2</v>
      </c>
      <c r="L2886" s="52">
        <f>IFERROR(_xll.qlIndexFixing(Index3M,H2886,TRUE,_xll.ohTrigger(RecalcTrigger,Trigger3M)),NA())</f>
        <v>2.7217185708835245E-2</v>
      </c>
      <c r="M2886" s="52">
        <f>IFERROR(_xll.qlIndexFixing(ONIndex3M,I2886,TRUE,_xll.ohTrigger(RecalcTrigger,Trigger3M)),NA())</f>
        <v>2.7137593737887045E-2</v>
      </c>
      <c r="N2886" s="52">
        <f>IFERROR(_xll.qlIndexFixing(Index6M,$H2886,TRUE,_xll.ohTrigger(RecalcTrigger,Trigger6M)),NA())</f>
        <v>2.8161816245804945E-2</v>
      </c>
      <c r="O2886" s="52">
        <f>IFERROR(_xll.qlIndexFixing(ONIndex6M,I2886,TRUE,_xll.ohTrigger(RecalcTrigger,Trigger6M)),NA())</f>
        <v>2.7986927026919517E-2</v>
      </c>
      <c r="P2886" s="52">
        <f>IFERROR(_xll.qlIndexFixing(Index1Y,$H2886,TRUE,_xll.ohTrigger(RecalcTrigger,Trigger1Y)),NA())</f>
        <v>2.9544577918182258E-2</v>
      </c>
      <c r="Q2886" s="52">
        <f>IFERROR(_xll.qlIndexFixing(ONIndex1Y,I2886,TRUE,_xll.ohTrigger(RecalcTrigger,Trigger1Y)),NA())</f>
        <v>2.9148633036655269E-2</v>
      </c>
    </row>
    <row r="2887" spans="2:17" x14ac:dyDescent="0.2">
      <c r="B2887" s="46" t="s">
        <v>51</v>
      </c>
      <c r="D2887" s="49">
        <f>_xll.qlCalendarAdvance(LocalCalendar,$D2886,B2887,"f",FALSE)</f>
        <v>59560</v>
      </c>
      <c r="E2887" s="49">
        <f>_xll.qlInterestRateIndexValueDate(IndexON,D2887)</f>
        <v>59560</v>
      </c>
      <c r="F2887" s="52">
        <f>IFERROR(_xll.qlIndexFixing(IndexON,D2887,TRUE,_xll.ohTrigger(RecalcTrigger,TriggerON)),NA())</f>
        <v>2.5489461888303921E-2</v>
      </c>
      <c r="H2887" s="49">
        <f>_xll.qlCalendarAdvance(IborCalendar,$H2886,B2887,"f",FALSE)</f>
        <v>59546</v>
      </c>
      <c r="I2887" s="49">
        <f>_xll.qlInterestRateIndexValueDate(Index1M,$H2887)</f>
        <v>59548</v>
      </c>
      <c r="J2887" s="52">
        <f>IFERROR(_xll.qlIndexFixing(Index1M,$H2887,TRUE,_xll.ohTrigger(RecalcTrigger,Trigger1M)),NA())</f>
        <v>2.6018031475623739E-2</v>
      </c>
      <c r="K2887" s="52">
        <f>IFERROR(_xll.qlIndexFixing(ONIndex1M,I2887,TRUE,_xll.ohTrigger(RecalcTrigger,Trigger1M)),NA())</f>
        <v>2.5995665826810122E-2</v>
      </c>
      <c r="L2887" s="52">
        <f>IFERROR(_xll.qlIndexFixing(Index3M,H2887,TRUE,_xll.ohTrigger(RecalcTrigger,Trigger3M)),NA())</f>
        <v>2.7215674345820062E-2</v>
      </c>
      <c r="M2887" s="52">
        <f>IFERROR(_xll.qlIndexFixing(ONIndex3M,I2887,TRUE,_xll.ohTrigger(RecalcTrigger,Trigger3M)),NA())</f>
        <v>2.7136926599795608E-2</v>
      </c>
      <c r="N2887" s="52">
        <f>IFERROR(_xll.qlIndexFixing(Index6M,$H2887,TRUE,_xll.ohTrigger(RecalcTrigger,Trigger6M)),NA())</f>
        <v>2.8160329772820906E-2</v>
      </c>
      <c r="O2887" s="52">
        <f>IFERROR(_xll.qlIndexFixing(ONIndex6M,I2887,TRUE,_xll.ohTrigger(RecalcTrigger,Trigger6M)),NA())</f>
        <v>2.798627834974754E-2</v>
      </c>
      <c r="P2887" s="52">
        <f>IFERROR(_xll.qlIndexFixing(Index1Y,$H2887,TRUE,_xll.ohTrigger(RecalcTrigger,Trigger1Y)),NA())</f>
        <v>2.9543247810429055E-2</v>
      </c>
      <c r="Q2887" s="52">
        <f>IFERROR(_xll.qlIndexFixing(ONIndex1Y,I2887,TRUE,_xll.ohTrigger(RecalcTrigger,Trigger1Y)),NA())</f>
        <v>2.9148060363000106E-2</v>
      </c>
    </row>
    <row r="2888" spans="2:17" x14ac:dyDescent="0.2">
      <c r="B2888" s="46" t="s">
        <v>51</v>
      </c>
      <c r="D2888" s="49">
        <f>_xll.qlCalendarAdvance(LocalCalendar,$D2887,B2888,"f",FALSE)</f>
        <v>59567</v>
      </c>
      <c r="E2888" s="49">
        <f>_xll.qlInterestRateIndexValueDate(IndexON,D2888)</f>
        <v>59567</v>
      </c>
      <c r="F2888" s="52">
        <f>IFERROR(_xll.qlIndexFixing(IndexON,D2888,TRUE,_xll.ohTrigger(RecalcTrigger,TriggerON)),NA())</f>
        <v>2.5488646319011821E-2</v>
      </c>
      <c r="H2888" s="49">
        <f>_xll.qlCalendarAdvance(IborCalendar,$H2887,B2888,"f",FALSE)</f>
        <v>59553</v>
      </c>
      <c r="I2888" s="49">
        <f>_xll.qlInterestRateIndexValueDate(Index1M,$H2888)</f>
        <v>59555</v>
      </c>
      <c r="J2888" s="52">
        <f>IFERROR(_xll.qlIndexFixing(Index1M,$H2888,TRUE,_xll.ohTrigger(RecalcTrigger,Trigger1M)),NA())</f>
        <v>2.6017324646362971E-2</v>
      </c>
      <c r="K2888" s="52">
        <f>IFERROR(_xll.qlIndexFixing(ONIndex1M,I2888,TRUE,_xll.ohTrigger(RecalcTrigger,Trigger1M)),NA())</f>
        <v>2.5993280211018543E-2</v>
      </c>
      <c r="L2888" s="52">
        <f>IFERROR(_xll.qlIndexFixing(Index3M,H2888,TRUE,_xll.ohTrigger(RecalcTrigger,Trigger3M)),NA())</f>
        <v>2.7214175321023326E-2</v>
      </c>
      <c r="M2888" s="52">
        <f>IFERROR(_xll.qlIndexFixing(ONIndex3M,I2888,TRUE,_xll.ohTrigger(RecalcTrigger,Trigger3M)),NA())</f>
        <v>2.7134450680339484E-2</v>
      </c>
      <c r="N2888" s="52">
        <f>IFERROR(_xll.qlIndexFixing(Index6M,$H2888,TRUE,_xll.ohTrigger(RecalcTrigger,Trigger6M)),NA())</f>
        <v>2.8158855665018013E-2</v>
      </c>
      <c r="O2888" s="52">
        <f>IFERROR(_xll.qlIndexFixing(ONIndex6M,I2888,TRUE,_xll.ohTrigger(RecalcTrigger,Trigger6M)),NA())</f>
        <v>2.7983697012876618E-2</v>
      </c>
      <c r="P2888" s="52">
        <f>IFERROR(_xll.qlIndexFixing(Index1Y,$H2888,TRUE,_xll.ohTrigger(RecalcTrigger,Trigger1Y)),NA())</f>
        <v>2.9543046538714809E-2</v>
      </c>
      <c r="Q2888" s="52">
        <f>IFERROR(_xll.qlIndexFixing(ONIndex1Y,I2888,TRUE,_xll.ohTrigger(RecalcTrigger,Trigger1Y)),NA())</f>
        <v>2.9145373815602227E-2</v>
      </c>
    </row>
    <row r="2889" spans="2:17" x14ac:dyDescent="0.2">
      <c r="B2889" s="46" t="s">
        <v>51</v>
      </c>
      <c r="D2889" s="49">
        <f>_xll.qlCalendarAdvance(LocalCalendar,$D2888,B2889,"f",FALSE)</f>
        <v>59574</v>
      </c>
      <c r="E2889" s="49">
        <f>_xll.qlInterestRateIndexValueDate(IndexON,D2889)</f>
        <v>59574</v>
      </c>
      <c r="F2889" s="52">
        <f>IFERROR(_xll.qlIndexFixing(IndexON,D2889,TRUE,_xll.ohTrigger(RecalcTrigger,TriggerON)),NA())</f>
        <v>2.5487837215347753E-2</v>
      </c>
      <c r="H2889" s="49">
        <f>_xll.qlCalendarAdvance(IborCalendar,$H2888,B2889,"f",FALSE)</f>
        <v>59560</v>
      </c>
      <c r="I2889" s="49">
        <f>_xll.qlInterestRateIndexValueDate(Index1M,$H2889)</f>
        <v>59562</v>
      </c>
      <c r="J2889" s="52">
        <f>IFERROR(_xll.qlIndexFixing(Index1M,$H2889,TRUE,_xll.ohTrigger(RecalcTrigger,Trigger1M)),NA())</f>
        <v>2.6014968659354744E-2</v>
      </c>
      <c r="K2889" s="52">
        <f>IFERROR(_xll.qlIndexFixing(ONIndex1M,I2889,TRUE,_xll.ohTrigger(RecalcTrigger,Trigger1M)),NA())</f>
        <v>2.5991733586643306E-2</v>
      </c>
      <c r="L2889" s="52">
        <f>IFERROR(_xll.qlIndexFixing(Index3M,H2889,TRUE,_xll.ohTrigger(RecalcTrigger,Trigger3M)),NA())</f>
        <v>2.7212688634428162E-2</v>
      </c>
      <c r="M2889" s="52">
        <f>IFERROR(_xll.qlIndexFixing(ONIndex3M,I2889,TRUE,_xll.ohTrigger(RecalcTrigger,Trigger3M)),NA())</f>
        <v>2.713289753715209E-2</v>
      </c>
      <c r="N2889" s="52">
        <f>IFERROR(_xll.qlIndexFixing(Index6M,$H2889,TRUE,_xll.ohTrigger(RecalcTrigger,Trigger6M)),NA())</f>
        <v>2.8157393922370644E-2</v>
      </c>
      <c r="O2889" s="52">
        <f>IFERROR(_xll.qlIndexFixing(ONIndex6M,I2889,TRUE,_xll.ohTrigger(RecalcTrigger,Trigger6M)),NA())</f>
        <v>2.7982100297396784E-2</v>
      </c>
      <c r="P2889" s="52">
        <f>IFERROR(_xll.qlIndexFixing(Index1Y,$H2889,TRUE,_xll.ohTrigger(RecalcTrigger,Trigger1Y)),NA())</f>
        <v>2.9540628561966684E-2</v>
      </c>
      <c r="Q2889" s="52">
        <f>IFERROR(_xll.qlIndexFixing(ONIndex1Y,I2889,TRUE,_xll.ohTrigger(RecalcTrigger,Trigger1Y)),NA())</f>
        <v>2.914376409207442E-2</v>
      </c>
    </row>
    <row r="2890" spans="2:17" x14ac:dyDescent="0.2">
      <c r="B2890" s="46" t="s">
        <v>51</v>
      </c>
      <c r="D2890" s="49">
        <f>_xll.qlCalendarAdvance(LocalCalendar,$D2889,B2890,"f",FALSE)</f>
        <v>59581</v>
      </c>
      <c r="E2890" s="49">
        <f>_xll.qlInterestRateIndexValueDate(IndexON,D2890)</f>
        <v>59581</v>
      </c>
      <c r="F2890" s="52">
        <f>IFERROR(_xll.qlIndexFixing(IndexON,D2890,TRUE,_xll.ohTrigger(RecalcTrigger,TriggerON)),NA())</f>
        <v>2.548703457707191E-2</v>
      </c>
      <c r="H2890" s="49">
        <f>_xll.qlCalendarAdvance(IborCalendar,$H2889,B2890,"f",FALSE)</f>
        <v>59567</v>
      </c>
      <c r="I2890" s="49">
        <f>_xll.qlInterestRateIndexValueDate(Index1M,$H2890)</f>
        <v>59569</v>
      </c>
      <c r="J2890" s="52">
        <f>IFERROR(_xll.qlIndexFixing(Index1M,$H2890,TRUE,_xll.ohTrigger(RecalcTrigger,Trigger1M)),NA())</f>
        <v>2.6010959608222844E-2</v>
      </c>
      <c r="K2890" s="52">
        <f>IFERROR(_xll.qlIndexFixing(ONIndex1M,I2890,TRUE,_xll.ohTrigger(RecalcTrigger,Trigger1M)),NA())</f>
        <v>2.5990199167944539E-2</v>
      </c>
      <c r="L2890" s="52">
        <f>IFERROR(_xll.qlIndexFixing(Index3M,H2890,TRUE,_xll.ohTrigger(RecalcTrigger,Trigger3M)),NA())</f>
        <v>2.7210291248622179E-2</v>
      </c>
      <c r="M2890" s="52">
        <f>IFERROR(_xll.qlIndexFixing(ONIndex3M,I2890,TRUE,_xll.ohTrigger(RecalcTrigger,Trigger3M)),NA())</f>
        <v>2.7131356651040051E-2</v>
      </c>
      <c r="N2890" s="52">
        <f>IFERROR(_xll.qlIndexFixing(Index6M,$H2890,TRUE,_xll.ohTrigger(RecalcTrigger,Trigger6M)),NA())</f>
        <v>2.8155944544848335E-2</v>
      </c>
      <c r="O2890" s="52">
        <f>IFERROR(_xll.qlIndexFixing(ONIndex6M,I2890,TRUE,_xll.ohTrigger(RecalcTrigger,Trigger6M)),NA())</f>
        <v>2.7980515776242498E-2</v>
      </c>
      <c r="P2890" s="52">
        <f>IFERROR(_xll.qlIndexFixing(Index1Y,$H2890,TRUE,_xll.ohTrigger(RecalcTrigger,Trigger1Y)),NA())</f>
        <v>2.9539339421151008E-2</v>
      </c>
      <c r="Q2890" s="52">
        <f>IFERROR(_xll.qlIndexFixing(ONIndex1Y,I2890,TRUE,_xll.ohTrigger(RecalcTrigger,Trigger1Y)),NA())</f>
        <v>2.9142167626554638E-2</v>
      </c>
    </row>
    <row r="2891" spans="2:17" x14ac:dyDescent="0.2">
      <c r="B2891" s="46" t="s">
        <v>51</v>
      </c>
      <c r="D2891" s="49">
        <f>_xll.qlCalendarAdvance(LocalCalendar,$D2890,B2891,"f",FALSE)</f>
        <v>59588</v>
      </c>
      <c r="E2891" s="49">
        <f>_xll.qlInterestRateIndexValueDate(IndexON,D2891)</f>
        <v>59588</v>
      </c>
      <c r="F2891" s="52">
        <f>IFERROR(_xll.qlIndexFixing(IndexON,D2891,TRUE,_xll.ohTrigger(RecalcTrigger,TriggerON)),NA())</f>
        <v>2.5486238404184292E-2</v>
      </c>
      <c r="H2891" s="49">
        <f>_xll.qlCalendarAdvance(IborCalendar,$H2890,B2891,"f",FALSE)</f>
        <v>59574</v>
      </c>
      <c r="I2891" s="49">
        <f>_xll.qlInterestRateIndexValueDate(Index1M,$H2891)</f>
        <v>59576</v>
      </c>
      <c r="J2891" s="52">
        <f>IFERROR(_xll.qlIndexFixing(Index1M,$H2891,TRUE,_xll.ohTrigger(RecalcTrigger,Trigger1M)),NA())</f>
        <v>2.6009456481017282E-2</v>
      </c>
      <c r="K2891" s="52">
        <f>IFERROR(_xll.qlIndexFixing(ONIndex1M,I2891,TRUE,_xll.ohTrigger(RecalcTrigger,Trigger1M)),NA())</f>
        <v>2.598867695486895E-2</v>
      </c>
      <c r="L2891" s="52">
        <f>IFERROR(_xll.qlIndexFixing(Index3M,H2891,TRUE,_xll.ohTrigger(RecalcTrigger,Trigger3M)),NA())</f>
        <v>2.7208828467292411E-2</v>
      </c>
      <c r="M2891" s="52">
        <f>IFERROR(_xll.qlIndexFixing(ONIndex3M,I2891,TRUE,_xll.ohTrigger(RecalcTrigger,Trigger3M)),NA())</f>
        <v>2.7129828022030011E-2</v>
      </c>
      <c r="N2891" s="52">
        <f>IFERROR(_xll.qlIndexFixing(Index6M,$H2891,TRUE,_xll.ohTrigger(RecalcTrigger,Trigger6M)),NA())</f>
        <v>2.8154507532427677E-2</v>
      </c>
      <c r="O2891" s="52">
        <f>IFERROR(_xll.qlIndexFixing(ONIndex6M,I2891,TRUE,_xll.ohTrigger(RecalcTrigger,Trigger6M)),NA())</f>
        <v>2.7978943449467053E-2</v>
      </c>
      <c r="P2891" s="52">
        <f>IFERROR(_xll.qlIndexFixing(Index1Y,$H2891,TRUE,_xll.ohTrigger(RecalcTrigger,Trigger1Y)),NA())</f>
        <v>2.9538063935875897E-2</v>
      </c>
      <c r="Q2891" s="52">
        <f>IFERROR(_xll.qlIndexFixing(ONIndex1Y,I2891,TRUE,_xll.ohTrigger(RecalcTrigger,Trigger1Y)),NA())</f>
        <v>2.9140584419042881E-2</v>
      </c>
    </row>
    <row r="2892" spans="2:17" x14ac:dyDescent="0.2">
      <c r="B2892" s="46" t="s">
        <v>51</v>
      </c>
      <c r="D2892" s="49">
        <f>_xll.qlCalendarAdvance(LocalCalendar,$D2891,B2892,"f",FALSE)</f>
        <v>59595</v>
      </c>
      <c r="E2892" s="49">
        <f>_xll.qlInterestRateIndexValueDate(IndexON,D2892)</f>
        <v>59595</v>
      </c>
      <c r="F2892" s="52">
        <f>IFERROR(_xll.qlIndexFixing(IndexON,D2892,TRUE,_xll.ohTrigger(RecalcTrigger,TriggerON)),NA())</f>
        <v>2.5485448696764834E-2</v>
      </c>
      <c r="H2892" s="49">
        <f>_xll.qlCalendarAdvance(IborCalendar,$H2891,B2892,"f",FALSE)</f>
        <v>59581</v>
      </c>
      <c r="I2892" s="49">
        <f>_xll.qlInterestRateIndexValueDate(Index1M,$H2892)</f>
        <v>59583</v>
      </c>
      <c r="J2892" s="52">
        <f>IFERROR(_xll.qlIndexFixing(Index1M,$H2892,TRUE,_xll.ohTrigger(RecalcTrigger,Trigger1M)),NA())</f>
        <v>2.6007965581633333E-2</v>
      </c>
      <c r="K2892" s="52">
        <f>IFERROR(_xll.qlIndexFixing(ONIndex1M,I2892,TRUE,_xll.ohTrigger(RecalcTrigger,Trigger1M)),NA())</f>
        <v>2.5987997538825525E-2</v>
      </c>
      <c r="L2892" s="52">
        <f>IFERROR(_xll.qlIndexFixing(Index3M,H2892,TRUE,_xll.ohTrigger(RecalcTrigger,Trigger3M)),NA())</f>
        <v>2.7207378023189607E-2</v>
      </c>
      <c r="M2892" s="52">
        <f>IFERROR(_xll.qlIndexFixing(ONIndex3M,I2892,TRUE,_xll.ohTrigger(RecalcTrigger,Trigger3M)),NA())</f>
        <v>2.7129225966524562E-2</v>
      </c>
      <c r="N2892" s="52">
        <f>IFERROR(_xll.qlIndexFixing(Index6M,$H2892,TRUE,_xll.ohTrigger(RecalcTrigger,Trigger6M)),NA())</f>
        <v>2.8153082885080845E-2</v>
      </c>
      <c r="O2892" s="52">
        <f>IFERROR(_xll.qlIndexFixing(ONIndex6M,I2892,TRUE,_xll.ohTrigger(RecalcTrigger,Trigger6M)),NA())</f>
        <v>2.7978359483784576E-2</v>
      </c>
      <c r="P2892" s="52">
        <f>IFERROR(_xll.qlIndexFixing(Index1Y,$H2892,TRUE,_xll.ohTrigger(RecalcTrigger,Trigger1Y)),NA())</f>
        <v>2.9537920773606577E-2</v>
      </c>
      <c r="Q2892" s="52">
        <f>IFERROR(_xll.qlIndexFixing(ONIndex1Y,I2892,TRUE,_xll.ohTrigger(RecalcTrigger,Trigger1Y)),NA())</f>
        <v>2.9140082124670119E-2</v>
      </c>
    </row>
    <row r="2893" spans="2:17" x14ac:dyDescent="0.2">
      <c r="B2893" s="46" t="s">
        <v>51</v>
      </c>
      <c r="D2893" s="49">
        <f>_xll.qlCalendarAdvance(LocalCalendar,$D2892,B2893,"f",FALSE)</f>
        <v>59602</v>
      </c>
      <c r="E2893" s="49">
        <f>_xll.qlInterestRateIndexValueDate(IndexON,D2893)</f>
        <v>59602</v>
      </c>
      <c r="F2893" s="52">
        <f>IFERROR(_xll.qlIndexFixing(IndexON,D2893,TRUE,_xll.ohTrigger(RecalcTrigger,TriggerON)),NA())</f>
        <v>2.5484665454893474E-2</v>
      </c>
      <c r="H2893" s="49">
        <f>_xll.qlCalendarAdvance(IborCalendar,$H2892,B2893,"f",FALSE)</f>
        <v>59588</v>
      </c>
      <c r="I2893" s="49">
        <f>_xll.qlInterestRateIndexValueDate(Index1M,$H2893)</f>
        <v>59590</v>
      </c>
      <c r="J2893" s="52">
        <f>IFERROR(_xll.qlIndexFixing(Index1M,$H2893,TRUE,_xll.ohTrigger(RecalcTrigger,Trigger1M)),NA())</f>
        <v>2.6006486910068141E-2</v>
      </c>
      <c r="K2893" s="52">
        <f>IFERROR(_xll.qlIndexFixing(ONIndex1M,I2893,TRUE,_xll.ohTrigger(RecalcTrigger,Trigger1M)),NA())</f>
        <v>2.5985669145507373E-2</v>
      </c>
      <c r="L2893" s="52">
        <f>IFERROR(_xll.qlIndexFixing(Index3M,H2893,TRUE,_xll.ohTrigger(RecalcTrigger,Trigger3M)),NA())</f>
        <v>2.7205939916304794E-2</v>
      </c>
      <c r="M2893" s="52">
        <f>IFERROR(_xll.qlIndexFixing(ONIndex3M,I2893,TRUE,_xll.ohTrigger(RecalcTrigger,Trigger3M)),NA())</f>
        <v>2.7126807535156061E-2</v>
      </c>
      <c r="N2893" s="52">
        <f>IFERROR(_xll.qlIndexFixing(Index6M,$H2893,TRUE,_xll.ohTrigger(RecalcTrigger,Trigger6M)),NA())</f>
        <v>2.8151670602782664E-2</v>
      </c>
      <c r="O2893" s="52">
        <f>IFERROR(_xll.qlIndexFixing(ONIndex6M,I2893,TRUE,_xll.ohTrigger(RecalcTrigger,Trigger6M)),NA())</f>
        <v>2.7975835378919456E-2</v>
      </c>
      <c r="P2893" s="52">
        <f>IFERROR(_xll.qlIndexFixing(Index1Y,$H2893,TRUE,_xll.ohTrigger(RecalcTrigger,Trigger1Y)),NA())</f>
        <v>2.9535553931741333E-2</v>
      </c>
      <c r="Q2893" s="52">
        <f>IFERROR(_xll.qlIndexFixing(ONIndex1Y,I2893,TRUE,_xll.ohTrigger(RecalcTrigger,Trigger1Y)),NA())</f>
        <v>2.9137457778043441E-2</v>
      </c>
    </row>
    <row r="2894" spans="2:17" x14ac:dyDescent="0.2">
      <c r="B2894" s="46" t="s">
        <v>51</v>
      </c>
      <c r="D2894" s="49">
        <f>_xll.qlCalendarAdvance(LocalCalendar,$D2893,B2894,"f",FALSE)</f>
        <v>59609</v>
      </c>
      <c r="E2894" s="49">
        <f>_xll.qlInterestRateIndexValueDate(IndexON,D2894)</f>
        <v>59609</v>
      </c>
      <c r="F2894" s="52">
        <f>IFERROR(_xll.qlIndexFixing(IndexON,D2894,TRUE,_xll.ohTrigger(RecalcTrigger,TriggerON)),NA())</f>
        <v>2.5483888678330402E-2</v>
      </c>
      <c r="H2894" s="49">
        <f>_xll.qlCalendarAdvance(IborCalendar,$H2893,B2894,"f",FALSE)</f>
        <v>59595</v>
      </c>
      <c r="I2894" s="49">
        <f>_xll.qlInterestRateIndexValueDate(Index1M,$H2894)</f>
        <v>59597</v>
      </c>
      <c r="J2894" s="52">
        <f>IFERROR(_xll.qlIndexFixing(Index1M,$H2894,TRUE,_xll.ohTrigger(RecalcTrigger,Trigger1M)),NA())</f>
        <v>2.6007525652287294E-2</v>
      </c>
      <c r="K2894" s="52">
        <f>IFERROR(_xll.qlIndexFixing(ONIndex1M,I2894,TRUE,_xll.ohTrigger(RecalcTrigger,Trigger1M)),NA())</f>
        <v>2.5984183549274675E-2</v>
      </c>
      <c r="L2894" s="52">
        <f>IFERROR(_xll.qlIndexFixing(Index3M,H2894,TRUE,_xll.ohTrigger(RecalcTrigger,Trigger3M)),NA())</f>
        <v>2.7209145988698766E-2</v>
      </c>
      <c r="M2894" s="52">
        <f>IFERROR(_xll.qlIndexFixing(ONIndex3M,I2894,TRUE,_xll.ohTrigger(RecalcTrigger,Trigger3M)),NA())</f>
        <v>2.7125315677318795E-2</v>
      </c>
      <c r="N2894" s="52">
        <f>IFERROR(_xll.qlIndexFixing(Index6M,$H2894,TRUE,_xll.ohTrigger(RecalcTrigger,Trigger6M)),NA())</f>
        <v>2.8155270788339376E-2</v>
      </c>
      <c r="O2894" s="52">
        <f>IFERROR(_xll.qlIndexFixing(ONIndex6M,I2894,TRUE,_xll.ohTrigger(RecalcTrigger,Trigger6M)),NA())</f>
        <v>2.7974299635120659E-2</v>
      </c>
      <c r="P2894" s="52">
        <f>IFERROR(_xll.qlIndexFixing(Index1Y,$H2894,TRUE,_xll.ohTrigger(RecalcTrigger,Trigger1Y)),NA())</f>
        <v>2.9534319412779508E-2</v>
      </c>
      <c r="Q2894" s="52">
        <f>IFERROR(_xll.qlIndexFixing(ONIndex1Y,I2894,TRUE,_xll.ohTrigger(RecalcTrigger,Trigger1Y)),NA())</f>
        <v>2.9135914344475822E-2</v>
      </c>
    </row>
    <row r="2895" spans="2:17" x14ac:dyDescent="0.2">
      <c r="B2895" s="46" t="s">
        <v>51</v>
      </c>
      <c r="D2895" s="49">
        <f>_xll.qlCalendarAdvance(LocalCalendar,$D2894,B2895,"f",FALSE)</f>
        <v>59616</v>
      </c>
      <c r="E2895" s="49">
        <f>_xll.qlInterestRateIndexValueDate(IndexON,D2895)</f>
        <v>59616</v>
      </c>
      <c r="F2895" s="52">
        <f>IFERROR(_xll.qlIndexFixing(IndexON,D2895,TRUE,_xll.ohTrigger(RecalcTrigger,TriggerON)),NA())</f>
        <v>2.5483118367155555E-2</v>
      </c>
      <c r="H2895" s="49">
        <f>_xll.qlCalendarAdvance(IborCalendar,$H2894,B2895,"f",FALSE)</f>
        <v>59602</v>
      </c>
      <c r="I2895" s="49">
        <f>_xll.qlInterestRateIndexValueDate(Index1M,$H2895)</f>
        <v>59604</v>
      </c>
      <c r="J2895" s="52">
        <f>IFERROR(_xll.qlIndexFixing(Index1M,$H2895,TRUE,_xll.ohTrigger(RecalcTrigger,Trigger1M)),NA())</f>
        <v>2.6006073742304087E-2</v>
      </c>
      <c r="K2895" s="52">
        <f>IFERROR(_xll.qlIndexFixing(ONIndex1M,I2895,TRUE,_xll.ohTrigger(RecalcTrigger,Trigger1M)),NA())</f>
        <v>2.5982710158665157E-2</v>
      </c>
      <c r="L2895" s="52">
        <f>IFERROR(_xll.qlIndexFixing(Index3M,H2895,TRUE,_xll.ohTrigger(RecalcTrigger,Trigger3M)),NA())</f>
        <v>2.7207736431655763E-2</v>
      </c>
      <c r="M2895" s="52">
        <f>IFERROR(_xll.qlIndexFixing(ONIndex3M,I2895,TRUE,_xll.ohTrigger(RecalcTrigger,Trigger3M)),NA())</f>
        <v>2.7123836076530239E-2</v>
      </c>
      <c r="N2895" s="52">
        <f>IFERROR(_xll.qlIndexFixing(Index6M,$H2895,TRUE,_xll.ohTrigger(RecalcTrigger,Trigger6M)),NA())</f>
        <v>2.8152886066261679E-2</v>
      </c>
      <c r="O2895" s="52">
        <f>IFERROR(_xll.qlIndexFixing(ONIndex6M,I2895,TRUE,_xll.ohTrigger(RecalcTrigger,Trigger6M)),NA())</f>
        <v>2.7972776085753992E-2</v>
      </c>
      <c r="P2895" s="52">
        <f>IFERROR(_xll.qlIndexFixing(Index1Y,$H2895,TRUE,_xll.ohTrigger(RecalcTrigger,Trigger1Y)),NA())</f>
        <v>2.9533098549155035E-2</v>
      </c>
      <c r="Q2895" s="52">
        <f>IFERROR(_xll.qlIndexFixing(ONIndex1Y,I2895,TRUE,_xll.ohTrigger(RecalcTrigger,Trigger1Y)),NA())</f>
        <v>2.9134384168996164E-2</v>
      </c>
    </row>
    <row r="2896" spans="2:17" x14ac:dyDescent="0.2">
      <c r="B2896" s="46" t="s">
        <v>51</v>
      </c>
      <c r="D2896" s="49">
        <f>_xll.qlCalendarAdvance(LocalCalendar,$D2895,B2896,"f",FALSE)</f>
        <v>59623</v>
      </c>
      <c r="E2896" s="49">
        <f>_xll.qlInterestRateIndexValueDate(IndexON,D2896)</f>
        <v>59623</v>
      </c>
      <c r="F2896" s="52">
        <f>IFERROR(_xll.qlIndexFixing(IndexON,D2896,TRUE,_xll.ohTrigger(RecalcTrigger,TriggerON)),NA())</f>
        <v>2.5482354521608741E-2</v>
      </c>
      <c r="H2896" s="49">
        <f>_xll.qlCalendarAdvance(IborCalendar,$H2895,B2896,"f",FALSE)</f>
        <v>59609</v>
      </c>
      <c r="I2896" s="49">
        <f>_xll.qlInterestRateIndexValueDate(Index1M,$H2896)</f>
        <v>59611</v>
      </c>
      <c r="J2896" s="52">
        <f>IFERROR(_xll.qlIndexFixing(Index1M,$H2896,TRUE,_xll.ohTrigger(RecalcTrigger,Trigger1M)),NA())</f>
        <v>2.6005470890296256E-2</v>
      </c>
      <c r="K2896" s="52">
        <f>IFERROR(_xll.qlIndexFixing(ONIndex1M,I2896,TRUE,_xll.ohTrigger(RecalcTrigger,Trigger1M)),NA())</f>
        <v>2.5981248973705462E-2</v>
      </c>
      <c r="L2896" s="52">
        <f>IFERROR(_xll.qlIndexFixing(Index3M,H2896,TRUE,_xll.ohTrigger(RecalcTrigger,Trigger3M)),NA())</f>
        <v>2.7206339216460308E-2</v>
      </c>
      <c r="M2896" s="52">
        <f>IFERROR(_xll.qlIndexFixing(ONIndex3M,I2896,TRUE,_xll.ohTrigger(RecalcTrigger,Trigger3M)),NA())</f>
        <v>2.7122368732843682E-2</v>
      </c>
      <c r="N2896" s="52">
        <f>IFERROR(_xll.qlIndexFixing(Index6M,$H2896,TRUE,_xll.ohTrigger(RecalcTrigger,Trigger6M)),NA())</f>
        <v>2.8151513985736804E-2</v>
      </c>
      <c r="O2896" s="52">
        <f>IFERROR(_xll.qlIndexFixing(ONIndex6M,I2896,TRUE,_xll.ohTrigger(RecalcTrigger,Trigger6M)),NA())</f>
        <v>2.7971264730659584E-2</v>
      </c>
      <c r="P2896" s="52">
        <f>IFERROR(_xll.qlIndexFixing(Index1Y,$H2896,TRUE,_xll.ohTrigger(RecalcTrigger,Trigger1Y)),NA())</f>
        <v>2.9531891340818031E-2</v>
      </c>
      <c r="Q2896" s="52">
        <f>IFERROR(_xll.qlIndexFixing(ONIndex1Y,I2896,TRUE,_xll.ohTrigger(RecalcTrigger,Trigger1Y)),NA())</f>
        <v>2.9132867251497885E-2</v>
      </c>
    </row>
    <row r="2897" spans="2:17" x14ac:dyDescent="0.2">
      <c r="B2897" s="46" t="s">
        <v>51</v>
      </c>
      <c r="D2897" s="49">
        <f>_xll.qlCalendarAdvance(LocalCalendar,$D2896,B2897,"f",FALSE)</f>
        <v>59630</v>
      </c>
      <c r="E2897" s="49">
        <f>_xll.qlInterestRateIndexValueDate(IndexON,D2897)</f>
        <v>59630</v>
      </c>
      <c r="F2897" s="52">
        <f>IFERROR(_xll.qlIndexFixing(IndexON,D2897,TRUE,_xll.ohTrigger(RecalcTrigger,TriggerON)),NA())</f>
        <v>2.5481597141370216E-2</v>
      </c>
      <c r="H2897" s="49">
        <f>_xll.qlCalendarAdvance(IborCalendar,$H2896,B2897,"f",FALSE)</f>
        <v>59616</v>
      </c>
      <c r="I2897" s="49">
        <f>_xll.qlInterestRateIndexValueDate(Index1M,$H2897)</f>
        <v>59618</v>
      </c>
      <c r="J2897" s="52">
        <f>IFERROR(_xll.qlIndexFixing(Index1M,$H2897,TRUE,_xll.ohTrigger(RecalcTrigger,Trigger1M)),NA())</f>
        <v>2.600320661374371E-2</v>
      </c>
      <c r="K2897" s="52">
        <f>IFERROR(_xll.qlIndexFixing(ONIndex1M,I2897,TRUE,_xll.ohTrigger(RecalcTrigger,Trigger1M)),NA())</f>
        <v>2.597979999428901E-2</v>
      </c>
      <c r="L2897" s="52">
        <f>IFERROR(_xll.qlIndexFixing(Index3M,H2897,TRUE,_xll.ohTrigger(RecalcTrigger,Trigger3M)),NA())</f>
        <v>2.7204954343095385E-2</v>
      </c>
      <c r="M2897" s="52">
        <f>IFERROR(_xll.qlIndexFixing(ONIndex3M,I2897,TRUE,_xll.ohTrigger(RecalcTrigger,Trigger3M)),NA())</f>
        <v>2.7120913646205835E-2</v>
      </c>
      <c r="N2897" s="52">
        <f>IFERROR(_xll.qlIndexFixing(Index6M,$H2897,TRUE,_xll.ohTrigger(RecalcTrigger,Trigger6M)),NA())</f>
        <v>2.8150154274011106E-2</v>
      </c>
      <c r="O2897" s="52">
        <f>IFERROR(_xll.qlIndexFixing(ONIndex6M,I2897,TRUE,_xll.ohTrigger(RecalcTrigger,Trigger6M)),NA())</f>
        <v>2.7969765569970662E-2</v>
      </c>
      <c r="P2897" s="52">
        <f>IFERROR(_xll.qlIndexFixing(Index1Y,$H2897,TRUE,_xll.ohTrigger(RecalcTrigger,Trigger1Y)),NA())</f>
        <v>2.9530697787720151E-2</v>
      </c>
      <c r="Q2897" s="52">
        <f>IFERROR(_xll.qlIndexFixing(ONIndex1Y,I2897,TRUE,_xll.ohTrigger(RecalcTrigger,Trigger1Y)),NA())</f>
        <v>2.9131363591980985E-2</v>
      </c>
    </row>
    <row r="2898" spans="2:17" x14ac:dyDescent="0.2">
      <c r="B2898" s="46" t="s">
        <v>51</v>
      </c>
      <c r="D2898" s="49">
        <f>_xll.qlCalendarAdvance(LocalCalendar,$D2897,B2898,"f",FALSE)</f>
        <v>59637</v>
      </c>
      <c r="E2898" s="49">
        <f>_xll.qlInterestRateIndexValueDate(IndexON,D2898)</f>
        <v>59637</v>
      </c>
      <c r="F2898" s="52">
        <f>IFERROR(_xll.qlIndexFixing(IndexON,D2898,TRUE,_xll.ohTrigger(RecalcTrigger,TriggerON)),NA())</f>
        <v>2.5480846226599851E-2</v>
      </c>
      <c r="H2898" s="49">
        <f>_xll.qlCalendarAdvance(IborCalendar,$H2897,B2898,"f",FALSE)</f>
        <v>59623</v>
      </c>
      <c r="I2898" s="49">
        <f>_xll.qlInterestRateIndexValueDate(Index1M,$H2898)</f>
        <v>59625</v>
      </c>
      <c r="J2898" s="52">
        <f>IFERROR(_xll.qlIndexFixing(Index1M,$H2898,TRUE,_xll.ohTrigger(RecalcTrigger,Trigger1M)),NA())</f>
        <v>2.6001791395148494E-2</v>
      </c>
      <c r="K2898" s="52">
        <f>IFERROR(_xll.qlIndexFixing(ONIndex1M,I2898,TRUE,_xll.ohTrigger(RecalcTrigger,Trigger1M)),NA())</f>
        <v>2.5978363220575673E-2</v>
      </c>
      <c r="L2898" s="52">
        <f>IFERROR(_xll.qlIndexFixing(Index3M,H2898,TRUE,_xll.ohTrigger(RecalcTrigger,Trigger3M)),NA())</f>
        <v>2.7200793025394677E-2</v>
      </c>
      <c r="M2898" s="52">
        <f>IFERROR(_xll.qlIndexFixing(ONIndex3M,I2898,TRUE,_xll.ohTrigger(RecalcTrigger,Trigger3M)),NA())</f>
        <v>2.7119470816643343E-2</v>
      </c>
      <c r="N2898" s="52">
        <f>IFERROR(_xll.qlIndexFixing(Index6M,$H2898,TRUE,_xll.ohTrigger(RecalcTrigger,Trigger6M)),NA())</f>
        <v>2.8145797542488516E-2</v>
      </c>
      <c r="O2898" s="52">
        <f>IFERROR(_xll.qlIndexFixing(ONIndex6M,I2898,TRUE,_xll.ohTrigger(RecalcTrigger,Trigger6M)),NA())</f>
        <v>2.7968278603553998E-2</v>
      </c>
      <c r="P2898" s="52">
        <f>IFERROR(_xll.qlIndexFixing(Index1Y,$H2898,TRUE,_xll.ohTrigger(RecalcTrigger,Trigger1Y)),NA())</f>
        <v>2.9529517889811511E-2</v>
      </c>
      <c r="Q2898" s="52">
        <f>IFERROR(_xll.qlIndexFixing(ONIndex1Y,I2898,TRUE,_xll.ohTrigger(RecalcTrigger,Trigger1Y)),NA())</f>
        <v>2.9129873190472111E-2</v>
      </c>
    </row>
    <row r="2899" spans="2:17" x14ac:dyDescent="0.2">
      <c r="B2899" s="46" t="s">
        <v>51</v>
      </c>
      <c r="D2899" s="49">
        <f>_xll.qlCalendarAdvance(LocalCalendar,$D2898,B2899,"f",FALSE)</f>
        <v>59644</v>
      </c>
      <c r="E2899" s="49">
        <f>_xll.qlInterestRateIndexValueDate(IndexON,D2899)</f>
        <v>59644</v>
      </c>
      <c r="F2899" s="52">
        <f>IFERROR(_xll.qlIndexFixing(IndexON,D2899,TRUE,_xll.ohTrigger(RecalcTrigger,TriggerON)),NA())</f>
        <v>2.5480101777217712E-2</v>
      </c>
      <c r="H2899" s="49">
        <f>_xll.qlCalendarAdvance(IborCalendar,$H2898,B2899,"f",FALSE)</f>
        <v>59630</v>
      </c>
      <c r="I2899" s="49">
        <f>_xll.qlInterestRateIndexValueDate(Index1M,$H2899)</f>
        <v>59632</v>
      </c>
      <c r="J2899" s="52">
        <f>IFERROR(_xll.qlIndexFixing(Index1M,$H2899,TRUE,_xll.ohTrigger(RecalcTrigger,Trigger1M)),NA())</f>
        <v>2.6001227549192762E-2</v>
      </c>
      <c r="K2899" s="52">
        <f>IFERROR(_xll.qlIndexFixing(ONIndex1M,I2899,TRUE,_xll.ohTrigger(RecalcTrigger,Trigger1M)),NA())</f>
        <v>2.5976938652405579E-2</v>
      </c>
      <c r="L2899" s="52">
        <f>IFERROR(_xll.qlIndexFixing(Index3M,H2899,TRUE,_xll.ohTrigger(RecalcTrigger,Trigger3M)),NA())</f>
        <v>2.719943049880642E-2</v>
      </c>
      <c r="M2899" s="52">
        <f>IFERROR(_xll.qlIndexFixing(ONIndex3M,I2899,TRUE,_xll.ohTrigger(RecalcTrigger,Trigger3M)),NA())</f>
        <v>2.7118040244156205E-2</v>
      </c>
      <c r="N2899" s="52">
        <f>IFERROR(_xll.qlIndexFixing(Index6M,$H2899,TRUE,_xll.ohTrigger(RecalcTrigger,Trigger6M)),NA())</f>
        <v>2.8148476119500193E-2</v>
      </c>
      <c r="O2899" s="52">
        <f>IFERROR(_xll.qlIndexFixing(ONIndex6M,I2899,TRUE,_xll.ohTrigger(RecalcTrigger,Trigger6M)),NA())</f>
        <v>2.7966803831542819E-2</v>
      </c>
      <c r="P2899" s="52">
        <f>IFERROR(_xll.qlIndexFixing(Index1Y,$H2899,TRUE,_xll.ohTrigger(RecalcTrigger,Trigger1Y)),NA())</f>
        <v>2.9529476459646108E-2</v>
      </c>
      <c r="Q2899" s="52">
        <f>IFERROR(_xll.qlIndexFixing(ONIndex1Y,I2899,TRUE,_xll.ohTrigger(RecalcTrigger,Trigger1Y)),NA())</f>
        <v>2.9128396046944616E-2</v>
      </c>
    </row>
    <row r="2900" spans="2:17" x14ac:dyDescent="0.2">
      <c r="B2900" s="46" t="s">
        <v>51</v>
      </c>
      <c r="D2900" s="49">
        <f>_xll.qlCalendarAdvance(LocalCalendar,$D2899,B2900,"f",FALSE)</f>
        <v>59651</v>
      </c>
      <c r="E2900" s="49">
        <f>_xll.qlInterestRateIndexValueDate(IndexON,D2900)</f>
        <v>59651</v>
      </c>
      <c r="F2900" s="52">
        <f>IFERROR(_xll.qlIndexFixing(IndexON,D2900,TRUE,_xll.ohTrigger(RecalcTrigger,TriggerON)),NA())</f>
        <v>2.5479363793383669E-2</v>
      </c>
      <c r="H2900" s="49">
        <f>_xll.qlCalendarAdvance(IborCalendar,$H2899,B2900,"f",FALSE)</f>
        <v>59637</v>
      </c>
      <c r="I2900" s="49">
        <f>_xll.qlInterestRateIndexValueDate(Index1M,$H2900)</f>
        <v>59643</v>
      </c>
      <c r="J2900" s="52">
        <f>IFERROR(_xll.qlIndexFixing(Index1M,$H2900,TRUE,_xll.ohTrigger(RecalcTrigger,Trigger1M)),NA())</f>
        <v>2.5997368178273916E-2</v>
      </c>
      <c r="K2900" s="52">
        <f>IFERROR(_xll.qlIndexFixing(ONIndex1M,I2900,TRUE,_xll.ohTrigger(RecalcTrigger,Trigger1M)),NA())</f>
        <v>2.5973050712968515E-2</v>
      </c>
      <c r="L2900" s="52">
        <f>IFERROR(_xll.qlIndexFixing(Index3M,H2900,TRUE,_xll.ohTrigger(RecalcTrigger,Trigger3M)),NA())</f>
        <v>2.7197314315389787E-2</v>
      </c>
      <c r="M2900" s="52">
        <f>IFERROR(_xll.qlIndexFixing(ONIndex3M,I2900,TRUE,_xll.ohTrigger(RecalcTrigger,Trigger3M)),NA())</f>
        <v>2.7113975564283521E-2</v>
      </c>
      <c r="N2900" s="52">
        <f>IFERROR(_xll.qlIndexFixing(Index6M,$H2900,TRUE,_xll.ohTrigger(RecalcTrigger,Trigger6M)),NA())</f>
        <v>2.8143388730618845E-2</v>
      </c>
      <c r="O2900" s="52">
        <f>IFERROR(_xll.qlIndexFixing(ONIndex6M,I2900,TRUE,_xll.ohTrigger(RecalcTrigger,Trigger6M)),NA())</f>
        <v>2.7962546073023731E-2</v>
      </c>
      <c r="P2900" s="52">
        <f>IFERROR(_xll.qlIndexFixing(Index1Y,$H2900,TRUE,_xll.ohTrigger(RecalcTrigger,Trigger1Y)),NA())</f>
        <v>2.9525420515019503E-2</v>
      </c>
      <c r="Q2900" s="52">
        <f>IFERROR(_xll.qlIndexFixing(ONIndex1Y,I2900,TRUE,_xll.ohTrigger(RecalcTrigger,Trigger1Y)),NA())</f>
        <v>2.9123952562803979E-2</v>
      </c>
    </row>
    <row r="2901" spans="2:17" x14ac:dyDescent="0.2">
      <c r="B2901" s="46" t="s">
        <v>51</v>
      </c>
      <c r="D2901" s="49">
        <f>_xll.qlCalendarAdvance(LocalCalendar,$D2900,B2901,"f",FALSE)</f>
        <v>59658</v>
      </c>
      <c r="E2901" s="49">
        <f>_xll.qlInterestRateIndexValueDate(IndexON,D2901)</f>
        <v>59658</v>
      </c>
      <c r="F2901" s="52">
        <f>IFERROR(_xll.qlIndexFixing(IndexON,D2901,TRUE,_xll.ohTrigger(RecalcTrigger,TriggerON)),NA())</f>
        <v>2.5478632275017787E-2</v>
      </c>
      <c r="H2901" s="49">
        <f>_xll.qlCalendarAdvance(IborCalendar,$H2900,B2901,"f",FALSE)</f>
        <v>59644</v>
      </c>
      <c r="I2901" s="49">
        <f>_xll.qlInterestRateIndexValueDate(Index1M,$H2901)</f>
        <v>59646</v>
      </c>
      <c r="J2901" s="52">
        <f>IFERROR(_xll.qlIndexFixing(Index1M,$H2901,TRUE,_xll.ohTrigger(RecalcTrigger,Trigger1M)),NA())</f>
        <v>2.5997619122082101E-2</v>
      </c>
      <c r="K2901" s="52">
        <f>IFERROR(_xll.qlIndexFixing(ONIndex1M,I2901,TRUE,_xll.ohTrigger(RecalcTrigger,Trigger1M)),NA())</f>
        <v>2.5974126133014863E-2</v>
      </c>
      <c r="L2901" s="52">
        <f>IFERROR(_xll.qlIndexFixing(Index3M,H2901,TRUE,_xll.ohTrigger(RecalcTrigger,Trigger3M)),NA())</f>
        <v>2.7196742462590826E-2</v>
      </c>
      <c r="M2901" s="52">
        <f>IFERROR(_xll.qlIndexFixing(ONIndex3M,I2901,TRUE,_xll.ohTrigger(RecalcTrigger,Trigger3M)),NA())</f>
        <v>2.7115215870274767E-2</v>
      </c>
      <c r="N2901" s="52">
        <f>IFERROR(_xll.qlIndexFixing(Index6M,$H2901,TRUE,_xll.ohTrigger(RecalcTrigger,Trigger6M)),NA())</f>
        <v>2.8144839114592347E-2</v>
      </c>
      <c r="O2901" s="52">
        <f>IFERROR(_xll.qlIndexFixing(ONIndex6M,I2901,TRUE,_xll.ohTrigger(RecalcTrigger,Trigger6M)),NA())</f>
        <v>2.7963890870470465E-2</v>
      </c>
      <c r="P2901" s="52">
        <f>IFERROR(_xll.qlIndexFixing(Index1Y,$H2901,TRUE,_xll.ohTrigger(RecalcTrigger,Trigger1Y)),NA())</f>
        <v>2.9526060126752962E-2</v>
      </c>
      <c r="Q2901" s="52">
        <f>IFERROR(_xll.qlIndexFixing(ONIndex1Y,I2901,TRUE,_xll.ohTrigger(RecalcTrigger,Trigger1Y)),NA())</f>
        <v>2.91254815339137E-2</v>
      </c>
    </row>
    <row r="2902" spans="2:17" x14ac:dyDescent="0.2">
      <c r="B2902" s="46" t="s">
        <v>51</v>
      </c>
      <c r="D2902" s="49">
        <f>_xll.qlCalendarAdvance(LocalCalendar,$D2901,B2902,"f",FALSE)</f>
        <v>59665</v>
      </c>
      <c r="E2902" s="49">
        <f>_xll.qlInterestRateIndexValueDate(IndexON,D2902)</f>
        <v>59665</v>
      </c>
      <c r="F2902" s="52">
        <f>IFERROR(_xll.qlIndexFixing(IndexON,D2902,TRUE,_xll.ohTrigger(RecalcTrigger,TriggerON)),NA())</f>
        <v>2.5477907221960194E-2</v>
      </c>
      <c r="H2902" s="49">
        <f>_xll.qlCalendarAdvance(IborCalendar,$H2901,B2902,"f",FALSE)</f>
        <v>59651</v>
      </c>
      <c r="I2902" s="49">
        <f>_xll.qlInterestRateIndexValueDate(Index1M,$H2902)</f>
        <v>59653</v>
      </c>
      <c r="J2902" s="52">
        <f>IFERROR(_xll.qlIndexFixing(Index1M,$H2902,TRUE,_xll.ohTrigger(RecalcTrigger,Trigger1M)),NA())</f>
        <v>2.599709429012026E-2</v>
      </c>
      <c r="K2902" s="52">
        <f>IFERROR(_xll.qlIndexFixing(ONIndex1M,I2902,TRUE,_xll.ohTrigger(RecalcTrigger,Trigger1M)),NA())</f>
        <v>2.5972738181740951E-2</v>
      </c>
      <c r="L2902" s="52">
        <f>IFERROR(_xll.qlIndexFixing(Index3M,H2902,TRUE,_xll.ohTrigger(RecalcTrigger,Trigger3M)),NA())</f>
        <v>2.719541695294329E-2</v>
      </c>
      <c r="M2902" s="52">
        <f>IFERROR(_xll.qlIndexFixing(ONIndex3M,I2902,TRUE,_xll.ohTrigger(RecalcTrigger,Trigger3M)),NA())</f>
        <v>2.7113822069013693E-2</v>
      </c>
      <c r="N2902" s="52">
        <f>IFERROR(_xll.qlIndexFixing(Index6M,$H2902,TRUE,_xll.ohTrigger(RecalcTrigger,Trigger6M)),NA())</f>
        <v>2.8143541246484445E-2</v>
      </c>
      <c r="O2902" s="52">
        <f>IFERROR(_xll.qlIndexFixing(ONIndex6M,I2902,TRUE,_xll.ohTrigger(RecalcTrigger,Trigger6M)),NA())</f>
        <v>2.7962452681489225E-2</v>
      </c>
      <c r="P2902" s="52">
        <f>IFERROR(_xll.qlIndexFixing(Index1Y,$H2902,TRUE,_xll.ohTrigger(RecalcTrigger,Trigger1Y)),NA())</f>
        <v>2.9524934849132777E-2</v>
      </c>
      <c r="Q2902" s="52">
        <f>IFERROR(_xll.qlIndexFixing(ONIndex1Y,I2902,TRUE,_xll.ohTrigger(RecalcTrigger,Trigger1Y)),NA())</f>
        <v>2.9124044164410279E-2</v>
      </c>
    </row>
    <row r="2903" spans="2:17" x14ac:dyDescent="0.2">
      <c r="B2903" s="46" t="s">
        <v>51</v>
      </c>
      <c r="D2903" s="49">
        <f>_xll.qlCalendarAdvance(LocalCalendar,$D2902,B2903,"f",FALSE)</f>
        <v>59672</v>
      </c>
      <c r="E2903" s="49">
        <f>_xll.qlInterestRateIndexValueDate(IndexON,D2903)</f>
        <v>59672</v>
      </c>
      <c r="F2903" s="52">
        <f>IFERROR(_xll.qlIndexFixing(IndexON,D2903,TRUE,_xll.ohTrigger(RecalcTrigger,TriggerON)),NA())</f>
        <v>2.5477188634450698E-2</v>
      </c>
      <c r="H2903" s="49">
        <f>_xll.qlCalendarAdvance(IborCalendar,$H2902,B2903,"f",FALSE)</f>
        <v>59658</v>
      </c>
      <c r="I2903" s="49">
        <f>_xll.qlInterestRateIndexValueDate(Index1M,$H2903)</f>
        <v>59660</v>
      </c>
      <c r="J2903" s="52">
        <f>IFERROR(_xll.qlIndexFixing(Index1M,$H2903,TRUE,_xll.ohTrigger(RecalcTrigger,Trigger1M)),NA())</f>
        <v>2.5994898758913823E-2</v>
      </c>
      <c r="K2903" s="52">
        <f>IFERROR(_xll.qlIndexFixing(ONIndex1M,I2903,TRUE,_xll.ohTrigger(RecalcTrigger,Trigger1M)),NA())</f>
        <v>2.5972201477886259E-2</v>
      </c>
      <c r="L2903" s="52">
        <f>IFERROR(_xll.qlIndexFixing(Index3M,H2903,TRUE,_xll.ohTrigger(RecalcTrigger,Trigger3M)),NA())</f>
        <v>2.7196904280657463E-2</v>
      </c>
      <c r="M2903" s="52">
        <f>IFERROR(_xll.qlIndexFixing(ONIndex3M,I2903,TRUE,_xll.ohTrigger(RecalcTrigger,Trigger3M)),NA())</f>
        <v>2.711336327698266E-2</v>
      </c>
      <c r="N2903" s="52">
        <f>IFERROR(_xll.qlIndexFixing(Index6M,$H2903,TRUE,_xll.ohTrigger(RecalcTrigger,Trigger6M)),NA())</f>
        <v>2.8142255747025779E-2</v>
      </c>
      <c r="O2903" s="52">
        <f>IFERROR(_xll.qlIndexFixing(ONIndex6M,I2903,TRUE,_xll.ohTrigger(RecalcTrigger,Trigger6M)),NA())</f>
        <v>2.7962011164905931E-2</v>
      </c>
      <c r="P2903" s="52">
        <f>IFERROR(_xll.qlIndexFixing(Index1Y,$H2903,TRUE,_xll.ohTrigger(RecalcTrigger,Trigger1Y)),NA())</f>
        <v>2.9524951574834705E-2</v>
      </c>
      <c r="Q2903" s="52">
        <f>IFERROR(_xll.qlIndexFixing(ONIndex1Y,I2903,TRUE,_xll.ohTrigger(RecalcTrigger,Trigger1Y)),NA())</f>
        <v>2.912369679935356E-2</v>
      </c>
    </row>
    <row r="2904" spans="2:17" x14ac:dyDescent="0.2">
      <c r="B2904" s="46" t="s">
        <v>51</v>
      </c>
      <c r="D2904" s="49">
        <f>_xll.qlCalendarAdvance(LocalCalendar,$D2903,B2904,"f",FALSE)</f>
        <v>59679</v>
      </c>
      <c r="E2904" s="49">
        <f>_xll.qlInterestRateIndexValueDate(IndexON,D2904)</f>
        <v>59679</v>
      </c>
      <c r="F2904" s="52">
        <f>IFERROR(_xll.qlIndexFixing(IndexON,D2904,TRUE,_xll.ohTrigger(RecalcTrigger,TriggerON)),NA())</f>
        <v>2.5476476512409363E-2</v>
      </c>
      <c r="H2904" s="49">
        <f>_xll.qlCalendarAdvance(IborCalendar,$H2903,B2904,"f",FALSE)</f>
        <v>59665</v>
      </c>
      <c r="I2904" s="49">
        <f>_xll.qlInterestRateIndexValueDate(Index1M,$H2904)</f>
        <v>59667</v>
      </c>
      <c r="J2904" s="52">
        <f>IFERROR(_xll.qlIndexFixing(Index1M,$H2904,TRUE,_xll.ohTrigger(RecalcTrigger,Trigger1M)),NA())</f>
        <v>2.5993556922986293E-2</v>
      </c>
      <c r="K2904" s="52">
        <f>IFERROR(_xll.qlIndexFixing(ONIndex1M,I2904,TRUE,_xll.ohTrigger(RecalcTrigger,Trigger1M)),NA())</f>
        <v>2.5969998896009372E-2</v>
      </c>
      <c r="L2904" s="52">
        <f>IFERROR(_xll.qlIndexFixing(Index3M,H2904,TRUE,_xll.ohTrigger(RecalcTrigger,Trigger3M)),NA())</f>
        <v>2.7195605799754236E-2</v>
      </c>
      <c r="M2904" s="52">
        <f>IFERROR(_xll.qlIndexFixing(ONIndex3M,I2904,TRUE,_xll.ohTrigger(RecalcTrigger,Trigger3M)),NA())</f>
        <v>2.7111071237531092E-2</v>
      </c>
      <c r="N2904" s="52">
        <f>IFERROR(_xll.qlIndexFixing(Index6M,$H2904,TRUE,_xll.ohTrigger(RecalcTrigger,Trigger6M)),NA())</f>
        <v>2.8141990692835673E-2</v>
      </c>
      <c r="O2904" s="52">
        <f>IFERROR(_xll.qlIndexFixing(ONIndex6M,I2904,TRUE,_xll.ohTrigger(RecalcTrigger,Trigger6M)),NA())</f>
        <v>2.7959612886476748E-2</v>
      </c>
      <c r="P2904" s="52">
        <f>IFERROR(_xll.qlIndexFixing(Index1Y,$H2904,TRUE,_xll.ohTrigger(RecalcTrigger,Trigger1Y)),NA())</f>
        <v>2.9522725258717616E-2</v>
      </c>
      <c r="Q2904" s="52">
        <f>IFERROR(_xll.qlIndexFixing(ONIndex1Y,I2904,TRUE,_xll.ohTrigger(RecalcTrigger,Trigger1Y)),NA())</f>
        <v>2.9121209199374221E-2</v>
      </c>
    </row>
    <row r="2905" spans="2:17" x14ac:dyDescent="0.2">
      <c r="B2905" s="46" t="s">
        <v>51</v>
      </c>
      <c r="D2905" s="49">
        <f>_xll.qlCalendarAdvance(LocalCalendar,$D2904,B2905,"f",FALSE)</f>
        <v>59686</v>
      </c>
      <c r="E2905" s="49">
        <f>_xll.qlInterestRateIndexValueDate(IndexON,D2905)</f>
        <v>59686</v>
      </c>
      <c r="F2905" s="52">
        <f>IFERROR(_xll.qlIndexFixing(IndexON,D2905,TRUE,_xll.ohTrigger(RecalcTrigger,TriggerON)),NA())</f>
        <v>2.5475770855756252E-2</v>
      </c>
      <c r="H2905" s="49">
        <f>_xll.qlCalendarAdvance(IborCalendar,$H2904,B2905,"f",FALSE)</f>
        <v>59672</v>
      </c>
      <c r="I2905" s="49">
        <f>_xll.qlInterestRateIndexValueDate(Index1M,$H2905)</f>
        <v>59674</v>
      </c>
      <c r="J2905" s="52">
        <f>IFERROR(_xll.qlIndexFixing(Index1M,$H2905,TRUE,_xll.ohTrigger(RecalcTrigger,Trigger1M)),NA())</f>
        <v>2.5992227317476729E-2</v>
      </c>
      <c r="K2905" s="52">
        <f>IFERROR(_xll.qlIndexFixing(ONIndex1M,I2905,TRUE,_xll.ohTrigger(RecalcTrigger,Trigger1M)),NA())</f>
        <v>2.5968647561578351E-2</v>
      </c>
      <c r="L2905" s="52">
        <f>IFERROR(_xll.qlIndexFixing(Index3M,H2905,TRUE,_xll.ohTrigger(RecalcTrigger,Trigger3M)),NA())</f>
        <v>2.7194319660580352E-2</v>
      </c>
      <c r="M2905" s="52">
        <f>IFERROR(_xll.qlIndexFixing(ONIndex3M,I2905,TRUE,_xll.ohTrigger(RecalcTrigger,Trigger3M)),NA())</f>
        <v>2.7109714207442792E-2</v>
      </c>
      <c r="N2905" s="52">
        <f>IFERROR(_xll.qlIndexFixing(Index6M,$H2905,TRUE,_xll.ohTrigger(RecalcTrigger,Trigger6M)),NA())</f>
        <v>2.8139721853960246E-2</v>
      </c>
      <c r="O2905" s="52">
        <f>IFERROR(_xll.qlIndexFixing(ONIndex6M,I2905,TRUE,_xll.ohTrigger(RecalcTrigger,Trigger6M)),NA())</f>
        <v>2.7958211280498801E-2</v>
      </c>
      <c r="P2905" s="52">
        <f>IFERROR(_xll.qlIndexFixing(Index1Y,$H2905,TRUE,_xll.ohTrigger(RecalcTrigger,Trigger1Y)),NA())</f>
        <v>2.952164094583247E-2</v>
      </c>
      <c r="Q2905" s="52">
        <f>IFERROR(_xll.qlIndexFixing(ONIndex1Y,I2905,TRUE,_xll.ohTrigger(RecalcTrigger,Trigger1Y)),NA())</f>
        <v>2.9119811603868229E-2</v>
      </c>
    </row>
    <row r="2906" spans="2:17" x14ac:dyDescent="0.2">
      <c r="B2906" s="46" t="s">
        <v>51</v>
      </c>
      <c r="D2906" s="49">
        <f>_xll.qlCalendarAdvance(LocalCalendar,$D2905,B2906,"f",FALSE)</f>
        <v>59693</v>
      </c>
      <c r="E2906" s="49">
        <f>_xll.qlInterestRateIndexValueDate(IndexON,D2906)</f>
        <v>59693</v>
      </c>
      <c r="F2906" s="52">
        <f>IFERROR(_xll.qlIndexFixing(IndexON,D2906,TRUE,_xll.ohTrigger(RecalcTrigger,TriggerON)),NA())</f>
        <v>2.5475071664411431E-2</v>
      </c>
      <c r="H2906" s="49">
        <f>_xll.qlCalendarAdvance(IborCalendar,$H2905,B2906,"f",FALSE)</f>
        <v>59679</v>
      </c>
      <c r="I2906" s="49">
        <f>_xll.qlInterestRateIndexValueDate(Index1M,$H2906)</f>
        <v>59681</v>
      </c>
      <c r="J2906" s="52">
        <f>IFERROR(_xll.qlIndexFixing(Index1M,$H2906,TRUE,_xll.ohTrigger(RecalcTrigger,Trigger1M)),NA())</f>
        <v>2.5990909942398027E-2</v>
      </c>
      <c r="K2906" s="52">
        <f>IFERROR(_xll.qlIndexFixing(ONIndex1M,I2906,TRUE,_xll.ohTrigger(RecalcTrigger,Trigger1M)),NA())</f>
        <v>2.5968149797854778E-2</v>
      </c>
      <c r="L2906" s="52">
        <f>IFERROR(_xll.qlIndexFixing(Index3M,H2906,TRUE,_xll.ohTrigger(RecalcTrigger,Trigger3M)),NA())</f>
        <v>2.7193981960347512E-2</v>
      </c>
      <c r="M2906" s="52">
        <f>IFERROR(_xll.qlIndexFixing(ONIndex3M,I2906,TRUE,_xll.ohTrigger(RecalcTrigger,Trigger3M)),NA())</f>
        <v>2.7109294506721948E-2</v>
      </c>
      <c r="N2906" s="52">
        <f>IFERROR(_xll.qlIndexFixing(Index6M,$H2906,TRUE,_xll.ohTrigger(RecalcTrigger,Trigger6M)),NA())</f>
        <v>2.813847346030628E-2</v>
      </c>
      <c r="O2906" s="52">
        <f>IFERROR(_xll.qlIndexFixing(ONIndex6M,I2906,TRUE,_xll.ohTrigger(RecalcTrigger,Trigger6M)),NA())</f>
        <v>2.7957808633682912E-2</v>
      </c>
      <c r="P2906" s="52">
        <f>IFERROR(_xll.qlIndexFixing(Index1Y,$H2906,TRUE,_xll.ohTrigger(RecalcTrigger,Trigger1Y)),NA())</f>
        <v>2.9521701299547311E-2</v>
      </c>
      <c r="Q2906" s="52">
        <f>IFERROR(_xll.qlIndexFixing(ONIndex1Y,I2906,TRUE,_xll.ohTrigger(RecalcTrigger,Trigger1Y)),NA())</f>
        <v>2.9119506514854177E-2</v>
      </c>
    </row>
    <row r="2907" spans="2:17" x14ac:dyDescent="0.2">
      <c r="B2907" s="46" t="s">
        <v>51</v>
      </c>
      <c r="D2907" s="49">
        <f>_xll.qlCalendarAdvance(LocalCalendar,$D2906,B2907,"f",FALSE)</f>
        <v>59700</v>
      </c>
      <c r="E2907" s="49">
        <f>_xll.qlInterestRateIndexValueDate(IndexON,D2907)</f>
        <v>59700</v>
      </c>
      <c r="F2907" s="52">
        <f>IFERROR(_xll.qlIndexFixing(IndexON,D2907,TRUE,_xll.ohTrigger(RecalcTrigger,TriggerON)),NA())</f>
        <v>2.5474378938774578E-2</v>
      </c>
      <c r="H2907" s="49">
        <f>_xll.qlCalendarAdvance(IborCalendar,$H2906,B2907,"f",FALSE)</f>
        <v>59686</v>
      </c>
      <c r="I2907" s="49">
        <f>_xll.qlInterestRateIndexValueDate(Index1M,$H2907)</f>
        <v>59688</v>
      </c>
      <c r="J2907" s="52">
        <f>IFERROR(_xll.qlIndexFixing(Index1M,$H2907,TRUE,_xll.ohTrigger(RecalcTrigger,Trigger1M)),NA())</f>
        <v>2.5989604797734715E-2</v>
      </c>
      <c r="K2907" s="52">
        <f>IFERROR(_xll.qlIndexFixing(ONIndex1M,I2907,TRUE,_xll.ohTrigger(RecalcTrigger,Trigger1M)),NA())</f>
        <v>2.5965981509585845E-2</v>
      </c>
      <c r="L2907" s="52">
        <f>IFERROR(_xll.qlIndexFixing(Index3M,H2907,TRUE,_xll.ohTrigger(RecalcTrigger,Trigger3M)),NA())</f>
        <v>2.7192721291260918E-2</v>
      </c>
      <c r="M2907" s="52">
        <f>IFERROR(_xll.qlIndexFixing(ONIndex3M,I2907,TRUE,_xll.ohTrigger(RecalcTrigger,Trigger3M)),NA())</f>
        <v>2.7107036918359029E-2</v>
      </c>
      <c r="N2907" s="52">
        <f>IFERROR(_xll.qlIndexFixing(Index6M,$H2907,TRUE,_xll.ohTrigger(RecalcTrigger,Trigger6M)),NA())</f>
        <v>2.8137237435205201E-2</v>
      </c>
      <c r="O2907" s="52">
        <f>IFERROR(_xll.qlIndexFixing(ONIndex6M,I2907,TRUE,_xll.ohTrigger(RecalcTrigger,Trigger6M)),NA())</f>
        <v>2.7955444651519556E-2</v>
      </c>
      <c r="P2907" s="52">
        <f>IFERROR(_xll.qlIndexFixing(Index1Y,$H2907,TRUE,_xll.ohTrigger(RecalcTrigger,Trigger1Y)),NA())</f>
        <v>2.9519513284488139E-2</v>
      </c>
      <c r="Q2907" s="52">
        <f>IFERROR(_xll.qlIndexFixing(ONIndex1Y,I2907,TRUE,_xll.ohTrigger(RecalcTrigger,Trigger1Y)),NA())</f>
        <v>2.9117056186773738E-2</v>
      </c>
    </row>
    <row r="2908" spans="2:17" x14ac:dyDescent="0.2">
      <c r="B2908" s="46" t="s">
        <v>51</v>
      </c>
      <c r="D2908" s="49">
        <f>_xll.qlCalendarAdvance(LocalCalendar,$D2907,B2908,"f",FALSE)</f>
        <v>59707</v>
      </c>
      <c r="E2908" s="49">
        <f>_xll.qlInterestRateIndexValueDate(IndexON,D2908)</f>
        <v>59707</v>
      </c>
      <c r="F2908" s="52">
        <f>IFERROR(_xll.qlIndexFixing(IndexON,D2908,TRUE,_xll.ohTrigger(RecalcTrigger,TriggerON)),NA())</f>
        <v>2.5473692678446014E-2</v>
      </c>
      <c r="H2908" s="49">
        <f>_xll.qlCalendarAdvance(IborCalendar,$H2907,B2908,"f",FALSE)</f>
        <v>59693</v>
      </c>
      <c r="I2908" s="49">
        <f>_xll.qlInterestRateIndexValueDate(Index1M,$H2908)</f>
        <v>59695</v>
      </c>
      <c r="J2908" s="52">
        <f>IFERROR(_xll.qlIndexFixing(Index1M,$H2908,TRUE,_xll.ohTrigger(RecalcTrigger,Trigger1M)),NA())</f>
        <v>2.5988311883486794E-2</v>
      </c>
      <c r="K2908" s="52">
        <f>IFERROR(_xll.qlIndexFixing(ONIndex1M,I2908,TRUE,_xll.ohTrigger(RecalcTrigger,Trigger1M)),NA())</f>
        <v>2.5964666791997715E-2</v>
      </c>
      <c r="L2908" s="52">
        <f>IFERROR(_xll.qlIndexFixing(Index3M,H2908,TRUE,_xll.ohTrigger(RecalcTrigger,Trigger3M)),NA())</f>
        <v>2.7190535293313986E-2</v>
      </c>
      <c r="M2908" s="52">
        <f>IFERROR(_xll.qlIndexFixing(ONIndex3M,I2908,TRUE,_xll.ohTrigger(RecalcTrigger,Trigger3M)),NA())</f>
        <v>2.7105716659363566E-2</v>
      </c>
      <c r="N2908" s="52">
        <f>IFERROR(_xll.qlIndexFixing(Index6M,$H2908,TRUE,_xll.ohTrigger(RecalcTrigger,Trigger6M)),NA())</f>
        <v>2.8136013778636264E-2</v>
      </c>
      <c r="O2908" s="52">
        <f>IFERROR(_xll.qlIndexFixing(ONIndex6M,I2908,TRUE,_xll.ohTrigger(RecalcTrigger,Trigger6M)),NA())</f>
        <v>2.7954079628518258E-2</v>
      </c>
      <c r="P2908" s="52">
        <f>IFERROR(_xll.qlIndexFixing(Index1Y,$H2908,TRUE,_xll.ohTrigger(RecalcTrigger,Trigger1Y)),NA())</f>
        <v>2.9518469935942922E-2</v>
      </c>
      <c r="Q2908" s="52">
        <f>IFERROR(_xll.qlIndexFixing(ONIndex1Y,I2908,TRUE,_xll.ohTrigger(RecalcTrigger,Trigger1Y)),NA())</f>
        <v>2.9115698365211884E-2</v>
      </c>
    </row>
    <row r="2909" spans="2:17" x14ac:dyDescent="0.2">
      <c r="B2909" s="46" t="s">
        <v>51</v>
      </c>
      <c r="D2909" s="49">
        <f>_xll.qlCalendarAdvance(LocalCalendar,$D2908,B2909,"f",FALSE)</f>
        <v>59714</v>
      </c>
      <c r="E2909" s="49">
        <f>_xll.qlInterestRateIndexValueDate(IndexON,D2909)</f>
        <v>59714</v>
      </c>
      <c r="F2909" s="52">
        <f>IFERROR(_xll.qlIndexFixing(IndexON,D2909,TRUE,_xll.ohTrigger(RecalcTrigger,TriggerON)),NA())</f>
        <v>2.5473012883425739E-2</v>
      </c>
      <c r="H2909" s="49">
        <f>_xll.qlCalendarAdvance(IborCalendar,$H2908,B2909,"f",FALSE)</f>
        <v>59700</v>
      </c>
      <c r="I2909" s="49">
        <f>_xll.qlInterestRateIndexValueDate(Index1M,$H2909)</f>
        <v>59702</v>
      </c>
      <c r="J2909" s="52">
        <f>IFERROR(_xll.qlIndexFixing(Index1M,$H2909,TRUE,_xll.ohTrigger(RecalcTrigger,Trigger1M)),NA())</f>
        <v>2.5987031199654263E-2</v>
      </c>
      <c r="K2909" s="52">
        <f>IFERROR(_xll.qlIndexFixing(ONIndex1M,I2909,TRUE,_xll.ohTrigger(RecalcTrigger,Trigger1M)),NA())</f>
        <v>2.5963364280032764E-2</v>
      </c>
      <c r="L2909" s="52">
        <f>IFERROR(_xll.qlIndexFixing(Index3M,H2909,TRUE,_xll.ohTrigger(RecalcTrigger,Trigger3M)),NA())</f>
        <v>2.7189298520936708E-2</v>
      </c>
      <c r="M2909" s="52">
        <f>IFERROR(_xll.qlIndexFixing(ONIndex3M,I2909,TRUE,_xll.ohTrigger(RecalcTrigger,Trigger3M)),NA())</f>
        <v>2.7104408657523393E-2</v>
      </c>
      <c r="N2909" s="52">
        <f>IFERROR(_xll.qlIndexFixing(Index6M,$H2909,TRUE,_xll.ohTrigger(RecalcTrigger,Trigger6M)),NA())</f>
        <v>2.8134802490574842E-2</v>
      </c>
      <c r="O2909" s="52">
        <f>IFERROR(_xll.qlIndexFixing(ONIndex6M,I2909,TRUE,_xll.ohTrigger(RecalcTrigger,Trigger6M)),NA())</f>
        <v>2.7952726799922445E-2</v>
      </c>
      <c r="P2909" s="52">
        <f>IFERROR(_xll.qlIndexFixing(Index1Y,$H2909,TRUE,_xll.ohTrigger(RecalcTrigger,Trigger1Y)),NA())</f>
        <v>2.9517440242091866E-2</v>
      </c>
      <c r="Q2909" s="52">
        <f>IFERROR(_xll.qlIndexFixing(ONIndex1Y,I2909,TRUE,_xll.ohTrigger(RecalcTrigger,Trigger1Y)),NA())</f>
        <v>2.9114353801658055E-2</v>
      </c>
    </row>
    <row r="2910" spans="2:17" x14ac:dyDescent="0.2">
      <c r="B2910" s="46" t="s">
        <v>51</v>
      </c>
      <c r="D2910" s="49">
        <f>_xll.qlCalendarAdvance(LocalCalendar,$D2909,B2910,"f",FALSE)</f>
        <v>59722</v>
      </c>
      <c r="E2910" s="49">
        <f>_xll.qlInterestRateIndexValueDate(IndexON,D2910)</f>
        <v>59722</v>
      </c>
      <c r="F2910" s="52">
        <f>IFERROR(_xll.qlIndexFixing(IndexON,D2910,TRUE,_xll.ohTrigger(RecalcTrigger,TriggerON)),NA())</f>
        <v>2.5472243891915269E-2</v>
      </c>
      <c r="H2910" s="49">
        <f>_xll.qlCalendarAdvance(IborCalendar,$H2909,B2910,"f",FALSE)</f>
        <v>59707</v>
      </c>
      <c r="I2910" s="49">
        <f>_xll.qlInterestRateIndexValueDate(Index1M,$H2910)</f>
        <v>59709</v>
      </c>
      <c r="J2910" s="52">
        <f>IFERROR(_xll.qlIndexFixing(Index1M,$H2910,TRUE,_xll.ohTrigger(RecalcTrigger,Trigger1M)),NA())</f>
        <v>2.5985762746231964E-2</v>
      </c>
      <c r="K2910" s="52">
        <f>IFERROR(_xll.qlIndexFixing(ONIndex1M,I2910,TRUE,_xll.ohTrigger(RecalcTrigger,Trigger1M)),NA())</f>
        <v>2.5962073973717636E-2</v>
      </c>
      <c r="L2910" s="52">
        <f>IFERROR(_xll.qlIndexFixing(Index3M,H2910,TRUE,_xll.ohTrigger(RecalcTrigger,Trigger3M)),NA())</f>
        <v>2.7188074090227544E-2</v>
      </c>
      <c r="M2910" s="52">
        <f>IFERROR(_xll.qlIndexFixing(ONIndex3M,I2910,TRUE,_xll.ohTrigger(RecalcTrigger,Trigger3M)),NA())</f>
        <v>2.710311291267864E-2</v>
      </c>
      <c r="N2910" s="52">
        <f>IFERROR(_xll.qlIndexFixing(Index6M,$H2910,TRUE,_xll.ohTrigger(RecalcTrigger,Trigger6M)),NA())</f>
        <v>2.8133603570998037E-2</v>
      </c>
      <c r="O2910" s="52">
        <f>IFERROR(_xll.qlIndexFixing(ONIndex6M,I2910,TRUE,_xll.ohTrigger(RecalcTrigger,Trigger6M)),NA())</f>
        <v>2.795138616559889E-2</v>
      </c>
      <c r="P2910" s="52">
        <f>IFERROR(_xll.qlIndexFixing(Index1Y,$H2910,TRUE,_xll.ohTrigger(RecalcTrigger,Trigger1Y)),NA())</f>
        <v>2.9516424202893805E-2</v>
      </c>
      <c r="Q2910" s="52">
        <f>IFERROR(_xll.qlIndexFixing(ONIndex1Y,I2910,TRUE,_xll.ohTrigger(RecalcTrigger,Trigger1Y)),NA())</f>
        <v>2.9113022496138896E-2</v>
      </c>
    </row>
    <row r="2911" spans="2:17" x14ac:dyDescent="0.2">
      <c r="B2911" s="46" t="s">
        <v>51</v>
      </c>
      <c r="D2911" s="49">
        <f>_xll.qlCalendarAdvance(LocalCalendar,$D2910,B2911,"f",FALSE)</f>
        <v>59729</v>
      </c>
      <c r="E2911" s="49">
        <f>_xll.qlInterestRateIndexValueDate(IndexON,D2911)</f>
        <v>59729</v>
      </c>
      <c r="F2911" s="52">
        <f>IFERROR(_xll.qlIndexFixing(IndexON,D2911,TRUE,_xll.ohTrigger(RecalcTrigger,TriggerON)),NA())</f>
        <v>2.5471577951492463E-2</v>
      </c>
      <c r="H2911" s="49">
        <f>_xll.qlCalendarAdvance(IborCalendar,$H2910,B2911,"f",FALSE)</f>
        <v>59714</v>
      </c>
      <c r="I2911" s="49">
        <f>_xll.qlInterestRateIndexValueDate(Index1M,$H2911)</f>
        <v>59716</v>
      </c>
      <c r="J2911" s="52">
        <f>IFERROR(_xll.qlIndexFixing(Index1M,$H2911,TRUE,_xll.ohTrigger(RecalcTrigger,Trigger1M)),NA())</f>
        <v>2.5985355003912136E-2</v>
      </c>
      <c r="K2911" s="52">
        <f>IFERROR(_xll.qlIndexFixing(ONIndex1M,I2911,TRUE,_xll.ohTrigger(RecalcTrigger,Trigger1M)),NA())</f>
        <v>2.5960795872972398E-2</v>
      </c>
      <c r="L2911" s="52">
        <f>IFERROR(_xll.qlIndexFixing(Index3M,H2911,TRUE,_xll.ohTrigger(RecalcTrigger,Trigger3M)),NA())</f>
        <v>2.7184042617667444E-2</v>
      </c>
      <c r="M2911" s="52">
        <f>IFERROR(_xll.qlIndexFixing(ONIndex3M,I2911,TRUE,_xll.ohTrigger(RecalcTrigger,Trigger3M)),NA())</f>
        <v>2.7101829424935886E-2</v>
      </c>
      <c r="N2911" s="52">
        <f>IFERROR(_xll.qlIndexFixing(Index6M,$H2911,TRUE,_xll.ohTrigger(RecalcTrigger,Trigger6M)),NA())</f>
        <v>2.8132417019884674E-2</v>
      </c>
      <c r="O2911" s="52">
        <f>IFERROR(_xll.qlIndexFixing(ONIndex6M,I2911,TRUE,_xll.ohTrigger(RecalcTrigger,Trigger6M)),NA())</f>
        <v>2.7950057725654176E-2</v>
      </c>
      <c r="P2911" s="52">
        <f>IFERROR(_xll.qlIndexFixing(Index1Y,$H2911,TRUE,_xll.ohTrigger(RecalcTrigger,Trigger1Y)),NA())</f>
        <v>2.9515421818307352E-2</v>
      </c>
      <c r="Q2911" s="52">
        <f>IFERROR(_xll.qlIndexFixing(ONIndex1Y,I2911,TRUE,_xll.ohTrigger(RecalcTrigger,Trigger1Y)),NA())</f>
        <v>2.9111704448547826E-2</v>
      </c>
    </row>
    <row r="2912" spans="2:17" x14ac:dyDescent="0.2">
      <c r="B2912" s="46" t="s">
        <v>51</v>
      </c>
      <c r="D2912" s="49">
        <f>_xll.qlCalendarAdvance(LocalCalendar,$D2911,B2912,"f",FALSE)</f>
        <v>59736</v>
      </c>
      <c r="E2912" s="49">
        <f>_xll.qlInterestRateIndexValueDate(IndexON,D2912)</f>
        <v>59736</v>
      </c>
      <c r="F2912" s="52">
        <f>IFERROR(_xll.qlIndexFixing(IndexON,D2912,TRUE,_xll.ohTrigger(RecalcTrigger,TriggerON)),NA())</f>
        <v>2.5470918476617754E-2</v>
      </c>
      <c r="H2912" s="49">
        <f>_xll.qlCalendarAdvance(IborCalendar,$H2911,B2912,"f",FALSE)</f>
        <v>59721</v>
      </c>
      <c r="I2912" s="49">
        <f>_xll.qlInterestRateIndexValueDate(Index1M,$H2912)</f>
        <v>59723</v>
      </c>
      <c r="J2912" s="52">
        <f>IFERROR(_xll.qlIndexFixing(Index1M,$H2912,TRUE,_xll.ohTrigger(RecalcTrigger,Trigger1M)),NA())</f>
        <v>2.5983262530581964E-2</v>
      </c>
      <c r="K2912" s="52">
        <f>IFERROR(_xll.qlIndexFixing(ONIndex1M,I2912,TRUE,_xll.ohTrigger(RecalcTrigger,Trigger1M)),NA())</f>
        <v>2.5959529977823692E-2</v>
      </c>
      <c r="L2912" s="52">
        <f>IFERROR(_xll.qlIndexFixing(Index3M,H2912,TRUE,_xll.ohTrigger(RecalcTrigger,Trigger3M)),NA())</f>
        <v>2.7186603084968165E-2</v>
      </c>
      <c r="M2912" s="52">
        <f>IFERROR(_xll.qlIndexFixing(ONIndex3M,I2912,TRUE,_xll.ohTrigger(RecalcTrigger,Trigger3M)),NA())</f>
        <v>2.7100558194188551E-2</v>
      </c>
      <c r="N2912" s="52">
        <f>IFERROR(_xll.qlIndexFixing(Index6M,$H2912,TRUE,_xll.ohTrigger(RecalcTrigger,Trigger6M)),NA())</f>
        <v>2.8131242837211853E-2</v>
      </c>
      <c r="O2912" s="52">
        <f>IFERROR(_xll.qlIndexFixing(ONIndex6M,I2912,TRUE,_xll.ohTrigger(RecalcTrigger,Trigger6M)),NA())</f>
        <v>2.7948741480035011E-2</v>
      </c>
      <c r="P2912" s="52">
        <f>IFERROR(_xll.qlIndexFixing(Index1Y,$H2912,TRUE,_xll.ohTrigger(RecalcTrigger,Trigger1Y)),NA())</f>
        <v>2.9514433088291346E-2</v>
      </c>
      <c r="Q2912" s="52">
        <f>IFERROR(_xll.qlIndexFixing(ONIndex1Y,I2912,TRUE,_xll.ohTrigger(RecalcTrigger,Trigger1Y)),NA())</f>
        <v>2.9110399658964781E-2</v>
      </c>
    </row>
    <row r="2913" spans="2:17" x14ac:dyDescent="0.2">
      <c r="B2913" s="46" t="s">
        <v>51</v>
      </c>
      <c r="D2913" s="49">
        <f>_xll.qlCalendarAdvance(LocalCalendar,$D2912,B2913,"f",FALSE)</f>
        <v>59743</v>
      </c>
      <c r="E2913" s="49">
        <f>_xll.qlInterestRateIndexValueDate(IndexON,D2913)</f>
        <v>59743</v>
      </c>
      <c r="F2913" s="52">
        <f>IFERROR(_xll.qlIndexFixing(IndexON,D2913,TRUE,_xll.ohTrigger(RecalcTrigger,TriggerON)),NA())</f>
        <v>2.547026546713127E-2</v>
      </c>
      <c r="H2913" s="49">
        <f>_xll.qlCalendarAdvance(IborCalendar,$H2912,B2913,"f",FALSE)</f>
        <v>59728</v>
      </c>
      <c r="I2913" s="49">
        <f>_xll.qlInterestRateIndexValueDate(Index1M,$H2913)</f>
        <v>59730</v>
      </c>
      <c r="J2913" s="52">
        <f>IFERROR(_xll.qlIndexFixing(Index1M,$H2913,TRUE,_xll.ohTrigger(RecalcTrigger,Trigger1M)),NA())</f>
        <v>2.5982030768354265E-2</v>
      </c>
      <c r="K2913" s="52">
        <f>IFERROR(_xll.qlIndexFixing(ONIndex1M,I2913,TRUE,_xll.ohTrigger(RecalcTrigger,Trigger1M)),NA())</f>
        <v>2.5958276288298165E-2</v>
      </c>
      <c r="L2913" s="52">
        <f>IFERROR(_xll.qlIndexFixing(Index3M,H2913,TRUE,_xll.ohTrigger(RecalcTrigger,Trigger3M)),NA())</f>
        <v>2.7184474847996479E-2</v>
      </c>
      <c r="M2913" s="52">
        <f>IFERROR(_xll.qlIndexFixing(ONIndex3M,I2913,TRUE,_xll.ohTrigger(RecalcTrigger,Trigger3M)),NA())</f>
        <v>2.7099299220569861E-2</v>
      </c>
      <c r="N2913" s="52">
        <f>IFERROR(_xll.qlIndexFixing(Index6M,$H2913,TRUE,_xll.ohTrigger(RecalcTrigger,Trigger6M)),NA())</f>
        <v>2.8130081022956673E-2</v>
      </c>
      <c r="O2913" s="52">
        <f>IFERROR(_xll.qlIndexFixing(ONIndex6M,I2913,TRUE,_xll.ohTrigger(RecalcTrigger,Trigger6M)),NA())</f>
        <v>2.7947437428741395E-2</v>
      </c>
      <c r="P2913" s="52">
        <f>IFERROR(_xll.qlIndexFixing(Index1Y,$H2913,TRUE,_xll.ohTrigger(RecalcTrigger,Trigger1Y)),NA())</f>
        <v>2.9513458012806575E-2</v>
      </c>
      <c r="Q2913" s="52">
        <f>IFERROR(_xll.qlIndexFixing(ONIndex1Y,I2913,TRUE,_xll.ohTrigger(RecalcTrigger,Trigger1Y)),NA())</f>
        <v>2.9109108127416405E-2</v>
      </c>
    </row>
    <row r="2914" spans="2:17" x14ac:dyDescent="0.2">
      <c r="B2914" s="46" t="s">
        <v>51</v>
      </c>
      <c r="D2914" s="49">
        <f>_xll.qlCalendarAdvance(LocalCalendar,$D2913,B2914,"f",FALSE)</f>
        <v>59750</v>
      </c>
      <c r="E2914" s="49">
        <f>_xll.qlInterestRateIndexValueDate(IndexON,D2914)</f>
        <v>59750</v>
      </c>
      <c r="F2914" s="52">
        <f>IFERROR(_xll.qlIndexFixing(IndexON,D2914,TRUE,_xll.ohTrigger(RecalcTrigger,TriggerON)),NA())</f>
        <v>2.5469618922953075E-2</v>
      </c>
      <c r="H2914" s="49">
        <f>_xll.qlCalendarAdvance(IborCalendar,$H2913,B2914,"f",FALSE)</f>
        <v>59735</v>
      </c>
      <c r="I2914" s="49">
        <f>_xll.qlInterestRateIndexValueDate(Index1M,$H2914)</f>
        <v>59737</v>
      </c>
      <c r="J2914" s="52">
        <f>IFERROR(_xll.qlIndexFixing(Index1M,$H2914,TRUE,_xll.ohTrigger(RecalcTrigger,Trigger1M)),NA())</f>
        <v>2.5980811236516171E-2</v>
      </c>
      <c r="K2914" s="52">
        <f>IFERROR(_xll.qlIndexFixing(ONIndex1M,I2914,TRUE,_xll.ohTrigger(RecalcTrigger,Trigger1M)),NA())</f>
        <v>2.5957034804422463E-2</v>
      </c>
      <c r="L2914" s="52">
        <f>IFERROR(_xll.qlIndexFixing(Index3M,H2914,TRUE,_xll.ohTrigger(RecalcTrigger,Trigger3M)),NA())</f>
        <v>2.7183299783846666E-2</v>
      </c>
      <c r="M2914" s="52">
        <f>IFERROR(_xll.qlIndexFixing(ONIndex3M,I2914,TRUE,_xll.ohTrigger(RecalcTrigger,Trigger3M)),NA())</f>
        <v>2.7098052503999881E-2</v>
      </c>
      <c r="N2914" s="52">
        <f>IFERROR(_xll.qlIndexFixing(Index6M,$H2914,TRUE,_xll.ohTrigger(RecalcTrigger,Trigger6M)),NA())</f>
        <v>2.8129947553925463E-2</v>
      </c>
      <c r="O2914" s="52">
        <f>IFERROR(_xll.qlIndexFixing(ONIndex6M,I2914,TRUE,_xll.ohTrigger(RecalcTrigger,Trigger6M)),NA())</f>
        <v>2.7946145571799974E-2</v>
      </c>
      <c r="P2914" s="52">
        <f>IFERROR(_xll.qlIndexFixing(Index1Y,$H2914,TRUE,_xll.ohTrigger(RecalcTrigger,Trigger1Y)),NA())</f>
        <v>2.9512496591813184E-2</v>
      </c>
      <c r="Q2914" s="52">
        <f>IFERROR(_xll.qlIndexFixing(ONIndex1Y,I2914,TRUE,_xll.ohTrigger(RecalcTrigger,Trigger1Y)),NA())</f>
        <v>2.9107829853822764E-2</v>
      </c>
    </row>
    <row r="2915" spans="2:17" x14ac:dyDescent="0.2">
      <c r="B2915" s="46" t="s">
        <v>51</v>
      </c>
      <c r="D2915" s="49">
        <f>_xll.qlCalendarAdvance(LocalCalendar,$D2914,B2915,"f",FALSE)</f>
        <v>59757</v>
      </c>
      <c r="E2915" s="49">
        <f>_xll.qlInterestRateIndexValueDate(IndexON,D2915)</f>
        <v>59757</v>
      </c>
      <c r="F2915" s="52">
        <f>IFERROR(_xll.qlIndexFixing(IndexON,D2915,TRUE,_xll.ohTrigger(RecalcTrigger,TriggerON)),NA())</f>
        <v>2.5468978844482848E-2</v>
      </c>
      <c r="H2915" s="49">
        <f>_xll.qlCalendarAdvance(IborCalendar,$H2914,B2915,"f",FALSE)</f>
        <v>59742</v>
      </c>
      <c r="I2915" s="49">
        <f>_xll.qlInterestRateIndexValueDate(Index1M,$H2915)</f>
        <v>59744</v>
      </c>
      <c r="J2915" s="52">
        <f>IFERROR(_xll.qlIndexFixing(Index1M,$H2915,TRUE,_xll.ohTrigger(RecalcTrigger,Trigger1M)),NA())</f>
        <v>2.5980455556976478E-2</v>
      </c>
      <c r="K2915" s="52">
        <f>IFERROR(_xll.qlIndexFixing(ONIndex1M,I2915,TRUE,_xll.ohTrigger(RecalcTrigger,Trigger1M)),NA())</f>
        <v>2.5955805526169939E-2</v>
      </c>
      <c r="L2915" s="52">
        <f>IFERROR(_xll.qlIndexFixing(Index3M,H2915,TRUE,_xll.ohTrigger(RecalcTrigger,Trigger3M)),NA())</f>
        <v>2.7182137061307992E-2</v>
      </c>
      <c r="M2915" s="52">
        <f>IFERROR(_xll.qlIndexFixing(ONIndex3M,I2915,TRUE,_xll.ohTrigger(RecalcTrigger,Trigger3M)),NA())</f>
        <v>2.7096818044451965E-2</v>
      </c>
      <c r="N2915" s="52">
        <f>IFERROR(_xll.qlIndexFixing(Index6M,$H2915,TRUE,_xll.ohTrigger(RecalcTrigger,Trigger6M)),NA())</f>
        <v>2.8127794499614545E-2</v>
      </c>
      <c r="O2915" s="52">
        <f>IFERROR(_xll.qlIndexFixing(ONIndex6M,I2915,TRUE,_xll.ohTrigger(RecalcTrigger,Trigger6M)),NA())</f>
        <v>2.7944865909184102E-2</v>
      </c>
      <c r="P2915" s="52">
        <f>IFERROR(_xll.qlIndexFixing(Index1Y,$H2915,TRUE,_xll.ohTrigger(RecalcTrigger,Trigger1Y)),NA())</f>
        <v>2.9511548825272189E-2</v>
      </c>
      <c r="Q2915" s="52">
        <f>IFERROR(_xll.qlIndexFixing(ONIndex1Y,I2915,TRUE,_xll.ohTrigger(RecalcTrigger,Trigger1Y)),NA())</f>
        <v>2.9106564838210502E-2</v>
      </c>
    </row>
    <row r="2916" spans="2:17" x14ac:dyDescent="0.2">
      <c r="B2916" s="46" t="s">
        <v>51</v>
      </c>
      <c r="D2916" s="49">
        <f>_xll.qlCalendarAdvance(LocalCalendar,$D2915,B2916,"f",FALSE)</f>
        <v>59764</v>
      </c>
      <c r="E2916" s="49">
        <f>_xll.qlInterestRateIndexValueDate(IndexON,D2916)</f>
        <v>59764</v>
      </c>
      <c r="F2916" s="52">
        <f>IFERROR(_xll.qlIndexFixing(IndexON,D2916,TRUE,_xll.ohTrigger(RecalcTrigger,TriggerON)),NA())</f>
        <v>2.5468345231240974E-2</v>
      </c>
      <c r="H2916" s="49">
        <f>_xll.qlCalendarAdvance(IborCalendar,$H2915,B2916,"f",FALSE)</f>
        <v>59749</v>
      </c>
      <c r="I2916" s="49">
        <f>_xll.qlInterestRateIndexValueDate(Index1M,$H2916)</f>
        <v>59751</v>
      </c>
      <c r="J2916" s="52">
        <f>IFERROR(_xll.qlIndexFixing(Index1M,$H2916,TRUE,_xll.ohTrigger(RecalcTrigger,Trigger1M)),NA())</f>
        <v>2.5979261273424425E-2</v>
      </c>
      <c r="K2916" s="52">
        <f>IFERROR(_xll.qlIndexFixing(ONIndex1M,I2916,TRUE,_xll.ohTrigger(RecalcTrigger,Trigger1M)),NA())</f>
        <v>2.5954588453487304E-2</v>
      </c>
      <c r="L2916" s="52">
        <f>IFERROR(_xll.qlIndexFixing(Index3M,H2916,TRUE,_xll.ohTrigger(RecalcTrigger,Trigger3M)),NA())</f>
        <v>2.7180986680369397E-2</v>
      </c>
      <c r="M2916" s="52">
        <f>IFERROR(_xll.qlIndexFixing(ONIndex3M,I2916,TRUE,_xll.ohTrigger(RecalcTrigger,Trigger3M)),NA())</f>
        <v>2.7095595841979403E-2</v>
      </c>
      <c r="N2916" s="52">
        <f>IFERROR(_xll.qlIndexFixing(Index6M,$H2916,TRUE,_xll.ohTrigger(RecalcTrigger,Trigger6M)),NA())</f>
        <v>2.8126669790484393E-2</v>
      </c>
      <c r="O2916" s="52">
        <f>IFERROR(_xll.qlIndexFixing(ONIndex6M,I2916,TRUE,_xll.ohTrigger(RecalcTrigger,Trigger6M)),NA())</f>
        <v>2.7943598440920425E-2</v>
      </c>
      <c r="P2916" s="52">
        <f>IFERROR(_xll.qlIndexFixing(Index1Y,$H2916,TRUE,_xll.ohTrigger(RecalcTrigger,Trigger1Y)),NA())</f>
        <v>2.951061471314503E-2</v>
      </c>
      <c r="Q2916" s="52">
        <f>IFERROR(_xll.qlIndexFixing(ONIndex1Y,I2916,TRUE,_xll.ohTrigger(RecalcTrigger,Trigger1Y)),NA())</f>
        <v>2.9105313080632911E-2</v>
      </c>
    </row>
    <row r="2917" spans="2:17" x14ac:dyDescent="0.2">
      <c r="B2917" s="46" t="s">
        <v>51</v>
      </c>
      <c r="D2917" s="49">
        <f>_xll.qlCalendarAdvance(LocalCalendar,$D2916,B2917,"f",FALSE)</f>
        <v>59771</v>
      </c>
      <c r="E2917" s="49">
        <f>_xll.qlInterestRateIndexValueDate(IndexON,D2917)</f>
        <v>59771</v>
      </c>
      <c r="F2917" s="52">
        <f>IFERROR(_xll.qlIndexFixing(IndexON,D2917,TRUE,_xll.ohTrigger(RecalcTrigger,TriggerON)),NA())</f>
        <v>2.5467718083547197E-2</v>
      </c>
      <c r="H2917" s="49">
        <f>_xll.qlCalendarAdvance(IborCalendar,$H2916,B2917,"f",FALSE)</f>
        <v>59756</v>
      </c>
      <c r="I2917" s="49">
        <f>_xll.qlInterestRateIndexValueDate(Index1M,$H2917)</f>
        <v>59758</v>
      </c>
      <c r="J2917" s="52">
        <f>IFERROR(_xll.qlIndexFixing(Index1M,$H2917,TRUE,_xll.ohTrigger(RecalcTrigger,Trigger1M)),NA())</f>
        <v>2.5977226023316303E-2</v>
      </c>
      <c r="K2917" s="52">
        <f>IFERROR(_xll.qlIndexFixing(ONIndex1M,I2917,TRUE,_xll.ohTrigger(RecalcTrigger,Trigger1M)),NA())</f>
        <v>2.5953383586427847E-2</v>
      </c>
      <c r="L2917" s="52">
        <f>IFERROR(_xll.qlIndexFixing(Index3M,H2917,TRUE,_xll.ohTrigger(RecalcTrigger,Trigger3M)),NA())</f>
        <v>2.7180793442827329E-2</v>
      </c>
      <c r="M2917" s="52">
        <f>IFERROR(_xll.qlIndexFixing(ONIndex3M,I2917,TRUE,_xll.ohTrigger(RecalcTrigger,Trigger3M)),NA())</f>
        <v>2.7094385896555551E-2</v>
      </c>
      <c r="N2917" s="52">
        <f>IFERROR(_xll.qlIndexFixing(Index6M,$H2917,TRUE,_xll.ohTrigger(RecalcTrigger,Trigger6M)),NA())</f>
        <v>2.8125557449686759E-2</v>
      </c>
      <c r="O2917" s="52">
        <f>IFERROR(_xll.qlIndexFixing(ONIndex6M,I2917,TRUE,_xll.ohTrigger(RecalcTrigger,Trigger6M)),NA())</f>
        <v>2.7942343167008943E-2</v>
      </c>
      <c r="P2917" s="52">
        <f>IFERROR(_xll.qlIndexFixing(Index1Y,$H2917,TRUE,_xll.ohTrigger(RecalcTrigger,Trigger1Y)),NA())</f>
        <v>2.9509694255393813E-2</v>
      </c>
      <c r="Q2917" s="52">
        <f>IFERROR(_xll.qlIndexFixing(ONIndex1Y,I2917,TRUE,_xll.ohTrigger(RecalcTrigger,Trigger1Y)),NA())</f>
        <v>2.9104074581036699E-2</v>
      </c>
    </row>
    <row r="2918" spans="2:17" x14ac:dyDescent="0.2">
      <c r="B2918" s="46" t="s">
        <v>51</v>
      </c>
      <c r="D2918" s="49">
        <f>_xll.qlCalendarAdvance(LocalCalendar,$D2917,B2918,"f",FALSE)</f>
        <v>59778</v>
      </c>
      <c r="E2918" s="49">
        <f>_xll.qlInterestRateIndexValueDate(IndexON,D2918)</f>
        <v>59778</v>
      </c>
      <c r="F2918" s="52">
        <f>IFERROR(_xll.qlIndexFixing(IndexON,D2918,TRUE,_xll.ohTrigger(RecalcTrigger,TriggerON)),NA())</f>
        <v>2.5467097401321581E-2</v>
      </c>
      <c r="H2918" s="49">
        <f>_xll.qlCalendarAdvance(IborCalendar,$H2917,B2918,"f",FALSE)</f>
        <v>59763</v>
      </c>
      <c r="I2918" s="49">
        <f>_xll.qlInterestRateIndexValueDate(Index1M,$H2918)</f>
        <v>59765</v>
      </c>
      <c r="J2918" s="52">
        <f>IFERROR(_xll.qlIndexFixing(Index1M,$H2918,TRUE,_xll.ohTrigger(RecalcTrigger,Trigger1M)),NA())</f>
        <v>2.5976055413008261E-2</v>
      </c>
      <c r="K2918" s="52">
        <f>IFERROR(_xll.qlIndexFixing(ONIndex1M,I2918,TRUE,_xll.ohTrigger(RecalcTrigger,Trigger1M)),NA())</f>
        <v>2.5952190924991569E-2</v>
      </c>
      <c r="L2918" s="52">
        <f>IFERROR(_xll.qlIndexFixing(Index3M,H2918,TRUE,_xll.ohTrigger(RecalcTrigger,Trigger3M)),NA())</f>
        <v>2.7178722943249089E-2</v>
      </c>
      <c r="M2918" s="52">
        <f>IFERROR(_xll.qlIndexFixing(ONIndex3M,I2918,TRUE,_xll.ohTrigger(RecalcTrigger,Trigger3M)),NA())</f>
        <v>2.7093188208207053E-2</v>
      </c>
      <c r="N2918" s="52">
        <f>IFERROR(_xll.qlIndexFixing(Index6M,$H2918,TRUE,_xll.ohTrigger(RecalcTrigger,Trigger6M)),NA())</f>
        <v>2.8125476641030933E-2</v>
      </c>
      <c r="O2918" s="52">
        <f>IFERROR(_xll.qlIndexFixing(ONIndex6M,I2918,TRUE,_xll.ohTrigger(RecalcTrigger,Trigger6M)),NA())</f>
        <v>2.7941100087369719E-2</v>
      </c>
      <c r="P2918" s="52">
        <f>IFERROR(_xll.qlIndexFixing(Index1Y,$H2918,TRUE,_xll.ohTrigger(RecalcTrigger,Trigger1Y)),NA())</f>
        <v>2.9508787451981724E-2</v>
      </c>
      <c r="Q2918" s="52">
        <f>IFERROR(_xll.qlIndexFixing(ONIndex1Y,I2918,TRUE,_xll.ohTrigger(RecalcTrigger,Trigger1Y)),NA())</f>
        <v>2.9102849339421866E-2</v>
      </c>
    </row>
    <row r="2919" spans="2:17" x14ac:dyDescent="0.2">
      <c r="B2919" s="46" t="s">
        <v>51</v>
      </c>
      <c r="D2919" s="49">
        <f>_xll.qlCalendarAdvance(LocalCalendar,$D2918,B2919,"f",FALSE)</f>
        <v>59785</v>
      </c>
      <c r="E2919" s="49">
        <f>_xll.qlInterestRateIndexValueDate(IndexON,D2919)</f>
        <v>59785</v>
      </c>
      <c r="F2919" s="52">
        <f>IFERROR(_xll.qlIndexFixing(IndexON,D2919,TRUE,_xll.ohTrigger(RecalcTrigger,TriggerON)),NA())</f>
        <v>2.546648318448419E-2</v>
      </c>
      <c r="H2919" s="49">
        <f>_xll.qlCalendarAdvance(IborCalendar,$H2918,B2919,"f",FALSE)</f>
        <v>59770</v>
      </c>
      <c r="I2919" s="49">
        <f>_xll.qlInterestRateIndexValueDate(Index1M,$H2919)</f>
        <v>59772</v>
      </c>
      <c r="J2919" s="52">
        <f>IFERROR(_xll.qlIndexFixing(Index1M,$H2919,TRUE,_xll.ohTrigger(RecalcTrigger,Trigger1M)),NA())</f>
        <v>2.5974897033071771E-2</v>
      </c>
      <c r="K2919" s="52">
        <f>IFERROR(_xll.qlIndexFixing(ONIndex1M,I2919,TRUE,_xll.ohTrigger(RecalcTrigger,Trigger1M)),NA())</f>
        <v>2.595186199366939E-2</v>
      </c>
      <c r="L2919" s="52">
        <f>IFERROR(_xll.qlIndexFixing(Index3M,H2919,TRUE,_xll.ohTrigger(RecalcTrigger,Trigger3M)),NA())</f>
        <v>2.7177609587044411E-2</v>
      </c>
      <c r="M2919" s="52">
        <f>IFERROR(_xll.qlIndexFixing(ONIndex3M,I2919,TRUE,_xll.ohTrigger(RecalcTrigger,Trigger3M)),NA())</f>
        <v>2.7092937999713129E-2</v>
      </c>
      <c r="N2919" s="52">
        <f>IFERROR(_xll.qlIndexFixing(Index6M,$H2919,TRUE,_xll.ohTrigger(RecalcTrigger,Trigger6M)),NA())</f>
        <v>2.8123369873004365E-2</v>
      </c>
      <c r="O2919" s="52">
        <f>IFERROR(_xll.qlIndexFixing(ONIndex6M,I2919,TRUE,_xll.ohTrigger(RecalcTrigger,Trigger6M)),NA())</f>
        <v>2.7940865975126794E-2</v>
      </c>
      <c r="P2919" s="52">
        <f>IFERROR(_xll.qlIndexFixing(Index1Y,$H2919,TRUE,_xll.ohTrigger(RecalcTrigger,Trigger1Y)),NA())</f>
        <v>2.9509036970816825E-2</v>
      </c>
      <c r="Q2919" s="52">
        <f>IFERROR(_xll.qlIndexFixing(ONIndex1Y,I2919,TRUE,_xll.ohTrigger(RecalcTrigger,Trigger1Y)),NA())</f>
        <v>2.9102727558729669E-2</v>
      </c>
    </row>
    <row r="2920" spans="2:17" x14ac:dyDescent="0.2">
      <c r="B2920" s="46" t="s">
        <v>51</v>
      </c>
      <c r="D2920" s="49">
        <f>_xll.qlCalendarAdvance(LocalCalendar,$D2919,B2920,"f",FALSE)</f>
        <v>59792</v>
      </c>
      <c r="E2920" s="49">
        <f>_xll.qlInterestRateIndexValueDate(IndexON,D2920)</f>
        <v>59792</v>
      </c>
      <c r="F2920" s="52">
        <f>IFERROR(_xll.qlIndexFixing(IndexON,D2920,TRUE,_xll.ohTrigger(RecalcTrigger,TriggerON)),NA())</f>
        <v>2.5465875433035023E-2</v>
      </c>
      <c r="H2920" s="49">
        <f>_xll.qlCalendarAdvance(IborCalendar,$H2919,B2920,"f",FALSE)</f>
        <v>59777</v>
      </c>
      <c r="I2920" s="49">
        <f>_xll.qlInterestRateIndexValueDate(Index1M,$H2920)</f>
        <v>59779</v>
      </c>
      <c r="J2920" s="52">
        <f>IFERROR(_xll.qlIndexFixing(Index1M,$H2920,TRUE,_xll.ohTrigger(RecalcTrigger,Trigger1M)),NA())</f>
        <v>2.5971184877736482E-2</v>
      </c>
      <c r="K2920" s="52">
        <f>IFERROR(_xll.qlIndexFixing(ONIndex1M,I2920,TRUE,_xll.ohTrigger(RecalcTrigger,Trigger1M)),NA())</f>
        <v>2.5950694531122753E-2</v>
      </c>
      <c r="L2920" s="52">
        <f>IFERROR(_xll.qlIndexFixing(Index3M,H2920,TRUE,_xll.ohTrigger(RecalcTrigger,Trigger3M)),NA())</f>
        <v>2.7173667729295733E-2</v>
      </c>
      <c r="M2920" s="52">
        <f>IFERROR(_xll.qlIndexFixing(ONIndex3M,I2920,TRUE,_xll.ohTrigger(RecalcTrigger,Trigger3M)),NA())</f>
        <v>2.7091765612725638E-2</v>
      </c>
      <c r="N2920" s="52">
        <f>IFERROR(_xll.qlIndexFixing(Index6M,$H2920,TRUE,_xll.ohTrigger(RecalcTrigger,Trigger6M)),NA())</f>
        <v>2.8119233124605972E-2</v>
      </c>
      <c r="O2920" s="52">
        <f>IFERROR(_xll.qlIndexFixing(ONIndex6M,I2920,TRUE,_xll.ohTrigger(RecalcTrigger,Trigger6M)),NA())</f>
        <v>2.7939648060697486E-2</v>
      </c>
      <c r="P2920" s="52">
        <f>IFERROR(_xll.qlIndexFixing(Index1Y,$H2920,TRUE,_xll.ohTrigger(RecalcTrigger,Trigger1Y)),NA())</f>
        <v>2.9503584983911937E-2</v>
      </c>
      <c r="Q2920" s="52">
        <f>IFERROR(_xll.qlIndexFixing(ONIndex1Y,I2920,TRUE,_xll.ohTrigger(RecalcTrigger,Trigger1Y)),NA())</f>
        <v>2.9101529683290828E-2</v>
      </c>
    </row>
    <row r="2921" spans="2:17" x14ac:dyDescent="0.2">
      <c r="B2921" s="46" t="s">
        <v>51</v>
      </c>
      <c r="D2921" s="49">
        <f>_xll.qlCalendarAdvance(LocalCalendar,$D2920,B2921,"f",FALSE)</f>
        <v>59799</v>
      </c>
      <c r="E2921" s="49">
        <f>_xll.qlInterestRateIndexValueDate(IndexON,D2921)</f>
        <v>59799</v>
      </c>
      <c r="F2921" s="52">
        <f>IFERROR(_xll.qlIndexFixing(IndexON,D2921,TRUE,_xll.ohTrigger(RecalcTrigger,TriggerON)),NA())</f>
        <v>2.546527414721389E-2</v>
      </c>
      <c r="H2921" s="49">
        <f>_xll.qlCalendarAdvance(IborCalendar,$H2920,B2921,"f",FALSE)</f>
        <v>59784</v>
      </c>
      <c r="I2921" s="49">
        <f>_xll.qlInterestRateIndexValueDate(Index1M,$H2921)</f>
        <v>59786</v>
      </c>
      <c r="J2921" s="52">
        <f>IFERROR(_xll.qlIndexFixing(Index1M,$H2921,TRUE,_xll.ohTrigger(RecalcTrigger,Trigger1M)),NA())</f>
        <v>2.5973473324579222E-2</v>
      </c>
      <c r="K2921" s="52">
        <f>IFERROR(_xll.qlIndexFixing(ONIndex1M,I2921,TRUE,_xll.ohTrigger(RecalcTrigger,Trigger1M)),NA())</f>
        <v>2.5948686174288582E-2</v>
      </c>
      <c r="L2921" s="52">
        <f>IFERROR(_xll.qlIndexFixing(Index3M,H2921,TRUE,_xll.ohTrigger(RecalcTrigger,Trigger3M)),NA())</f>
        <v>2.7172576657828712E-2</v>
      </c>
      <c r="M2921" s="52">
        <f>IFERROR(_xll.qlIndexFixing(ONIndex3M,I2921,TRUE,_xll.ohTrigger(RecalcTrigger,Trigger3M)),NA())</f>
        <v>2.7089668685453816E-2</v>
      </c>
      <c r="N2921" s="52">
        <f>IFERROR(_xll.qlIndexFixing(Index6M,$H2921,TRUE,_xll.ohTrigger(RecalcTrigger,Trigger6M)),NA())</f>
        <v>2.8118167854487262E-2</v>
      </c>
      <c r="O2921" s="52">
        <f>IFERROR(_xll.qlIndexFixing(ONIndex6M,I2921,TRUE,_xll.ohTrigger(RecalcTrigger,Trigger6M)),NA())</f>
        <v>2.7937444014565216E-2</v>
      </c>
      <c r="P2921" s="52">
        <f>IFERROR(_xll.qlIndexFixing(Index1Y,$H2921,TRUE,_xll.ohTrigger(RecalcTrigger,Trigger1Y)),NA())</f>
        <v>2.9506148967412587E-2</v>
      </c>
      <c r="Q2921" s="52">
        <f>IFERROR(_xll.qlIndexFixing(ONIndex1Y,I2921,TRUE,_xll.ohTrigger(RecalcTrigger,Trigger1Y)),NA())</f>
        <v>2.9099253162492289E-2</v>
      </c>
    </row>
    <row r="2922" spans="2:17" x14ac:dyDescent="0.2">
      <c r="B2922" s="46" t="s">
        <v>51</v>
      </c>
      <c r="D2922" s="49">
        <f>_xll.qlCalendarAdvance(LocalCalendar,$D2921,B2922,"f",FALSE)</f>
        <v>59806</v>
      </c>
      <c r="E2922" s="49">
        <f>_xll.qlInterestRateIndexValueDate(IndexON,D2922)</f>
        <v>59806</v>
      </c>
      <c r="F2922" s="52">
        <f>IFERROR(_xll.qlIndexFixing(IndexON,D2922,TRUE,_xll.ohTrigger(RecalcTrigger,TriggerON)),NA())</f>
        <v>2.5464679326541173E-2</v>
      </c>
      <c r="H2922" s="49">
        <f>_xll.qlCalendarAdvance(IborCalendar,$H2921,B2922,"f",FALSE)</f>
        <v>59791</v>
      </c>
      <c r="I2922" s="49">
        <f>_xll.qlInterestRateIndexValueDate(Index1M,$H2922)</f>
        <v>59793</v>
      </c>
      <c r="J2922" s="52">
        <f>IFERROR(_xll.qlIndexFixing(Index1M,$H2922,TRUE,_xll.ohTrigger(RecalcTrigger,Trigger1M)),NA())</f>
        <v>2.5971495275468423E-2</v>
      </c>
      <c r="K2922" s="52">
        <f>IFERROR(_xll.qlIndexFixing(ONIndex1M,I2922,TRUE,_xll.ohTrigger(RecalcTrigger,Trigger1M)),NA())</f>
        <v>2.5947542335291729E-2</v>
      </c>
      <c r="L2922" s="52">
        <f>IFERROR(_xll.qlIndexFixing(Index3M,H2922,TRUE,_xll.ohTrigger(RecalcTrigger,Trigger3M)),NA())</f>
        <v>2.7171497925105346E-2</v>
      </c>
      <c r="M2922" s="52">
        <f>IFERROR(_xll.qlIndexFixing(ONIndex3M,I2922,TRUE,_xll.ohTrigger(RecalcTrigger,Trigger3M)),NA())</f>
        <v>2.7088520025326801E-2</v>
      </c>
      <c r="N2922" s="52">
        <f>IFERROR(_xll.qlIndexFixing(Index6M,$H2922,TRUE,_xll.ohTrigger(RecalcTrigger,Trigger6M)),NA())</f>
        <v>2.8117114949716859E-2</v>
      </c>
      <c r="O2922" s="52">
        <f>IFERROR(_xll.qlIndexFixing(ONIndex6M,I2922,TRUE,_xll.ohTrigger(RecalcTrigger,Trigger6M)),NA())</f>
        <v>2.7936249712308125E-2</v>
      </c>
      <c r="P2922" s="52">
        <f>IFERROR(_xll.qlIndexFixing(Index1Y,$H2922,TRUE,_xll.ohTrigger(RecalcTrigger,Trigger1Y)),NA())</f>
        <v>2.9505296780993496E-2</v>
      </c>
      <c r="Q2922" s="52">
        <f>IFERROR(_xll.qlIndexFixing(ONIndex1Y,I2922,TRUE,_xll.ohTrigger(RecalcTrigger,Trigger1Y)),NA())</f>
        <v>2.9098080952802974E-2</v>
      </c>
    </row>
    <row r="2923" spans="2:17" x14ac:dyDescent="0.2">
      <c r="B2923" s="46" t="s">
        <v>51</v>
      </c>
      <c r="D2923" s="49">
        <f>_xll.qlCalendarAdvance(LocalCalendar,$D2922,B2923,"f",FALSE)</f>
        <v>59813</v>
      </c>
      <c r="E2923" s="49">
        <f>_xll.qlInterestRateIndexValueDate(IndexON,D2923)</f>
        <v>59813</v>
      </c>
      <c r="F2923" s="52">
        <f>IFERROR(_xll.qlIndexFixing(IndexON,D2923,TRUE,_xll.ohTrigger(RecalcTrigger,TriggerON)),NA())</f>
        <v>2.5464090971496489E-2</v>
      </c>
      <c r="H2923" s="49">
        <f>_xll.qlCalendarAdvance(IborCalendar,$H2922,B2923,"f",FALSE)</f>
        <v>59798</v>
      </c>
      <c r="I2923" s="49">
        <f>_xll.qlInterestRateIndexValueDate(Index1M,$H2923)</f>
        <v>59800</v>
      </c>
      <c r="J2923" s="52">
        <f>IFERROR(_xll.qlIndexFixing(Index1M,$H2923,TRUE,_xll.ohTrigger(RecalcTrigger,Trigger1M)),NA())</f>
        <v>2.5970385816992368E-2</v>
      </c>
      <c r="K2923" s="52">
        <f>IFERROR(_xll.qlIndexFixing(ONIndex1M,I2923,TRUE,_xll.ohTrigger(RecalcTrigger,Trigger1M)),NA())</f>
        <v>2.5946410701891409E-2</v>
      </c>
      <c r="L2923" s="52">
        <f>IFERROR(_xll.qlIndexFixing(Index3M,H2923,TRUE,_xll.ohTrigger(RecalcTrigger,Trigger3M)),NA())</f>
        <v>2.7170431531112454E-2</v>
      </c>
      <c r="M2923" s="52">
        <f>IFERROR(_xll.qlIndexFixing(ONIndex3M,I2923,TRUE,_xll.ohTrigger(RecalcTrigger,Trigger3M)),NA())</f>
        <v>2.708738362222185E-2</v>
      </c>
      <c r="N2923" s="52">
        <f>IFERROR(_xll.qlIndexFixing(Index6M,$H2923,TRUE,_xll.ohTrigger(RecalcTrigger,Trigger6M)),NA())</f>
        <v>2.8116074410274118E-2</v>
      </c>
      <c r="O2923" s="52">
        <f>IFERROR(_xll.qlIndexFixing(ONIndex6M,I2923,TRUE,_xll.ohTrigger(RecalcTrigger,Trigger6M)),NA())</f>
        <v>2.7935067604349939E-2</v>
      </c>
      <c r="P2923" s="52">
        <f>IFERROR(_xll.qlIndexFixing(Index1Y,$H2923,TRUE,_xll.ohTrigger(RecalcTrigger,Trigger1Y)),NA())</f>
        <v>2.9504458248734284E-2</v>
      </c>
      <c r="Q2923" s="52">
        <f>IFERROR(_xll.qlIndexFixing(ONIndex1Y,I2923,TRUE,_xll.ohTrigger(RecalcTrigger,Trigger1Y)),NA())</f>
        <v>2.9096922001121683E-2</v>
      </c>
    </row>
    <row r="2924" spans="2:17" x14ac:dyDescent="0.2">
      <c r="B2924" s="46" t="s">
        <v>51</v>
      </c>
      <c r="D2924" s="49">
        <f>_xll.qlCalendarAdvance(LocalCalendar,$D2923,B2924,"f",FALSE)</f>
        <v>59820</v>
      </c>
      <c r="E2924" s="49">
        <f>_xll.qlInterestRateIndexValueDate(IndexON,D2924)</f>
        <v>59820</v>
      </c>
      <c r="F2924" s="52">
        <f>IFERROR(_xll.qlIndexFixing(IndexON,D2924,TRUE,_xll.ohTrigger(RecalcTrigger,TriggerON)),NA())</f>
        <v>2.546350908184003E-2</v>
      </c>
      <c r="H2924" s="49">
        <f>_xll.qlCalendarAdvance(IborCalendar,$H2923,B2924,"f",FALSE)</f>
        <v>59805</v>
      </c>
      <c r="I2924" s="49">
        <f>_xll.qlInterestRateIndexValueDate(Index1M,$H2924)</f>
        <v>59807</v>
      </c>
      <c r="J2924" s="52">
        <f>IFERROR(_xll.qlIndexFixing(Index1M,$H2924,TRUE,_xll.ohTrigger(RecalcTrigger,Trigger1M)),NA())</f>
        <v>2.5971006188702267E-2</v>
      </c>
      <c r="K2924" s="52">
        <f>IFERROR(_xll.qlIndexFixing(ONIndex1M,I2924,TRUE,_xll.ohTrigger(RecalcTrigger,Trigger1M)),NA())</f>
        <v>2.5945291274087623E-2</v>
      </c>
      <c r="L2924" s="52">
        <f>IFERROR(_xll.qlIndexFixing(Index3M,H2924,TRUE,_xll.ohTrigger(RecalcTrigger,Trigger3M)),NA())</f>
        <v>2.7172227929162528E-2</v>
      </c>
      <c r="M2924" s="52">
        <f>IFERROR(_xll.qlIndexFixing(ONIndex3M,I2924,TRUE,_xll.ohTrigger(RecalcTrigger,Trigger3M)),NA())</f>
        <v>2.7086259476218899E-2</v>
      </c>
      <c r="N2924" s="52">
        <f>IFERROR(_xll.qlIndexFixing(Index6M,$H2924,TRUE,_xll.ohTrigger(RecalcTrigger,Trigger6M)),NA())</f>
        <v>2.8118117375679499E-2</v>
      </c>
      <c r="O2924" s="52">
        <f>IFERROR(_xll.qlIndexFixing(ONIndex6M,I2924,TRUE,_xll.ohTrigger(RecalcTrigger,Trigger6M)),NA())</f>
        <v>2.7933897690743947E-2</v>
      </c>
      <c r="P2924" s="52">
        <f>IFERROR(_xll.qlIndexFixing(Index1Y,$H2924,TRUE,_xll.ohTrigger(RecalcTrigger,Trigger1Y)),NA())</f>
        <v>2.9504780571305712E-2</v>
      </c>
      <c r="Q2924" s="52">
        <f>IFERROR(_xll.qlIndexFixing(ONIndex1Y,I2924,TRUE,_xll.ohTrigger(RecalcTrigger,Trigger1Y)),NA())</f>
        <v>2.9095776307475063E-2</v>
      </c>
    </row>
    <row r="2925" spans="2:17" x14ac:dyDescent="0.2">
      <c r="B2925" s="46" t="s">
        <v>51</v>
      </c>
      <c r="D2925" s="49">
        <f>_xll.qlCalendarAdvance(LocalCalendar,$D2924,B2925,"f",FALSE)</f>
        <v>59827</v>
      </c>
      <c r="E2925" s="49">
        <f>_xll.qlInterestRateIndexValueDate(IndexON,D2925)</f>
        <v>59827</v>
      </c>
      <c r="F2925" s="52">
        <f>IFERROR(_xll.qlIndexFixing(IndexON,D2925,TRUE,_xll.ohTrigger(RecalcTrigger,TriggerON)),NA())</f>
        <v>2.5462933657571796E-2</v>
      </c>
      <c r="H2925" s="49">
        <f>_xll.qlCalendarAdvance(IborCalendar,$H2924,B2925,"f",FALSE)</f>
        <v>59812</v>
      </c>
      <c r="I2925" s="49">
        <f>_xll.qlInterestRateIndexValueDate(Index1M,$H2925)</f>
        <v>59814</v>
      </c>
      <c r="J2925" s="52">
        <f>IFERROR(_xll.qlIndexFixing(Index1M,$H2925,TRUE,_xll.ohTrigger(RecalcTrigger,Trigger1M)),NA())</f>
        <v>2.596820359109045E-2</v>
      </c>
      <c r="K2925" s="52">
        <f>IFERROR(_xll.qlIndexFixing(ONIndex1M,I2925,TRUE,_xll.ohTrigger(RecalcTrigger,Trigger1M)),NA())</f>
        <v>2.5945040315846768E-2</v>
      </c>
      <c r="L2925" s="52">
        <f>IFERROR(_xll.qlIndexFixing(Index3M,H2925,TRUE,_xll.ohTrigger(RecalcTrigger,Trigger3M)),NA())</f>
        <v>2.717118862214336E-2</v>
      </c>
      <c r="M2925" s="52">
        <f>IFERROR(_xll.qlIndexFixing(ONIndex3M,I2925,TRUE,_xll.ohTrigger(RecalcTrigger,Trigger3M)),NA())</f>
        <v>2.7086087547687487E-2</v>
      </c>
      <c r="N2925" s="52">
        <f>IFERROR(_xll.qlIndexFixing(Index6M,$H2925,TRUE,_xll.ohTrigger(RecalcTrigger,Trigger6M)),NA())</f>
        <v>2.8118128758897222E-2</v>
      </c>
      <c r="O2925" s="52">
        <f>IFERROR(_xll.qlIndexFixing(ONIndex6M,I2925,TRUE,_xll.ohTrigger(RecalcTrigger,Trigger6M)),NA())</f>
        <v>2.7933741417882629E-2</v>
      </c>
      <c r="P2925" s="52">
        <f>IFERROR(_xll.qlIndexFixing(Index1Y,$H2925,TRUE,_xll.ohTrigger(RecalcTrigger,Trigger1Y)),NA())</f>
        <v>2.9502822146562611E-2</v>
      </c>
      <c r="Q2925" s="52">
        <f>IFERROR(_xll.qlIndexFixing(ONIndex1Y,I2925,TRUE,_xll.ohTrigger(RecalcTrigger,Trigger1Y)),NA())</f>
        <v>2.9095739192004366E-2</v>
      </c>
    </row>
    <row r="2926" spans="2:17" x14ac:dyDescent="0.2">
      <c r="B2926" s="46" t="s">
        <v>51</v>
      </c>
      <c r="D2926" s="49">
        <f>_xll.qlCalendarAdvance(LocalCalendar,$D2925,B2926,"f",FALSE)</f>
        <v>59834</v>
      </c>
      <c r="E2926" s="49">
        <f>_xll.qlInterestRateIndexValueDate(IndexON,D2926)</f>
        <v>59834</v>
      </c>
      <c r="F2926" s="52">
        <f>IFERROR(_xll.qlIndexFixing(IndexON,D2926,TRUE,_xll.ohTrigger(RecalcTrigger,TriggerON)),NA())</f>
        <v>2.5462364698851658E-2</v>
      </c>
      <c r="H2926" s="49">
        <f>_xll.qlCalendarAdvance(IborCalendar,$H2925,B2926,"f",FALSE)</f>
        <v>59819</v>
      </c>
      <c r="I2926" s="49">
        <f>_xll.qlInterestRateIndexValueDate(Index1M,$H2926)</f>
        <v>59821</v>
      </c>
      <c r="J2926" s="52">
        <f>IFERROR(_xll.qlIndexFixing(Index1M,$H2926,TRUE,_xll.ohTrigger(RecalcTrigger,Trigger1M)),NA())</f>
        <v>2.5967991156899406E-2</v>
      </c>
      <c r="K2926" s="52">
        <f>IFERROR(_xll.qlIndexFixing(ONIndex1M,I2926,TRUE,_xll.ohTrigger(RecalcTrigger,Trigger1M)),NA())</f>
        <v>2.5943089035376232E-2</v>
      </c>
      <c r="L2926" s="52">
        <f>IFERROR(_xll.qlIndexFixing(Index3M,H2926,TRUE,_xll.ohTrigger(RecalcTrigger,Trigger3M)),NA())</f>
        <v>2.7170161656617974E-2</v>
      </c>
      <c r="M2926" s="52">
        <f>IFERROR(_xll.qlIndexFixing(ONIndex3M,I2926,TRUE,_xll.ohTrigger(RecalcTrigger,Trigger3M)),NA())</f>
        <v>2.7084047955305834E-2</v>
      </c>
      <c r="N2926" s="52">
        <f>IFERROR(_xll.qlIndexFixing(Index6M,$H2926,TRUE,_xll.ohTrigger(RecalcTrigger,Trigger6M)),NA())</f>
        <v>2.8116102954087372E-2</v>
      </c>
      <c r="O2926" s="52">
        <f>IFERROR(_xll.qlIndexFixing(ONIndex6M,I2926,TRUE,_xll.ohTrigger(RecalcTrigger,Trigger6M)),NA())</f>
        <v>2.7931594446535257E-2</v>
      </c>
      <c r="P2926" s="52">
        <f>IFERROR(_xll.qlIndexFixing(Index1Y,$H2926,TRUE,_xll.ohTrigger(RecalcTrigger,Trigger1Y)),NA())</f>
        <v>2.9503173598105118E-2</v>
      </c>
      <c r="Q2926" s="52">
        <f>IFERROR(_xll.qlIndexFixing(ONIndex1Y,I2926,TRUE,_xll.ohTrigger(RecalcTrigger,Trigger1Y)),NA())</f>
        <v>2.9093524694019379E-2</v>
      </c>
    </row>
    <row r="2927" spans="2:17" x14ac:dyDescent="0.2">
      <c r="B2927" s="46" t="s">
        <v>51</v>
      </c>
      <c r="D2927" s="49">
        <f>_xll.qlCalendarAdvance(LocalCalendar,$D2926,B2927,"f",FALSE)</f>
        <v>59841</v>
      </c>
      <c r="E2927" s="49">
        <f>_xll.qlInterestRateIndexValueDate(IndexON,D2927)</f>
        <v>59841</v>
      </c>
      <c r="F2927" s="52">
        <f>IFERROR(_xll.qlIndexFixing(IndexON,D2927,TRUE,_xll.ohTrigger(RecalcTrigger,TriggerON)),NA())</f>
        <v>2.5461802205679618E-2</v>
      </c>
      <c r="H2927" s="49">
        <f>_xll.qlCalendarAdvance(IborCalendar,$H2926,B2927,"f",FALSE)</f>
        <v>59826</v>
      </c>
      <c r="I2927" s="49">
        <f>_xll.qlInterestRateIndexValueDate(Index1M,$H2927)</f>
        <v>59828</v>
      </c>
      <c r="J2927" s="52">
        <f>IFERROR(_xll.qlIndexFixing(Index1M,$H2927,TRUE,_xll.ohTrigger(RecalcTrigger,Trigger1M)),NA())</f>
        <v>2.5966070286587078E-2</v>
      </c>
      <c r="K2927" s="52">
        <f>IFERROR(_xll.qlIndexFixing(ONIndex1M,I2927,TRUE,_xll.ohTrigger(RecalcTrigger,Trigger1M)),NA())</f>
        <v>2.5942006224441982E-2</v>
      </c>
      <c r="L2927" s="52">
        <f>IFERROR(_xll.qlIndexFixing(Index3M,H2927,TRUE,_xll.ohTrigger(RecalcTrigger,Trigger3M)),NA())</f>
        <v>2.7170099845434479E-2</v>
      </c>
      <c r="M2927" s="52">
        <f>IFERROR(_xll.qlIndexFixing(ONIndex3M,I2927,TRUE,_xll.ohTrigger(RecalcTrigger,Trigger3M)),NA())</f>
        <v>2.7082960580449011E-2</v>
      </c>
      <c r="N2927" s="52">
        <f>IFERROR(_xll.qlIndexFixing(Index6M,$H2927,TRUE,_xll.ohTrigger(RecalcTrigger,Trigger6M)),NA())</f>
        <v>2.8115114295501453E-2</v>
      </c>
      <c r="O2927" s="52">
        <f>IFERROR(_xll.qlIndexFixing(ONIndex6M,I2927,TRUE,_xll.ohTrigger(RecalcTrigger,Trigger6M)),NA())</f>
        <v>2.7930461115932559E-2</v>
      </c>
      <c r="P2927" s="52">
        <f>IFERROR(_xll.qlIndexFixing(Index1Y,$H2927,TRUE,_xll.ohTrigger(RecalcTrigger,Trigger1Y)),NA())</f>
        <v>2.950124066063228E-2</v>
      </c>
      <c r="Q2927" s="52">
        <f>IFERROR(_xll.qlIndexFixing(ONIndex1Y,I2927,TRUE,_xll.ohTrigger(RecalcTrigger,Trigger1Y)),NA())</f>
        <v>2.9092418774343543E-2</v>
      </c>
    </row>
    <row r="2928" spans="2:17" x14ac:dyDescent="0.2">
      <c r="B2928" s="46" t="s">
        <v>51</v>
      </c>
      <c r="D2928" s="49">
        <f>_xll.qlCalendarAdvance(LocalCalendar,$D2927,B2928,"f",FALSE)</f>
        <v>59848</v>
      </c>
      <c r="E2928" s="49">
        <f>_xll.qlInterestRateIndexValueDate(IndexON,D2928)</f>
        <v>59848</v>
      </c>
      <c r="F2928" s="52">
        <f>IFERROR(_xll.qlIndexFixing(IndexON,D2928,TRUE,_xll.ohTrigger(RecalcTrigger,TriggerON)),NA())</f>
        <v>2.5461246177815866E-2</v>
      </c>
      <c r="H2928" s="49">
        <f>_xll.qlCalendarAdvance(IborCalendar,$H2927,B2928,"f",FALSE)</f>
        <v>59833</v>
      </c>
      <c r="I2928" s="49">
        <f>_xll.qlInterestRateIndexValueDate(Index1M,$H2928)</f>
        <v>59835</v>
      </c>
      <c r="J2928" s="52">
        <f>IFERROR(_xll.qlIndexFixing(Index1M,$H2928,TRUE,_xll.ohTrigger(RecalcTrigger,Trigger1M)),NA())</f>
        <v>2.59650219798476E-2</v>
      </c>
      <c r="K2928" s="52">
        <f>IFERROR(_xll.qlIndexFixing(ONIndex1M,I2928,TRUE,_xll.ohTrigger(RecalcTrigger,Trigger1M)),NA())</f>
        <v>2.5940935619104266E-2</v>
      </c>
      <c r="L2928" s="52">
        <f>IFERROR(_xll.qlIndexFixing(Index3M,H2928,TRUE,_xll.ohTrigger(RecalcTrigger,Trigger3M)),NA())</f>
        <v>2.7168144750012842E-2</v>
      </c>
      <c r="M2928" s="52">
        <f>IFERROR(_xll.qlIndexFixing(ONIndex3M,I2928,TRUE,_xll.ohTrigger(RecalcTrigger,Trigger3M)),NA())</f>
        <v>2.7081885462640898E-2</v>
      </c>
      <c r="N2928" s="52">
        <f>IFERROR(_xll.qlIndexFixing(Index6M,$H2928,TRUE,_xll.ohTrigger(RecalcTrigger,Trigger6M)),NA())</f>
        <v>2.8114138005029852E-2</v>
      </c>
      <c r="O2928" s="52">
        <f>IFERROR(_xll.qlIndexFixing(ONIndex6M,I2928,TRUE,_xll.ohTrigger(RecalcTrigger,Trigger6M)),NA())</f>
        <v>2.792933997965541E-2</v>
      </c>
      <c r="P2928" s="52">
        <f>IFERROR(_xll.qlIndexFixing(Index1Y,$H2928,TRUE,_xll.ohTrigger(RecalcTrigger,Trigger1Y)),NA())</f>
        <v>2.9500470398677134E-2</v>
      </c>
      <c r="Q2928" s="52">
        <f>IFERROR(_xll.qlIndexFixing(ONIndex1Y,I2928,TRUE,_xll.ohTrigger(RecalcTrigger,Trigger1Y)),NA())</f>
        <v>2.9091326112595794E-2</v>
      </c>
    </row>
    <row r="2929" spans="2:17" x14ac:dyDescent="0.2">
      <c r="B2929" s="46" t="s">
        <v>51</v>
      </c>
      <c r="D2929" s="49">
        <f>_xll.qlCalendarAdvance(LocalCalendar,$D2928,B2929,"f",FALSE)</f>
        <v>59855</v>
      </c>
      <c r="E2929" s="49">
        <f>_xll.qlInterestRateIndexValueDate(IndexON,D2929)</f>
        <v>59855</v>
      </c>
      <c r="F2929" s="52">
        <f>IFERROR(_xll.qlIndexFixing(IndexON,D2929,TRUE,_xll.ohTrigger(RecalcTrigger,TriggerON)),NA())</f>
        <v>2.5460696615180467E-2</v>
      </c>
      <c r="H2929" s="49">
        <f>_xll.qlCalendarAdvance(IborCalendar,$H2928,B2929,"f",FALSE)</f>
        <v>59840</v>
      </c>
      <c r="I2929" s="49">
        <f>_xll.qlInterestRateIndexValueDate(Index1M,$H2929)</f>
        <v>59842</v>
      </c>
      <c r="J2929" s="52">
        <f>IFERROR(_xll.qlIndexFixing(Index1M,$H2929,TRUE,_xll.ohTrigger(RecalcTrigger,Trigger1M)),NA())</f>
        <v>2.5963985903446153E-2</v>
      </c>
      <c r="K2929" s="52">
        <f>IFERROR(_xll.qlIndexFixing(ONIndex1M,I2929,TRUE,_xll.ohTrigger(RecalcTrigger,Trigger1M)),NA())</f>
        <v>2.5939877219336438E-2</v>
      </c>
      <c r="L2929" s="52">
        <f>IFERROR(_xll.qlIndexFixing(Index3M,H2929,TRUE,_xll.ohTrigger(RecalcTrigger,Trigger3M)),NA())</f>
        <v>2.7167154808914382E-2</v>
      </c>
      <c r="M2929" s="52">
        <f>IFERROR(_xll.qlIndexFixing(ONIndex3M,I2929,TRUE,_xll.ohTrigger(RecalcTrigger,Trigger3M)),NA())</f>
        <v>2.7080822601881493E-2</v>
      </c>
      <c r="N2929" s="52">
        <f>IFERROR(_xll.qlIndexFixing(Index6M,$H2929,TRUE,_xll.ohTrigger(RecalcTrigger,Trigger6M)),NA())</f>
        <v>2.811009084444932E-2</v>
      </c>
      <c r="O2929" s="52">
        <f>IFERROR(_xll.qlIndexFixing(ONIndex6M,I2929,TRUE,_xll.ohTrigger(RecalcTrigger,Trigger6M)),NA())</f>
        <v>2.792823103770381E-2</v>
      </c>
      <c r="P2929" s="52">
        <f>IFERROR(_xll.qlIndexFixing(Index1Y,$H2929,TRUE,_xll.ohTrigger(RecalcTrigger,Trigger1Y)),NA())</f>
        <v>2.9499713790686704E-2</v>
      </c>
      <c r="Q2929" s="52">
        <f>IFERROR(_xll.qlIndexFixing(ONIndex1Y,I2929,TRUE,_xll.ohTrigger(RecalcTrigger,Trigger1Y)),NA())</f>
        <v>2.9090246708829426E-2</v>
      </c>
    </row>
    <row r="2930" spans="2:17" x14ac:dyDescent="0.2">
      <c r="B2930" s="46" t="s">
        <v>51</v>
      </c>
      <c r="D2930" s="49">
        <f>_xll.qlCalendarAdvance(LocalCalendar,$D2929,B2930,"f",FALSE)</f>
        <v>59863</v>
      </c>
      <c r="E2930" s="49">
        <f>_xll.qlInterestRateIndexValueDate(IndexON,D2930)</f>
        <v>59863</v>
      </c>
      <c r="F2930" s="52">
        <f>IFERROR(_xll.qlIndexFixing(IndexON,D2930,TRUE,_xll.ohTrigger(RecalcTrigger,TriggerON)),NA())</f>
        <v>2.5461800209409802E-2</v>
      </c>
      <c r="H2930" s="49">
        <f>_xll.qlCalendarAdvance(IborCalendar,$H2929,B2930,"f",FALSE)</f>
        <v>59847</v>
      </c>
      <c r="I2930" s="49">
        <f>_xll.qlInterestRateIndexValueDate(Index1M,$H2930)</f>
        <v>59849</v>
      </c>
      <c r="J2930" s="52">
        <f>IFERROR(_xll.qlIndexFixing(Index1M,$H2930,TRUE,_xll.ohTrigger(RecalcTrigger,Trigger1M)),NA())</f>
        <v>2.5962962057380159E-2</v>
      </c>
      <c r="K2930" s="52">
        <f>IFERROR(_xll.qlIndexFixing(ONIndex1M,I2930,TRUE,_xll.ohTrigger(RecalcTrigger,Trigger1M)),NA())</f>
        <v>2.5939691262846232E-2</v>
      </c>
      <c r="L2930" s="52">
        <f>IFERROR(_xll.qlIndexFixing(Index3M,H2930,TRUE,_xll.ohTrigger(RecalcTrigger,Trigger3M)),NA())</f>
        <v>2.7166177209269744E-2</v>
      </c>
      <c r="M2930" s="52">
        <f>IFERROR(_xll.qlIndexFixing(ONIndex3M,I2930,TRUE,_xll.ohTrigger(RecalcTrigger,Trigger3M)),NA())</f>
        <v>2.7080715932075172E-2</v>
      </c>
      <c r="N2930" s="52">
        <f>IFERROR(_xll.qlIndexFixing(Index6M,$H2930,TRUE,_xll.ohTrigger(RecalcTrigger,Trigger6M)),NA())</f>
        <v>2.8109136861777999E-2</v>
      </c>
      <c r="O2930" s="52">
        <f>IFERROR(_xll.qlIndexFixing(ONIndex6M,I2930,TRUE,_xll.ohTrigger(RecalcTrigger,Trigger6M)),NA())</f>
        <v>2.7928139657067419E-2</v>
      </c>
      <c r="P2930" s="52">
        <f>IFERROR(_xll.qlIndexFixing(Index1Y,$H2930,TRUE,_xll.ohTrigger(RecalcTrigger,Trigger1Y)),NA())</f>
        <v>2.94989708366305E-2</v>
      </c>
      <c r="Q2930" s="52">
        <f>IFERROR(_xll.qlIndexFixing(ONIndex1Y,I2930,TRUE,_xll.ohTrigger(RecalcTrigger,Trigger1Y)),NA())</f>
        <v>2.9090280177224148E-2</v>
      </c>
    </row>
    <row r="2931" spans="2:17" x14ac:dyDescent="0.2">
      <c r="B2931" s="46" t="s">
        <v>51</v>
      </c>
      <c r="D2931" s="49">
        <f>_xll.qlCalendarAdvance(LocalCalendar,$D2930,B2931,"f",FALSE)</f>
        <v>59870</v>
      </c>
      <c r="E2931" s="49">
        <f>_xll.qlInterestRateIndexValueDate(IndexON,D2931)</f>
        <v>59870</v>
      </c>
      <c r="F2931" s="52">
        <f>IFERROR(_xll.qlIndexFixing(IndexON,D2931,TRUE,_xll.ohTrigger(RecalcTrigger,TriggerON)),NA())</f>
        <v>2.546126534952009E-2</v>
      </c>
      <c r="H2931" s="49">
        <f>_xll.qlCalendarAdvance(IborCalendar,$H2930,B2931,"f",FALSE)</f>
        <v>59854</v>
      </c>
      <c r="I2931" s="49">
        <f>_xll.qlInterestRateIndexValueDate(Index1M,$H2931)</f>
        <v>59856</v>
      </c>
      <c r="J2931" s="52">
        <f>IFERROR(_xll.qlIndexFixing(Index1M,$H2931,TRUE,_xll.ohTrigger(RecalcTrigger,Trigger1M)),NA())</f>
        <v>2.5961950441644465E-2</v>
      </c>
      <c r="K2931" s="52">
        <f>IFERROR(_xll.qlIndexFixing(ONIndex1M,I2931,TRUE,_xll.ohTrigger(RecalcTrigger,Trigger1M)),NA())</f>
        <v>2.5937797036696963E-2</v>
      </c>
      <c r="L2931" s="52">
        <f>IFERROR(_xll.qlIndexFixing(Index3M,H2931,TRUE,_xll.ohTrigger(RecalcTrigger,Trigger3M)),NA())</f>
        <v>2.7166167994403616E-2</v>
      </c>
      <c r="M2931" s="52">
        <f>IFERROR(_xll.qlIndexFixing(ONIndex3M,I2931,TRUE,_xll.ohTrigger(RecalcTrigger,Trigger3M)),NA())</f>
        <v>2.7078733651508813E-2</v>
      </c>
      <c r="N2931" s="52">
        <f>IFERROR(_xll.qlIndexFixing(Index6M,$H2931,TRUE,_xll.ohTrigger(RecalcTrigger,Trigger6M)),NA())</f>
        <v>2.8108195244287648E-2</v>
      </c>
      <c r="O2931" s="52">
        <f>IFERROR(_xll.qlIndexFixing(ONIndex6M,I2931,TRUE,_xll.ohTrigger(RecalcTrigger,Trigger6M)),NA())</f>
        <v>2.7926049736777259E-2</v>
      </c>
      <c r="P2931" s="52">
        <f>IFERROR(_xll.qlIndexFixing(Index1Y,$H2931,TRUE,_xll.ohTrigger(RecalcTrigger,Trigger1Y)),NA())</f>
        <v>2.9498241536478242E-2</v>
      </c>
      <c r="Q2931" s="52">
        <f>IFERROR(_xll.qlIndexFixing(ONIndex1Y,I2931,TRUE,_xll.ohTrigger(RecalcTrigger,Trigger1Y)),NA())</f>
        <v>2.9088127675320763E-2</v>
      </c>
    </row>
    <row r="2932" spans="2:17" x14ac:dyDescent="0.2">
      <c r="B2932" s="46" t="s">
        <v>51</v>
      </c>
      <c r="D2932" s="49">
        <f>_xll.qlCalendarAdvance(LocalCalendar,$D2931,B2932,"f",FALSE)</f>
        <v>59877</v>
      </c>
      <c r="E2932" s="49">
        <f>_xll.qlInterestRateIndexValueDate(IndexON,D2932)</f>
        <v>59877</v>
      </c>
      <c r="F2932" s="52">
        <f>IFERROR(_xll.qlIndexFixing(IndexON,D2932,TRUE,_xll.ohTrigger(RecalcTrigger,TriggerON)),NA())</f>
        <v>2.5460736955924546E-2</v>
      </c>
      <c r="H2932" s="49">
        <f>_xll.qlCalendarAdvance(IborCalendar,$H2931,B2932,"f",FALSE)</f>
        <v>59861</v>
      </c>
      <c r="I2932" s="49">
        <f>_xll.qlInterestRateIndexValueDate(Index1M,$H2932)</f>
        <v>59863</v>
      </c>
      <c r="J2932" s="52">
        <f>IFERROR(_xll.qlIndexFixing(Index1M,$H2932,TRUE,_xll.ohTrigger(RecalcTrigger,Trigger1M)),NA())</f>
        <v>2.5960951056239065E-2</v>
      </c>
      <c r="K2932" s="52">
        <f>IFERROR(_xll.qlIndexFixing(ONIndex1M,I2932,TRUE,_xll.ohTrigger(RecalcTrigger,Trigger1M)),NA())</f>
        <v>2.5936775253772026E-2</v>
      </c>
      <c r="L2932" s="52">
        <f>IFERROR(_xll.qlIndexFixing(Index3M,H2932,TRUE,_xll.ohTrigger(RecalcTrigger,Trigger3M)),NA())</f>
        <v>2.716425903431725E-2</v>
      </c>
      <c r="M2932" s="52">
        <f>IFERROR(_xll.qlIndexFixing(ONIndex3M,I2932,TRUE,_xll.ohTrigger(RecalcTrigger,Trigger3M)),NA())</f>
        <v>2.7077707561922182E-2</v>
      </c>
      <c r="N2932" s="52">
        <f>IFERROR(_xll.qlIndexFixing(Index6M,$H2932,TRUE,_xll.ohTrigger(RecalcTrigger,Trigger6M)),NA())</f>
        <v>2.8107265991961131E-2</v>
      </c>
      <c r="O2932" s="52">
        <f>IFERROR(_xll.qlIndexFixing(ONIndex6M,I2932,TRUE,_xll.ohTrigger(RecalcTrigger,Trigger6M)),NA())</f>
        <v>2.7924977377882243E-2</v>
      </c>
      <c r="P2932" s="52">
        <f>IFERROR(_xll.qlIndexFixing(Index1Y,$H2932,TRUE,_xll.ohTrigger(RecalcTrigger,Trigger1Y)),NA())</f>
        <v>2.9497525890200743E-2</v>
      </c>
      <c r="Q2932" s="52">
        <f>IFERROR(_xll.qlIndexFixing(ONIndex1Y,I2932,TRUE,_xll.ohTrigger(RecalcTrigger,Trigger1Y)),NA())</f>
        <v>2.9087088045498533E-2</v>
      </c>
    </row>
    <row r="2933" spans="2:17" x14ac:dyDescent="0.2">
      <c r="B2933" s="46" t="s">
        <v>51</v>
      </c>
      <c r="D2933" s="49">
        <f>_xll.qlCalendarAdvance(LocalCalendar,$D2932,B2933,"f",FALSE)</f>
        <v>59884</v>
      </c>
      <c r="E2933" s="49">
        <f>_xll.qlInterestRateIndexValueDate(IndexON,D2933)</f>
        <v>59884</v>
      </c>
      <c r="F2933" s="52">
        <f>IFERROR(_xll.qlIndexFixing(IndexON,D2933,TRUE,_xll.ohTrigger(RecalcTrigger,TriggerON)),NA())</f>
        <v>2.5460215028729749E-2</v>
      </c>
      <c r="H2933" s="49">
        <f>_xll.qlCalendarAdvance(IborCalendar,$H2932,B2933,"f",FALSE)</f>
        <v>59868</v>
      </c>
      <c r="I2933" s="49">
        <f>_xll.qlInterestRateIndexValueDate(Index1M,$H2933)</f>
        <v>59870</v>
      </c>
      <c r="J2933" s="52">
        <f>IFERROR(_xll.qlIndexFixing(Index1M,$H2933,TRUE,_xll.ohTrigger(RecalcTrigger,Trigger1M)),NA())</f>
        <v>2.5959963901156225E-2</v>
      </c>
      <c r="K2933" s="52">
        <f>IFERROR(_xll.qlIndexFixing(ONIndex1M,I2933,TRUE,_xll.ohTrigger(RecalcTrigger,Trigger1M)),NA())</f>
        <v>2.5935765676443623E-2</v>
      </c>
      <c r="L2933" s="52">
        <f>IFERROR(_xll.qlIndexFixing(Index3M,H2933,TRUE,_xll.ohTrigger(RecalcTrigger,Trigger3M)),NA())</f>
        <v>2.7160446219414963E-2</v>
      </c>
      <c r="M2933" s="52">
        <f>IFERROR(_xll.qlIndexFixing(ONIndex3M,I2933,TRUE,_xll.ohTrigger(RecalcTrigger,Trigger3M)),NA())</f>
        <v>2.7076693729357615E-2</v>
      </c>
      <c r="N2933" s="52">
        <f>IFERROR(_xll.qlIndexFixing(Index6M,$H2933,TRUE,_xll.ohTrigger(RecalcTrigger,Trigger6M)),NA())</f>
        <v>2.8106349104780885E-2</v>
      </c>
      <c r="O2933" s="52">
        <f>IFERROR(_xll.qlIndexFixing(ONIndex6M,I2933,TRUE,_xll.ohTrigger(RecalcTrigger,Trigger6M)),NA())</f>
        <v>2.7923917213232841E-2</v>
      </c>
      <c r="P2933" s="52">
        <f>IFERROR(_xll.qlIndexFixing(Index1Y,$H2933,TRUE,_xll.ohTrigger(RecalcTrigger,Trigger1Y)),NA())</f>
        <v>2.9493358515131352E-2</v>
      </c>
      <c r="Q2933" s="52">
        <f>IFERROR(_xll.qlIndexFixing(ONIndex1Y,I2933,TRUE,_xll.ohTrigger(RecalcTrigger,Trigger1Y)),NA())</f>
        <v>2.9086061673684327E-2</v>
      </c>
    </row>
    <row r="2934" spans="2:17" x14ac:dyDescent="0.2">
      <c r="B2934" s="46" t="s">
        <v>51</v>
      </c>
      <c r="D2934" s="49">
        <f>_xll.qlCalendarAdvance(LocalCalendar,$D2933,B2934,"f",FALSE)</f>
        <v>59891</v>
      </c>
      <c r="E2934" s="49">
        <f>_xll.qlInterestRateIndexValueDate(IndexON,D2934)</f>
        <v>59891</v>
      </c>
      <c r="F2934" s="52">
        <f>IFERROR(_xll.qlIndexFixing(IndexON,D2934,TRUE,_xll.ohTrigger(RecalcTrigger,TriggerON)),NA())</f>
        <v>2.5459699567855765E-2</v>
      </c>
      <c r="H2934" s="49">
        <f>_xll.qlCalendarAdvance(IborCalendar,$H2933,B2934,"f",FALSE)</f>
        <v>59875</v>
      </c>
      <c r="I2934" s="49">
        <f>_xll.qlInterestRateIndexValueDate(Index1M,$H2934)</f>
        <v>59877</v>
      </c>
      <c r="J2934" s="52">
        <f>IFERROR(_xll.qlIndexFixing(Index1M,$H2934,TRUE,_xll.ohTrigger(RecalcTrigger,Trigger1M)),NA())</f>
        <v>2.5958988976401108E-2</v>
      </c>
      <c r="K2934" s="52">
        <f>IFERROR(_xll.qlIndexFixing(ONIndex1M,I2934,TRUE,_xll.ohTrigger(RecalcTrigger,Trigger1M)),NA())</f>
        <v>2.5934768304738398E-2</v>
      </c>
      <c r="L2934" s="52">
        <f>IFERROR(_xll.qlIndexFixing(Index3M,H2934,TRUE,_xll.ohTrigger(RecalcTrigger,Trigger3M)),NA())</f>
        <v>2.7159515550861754E-2</v>
      </c>
      <c r="M2934" s="52">
        <f>IFERROR(_xll.qlIndexFixing(ONIndex3M,I2934,TRUE,_xll.ohTrigger(RecalcTrigger,Trigger3M)),NA())</f>
        <v>2.7075692153868403E-2</v>
      </c>
      <c r="N2934" s="52">
        <f>IFERROR(_xll.qlIndexFixing(Index6M,$H2934,TRUE,_xll.ohTrigger(RecalcTrigger,Trigger6M)),NA())</f>
        <v>2.8108539991610119E-2</v>
      </c>
      <c r="O2934" s="52">
        <f>IFERROR(_xll.qlIndexFixing(ONIndex6M,I2934,TRUE,_xll.ohTrigger(RecalcTrigger,Trigger6M)),NA())</f>
        <v>2.7922869242935633E-2</v>
      </c>
      <c r="P2934" s="52">
        <f>IFERROR(_xll.qlIndexFixing(Index1Y,$H2934,TRUE,_xll.ohTrigger(RecalcTrigger,Trigger1Y)),NA())</f>
        <v>2.9496135559153286E-2</v>
      </c>
      <c r="Q2934" s="52">
        <f>IFERROR(_xll.qlIndexFixing(ONIndex1Y,I2934,TRUE,_xll.ohTrigger(RecalcTrigger,Trigger1Y)),NA())</f>
        <v>2.9085048559851501E-2</v>
      </c>
    </row>
    <row r="2935" spans="2:17" x14ac:dyDescent="0.2">
      <c r="B2935" s="46" t="s">
        <v>51</v>
      </c>
      <c r="D2935" s="49">
        <f>_xll.qlCalendarAdvance(LocalCalendar,$D2934,B2935,"f",FALSE)</f>
        <v>59898</v>
      </c>
      <c r="E2935" s="49">
        <f>_xll.qlInterestRateIndexValueDate(IndexON,D2935)</f>
        <v>59898</v>
      </c>
      <c r="F2935" s="52">
        <f>IFERROR(_xll.qlIndexFixing(IndexON,D2935,TRUE,_xll.ohTrigger(RecalcTrigger,TriggerON)),NA())</f>
        <v>2.5459190573382529E-2</v>
      </c>
      <c r="H2935" s="49">
        <f>_xll.qlCalendarAdvance(IborCalendar,$H2934,B2935,"f",FALSE)</f>
        <v>59882</v>
      </c>
      <c r="I2935" s="49">
        <f>_xll.qlInterestRateIndexValueDate(Index1M,$H2935)</f>
        <v>59884</v>
      </c>
      <c r="J2935" s="52">
        <f>IFERROR(_xll.qlIndexFixing(Index1M,$H2935,TRUE,_xll.ohTrigger(RecalcTrigger,Trigger1M)),NA())</f>
        <v>2.5958026281958233E-2</v>
      </c>
      <c r="K2935" s="52">
        <f>IFERROR(_xll.qlIndexFixing(ONIndex1M,I2935,TRUE,_xll.ohTrigger(RecalcTrigger,Trigger1M)),NA())</f>
        <v>2.5933783138629707E-2</v>
      </c>
      <c r="L2935" s="52">
        <f>IFERROR(_xll.qlIndexFixing(Index3M,H2935,TRUE,_xll.ohTrigger(RecalcTrigger,Trigger3M)),NA())</f>
        <v>2.7158597220930971E-2</v>
      </c>
      <c r="M2935" s="52">
        <f>IFERROR(_xll.qlIndexFixing(ONIndex3M,I2935,TRUE,_xll.ohTrigger(RecalcTrigger,Trigger3M)),NA())</f>
        <v>2.7074702835401254E-2</v>
      </c>
      <c r="N2935" s="52">
        <f>IFERROR(_xll.qlIndexFixing(Index6M,$H2935,TRUE,_xll.ohTrigger(RecalcTrigger,Trigger6M)),NA())</f>
        <v>2.8107650277443563E-2</v>
      </c>
      <c r="O2935" s="52">
        <f>IFERROR(_xll.qlIndexFixing(ONIndex6M,I2935,TRUE,_xll.ohTrigger(RecalcTrigger,Trigger6M)),NA())</f>
        <v>2.7921833466963975E-2</v>
      </c>
      <c r="P2935" s="52">
        <f>IFERROR(_xll.qlIndexFixing(Index1Y,$H2935,TRUE,_xll.ohTrigger(RecalcTrigger,Trigger1Y)),NA())</f>
        <v>2.9495460874327133E-2</v>
      </c>
      <c r="Q2935" s="52">
        <f>IFERROR(_xll.qlIndexFixing(ONIndex1Y,I2935,TRUE,_xll.ohTrigger(RecalcTrigger,Trigger1Y)),NA())</f>
        <v>2.9084048704026699E-2</v>
      </c>
    </row>
    <row r="2936" spans="2:17" x14ac:dyDescent="0.2">
      <c r="B2936" s="46" t="s">
        <v>51</v>
      </c>
      <c r="D2936" s="49">
        <f>_xll.qlCalendarAdvance(LocalCalendar,$D2935,B2936,"f",FALSE)</f>
        <v>59905</v>
      </c>
      <c r="E2936" s="49">
        <f>_xll.qlInterestRateIndexValueDate(IndexON,D2936)</f>
        <v>59905</v>
      </c>
      <c r="F2936" s="52">
        <f>IFERROR(_xll.qlIndexFixing(IndexON,D2936,TRUE,_xll.ohTrigger(RecalcTrigger,TriggerON)),NA())</f>
        <v>2.545868804525675E-2</v>
      </c>
      <c r="H2936" s="49">
        <f>_xll.qlCalendarAdvance(IborCalendar,$H2935,B2936,"f",FALSE)</f>
        <v>59889</v>
      </c>
      <c r="I2936" s="49">
        <f>_xll.qlInterestRateIndexValueDate(Index1M,$H2936)</f>
        <v>59891</v>
      </c>
      <c r="J2936" s="52">
        <f>IFERROR(_xll.qlIndexFixing(Index1M,$H2936,TRUE,_xll.ohTrigger(RecalcTrigger,Trigger1M)),NA())</f>
        <v>2.5957944163294833E-2</v>
      </c>
      <c r="K2936" s="52">
        <f>IFERROR(_xll.qlIndexFixing(ONIndex1M,I2936,TRUE,_xll.ohTrigger(RecalcTrigger,Trigger1M)),NA())</f>
        <v>2.5932810178117549E-2</v>
      </c>
      <c r="L2936" s="52">
        <f>IFERROR(_xll.qlIndexFixing(Index3M,H2936,TRUE,_xll.ohTrigger(RecalcTrigger,Trigger3M)),NA())</f>
        <v>2.715769122961384E-2</v>
      </c>
      <c r="M2936" s="52">
        <f>IFERROR(_xll.qlIndexFixing(ONIndex3M,I2936,TRUE,_xll.ohTrigger(RecalcTrigger,Trigger3M)),NA())</f>
        <v>2.7073725774009461E-2</v>
      </c>
      <c r="N2936" s="52">
        <f>IFERROR(_xll.qlIndexFixing(Index6M,$H2936,TRUE,_xll.ohTrigger(RecalcTrigger,Trigger6M)),NA())</f>
        <v>2.8106772931253052E-2</v>
      </c>
      <c r="O2936" s="52">
        <f>IFERROR(_xll.qlIndexFixing(ONIndex6M,I2936,TRUE,_xll.ohTrigger(RecalcTrigger,Trigger6M)),NA())</f>
        <v>2.7920809885344511E-2</v>
      </c>
      <c r="P2936" s="52">
        <f>IFERROR(_xll.qlIndexFixing(Index1Y,$H2936,TRUE,_xll.ohTrigger(RecalcTrigger,Trigger1Y)),NA())</f>
        <v>2.9494799843262913E-2</v>
      </c>
      <c r="Q2936" s="52">
        <f>IFERROR(_xll.qlIndexFixing(ONIndex1Y,I2936,TRUE,_xll.ohTrigger(RecalcTrigger,Trigger1Y)),NA())</f>
        <v>2.9083062106129987E-2</v>
      </c>
    </row>
    <row r="2937" spans="2:17" x14ac:dyDescent="0.2">
      <c r="B2937" s="46" t="s">
        <v>51</v>
      </c>
      <c r="D2937" s="49">
        <f>_xll.qlCalendarAdvance(LocalCalendar,$D2936,B2937,"f",FALSE)</f>
        <v>59912</v>
      </c>
      <c r="E2937" s="49">
        <f>_xll.qlInterestRateIndexValueDate(IndexON,D2937)</f>
        <v>59912</v>
      </c>
      <c r="F2937" s="52">
        <f>IFERROR(_xll.qlIndexFixing(IndexON,D2937,TRUE,_xll.ohTrigger(RecalcTrigger,TriggerON)),NA())</f>
        <v>2.5458191983425138E-2</v>
      </c>
      <c r="H2937" s="49">
        <f>_xll.qlCalendarAdvance(IborCalendar,$H2936,B2937,"f",FALSE)</f>
        <v>59897</v>
      </c>
      <c r="I2937" s="49">
        <f>_xll.qlInterestRateIndexValueDate(Index1M,$H2937)</f>
        <v>59901</v>
      </c>
      <c r="J2937" s="52">
        <f>IFERROR(_xll.qlIndexFixing(Index1M,$H2937,TRUE,_xll.ohTrigger(RecalcTrigger,Trigger1M)),NA())</f>
        <v>2.5955739227791541E-2</v>
      </c>
      <c r="K2937" s="52">
        <f>IFERROR(_xll.qlIndexFixing(ONIndex1M,I2937,TRUE,_xll.ohTrigger(RecalcTrigger,Trigger1M)),NA())</f>
        <v>2.5930575343466877E-2</v>
      </c>
      <c r="L2937" s="52">
        <f>IFERROR(_xll.qlIndexFixing(Index3M,H2937,TRUE,_xll.ohTrigger(RecalcTrigger,Trigger3M)),NA())</f>
        <v>2.7156418360003685E-2</v>
      </c>
      <c r="M2937" s="52">
        <f>IFERROR(_xll.qlIndexFixing(ONIndex3M,I2937,TRUE,_xll.ohTrigger(RecalcTrigger,Trigger3M)),NA())</f>
        <v>2.7071401478346857E-2</v>
      </c>
      <c r="N2937" s="52">
        <f>IFERROR(_xll.qlIndexFixing(Index6M,$H2937,TRUE,_xll.ohTrigger(RecalcTrigger,Trigger6M)),NA())</f>
        <v>2.8102437238081306E-2</v>
      </c>
      <c r="O2937" s="52">
        <f>IFERROR(_xll.qlIndexFixing(ONIndex6M,I2937,TRUE,_xll.ohTrigger(RecalcTrigger,Trigger6M)),NA())</f>
        <v>2.7918357671485872E-2</v>
      </c>
      <c r="P2937" s="52">
        <f>IFERROR(_xll.qlIndexFixing(Index1Y,$H2937,TRUE,_xll.ohTrigger(RecalcTrigger,Trigger1Y)),NA())</f>
        <v>2.9492719838937344E-2</v>
      </c>
      <c r="Q2937" s="52">
        <f>IFERROR(_xll.qlIndexFixing(ONIndex1Y,I2937,TRUE,_xll.ohTrigger(RecalcTrigger,Trigger1Y)),NA())</f>
        <v>2.9080569778319187E-2</v>
      </c>
    </row>
    <row r="2938" spans="2:17" x14ac:dyDescent="0.2">
      <c r="B2938" s="46" t="s">
        <v>51</v>
      </c>
      <c r="D2938" s="49">
        <f>_xll.qlCalendarAdvance(LocalCalendar,$D2937,B2938,"f",FALSE)</f>
        <v>59919</v>
      </c>
      <c r="E2938" s="49">
        <f>_xll.qlInterestRateIndexValueDate(IndexON,D2938)</f>
        <v>59919</v>
      </c>
      <c r="F2938" s="52">
        <f>IFERROR(_xll.qlIndexFixing(IndexON,D2938,TRUE,_xll.ohTrigger(RecalcTrigger,TriggerON)),NA())</f>
        <v>2.5458567789364839E-2</v>
      </c>
      <c r="H2938" s="49">
        <f>_xll.qlCalendarAdvance(IborCalendar,$H2937,B2938,"f",FALSE)</f>
        <v>59904</v>
      </c>
      <c r="I2938" s="49">
        <f>_xll.qlInterestRateIndexValueDate(Index1M,$H2938)</f>
        <v>59908</v>
      </c>
      <c r="J2938" s="52">
        <f>IFERROR(_xll.qlIndexFixing(Index1M,$H2938,TRUE,_xll.ohTrigger(RecalcTrigger,Trigger1M)),NA())</f>
        <v>2.5954818465850009E-2</v>
      </c>
      <c r="K2938" s="52">
        <f>IFERROR(_xll.qlIndexFixing(ONIndex1M,I2938,TRUE,_xll.ohTrigger(RecalcTrigger,Trigger1M)),NA())</f>
        <v>2.5928764471494503E-2</v>
      </c>
      <c r="L2938" s="52">
        <f>IFERROR(_xll.qlIndexFixing(Index3M,H2938,TRUE,_xll.ohTrigger(RecalcTrigger,Trigger3M)),NA())</f>
        <v>2.7156504037610846E-2</v>
      </c>
      <c r="M2938" s="52">
        <f>IFERROR(_xll.qlIndexFixing(ONIndex3M,I2938,TRUE,_xll.ohTrigger(RecalcTrigger,Trigger3M)),NA())</f>
        <v>2.7069502943977142E-2</v>
      </c>
      <c r="N2938" s="52">
        <f>IFERROR(_xll.qlIndexFixing(Index6M,$H2938,TRUE,_xll.ohTrigger(RecalcTrigger,Trigger6M)),NA())</f>
        <v>2.8101587475689426E-2</v>
      </c>
      <c r="O2938" s="52">
        <f>IFERROR(_xll.qlIndexFixing(ONIndex6M,I2938,TRUE,_xll.ohTrigger(RecalcTrigger,Trigger6M)),NA())</f>
        <v>2.791635113690738E-2</v>
      </c>
      <c r="P2938" s="52">
        <f>IFERROR(_xll.qlIndexFixing(Index1Y,$H2938,TRUE,_xll.ohTrigger(RecalcTrigger,Trigger1Y)),NA())</f>
        <v>2.9492091042398135E-2</v>
      </c>
      <c r="Q2938" s="52">
        <f>IFERROR(_xll.qlIndexFixing(ONIndex1Y,I2938,TRUE,_xll.ohTrigger(RecalcTrigger,Trigger1Y)),NA())</f>
        <v>2.9078507880226923E-2</v>
      </c>
    </row>
    <row r="2939" spans="2:17" x14ac:dyDescent="0.2">
      <c r="B2939" s="46" t="s">
        <v>51</v>
      </c>
      <c r="D2939" s="49">
        <f>_xll.qlCalendarAdvance(LocalCalendar,$D2938,B2939,"f",FALSE)</f>
        <v>59926</v>
      </c>
      <c r="E2939" s="49">
        <f>_xll.qlInterestRateIndexValueDate(IndexON,D2939)</f>
        <v>59926</v>
      </c>
      <c r="F2939" s="52">
        <f>IFERROR(_xll.qlIndexFixing(IndexON,D2939,TRUE,_xll.ohTrigger(RecalcTrigger,TriggerON)),NA())</f>
        <v>2.5457219258964159E-2</v>
      </c>
      <c r="H2939" s="49">
        <f>_xll.qlCalendarAdvance(IborCalendar,$H2938,B2939,"f",FALSE)</f>
        <v>59911</v>
      </c>
      <c r="I2939" s="49">
        <f>_xll.qlInterestRateIndexValueDate(Index1M,$H2939)</f>
        <v>59915</v>
      </c>
      <c r="J2939" s="52">
        <f>IFERROR(_xll.qlIndexFixing(Index1M,$H2939,TRUE,_xll.ohTrigger(RecalcTrigger,Trigger1M)),NA())</f>
        <v>2.5953909934218148E-2</v>
      </c>
      <c r="K2939" s="52">
        <f>IFERROR(_xll.qlIndexFixing(ONIndex1M,I2939,TRUE,_xll.ohTrigger(RecalcTrigger,Trigger1M)),NA())</f>
        <v>2.5927831749594787E-2</v>
      </c>
      <c r="L2939" s="52">
        <f>IFERROR(_xll.qlIndexFixing(Index3M,H2939,TRUE,_xll.ohTrigger(RecalcTrigger,Trigger3M)),NA())</f>
        <v>2.7154678646291695E-2</v>
      </c>
      <c r="M2939" s="52">
        <f>IFERROR(_xll.qlIndexFixing(ONIndex3M,I2939,TRUE,_xll.ohTrigger(RecalcTrigger,Trigger3M)),NA())</f>
        <v>2.7068566296737373E-2</v>
      </c>
      <c r="N2939" s="52">
        <f>IFERROR(_xll.qlIndexFixing(Index6M,$H2939,TRUE,_xll.ohTrigger(RecalcTrigger,Trigger6M)),NA())</f>
        <v>2.810075007833928E-2</v>
      </c>
      <c r="O2939" s="52">
        <f>IFERROR(_xll.qlIndexFixing(ONIndex6M,I2939,TRUE,_xll.ohTrigger(RecalcTrigger,Trigger6M)),NA())</f>
        <v>2.7915367775035449E-2</v>
      </c>
      <c r="P2939" s="52">
        <f>IFERROR(_xll.qlIndexFixing(Index1Y,$H2939,TRUE,_xll.ohTrigger(RecalcTrigger,Trigger1Y)),NA())</f>
        <v>2.9491475898430024E-2</v>
      </c>
      <c r="Q2939" s="52">
        <f>IFERROR(_xll.qlIndexFixing(ONIndex1Y,I2939,TRUE,_xll.ohTrigger(RecalcTrigger,Trigger1Y)),NA())</f>
        <v>2.9077564996615735E-2</v>
      </c>
    </row>
    <row r="2940" spans="2:17" x14ac:dyDescent="0.2">
      <c r="B2940" s="46" t="s">
        <v>51</v>
      </c>
      <c r="D2940" s="49">
        <f>_xll.qlCalendarAdvance(LocalCalendar,$D2939,B2940,"f",FALSE)</f>
        <v>59933</v>
      </c>
      <c r="E2940" s="49">
        <f>_xll.qlInterestRateIndexValueDate(IndexON,D2940)</f>
        <v>59933</v>
      </c>
      <c r="F2940" s="52">
        <f>IFERROR(_xll.qlIndexFixing(IndexON,D2940,TRUE,_xll.ohTrigger(RecalcTrigger,TriggerON)),NA())</f>
        <v>2.5456742596281501E-2</v>
      </c>
      <c r="H2940" s="49">
        <f>_xll.qlCalendarAdvance(IborCalendar,$H2939,B2940,"f",FALSE)</f>
        <v>59918</v>
      </c>
      <c r="I2940" s="49">
        <f>_xll.qlInterestRateIndexValueDate(Index1M,$H2940)</f>
        <v>59923</v>
      </c>
      <c r="J2940" s="52">
        <f>IFERROR(_xll.qlIndexFixing(Index1M,$H2940,TRUE,_xll.ohTrigger(RecalcTrigger,Trigger1M)),NA())</f>
        <v>2.5952886588229553E-2</v>
      </c>
      <c r="K2940" s="52">
        <f>IFERROR(_xll.qlIndexFixing(ONIndex1M,I2940,TRUE,_xll.ohTrigger(RecalcTrigger,Trigger1M)),NA())</f>
        <v>2.5926780724967458E-2</v>
      </c>
      <c r="L2940" s="52">
        <f>IFERROR(_xll.qlIndexFixing(Index3M,H2940,TRUE,_xll.ohTrigger(RecalcTrigger,Trigger3M)),NA())</f>
        <v>2.7153706683251531E-2</v>
      </c>
      <c r="M2940" s="52">
        <f>IFERROR(_xll.qlIndexFixing(ONIndex3M,I2940,TRUE,_xll.ohTrigger(RecalcTrigger,Trigger3M)),NA())</f>
        <v>2.7067510848848286E-2</v>
      </c>
      <c r="N2940" s="52">
        <f>IFERROR(_xll.qlIndexFixing(Index6M,$H2940,TRUE,_xll.ohTrigger(RecalcTrigger,Trigger6M)),NA())</f>
        <v>2.809980819364245E-2</v>
      </c>
      <c r="O2940" s="52">
        <f>IFERROR(_xll.qlIndexFixing(ONIndex6M,I2940,TRUE,_xll.ohTrigger(RecalcTrigger,Trigger6M)),NA())</f>
        <v>2.7914258862073993E-2</v>
      </c>
      <c r="P2940" s="52">
        <f>IFERROR(_xll.qlIndexFixing(Index1Y,$H2940,TRUE,_xll.ohTrigger(RecalcTrigger,Trigger1Y)),NA())</f>
        <v>2.9490789594153664E-2</v>
      </c>
      <c r="Q2940" s="52">
        <f>IFERROR(_xll.qlIndexFixing(ONIndex1Y,I2940,TRUE,_xll.ohTrigger(RecalcTrigger,Trigger1Y)),NA())</f>
        <v>2.9076503647047502E-2</v>
      </c>
    </row>
    <row r="2941" spans="2:17" x14ac:dyDescent="0.2">
      <c r="B2941" s="46" t="s">
        <v>51</v>
      </c>
      <c r="D2941" s="49">
        <f>_xll.qlCalendarAdvance(LocalCalendar,$D2940,B2941,"f",FALSE)</f>
        <v>59940</v>
      </c>
      <c r="E2941" s="49">
        <f>_xll.qlInterestRateIndexValueDate(IndexON,D2941)</f>
        <v>59940</v>
      </c>
      <c r="F2941" s="52">
        <f>IFERROR(_xll.qlIndexFixing(IndexON,D2941,TRUE,_xll.ohTrigger(RecalcTrigger,TriggerON)),NA())</f>
        <v>2.5456272399866364E-2</v>
      </c>
      <c r="H2941" s="49">
        <f>_xll.qlCalendarAdvance(IborCalendar,$H2940,B2941,"f",FALSE)</f>
        <v>59925</v>
      </c>
      <c r="I2941" s="49">
        <f>_xll.qlInterestRateIndexValueDate(Index1M,$H2941)</f>
        <v>59929</v>
      </c>
      <c r="J2941" s="52">
        <f>IFERROR(_xll.qlIndexFixing(Index1M,$H2941,TRUE,_xll.ohTrigger(RecalcTrigger,Trigger1M)),NA())</f>
        <v>2.5952129561852482E-2</v>
      </c>
      <c r="K2941" s="52">
        <f>IFERROR(_xll.qlIndexFixing(ONIndex1M,I2941,TRUE,_xll.ohTrigger(RecalcTrigger,Trigger1M)),NA())</f>
        <v>2.5926002917069368E-2</v>
      </c>
      <c r="L2941" s="52">
        <f>IFERROR(_xll.qlIndexFixing(Index3M,H2941,TRUE,_xll.ohTrigger(RecalcTrigger,Trigger3M)),NA())</f>
        <v>2.7152988286888474E-2</v>
      </c>
      <c r="M2941" s="52">
        <f>IFERROR(_xll.qlIndexFixing(ONIndex3M,I2941,TRUE,_xll.ohTrigger(RecalcTrigger,Trigger3M)),NA())</f>
        <v>2.7066729767568631E-2</v>
      </c>
      <c r="N2941" s="52">
        <f>IFERROR(_xll.qlIndexFixing(Index6M,$H2941,TRUE,_xll.ohTrigger(RecalcTrigger,Trigger6M)),NA())</f>
        <v>2.8099112378700525E-2</v>
      </c>
      <c r="O2941" s="52">
        <f>IFERROR(_xll.qlIndexFixing(ONIndex6M,I2941,TRUE,_xll.ohTrigger(RecalcTrigger,Trigger6M)),NA())</f>
        <v>2.7913437628193094E-2</v>
      </c>
      <c r="P2941" s="52">
        <f>IFERROR(_xll.qlIndexFixing(Index1Y,$H2941,TRUE,_xll.ohTrigger(RecalcTrigger,Trigger1Y)),NA())</f>
        <v>2.9490286568107055E-2</v>
      </c>
      <c r="Q2941" s="52">
        <f>IFERROR(_xll.qlIndexFixing(ONIndex1Y,I2941,TRUE,_xll.ohTrigger(RecalcTrigger,Trigger1Y)),NA())</f>
        <v>2.9075718997022548E-2</v>
      </c>
    </row>
    <row r="2942" spans="2:17" x14ac:dyDescent="0.2">
      <c r="B2942" s="46" t="s">
        <v>51</v>
      </c>
      <c r="D2942" s="49">
        <f>_xll.qlCalendarAdvance(LocalCalendar,$D2941,B2942,"f",FALSE)</f>
        <v>59947</v>
      </c>
      <c r="E2942" s="49">
        <f>_xll.qlInterestRateIndexValueDate(IndexON,D2942)</f>
        <v>59947</v>
      </c>
      <c r="F2942" s="52">
        <f>IFERROR(_xll.qlIndexFixing(IndexON,D2942,TRUE,_xll.ohTrigger(RecalcTrigger,TriggerON)),NA())</f>
        <v>2.5456675785011651E-2</v>
      </c>
      <c r="H2942" s="49">
        <f>_xll.qlCalendarAdvance(IborCalendar,$H2941,B2942,"f",FALSE)</f>
        <v>59932</v>
      </c>
      <c r="I2942" s="49">
        <f>_xll.qlInterestRateIndexValueDate(Index1M,$H2942)</f>
        <v>59936</v>
      </c>
      <c r="J2942" s="52">
        <f>IFERROR(_xll.qlIndexFixing(Index1M,$H2942,TRUE,_xll.ohTrigger(RecalcTrigger,Trigger1M)),NA())</f>
        <v>2.5949510993252975E-2</v>
      </c>
      <c r="K2942" s="52">
        <f>IFERROR(_xll.qlIndexFixing(ONIndex1M,I2942,TRUE,_xll.ohTrigger(RecalcTrigger,Trigger1M)),NA())</f>
        <v>2.5925106806603537E-2</v>
      </c>
      <c r="L2942" s="52">
        <f>IFERROR(_xll.qlIndexFixing(Index3M,H2942,TRUE,_xll.ohTrigger(RecalcTrigger,Trigger3M)),NA())</f>
        <v>2.7153126590220386E-2</v>
      </c>
      <c r="M2942" s="52">
        <f>IFERROR(_xll.qlIndexFixing(ONIndex3M,I2942,TRUE,_xll.ohTrigger(RecalcTrigger,Trigger3M)),NA())</f>
        <v>2.7065829885639658E-2</v>
      </c>
      <c r="N2942" s="52">
        <f>IFERROR(_xll.qlIndexFixing(Index6M,$H2942,TRUE,_xll.ohTrigger(RecalcTrigger,Trigger6M)),NA())</f>
        <v>2.8098312076381162E-2</v>
      </c>
      <c r="O2942" s="52">
        <f>IFERROR(_xll.qlIndexFixing(ONIndex6M,I2942,TRUE,_xll.ohTrigger(RecalcTrigger,Trigger6M)),NA())</f>
        <v>2.7912490843382542E-2</v>
      </c>
      <c r="P2942" s="52">
        <f>IFERROR(_xll.qlIndexFixing(Index1Y,$H2942,TRUE,_xll.ohTrigger(RecalcTrigger,Trigger1Y)),NA())</f>
        <v>2.948971238170393E-2</v>
      </c>
      <c r="Q2942" s="52">
        <f>IFERROR(_xll.qlIndexFixing(ONIndex1Y,I2942,TRUE,_xll.ohTrigger(RecalcTrigger,Trigger1Y)),NA())</f>
        <v>2.9074815880880678E-2</v>
      </c>
    </row>
    <row r="2943" spans="2:17" x14ac:dyDescent="0.2">
      <c r="B2943" s="46" t="s">
        <v>51</v>
      </c>
      <c r="D2943" s="49">
        <f>_xll.qlCalendarAdvance(LocalCalendar,$D2942,B2943,"f",FALSE)</f>
        <v>59954</v>
      </c>
      <c r="E2943" s="49">
        <f>_xll.qlInterestRateIndexValueDate(IndexON,D2943)</f>
        <v>59954</v>
      </c>
      <c r="F2943" s="52">
        <f>IFERROR(_xll.qlIndexFixing(IndexON,D2943,TRUE,_xll.ohTrigger(RecalcTrigger,TriggerON)),NA())</f>
        <v>2.5455351406238336E-2</v>
      </c>
      <c r="H2943" s="49">
        <f>_xll.qlCalendarAdvance(IborCalendar,$H2942,B2943,"f",FALSE)</f>
        <v>59939</v>
      </c>
      <c r="I2943" s="49">
        <f>_xll.qlInterestRateIndexValueDate(Index1M,$H2943)</f>
        <v>59943</v>
      </c>
      <c r="J2943" s="52">
        <f>IFERROR(_xll.qlIndexFixing(Index1M,$H2943,TRUE,_xll.ohTrigger(RecalcTrigger,Trigger1M)),NA())</f>
        <v>2.5948649759663701E-2</v>
      </c>
      <c r="K2943" s="52">
        <f>IFERROR(_xll.qlIndexFixing(ONIndex1M,I2943,TRUE,_xll.ohTrigger(RecalcTrigger,Trigger1M)),NA())</f>
        <v>2.5924222899975646E-2</v>
      </c>
      <c r="L2943" s="52">
        <f>IFERROR(_xll.qlIndexFixing(Index3M,H2943,TRUE,_xll.ohTrigger(RecalcTrigger,Trigger3M)),NA())</f>
        <v>2.7151347281731658E-2</v>
      </c>
      <c r="M2943" s="52">
        <f>IFERROR(_xll.qlIndexFixing(ONIndex3M,I2943,TRUE,_xll.ohTrigger(RecalcTrigger,Trigger3M)),NA())</f>
        <v>2.7064942259267255E-2</v>
      </c>
      <c r="N2943" s="52">
        <f>IFERROR(_xll.qlIndexFixing(Index6M,$H2943,TRUE,_xll.ohTrigger(RecalcTrigger,Trigger6M)),NA())</f>
        <v>2.8097524139042492E-2</v>
      </c>
      <c r="O2943" s="52">
        <f>IFERROR(_xll.qlIndexFixing(ONIndex6M,I2943,TRUE,_xll.ohTrigger(RecalcTrigger,Trigger6M)),NA())</f>
        <v>2.7911556251138947E-2</v>
      </c>
      <c r="P2943" s="52">
        <f>IFERROR(_xll.qlIndexFixing(Index1Y,$H2943,TRUE,_xll.ohTrigger(RecalcTrigger,Trigger1Y)),NA())</f>
        <v>2.9489151847775587E-2</v>
      </c>
      <c r="Q2943" s="52">
        <f>IFERROR(_xll.qlIndexFixing(ONIndex1Y,I2943,TRUE,_xll.ohTrigger(RecalcTrigger,Trigger1Y)),NA())</f>
        <v>2.907392602069514E-2</v>
      </c>
    </row>
    <row r="2944" spans="2:17" x14ac:dyDescent="0.2">
      <c r="B2944" s="46" t="s">
        <v>51</v>
      </c>
      <c r="D2944" s="49">
        <f>_xll.qlCalendarAdvance(LocalCalendar,$D2943,B2944,"f",FALSE)</f>
        <v>59961</v>
      </c>
      <c r="E2944" s="49">
        <f>_xll.qlInterestRateIndexValueDate(IndexON,D2944)</f>
        <v>59961</v>
      </c>
      <c r="F2944" s="52">
        <f>IFERROR(_xll.qlIndexFixing(IndexON,D2944,TRUE,_xll.ohTrigger(RecalcTrigger,TriggerON)),NA())</f>
        <v>2.5454900608972153E-2</v>
      </c>
      <c r="H2944" s="49">
        <f>_xll.qlCalendarAdvance(IborCalendar,$H2943,B2944,"f",FALSE)</f>
        <v>59946</v>
      </c>
      <c r="I2944" s="49">
        <f>_xll.qlInterestRateIndexValueDate(Index1M,$H2944)</f>
        <v>59951</v>
      </c>
      <c r="J2944" s="52">
        <f>IFERROR(_xll.qlIndexFixing(Index1M,$H2944,TRUE,_xll.ohTrigger(RecalcTrigger,Trigger1M)),NA())</f>
        <v>2.5947680466416656E-2</v>
      </c>
      <c r="K2944" s="52">
        <f>IFERROR(_xll.qlIndexFixing(ONIndex1M,I2944,TRUE,_xll.ohTrigger(RecalcTrigger,Trigger1M)),NA())</f>
        <v>2.5923227664401693E-2</v>
      </c>
      <c r="L2944" s="52">
        <f>IFERROR(_xll.qlIndexFixing(Index3M,H2944,TRUE,_xll.ohTrigger(RecalcTrigger,Trigger3M)),NA())</f>
        <v>2.7149465116576899E-2</v>
      </c>
      <c r="M2944" s="52">
        <f>IFERROR(_xll.qlIndexFixing(ONIndex3M,I2944,TRUE,_xll.ohTrigger(RecalcTrigger,Trigger3M)),NA())</f>
        <v>2.7063942835283683E-2</v>
      </c>
      <c r="N2944" s="52">
        <f>IFERROR(_xll.qlIndexFixing(Index6M,$H2944,TRUE,_xll.ohTrigger(RecalcTrigger,Trigger6M)),NA())</f>
        <v>2.8096638780000589E-2</v>
      </c>
      <c r="O2944" s="52">
        <f>IFERROR(_xll.qlIndexFixing(ONIndex6M,I2944,TRUE,_xll.ohTrigger(RecalcTrigger,Trigger6M)),NA())</f>
        <v>2.7910503075112558E-2</v>
      </c>
      <c r="P2944" s="52">
        <f>IFERROR(_xll.qlIndexFixing(Index1Y,$H2944,TRUE,_xll.ohTrigger(RecalcTrigger,Trigger1Y)),NA())</f>
        <v>2.9488527954858804E-2</v>
      </c>
      <c r="Q2944" s="52">
        <f>IFERROR(_xll.qlIndexFixing(ONIndex1Y,I2944,TRUE,_xll.ohTrigger(RecalcTrigger,Trigger1Y)),NA())</f>
        <v>2.9072925269213457E-2</v>
      </c>
    </row>
    <row r="2945" spans="2:17" x14ac:dyDescent="0.2">
      <c r="B2945" s="46" t="s">
        <v>51</v>
      </c>
      <c r="D2945" s="49">
        <f>_xll.qlCalendarAdvance(LocalCalendar,$D2944,B2945,"f",FALSE)</f>
        <v>59968</v>
      </c>
      <c r="E2945" s="49">
        <f>_xll.qlInterestRateIndexValueDate(IndexON,D2945)</f>
        <v>59968</v>
      </c>
      <c r="F2945" s="52">
        <f>IFERROR(_xll.qlIndexFixing(IndexON,D2945,TRUE,_xll.ohTrigger(RecalcTrigger,TriggerON)),NA())</f>
        <v>2.5454456278053428E-2</v>
      </c>
      <c r="H2945" s="49">
        <f>_xll.qlCalendarAdvance(IborCalendar,$H2944,B2945,"f",FALSE)</f>
        <v>59953</v>
      </c>
      <c r="I2945" s="49">
        <f>_xll.qlInterestRateIndexValueDate(Index1M,$H2945)</f>
        <v>59957</v>
      </c>
      <c r="J2945" s="52">
        <f>IFERROR(_xll.qlIndexFixing(Index1M,$H2945,TRUE,_xll.ohTrigger(RecalcTrigger,Trigger1M)),NA())</f>
        <v>2.5946963978069382E-2</v>
      </c>
      <c r="K2945" s="52">
        <f>IFERROR(_xll.qlIndexFixing(ONIndex1M,I2945,TRUE,_xll.ohTrigger(RecalcTrigger,Trigger1M)),NA())</f>
        <v>2.5922491698153749E-2</v>
      </c>
      <c r="L2945" s="52">
        <f>IFERROR(_xll.qlIndexFixing(Index3M,H2945,TRUE,_xll.ohTrigger(RecalcTrigger,Trigger3M)),NA())</f>
        <v>2.7150723069272031E-2</v>
      </c>
      <c r="M2945" s="52">
        <f>IFERROR(_xll.qlIndexFixing(ONIndex3M,I2945,TRUE,_xll.ohTrigger(RecalcTrigger,Trigger3M)),NA())</f>
        <v>2.7063203771593436E-2</v>
      </c>
      <c r="N2945" s="52">
        <f>IFERROR(_xll.qlIndexFixing(Index6M,$H2945,TRUE,_xll.ohTrigger(RecalcTrigger,Trigger6M)),NA())</f>
        <v>2.8097026392385843E-2</v>
      </c>
      <c r="O2945" s="52">
        <f>IFERROR(_xll.qlIndexFixing(ONIndex6M,I2945,TRUE,_xll.ohTrigger(RecalcTrigger,Trigger6M)),NA())</f>
        <v>2.7909723643793072E-2</v>
      </c>
      <c r="P2945" s="52">
        <f>IFERROR(_xll.qlIndexFixing(Index1Y,$H2945,TRUE,_xll.ohTrigger(RecalcTrigger,Trigger1Y)),NA())</f>
        <v>2.9488071737252815E-2</v>
      </c>
      <c r="Q2945" s="52">
        <f>IFERROR(_xll.qlIndexFixing(ONIndex1Y,I2945,TRUE,_xll.ohTrigger(RecalcTrigger,Trigger1Y)),NA())</f>
        <v>2.907218606763351E-2</v>
      </c>
    </row>
    <row r="2946" spans="2:17" x14ac:dyDescent="0.2">
      <c r="B2946" s="46" t="s">
        <v>51</v>
      </c>
      <c r="D2946" s="49">
        <f>_xll.qlCalendarAdvance(LocalCalendar,$D2945,B2946,"f",FALSE)</f>
        <v>59975</v>
      </c>
      <c r="E2946" s="49">
        <f>_xll.qlInterestRateIndexValueDate(IndexON,D2946)</f>
        <v>59975</v>
      </c>
      <c r="F2946" s="52">
        <f>IFERROR(_xll.qlIndexFixing(IndexON,D2946,TRUE,_xll.ohTrigger(RecalcTrigger,TriggerON)),NA())</f>
        <v>2.545401841348216E-2</v>
      </c>
      <c r="H2946" s="49">
        <f>_xll.qlCalendarAdvance(IborCalendar,$H2945,B2946,"f",FALSE)</f>
        <v>59960</v>
      </c>
      <c r="I2946" s="49">
        <f>_xll.qlInterestRateIndexValueDate(Index1M,$H2946)</f>
        <v>59964</v>
      </c>
      <c r="J2946" s="52">
        <f>IFERROR(_xll.qlIndexFixing(Index1M,$H2946,TRUE,_xll.ohTrigger(RecalcTrigger,Trigger1M)),NA())</f>
        <v>2.594789266110482E-2</v>
      </c>
      <c r="K2946" s="52">
        <f>IFERROR(_xll.qlIndexFixing(ONIndex1M,I2946,TRUE,_xll.ohTrigger(RecalcTrigger,Trigger1M)),NA())</f>
        <v>2.5921644403039679E-2</v>
      </c>
      <c r="L2946" s="52">
        <f>IFERROR(_xll.qlIndexFixing(Index3M,H2946,TRUE,_xll.ohTrigger(RecalcTrigger,Trigger3M)),NA())</f>
        <v>2.7149946574552206E-2</v>
      </c>
      <c r="M2946" s="52">
        <f>IFERROR(_xll.qlIndexFixing(ONIndex3M,I2946,TRUE,_xll.ohTrigger(RecalcTrigger,Trigger3M)),NA())</f>
        <v>2.7062352910611764E-2</v>
      </c>
      <c r="N2946" s="52">
        <f>IFERROR(_xll.qlIndexFixing(Index6M,$H2946,TRUE,_xll.ohTrigger(RecalcTrigger,Trigger6M)),NA())</f>
        <v>2.8097318366139271E-2</v>
      </c>
      <c r="O2946" s="52">
        <f>IFERROR(_xll.qlIndexFixing(ONIndex6M,I2946,TRUE,_xll.ohTrigger(RecalcTrigger,Trigger6M)),NA())</f>
        <v>2.7908825628610856E-2</v>
      </c>
      <c r="P2946" s="52">
        <f>IFERROR(_xll.qlIndexFixing(Index1Y,$H2946,TRUE,_xll.ohTrigger(RecalcTrigger,Trigger1Y)),NA())</f>
        <v>2.9486384594015966E-2</v>
      </c>
      <c r="Q2946" s="52">
        <f>IFERROR(_xll.qlIndexFixing(ONIndex1Y,I2946,TRUE,_xll.ohTrigger(RecalcTrigger,Trigger1Y)),NA())</f>
        <v>2.9071335974917289E-2</v>
      </c>
    </row>
    <row r="2947" spans="2:17" x14ac:dyDescent="0.2">
      <c r="B2947" s="46" t="s">
        <v>51</v>
      </c>
      <c r="D2947" s="49">
        <f>_xll.qlCalendarAdvance(LocalCalendar,$D2946,B2947,"f",FALSE)</f>
        <v>59982</v>
      </c>
      <c r="E2947" s="49">
        <f>_xll.qlInterestRateIndexValueDate(IndexON,D2947)</f>
        <v>59982</v>
      </c>
      <c r="F2947" s="52">
        <f>IFERROR(_xll.qlIndexFixing(IndexON,D2947,TRUE,_xll.ohTrigger(RecalcTrigger,TriggerON)),NA())</f>
        <v>2.545358701525835E-2</v>
      </c>
      <c r="H2947" s="49">
        <f>_xll.qlCalendarAdvance(IborCalendar,$H2946,B2947,"f",FALSE)</f>
        <v>59967</v>
      </c>
      <c r="I2947" s="49">
        <f>_xll.qlInterestRateIndexValueDate(Index1M,$H2947)</f>
        <v>59971</v>
      </c>
      <c r="J2947" s="52">
        <f>IFERROR(_xll.qlIndexFixing(Index1M,$H2947,TRUE,_xll.ohTrigger(RecalcTrigger,Trigger1M)),NA())</f>
        <v>2.5947081971818796E-2</v>
      </c>
      <c r="K2947" s="52">
        <f>IFERROR(_xll.qlIndexFixing(ONIndex1M,I2947,TRUE,_xll.ohTrigger(RecalcTrigger,Trigger1M)),NA())</f>
        <v>2.5920809311843485E-2</v>
      </c>
      <c r="L2947" s="52">
        <f>IFERROR(_xll.qlIndexFixing(Index3M,H2947,TRUE,_xll.ohTrigger(RecalcTrigger,Trigger3M)),NA())</f>
        <v>2.7149182419285316E-2</v>
      </c>
      <c r="M2947" s="52">
        <f>IFERROR(_xll.qlIndexFixing(ONIndex3M,I2947,TRUE,_xll.ohTrigger(RecalcTrigger,Trigger3M)),NA())</f>
        <v>2.7061514304946854E-2</v>
      </c>
      <c r="N2947" s="52">
        <f>IFERROR(_xll.qlIndexFixing(Index6M,$H2947,TRUE,_xll.ohTrigger(RecalcTrigger,Trigger6M)),NA())</f>
        <v>2.809658154080635E-2</v>
      </c>
      <c r="O2947" s="52">
        <f>IFERROR(_xll.qlIndexFixing(ONIndex6M,I2947,TRUE,_xll.ohTrigger(RecalcTrigger,Trigger6M)),NA())</f>
        <v>2.7907939806155468E-2</v>
      </c>
      <c r="P2947" s="52">
        <f>IFERROR(_xll.qlIndexFixing(Index1Y,$H2947,TRUE,_xll.ohTrigger(RecalcTrigger,Trigger1Y)),NA())</f>
        <v>2.9485877735507485E-2</v>
      </c>
      <c r="Q2947" s="52">
        <f>IFERROR(_xll.qlIndexFixing(ONIndex1Y,I2947,TRUE,_xll.ohTrigger(RecalcTrigger,Trigger1Y)),NA())</f>
        <v>2.9070499138077466E-2</v>
      </c>
    </row>
    <row r="2948" spans="2:17" x14ac:dyDescent="0.2">
      <c r="B2948" s="46" t="s">
        <v>51</v>
      </c>
      <c r="D2948" s="49">
        <f>_xll.qlCalendarAdvance(LocalCalendar,$D2947,B2948,"f",FALSE)</f>
        <v>59989</v>
      </c>
      <c r="E2948" s="49">
        <f>_xll.qlInterestRateIndexValueDate(IndexON,D2948)</f>
        <v>59989</v>
      </c>
      <c r="F2948" s="52">
        <f>IFERROR(_xll.qlIndexFixing(IndexON,D2948,TRUE,_xll.ohTrigger(RecalcTrigger,TriggerON)),NA())</f>
        <v>2.5453162083355352E-2</v>
      </c>
      <c r="H2948" s="49">
        <f>_xll.qlCalendarAdvance(IborCalendar,$H2947,B2948,"f",FALSE)</f>
        <v>59974</v>
      </c>
      <c r="I2948" s="49">
        <f>_xll.qlInterestRateIndexValueDate(Index1M,$H2948)</f>
        <v>59978</v>
      </c>
      <c r="J2948" s="52">
        <f>IFERROR(_xll.qlIndexFixing(Index1M,$H2948,TRUE,_xll.ohTrigger(RecalcTrigger,Trigger1M)),NA())</f>
        <v>2.5946283512811495E-2</v>
      </c>
      <c r="K2948" s="52">
        <f>IFERROR(_xll.qlIndexFixing(ONIndex1M,I2948,TRUE,_xll.ohTrigger(RecalcTrigger,Trigger1M)),NA())</f>
        <v>2.5919986424405295E-2</v>
      </c>
      <c r="L2948" s="52">
        <f>IFERROR(_xll.qlIndexFixing(Index3M,H2948,TRUE,_xll.ohTrigger(RecalcTrigger,Trigger3M)),NA())</f>
        <v>2.7148430603464412E-2</v>
      </c>
      <c r="M2948" s="52">
        <f>IFERROR(_xll.qlIndexFixing(ONIndex3M,I2948,TRUE,_xll.ohTrigger(RecalcTrigger,Trigger3M)),NA())</f>
        <v>2.7060687954438833E-2</v>
      </c>
      <c r="N2948" s="52">
        <f>IFERROR(_xll.qlIndexFixing(Index6M,$H2948,TRUE,_xll.ohTrigger(RecalcTrigger,Trigger6M)),NA())</f>
        <v>2.8095857082300987E-2</v>
      </c>
      <c r="O2948" s="52">
        <f>IFERROR(_xll.qlIndexFixing(ONIndex6M,I2948,TRUE,_xll.ohTrigger(RecalcTrigger,Trigger6M)),NA())</f>
        <v>2.7907066175947293E-2</v>
      </c>
      <c r="P2948" s="52">
        <f>IFERROR(_xll.qlIndexFixing(Index1Y,$H2948,TRUE,_xll.ohTrigger(RecalcTrigger,Trigger1Y)),NA())</f>
        <v>2.9485384528264547E-2</v>
      </c>
      <c r="Q2948" s="52">
        <f>IFERROR(_xll.qlIndexFixing(ONIndex1Y,I2948,TRUE,_xll.ohTrigger(RecalcTrigger,Trigger1Y)),NA())</f>
        <v>2.9069675557034103E-2</v>
      </c>
    </row>
    <row r="2949" spans="2:17" x14ac:dyDescent="0.2">
      <c r="B2949" s="46" t="s">
        <v>51</v>
      </c>
      <c r="D2949" s="49">
        <f>_xll.qlCalendarAdvance(LocalCalendar,$D2948,B2949,"f",FALSE)</f>
        <v>59996</v>
      </c>
      <c r="E2949" s="49">
        <f>_xll.qlInterestRateIndexValueDate(IndexON,D2949)</f>
        <v>59996</v>
      </c>
      <c r="F2949" s="52">
        <f>IFERROR(_xll.qlIndexFixing(IndexON,D2949,TRUE,_xll.ohTrigger(RecalcTrigger,TriggerON)),NA())</f>
        <v>2.5452743617906393E-2</v>
      </c>
      <c r="H2949" s="49">
        <f>_xll.qlCalendarAdvance(IborCalendar,$H2948,B2949,"f",FALSE)</f>
        <v>59981</v>
      </c>
      <c r="I2949" s="49">
        <f>_xll.qlInterestRateIndexValueDate(Index1M,$H2949)</f>
        <v>59985</v>
      </c>
      <c r="J2949" s="52">
        <f>IFERROR(_xll.qlIndexFixing(Index1M,$H2949,TRUE,_xll.ohTrigger(RecalcTrigger,Trigger1M)),NA())</f>
        <v>2.59454972840855E-2</v>
      </c>
      <c r="K2949" s="52">
        <f>IFERROR(_xll.qlIndexFixing(ONIndex1M,I2949,TRUE,_xll.ohTrigger(RecalcTrigger,Trigger1M)),NA())</f>
        <v>2.5919175740805045E-2</v>
      </c>
      <c r="L2949" s="52">
        <f>IFERROR(_xll.qlIndexFixing(Index3M,H2949,TRUE,_xll.ohTrigger(RecalcTrigger,Trigger3M)),NA())</f>
        <v>2.71476911270782E-2</v>
      </c>
      <c r="M2949" s="52">
        <f>IFERROR(_xll.qlIndexFixing(ONIndex3M,I2949,TRUE,_xll.ohTrigger(RecalcTrigger,Trigger3M)),NA())</f>
        <v>2.7059873858847894E-2</v>
      </c>
      <c r="N2949" s="52">
        <f>IFERROR(_xll.qlIndexFixing(Index6M,$H2949,TRUE,_xll.ohTrigger(RecalcTrigger,Trigger6M)),NA())</f>
        <v>2.8095144990608854E-2</v>
      </c>
      <c r="O2949" s="52">
        <f>IFERROR(_xll.qlIndexFixing(ONIndex6M,I2949,TRUE,_xll.ohTrigger(RecalcTrigger,Trigger6M)),NA())</f>
        <v>2.7906204738066265E-2</v>
      </c>
      <c r="P2949" s="52">
        <f>IFERROR(_xll.qlIndexFixing(Index1Y,$H2949,TRUE,_xll.ohTrigger(RecalcTrigger,Trigger1Y)),NA())</f>
        <v>2.9484904972267443E-2</v>
      </c>
      <c r="Q2949" s="52">
        <f>IFERROR(_xll.qlIndexFixing(ONIndex1Y,I2949,TRUE,_xll.ohTrigger(RecalcTrigger,Trigger1Y)),NA())</f>
        <v>2.90688652317872E-2</v>
      </c>
    </row>
    <row r="2950" spans="2:17" x14ac:dyDescent="0.2">
      <c r="B2950" s="46" t="s">
        <v>51</v>
      </c>
      <c r="D2950" s="49">
        <f>_xll.qlCalendarAdvance(LocalCalendar,$D2949,B2950,"f",FALSE)</f>
        <v>60003</v>
      </c>
      <c r="E2950" s="49">
        <f>_xll.qlInterestRateIndexValueDate(IndexON,D2950)</f>
        <v>60003</v>
      </c>
      <c r="F2950" s="52">
        <f>IFERROR(_xll.qlIndexFixing(IndexON,D2950,TRUE,_xll.ohTrigger(RecalcTrigger,TriggerON)),NA())</f>
        <v>2.54523316187516E-2</v>
      </c>
      <c r="H2950" s="49">
        <f>_xll.qlCalendarAdvance(IborCalendar,$H2949,B2950,"f",FALSE)</f>
        <v>59988</v>
      </c>
      <c r="I2950" s="49">
        <f>_xll.qlInterestRateIndexValueDate(Index1M,$H2950)</f>
        <v>59992</v>
      </c>
      <c r="J2950" s="52">
        <f>IFERROR(_xll.qlIndexFixing(Index1M,$H2950,TRUE,_xll.ohTrigger(RecalcTrigger,Trigger1M)),NA())</f>
        <v>2.5943843344295558E-2</v>
      </c>
      <c r="K2950" s="52">
        <f>IFERROR(_xll.qlIndexFixing(ONIndex1M,I2950,TRUE,_xll.ohTrigger(RecalcTrigger,Trigger1M)),NA())</f>
        <v>2.5918377261122671E-2</v>
      </c>
      <c r="L2950" s="52">
        <f>IFERROR(_xll.qlIndexFixing(Index3M,H2950,TRUE,_xll.ohTrigger(RecalcTrigger,Trigger3M)),NA())</f>
        <v>2.7145992427497784E-2</v>
      </c>
      <c r="M2950" s="52">
        <f>IFERROR(_xll.qlIndexFixing(ONIndex3M,I2950,TRUE,_xll.ohTrigger(RecalcTrigger,Trigger3M)),NA())</f>
        <v>2.705907201889346E-2</v>
      </c>
      <c r="N2950" s="52">
        <f>IFERROR(_xll.qlIndexFixing(Index6M,$H2950,TRUE,_xll.ohTrigger(RecalcTrigger,Trigger6M)),NA())</f>
        <v>2.8093399964099437E-2</v>
      </c>
      <c r="O2950" s="52">
        <f>IFERROR(_xll.qlIndexFixing(ONIndex6M,I2950,TRUE,_xll.ohTrigger(RecalcTrigger,Trigger6M)),NA())</f>
        <v>2.7905355492912065E-2</v>
      </c>
      <c r="P2950" s="52">
        <f>IFERROR(_xll.qlIndexFixing(Index1Y,$H2950,TRUE,_xll.ohTrigger(RecalcTrigger,Trigger1Y)),NA())</f>
        <v>2.9484439067496898E-2</v>
      </c>
      <c r="Q2950" s="52">
        <f>IFERROR(_xll.qlIndexFixing(ONIndex1Y,I2950,TRUE,_xll.ohTrigger(RecalcTrigger,Trigger1Y)),NA())</f>
        <v>2.9068068162416694E-2</v>
      </c>
    </row>
    <row r="2951" spans="2:17" x14ac:dyDescent="0.2">
      <c r="B2951" s="46" t="s">
        <v>51</v>
      </c>
      <c r="D2951" s="49">
        <f>_xll.qlCalendarAdvance(LocalCalendar,$D2950,B2951,"f",FALSE)</f>
        <v>60010</v>
      </c>
      <c r="E2951" s="49">
        <f>_xll.qlInterestRateIndexValueDate(IndexON,D2951)</f>
        <v>60010</v>
      </c>
      <c r="F2951" s="52">
        <f>IFERROR(_xll.qlIndexFixing(IndexON,D2951,TRUE,_xll.ohTrigger(RecalcTrigger,TriggerON)),NA())</f>
        <v>2.5451926085970911E-2</v>
      </c>
      <c r="H2951" s="49">
        <f>_xll.qlCalendarAdvance(IborCalendar,$H2950,B2951,"f",FALSE)</f>
        <v>59995</v>
      </c>
      <c r="I2951" s="49">
        <f>_xll.qlInterestRateIndexValueDate(Index1M,$H2951)</f>
        <v>60001</v>
      </c>
      <c r="J2951" s="52">
        <f>IFERROR(_xll.qlIndexFixing(Index1M,$H2951,TRUE,_xll.ohTrigger(RecalcTrigger,Trigger1M)),NA())</f>
        <v>2.5942865121680647E-2</v>
      </c>
      <c r="K2951" s="52">
        <f>IFERROR(_xll.qlIndexFixing(ONIndex1M,I2951,TRUE,_xll.ohTrigger(RecalcTrigger,Trigger1M)),NA())</f>
        <v>2.591736857646687E-2</v>
      </c>
      <c r="L2951" s="52">
        <f>IFERROR(_xll.qlIndexFixing(Index3M,H2951,TRUE,_xll.ohTrigger(RecalcTrigger,Trigger3M)),NA())</f>
        <v>2.7145074604291337E-2</v>
      </c>
      <c r="M2951" s="52">
        <f>IFERROR(_xll.qlIndexFixing(ONIndex3M,I2951,TRUE,_xll.ohTrigger(RecalcTrigger,Trigger3M)),NA())</f>
        <v>2.7058059089153375E-2</v>
      </c>
      <c r="N2951" s="52">
        <f>IFERROR(_xll.qlIndexFixing(Index6M,$H2951,TRUE,_xll.ohTrigger(RecalcTrigger,Trigger6M)),NA())</f>
        <v>2.8092517422078335E-2</v>
      </c>
      <c r="O2951" s="52">
        <f>IFERROR(_xll.qlIndexFixing(ONIndex6M,I2951,TRUE,_xll.ohTrigger(RecalcTrigger,Trigger6M)),NA())</f>
        <v>2.7904281521440311E-2</v>
      </c>
      <c r="P2951" s="52">
        <f>IFERROR(_xll.qlIndexFixing(Index1Y,$H2951,TRUE,_xll.ohTrigger(RecalcTrigger,Trigger1Y)),NA())</f>
        <v>2.9483860105992406E-2</v>
      </c>
      <c r="Q2951" s="52">
        <f>IFERROR(_xll.qlIndexFixing(ONIndex1Y,I2951,TRUE,_xll.ohTrigger(RecalcTrigger,Trigger1Y)),NA())</f>
        <v>2.9067062836753976E-2</v>
      </c>
    </row>
    <row r="2952" spans="2:17" x14ac:dyDescent="0.2">
      <c r="B2952" s="46" t="s">
        <v>51</v>
      </c>
      <c r="D2952" s="49">
        <f>_xll.qlCalendarAdvance(LocalCalendar,$D2951,B2952,"f",FALSE)</f>
        <v>60017</v>
      </c>
      <c r="E2952" s="49">
        <f>_xll.qlInterestRateIndexValueDate(IndexON,D2952)</f>
        <v>60017</v>
      </c>
      <c r="F2952" s="52">
        <f>IFERROR(_xll.qlIndexFixing(IndexON,D2952,TRUE,_xll.ohTrigger(RecalcTrigger,TriggerON)),NA())</f>
        <v>2.5451527019511033E-2</v>
      </c>
      <c r="H2952" s="49">
        <f>_xll.qlCalendarAdvance(IborCalendar,$H2951,B2952,"f",FALSE)</f>
        <v>60002</v>
      </c>
      <c r="I2952" s="49">
        <f>_xll.qlInterestRateIndexValueDate(Index1M,$H2952)</f>
        <v>60006</v>
      </c>
      <c r="J2952" s="52">
        <f>IFERROR(_xll.qlIndexFixing(Index1M,$H2952,TRUE,_xll.ohTrigger(RecalcTrigger,Trigger1M)),NA())</f>
        <v>2.5942330399947089E-2</v>
      </c>
      <c r="K2952" s="52">
        <f>IFERROR(_xll.qlIndexFixing(ONIndex1M,I2952,TRUE,_xll.ohTrigger(RecalcTrigger,Trigger1M)),NA())</f>
        <v>2.5916816913031937E-2</v>
      </c>
      <c r="L2952" s="52">
        <f>IFERROR(_xll.qlIndexFixing(Index3M,H2952,TRUE,_xll.ohTrigger(RecalcTrigger,Trigger3M)),NA())</f>
        <v>2.714457351571499E-2</v>
      </c>
      <c r="M2952" s="52">
        <f>IFERROR(_xll.qlIndexFixing(ONIndex3M,I2952,TRUE,_xll.ohTrigger(RecalcTrigger,Trigger3M)),NA())</f>
        <v>2.7057505104055579E-2</v>
      </c>
      <c r="N2952" s="52">
        <f>IFERROR(_xll.qlIndexFixing(Index6M,$H2952,TRUE,_xll.ohTrigger(RecalcTrigger,Trigger6M)),NA())</f>
        <v>2.809203595368007E-2</v>
      </c>
      <c r="O2952" s="52">
        <f>IFERROR(_xll.qlIndexFixing(ONIndex6M,I2952,TRUE,_xll.ohTrigger(RecalcTrigger,Trigger6M)),NA())</f>
        <v>2.7903693579505173E-2</v>
      </c>
      <c r="P2952" s="52">
        <f>IFERROR(_xll.qlIndexFixing(Index1Y,$H2952,TRUE,_xll.ohTrigger(RecalcTrigger,Trigger1Y)),NA())</f>
        <v>2.9483548211560372E-2</v>
      </c>
      <c r="Q2952" s="52">
        <f>IFERROR(_xll.qlIndexFixing(ONIndex1Y,I2952,TRUE,_xll.ohTrigger(RecalcTrigger,Trigger1Y)),NA())</f>
        <v>2.9066513790905191E-2</v>
      </c>
    </row>
    <row r="2953" spans="2:17" x14ac:dyDescent="0.2">
      <c r="B2953" s="46" t="s">
        <v>51</v>
      </c>
      <c r="D2953" s="49">
        <f>_xll.qlCalendarAdvance(LocalCalendar,$D2952,B2953,"f",FALSE)</f>
        <v>60024</v>
      </c>
      <c r="E2953" s="49">
        <f>_xll.qlInterestRateIndexValueDate(IndexON,D2953)</f>
        <v>60024</v>
      </c>
      <c r="F2953" s="52">
        <f>IFERROR(_xll.qlIndexFixing(IndexON,D2953,TRUE,_xll.ohTrigger(RecalcTrigger,TriggerON)),NA())</f>
        <v>2.5451134419451904E-2</v>
      </c>
      <c r="H2953" s="49">
        <f>_xll.qlCalendarAdvance(IborCalendar,$H2952,B2953,"f",FALSE)</f>
        <v>60009</v>
      </c>
      <c r="I2953" s="49">
        <f>_xll.qlInterestRateIndexValueDate(Index1M,$H2953)</f>
        <v>60013</v>
      </c>
      <c r="J2953" s="52">
        <f>IFERROR(_xll.qlIndexFixing(Index1M,$H2953,TRUE,_xll.ohTrigger(RecalcTrigger,Trigger1M)),NA())</f>
        <v>2.5941592271857772E-2</v>
      </c>
      <c r="K2953" s="52">
        <f>IFERROR(_xll.qlIndexFixing(ONIndex1M,I2953,TRUE,_xll.ohTrigger(RecalcTrigger,Trigger1M)),NA())</f>
        <v>2.5916055044783448E-2</v>
      </c>
      <c r="L2953" s="52">
        <f>IFERROR(_xll.qlIndexFixing(Index3M,H2953,TRUE,_xll.ohTrigger(RecalcTrigger,Trigger3M)),NA())</f>
        <v>2.7143882567552128E-2</v>
      </c>
      <c r="M2953" s="52">
        <f>IFERROR(_xll.qlIndexFixing(ONIndex3M,I2953,TRUE,_xll.ohTrigger(RecalcTrigger,Trigger3M)),NA())</f>
        <v>2.7056740029571813E-2</v>
      </c>
      <c r="N2953" s="52">
        <f>IFERROR(_xll.qlIndexFixing(Index6M,$H2953,TRUE,_xll.ohTrigger(RecalcTrigger,Trigger6M)),NA())</f>
        <v>2.8091372497182462E-2</v>
      </c>
      <c r="O2953" s="52">
        <f>IFERROR(_xll.qlIndexFixing(ONIndex6M,I2953,TRUE,_xll.ohTrigger(RecalcTrigger,Trigger6M)),NA())</f>
        <v>2.7902880911492289E-2</v>
      </c>
      <c r="P2953" s="52">
        <f>IFERROR(_xll.qlIndexFixing(Index1Y,$H2953,TRUE,_xll.ohTrigger(RecalcTrigger,Trigger1Y)),NA())</f>
        <v>2.9483123260358693E-2</v>
      </c>
      <c r="Q2953" s="52">
        <f>IFERROR(_xll.qlIndexFixing(ONIndex1Y,I2953,TRUE,_xll.ohTrigger(RecalcTrigger,Trigger1Y)),NA())</f>
        <v>2.9065756489083938E-2</v>
      </c>
    </row>
    <row r="2954" spans="2:17" x14ac:dyDescent="0.2">
      <c r="B2954" s="46" t="s">
        <v>51</v>
      </c>
      <c r="D2954" s="49">
        <f>_xll.qlCalendarAdvance(LocalCalendar,$D2953,B2954,"f",FALSE)</f>
        <v>60031</v>
      </c>
      <c r="E2954" s="49">
        <f>_xll.qlInterestRateIndexValueDate(IndexON,D2954)</f>
        <v>60031</v>
      </c>
      <c r="F2954" s="52">
        <f>IFERROR(_xll.qlIndexFixing(IndexON,D2954,TRUE,_xll.ohTrigger(RecalcTrigger,TriggerON)),NA())</f>
        <v>2.5450748285713587E-2</v>
      </c>
      <c r="H2954" s="49">
        <f>_xll.qlCalendarAdvance(IborCalendar,$H2953,B2954,"f",FALSE)</f>
        <v>60016</v>
      </c>
      <c r="I2954" s="49">
        <f>_xll.qlInterestRateIndexValueDate(Index1M,$H2954)</f>
        <v>60020</v>
      </c>
      <c r="J2954" s="52">
        <f>IFERROR(_xll.qlIndexFixing(Index1M,$H2954,TRUE,_xll.ohTrigger(RecalcTrigger,Trigger1M)),NA())</f>
        <v>2.5940866373151295E-2</v>
      </c>
      <c r="K2954" s="52">
        <f>IFERROR(_xll.qlIndexFixing(ONIndex1M,I2954,TRUE,_xll.ohTrigger(RecalcTrigger,Trigger1M)),NA())</f>
        <v>2.5915305380452835E-2</v>
      </c>
      <c r="L2954" s="52">
        <f>IFERROR(_xll.qlIndexFixing(Index3M,H2954,TRUE,_xll.ohTrigger(RecalcTrigger,Trigger3M)),NA())</f>
        <v>2.7143203957866759E-2</v>
      </c>
      <c r="M2954" s="52">
        <f>IFERROR(_xll.qlIndexFixing(ONIndex3M,I2954,TRUE,_xll.ohTrigger(RecalcTrigger,Trigger3M)),NA())</f>
        <v>2.7055987210244936E-2</v>
      </c>
      <c r="N2954" s="52">
        <f>IFERROR(_xll.qlIndexFixing(Index6M,$H2954,TRUE,_xll.ohTrigger(RecalcTrigger,Trigger6M)),NA())</f>
        <v>2.8090721406476303E-2</v>
      </c>
      <c r="O2954" s="52">
        <f>IFERROR(_xll.qlIndexFixing(ONIndex6M,I2954,TRUE,_xll.ohTrigger(RecalcTrigger,Trigger6M)),NA())</f>
        <v>2.7902080435886489E-2</v>
      </c>
      <c r="P2954" s="52">
        <f>IFERROR(_xll.qlIndexFixing(Index1Y,$H2954,TRUE,_xll.ohTrigger(RecalcTrigger,Trigger1Y)),NA())</f>
        <v>2.948271196031196E-2</v>
      </c>
      <c r="Q2954" s="52">
        <f>IFERROR(_xll.qlIndexFixing(ONIndex1Y,I2954,TRUE,_xll.ohTrigger(RecalcTrigger,Trigger1Y)),NA())</f>
        <v>2.9065012443139082E-2</v>
      </c>
    </row>
    <row r="2955" spans="2:17" x14ac:dyDescent="0.2">
      <c r="B2955" s="46" t="s">
        <v>51</v>
      </c>
      <c r="D2955" s="49">
        <f>_xll.qlCalendarAdvance(LocalCalendar,$D2954,B2955,"f",FALSE)</f>
        <v>60038</v>
      </c>
      <c r="E2955" s="49">
        <f>_xll.qlInterestRateIndexValueDate(IndexON,D2955)</f>
        <v>60038</v>
      </c>
      <c r="F2955" s="52">
        <f>IFERROR(_xll.qlIndexFixing(IndexON,D2955,TRUE,_xll.ohTrigger(RecalcTrigger,TriggerON)),NA())</f>
        <v>2.5450368618322727E-2</v>
      </c>
      <c r="H2955" s="49">
        <f>_xll.qlCalendarAdvance(IborCalendar,$H2954,B2955,"f",FALSE)</f>
        <v>60023</v>
      </c>
      <c r="I2955" s="49">
        <f>_xll.qlInterestRateIndexValueDate(Index1M,$H2955)</f>
        <v>60028</v>
      </c>
      <c r="J2955" s="52">
        <f>IFERROR(_xll.qlIndexFixing(Index1M,$H2955,TRUE,_xll.ohTrigger(RecalcTrigger,Trigger1M)),NA())</f>
        <v>2.5940935910535663E-2</v>
      </c>
      <c r="K2955" s="52">
        <f>IFERROR(_xll.qlIndexFixing(ONIndex1M,I2955,TRUE,_xll.ohTrigger(RecalcTrigger,Trigger1M)),NA())</f>
        <v>2.5914463564635781E-2</v>
      </c>
      <c r="L2955" s="52">
        <f>IFERROR(_xll.qlIndexFixing(Index3M,H2955,TRUE,_xll.ohTrigger(RecalcTrigger,Trigger3M)),NA())</f>
        <v>2.7143419341056765E-2</v>
      </c>
      <c r="M2955" s="52">
        <f>IFERROR(_xll.qlIndexFixing(ONIndex3M,I2955,TRUE,_xll.ohTrigger(RecalcTrigger,Trigger3M)),NA())</f>
        <v>2.7055141851661801E-2</v>
      </c>
      <c r="N2955" s="52">
        <f>IFERROR(_xll.qlIndexFixing(Index6M,$H2955,TRUE,_xll.ohTrigger(RecalcTrigger,Trigger6M)),NA())</f>
        <v>2.8091042025056762E-2</v>
      </c>
      <c r="O2955" s="52">
        <f>IFERROR(_xll.qlIndexFixing(ONIndex6M,I2955,TRUE,_xll.ohTrigger(RecalcTrigger,Trigger6M)),NA())</f>
        <v>2.7901180536211712E-2</v>
      </c>
      <c r="P2955" s="52">
        <f>IFERROR(_xll.qlIndexFixing(Index1Y,$H2955,TRUE,_xll.ohTrigger(RecalcTrigger,Trigger1Y)),NA())</f>
        <v>2.9482258618793993E-2</v>
      </c>
      <c r="Q2955" s="52">
        <f>IFERROR(_xll.qlIndexFixing(ONIndex1Y,I2955,TRUE,_xll.ohTrigger(RecalcTrigger,Trigger1Y)),NA())</f>
        <v>2.9064178336435376E-2</v>
      </c>
    </row>
    <row r="2956" spans="2:17" x14ac:dyDescent="0.2">
      <c r="B2956" s="46" t="s">
        <v>51</v>
      </c>
      <c r="D2956" s="49">
        <f>_xll.qlCalendarAdvance(LocalCalendar,$D2955,B2956,"f",FALSE)</f>
        <v>60045</v>
      </c>
      <c r="E2956" s="49">
        <f>_xll.qlInterestRateIndexValueDate(IndexON,D2956)</f>
        <v>60045</v>
      </c>
      <c r="F2956" s="52">
        <f>IFERROR(_xll.qlIndexFixing(IndexON,D2956,TRUE,_xll.ohTrigger(RecalcTrigger,TriggerON)),NA())</f>
        <v>2.5450868588268172E-2</v>
      </c>
      <c r="H2956" s="49">
        <f>_xll.qlCalendarAdvance(IborCalendar,$H2955,B2956,"f",FALSE)</f>
        <v>60030</v>
      </c>
      <c r="I2956" s="49">
        <f>_xll.qlInterestRateIndexValueDate(Index1M,$H2956)</f>
        <v>60034</v>
      </c>
      <c r="J2956" s="52">
        <f>IFERROR(_xll.qlIndexFixing(Index1M,$H2956,TRUE,_xll.ohTrigger(RecalcTrigger,Trigger1M)),NA())</f>
        <v>2.5940336130604133E-2</v>
      </c>
      <c r="K2956" s="52">
        <f>IFERROR(_xll.qlIndexFixing(ONIndex1M,I2956,TRUE,_xll.ohTrigger(RecalcTrigger,Trigger1M)),NA())</f>
        <v>2.5913842663145559E-2</v>
      </c>
      <c r="L2956" s="52">
        <f>IFERROR(_xll.qlIndexFixing(Index3M,H2956,TRUE,_xll.ohTrigger(RecalcTrigger,Trigger3M)),NA())</f>
        <v>2.7142860296096007E-2</v>
      </c>
      <c r="M2956" s="52">
        <f>IFERROR(_xll.qlIndexFixing(ONIndex3M,I2956,TRUE,_xll.ohTrigger(RecalcTrigger,Trigger3M)),NA())</f>
        <v>2.7054518336981914E-2</v>
      </c>
      <c r="N2956" s="52">
        <f>IFERROR(_xll.qlIndexFixing(Index6M,$H2956,TRUE,_xll.ohTrigger(RecalcTrigger,Trigger6M)),NA())</f>
        <v>2.8090506618470738E-2</v>
      </c>
      <c r="O2956" s="52">
        <f>IFERROR(_xll.qlIndexFixing(ONIndex6M,I2956,TRUE,_xll.ohTrigger(RecalcTrigger,Trigger6M)),NA())</f>
        <v>2.7900516061976077E-2</v>
      </c>
      <c r="P2956" s="52">
        <f>IFERROR(_xll.qlIndexFixing(Index1Y,$H2956,TRUE,_xll.ohTrigger(RecalcTrigger,Trigger1Y)),NA())</f>
        <v>2.9481930313616535E-2</v>
      </c>
      <c r="Q2956" s="52">
        <f>IFERROR(_xll.qlIndexFixing(ONIndex1Y,I2956,TRUE,_xll.ohTrigger(RecalcTrigger,Trigger1Y)),NA())</f>
        <v>2.9063564118398943E-2</v>
      </c>
    </row>
    <row r="2957" spans="2:17" x14ac:dyDescent="0.2">
      <c r="B2957" s="46" t="s">
        <v>51</v>
      </c>
      <c r="D2957" s="49">
        <f>_xll.qlCalendarAdvance(LocalCalendar,$D2956,B2957,"f",FALSE)</f>
        <v>60052</v>
      </c>
      <c r="E2957" s="49">
        <f>_xll.qlInterestRateIndexValueDate(IndexON,D2957)</f>
        <v>60052</v>
      </c>
      <c r="F2957" s="52">
        <f>IFERROR(_xll.qlIndexFixing(IndexON,D2957,TRUE,_xll.ohTrigger(RecalcTrigger,TriggerON)),NA())</f>
        <v>2.5449628682663317E-2</v>
      </c>
      <c r="H2957" s="49">
        <f>_xll.qlCalendarAdvance(IborCalendar,$H2956,B2957,"f",FALSE)</f>
        <v>60037</v>
      </c>
      <c r="I2957" s="49">
        <f>_xll.qlInterestRateIndexValueDate(Index1M,$H2957)</f>
        <v>60041</v>
      </c>
      <c r="J2957" s="52">
        <f>IFERROR(_xll.qlIndexFixing(Index1M,$H2957,TRUE,_xll.ohTrigger(RecalcTrigger,Trigger1M)),NA())</f>
        <v>2.5939647744025428E-2</v>
      </c>
      <c r="K2957" s="52">
        <f>IFERROR(_xll.qlIndexFixing(ONIndex1M,I2957,TRUE,_xll.ohTrigger(RecalcTrigger,Trigger1M)),NA())</f>
        <v>2.5913129610328767E-2</v>
      </c>
      <c r="L2957" s="52">
        <f>IFERROR(_xll.qlIndexFixing(Index3M,H2957,TRUE,_xll.ohTrigger(RecalcTrigger,Trigger3M)),NA())</f>
        <v>2.7142219534979667E-2</v>
      </c>
      <c r="M2957" s="52">
        <f>IFERROR(_xll.qlIndexFixing(ONIndex3M,I2957,TRUE,_xll.ohTrigger(RecalcTrigger,Trigger3M)),NA())</f>
        <v>2.7053802283365513E-2</v>
      </c>
      <c r="N2957" s="52">
        <f>IFERROR(_xll.qlIndexFixing(Index6M,$H2957,TRUE,_xll.ohTrigger(RecalcTrigger,Trigger6M)),NA())</f>
        <v>2.8089893460831728E-2</v>
      </c>
      <c r="O2957" s="52">
        <f>IFERROR(_xll.qlIndexFixing(ONIndex6M,I2957,TRUE,_xll.ohTrigger(RecalcTrigger,Trigger6M)),NA())</f>
        <v>2.7899752163751401E-2</v>
      </c>
      <c r="P2957" s="52">
        <f>IFERROR(_xll.qlIndexFixing(Index1Y,$H2957,TRUE,_xll.ohTrigger(RecalcTrigger,Trigger1Y)),NA())</f>
        <v>2.948155996693631E-2</v>
      </c>
      <c r="Q2957" s="52">
        <f>IFERROR(_xll.qlIndexFixing(ONIndex1Y,I2957,TRUE,_xll.ohTrigger(RecalcTrigger,Trigger1Y)),NA())</f>
        <v>2.9062859840003341E-2</v>
      </c>
    </row>
    <row r="2958" spans="2:17" x14ac:dyDescent="0.2">
      <c r="B2958" s="46" t="s">
        <v>51</v>
      </c>
      <c r="D2958" s="49">
        <f>_xll.qlCalendarAdvance(LocalCalendar,$D2957,B2958,"f",FALSE)</f>
        <v>60059</v>
      </c>
      <c r="E2958" s="49">
        <f>_xll.qlInterestRateIndexValueDate(IndexON,D2958)</f>
        <v>60059</v>
      </c>
      <c r="F2958" s="52">
        <f>IFERROR(_xll.qlIndexFixing(IndexON,D2958,TRUE,_xll.ohTrigger(RecalcTrigger,TriggerON)),NA())</f>
        <v>2.544926841436812E-2</v>
      </c>
      <c r="H2958" s="49">
        <f>_xll.qlCalendarAdvance(IborCalendar,$H2957,B2958,"f",FALSE)</f>
        <v>60044</v>
      </c>
      <c r="I2958" s="49">
        <f>_xll.qlInterestRateIndexValueDate(Index1M,$H2958)</f>
        <v>60049</v>
      </c>
      <c r="J2958" s="52">
        <f>IFERROR(_xll.qlIndexFixing(Index1M,$H2958,TRUE,_xll.ohTrigger(RecalcTrigger,Trigger1M)),NA())</f>
        <v>2.5938875992328039E-2</v>
      </c>
      <c r="K2958" s="52">
        <f>IFERROR(_xll.qlIndexFixing(ONIndex1M,I2958,TRUE,_xll.ohTrigger(RecalcTrigger,Trigger1M)),NA())</f>
        <v>2.5912329636161857E-2</v>
      </c>
      <c r="L2958" s="52">
        <f>IFERROR(_xll.qlIndexFixing(Index3M,H2958,TRUE,_xll.ohTrigger(RecalcTrigger,Trigger3M)),NA())</f>
        <v>2.7141502346003633E-2</v>
      </c>
      <c r="M2958" s="52">
        <f>IFERROR(_xll.qlIndexFixing(ONIndex3M,I2958,TRUE,_xll.ohTrigger(RecalcTrigger,Trigger3M)),NA())</f>
        <v>2.7052998942531659E-2</v>
      </c>
      <c r="N2958" s="52">
        <f>IFERROR(_xll.qlIndexFixing(Index6M,$H2958,TRUE,_xll.ohTrigger(RecalcTrigger,Trigger6M)),NA())</f>
        <v>2.8090260074885586E-2</v>
      </c>
      <c r="O2958" s="52">
        <f>IFERROR(_xll.qlIndexFixing(ONIndex6M,I2958,TRUE,_xll.ohTrigger(RecalcTrigger,Trigger6M)),NA())</f>
        <v>2.78988940665581E-2</v>
      </c>
      <c r="P2958" s="52">
        <f>IFERROR(_xll.qlIndexFixing(Index1Y,$H2958,TRUE,_xll.ohTrigger(RecalcTrigger,Trigger1Y)),NA())</f>
        <v>2.9481153429208991E-2</v>
      </c>
      <c r="Q2958" s="52">
        <f>IFERROR(_xll.qlIndexFixing(ONIndex1Y,I2958,TRUE,_xll.ohTrigger(RecalcTrigger,Trigger1Y)),NA())</f>
        <v>2.9062071181744642E-2</v>
      </c>
    </row>
    <row r="2959" spans="2:17" x14ac:dyDescent="0.2">
      <c r="B2959" s="46" t="s">
        <v>51</v>
      </c>
      <c r="D2959" s="49">
        <f>_xll.qlCalendarAdvance(LocalCalendar,$D2958,B2959,"f",FALSE)</f>
        <v>60066</v>
      </c>
      <c r="E2959" s="49">
        <f>_xll.qlInterestRateIndexValueDate(IndexON,D2959)</f>
        <v>60066</v>
      </c>
      <c r="F2959" s="52">
        <f>IFERROR(_xll.qlIndexFixing(IndexON,D2959,TRUE,_xll.ohTrigger(RecalcTrigger,TriggerON)),NA())</f>
        <v>2.5448914612420381E-2</v>
      </c>
      <c r="H2959" s="49">
        <f>_xll.qlCalendarAdvance(IborCalendar,$H2958,B2959,"f",FALSE)</f>
        <v>60051</v>
      </c>
      <c r="I2959" s="49">
        <f>_xll.qlInterestRateIndexValueDate(Index1M,$H2959)</f>
        <v>60055</v>
      </c>
      <c r="J2959" s="52">
        <f>IFERROR(_xll.qlIndexFixing(Index1M,$H2959,TRUE,_xll.ohTrigger(RecalcTrigger,Trigger1M)),NA())</f>
        <v>2.5937420320332194E-2</v>
      </c>
      <c r="K2959" s="52">
        <f>IFERROR(_xll.qlIndexFixing(ONIndex1M,I2959,TRUE,_xll.ohTrigger(RecalcTrigger,Trigger1M)),NA())</f>
        <v>2.5911740116209003E-2</v>
      </c>
      <c r="L2959" s="52">
        <f>IFERROR(_xll.qlIndexFixing(Index3M,H2959,TRUE,_xll.ohTrigger(RecalcTrigger,Trigger3M)),NA())</f>
        <v>2.7140975030879023E-2</v>
      </c>
      <c r="M2959" s="52">
        <f>IFERROR(_xll.qlIndexFixing(ONIndex3M,I2959,TRUE,_xll.ohTrigger(RecalcTrigger,Trigger3M)),NA())</f>
        <v>2.7052406941443508E-2</v>
      </c>
      <c r="N2959" s="52">
        <f>IFERROR(_xll.qlIndexFixing(Index6M,$H2959,TRUE,_xll.ohTrigger(RecalcTrigger,Trigger6M)),NA())</f>
        <v>2.8087651439397499E-2</v>
      </c>
      <c r="O2959" s="52">
        <f>IFERROR(_xll.qlIndexFixing(ONIndex6M,I2959,TRUE,_xll.ohTrigger(RecalcTrigger,Trigger6M)),NA())</f>
        <v>2.7898260944443365E-2</v>
      </c>
      <c r="P2959" s="52">
        <f>IFERROR(_xll.qlIndexFixing(Index1Y,$H2959,TRUE,_xll.ohTrigger(RecalcTrigger,Trigger1Y)),NA())</f>
        <v>2.9480860226836363E-2</v>
      </c>
      <c r="Q2959" s="52">
        <f>IFERROR(_xll.qlIndexFixing(ONIndex1Y,I2959,TRUE,_xll.ohTrigger(RecalcTrigger,Trigger1Y)),NA())</f>
        <v>2.9061491050441646E-2</v>
      </c>
    </row>
    <row r="2960" spans="2:17" x14ac:dyDescent="0.2">
      <c r="B2960" s="46" t="s">
        <v>51</v>
      </c>
      <c r="D2960" s="49">
        <f>_xll.qlCalendarAdvance(LocalCalendar,$D2959,B2960,"f",FALSE)</f>
        <v>60073</v>
      </c>
      <c r="E2960" s="49">
        <f>_xll.qlInterestRateIndexValueDate(IndexON,D2960)</f>
        <v>60073</v>
      </c>
      <c r="F2960" s="52">
        <f>IFERROR(_xll.qlIndexFixing(IndexON,D2960,TRUE,_xll.ohTrigger(RecalcTrigger,TriggerON)),NA())</f>
        <v>2.54485672768201E-2</v>
      </c>
      <c r="H2960" s="49">
        <f>_xll.qlCalendarAdvance(IborCalendar,$H2959,B2960,"f",FALSE)</f>
        <v>60058</v>
      </c>
      <c r="I2960" s="49">
        <f>_xll.qlInterestRateIndexValueDate(Index1M,$H2960)</f>
        <v>60062</v>
      </c>
      <c r="J2960" s="52">
        <f>IFERROR(_xll.qlIndexFixing(Index1M,$H2960,TRUE,_xll.ohTrigger(RecalcTrigger,Trigger1M)),NA())</f>
        <v>2.5936767797888116E-2</v>
      </c>
      <c r="K2960" s="52">
        <f>IFERROR(_xll.qlIndexFixing(ONIndex1M,I2960,TRUE,_xll.ohTrigger(RecalcTrigger,Trigger1M)),NA())</f>
        <v>2.591106367474616E-2</v>
      </c>
      <c r="L2960" s="52">
        <f>IFERROR(_xll.qlIndexFixing(Index3M,H2960,TRUE,_xll.ohTrigger(RecalcTrigger,Trigger3M)),NA())</f>
        <v>2.7140371287882558E-2</v>
      </c>
      <c r="M2960" s="52">
        <f>IFERROR(_xll.qlIndexFixing(ONIndex3M,I2960,TRUE,_xll.ohTrigger(RecalcTrigger,Trigger3M)),NA())</f>
        <v>2.7051727653217839E-2</v>
      </c>
      <c r="N2960" s="52">
        <f>IFERROR(_xll.qlIndexFixing(Index6M,$H2960,TRUE,_xll.ohTrigger(RecalcTrigger,Trigger6M)),NA())</f>
        <v>2.8087074543192377E-2</v>
      </c>
      <c r="O2960" s="52">
        <f>IFERROR(_xll.qlIndexFixing(ONIndex6M,I2960,TRUE,_xll.ohTrigger(RecalcTrigger,Trigger6M)),NA())</f>
        <v>2.7897533623280069E-2</v>
      </c>
      <c r="P2960" s="52">
        <f>IFERROR(_xll.qlIndexFixing(Index1Y,$H2960,TRUE,_xll.ohTrigger(RecalcTrigger,Trigger1Y)),NA())</f>
        <v>2.9480530833388176E-2</v>
      </c>
      <c r="Q2960" s="52">
        <f>IFERROR(_xll.qlIndexFixing(ONIndex1Y,I2960,TRUE,_xll.ohTrigger(RecalcTrigger,Trigger1Y)),NA())</f>
        <v>2.9060826539195617E-2</v>
      </c>
    </row>
    <row r="2961" spans="2:17" x14ac:dyDescent="0.2">
      <c r="B2961" s="46" t="s">
        <v>51</v>
      </c>
      <c r="D2961" s="49">
        <f>_xll.qlCalendarAdvance(LocalCalendar,$D2960,B2961,"f",FALSE)</f>
        <v>60080</v>
      </c>
      <c r="E2961" s="49">
        <f>_xll.qlInterestRateIndexValueDate(IndexON,D2961)</f>
        <v>60080</v>
      </c>
      <c r="F2961" s="52">
        <f>IFERROR(_xll.qlIndexFixing(IndexON,D2961,TRUE,_xll.ohTrigger(RecalcTrigger,TriggerON)),NA())</f>
        <v>2.5448226407567276E-2</v>
      </c>
      <c r="H2961" s="49">
        <f>_xll.qlCalendarAdvance(IborCalendar,$H2960,B2961,"f",FALSE)</f>
        <v>60065</v>
      </c>
      <c r="I2961" s="49">
        <f>_xll.qlInterestRateIndexValueDate(Index1M,$H2961)</f>
        <v>60069</v>
      </c>
      <c r="J2961" s="52">
        <f>IFERROR(_xll.qlIndexFixing(Index1M,$H2961,TRUE,_xll.ohTrigger(RecalcTrigger,Trigger1M)),NA())</f>
        <v>2.5936127504821549E-2</v>
      </c>
      <c r="K2961" s="52">
        <f>IFERROR(_xll.qlIndexFixing(ONIndex1M,I2961,TRUE,_xll.ohTrigger(RecalcTrigger,Trigger1M)),NA())</f>
        <v>2.5910399437281129E-2</v>
      </c>
      <c r="L2961" s="52">
        <f>IFERROR(_xll.qlIndexFixing(Index3M,H2961,TRUE,_xll.ohTrigger(RecalcTrigger,Trigger3M)),NA())</f>
        <v>2.7139779884249534E-2</v>
      </c>
      <c r="M2961" s="52">
        <f>IFERROR(_xll.qlIndexFixing(ONIndex3M,I2961,TRUE,_xll.ohTrigger(RecalcTrigger,Trigger3M)),NA())</f>
        <v>2.7051060620388867E-2</v>
      </c>
      <c r="N2961" s="52">
        <f>IFERROR(_xll.qlIndexFixing(Index6M,$H2961,TRUE,_xll.ohTrigger(RecalcTrigger,Trigger6M)),NA())</f>
        <v>2.8086510012698768E-2</v>
      </c>
      <c r="O2961" s="52">
        <f>IFERROR(_xll.qlIndexFixing(ONIndex6M,I2961,TRUE,_xll.ohTrigger(RecalcTrigger,Trigger6M)),NA())</f>
        <v>2.78968184948436E-2</v>
      </c>
      <c r="P2961" s="52">
        <f>IFERROR(_xll.qlIndexFixing(Index1Y,$H2961,TRUE,_xll.ohTrigger(RecalcTrigger,Trigger1Y)),NA())</f>
        <v>2.9480215090990688E-2</v>
      </c>
      <c r="Q2961" s="52">
        <f>IFERROR(_xll.qlIndexFixing(ONIndex1Y,I2961,TRUE,_xll.ohTrigger(RecalcTrigger,Trigger1Y)),NA())</f>
        <v>2.9060175284145728E-2</v>
      </c>
    </row>
    <row r="2962" spans="2:17" x14ac:dyDescent="0.2">
      <c r="B2962" s="46" t="s">
        <v>51</v>
      </c>
      <c r="D2962" s="49">
        <f>_xll.qlCalendarAdvance(LocalCalendar,$D2961,B2962,"f",FALSE)</f>
        <v>60090</v>
      </c>
      <c r="E2962" s="49">
        <f>_xll.qlInterestRateIndexValueDate(IndexON,D2962)</f>
        <v>60090</v>
      </c>
      <c r="F2962" s="52">
        <f>IFERROR(_xll.qlIndexFixing(IndexON,D2962,TRUE,_xll.ohTrigger(RecalcTrigger,TriggerON)),NA())</f>
        <v>2.5445998954332083E-2</v>
      </c>
      <c r="H2962" s="49">
        <f>_xll.qlCalendarAdvance(IborCalendar,$H2961,B2962,"f",FALSE)</f>
        <v>60072</v>
      </c>
      <c r="I2962" s="49">
        <f>_xll.qlInterestRateIndexValueDate(Index1M,$H2962)</f>
        <v>60076</v>
      </c>
      <c r="J2962" s="52">
        <f>IFERROR(_xll.qlIndexFixing(Index1M,$H2962,TRUE,_xll.ohTrigger(RecalcTrigger,Trigger1M)),NA())</f>
        <v>2.5935499441121834E-2</v>
      </c>
      <c r="K2962" s="52">
        <f>IFERROR(_xll.qlIndexFixing(ONIndex1M,I2962,TRUE,_xll.ohTrigger(RecalcTrigger,Trigger1M)),NA())</f>
        <v>2.5909747403574102E-2</v>
      </c>
      <c r="L2962" s="52">
        <f>IFERROR(_xll.qlIndexFixing(Index3M,H2962,TRUE,_xll.ohTrigger(RecalcTrigger,Trigger3M)),NA())</f>
        <v>2.7139200819973876E-2</v>
      </c>
      <c r="M2962" s="52">
        <f>IFERROR(_xll.qlIndexFixing(ONIndex3M,I2962,TRUE,_xll.ohTrigger(RecalcTrigger,Trigger3M)),NA())</f>
        <v>2.7050405842556913E-2</v>
      </c>
      <c r="N2962" s="52">
        <f>IFERROR(_xll.qlIndexFixing(Index6M,$H2962,TRUE,_xll.ohTrigger(RecalcTrigger,Trigger6M)),NA())</f>
        <v>2.8085957847906191E-2</v>
      </c>
      <c r="O2962" s="52">
        <f>IFERROR(_xll.qlIndexFixing(ONIndex6M,I2962,TRUE,_xll.ohTrigger(RecalcTrigger,Trigger6M)),NA())</f>
        <v>2.7896115558654344E-2</v>
      </c>
      <c r="P2962" s="52">
        <f>IFERROR(_xll.qlIndexFixing(Index1Y,$H2962,TRUE,_xll.ohTrigger(RecalcTrigger,Trigger1Y)),NA())</f>
        <v>2.9479912999630105E-2</v>
      </c>
      <c r="Q2962" s="52">
        <f>IFERROR(_xll.qlIndexFixing(ONIndex1Y,I2962,TRUE,_xll.ohTrigger(RecalcTrigger,Trigger1Y)),NA())</f>
        <v>2.9059537284732428E-2</v>
      </c>
    </row>
    <row r="2963" spans="2:17" x14ac:dyDescent="0.2">
      <c r="B2963" s="46" t="s">
        <v>51</v>
      </c>
      <c r="D2963" s="49">
        <f>_xll.qlCalendarAdvance(LocalCalendar,$D2962,B2963,"f",FALSE)</f>
        <v>60097</v>
      </c>
      <c r="E2963" s="49">
        <f>_xll.qlInterestRateIndexValueDate(IndexON,D2963)</f>
        <v>60097</v>
      </c>
      <c r="F2963" s="52">
        <f>IFERROR(_xll.qlIndexFixing(IndexON,D2963,TRUE,_xll.ohTrigger(RecalcTrigger,TriggerON)),NA())</f>
        <v>2.5445672911459383E-2</v>
      </c>
      <c r="H2963" s="49">
        <f>_xll.qlCalendarAdvance(IborCalendar,$H2962,B2963,"f",FALSE)</f>
        <v>60079</v>
      </c>
      <c r="I2963" s="49">
        <f>_xll.qlInterestRateIndexValueDate(Index1M,$H2963)</f>
        <v>60083</v>
      </c>
      <c r="J2963" s="52">
        <f>IFERROR(_xll.qlIndexFixing(Index1M,$H2963,TRUE,_xll.ohTrigger(RecalcTrigger,Trigger1M)),NA())</f>
        <v>2.5935774259885538E-2</v>
      </c>
      <c r="K2963" s="52">
        <f>IFERROR(_xll.qlIndexFixing(ONIndex1M,I2963,TRUE,_xll.ohTrigger(RecalcTrigger,Trigger1M)),NA())</f>
        <v>2.5909107573705015E-2</v>
      </c>
      <c r="L2963" s="52">
        <f>IFERROR(_xll.qlIndexFixing(Index3M,H2963,TRUE,_xll.ohTrigger(RecalcTrigger,Trigger3M)),NA())</f>
        <v>2.7138634095049494E-2</v>
      </c>
      <c r="M2963" s="52">
        <f>IFERROR(_xll.qlIndexFixing(ONIndex3M,I2963,TRUE,_xll.ohTrigger(RecalcTrigger,Trigger3M)),NA())</f>
        <v>2.7049763319961784E-2</v>
      </c>
      <c r="N2963" s="52">
        <f>IFERROR(_xll.qlIndexFixing(Index6M,$H2963,TRUE,_xll.ohTrigger(RecalcTrigger,Trigger6M)),NA())</f>
        <v>2.8086474215364098E-2</v>
      </c>
      <c r="O2963" s="52">
        <f>IFERROR(_xll.qlIndexFixing(ONIndex6M,I2963,TRUE,_xll.ohTrigger(RecalcTrigger,Trigger6M)),NA())</f>
        <v>2.7895424814952108E-2</v>
      </c>
      <c r="P2963" s="52">
        <f>IFERROR(_xll.qlIndexFixing(Index1Y,$H2963,TRUE,_xll.ohTrigger(RecalcTrigger,Trigger1Y)),NA())</f>
        <v>2.947962455916648E-2</v>
      </c>
      <c r="Q2963" s="52">
        <f>IFERROR(_xll.qlIndexFixing(ONIndex1Y,I2963,TRUE,_xll.ohTrigger(RecalcTrigger,Trigger1Y)),NA())</f>
        <v>2.9058912541115589E-2</v>
      </c>
    </row>
    <row r="2964" spans="2:17" x14ac:dyDescent="0.2">
      <c r="B2964" s="46" t="s">
        <v>51</v>
      </c>
      <c r="D2964" s="49">
        <f>_xll.qlCalendarAdvance(LocalCalendar,$D2963,B2964,"f",FALSE)</f>
        <v>60104</v>
      </c>
      <c r="E2964" s="49">
        <f>_xll.qlInterestRateIndexValueDate(IndexON,D2964)</f>
        <v>60104</v>
      </c>
      <c r="F2964" s="52">
        <f>IFERROR(_xll.qlIndexFixing(IndexON,D2964,TRUE,_xll.ohTrigger(RecalcTrigger,TriggerON)),NA())</f>
        <v>2.5445353334054843E-2</v>
      </c>
      <c r="H2964" s="49">
        <f>_xll.qlCalendarAdvance(IborCalendar,$H2963,B2964,"f",FALSE)</f>
        <v>60086</v>
      </c>
      <c r="I2964" s="49">
        <f>_xll.qlInterestRateIndexValueDate(Index1M,$H2964)</f>
        <v>60090</v>
      </c>
      <c r="J2964" s="52">
        <f>IFERROR(_xll.qlIndexFixing(Index1M,$H2964,TRUE,_xll.ohTrigger(RecalcTrigger,Trigger1M)),NA())</f>
        <v>2.593517148507225E-2</v>
      </c>
      <c r="K2964" s="52">
        <f>IFERROR(_xll.qlIndexFixing(ONIndex1M,I2964,TRUE,_xll.ohTrigger(RecalcTrigger,Trigger1M)),NA())</f>
        <v>2.5908479947753804E-2</v>
      </c>
      <c r="L2964" s="52">
        <f>IFERROR(_xll.qlIndexFixing(Index3M,H2964,TRUE,_xll.ohTrigger(RecalcTrigger,Trigger3M)),NA())</f>
        <v>2.713807970947205E-2</v>
      </c>
      <c r="M2964" s="52">
        <f>IFERROR(_xll.qlIndexFixing(ONIndex3M,I2964,TRUE,_xll.ohTrigger(RecalcTrigger,Trigger3M)),NA())</f>
        <v>2.704913305260348E-2</v>
      </c>
      <c r="N2964" s="52">
        <f>IFERROR(_xll.qlIndexFixing(Index6M,$H2964,TRUE,_xll.ohTrigger(RecalcTrigger,Trigger6M)),NA())</f>
        <v>2.8085947624414555E-2</v>
      </c>
      <c r="O2964" s="52">
        <f>IFERROR(_xll.qlIndexFixing(ONIndex6M,I2964,TRUE,_xll.ohTrigger(RecalcTrigger,Trigger6M)),NA())</f>
        <v>2.7894746263577019E-2</v>
      </c>
      <c r="P2964" s="52">
        <f>IFERROR(_xll.qlIndexFixing(Index1Y,$H2964,TRUE,_xll.ohTrigger(RecalcTrigger,Trigger1Y)),NA())</f>
        <v>2.9479349704180147E-2</v>
      </c>
      <c r="Q2964" s="52">
        <f>IFERROR(_xll.qlIndexFixing(ONIndex1Y,I2964,TRUE,_xll.ohTrigger(RecalcTrigger,Trigger1Y)),NA())</f>
        <v>2.9058301053455082E-2</v>
      </c>
    </row>
    <row r="2965" spans="2:17" x14ac:dyDescent="0.2">
      <c r="B2965" s="46" t="s">
        <v>51</v>
      </c>
      <c r="D2965" s="49">
        <f>_xll.qlCalendarAdvance(LocalCalendar,$D2964,B2965,"f",FALSE)</f>
        <v>60111</v>
      </c>
      <c r="E2965" s="49">
        <f>_xll.qlInterestRateIndexValueDate(IndexON,D2965)</f>
        <v>60111</v>
      </c>
      <c r="F2965" s="52">
        <f>IFERROR(_xll.qlIndexFixing(IndexON,D2965,TRUE,_xll.ohTrigger(RecalcTrigger,TriggerON)),NA())</f>
        <v>2.5445040222038529E-2</v>
      </c>
      <c r="H2965" s="49">
        <f>_xll.qlCalendarAdvance(IborCalendar,$H2964,B2965,"f",FALSE)</f>
        <v>60093</v>
      </c>
      <c r="I2965" s="49">
        <f>_xll.qlInterestRateIndexValueDate(Index1M,$H2965)</f>
        <v>60097</v>
      </c>
      <c r="J2965" s="52">
        <f>IFERROR(_xll.qlIndexFixing(Index1M,$H2965,TRUE,_xll.ohTrigger(RecalcTrigger,Trigger1M)),NA())</f>
        <v>2.5934580940496426E-2</v>
      </c>
      <c r="K2965" s="52">
        <f>IFERROR(_xll.qlIndexFixing(ONIndex1M,I2965,TRUE,_xll.ohTrigger(RecalcTrigger,Trigger1M)),NA())</f>
        <v>2.590786452572047E-2</v>
      </c>
      <c r="L2965" s="52">
        <f>IFERROR(_xll.qlIndexFixing(Index3M,H2965,TRUE,_xll.ohTrigger(RecalcTrigger,Trigger3M)),NA())</f>
        <v>2.7137537663234589E-2</v>
      </c>
      <c r="M2965" s="52">
        <f>IFERROR(_xll.qlIndexFixing(ONIndex3M,I2965,TRUE,_xll.ohTrigger(RecalcTrigger,Trigger3M)),NA())</f>
        <v>2.7048515040482002E-2</v>
      </c>
      <c r="N2965" s="52">
        <f>IFERROR(_xll.qlIndexFixing(Index6M,$H2965,TRUE,_xll.ohTrigger(RecalcTrigger,Trigger6M)),NA())</f>
        <v>2.8085433400093604E-2</v>
      </c>
      <c r="O2965" s="52">
        <f>IFERROR(_xll.qlIndexFixing(ONIndex6M,I2965,TRUE,_xll.ohTrigger(RecalcTrigger,Trigger6M)),NA())</f>
        <v>2.7894079904768887E-2</v>
      </c>
      <c r="P2965" s="52">
        <f>IFERROR(_xll.qlIndexFixing(Index1Y,$H2965,TRUE,_xll.ohTrigger(RecalcTrigger,Trigger1Y)),NA())</f>
        <v>2.9479088197958102E-2</v>
      </c>
      <c r="Q2965" s="52">
        <f>IFERROR(_xll.qlIndexFixing(ONIndex1Y,I2965,TRUE,_xll.ohTrigger(RecalcTrigger,Trigger1Y)),NA())</f>
        <v>2.90577028215111E-2</v>
      </c>
    </row>
    <row r="2966" spans="2:17" x14ac:dyDescent="0.2">
      <c r="B2966" s="46" t="s">
        <v>51</v>
      </c>
      <c r="D2966" s="49">
        <f>_xll.qlCalendarAdvance(LocalCalendar,$D2965,B2966,"f",FALSE)</f>
        <v>60118</v>
      </c>
      <c r="E2966" s="49">
        <f>_xll.qlInterestRateIndexValueDate(IndexON,D2966)</f>
        <v>60118</v>
      </c>
      <c r="F2966" s="52">
        <f>IFERROR(_xll.qlIndexFixing(IndexON,D2966,TRUE,_xll.ohTrigger(RecalcTrigger,TriggerON)),NA())</f>
        <v>2.5444733575490375E-2</v>
      </c>
      <c r="H2966" s="49">
        <f>_xll.qlCalendarAdvance(IborCalendar,$H2965,B2966,"f",FALSE)</f>
        <v>60100</v>
      </c>
      <c r="I2966" s="49">
        <f>_xll.qlInterestRateIndexValueDate(Index1M,$H2966)</f>
        <v>60104</v>
      </c>
      <c r="J2966" s="52">
        <f>IFERROR(_xll.qlIndexFixing(Index1M,$H2966,TRUE,_xll.ohTrigger(RecalcTrigger,Trigger1M)),NA())</f>
        <v>2.5934002626165811E-2</v>
      </c>
      <c r="K2966" s="52">
        <f>IFERROR(_xll.qlIndexFixing(ONIndex1M,I2966,TRUE,_xll.ohTrigger(RecalcTrigger,Trigger1M)),NA())</f>
        <v>2.5907261307285268E-2</v>
      </c>
      <c r="L2966" s="52">
        <f>IFERROR(_xll.qlIndexFixing(Index3M,H2966,TRUE,_xll.ohTrigger(RecalcTrigger,Trigger3M)),NA())</f>
        <v>2.7137007956335377E-2</v>
      </c>
      <c r="M2966" s="52">
        <f>IFERROR(_xll.qlIndexFixing(ONIndex3M,I2966,TRUE,_xll.ohTrigger(RecalcTrigger,Trigger3M)),NA())</f>
        <v>2.7047909283597349E-2</v>
      </c>
      <c r="N2966" s="52">
        <f>IFERROR(_xll.qlIndexFixing(Index6M,$H2966,TRUE,_xll.ohTrigger(RecalcTrigger,Trigger6M)),NA())</f>
        <v>2.8084931542392558E-2</v>
      </c>
      <c r="O2966" s="52">
        <f>IFERROR(_xll.qlIndexFixing(ONIndex6M,I2966,TRUE,_xll.ohTrigger(RecalcTrigger,Trigger6M)),NA())</f>
        <v>2.7893425738367839E-2</v>
      </c>
      <c r="P2966" s="52">
        <f>IFERROR(_xll.qlIndexFixing(Index1Y,$H2966,TRUE,_xll.ohTrigger(RecalcTrigger,Trigger1Y)),NA())</f>
        <v>2.9478839776032439E-2</v>
      </c>
      <c r="Q2966" s="52">
        <f>IFERROR(_xll.qlIndexFixing(ONIndex1Y,I2966,TRUE,_xll.ohTrigger(RecalcTrigger,Trigger1Y)),NA())</f>
        <v>2.9057117845603386E-2</v>
      </c>
    </row>
    <row r="2967" spans="2:17" x14ac:dyDescent="0.2">
      <c r="B2967" s="46" t="s">
        <v>51</v>
      </c>
      <c r="D2967" s="49">
        <f>_xll.qlCalendarAdvance(LocalCalendar,$D2966,B2967,"f",FALSE)</f>
        <v>60125</v>
      </c>
      <c r="E2967" s="49">
        <f>_xll.qlInterestRateIndexValueDate(IndexON,D2967)</f>
        <v>60125</v>
      </c>
      <c r="F2967" s="52">
        <f>IFERROR(_xll.qlIndexFixing(IndexON,D2967,TRUE,_xll.ohTrigger(RecalcTrigger,TriggerON)),NA())</f>
        <v>2.544443339425051E-2</v>
      </c>
      <c r="H2967" s="49">
        <f>_xll.qlCalendarAdvance(IborCalendar,$H2966,B2967,"f",FALSE)</f>
        <v>60107</v>
      </c>
      <c r="I2967" s="49">
        <f>_xll.qlInterestRateIndexValueDate(Index1M,$H2967)</f>
        <v>60111</v>
      </c>
      <c r="J2967" s="52">
        <f>IFERROR(_xll.qlIndexFixing(Index1M,$H2967,TRUE,_xll.ohTrigger(RecalcTrigger,Trigger1M)),NA())</f>
        <v>2.593343654207524E-2</v>
      </c>
      <c r="K2967" s="52">
        <f>IFERROR(_xll.qlIndexFixing(ONIndex1M,I2967,TRUE,_xll.ohTrigger(RecalcTrigger,Trigger1M)),NA())</f>
        <v>2.5906670292767942E-2</v>
      </c>
      <c r="L2967" s="52">
        <f>IFERROR(_xll.qlIndexFixing(Index3M,H2967,TRUE,_xll.ohTrigger(RecalcTrigger,Trigger3M)),NA())</f>
        <v>2.7136490588763981E-2</v>
      </c>
      <c r="M2967" s="52">
        <f>IFERROR(_xll.qlIndexFixing(ONIndex3M,I2967,TRUE,_xll.ohTrigger(RecalcTrigger,Trigger3M)),NA())</f>
        <v>2.7047315781709713E-2</v>
      </c>
      <c r="N2967" s="52">
        <f>IFERROR(_xll.qlIndexFixing(Index6M,$H2967,TRUE,_xll.ohTrigger(RecalcTrigger,Trigger6M)),NA())</f>
        <v>2.8084442051300115E-2</v>
      </c>
      <c r="O2967" s="52">
        <f>IFERROR(_xll.qlIndexFixing(ONIndex6M,I2967,TRUE,_xll.ohTrigger(RecalcTrigger,Trigger6M)),NA())</f>
        <v>2.7892783764293938E-2</v>
      </c>
      <c r="P2967" s="52">
        <f>IFERROR(_xll.qlIndexFixing(Index1Y,$H2967,TRUE,_xll.ohTrigger(RecalcTrigger,Trigger1Y)),NA())</f>
        <v>2.9478604173934608E-2</v>
      </c>
      <c r="Q2967" s="52">
        <f>IFERROR(_xll.qlIndexFixing(ONIndex1Y,I2967,TRUE,_xll.ohTrigger(RecalcTrigger,Trigger1Y)),NA())</f>
        <v>2.9056546125332261E-2</v>
      </c>
    </row>
    <row r="2968" spans="2:17" x14ac:dyDescent="0.2">
      <c r="B2968" s="46" t="s">
        <v>51</v>
      </c>
      <c r="D2968" s="49">
        <f>_xll.qlCalendarAdvance(LocalCalendar,$D2967,B2968,"f",FALSE)</f>
        <v>60132</v>
      </c>
      <c r="E2968" s="49">
        <f>_xll.qlInterestRateIndexValueDate(IndexON,D2968)</f>
        <v>60132</v>
      </c>
      <c r="F2968" s="52">
        <f>IFERROR(_xll.qlIndexFixing(IndexON,D2968,TRUE,_xll.ohTrigger(RecalcTrigger,TriggerON)),NA())</f>
        <v>2.5444139678558741E-2</v>
      </c>
      <c r="H2968" s="49">
        <f>_xll.qlCalendarAdvance(IborCalendar,$H2967,B2968,"f",FALSE)</f>
        <v>60114</v>
      </c>
      <c r="I2968" s="49">
        <f>_xll.qlInterestRateIndexValueDate(Index1M,$H2968)</f>
        <v>60118</v>
      </c>
      <c r="J2968" s="52">
        <f>IFERROR(_xll.qlIndexFixing(Index1M,$H2968,TRUE,_xll.ohTrigger(RecalcTrigger,Trigger1M)),NA())</f>
        <v>2.5932882688222136E-2</v>
      </c>
      <c r="K2968" s="52">
        <f>IFERROR(_xll.qlIndexFixing(ONIndex1M,I2968,TRUE,_xll.ohTrigger(RecalcTrigger,Trigger1M)),NA())</f>
        <v>2.5906091482248428E-2</v>
      </c>
      <c r="L2968" s="52">
        <f>IFERROR(_xll.qlIndexFixing(Index3M,H2968,TRUE,_xll.ohTrigger(RecalcTrigger,Trigger3M)),NA())</f>
        <v>2.7135985560520409E-2</v>
      </c>
      <c r="M2968" s="52">
        <f>IFERROR(_xll.qlIndexFixing(ONIndex3M,I2968,TRUE,_xll.ohTrigger(RecalcTrigger,Trigger3M)),NA())</f>
        <v>2.7046734535218775E-2</v>
      </c>
      <c r="N2968" s="52">
        <f>IFERROR(_xll.qlIndexFixing(Index6M,$H2968,TRUE,_xll.ohTrigger(RecalcTrigger,Trigger6M)),NA())</f>
        <v>2.8083964926808459E-2</v>
      </c>
      <c r="O2968" s="52">
        <f>IFERROR(_xll.qlIndexFixing(ONIndex6M,I2968,TRUE,_xll.ohTrigger(RecalcTrigger,Trigger6M)),NA())</f>
        <v>2.7892153982707057E-2</v>
      </c>
      <c r="P2968" s="52">
        <f>IFERROR(_xll.qlIndexFixing(Index1Y,$H2968,TRUE,_xll.ohTrigger(RecalcTrigger,Trigger1Y)),NA())</f>
        <v>2.9478381127197365E-2</v>
      </c>
      <c r="Q2968" s="52">
        <f>IFERROR(_xll.qlIndexFixing(ONIndex1Y,I2968,TRUE,_xll.ohTrigger(RecalcTrigger,Trigger1Y)),NA())</f>
        <v>2.9055987660857596E-2</v>
      </c>
    </row>
    <row r="2969" spans="2:17" x14ac:dyDescent="0.2">
      <c r="B2969" s="46" t="s">
        <v>51</v>
      </c>
      <c r="D2969" s="49">
        <f>_xll.qlCalendarAdvance(LocalCalendar,$D2968,B2969,"f",FALSE)</f>
        <v>60139</v>
      </c>
      <c r="E2969" s="49">
        <f>_xll.qlInterestRateIndexValueDate(IndexON,D2969)</f>
        <v>60139</v>
      </c>
      <c r="F2969" s="52">
        <f>IFERROR(_xll.qlIndexFixing(IndexON,D2969,TRUE,_xll.ohTrigger(RecalcTrigger,TriggerON)),NA())</f>
        <v>2.5443852428335134E-2</v>
      </c>
      <c r="H2969" s="49">
        <f>_xll.qlCalendarAdvance(IborCalendar,$H2968,B2969,"f",FALSE)</f>
        <v>60121</v>
      </c>
      <c r="I2969" s="49">
        <f>_xll.qlInterestRateIndexValueDate(Index1M,$H2969)</f>
        <v>60125</v>
      </c>
      <c r="J2969" s="52">
        <f>IFERROR(_xll.qlIndexFixing(Index1M,$H2969,TRUE,_xll.ohTrigger(RecalcTrigger,Trigger1M)),NA())</f>
        <v>2.5932341064606502E-2</v>
      </c>
      <c r="K2969" s="52">
        <f>IFERROR(_xll.qlIndexFixing(ONIndex1M,I2969,TRUE,_xll.ohTrigger(RecalcTrigger,Trigger1M)),NA())</f>
        <v>2.5905524875486918E-2</v>
      </c>
      <c r="L2969" s="52">
        <f>IFERROR(_xll.qlIndexFixing(Index3M,H2969,TRUE,_xll.ohTrigger(RecalcTrigger,Trigger3M)),NA())</f>
        <v>2.7136480447566037E-2</v>
      </c>
      <c r="M2969" s="52">
        <f>IFERROR(_xll.qlIndexFixing(ONIndex3M,I2969,TRUE,_xll.ohTrigger(RecalcTrigger,Trigger3M)),NA())</f>
        <v>2.704616554380479E-2</v>
      </c>
      <c r="N2969" s="52">
        <f>IFERROR(_xll.qlIndexFixing(Index6M,$H2969,TRUE,_xll.ohTrigger(RecalcTrigger,Trigger6M)),NA())</f>
        <v>2.8083500168909339E-2</v>
      </c>
      <c r="O2969" s="52">
        <f>IFERROR(_xll.qlIndexFixing(ONIndex6M,I2969,TRUE,_xll.ohTrigger(RecalcTrigger,Trigger6M)),NA())</f>
        <v>2.7891536393527261E-2</v>
      </c>
      <c r="P2969" s="52">
        <f>IFERROR(_xll.qlIndexFixing(Index1Y,$H2969,TRUE,_xll.ohTrigger(RecalcTrigger,Trigger1Y)),NA())</f>
        <v>2.9478170371354997E-2</v>
      </c>
      <c r="Q2969" s="52">
        <f>IFERROR(_xll.qlIndexFixing(ONIndex1Y,I2969,TRUE,_xll.ohTrigger(RecalcTrigger,Trigger1Y)),NA())</f>
        <v>2.9055442452499136E-2</v>
      </c>
    </row>
    <row r="2970" spans="2:17" x14ac:dyDescent="0.2">
      <c r="B2970" s="46" t="s">
        <v>51</v>
      </c>
      <c r="D2970" s="49">
        <f>_xll.qlCalendarAdvance(LocalCalendar,$D2969,B2970,"f",FALSE)</f>
        <v>60147</v>
      </c>
      <c r="E2970" s="49">
        <f>_xll.qlInterestRateIndexValueDate(IndexON,D2970)</f>
        <v>60147</v>
      </c>
      <c r="F2970" s="52">
        <f>IFERROR(_xll.qlIndexFixing(IndexON,D2970,TRUE,_xll.ohTrigger(RecalcTrigger,TriggerON)),NA())</f>
        <v>2.5443532059163942E-2</v>
      </c>
      <c r="H2970" s="49">
        <f>_xll.qlCalendarAdvance(IborCalendar,$H2969,B2970,"f",FALSE)</f>
        <v>60128</v>
      </c>
      <c r="I2970" s="49">
        <f>_xll.qlInterestRateIndexValueDate(Index1M,$H2970)</f>
        <v>60132</v>
      </c>
      <c r="J2970" s="52">
        <f>IFERROR(_xll.qlIndexFixing(Index1M,$H2970,TRUE,_xll.ohTrigger(RecalcTrigger,Trigger1M)),NA())</f>
        <v>2.5931811671225755E-2</v>
      </c>
      <c r="K2970" s="52">
        <f>IFERROR(_xll.qlIndexFixing(ONIndex1M,I2970,TRUE,_xll.ohTrigger(RecalcTrigger,Trigger1M)),NA())</f>
        <v>2.5904970472563349E-2</v>
      </c>
      <c r="L2970" s="52">
        <f>IFERROR(_xll.qlIndexFixing(Index3M,H2970,TRUE,_xll.ohTrigger(RecalcTrigger,Trigger3M)),NA())</f>
        <v>2.7135012521993268E-2</v>
      </c>
      <c r="M2970" s="52">
        <f>IFERROR(_xll.qlIndexFixing(ONIndex3M,I2970,TRUE,_xll.ohTrigger(RecalcTrigger,Trigger3M)),NA())</f>
        <v>2.7045608807707566E-2</v>
      </c>
      <c r="N2970" s="52">
        <f>IFERROR(_xll.qlIndexFixing(Index6M,$H2970,TRUE,_xll.ohTrigger(RecalcTrigger,Trigger6M)),NA())</f>
        <v>2.8083047777593191E-2</v>
      </c>
      <c r="O2970" s="52">
        <f>IFERROR(_xll.qlIndexFixing(ONIndex6M,I2970,TRUE,_xll.ohTrigger(RecalcTrigger,Trigger6M)),NA())</f>
        <v>2.789093099691442E-2</v>
      </c>
      <c r="P2970" s="52">
        <f>IFERROR(_xll.qlIndexFixing(Index1Y,$H2970,TRUE,_xll.ohTrigger(RecalcTrigger,Trigger1Y)),NA())</f>
        <v>2.947797164194136E-2</v>
      </c>
      <c r="Q2970" s="52">
        <f>IFERROR(_xll.qlIndexFixing(ONIndex1Y,I2970,TRUE,_xll.ohTrigger(RecalcTrigger,Trigger1Y)),NA())</f>
        <v>2.9054910499617392E-2</v>
      </c>
    </row>
    <row r="2971" spans="2:17" x14ac:dyDescent="0.2">
      <c r="B2971" s="46" t="s">
        <v>51</v>
      </c>
      <c r="D2971" s="49">
        <f>_xll.qlCalendarAdvance(LocalCalendar,$D2970,B2971,"f",FALSE)</f>
        <v>60154</v>
      </c>
      <c r="E2971" s="49">
        <f>_xll.qlInterestRateIndexValueDate(IndexON,D2971)</f>
        <v>60154</v>
      </c>
      <c r="F2971" s="52">
        <f>IFERROR(_xll.qlIndexFixing(IndexON,D2971,TRUE,_xll.ohTrigger(RecalcTrigger,TriggerON)),NA())</f>
        <v>2.5443258663377932E-2</v>
      </c>
      <c r="H2971" s="49">
        <f>_xll.qlCalendarAdvance(IborCalendar,$H2970,B2971,"f",FALSE)</f>
        <v>60135</v>
      </c>
      <c r="I2971" s="49">
        <f>_xll.qlInterestRateIndexValueDate(Index1M,$H2971)</f>
        <v>60140</v>
      </c>
      <c r="J2971" s="52">
        <f>IFERROR(_xll.qlIndexFixing(Index1M,$H2971,TRUE,_xll.ohTrigger(RecalcTrigger,Trigger1M)),NA())</f>
        <v>2.5931221626015646E-2</v>
      </c>
      <c r="K2971" s="52">
        <f>IFERROR(_xll.qlIndexFixing(ONIndex1M,I2971,TRUE,_xll.ohTrigger(RecalcTrigger,Trigger1M)),NA())</f>
        <v>2.5904351812640058E-2</v>
      </c>
      <c r="L2971" s="52">
        <f>IFERROR(_xll.qlIndexFixing(Index3M,H2971,TRUE,_xll.ohTrigger(RecalcTrigger,Trigger3M)),NA())</f>
        <v>2.7134478660376615E-2</v>
      </c>
      <c r="M2971" s="52">
        <f>IFERROR(_xll.qlIndexFixing(ONIndex3M,I2971,TRUE,_xll.ohTrigger(RecalcTrigger,Trigger3M)),NA())</f>
        <v>2.7044987544186938E-2</v>
      </c>
      <c r="N2971" s="52">
        <f>IFERROR(_xll.qlIndexFixing(Index6M,$H2971,TRUE,_xll.ohTrigger(RecalcTrigger,Trigger6M)),NA())</f>
        <v>2.808254590168931E-2</v>
      </c>
      <c r="O2971" s="52">
        <f>IFERROR(_xll.qlIndexFixing(ONIndex6M,I2971,TRUE,_xll.ohTrigger(RecalcTrigger,Trigger6M)),NA())</f>
        <v>2.7890254044340423E-2</v>
      </c>
      <c r="P2971" s="52">
        <f>IFERROR(_xll.qlIndexFixing(Index1Y,$H2971,TRUE,_xll.ohTrigger(RecalcTrigger,Trigger1Y)),NA())</f>
        <v>2.947775890959543E-2</v>
      </c>
      <c r="Q2971" s="52">
        <f>IFERROR(_xll.qlIndexFixing(ONIndex1Y,I2971,TRUE,_xll.ohTrigger(RecalcTrigger,Trigger1Y)),NA())</f>
        <v>2.9054318785419753E-2</v>
      </c>
    </row>
    <row r="2972" spans="2:17" x14ac:dyDescent="0.2">
      <c r="B2972" s="46" t="s">
        <v>51</v>
      </c>
      <c r="D2972" s="49">
        <f>_xll.qlCalendarAdvance(LocalCalendar,$D2971,B2972,"f",FALSE)</f>
        <v>60161</v>
      </c>
      <c r="E2972" s="49">
        <f>_xll.qlInterestRateIndexValueDate(IndexON,D2972)</f>
        <v>60161</v>
      </c>
      <c r="F2972" s="52">
        <f>IFERROR(_xll.qlIndexFixing(IndexON,D2972,TRUE,_xll.ohTrigger(RecalcTrigger,TriggerON)),NA())</f>
        <v>2.5442991733060083E-2</v>
      </c>
      <c r="H2972" s="49">
        <f>_xll.qlCalendarAdvance(IborCalendar,$H2971,B2972,"f",FALSE)</f>
        <v>60142</v>
      </c>
      <c r="I2972" s="49">
        <f>_xll.qlInterestRateIndexValueDate(Index1M,$H2972)</f>
        <v>60147</v>
      </c>
      <c r="J2972" s="52">
        <f>IFERROR(_xll.qlIndexFixing(Index1M,$H2972,TRUE,_xll.ohTrigger(RecalcTrigger,Trigger1M)),NA())</f>
        <v>2.5929820164440898E-2</v>
      </c>
      <c r="K2972" s="52">
        <f>IFERROR(_xll.qlIndexFixing(ONIndex1M,I2972,TRUE,_xll.ohTrigger(RecalcTrigger,Trigger1M)),NA())</f>
        <v>2.5903823560637917E-2</v>
      </c>
      <c r="L2972" s="52">
        <f>IFERROR(_xll.qlIndexFixing(Index3M,H2972,TRUE,_xll.ohTrigger(RecalcTrigger,Trigger3M)),NA())</f>
        <v>2.7133034646747857E-2</v>
      </c>
      <c r="M2972" s="52">
        <f>IFERROR(_xll.qlIndexFixing(ONIndex3M,I2972,TRUE,_xll.ohTrigger(RecalcTrigger,Trigger3M)),NA())</f>
        <v>2.7044457069083094E-2</v>
      </c>
      <c r="N2972" s="52">
        <f>IFERROR(_xll.qlIndexFixing(Index6M,$H2972,TRUE,_xll.ohTrigger(RecalcTrigger,Trigger6M)),NA())</f>
        <v>2.8078928704923633E-2</v>
      </c>
      <c r="O2972" s="52">
        <f>IFERROR(_xll.qlIndexFixing(ONIndex6M,I2972,TRUE,_xll.ohTrigger(RecalcTrigger,Trigger6M)),NA())</f>
        <v>2.7889674774268514E-2</v>
      </c>
      <c r="P2972" s="52">
        <f>IFERROR(_xll.qlIndexFixing(Index1Y,$H2972,TRUE,_xll.ohTrigger(RecalcTrigger,Trigger1Y)),NA())</f>
        <v>2.9477585060556154E-2</v>
      </c>
      <c r="Q2972" s="52">
        <f>IFERROR(_xll.qlIndexFixing(ONIndex1Y,I2972,TRUE,_xll.ohTrigger(RecalcTrigger,Trigger1Y)),NA())</f>
        <v>2.9053815237816139E-2</v>
      </c>
    </row>
    <row r="2973" spans="2:17" x14ac:dyDescent="0.2">
      <c r="B2973" s="46" t="s">
        <v>51</v>
      </c>
      <c r="D2973" s="49">
        <f>_xll.qlCalendarAdvance(LocalCalendar,$D2972,B2973,"f",FALSE)</f>
        <v>60168</v>
      </c>
      <c r="E2973" s="49">
        <f>_xll.qlInterestRateIndexValueDate(IndexON,D2973)</f>
        <v>60168</v>
      </c>
      <c r="F2973" s="52">
        <f>IFERROR(_xll.qlIndexFixing(IndexON,D2973,TRUE,_xll.ohTrigger(RecalcTrigger,TriggerON)),NA())</f>
        <v>2.5442731268210395E-2</v>
      </c>
      <c r="H2973" s="49">
        <f>_xll.qlCalendarAdvance(IborCalendar,$H2972,B2973,"f",FALSE)</f>
        <v>60149</v>
      </c>
      <c r="I2973" s="49">
        <f>_xll.qlInterestRateIndexValueDate(Index1M,$H2973)</f>
        <v>60153</v>
      </c>
      <c r="J2973" s="52">
        <f>IFERROR(_xll.qlIndexFixing(Index1M,$H2973,TRUE,_xll.ohTrigger(RecalcTrigger,Trigger1M)),NA())</f>
        <v>2.5929397878242888E-2</v>
      </c>
      <c r="K2973" s="52">
        <f>IFERROR(_xll.qlIndexFixing(ONIndex1M,I2973,TRUE,_xll.ohTrigger(RecalcTrigger,Trigger1M)),NA())</f>
        <v>2.590338048666041E-2</v>
      </c>
      <c r="L2973" s="52">
        <f>IFERROR(_xll.qlIndexFixing(Index3M,H2973,TRUE,_xll.ohTrigger(RecalcTrigger,Trigger3M)),NA())</f>
        <v>2.7132654676706492E-2</v>
      </c>
      <c r="M2973" s="52">
        <f>IFERROR(_xll.qlIndexFixing(ONIndex3M,I2973,TRUE,_xll.ohTrigger(RecalcTrigger,Trigger3M)),NA())</f>
        <v>2.7044012130517103E-2</v>
      </c>
      <c r="N2973" s="52">
        <f>IFERROR(_xll.qlIndexFixing(Index6M,$H2973,TRUE,_xll.ohTrigger(RecalcTrigger,Trigger6M)),NA())</f>
        <v>2.807963567081535E-2</v>
      </c>
      <c r="O2973" s="52">
        <f>IFERROR(_xll.qlIndexFixing(ONIndex6M,I2973,TRUE,_xll.ohTrigger(RecalcTrigger,Trigger6M)),NA())</f>
        <v>2.7889187961198658E-2</v>
      </c>
      <c r="P2973" s="52">
        <f>IFERROR(_xll.qlIndexFixing(Index1Y,$H2973,TRUE,_xll.ohTrigger(RecalcTrigger,Trigger1Y)),NA())</f>
        <v>2.947744496762646E-2</v>
      </c>
      <c r="Q2973" s="52">
        <f>IFERROR(_xll.qlIndexFixing(ONIndex1Y,I2973,TRUE,_xll.ohTrigger(RecalcTrigger,Trigger1Y)),NA())</f>
        <v>2.9053394176550285E-2</v>
      </c>
    </row>
    <row r="2974" spans="2:17" x14ac:dyDescent="0.2">
      <c r="B2974" s="46" t="s">
        <v>51</v>
      </c>
      <c r="D2974" s="49">
        <f>_xll.qlCalendarAdvance(LocalCalendar,$D2973,B2974,"f",FALSE)</f>
        <v>60175</v>
      </c>
      <c r="E2974" s="49">
        <f>_xll.qlInterestRateIndexValueDate(IndexON,D2974)</f>
        <v>60175</v>
      </c>
      <c r="F2974" s="52">
        <f>IFERROR(_xll.qlIndexFixing(IndexON,D2974,TRUE,_xll.ohTrigger(RecalcTrigger,TriggerON)),NA())</f>
        <v>2.5442477268668995E-2</v>
      </c>
      <c r="H2974" s="49">
        <f>_xll.qlCalendarAdvance(IborCalendar,$H2973,B2974,"f",FALSE)</f>
        <v>60156</v>
      </c>
      <c r="I2974" s="49">
        <f>_xll.qlInterestRateIndexValueDate(Index1M,$H2974)</f>
        <v>60160</v>
      </c>
      <c r="J2974" s="52">
        <f>IFERROR(_xll.qlIndexFixing(Index1M,$H2974,TRUE,_xll.ohTrigger(RecalcTrigger,Trigger1M)),NA())</f>
        <v>2.5928916566822835E-2</v>
      </c>
      <c r="K2974" s="52">
        <f>IFERROR(_xll.qlIndexFixing(ONIndex1M,I2974,TRUE,_xll.ohTrigger(RecalcTrigger,Trigger1M)),NA())</f>
        <v>2.5902874899008665E-2</v>
      </c>
      <c r="L2974" s="52">
        <f>IFERROR(_xll.qlIndexFixing(Index3M,H2974,TRUE,_xll.ohTrigger(RecalcTrigger,Trigger3M)),NA())</f>
        <v>2.7132222835381595E-2</v>
      </c>
      <c r="M2974" s="52">
        <f>IFERROR(_xll.qlIndexFixing(ONIndex3M,I2974,TRUE,_xll.ohTrigger(RecalcTrigger,Trigger3M)),NA())</f>
        <v>2.7043504415047437E-2</v>
      </c>
      <c r="N2974" s="52">
        <f>IFERROR(_xll.qlIndexFixing(Index6M,$H2974,TRUE,_xll.ohTrigger(RecalcTrigger,Trigger6M)),NA())</f>
        <v>2.8079231041782213E-2</v>
      </c>
      <c r="O2974" s="52">
        <f>IFERROR(_xll.qlIndexFixing(ONIndex6M,I2974,TRUE,_xll.ohTrigger(RecalcTrigger,Trigger6M)),NA())</f>
        <v>2.7888631334134217E-2</v>
      </c>
      <c r="P2974" s="52">
        <f>IFERROR(_xll.qlIndexFixing(Index1Y,$H2974,TRUE,_xll.ohTrigger(RecalcTrigger,Trigger1Y)),NA())</f>
        <v>2.9477291699283346E-2</v>
      </c>
      <c r="Q2974" s="52">
        <f>IFERROR(_xll.qlIndexFixing(ONIndex1Y,I2974,TRUE,_xll.ohTrigger(RecalcTrigger,Trigger1Y)),NA())</f>
        <v>2.9052915247094191E-2</v>
      </c>
    </row>
    <row r="2975" spans="2:17" x14ac:dyDescent="0.2">
      <c r="B2975" s="46" t="s">
        <v>51</v>
      </c>
      <c r="D2975" s="49">
        <f>_xll.qlCalendarAdvance(LocalCalendar,$D2974,B2975,"f",FALSE)</f>
        <v>60182</v>
      </c>
      <c r="E2975" s="49">
        <f>_xll.qlInterestRateIndexValueDate(IndexON,D2975)</f>
        <v>60182</v>
      </c>
      <c r="F2975" s="52">
        <f>IFERROR(_xll.qlIndexFixing(IndexON,D2975,TRUE,_xll.ohTrigger(RecalcTrigger,TriggerON)),NA())</f>
        <v>2.5442229734755628E-2</v>
      </c>
      <c r="H2975" s="49">
        <f>_xll.qlCalendarAdvance(IborCalendar,$H2974,B2975,"f",FALSE)</f>
        <v>60163</v>
      </c>
      <c r="I2975" s="49">
        <f>_xll.qlInterestRateIndexValueDate(Index1M,$H2975)</f>
        <v>60167</v>
      </c>
      <c r="J2975" s="52">
        <f>IFERROR(_xll.qlIndexFixing(Index1M,$H2975,TRUE,_xll.ohTrigger(RecalcTrigger,Trigger1M)),NA())</f>
        <v>2.5928447484756312E-2</v>
      </c>
      <c r="K2975" s="52">
        <f>IFERROR(_xll.qlIndexFixing(ONIndex1M,I2975,TRUE,_xll.ohTrigger(RecalcTrigger,Trigger1M)),NA())</f>
        <v>2.5902381515274797E-2</v>
      </c>
      <c r="L2975" s="52">
        <f>IFERROR(_xll.qlIndexFixing(Index3M,H2975,TRUE,_xll.ohTrigger(RecalcTrigger,Trigger3M)),NA())</f>
        <v>2.7131803332426142E-2</v>
      </c>
      <c r="M2975" s="52">
        <f>IFERROR(_xll.qlIndexFixing(ONIndex3M,I2975,TRUE,_xll.ohTrigger(RecalcTrigger,Trigger3M)),NA())</f>
        <v>2.7043008954894532E-2</v>
      </c>
      <c r="N2975" s="52">
        <f>IFERROR(_xll.qlIndexFixing(Index6M,$H2975,TRUE,_xll.ohTrigger(RecalcTrigger,Trigger6M)),NA())</f>
        <v>2.8078838777377081E-2</v>
      </c>
      <c r="O2975" s="52">
        <f>IFERROR(_xll.qlIndexFixing(ONIndex6M,I2975,TRUE,_xll.ohTrigger(RecalcTrigger,Trigger6M)),NA())</f>
        <v>2.7888086899556797E-2</v>
      </c>
      <c r="P2975" s="52">
        <f>IFERROR(_xll.qlIndexFixing(Index1Y,$H2975,TRUE,_xll.ohTrigger(RecalcTrigger,Trigger1Y)),NA())</f>
        <v>2.9477149135050271E-2</v>
      </c>
      <c r="Q2975" s="52">
        <f>IFERROR(_xll.qlIndexFixing(ONIndex1Y,I2975,TRUE,_xll.ohTrigger(RecalcTrigger,Trigger1Y)),NA())</f>
        <v>2.9052449573514494E-2</v>
      </c>
    </row>
    <row r="2976" spans="2:17" x14ac:dyDescent="0.2">
      <c r="B2976" s="46" t="s">
        <v>51</v>
      </c>
      <c r="D2976" s="49">
        <f>_xll.qlCalendarAdvance(LocalCalendar,$D2975,B2976,"f",FALSE)</f>
        <v>60189</v>
      </c>
      <c r="E2976" s="49">
        <f>_xll.qlInterestRateIndexValueDate(IndexON,D2976)</f>
        <v>60189</v>
      </c>
      <c r="F2976" s="52">
        <f>IFERROR(_xll.qlIndexFixing(IndexON,D2976,TRUE,_xll.ohTrigger(RecalcTrigger,TriggerON)),NA())</f>
        <v>2.544198866615055E-2</v>
      </c>
      <c r="H2976" s="49">
        <f>_xll.qlCalendarAdvance(IborCalendar,$H2975,B2976,"f",FALSE)</f>
        <v>60170</v>
      </c>
      <c r="I2976" s="49">
        <f>_xll.qlInterestRateIndexValueDate(Index1M,$H2976)</f>
        <v>60174</v>
      </c>
      <c r="J2976" s="52">
        <f>IFERROR(_xll.qlIndexFixing(Index1M,$H2976,TRUE,_xll.ohTrigger(RecalcTrigger,Trigger1M)),NA())</f>
        <v>2.592799063203266E-2</v>
      </c>
      <c r="K2976" s="52">
        <f>IFERROR(_xll.qlIndexFixing(ONIndex1M,I2976,TRUE,_xll.ohTrigger(RecalcTrigger,Trigger1M)),NA())</f>
        <v>2.5901900335378869E-2</v>
      </c>
      <c r="L2976" s="52">
        <f>IFERROR(_xll.qlIndexFixing(Index3M,H2976,TRUE,_xll.ohTrigger(RecalcTrigger,Trigger3M)),NA())</f>
        <v>2.7131396167836625E-2</v>
      </c>
      <c r="M2976" s="52">
        <f>IFERROR(_xll.qlIndexFixing(ONIndex3M,I2976,TRUE,_xll.ohTrigger(RecalcTrigger,Trigger3M)),NA())</f>
        <v>2.7042525749978452E-2</v>
      </c>
      <c r="N2976" s="52">
        <f>IFERROR(_xll.qlIndexFixing(Index6M,$H2976,TRUE,_xll.ohTrigger(RecalcTrigger,Trigger6M)),NA())</f>
        <v>2.8079525934070992E-2</v>
      </c>
      <c r="O2976" s="52">
        <f>IFERROR(_xll.qlIndexFixing(ONIndex6M,I2976,TRUE,_xll.ohTrigger(RecalcTrigger,Trigger6M)),NA())</f>
        <v>2.7887554657546332E-2</v>
      </c>
      <c r="P2976" s="52">
        <f>IFERROR(_xll.qlIndexFixing(Index1Y,$H2976,TRUE,_xll.ohTrigger(RecalcTrigger,Trigger1Y)),NA())</f>
        <v>2.9477017010463492E-2</v>
      </c>
      <c r="Q2976" s="52">
        <f>IFERROR(_xll.qlIndexFixing(ONIndex1Y,I2976,TRUE,_xll.ohTrigger(RecalcTrigger,Trigger1Y)),NA())</f>
        <v>2.9051997155891129E-2</v>
      </c>
    </row>
    <row r="2977" spans="2:17" x14ac:dyDescent="0.2">
      <c r="B2977" s="46" t="s">
        <v>51</v>
      </c>
      <c r="D2977" s="49">
        <f>_xll.qlCalendarAdvance(LocalCalendar,$D2976,B2977,"f",FALSE)</f>
        <v>60196</v>
      </c>
      <c r="E2977" s="49">
        <f>_xll.qlInterestRateIndexValueDate(IndexON,D2977)</f>
        <v>60196</v>
      </c>
      <c r="F2977" s="52">
        <f>IFERROR(_xll.qlIndexFixing(IndexON,D2977,TRUE,_xll.ohTrigger(RecalcTrigger,TriggerON)),NA())</f>
        <v>2.5441754063173505E-2</v>
      </c>
      <c r="H2977" s="49">
        <f>_xll.qlCalendarAdvance(IborCalendar,$H2976,B2977,"f",FALSE)</f>
        <v>60177</v>
      </c>
      <c r="I2977" s="49">
        <f>_xll.qlInterestRateIndexValueDate(Index1M,$H2977)</f>
        <v>60181</v>
      </c>
      <c r="J2977" s="52">
        <f>IFERROR(_xll.qlIndexFixing(Index1M,$H2977,TRUE,_xll.ohTrigger(RecalcTrigger,Trigger1M)),NA())</f>
        <v>2.5928448364000774E-2</v>
      </c>
      <c r="K2977" s="52">
        <f>IFERROR(_xll.qlIndexFixing(ONIndex1M,I2977,TRUE,_xll.ohTrigger(RecalcTrigger,Trigger1M)),NA())</f>
        <v>2.5901431359320881E-2</v>
      </c>
      <c r="L2977" s="52">
        <f>IFERROR(_xll.qlIndexFixing(Index3M,H2977,TRUE,_xll.ohTrigger(RecalcTrigger,Trigger3M)),NA())</f>
        <v>2.7131995575259093E-2</v>
      </c>
      <c r="M2977" s="52">
        <f>IFERROR(_xll.qlIndexFixing(ONIndex3M,I2977,TRUE,_xll.ohTrigger(RecalcTrigger,Trigger3M)),NA())</f>
        <v>2.7042054800139326E-2</v>
      </c>
      <c r="N2977" s="52">
        <f>IFERROR(_xll.qlIndexFixing(Index6M,$H2977,TRUE,_xll.ohTrigger(RecalcTrigger,Trigger6M)),NA())</f>
        <v>2.8078091342421833E-2</v>
      </c>
      <c r="O2977" s="52">
        <f>IFERROR(_xll.qlIndexFixing(ONIndex6M,I2977,TRUE,_xll.ohTrigger(RecalcTrigger,Trigger6M)),NA())</f>
        <v>2.7887034607783079E-2</v>
      </c>
      <c r="P2977" s="52">
        <f>IFERROR(_xll.qlIndexFixing(Index1Y,$H2977,TRUE,_xll.ohTrigger(RecalcTrigger,Trigger1Y)),NA())</f>
        <v>2.9476895061062339E-2</v>
      </c>
      <c r="Q2977" s="52">
        <f>IFERROR(_xll.qlIndexFixing(ONIndex1Y,I2977,TRUE,_xll.ohTrigger(RecalcTrigger,Trigger1Y)),NA())</f>
        <v>2.9051557994064225E-2</v>
      </c>
    </row>
    <row r="2978" spans="2:17" x14ac:dyDescent="0.2">
      <c r="B2978" s="46" t="s">
        <v>51</v>
      </c>
      <c r="D2978" s="49">
        <f>_xll.qlCalendarAdvance(LocalCalendar,$D2977,B2978,"f",FALSE)</f>
        <v>60203</v>
      </c>
      <c r="E2978" s="49">
        <f>_xll.qlInterestRateIndexValueDate(IndexON,D2978)</f>
        <v>60203</v>
      </c>
      <c r="F2978" s="52">
        <f>IFERROR(_xll.qlIndexFixing(IndexON,D2978,TRUE,_xll.ohTrigger(RecalcTrigger,TriggerON)),NA())</f>
        <v>2.5441525925424813E-2</v>
      </c>
      <c r="H2978" s="49">
        <f>_xll.qlCalendarAdvance(IborCalendar,$H2977,B2978,"f",FALSE)</f>
        <v>60184</v>
      </c>
      <c r="I2978" s="49">
        <f>_xll.qlInterestRateIndexValueDate(Index1M,$H2978)</f>
        <v>60189</v>
      </c>
      <c r="J2978" s="52">
        <f>IFERROR(_xll.qlIndexFixing(Index1M,$H2978,TRUE,_xll.ohTrigger(RecalcTrigger,Trigger1M)),NA())</f>
        <v>2.5927956160610471E-2</v>
      </c>
      <c r="K2978" s="52">
        <f>IFERROR(_xll.qlIndexFixing(ONIndex1M,I2978,TRUE,_xll.ohTrigger(RecalcTrigger,Trigger1M)),NA())</f>
        <v>2.5900910330101112E-2</v>
      </c>
      <c r="L2978" s="52">
        <f>IFERROR(_xll.qlIndexFixing(Index3M,H2978,TRUE,_xll.ohTrigger(RecalcTrigger,Trigger3M)),NA())</f>
        <v>2.7131560428006078E-2</v>
      </c>
      <c r="M2978" s="52">
        <f>IFERROR(_xll.qlIndexFixing(ONIndex3M,I2978,TRUE,_xll.ohTrigger(RecalcTrigger,Trigger3M)),NA())</f>
        <v>2.7041531578353428E-2</v>
      </c>
      <c r="N2978" s="52">
        <f>IFERROR(_xll.qlIndexFixing(Index6M,$H2978,TRUE,_xll.ohTrigger(RecalcTrigger,Trigger6M)),NA())</f>
        <v>2.8077686442560503E-2</v>
      </c>
      <c r="O2978" s="52">
        <f>IFERROR(_xll.qlIndexFixing(ONIndex6M,I2978,TRUE,_xll.ohTrigger(RecalcTrigger,Trigger6M)),NA())</f>
        <v>2.7886455194705562E-2</v>
      </c>
      <c r="P2978" s="52">
        <f>IFERROR(_xll.qlIndexFixing(Index1Y,$H2978,TRUE,_xll.ohTrigger(RecalcTrigger,Trigger1Y)),NA())</f>
        <v>2.9476767810477696E-2</v>
      </c>
      <c r="Q2978" s="52">
        <f>IFERROR(_xll.qlIndexFixing(ONIndex1Y,I2978,TRUE,_xll.ohTrigger(RecalcTrigger,Trigger1Y)),NA())</f>
        <v>2.9051072326398142E-2</v>
      </c>
    </row>
    <row r="2979" spans="2:17" x14ac:dyDescent="0.2">
      <c r="B2979" s="46" t="s">
        <v>51</v>
      </c>
      <c r="D2979" s="49">
        <f>_xll.qlCalendarAdvance(LocalCalendar,$D2978,B2979,"f",FALSE)</f>
        <v>60210</v>
      </c>
      <c r="E2979" s="49">
        <f>_xll.qlInterestRateIndexValueDate(IndexON,D2979)</f>
        <v>60210</v>
      </c>
      <c r="F2979" s="52">
        <f>IFERROR(_xll.qlIndexFixing(IndexON,D2979,TRUE,_xll.ohTrigger(RecalcTrigger,TriggerON)),NA())</f>
        <v>2.5441304253224217E-2</v>
      </c>
      <c r="H2979" s="49">
        <f>_xll.qlCalendarAdvance(IborCalendar,$H2978,B2979,"f",FALSE)</f>
        <v>60191</v>
      </c>
      <c r="I2979" s="49">
        <f>_xll.qlInterestRateIndexValueDate(Index1M,$H2979)</f>
        <v>60195</v>
      </c>
      <c r="J2979" s="52">
        <f>IFERROR(_xll.qlIndexFixing(Index1M,$H2979,TRUE,_xll.ohTrigger(RecalcTrigger,Trigger1M)),NA())</f>
        <v>2.5927597491111207E-2</v>
      </c>
      <c r="K2979" s="52">
        <f>IFERROR(_xll.qlIndexFixing(ONIndex1M,I2979,TRUE,_xll.ohTrigger(RecalcTrigger,Trigger1M)),NA())</f>
        <v>2.5900530018718726E-2</v>
      </c>
      <c r="L2979" s="52">
        <f>IFERROR(_xll.qlIndexFixing(Index3M,H2979,TRUE,_xll.ohTrigger(RecalcTrigger,Trigger3M)),NA())</f>
        <v>2.713124464409054E-2</v>
      </c>
      <c r="M2979" s="52">
        <f>IFERROR(_xll.qlIndexFixing(ONIndex3M,I2979,TRUE,_xll.ohTrigger(RecalcTrigger,Trigger3M)),NA())</f>
        <v>2.7041149666251485E-2</v>
      </c>
      <c r="N2979" s="52">
        <f>IFERROR(_xll.qlIndexFixing(Index6M,$H2979,TRUE,_xll.ohTrigger(RecalcTrigger,Trigger6M)),NA())</f>
        <v>2.8077393365893391E-2</v>
      </c>
      <c r="O2979" s="52">
        <f>IFERROR(_xll.qlIndexFixing(ONIndex6M,I2979,TRUE,_xll.ohTrigger(RecalcTrigger,Trigger6M)),NA())</f>
        <v>2.7886031085637697E-2</v>
      </c>
      <c r="P2979" s="52">
        <f>IFERROR(_xll.qlIndexFixing(Index1Y,$H2979,TRUE,_xll.ohTrigger(RecalcTrigger,Trigger1Y)),NA())</f>
        <v>2.9476680629970279E-2</v>
      </c>
      <c r="Q2979" s="52">
        <f>IFERROR(_xll.qlIndexFixing(ONIndex1Y,I2979,TRUE,_xll.ohTrigger(RecalcTrigger,Trigger1Y)),NA())</f>
        <v>2.9050719437799799E-2</v>
      </c>
    </row>
    <row r="2980" spans="2:17" x14ac:dyDescent="0.2">
      <c r="B2980" s="46" t="s">
        <v>51</v>
      </c>
      <c r="D2980" s="49">
        <f>_xll.qlCalendarAdvance(LocalCalendar,$D2979,B2980,"f",FALSE)</f>
        <v>60218</v>
      </c>
      <c r="E2980" s="49">
        <f>_xll.qlInterestRateIndexValueDate(IndexON,D2980)</f>
        <v>60218</v>
      </c>
      <c r="F2980" s="52">
        <f>IFERROR(_xll.qlIndexFixing(IndexON,D2980,TRUE,_xll.ohTrigger(RecalcTrigger,TriggerON)),NA())</f>
        <v>2.54410588303422E-2</v>
      </c>
      <c r="H2980" s="49">
        <f>_xll.qlCalendarAdvance(IborCalendar,$H2979,B2980,"f",FALSE)</f>
        <v>60198</v>
      </c>
      <c r="I2980" s="49">
        <f>_xll.qlInterestRateIndexValueDate(Index1M,$H2980)</f>
        <v>60202</v>
      </c>
      <c r="J2980" s="52">
        <f>IFERROR(_xll.qlIndexFixing(Index1M,$H2980,TRUE,_xll.ohTrigger(RecalcTrigger,Trigger1M)),NA())</f>
        <v>2.5928095409341323E-2</v>
      </c>
      <c r="K2980" s="52">
        <f>IFERROR(_xll.qlIndexFixing(ONIndex1M,I2980,TRUE,_xll.ohTrigger(RecalcTrigger,Trigger1M)),NA())</f>
        <v>2.5900097654174559E-2</v>
      </c>
      <c r="L2980" s="52">
        <f>IFERROR(_xll.qlIndexFixing(Index3M,H2980,TRUE,_xll.ohTrigger(RecalcTrigger,Trigger3M)),NA())</f>
        <v>2.7130887687422837E-2</v>
      </c>
      <c r="M2980" s="52">
        <f>IFERROR(_xll.qlIndexFixing(ONIndex3M,I2980,TRUE,_xll.ohTrigger(RecalcTrigger,Trigger3M)),NA())</f>
        <v>2.7040715482122835E-2</v>
      </c>
      <c r="N2980" s="52">
        <f>IFERROR(_xll.qlIndexFixing(Index6M,$H2980,TRUE,_xll.ohTrigger(RecalcTrigger,Trigger6M)),NA())</f>
        <v>2.807706292452242E-2</v>
      </c>
      <c r="O2980" s="52">
        <f>IFERROR(_xll.qlIndexFixing(ONIndex6M,I2980,TRUE,_xll.ohTrigger(RecalcTrigger,Trigger6M)),NA())</f>
        <v>2.7885547613175632E-2</v>
      </c>
      <c r="P2980" s="52">
        <f>IFERROR(_xll.qlIndexFixing(Index1Y,$H2980,TRUE,_xll.ohTrigger(RecalcTrigger,Trigger1Y)),NA())</f>
        <v>2.9476587619357588E-2</v>
      </c>
      <c r="Q2980" s="52">
        <f>IFERROR(_xll.qlIndexFixing(ONIndex1Y,I2980,TRUE,_xll.ohTrigger(RecalcTrigger,Trigger1Y)),NA())</f>
        <v>2.9050320043362277E-2</v>
      </c>
    </row>
    <row r="2981" spans="2:17" x14ac:dyDescent="0.2">
      <c r="B2981" s="46" t="s">
        <v>51</v>
      </c>
      <c r="D2981" s="49">
        <f>_xll.qlCalendarAdvance(LocalCalendar,$D2980,B2981,"f",FALSE)</f>
        <v>60225</v>
      </c>
      <c r="E2981" s="49">
        <f>_xll.qlInterestRateIndexValueDate(IndexON,D2981)</f>
        <v>60225</v>
      </c>
      <c r="F2981" s="52">
        <f>IFERROR(_xll.qlIndexFixing(IndexON,D2981,TRUE,_xll.ohTrigger(RecalcTrigger,TriggerON)),NA())</f>
        <v>2.5440851012659138E-2</v>
      </c>
      <c r="H2981" s="49">
        <f>_xll.qlCalendarAdvance(IborCalendar,$H2980,B2981,"f",FALSE)</f>
        <v>60205</v>
      </c>
      <c r="I2981" s="49">
        <f>_xll.qlInterestRateIndexValueDate(Index1M,$H2981)</f>
        <v>60209</v>
      </c>
      <c r="J2981" s="52">
        <f>IFERROR(_xll.qlIndexFixing(Index1M,$H2981,TRUE,_xll.ohTrigger(RecalcTrigger,Trigger1M)),NA())</f>
        <v>2.5925889808552149E-2</v>
      </c>
      <c r="K2981" s="52">
        <f>IFERROR(_xll.qlIndexFixing(ONIndex1M,I2981,TRUE,_xll.ohTrigger(RecalcTrigger,Trigger1M)),NA())</f>
        <v>2.5899677493388396E-2</v>
      </c>
      <c r="L2981" s="52">
        <f>IFERROR(_xll.qlIndexFixing(Index3M,H2981,TRUE,_xll.ohTrigger(RecalcTrigger,Trigger3M)),NA())</f>
        <v>2.7130543070029954E-2</v>
      </c>
      <c r="M2981" s="52">
        <f>IFERROR(_xll.qlIndexFixing(ONIndex3M,I2981,TRUE,_xll.ohTrigger(RecalcTrigger,Trigger3M)),NA())</f>
        <v>2.7040293553071137E-2</v>
      </c>
      <c r="N2981" s="52">
        <f>IFERROR(_xll.qlIndexFixing(Index6M,$H2981,TRUE,_xll.ohTrigger(RecalcTrigger,Trigger6M)),NA())</f>
        <v>2.8077816187735225E-2</v>
      </c>
      <c r="O2981" s="52">
        <f>IFERROR(_xll.qlIndexFixing(ONIndex6M,I2981,TRUE,_xll.ohTrigger(RecalcTrigger,Trigger6M)),NA())</f>
        <v>2.7885076333120651E-2</v>
      </c>
      <c r="P2981" s="52">
        <f>IFERROR(_xll.qlIndexFixing(Index1Y,$H2981,TRUE,_xll.ohTrigger(RecalcTrigger,Trigger1Y)),NA())</f>
        <v>2.9476503726087393E-2</v>
      </c>
      <c r="Q2981" s="52">
        <f>IFERROR(_xll.qlIndexFixing(ONIndex1Y,I2981,TRUE,_xll.ohTrigger(RecalcTrigger,Trigger1Y)),NA())</f>
        <v>2.9049933904721215E-2</v>
      </c>
    </row>
    <row r="2982" spans="2:17" x14ac:dyDescent="0.2">
      <c r="B2982" s="46" t="s">
        <v>51</v>
      </c>
      <c r="D2982" s="49">
        <f>_xll.qlCalendarAdvance(LocalCalendar,$D2981,B2982,"f",FALSE)</f>
        <v>60232</v>
      </c>
      <c r="E2982" s="49">
        <f>_xll.qlInterestRateIndexValueDate(IndexON,D2982)</f>
        <v>60232</v>
      </c>
      <c r="F2982" s="52">
        <f>IFERROR(_xll.qlIndexFixing(IndexON,D2982,TRUE,_xll.ohTrigger(RecalcTrigger,TriggerON)),NA())</f>
        <v>2.544153446691233E-2</v>
      </c>
      <c r="H2982" s="49">
        <f>_xll.qlCalendarAdvance(IborCalendar,$H2981,B2982,"f",FALSE)</f>
        <v>60212</v>
      </c>
      <c r="I2982" s="49">
        <f>_xll.qlInterestRateIndexValueDate(Index1M,$H2982)</f>
        <v>60216</v>
      </c>
      <c r="J2982" s="52">
        <f>IFERROR(_xll.qlIndexFixing(Index1M,$H2982,TRUE,_xll.ohTrigger(RecalcTrigger,Trigger1M)),NA())</f>
        <v>2.592550633187507E-2</v>
      </c>
      <c r="K2982" s="52">
        <f>IFERROR(_xll.qlIndexFixing(ONIndex1M,I2982,TRUE,_xll.ohTrigger(RecalcTrigger,Trigger1M)),NA())</f>
        <v>2.5900172520807452E-2</v>
      </c>
      <c r="L2982" s="52">
        <f>IFERROR(_xll.qlIndexFixing(Index3M,H2982,TRUE,_xll.ohTrigger(RecalcTrigger,Trigger3M)),NA())</f>
        <v>2.713021079190581E-2</v>
      </c>
      <c r="M2982" s="52">
        <f>IFERROR(_xll.qlIndexFixing(ONIndex3M,I2982,TRUE,_xll.ohTrigger(RecalcTrigger,Trigger3M)),NA())</f>
        <v>2.7040870608434631E-2</v>
      </c>
      <c r="N2982" s="52">
        <f>IFERROR(_xll.qlIndexFixing(Index6M,$H2982,TRUE,_xll.ohTrigger(RecalcTrigger,Trigger6M)),NA())</f>
        <v>2.8076439135537562E-2</v>
      </c>
      <c r="O2982" s="52">
        <f>IFERROR(_xll.qlIndexFixing(ONIndex6M,I2982,TRUE,_xll.ohTrigger(RecalcTrigger,Trigger6M)),NA())</f>
        <v>2.7885664881850403E-2</v>
      </c>
      <c r="P2982" s="52">
        <f>IFERROR(_xll.qlIndexFixing(Index1Y,$H2982,TRUE,_xll.ohTrigger(RecalcTrigger,Trigger1Y)),NA())</f>
        <v>2.9476428685698369E-2</v>
      </c>
      <c r="Q2982" s="52">
        <f>IFERROR(_xll.qlIndexFixing(ONIndex1Y,I2982,TRUE,_xll.ohTrigger(RecalcTrigger,Trigger1Y)),NA())</f>
        <v>2.9050706977926666E-2</v>
      </c>
    </row>
    <row r="2983" spans="2:17" x14ac:dyDescent="0.2">
      <c r="B2983" s="46" t="s">
        <v>51</v>
      </c>
      <c r="D2983" s="49">
        <f>_xll.qlCalendarAdvance(LocalCalendar,$D2982,B2983,"f",FALSE)</f>
        <v>60239</v>
      </c>
      <c r="E2983" s="49">
        <f>_xll.qlInterestRateIndexValueDate(IndexON,D2983)</f>
        <v>60239</v>
      </c>
      <c r="F2983" s="52">
        <f>IFERROR(_xll.qlIndexFixing(IndexON,D2983,TRUE,_xll.ohTrigger(RecalcTrigger,TriggerON)),NA())</f>
        <v>2.544045477361756E-2</v>
      </c>
      <c r="H2983" s="49">
        <f>_xll.qlCalendarAdvance(IborCalendar,$H2982,B2983,"f",FALSE)</f>
        <v>60219</v>
      </c>
      <c r="I2983" s="49">
        <f>_xll.qlInterestRateIndexValueDate(Index1M,$H2983)</f>
        <v>60223</v>
      </c>
      <c r="J2983" s="52">
        <f>IFERROR(_xll.qlIndexFixing(Index1M,$H2983,TRUE,_xll.ohTrigger(RecalcTrigger,Trigger1M)),NA())</f>
        <v>2.5925135084532869E-2</v>
      </c>
      <c r="K2983" s="52">
        <f>IFERROR(_xll.qlIndexFixing(ONIndex1M,I2983,TRUE,_xll.ohTrigger(RecalcTrigger,Trigger1M)),NA())</f>
        <v>2.5898873783489762E-2</v>
      </c>
      <c r="L2983" s="52">
        <f>IFERROR(_xll.qlIndexFixing(Index3M,H2983,TRUE,_xll.ohTrigger(RecalcTrigger,Trigger3M)),NA())</f>
        <v>2.7129890853049531E-2</v>
      </c>
      <c r="M2983" s="52">
        <f>IFERROR(_xll.qlIndexFixing(ONIndex3M,I2983,TRUE,_xll.ohTrigger(RecalcTrigger,Trigger3M)),NA())</f>
        <v>2.7039486460758155E-2</v>
      </c>
      <c r="N2983" s="52">
        <f>IFERROR(_xll.qlIndexFixing(Index6M,$H2983,TRUE,_xll.ohTrigger(RecalcTrigger,Trigger6M)),NA())</f>
        <v>2.8076145787913127E-2</v>
      </c>
      <c r="O2983" s="52">
        <f>IFERROR(_xll.qlIndexFixing(ONIndex6M,I2983,TRUE,_xll.ohTrigger(RecalcTrigger,Trigger6M)),NA())</f>
        <v>2.7884170350471749E-2</v>
      </c>
      <c r="P2983" s="52">
        <f>IFERROR(_xll.qlIndexFixing(Index1Y,$H2983,TRUE,_xll.ohTrigger(RecalcTrigger,Trigger1Y)),NA())</f>
        <v>2.9476362233732248E-2</v>
      </c>
      <c r="Q2983" s="52">
        <f>IFERROR(_xll.qlIndexFixing(ONIndex1Y,I2983,TRUE,_xll.ohTrigger(RecalcTrigger,Trigger1Y)),NA())</f>
        <v>2.9049201395228152E-2</v>
      </c>
    </row>
    <row r="2984" spans="2:17" x14ac:dyDescent="0.2">
      <c r="B2984" s="46" t="s">
        <v>51</v>
      </c>
      <c r="D2984" s="49">
        <f>_xll.qlCalendarAdvance(LocalCalendar,$D2983,B2984,"f",FALSE)</f>
        <v>60246</v>
      </c>
      <c r="E2984" s="49">
        <f>_xll.qlInterestRateIndexValueDate(IndexON,D2984)</f>
        <v>60246</v>
      </c>
      <c r="F2984" s="52">
        <f>IFERROR(_xll.qlIndexFixing(IndexON,D2984,TRUE,_xll.ohTrigger(RecalcTrigger,TriggerON)),NA())</f>
        <v>2.5440266352099172E-2</v>
      </c>
      <c r="H2984" s="49">
        <f>_xll.qlCalendarAdvance(IborCalendar,$H2983,B2984,"f",FALSE)</f>
        <v>60226</v>
      </c>
      <c r="I2984" s="49">
        <f>_xll.qlInterestRateIndexValueDate(Index1M,$H2984)</f>
        <v>60230</v>
      </c>
      <c r="J2984" s="52">
        <f>IFERROR(_xll.qlIndexFixing(Index1M,$H2984,TRUE,_xll.ohTrigger(RecalcTrigger,Trigger1M)),NA())</f>
        <v>2.5924776066525546E-2</v>
      </c>
      <c r="K2984" s="52">
        <f>IFERROR(_xll.qlIndexFixing(ONIndex1M,I2984,TRUE,_xll.ohTrigger(RecalcTrigger,Trigger1M)),NA())</f>
        <v>2.5898490234297356E-2</v>
      </c>
      <c r="L2984" s="52">
        <f>IFERROR(_xll.qlIndexFixing(Index3M,H2984,TRUE,_xll.ohTrigger(RecalcTrigger,Trigger3M)),NA())</f>
        <v>2.7129583253458517E-2</v>
      </c>
      <c r="M2984" s="52">
        <f>IFERROR(_xll.qlIndexFixing(ONIndex3M,I2984,TRUE,_xll.ohTrigger(RecalcTrigger,Trigger3M)),NA())</f>
        <v>2.7039101297416934E-2</v>
      </c>
      <c r="N2984" s="52">
        <f>IFERROR(_xll.qlIndexFixing(Index6M,$H2984,TRUE,_xll.ohTrigger(RecalcTrigger,Trigger6M)),NA())</f>
        <v>2.8076938726455634E-2</v>
      </c>
      <c r="O2984" s="52">
        <f>IFERROR(_xll.qlIndexFixing(ONIndex6M,I2984,TRUE,_xll.ohTrigger(RecalcTrigger,Trigger6M)),NA())</f>
        <v>2.7883735647717955E-2</v>
      </c>
      <c r="P2984" s="52">
        <f>IFERROR(_xll.qlIndexFixing(Index1Y,$H2984,TRUE,_xll.ohTrigger(RecalcTrigger,Trigger1Y)),NA())</f>
        <v>2.9476304105729233E-2</v>
      </c>
      <c r="Q2984" s="52">
        <f>IFERROR(_xll.qlIndexFixing(ONIndex1Y,I2984,TRUE,_xll.ohTrigger(RecalcTrigger,Trigger1Y)),NA())</f>
        <v>2.904885502421628E-2</v>
      </c>
    </row>
    <row r="2985" spans="2:17" x14ac:dyDescent="0.2">
      <c r="B2985" s="46" t="s">
        <v>51</v>
      </c>
      <c r="D2985" s="49">
        <f>_xll.qlCalendarAdvance(LocalCalendar,$D2984,B2985,"f",FALSE)</f>
        <v>60253</v>
      </c>
      <c r="E2985" s="49">
        <f>_xll.qlInterestRateIndexValueDate(IndexON,D2985)</f>
        <v>60253</v>
      </c>
      <c r="F2985" s="52">
        <f>IFERROR(_xll.qlIndexFixing(IndexON,D2985,TRUE,_xll.ohTrigger(RecalcTrigger,TriggerON)),NA())</f>
        <v>2.5440084396288754E-2</v>
      </c>
      <c r="H2985" s="49">
        <f>_xll.qlCalendarAdvance(IborCalendar,$H2984,B2985,"f",FALSE)</f>
        <v>60233</v>
      </c>
      <c r="I2985" s="49">
        <f>_xll.qlInterestRateIndexValueDate(Index1M,$H2985)</f>
        <v>60237</v>
      </c>
      <c r="J2985" s="52">
        <f>IFERROR(_xll.qlIndexFixing(Index1M,$H2985,TRUE,_xll.ohTrigger(RecalcTrigger,Trigger1M)),NA())</f>
        <v>2.5926247642034661E-2</v>
      </c>
      <c r="K2985" s="52">
        <f>IFERROR(_xll.qlIndexFixing(ONIndex1M,I2985,TRUE,_xll.ohTrigger(RecalcTrigger,Trigger1M)),NA())</f>
        <v>2.5898118888862953E-2</v>
      </c>
      <c r="L2985" s="52">
        <f>IFERROR(_xll.qlIndexFixing(Index3M,H2985,TRUE,_xll.ohTrigger(RecalcTrigger,Trigger3M)),NA())</f>
        <v>2.712828691233389E-2</v>
      </c>
      <c r="M2985" s="52">
        <f>IFERROR(_xll.qlIndexFixing(ONIndex3M,I2985,TRUE,_xll.ohTrigger(RecalcTrigger,Trigger3M)),NA())</f>
        <v>2.7038728389152666E-2</v>
      </c>
      <c r="N2985" s="52">
        <f>IFERROR(_xll.qlIndexFixing(Index6M,$H2985,TRUE,_xll.ohTrigger(RecalcTrigger,Trigger6M)),NA())</f>
        <v>2.8075596186369949E-2</v>
      </c>
      <c r="O2985" s="52">
        <f>IFERROR(_xll.qlIndexFixing(ONIndex6M,I2985,TRUE,_xll.ohTrigger(RecalcTrigger,Trigger6M)),NA())</f>
        <v>2.788331313729131E-2</v>
      </c>
      <c r="P2985" s="52">
        <f>IFERROR(_xll.qlIndexFixing(Index1Y,$H2985,TRUE,_xll.ohTrigger(RecalcTrigger,Trigger1Y)),NA())</f>
        <v>2.9476254037229969E-2</v>
      </c>
      <c r="Q2985" s="52">
        <f>IFERROR(_xll.qlIndexFixing(ONIndex1Y,I2985,TRUE,_xll.ohTrigger(RecalcTrigger,Trigger1Y)),NA())</f>
        <v>2.9048521908920932E-2</v>
      </c>
    </row>
    <row r="2986" spans="2:17" x14ac:dyDescent="0.2">
      <c r="B2986" s="46" t="s">
        <v>51</v>
      </c>
      <c r="D2986" s="49">
        <f>_xll.qlCalendarAdvance(LocalCalendar,$D2985,B2986,"f",FALSE)</f>
        <v>60260</v>
      </c>
      <c r="E2986" s="49">
        <f>_xll.qlInterestRateIndexValueDate(IndexON,D2986)</f>
        <v>60260</v>
      </c>
      <c r="F2986" s="52">
        <f>IFERROR(_xll.qlIndexFixing(IndexON,D2986,TRUE,_xll.ohTrigger(RecalcTrigger,TriggerON)),NA())</f>
        <v>2.5440795507258862E-2</v>
      </c>
      <c r="H2986" s="49">
        <f>_xll.qlCalendarAdvance(IborCalendar,$H2985,B2986,"f",FALSE)</f>
        <v>60240</v>
      </c>
      <c r="I2986" s="49">
        <f>_xll.qlInterestRateIndexValueDate(Index1M,$H2986)</f>
        <v>60244</v>
      </c>
      <c r="J2986" s="52">
        <f>IFERROR(_xll.qlIndexFixing(Index1M,$H2986,TRUE,_xll.ohTrigger(RecalcTrigger,Trigger1M)),NA())</f>
        <v>2.5925004687848793E-2</v>
      </c>
      <c r="K2986" s="52">
        <f>IFERROR(_xll.qlIndexFixing(ONIndex1M,I2986,TRUE,_xll.ohTrigger(RecalcTrigger,Trigger1M)),NA())</f>
        <v>2.5897759747346427E-2</v>
      </c>
      <c r="L2986" s="52">
        <f>IFERROR(_xll.qlIndexFixing(Index3M,H2986,TRUE,_xll.ohTrigger(RecalcTrigger,Trigger3M)),NA())</f>
        <v>2.7128003131198158E-2</v>
      </c>
      <c r="M2986" s="52">
        <f>IFERROR(_xll.qlIndexFixing(ONIndex3M,I2986,TRUE,_xll.ohTrigger(RecalcTrigger,Trigger3M)),NA())</f>
        <v>2.703836773620516E-2</v>
      </c>
      <c r="N2986" s="52">
        <f>IFERROR(_xll.qlIndexFixing(Index6M,$H2986,TRUE,_xll.ohTrigger(RecalcTrigger,Trigger6M)),NA())</f>
        <v>2.8075339932441542E-2</v>
      </c>
      <c r="O2986" s="52">
        <f>IFERROR(_xll.qlIndexFixing(ONIndex6M,I2986,TRUE,_xll.ohTrigger(RecalcTrigger,Trigger6M)),NA())</f>
        <v>2.7882902819511557E-2</v>
      </c>
      <c r="P2986" s="52">
        <f>IFERROR(_xll.qlIndexFixing(Index1Y,$H2986,TRUE,_xll.ohTrigger(RecalcTrigger,Trigger1Y)),NA())</f>
        <v>2.947621176377619E-2</v>
      </c>
      <c r="Q2986" s="52">
        <f>IFERROR(_xll.qlIndexFixing(ONIndex1Y,I2986,TRUE,_xll.ohTrigger(RecalcTrigger,Trigger1Y)),NA())</f>
        <v>2.9048202049501981E-2</v>
      </c>
    </row>
    <row r="2987" spans="2:17" x14ac:dyDescent="0.2">
      <c r="B2987" s="46" t="s">
        <v>51</v>
      </c>
      <c r="D2987" s="49">
        <f>_xll.qlCalendarAdvance(LocalCalendar,$D2986,B2987,"f",FALSE)</f>
        <v>60267</v>
      </c>
      <c r="E2987" s="49">
        <f>_xll.qlInterestRateIndexValueDate(IndexON,D2987)</f>
        <v>60267</v>
      </c>
      <c r="F2987" s="52">
        <f>IFERROR(_xll.qlIndexFixing(IndexON,D2987,TRUE,_xll.ohTrigger(RecalcTrigger,TriggerON)),NA())</f>
        <v>2.5440626932184962E-2</v>
      </c>
      <c r="H2987" s="49">
        <f>_xll.qlCalendarAdvance(IborCalendar,$H2986,B2987,"f",FALSE)</f>
        <v>60247</v>
      </c>
      <c r="I2987" s="49">
        <f>_xll.qlInterestRateIndexValueDate(Index1M,$H2987)</f>
        <v>60251</v>
      </c>
      <c r="J2987" s="52">
        <f>IFERROR(_xll.qlIndexFixing(Index1M,$H2987,TRUE,_xll.ohTrigger(RecalcTrigger,Trigger1M)),NA())</f>
        <v>2.592468320824199E-2</v>
      </c>
      <c r="K2987" s="52">
        <f>IFERROR(_xll.qlIndexFixing(ONIndex1M,I2987,TRUE,_xll.ohTrigger(RecalcTrigger,Trigger1M)),NA())</f>
        <v>2.5897412809667841E-2</v>
      </c>
      <c r="L2987" s="52">
        <f>IFERROR(_xll.qlIndexFixing(Index3M,H2987,TRUE,_xll.ohTrigger(RecalcTrigger,Trigger3M)),NA())</f>
        <v>2.7127731688391464E-2</v>
      </c>
      <c r="M2987" s="52">
        <f>IFERROR(_xll.qlIndexFixing(ONIndex3M,I2987,TRUE,_xll.ohTrigger(RecalcTrigger,Trigger3M)),NA())</f>
        <v>2.7038019338494479E-2</v>
      </c>
      <c r="N2987" s="52">
        <f>IFERROR(_xll.qlIndexFixing(Index6M,$H2987,TRUE,_xll.ohTrigger(RecalcTrigger,Trigger6M)),NA())</f>
        <v>2.8075096043069549E-2</v>
      </c>
      <c r="O2987" s="52">
        <f>IFERROR(_xll.qlIndexFixing(ONIndex6M,I2987,TRUE,_xll.ohTrigger(RecalcTrigger,Trigger6M)),NA())</f>
        <v>2.7882504694138888E-2</v>
      </c>
      <c r="P2987" s="52">
        <f>IFERROR(_xll.qlIndexFixing(Index1Y,$H2987,TRUE,_xll.ohTrigger(RecalcTrigger,Trigger1Y)),NA())</f>
        <v>2.9476177020909197E-2</v>
      </c>
      <c r="Q2987" s="52">
        <f>IFERROR(_xll.qlIndexFixing(ONIndex1Y,I2987,TRUE,_xll.ohTrigger(RecalcTrigger,Trigger1Y)),NA())</f>
        <v>2.9047895446119298E-2</v>
      </c>
    </row>
    <row r="2988" spans="2:17" x14ac:dyDescent="0.2">
      <c r="B2988" s="46" t="s">
        <v>51</v>
      </c>
      <c r="D2988" s="49">
        <f>_xll.qlCalendarAdvance(LocalCalendar,$D2987,B2988,"f",FALSE)</f>
        <v>60274</v>
      </c>
      <c r="E2988" s="49">
        <f>_xll.qlInterestRateIndexValueDate(IndexON,D2988)</f>
        <v>60274</v>
      </c>
      <c r="F2988" s="52">
        <f>IFERROR(_xll.qlIndexFixing(IndexON,D2988,TRUE,_xll.ohTrigger(RecalcTrigger,TriggerON)),NA())</f>
        <v>2.5439577321026974E-2</v>
      </c>
      <c r="H2988" s="49">
        <f>_xll.qlCalendarAdvance(IborCalendar,$H2987,B2988,"f",FALSE)</f>
        <v>60254</v>
      </c>
      <c r="I2988" s="49">
        <f>_xll.qlInterestRateIndexValueDate(Index1M,$H2988)</f>
        <v>60258</v>
      </c>
      <c r="J2988" s="52">
        <f>IFERROR(_xll.qlIndexFixing(Index1M,$H2988,TRUE,_xll.ohTrigger(RecalcTrigger,Trigger1M)),NA())</f>
        <v>2.5924373958844286E-2</v>
      </c>
      <c r="K2988" s="52">
        <f>IFERROR(_xll.qlIndexFixing(ONIndex1M,I2988,TRUE,_xll.ohTrigger(RecalcTrigger,Trigger1M)),NA())</f>
        <v>2.5897078075907132E-2</v>
      </c>
      <c r="L2988" s="52">
        <f>IFERROR(_xll.qlIndexFixing(Index3M,H2988,TRUE,_xll.ohTrigger(RecalcTrigger,Trigger3M)),NA())</f>
        <v>2.7127472583912932E-2</v>
      </c>
      <c r="M2988" s="52">
        <f>IFERROR(_xll.qlIndexFixing(ONIndex3M,I2988,TRUE,_xll.ohTrigger(RecalcTrigger,Trigger3M)),NA())</f>
        <v>2.7037683195940687E-2</v>
      </c>
      <c r="N2988" s="52">
        <f>IFERROR(_xll.qlIndexFixing(Index6M,$H2988,TRUE,_xll.ohTrigger(RecalcTrigger,Trigger6M)),NA())</f>
        <v>2.8074864518248695E-2</v>
      </c>
      <c r="O2988" s="52">
        <f>IFERROR(_xll.qlIndexFixing(ONIndex6M,I2988,TRUE,_xll.ohTrigger(RecalcTrigger,Trigger6M)),NA())</f>
        <v>2.7882118761093366E-2</v>
      </c>
      <c r="P2988" s="52">
        <f>IFERROR(_xll.qlIndexFixing(Index1Y,$H2988,TRUE,_xll.ohTrigger(RecalcTrigger,Trigger1Y)),NA())</f>
        <v>2.9476149544170285E-2</v>
      </c>
      <c r="Q2988" s="52">
        <f>IFERROR(_xll.qlIndexFixing(ONIndex1Y,I2988,TRUE,_xll.ohTrigger(RecalcTrigger,Trigger1Y)),NA())</f>
        <v>2.9047602098293268E-2</v>
      </c>
    </row>
    <row r="2989" spans="2:17" x14ac:dyDescent="0.2">
      <c r="B2989" s="46" t="s">
        <v>51</v>
      </c>
      <c r="D2989" s="49">
        <f>_xll.qlCalendarAdvance(LocalCalendar,$D2988,B2989,"f",FALSE)</f>
        <v>60281</v>
      </c>
      <c r="E2989" s="49">
        <f>_xll.qlInterestRateIndexValueDate(IndexON,D2989)</f>
        <v>60281</v>
      </c>
      <c r="F2989" s="52">
        <f>IFERROR(_xll.qlIndexFixing(IndexON,D2989,TRUE,_xll.ohTrigger(RecalcTrigger,TriggerON)),NA())</f>
        <v>2.543942122684939E-2</v>
      </c>
      <c r="H2989" s="49">
        <f>_xll.qlCalendarAdvance(IborCalendar,$H2988,B2989,"f",FALSE)</f>
        <v>60265</v>
      </c>
      <c r="I2989" s="49">
        <f>_xll.qlInterestRateIndexValueDate(Index1M,$H2989)</f>
        <v>60267</v>
      </c>
      <c r="J2989" s="52">
        <f>IFERROR(_xll.qlIndexFixing(Index1M,$H2989,TRUE,_xll.ohTrigger(RecalcTrigger,Trigger1M)),NA())</f>
        <v>2.5923081556579852E-2</v>
      </c>
      <c r="K2989" s="52">
        <f>IFERROR(_xll.qlIndexFixing(ONIndex1M,I2989,TRUE,_xll.ohTrigger(RecalcTrigger,Trigger1M)),NA())</f>
        <v>2.5897574784301547E-2</v>
      </c>
      <c r="L2989" s="52">
        <f>IFERROR(_xll.qlIndexFixing(Index3M,H2989,TRUE,_xll.ohTrigger(RecalcTrigger,Trigger3M)),NA())</f>
        <v>2.7126152938820702E-2</v>
      </c>
      <c r="M2989" s="52">
        <f>IFERROR(_xll.qlIndexFixing(ONIndex3M,I2989,TRUE,_xll.ohTrigger(RecalcTrigger,Trigger3M)),NA())</f>
        <v>2.7038261931120466E-2</v>
      </c>
      <c r="N2989" s="52">
        <f>IFERROR(_xll.qlIndexFixing(Index6M,$H2989,TRUE,_xll.ohTrigger(RecalcTrigger,Trigger6M)),NA())</f>
        <v>2.8073506659166286E-2</v>
      </c>
      <c r="O2989" s="52">
        <f>IFERROR(_xll.qlIndexFixing(ONIndex6M,I2989,TRUE,_xll.ohTrigger(RecalcTrigger,Trigger6M)),NA())</f>
        <v>2.788269422816736E-2</v>
      </c>
      <c r="P2989" s="52">
        <f>IFERROR(_xll.qlIndexFixing(Index1Y,$H2989,TRUE,_xll.ohTrigger(RecalcTrigger,Trigger1Y)),NA())</f>
        <v>2.9476124468094275E-2</v>
      </c>
      <c r="Q2989" s="52">
        <f>IFERROR(_xll.qlIndexFixing(ONIndex1Y,I2989,TRUE,_xll.ohTrigger(RecalcTrigger,Trigger1Y)),NA())</f>
        <v>2.9048397082811483E-2</v>
      </c>
    </row>
    <row r="2990" spans="2:17" x14ac:dyDescent="0.2">
      <c r="B2990" s="46" t="s">
        <v>51</v>
      </c>
      <c r="D2990" s="49">
        <f>_xll.qlCalendarAdvance(LocalCalendar,$D2989,B2990,"f",FALSE)</f>
        <v>60288</v>
      </c>
      <c r="E2990" s="49">
        <f>_xll.qlInterestRateIndexValueDate(IndexON,D2990)</f>
        <v>60288</v>
      </c>
      <c r="F2990" s="52">
        <f>IFERROR(_xll.qlIndexFixing(IndexON,D2990,TRUE,_xll.ohTrigger(RecalcTrigger,TriggerON)),NA())</f>
        <v>2.5439271598139968E-2</v>
      </c>
      <c r="H2990" s="49">
        <f>_xll.qlCalendarAdvance(IborCalendar,$H2989,B2990,"f",FALSE)</f>
        <v>60272</v>
      </c>
      <c r="I2990" s="49">
        <f>_xll.qlInterestRateIndexValueDate(Index1M,$H2990)</f>
        <v>60274</v>
      </c>
      <c r="J2990" s="52">
        <f>IFERROR(_xll.qlIndexFixing(Index1M,$H2990,TRUE,_xll.ohTrigger(RecalcTrigger,Trigger1M)),NA())</f>
        <v>2.5925540644587259E-2</v>
      </c>
      <c r="K2990" s="52">
        <f>IFERROR(_xll.qlIndexFixing(ONIndex1M,I2990,TRUE,_xll.ohTrigger(RecalcTrigger,Trigger1M)),NA())</f>
        <v>2.5896358796551056E-2</v>
      </c>
      <c r="L2990" s="52">
        <f>IFERROR(_xll.qlIndexFixing(Index3M,H2990,TRUE,_xll.ohTrigger(RecalcTrigger,Trigger3M)),NA())</f>
        <v>2.7125921172317824E-2</v>
      </c>
      <c r="M2990" s="52">
        <f>IFERROR(_xll.qlIndexFixing(ONIndex3M,I2990,TRUE,_xll.ohTrigger(RecalcTrigger,Trigger3M)),NA())</f>
        <v>2.7036960889486039E-2</v>
      </c>
      <c r="N2990" s="52">
        <f>IFERROR(_xll.qlIndexFixing(Index6M,$H2990,TRUE,_xll.ohTrigger(RecalcTrigger,Trigger6M)),NA())</f>
        <v>2.8073302411025233E-2</v>
      </c>
      <c r="O2990" s="52">
        <f>IFERROR(_xll.qlIndexFixing(ONIndex6M,I2990,TRUE,_xll.ohTrigger(RecalcTrigger,Trigger6M)),NA())</f>
        <v>2.7881282412183239E-2</v>
      </c>
      <c r="P2990" s="52">
        <f>IFERROR(_xll.qlIndexFixing(Index1Y,$H2990,TRUE,_xll.ohTrigger(RecalcTrigger,Trigger1Y)),NA())</f>
        <v>2.9476112606581954E-2</v>
      </c>
      <c r="Q2990" s="52">
        <f>IFERROR(_xll.qlIndexFixing(ONIndex1Y,I2990,TRUE,_xll.ohTrigger(RecalcTrigger,Trigger1Y)),NA())</f>
        <v>2.9046981366267488E-2</v>
      </c>
    </row>
    <row r="2991" spans="2:17" x14ac:dyDescent="0.2">
      <c r="B2991" s="46" t="s">
        <v>51</v>
      </c>
      <c r="D2991" s="49">
        <f>_xll.qlCalendarAdvance(LocalCalendar,$D2990,B2991,"f",FALSE)</f>
        <v>60295</v>
      </c>
      <c r="E2991" s="49">
        <f>_xll.qlInterestRateIndexValueDate(IndexON,D2991)</f>
        <v>60295</v>
      </c>
      <c r="F2991" s="52">
        <f>IFERROR(_xll.qlIndexFixing(IndexON,D2991,TRUE,_xll.ohTrigger(RecalcTrigger,TriggerON)),NA())</f>
        <v>2.5439128434738834E-2</v>
      </c>
      <c r="H2991" s="49">
        <f>_xll.qlCalendarAdvance(IborCalendar,$H2990,B2991,"f",FALSE)</f>
        <v>60279</v>
      </c>
      <c r="I2991" s="49">
        <f>_xll.qlInterestRateIndexValueDate(Index1M,$H2991)</f>
        <v>60281</v>
      </c>
      <c r="J2991" s="52">
        <f>IFERROR(_xll.qlIndexFixing(Index1M,$H2991,TRUE,_xll.ohTrigger(RecalcTrigger,Trigger1M)),NA())</f>
        <v>2.5926188139172905E-2</v>
      </c>
      <c r="K2991" s="52">
        <f>IFERROR(_xll.qlIndexFixing(ONIndex1M,I2991,TRUE,_xll.ohTrigger(RecalcTrigger,Trigger1M)),NA())</f>
        <v>2.5896064160955135E-2</v>
      </c>
      <c r="L2991" s="52">
        <f>IFERROR(_xll.qlIndexFixing(Index3M,H2991,TRUE,_xll.ohTrigger(RecalcTrigger,Trigger3M)),NA())</f>
        <v>2.7125701743208275E-2</v>
      </c>
      <c r="M2991" s="52">
        <f>IFERROR(_xll.qlIndexFixing(ONIndex3M,I2991,TRUE,_xll.ohTrigger(RecalcTrigger,Trigger3M)),NA())</f>
        <v>2.703666501392199E-2</v>
      </c>
      <c r="N2991" s="52">
        <f>IFERROR(_xll.qlIndexFixing(Index6M,$H2991,TRUE,_xll.ohTrigger(RecalcTrigger,Trigger6M)),NA())</f>
        <v>2.8073109984436094E-2</v>
      </c>
      <c r="O2991" s="52">
        <f>IFERROR(_xll.qlIndexFixing(ONIndex6M,I2991,TRUE,_xll.ohTrigger(RecalcTrigger,Trigger6M)),NA())</f>
        <v>2.7880936539972367E-2</v>
      </c>
      <c r="P2991" s="52">
        <f>IFERROR(_xll.qlIndexFixing(Index1Y,$H2991,TRUE,_xll.ohTrigger(RecalcTrigger,Trigger1Y)),NA())</f>
        <v>2.9476107142264299E-2</v>
      </c>
      <c r="Q2991" s="52">
        <f>IFERROR(_xll.qlIndexFixing(ONIndex1Y,I2991,TRUE,_xll.ohTrigger(RecalcTrigger,Trigger1Y)),NA())</f>
        <v>2.9046731573361129E-2</v>
      </c>
    </row>
    <row r="2992" spans="2:17" x14ac:dyDescent="0.2">
      <c r="B2992" s="46" t="s">
        <v>51</v>
      </c>
      <c r="D2992" s="49">
        <f>_xll.qlCalendarAdvance(LocalCalendar,$D2991,B2992,"f",FALSE)</f>
        <v>60302</v>
      </c>
      <c r="E2992" s="49">
        <f>_xll.qlInterestRateIndexValueDate(IndexON,D2992)</f>
        <v>60302</v>
      </c>
      <c r="F2992" s="52">
        <f>IFERROR(_xll.qlIndexFixing(IndexON,D2992,TRUE,_xll.ohTrigger(RecalcTrigger,TriggerON)),NA())</f>
        <v>2.5438991736885797E-2</v>
      </c>
      <c r="H2992" s="49">
        <f>_xll.qlCalendarAdvance(IborCalendar,$H2991,B2992,"f",FALSE)</f>
        <v>60286</v>
      </c>
      <c r="I2992" s="49">
        <f>_xll.qlInterestRateIndexValueDate(Index1M,$H2992)</f>
        <v>60288</v>
      </c>
      <c r="J2992" s="52">
        <f>IFERROR(_xll.qlIndexFixing(Index1M,$H2992,TRUE,_xll.ohTrigger(RecalcTrigger,Trigger1M)),NA())</f>
        <v>2.5925018165126351E-2</v>
      </c>
      <c r="K2992" s="52">
        <f>IFERROR(_xll.qlIndexFixing(ONIndex1M,I2992,TRUE,_xll.ohTrigger(RecalcTrigger,Trigger1M)),NA())</f>
        <v>2.589578172927709E-2</v>
      </c>
      <c r="L2992" s="52">
        <f>IFERROR(_xll.qlIndexFixing(Index3M,H2992,TRUE,_xll.ohTrigger(RecalcTrigger,Trigger3M)),NA())</f>
        <v>2.712549465148939E-2</v>
      </c>
      <c r="M2992" s="52">
        <f>IFERROR(_xll.qlIndexFixing(ONIndex3M,I2992,TRUE,_xll.ohTrigger(RecalcTrigger,Trigger3M)),NA())</f>
        <v>2.7036381393674702E-2</v>
      </c>
      <c r="N2992" s="52">
        <f>IFERROR(_xll.qlIndexFixing(Index6M,$H2992,TRUE,_xll.ohTrigger(RecalcTrigger,Trigger6M)),NA())</f>
        <v>2.8072928905119251E-2</v>
      </c>
      <c r="O2992" s="52">
        <f>IFERROR(_xll.qlIndexFixing(ONIndex6M,I2992,TRUE,_xll.ohTrigger(RecalcTrigger,Trigger6M)),NA())</f>
        <v>2.788060286016858E-2</v>
      </c>
      <c r="P2992" s="52">
        <f>IFERROR(_xll.qlIndexFixing(Index1Y,$H2992,TRUE,_xll.ohTrigger(RecalcTrigger,Trigger1Y)),NA())</f>
        <v>2.9476107810683917E-2</v>
      </c>
      <c r="Q2992" s="52">
        <f>IFERROR(_xll.qlIndexFixing(ONIndex1Y,I2992,TRUE,_xll.ohTrigger(RecalcTrigger,Trigger1Y)),NA())</f>
        <v>2.9046495036411102E-2</v>
      </c>
    </row>
    <row r="2993" spans="2:17" x14ac:dyDescent="0.2">
      <c r="B2993" s="46" t="s">
        <v>51</v>
      </c>
      <c r="D2993" s="49">
        <f>_xll.qlCalendarAdvance(LocalCalendar,$D2992,B2993,"f",FALSE)</f>
        <v>60309</v>
      </c>
      <c r="E2993" s="49">
        <f>_xll.qlInterestRateIndexValueDate(IndexON,D2993)</f>
        <v>60309</v>
      </c>
      <c r="F2993" s="52">
        <f>IFERROR(_xll.qlIndexFixing(IndexON,D2993,TRUE,_xll.ohTrigger(RecalcTrigger,TriggerON)),NA())</f>
        <v>2.543886150450092E-2</v>
      </c>
      <c r="H2993" s="49">
        <f>_xll.qlCalendarAdvance(IborCalendar,$H2992,B2993,"f",FALSE)</f>
        <v>60293</v>
      </c>
      <c r="I2993" s="49">
        <f>_xll.qlInterestRateIndexValueDate(Index1M,$H2993)</f>
        <v>60295</v>
      </c>
      <c r="J2993" s="52">
        <f>IFERROR(_xll.qlIndexFixing(Index1M,$H2993,TRUE,_xll.ohTrigger(RecalcTrigger,Trigger1M)),NA())</f>
        <v>2.5922026340849058E-2</v>
      </c>
      <c r="K2993" s="52">
        <f>IFERROR(_xll.qlIndexFixing(ONIndex1M,I2993,TRUE,_xll.ohTrigger(RecalcTrigger,Trigger1M)),NA())</f>
        <v>2.5895511501516921E-2</v>
      </c>
      <c r="L2993" s="52">
        <f>IFERROR(_xll.qlIndexFixing(Index3M,H2993,TRUE,_xll.ohTrigger(RecalcTrigger,Trigger3M)),NA())</f>
        <v>2.7125299897159394E-2</v>
      </c>
      <c r="M2993" s="52">
        <f>IFERROR(_xll.qlIndexFixing(ONIndex3M,I2993,TRUE,_xll.ohTrigger(RecalcTrigger,Trigger3M)),NA())</f>
        <v>2.703611002866424E-2</v>
      </c>
      <c r="N2993" s="52">
        <f>IFERROR(_xll.qlIndexFixing(Index6M,$H2993,TRUE,_xll.ohTrigger(RecalcTrigger,Trigger6M)),NA())</f>
        <v>2.8072758698797287E-2</v>
      </c>
      <c r="O2993" s="52">
        <f>IFERROR(_xll.qlIndexFixing(ONIndex6M,I2993,TRUE,_xll.ohTrigger(RecalcTrigger,Trigger6M)),NA())</f>
        <v>2.7880281372931748E-2</v>
      </c>
      <c r="P2993" s="52">
        <f>IFERROR(_xll.qlIndexFixing(Index1Y,$H2993,TRUE,_xll.ohTrigger(RecalcTrigger,Trigger1Y)),NA())</f>
        <v>2.947611434738321E-2</v>
      </c>
      <c r="Q2993" s="52">
        <f>IFERROR(_xll.qlIndexFixing(ONIndex1Y,I2993,TRUE,_xll.ohTrigger(RecalcTrigger,Trigger1Y)),NA())</f>
        <v>2.90462717551776E-2</v>
      </c>
    </row>
    <row r="2994" spans="2:17" x14ac:dyDescent="0.2">
      <c r="B2994" s="46" t="s">
        <v>51</v>
      </c>
      <c r="D2994" s="49">
        <f>_xll.qlCalendarAdvance(LocalCalendar,$D2993,B2994,"f",FALSE)</f>
        <v>60316</v>
      </c>
      <c r="E2994" s="49">
        <f>_xll.qlInterestRateIndexValueDate(IndexON,D2994)</f>
        <v>60316</v>
      </c>
      <c r="F2994" s="52">
        <f>IFERROR(_xll.qlIndexFixing(IndexON,D2994,TRUE,_xll.ohTrigger(RecalcTrigger,TriggerON)),NA())</f>
        <v>2.5438737737504269E-2</v>
      </c>
      <c r="H2994" s="49">
        <f>_xll.qlCalendarAdvance(IborCalendar,$H2993,B2994,"f",FALSE)</f>
        <v>60300</v>
      </c>
      <c r="I2994" s="49">
        <f>_xll.qlInterestRateIndexValueDate(Index1M,$H2994)</f>
        <v>60302</v>
      </c>
      <c r="J2994" s="52">
        <f>IFERROR(_xll.qlIndexFixing(Index1M,$H2994,TRUE,_xll.ohTrigger(RecalcTrigger,Trigger1M)),NA())</f>
        <v>2.5919959403102957E-2</v>
      </c>
      <c r="K2994" s="52">
        <f>IFERROR(_xll.qlIndexFixing(ONIndex1M,I2994,TRUE,_xll.ohTrigger(RecalcTrigger,Trigger1M)),NA())</f>
        <v>2.5895253477434821E-2</v>
      </c>
      <c r="L2994" s="52">
        <f>IFERROR(_xll.qlIndexFixing(Index3M,H2994,TRUE,_xll.ohTrigger(RecalcTrigger,Trigger3M)),NA())</f>
        <v>2.712511748021651E-2</v>
      </c>
      <c r="M2994" s="52">
        <f>IFERROR(_xll.qlIndexFixing(ONIndex3M,I2994,TRUE,_xll.ohTrigger(RecalcTrigger,Trigger3M)),NA())</f>
        <v>2.7035850918810667E-2</v>
      </c>
      <c r="N2994" s="52">
        <f>IFERROR(_xll.qlIndexFixing(Index6M,$H2994,TRUE,_xll.ohTrigger(RecalcTrigger,Trigger6M)),NA())</f>
        <v>2.8072598891191462E-2</v>
      </c>
      <c r="O2994" s="52">
        <f>IFERROR(_xll.qlIndexFixing(ONIndex6M,I2994,TRUE,_xll.ohTrigger(RecalcTrigger,Trigger6M)),NA())</f>
        <v>2.7879972078102E-2</v>
      </c>
      <c r="P2994" s="52">
        <f>IFERROR(_xll.qlIndexFixing(Index1Y,$H2994,TRUE,_xll.ohTrigger(RecalcTrigger,Trigger1Y)),NA())</f>
        <v>2.9476126487905221E-2</v>
      </c>
      <c r="Q2994" s="52">
        <f>IFERROR(_xll.qlIndexFixing(ONIndex1Y,I2994,TRUE,_xll.ohTrigger(RecalcTrigger,Trigger1Y)),NA())</f>
        <v>2.904606172990043E-2</v>
      </c>
    </row>
    <row r="2995" spans="2:17" x14ac:dyDescent="0.2">
      <c r="B2995" s="46" t="s">
        <v>51</v>
      </c>
      <c r="D2995" s="49">
        <f>_xll.qlCalendarAdvance(LocalCalendar,$D2994,B2995,"f",FALSE)</f>
        <v>60323</v>
      </c>
      <c r="E2995" s="49">
        <f>_xll.qlInterestRateIndexValueDate(IndexON,D2995)</f>
        <v>60323</v>
      </c>
      <c r="F2995" s="52">
        <f>IFERROR(_xll.qlIndexFixing(IndexON,D2995,TRUE,_xll.ohTrigger(RecalcTrigger,TriggerON)),NA())</f>
        <v>2.5438620435895842E-2</v>
      </c>
      <c r="H2995" s="49">
        <f>_xll.qlCalendarAdvance(IborCalendar,$H2994,B2995,"f",FALSE)</f>
        <v>60307</v>
      </c>
      <c r="I2995" s="49">
        <f>_xll.qlInterestRateIndexValueDate(Index1M,$H2995)</f>
        <v>60309</v>
      </c>
      <c r="J2995" s="52">
        <f>IFERROR(_xll.qlIndexFixing(Index1M,$H2995,TRUE,_xll.ohTrigger(RecalcTrigger,Trigger1M)),NA())</f>
        <v>2.5919736686808977E-2</v>
      </c>
      <c r="K2995" s="52">
        <f>IFERROR(_xll.qlIndexFixing(ONIndex1M,I2995,TRUE,_xll.ohTrigger(RecalcTrigger,Trigger1M)),NA())</f>
        <v>2.5895007657270597E-2</v>
      </c>
      <c r="L2995" s="52">
        <f>IFERROR(_xll.qlIndexFixing(Index3M,H2995,TRUE,_xll.ohTrigger(RecalcTrigger,Trigger3M)),NA())</f>
        <v>2.712393769632147E-2</v>
      </c>
      <c r="M2995" s="52">
        <f>IFERROR(_xll.qlIndexFixing(ONIndex3M,I2995,TRUE,_xll.ohTrigger(RecalcTrigger,Trigger3M)),NA())</f>
        <v>2.7035604064034047E-2</v>
      </c>
      <c r="N2995" s="52">
        <f>IFERROR(_xll.qlIndexFixing(Index6M,$H2995,TRUE,_xll.ohTrigger(RecalcTrigger,Trigger6M)),NA())</f>
        <v>2.8072449008022603E-2</v>
      </c>
      <c r="O2995" s="52">
        <f>IFERROR(_xll.qlIndexFixing(ONIndex6M,I2995,TRUE,_xll.ohTrigger(RecalcTrigger,Trigger6M)),NA())</f>
        <v>2.7879674975439528E-2</v>
      </c>
      <c r="P2995" s="52">
        <f>IFERROR(_xll.qlIndexFixing(Index1Y,$H2995,TRUE,_xll.ohTrigger(RecalcTrigger,Trigger1Y)),NA())</f>
        <v>2.9476143967791912E-2</v>
      </c>
      <c r="Q2995" s="52">
        <f>IFERROR(_xll.qlIndexFixing(ONIndex1Y,I2995,TRUE,_xll.ohTrigger(RecalcTrigger,Trigger1Y)),NA())</f>
        <v>2.9045864960339784E-2</v>
      </c>
    </row>
    <row r="2996" spans="2:17" x14ac:dyDescent="0.2">
      <c r="B2996" s="46" t="s">
        <v>51</v>
      </c>
      <c r="D2996" s="49">
        <f>_xll.qlCalendarAdvance(LocalCalendar,$D2995,B2996,"f",FALSE)</f>
        <v>60330</v>
      </c>
      <c r="E2996" s="49">
        <f>_xll.qlInterestRateIndexValueDate(IndexON,D2996)</f>
        <v>60330</v>
      </c>
      <c r="F2996" s="52">
        <f>IFERROR(_xll.qlIndexFixing(IndexON,D2996,TRUE,_xll.ohTrigger(RecalcTrigger,TriggerON)),NA())</f>
        <v>2.5438509599915449E-2</v>
      </c>
      <c r="H2996" s="49">
        <f>_xll.qlCalendarAdvance(IborCalendar,$H2995,B2996,"f",FALSE)</f>
        <v>60314</v>
      </c>
      <c r="I2996" s="49">
        <f>_xll.qlInterestRateIndexValueDate(Index1M,$H2996)</f>
        <v>60316</v>
      </c>
      <c r="J2996" s="52">
        <f>IFERROR(_xll.qlIndexFixing(Index1M,$H2996,TRUE,_xll.ohTrigger(RecalcTrigger,Trigger1M)),NA())</f>
        <v>2.5919526198076817E-2</v>
      </c>
      <c r="K2996" s="52">
        <f>IFERROR(_xll.qlIndexFixing(ONIndex1M,I2996,TRUE,_xll.ohTrigger(RecalcTrigger,Trigger1M)),NA())</f>
        <v>2.5894774041024249E-2</v>
      </c>
      <c r="L2996" s="52">
        <f>IFERROR(_xll.qlIndexFixing(Index3M,H2996,TRUE,_xll.ohTrigger(RecalcTrigger,Trigger3M)),NA())</f>
        <v>2.7123779084816418E-2</v>
      </c>
      <c r="M2996" s="52">
        <f>IFERROR(_xll.qlIndexFixing(ONIndex3M,I2996,TRUE,_xll.ohTrigger(RecalcTrigger,Trigger3M)),NA())</f>
        <v>2.7035369464494252E-2</v>
      </c>
      <c r="N2996" s="52">
        <f>IFERROR(_xll.qlIndexFixing(Index6M,$H2996,TRUE,_xll.ohTrigger(RecalcTrigger,Trigger6M)),NA())</f>
        <v>2.8072308575015501E-2</v>
      </c>
      <c r="O2996" s="52">
        <f>IFERROR(_xll.qlIndexFixing(ONIndex6M,I2996,TRUE,_xll.ohTrigger(RecalcTrigger,Trigger6M)),NA())</f>
        <v>2.787939006558382E-2</v>
      </c>
      <c r="P2996" s="52">
        <f>IFERROR(_xll.qlIndexFixing(Index1Y,$H2996,TRUE,_xll.ohTrigger(RecalcTrigger,Trigger1Y)),NA())</f>
        <v>2.9476166522586326E-2</v>
      </c>
      <c r="Q2996" s="52">
        <f>IFERROR(_xll.qlIndexFixing(ONIndex1Y,I2996,TRUE,_xll.ohTrigger(RecalcTrigger,Trigger1Y)),NA())</f>
        <v>2.9045681446735472E-2</v>
      </c>
    </row>
    <row r="2997" spans="2:17" x14ac:dyDescent="0.2">
      <c r="B2997" s="46" t="s">
        <v>51</v>
      </c>
      <c r="D2997" s="49">
        <f>_xll.qlCalendarAdvance(LocalCalendar,$D2996,B2997,"f",FALSE)</f>
        <v>60337</v>
      </c>
      <c r="E2997" s="49">
        <f>_xll.qlInterestRateIndexValueDate(IndexON,D2997)</f>
        <v>60337</v>
      </c>
      <c r="F2997" s="52">
        <f>IFERROR(_xll.qlIndexFixing(IndexON,D2997,TRUE,_xll.ohTrigger(RecalcTrigger,TriggerON)),NA())</f>
        <v>2.5438405229163408E-2</v>
      </c>
      <c r="H2997" s="49">
        <f>_xll.qlCalendarAdvance(IborCalendar,$H2996,B2997,"f",FALSE)</f>
        <v>60321</v>
      </c>
      <c r="I2997" s="49">
        <f>_xll.qlInterestRateIndexValueDate(Index1M,$H2997)</f>
        <v>60323</v>
      </c>
      <c r="J2997" s="52">
        <f>IFERROR(_xll.qlIndexFixing(Index1M,$H2997,TRUE,_xll.ohTrigger(RecalcTrigger,Trigger1M)),NA())</f>
        <v>2.5919327936906482E-2</v>
      </c>
      <c r="K2997" s="52">
        <f>IFERROR(_xll.qlIndexFixing(ONIndex1M,I2997,TRUE,_xll.ohTrigger(RecalcTrigger,Trigger1M)),NA())</f>
        <v>2.5894552628535905E-2</v>
      </c>
      <c r="L2997" s="52">
        <f>IFERROR(_xll.qlIndexFixing(Index3M,H2997,TRUE,_xll.ohTrigger(RecalcTrigger,Trigger3M)),NA())</f>
        <v>2.7124644253690988E-2</v>
      </c>
      <c r="M2997" s="52">
        <f>IFERROR(_xll.qlIndexFixing(ONIndex3M,I2997,TRUE,_xll.ohTrigger(RecalcTrigger,Trigger3M)),NA())</f>
        <v>2.7035147120111347E-2</v>
      </c>
      <c r="N2997" s="52">
        <f>IFERROR(_xll.qlIndexFixing(Index6M,$H2997,TRUE,_xll.ohTrigger(RecalcTrigger,Trigger6M)),NA())</f>
        <v>2.8072177117891419E-2</v>
      </c>
      <c r="O2997" s="52">
        <f>IFERROR(_xll.qlIndexFixing(ONIndex6M,I2997,TRUE,_xll.ohTrigger(RecalcTrigger,Trigger6M)),NA())</f>
        <v>2.7879117347895388E-2</v>
      </c>
      <c r="P2997" s="52">
        <f>IFERROR(_xll.qlIndexFixing(Index1Y,$H2997,TRUE,_xll.ohTrigger(RecalcTrigger,Trigger1Y)),NA())</f>
        <v>2.9476193887830644E-2</v>
      </c>
      <c r="Q2997" s="52">
        <f>IFERROR(_xll.qlIndexFixing(ONIndex1Y,I2997,TRUE,_xll.ohTrigger(RecalcTrigger,Trigger1Y)),NA())</f>
        <v>2.9045511188767748E-2</v>
      </c>
    </row>
    <row r="2998" spans="2:17" x14ac:dyDescent="0.2">
      <c r="B2998" s="46" t="s">
        <v>51</v>
      </c>
      <c r="D2998" s="49">
        <f>_xll.qlCalendarAdvance(LocalCalendar,$D2997,B2998,"f",FALSE)</f>
        <v>60344</v>
      </c>
      <c r="E2998" s="49">
        <f>_xll.qlInterestRateIndexValueDate(IndexON,D2998)</f>
        <v>60344</v>
      </c>
      <c r="F2998" s="52">
        <f>IFERROR(_xll.qlIndexFixing(IndexON,D2998,TRUE,_xll.ohTrigger(RecalcTrigger,TriggerON)),NA())</f>
        <v>2.5438307323879528E-2</v>
      </c>
      <c r="H2998" s="49">
        <f>_xll.qlCalendarAdvance(IborCalendar,$H2997,B2998,"f",FALSE)</f>
        <v>60328</v>
      </c>
      <c r="I2998" s="49">
        <f>_xll.qlInterestRateIndexValueDate(Index1M,$H2998)</f>
        <v>60330</v>
      </c>
      <c r="J2998" s="52">
        <f>IFERROR(_xll.qlIndexFixing(Index1M,$H2998,TRUE,_xll.ohTrigger(RecalcTrigger,Trigger1M)),NA())</f>
        <v>2.5923744293914201E-2</v>
      </c>
      <c r="K2998" s="52">
        <f>IFERROR(_xll.qlIndexFixing(ONIndex1M,I2998,TRUE,_xll.ohTrigger(RecalcTrigger,Trigger1M)),NA())</f>
        <v>2.5894343419885502E-2</v>
      </c>
      <c r="L2998" s="52">
        <f>IFERROR(_xll.qlIndexFixing(Index3M,H2998,TRUE,_xll.ohTrigger(RecalcTrigger,Trigger3M)),NA())</f>
        <v>2.7126536218272611E-2</v>
      </c>
      <c r="M2998" s="52">
        <f>IFERROR(_xll.qlIndexFixing(ONIndex3M,I2998,TRUE,_xll.ohTrigger(RecalcTrigger,Trigger3M)),NA())</f>
        <v>2.7034937031045203E-2</v>
      </c>
      <c r="N2998" s="52">
        <f>IFERROR(_xll.qlIndexFixing(Index6M,$H2998,TRUE,_xll.ohTrigger(RecalcTrigger,Trigger6M)),NA())</f>
        <v>2.8075305376149311E-2</v>
      </c>
      <c r="O2998" s="52">
        <f>IFERROR(_xll.qlIndexFixing(ONIndex6M,I2998,TRUE,_xll.ohTrigger(RecalcTrigger,Trigger6M)),NA())</f>
        <v>2.7878856822773912E-2</v>
      </c>
      <c r="P2998" s="52">
        <f>IFERROR(_xll.qlIndexFixing(Index1Y,$H2998,TRUE,_xll.ohTrigger(RecalcTrigger,Trigger1Y)),NA())</f>
        <v>2.9476225799068351E-2</v>
      </c>
      <c r="Q2998" s="52">
        <f>IFERROR(_xll.qlIndexFixing(ONIndex1Y,I2998,TRUE,_xll.ohTrigger(RecalcTrigger,Trigger1Y)),NA())</f>
        <v>2.9045354186916228E-2</v>
      </c>
    </row>
    <row r="2999" spans="2:17" x14ac:dyDescent="0.2">
      <c r="B2999" s="46" t="s">
        <v>51</v>
      </c>
      <c r="D2999" s="49">
        <f>_xll.qlCalendarAdvance(LocalCalendar,$D2998,B2999,"f",FALSE)</f>
        <v>60351</v>
      </c>
      <c r="E2999" s="49">
        <f>_xll.qlInterestRateIndexValueDate(IndexON,D2999)</f>
        <v>60351</v>
      </c>
      <c r="F2999" s="52">
        <f>IFERROR(_xll.qlIndexFixing(IndexON,D2999,TRUE,_xll.ohTrigger(RecalcTrigger,TriggerON)),NA())</f>
        <v>2.5438215884063808E-2</v>
      </c>
      <c r="H2999" s="49">
        <f>_xll.qlCalendarAdvance(IborCalendar,$H2998,B2999,"f",FALSE)</f>
        <v>60335</v>
      </c>
      <c r="I2999" s="49">
        <f>_xll.qlInterestRateIndexValueDate(Index1M,$H2999)</f>
        <v>60337</v>
      </c>
      <c r="J2999" s="52">
        <f>IFERROR(_xll.qlIndexFixing(Index1M,$H2999,TRUE,_xll.ohTrigger(RecalcTrigger,Trigger1M)),NA())</f>
        <v>2.5923574793909863E-2</v>
      </c>
      <c r="K2999" s="52">
        <f>IFERROR(_xll.qlIndexFixing(ONIndex1M,I2999,TRUE,_xll.ohTrigger(RecalcTrigger,Trigger1M)),NA())</f>
        <v>2.5894146414913166E-2</v>
      </c>
      <c r="L2999" s="52">
        <f>IFERROR(_xll.qlIndexFixing(Index3M,H2999,TRUE,_xll.ohTrigger(RecalcTrigger,Trigger3M)),NA())</f>
        <v>2.712641723285544E-2</v>
      </c>
      <c r="M2999" s="52">
        <f>IFERROR(_xll.qlIndexFixing(ONIndex3M,I2999,TRUE,_xll.ohTrigger(RecalcTrigger,Trigger3M)),NA())</f>
        <v>2.7034739197135949E-2</v>
      </c>
      <c r="N2999" s="52">
        <f>IFERROR(_xll.qlIndexFixing(Index6M,$H2999,TRUE,_xll.ohTrigger(RecalcTrigger,Trigger6M)),NA())</f>
        <v>2.8075191459766464E-2</v>
      </c>
      <c r="O2999" s="52">
        <f>IFERROR(_xll.qlIndexFixing(ONIndex6M,I2999,TRUE,_xll.ohTrigger(RecalcTrigger,Trigger6M)),NA())</f>
        <v>2.7878608489899648E-2</v>
      </c>
      <c r="P2999" s="52">
        <f>IFERROR(_xll.qlIndexFixing(Index1Y,$H2999,TRUE,_xll.ohTrigger(RecalcTrigger,Trigger1Y)),NA())</f>
        <v>2.947626199184206E-2</v>
      </c>
      <c r="Q2999" s="52">
        <f>IFERROR(_xll.qlIndexFixing(ONIndex1Y,I2999,TRUE,_xll.ohTrigger(RecalcTrigger,Trigger1Y)),NA())</f>
        <v>2.9045210440621361E-2</v>
      </c>
    </row>
    <row r="3000" spans="2:17" x14ac:dyDescent="0.2">
      <c r="B3000" s="46" t="s">
        <v>51</v>
      </c>
      <c r="D3000" s="49">
        <f>_xll.qlCalendarAdvance(LocalCalendar,$D2999,B3000,"f",FALSE)</f>
        <v>60358</v>
      </c>
      <c r="E3000" s="49">
        <f>_xll.qlInterestRateIndexValueDate(IndexON,D3000)</f>
        <v>60358</v>
      </c>
      <c r="F3000" s="52">
        <f>IFERROR(_xll.qlIndexFixing(IndexON,D3000,TRUE,_xll.ohTrigger(RecalcTrigger,TriggerON)),NA())</f>
        <v>2.5438130909796186E-2</v>
      </c>
      <c r="H3000" s="49">
        <f>_xll.qlCalendarAdvance(IborCalendar,$H2999,B3000,"f",FALSE)</f>
        <v>60342</v>
      </c>
      <c r="I3000" s="49">
        <f>_xll.qlInterestRateIndexValueDate(Index1M,$H3000)</f>
        <v>60344</v>
      </c>
      <c r="J3000" s="52">
        <f>IFERROR(_xll.qlIndexFixing(Index1M,$H3000,TRUE,_xll.ohTrigger(RecalcTrigger,Trigger1M)),NA())</f>
        <v>2.5923417525871271E-2</v>
      </c>
      <c r="K3000" s="52">
        <f>IFERROR(_xll.qlIndexFixing(ONIndex1M,I3000,TRUE,_xll.ohTrigger(RecalcTrigger,Trigger1M)),NA())</f>
        <v>2.5893961614018579E-2</v>
      </c>
      <c r="L3000" s="52">
        <f>IFERROR(_xll.qlIndexFixing(Index3M,H3000,TRUE,_xll.ohTrigger(RecalcTrigger,Trigger3M)),NA())</f>
        <v>2.7126310586669644E-2</v>
      </c>
      <c r="M3000" s="52">
        <f>IFERROR(_xll.qlIndexFixing(ONIndex3M,I3000,TRUE,_xll.ohTrigger(RecalcTrigger,Trigger3M)),NA())</f>
        <v>2.7034553618463519E-2</v>
      </c>
      <c r="N3000" s="52">
        <f>IFERROR(_xll.qlIndexFixing(Index6M,$H3000,TRUE,_xll.ohTrigger(RecalcTrigger,Trigger6M)),NA())</f>
        <v>2.8075084976648488E-2</v>
      </c>
      <c r="O3000" s="52">
        <f>IFERROR(_xll.qlIndexFixing(ONIndex6M,I3000,TRUE,_xll.ohTrigger(RecalcTrigger,Trigger6M)),NA())</f>
        <v>2.787837234959234E-2</v>
      </c>
      <c r="P3000" s="52">
        <f>IFERROR(_xll.qlIndexFixing(Index1Y,$H3000,TRUE,_xll.ohTrigger(RecalcTrigger,Trigger1Y)),NA())</f>
        <v>2.9476302201694605E-2</v>
      </c>
      <c r="Q3000" s="52">
        <f>IFERROR(_xll.qlIndexFixing(ONIndex1Y,I3000,TRUE,_xll.ohTrigger(RecalcTrigger,Trigger1Y)),NA())</f>
        <v>2.9045079950282826E-2</v>
      </c>
    </row>
    <row r="3001" spans="2:17" x14ac:dyDescent="0.2">
      <c r="B3001" s="46" t="s">
        <v>51</v>
      </c>
      <c r="D3001" s="49">
        <f>_xll.qlCalendarAdvance(LocalCalendar,$D3000,B3001,"f",FALSE)</f>
        <v>60365</v>
      </c>
      <c r="E3001" s="49">
        <f>_xll.qlInterestRateIndexValueDate(IndexON,D3001)</f>
        <v>60365</v>
      </c>
      <c r="F3001" s="52">
        <f>IFERROR(_xll.qlIndexFixing(IndexON,D3001,TRUE,_xll.ohTrigger(RecalcTrigger,TriggerON)),NA())</f>
        <v>2.5438052400836852E-2</v>
      </c>
      <c r="H3001" s="49">
        <f>_xll.qlCalendarAdvance(IborCalendar,$H3000,B3001,"f",FALSE)</f>
        <v>60349</v>
      </c>
      <c r="I3001" s="49">
        <f>_xll.qlInterestRateIndexValueDate(Index1M,$H3001)</f>
        <v>60351</v>
      </c>
      <c r="J3001" s="52">
        <f>IFERROR(_xll.qlIndexFixing(Index1M,$H3001,TRUE,_xll.ohTrigger(RecalcTrigger,Trigger1M)),NA())</f>
        <v>2.5923272489793578E-2</v>
      </c>
      <c r="K3001" s="52">
        <f>IFERROR(_xll.qlIndexFixing(ONIndex1M,I3001,TRUE,_xll.ohTrigger(RecalcTrigger,Trigger1M)),NA())</f>
        <v>2.5893789016881996E-2</v>
      </c>
      <c r="L3001" s="52">
        <f>IFERROR(_xll.qlIndexFixing(Index3M,H3001,TRUE,_xll.ohTrigger(RecalcTrigger,Trigger3M)),NA())</f>
        <v>2.7126216279714354E-2</v>
      </c>
      <c r="M3001" s="52">
        <f>IFERROR(_xll.qlIndexFixing(ONIndex3M,I3001,TRUE,_xll.ohTrigger(RecalcTrigger,Trigger3M)),NA())</f>
        <v>2.7034380294947979E-2</v>
      </c>
      <c r="N3001" s="52">
        <f>IFERROR(_xll.qlIndexFixing(Index6M,$H3001,TRUE,_xll.ohTrigger(RecalcTrigger,Trigger6M)),NA())</f>
        <v>2.8074985460143885E-2</v>
      </c>
      <c r="O3001" s="52">
        <f>IFERROR(_xll.qlIndexFixing(ONIndex6M,I3001,TRUE,_xll.ohTrigger(RecalcTrigger,Trigger6M)),NA())</f>
        <v>2.7878148401692115E-2</v>
      </c>
      <c r="P3001" s="52">
        <f>IFERROR(_xll.qlIndexFixing(Index1Y,$H3001,TRUE,_xll.ohTrigger(RecalcTrigger,Trigger1Y)),NA())</f>
        <v>2.9476346164168596E-2</v>
      </c>
      <c r="Q3001" s="52">
        <f>IFERROR(_xll.qlIndexFixing(ONIndex1Y,I3001,TRUE,_xll.ohTrigger(RecalcTrigger,Trigger1Y)),NA())</f>
        <v>2.9044962715820688E-2</v>
      </c>
    </row>
    <row r="3002" spans="2:17" x14ac:dyDescent="0.2">
      <c r="B3002" s="46" t="s">
        <v>51</v>
      </c>
      <c r="D3002" s="49">
        <f>_xll.qlCalendarAdvance(LocalCalendar,$D3001,B3002,"f",FALSE)</f>
        <v>60372</v>
      </c>
      <c r="E3002" s="49">
        <f>_xll.qlInterestRateIndexValueDate(IndexON,D3002)</f>
        <v>60372</v>
      </c>
      <c r="F3002" s="52">
        <f>IFERROR(_xll.qlIndexFixing(IndexON,D3002,TRUE,_xll.ohTrigger(RecalcTrigger,TriggerON)),NA())</f>
        <v>2.5437980357185808E-2</v>
      </c>
      <c r="H3002" s="49">
        <f>_xll.qlCalendarAdvance(IborCalendar,$H3001,B3002,"f",FALSE)</f>
        <v>60357</v>
      </c>
      <c r="I3002" s="49">
        <f>_xll.qlInterestRateIndexValueDate(Index1M,$H3002)</f>
        <v>60359</v>
      </c>
      <c r="J3002" s="52">
        <f>IFERROR(_xll.qlIndexFixing(Index1M,$H3002,TRUE,_xll.ohTrigger(RecalcTrigger,Trigger1M)),NA())</f>
        <v>2.5923121712184999E-2</v>
      </c>
      <c r="K3002" s="52">
        <f>IFERROR(_xll.qlIndexFixing(ONIndex1M,I3002,TRUE,_xll.ohTrigger(RecalcTrigger,Trigger1M)),NA())</f>
        <v>2.5893606706555161E-2</v>
      </c>
      <c r="L3002" s="52">
        <f>IFERROR(_xll.qlIndexFixing(Index3M,H3002,TRUE,_xll.ohTrigger(RecalcTrigger,Trigger3M)),NA())</f>
        <v>2.71251073940325E-2</v>
      </c>
      <c r="M3002" s="52">
        <f>IFERROR(_xll.qlIndexFixing(ONIndex3M,I3002,TRUE,_xll.ohTrigger(RecalcTrigger,Trigger3M)),NA())</f>
        <v>2.7034197217314926E-2</v>
      </c>
      <c r="N3002" s="52">
        <f>IFERROR(_xll.qlIndexFixing(Index6M,$H3002,TRUE,_xll.ohTrigger(RecalcTrigger,Trigger6M)),NA())</f>
        <v>2.8073794706258221E-2</v>
      </c>
      <c r="O3002" s="52">
        <f>IFERROR(_xll.qlIndexFixing(ONIndex6M,I3002,TRUE,_xll.ohTrigger(RecalcTrigger,Trigger6M)),NA())</f>
        <v>2.7877907390720935E-2</v>
      </c>
      <c r="P3002" s="52">
        <f>IFERROR(_xll.qlIndexFixing(Index1Y,$H3002,TRUE,_xll.ohTrigger(RecalcTrigger,Trigger1Y)),NA())</f>
        <v>2.9476400662797983E-2</v>
      </c>
      <c r="Q3002" s="52">
        <f>IFERROR(_xll.qlIndexFixing(ONIndex1Y,I3002,TRUE,_xll.ohTrigger(RecalcTrigger,Trigger1Y)),NA())</f>
        <v>2.9044844965131489E-2</v>
      </c>
    </row>
    <row r="3003" spans="2:17" x14ac:dyDescent="0.2">
      <c r="B3003" s="46" t="s">
        <v>51</v>
      </c>
      <c r="D3003" s="49">
        <f>_xll.qlCalendarAdvance(LocalCalendar,$D3002,B3003,"f",FALSE)</f>
        <v>60379</v>
      </c>
      <c r="E3003" s="49">
        <f>_xll.qlInterestRateIndexValueDate(IndexON,D3003)</f>
        <v>60379</v>
      </c>
      <c r="F3003" s="52">
        <f>IFERROR(_xll.qlIndexFixing(IndexON,D3003,TRUE,_xll.ohTrigger(RecalcTrigger,TriggerON)),NA())</f>
        <v>2.5437914779322668E-2</v>
      </c>
      <c r="H3003" s="49">
        <f>_xll.qlCalendarAdvance(IborCalendar,$H3002,B3003,"f",FALSE)</f>
        <v>60364</v>
      </c>
      <c r="I3003" s="49">
        <f>_xll.qlInterestRateIndexValueDate(Index1M,$H3003)</f>
        <v>60366</v>
      </c>
      <c r="J3003" s="52">
        <f>IFERROR(_xll.qlIndexFixing(Index1M,$H3003,TRUE,_xll.ohTrigger(RecalcTrigger,Trigger1M)),NA())</f>
        <v>2.5922077717216718E-2</v>
      </c>
      <c r="K3003" s="52">
        <f>IFERROR(_xll.qlIndexFixing(ONIndex1M,I3003,TRUE,_xll.ohTrigger(RecalcTrigger,Trigger1M)),NA())</f>
        <v>2.5893460260499879E-2</v>
      </c>
      <c r="L3003" s="52">
        <f>IFERROR(_xll.qlIndexFixing(Index3M,H3003,TRUE,_xll.ohTrigger(RecalcTrigger,Trigger3M)),NA())</f>
        <v>2.7125038203345914E-2</v>
      </c>
      <c r="M3003" s="52">
        <f>IFERROR(_xll.qlIndexFixing(ONIndex3M,I3003,TRUE,_xll.ohTrigger(RecalcTrigger,Trigger3M)),NA())</f>
        <v>2.7034050154952638E-2</v>
      </c>
      <c r="N3003" s="52">
        <f>IFERROR(_xll.qlIndexFixing(Index6M,$H3003,TRUE,_xll.ohTrigger(RecalcTrigger,Trigger6M)),NA())</f>
        <v>2.8073708360462135E-2</v>
      </c>
      <c r="O3003" s="52">
        <f>IFERROR(_xll.qlIndexFixing(ONIndex6M,I3003,TRUE,_xll.ohTrigger(RecalcTrigger,Trigger6M)),NA())</f>
        <v>2.7877709569441578E-2</v>
      </c>
      <c r="P3003" s="52">
        <f>IFERROR(_xll.qlIndexFixing(Index1Y,$H3003,TRUE,_xll.ohTrigger(RecalcTrigger,Trigger1Y)),NA())</f>
        <v>2.9481250924091627E-2</v>
      </c>
      <c r="Q3003" s="52">
        <f>IFERROR(_xll.qlIndexFixing(ONIndex1Y,I3003,TRUE,_xll.ohTrigger(RecalcTrigger,Trigger1Y)),NA())</f>
        <v>2.904475613594748E-2</v>
      </c>
    </row>
    <row r="3004" spans="2:17" x14ac:dyDescent="0.2">
      <c r="B3004" s="46" t="s">
        <v>51</v>
      </c>
      <c r="D3004" s="49">
        <f>_xll.qlCalendarAdvance(LocalCalendar,$D3003,B3004,"f",FALSE)</f>
        <v>60386</v>
      </c>
      <c r="E3004" s="49">
        <f>_xll.qlInterestRateIndexValueDate(IndexON,D3004)</f>
        <v>60386</v>
      </c>
      <c r="F3004" s="52">
        <f>IFERROR(_xll.qlIndexFixing(IndexON,D3004,TRUE,_xll.ohTrigger(RecalcTrigger,TriggerON)),NA())</f>
        <v>2.5437855666767817E-2</v>
      </c>
      <c r="H3004" s="49">
        <f>_xll.qlCalendarAdvance(IborCalendar,$H3003,B3004,"f",FALSE)</f>
        <v>60371</v>
      </c>
      <c r="I3004" s="49">
        <f>_xll.qlInterestRateIndexValueDate(Index1M,$H3004)</f>
        <v>60373</v>
      </c>
      <c r="J3004" s="52">
        <f>IFERROR(_xll.qlIndexFixing(Index1M,$H3004,TRUE,_xll.ohTrigger(RecalcTrigger,Trigger1M)),NA())</f>
        <v>2.5921970258454829E-2</v>
      </c>
      <c r="K3004" s="52">
        <f>IFERROR(_xll.qlIndexFixing(ONIndex1M,I3004,TRUE,_xll.ohTrigger(RecalcTrigger,Trigger1M)),NA())</f>
        <v>2.58933260182026E-2</v>
      </c>
      <c r="L3004" s="52">
        <f>IFERROR(_xll.qlIndexFixing(Index3M,H3004,TRUE,_xll.ohTrigger(RecalcTrigger,Trigger3M)),NA())</f>
        <v>2.712497999510417E-2</v>
      </c>
      <c r="M3004" s="52">
        <f>IFERROR(_xll.qlIndexFixing(ONIndex3M,I3004,TRUE,_xll.ohTrigger(RecalcTrigger,Trigger3M)),NA())</f>
        <v>2.7033915347587367E-2</v>
      </c>
      <c r="N3004" s="52">
        <f>IFERROR(_xll.qlIndexFixing(Index6M,$H3004,TRUE,_xll.ohTrigger(RecalcTrigger,Trigger6M)),NA())</f>
        <v>2.8073627543737458E-2</v>
      </c>
      <c r="O3004" s="52">
        <f>IFERROR(_xll.qlIndexFixing(ONIndex6M,I3004,TRUE,_xll.ohTrigger(RecalcTrigger,Trigger6M)),NA())</f>
        <v>2.7877523940569304E-2</v>
      </c>
      <c r="P3004" s="52">
        <f>IFERROR(_xll.qlIndexFixing(Index1Y,$H3004,TRUE,_xll.ohTrigger(RecalcTrigger,Trigger1Y)),NA())</f>
        <v>2.9476505810842556E-2</v>
      </c>
      <c r="Q3004" s="52">
        <f>IFERROR(_xll.qlIndexFixing(ONIndex1Y,I3004,TRUE,_xll.ohTrigger(RecalcTrigger,Trigger1Y)),NA())</f>
        <v>2.9044680562639869E-2</v>
      </c>
    </row>
    <row r="3005" spans="2:17" x14ac:dyDescent="0.2">
      <c r="B3005" s="46" t="s">
        <v>51</v>
      </c>
      <c r="D3005" s="49">
        <f>_xll.qlCalendarAdvance(LocalCalendar,$D3004,B3005,"f",FALSE)</f>
        <v>60393</v>
      </c>
      <c r="E3005" s="49">
        <f>_xll.qlInterestRateIndexValueDate(IndexON,D3005)</f>
        <v>60393</v>
      </c>
      <c r="F3005" s="52">
        <f>IFERROR(_xll.qlIndexFixing(IndexON,D3005,TRUE,_xll.ohTrigger(RecalcTrigger,TriggerON)),NA())</f>
        <v>2.5437803019521255E-2</v>
      </c>
      <c r="H3005" s="49">
        <f>_xll.qlCalendarAdvance(IborCalendar,$H3004,B3005,"f",FALSE)</f>
        <v>60378</v>
      </c>
      <c r="I3005" s="49">
        <f>_xll.qlInterestRateIndexValueDate(Index1M,$H3005)</f>
        <v>60380</v>
      </c>
      <c r="J3005" s="52">
        <f>IFERROR(_xll.qlIndexFixing(Index1M,$H3005,TRUE,_xll.ohTrigger(RecalcTrigger,Trigger1M)),NA())</f>
        <v>2.592280193385512E-2</v>
      </c>
      <c r="K3005" s="52">
        <f>IFERROR(_xll.qlIndexFixing(ONIndex1M,I3005,TRUE,_xll.ohTrigger(RecalcTrigger,Trigger1M)),NA())</f>
        <v>2.5893203979823198E-2</v>
      </c>
      <c r="L3005" s="52">
        <f>IFERROR(_xll.qlIndexFixing(Index3M,H3005,TRUE,_xll.ohTrigger(RecalcTrigger,Trigger3M)),NA())</f>
        <v>2.7124931820208888E-2</v>
      </c>
      <c r="M3005" s="52">
        <f>IFERROR(_xll.qlIndexFixing(ONIndex3M,I3005,TRUE,_xll.ohTrigger(RecalcTrigger,Trigger3M)),NA())</f>
        <v>2.703379279569873E-2</v>
      </c>
      <c r="N3005" s="52">
        <f>IFERROR(_xll.qlIndexFixing(Index6M,$H3005,TRUE,_xll.ohTrigger(RecalcTrigger,Trigger6M)),NA())</f>
        <v>2.8073551786920243E-2</v>
      </c>
      <c r="O3005" s="52">
        <f>IFERROR(_xll.qlIndexFixing(ONIndex6M,I3005,TRUE,_xll.ohTrigger(RecalcTrigger,Trigger6M)),NA())</f>
        <v>2.7877350504263987E-2</v>
      </c>
      <c r="P3005" s="52">
        <f>IFERROR(_xll.qlIndexFixing(Index1Y,$H3005,TRUE,_xll.ohTrigger(RecalcTrigger,Trigger1Y)),NA())</f>
        <v>2.9476562502613397E-2</v>
      </c>
      <c r="Q3005" s="52">
        <f>IFERROR(_xll.qlIndexFixing(ONIndex1Y,I3005,TRUE,_xll.ohTrigger(RecalcTrigger,Trigger1Y)),NA())</f>
        <v>2.9044618245208653E-2</v>
      </c>
    </row>
    <row r="3006" spans="2:17" x14ac:dyDescent="0.2">
      <c r="B3006" s="46" t="s">
        <v>51</v>
      </c>
      <c r="D3006" s="49">
        <f>_xll.qlCalendarAdvance(LocalCalendar,$D3005,B3006,"f",FALSE)</f>
        <v>60400</v>
      </c>
      <c r="E3006" s="49">
        <f>_xll.qlInterestRateIndexValueDate(IndexON,D3006)</f>
        <v>60400</v>
      </c>
      <c r="F3006" s="52">
        <f>IFERROR(_xll.qlIndexFixing(IndexON,D3006,TRUE,_xll.ohTrigger(RecalcTrigger,TriggerON)),NA())</f>
        <v>2.5437756837822789E-2</v>
      </c>
      <c r="H3006" s="49">
        <f>_xll.qlCalendarAdvance(IborCalendar,$H3005,B3006,"f",FALSE)</f>
        <v>60385</v>
      </c>
      <c r="I3006" s="49">
        <f>_xll.qlInterestRateIndexValueDate(Index1M,$H3006)</f>
        <v>60387</v>
      </c>
      <c r="J3006" s="52">
        <f>IFERROR(_xll.qlIndexFixing(Index1M,$H3006,TRUE,_xll.ohTrigger(RecalcTrigger,Trigger1M)),NA())</f>
        <v>2.5919009485020732E-2</v>
      </c>
      <c r="K3006" s="52">
        <f>IFERROR(_xll.qlIndexFixing(ONIndex1M,I3006,TRUE,_xll.ohTrigger(RecalcTrigger,Trigger1M)),NA())</f>
        <v>2.5893094145361673E-2</v>
      </c>
      <c r="L3006" s="52">
        <f>IFERROR(_xll.qlIndexFixing(Index3M,H3006,TRUE,_xll.ohTrigger(RecalcTrigger,Trigger3M)),NA())</f>
        <v>2.7125911233289713E-2</v>
      </c>
      <c r="M3006" s="52">
        <f>IFERROR(_xll.qlIndexFixing(ONIndex3M,I3006,TRUE,_xll.ohTrigger(RecalcTrigger,Trigger3M)),NA())</f>
        <v>2.7033682498966982E-2</v>
      </c>
      <c r="N3006" s="52">
        <f>IFERROR(_xll.qlIndexFixing(Index6M,$H3006,TRUE,_xll.ohTrigger(RecalcTrigger,Trigger6M)),NA())</f>
        <v>2.807348062084437E-2</v>
      </c>
      <c r="O3006" s="52">
        <f>IFERROR(_xll.qlIndexFixing(ONIndex6M,I3006,TRUE,_xll.ohTrigger(RecalcTrigger,Trigger6M)),NA())</f>
        <v>2.7877189260205881E-2</v>
      </c>
      <c r="P3006" s="52">
        <f>IFERROR(_xll.qlIndexFixing(Index1Y,$H3006,TRUE,_xll.ohTrigger(RecalcTrigger,Trigger1Y)),NA())</f>
        <v>2.9476621586940525E-2</v>
      </c>
      <c r="Q3006" s="52">
        <f>IFERROR(_xll.qlIndexFixing(ONIndex1Y,I3006,TRUE,_xll.ohTrigger(RecalcTrigger,Trigger1Y)),NA())</f>
        <v>2.9044569183573898E-2</v>
      </c>
    </row>
    <row r="3007" spans="2:17" x14ac:dyDescent="0.2">
      <c r="B3007" s="46" t="s">
        <v>51</v>
      </c>
      <c r="D3007" s="49">
        <f>_xll.qlCalendarAdvance(LocalCalendar,$D3006,B3007,"f",FALSE)</f>
        <v>60407</v>
      </c>
      <c r="E3007" s="49">
        <f>_xll.qlInterestRateIndexValueDate(IndexON,D3007)</f>
        <v>60407</v>
      </c>
      <c r="F3007" s="52">
        <f>IFERROR(_xll.qlIndexFixing(IndexON,D3007,TRUE,_xll.ohTrigger(RecalcTrigger,TriggerON)),NA())</f>
        <v>2.5437717121592485E-2</v>
      </c>
      <c r="H3007" s="49">
        <f>_xll.qlCalendarAdvance(IborCalendar,$H3006,B3007,"f",FALSE)</f>
        <v>60392</v>
      </c>
      <c r="I3007" s="49">
        <f>_xll.qlInterestRateIndexValueDate(Index1M,$H3007)</f>
        <v>60394</v>
      </c>
      <c r="J3007" s="52">
        <f>IFERROR(_xll.qlIndexFixing(Index1M,$H3007,TRUE,_xll.ohTrigger(RecalcTrigger,Trigger1M)),NA())</f>
        <v>2.5921721268648557E-2</v>
      </c>
      <c r="K3007" s="52">
        <f>IFERROR(_xll.qlIndexFixing(ONIndex1M,I3007,TRUE,_xll.ohTrigger(RecalcTrigger,Trigger1M)),NA())</f>
        <v>2.5892996514578215E-2</v>
      </c>
      <c r="L3007" s="52">
        <f>IFERROR(_xll.qlIndexFixing(Index3M,H3007,TRUE,_xll.ohTrigger(RecalcTrigger,Trigger3M)),NA())</f>
        <v>2.7125880611953812E-2</v>
      </c>
      <c r="M3007" s="52">
        <f>IFERROR(_xll.qlIndexFixing(ONIndex3M,I3007,TRUE,_xll.ohTrigger(RecalcTrigger,Trigger3M)),NA())</f>
        <v>2.7033584457312188E-2</v>
      </c>
      <c r="N3007" s="52">
        <f>IFERROR(_xll.qlIndexFixing(Index6M,$H3007,TRUE,_xll.ohTrigger(RecalcTrigger,Trigger6M)),NA())</f>
        <v>2.8076670608022332E-2</v>
      </c>
      <c r="O3007" s="52">
        <f>IFERROR(_xll.qlIndexFixing(ONIndex6M,I3007,TRUE,_xll.ohTrigger(RecalcTrigger,Trigger6M)),NA())</f>
        <v>2.787704020855486E-2</v>
      </c>
      <c r="P3007" s="52">
        <f>IFERROR(_xll.qlIndexFixing(Index1Y,$H3007,TRUE,_xll.ohTrigger(RecalcTrigger,Trigger1Y)),NA())</f>
        <v>2.9476682799366119E-2</v>
      </c>
      <c r="Q3007" s="52">
        <f>IFERROR(_xll.qlIndexFixing(ONIndex1Y,I3007,TRUE,_xll.ohTrigger(RecalcTrigger,Trigger1Y)),NA())</f>
        <v>2.9044533377575732E-2</v>
      </c>
    </row>
    <row r="3008" spans="2:17" x14ac:dyDescent="0.2">
      <c r="B3008" s="46" t="s">
        <v>51</v>
      </c>
      <c r="D3008" s="49">
        <f>_xll.qlCalendarAdvance(LocalCalendar,$D3007,B3008,"f",FALSE)</f>
        <v>60414</v>
      </c>
      <c r="E3008" s="49">
        <f>_xll.qlInterestRateIndexValueDate(IndexON,D3008)</f>
        <v>60414</v>
      </c>
      <c r="F3008" s="52">
        <f>IFERROR(_xll.qlIndexFixing(IndexON,D3008,TRUE,_xll.ohTrigger(RecalcTrigger,TriggerON)),NA())</f>
        <v>2.5437683870750405E-2</v>
      </c>
      <c r="H3008" s="49">
        <f>_xll.qlCalendarAdvance(IborCalendar,$H3007,B3008,"f",FALSE)</f>
        <v>60399</v>
      </c>
      <c r="I3008" s="49">
        <f>_xll.qlInterestRateIndexValueDate(Index1M,$H3008)</f>
        <v>60401</v>
      </c>
      <c r="J3008" s="52">
        <f>IFERROR(_xll.qlIndexFixing(Index1M,$H3008,TRUE,_xll.ohTrigger(RecalcTrigger,Trigger1M)),NA())</f>
        <v>2.5921662734208761E-2</v>
      </c>
      <c r="K3008" s="52">
        <f>IFERROR(_xll.qlIndexFixing(ONIndex1M,I3008,TRUE,_xll.ohTrigger(RecalcTrigger,Trigger1M)),NA())</f>
        <v>2.5892911087712633E-2</v>
      </c>
      <c r="L3008" s="52">
        <f>IFERROR(_xll.qlIndexFixing(Index3M,H3008,TRUE,_xll.ohTrigger(RecalcTrigger,Trigger3M)),NA())</f>
        <v>2.7125857099085639E-2</v>
      </c>
      <c r="M3008" s="52">
        <f>IFERROR(_xll.qlIndexFixing(ONIndex3M,I3008,TRUE,_xll.ohTrigger(RecalcTrigger,Trigger3M)),NA())</f>
        <v>2.7033498670974154E-2</v>
      </c>
      <c r="N3008" s="52">
        <f>IFERROR(_xll.qlIndexFixing(Index6M,$H3008,TRUE,_xll.ohTrigger(RecalcTrigger,Trigger6M)),NA())</f>
        <v>2.8076607412235666E-2</v>
      </c>
      <c r="O3008" s="52">
        <f>IFERROR(_xll.qlIndexFixing(ONIndex6M,I3008,TRUE,_xll.ohTrigger(RecalcTrigger,Trigger6M)),NA())</f>
        <v>2.7876903349390858E-2</v>
      </c>
      <c r="P3008" s="52">
        <f>IFERROR(_xll.qlIndexFixing(Index1Y,$H3008,TRUE,_xll.ohTrigger(RecalcTrigger,Trigger1Y)),NA())</f>
        <v>2.9476745875433228E-2</v>
      </c>
      <c r="Q3008" s="52">
        <f>IFERROR(_xll.qlIndexFixing(ONIndex1Y,I3008,TRUE,_xll.ohTrigger(RecalcTrigger,Trigger1Y)),NA())</f>
        <v>2.904451082769377E-2</v>
      </c>
    </row>
    <row r="3009" spans="2:17" x14ac:dyDescent="0.2">
      <c r="B3009" s="46" t="s">
        <v>51</v>
      </c>
      <c r="D3009" s="49">
        <f>_xll.qlCalendarAdvance(LocalCalendar,$D3008,B3009,"f",FALSE)</f>
        <v>60421</v>
      </c>
      <c r="E3009" s="49">
        <f>_xll.qlInterestRateIndexValueDate(IndexON,D3009)</f>
        <v>60421</v>
      </c>
      <c r="F3009" s="52">
        <f>IFERROR(_xll.qlIndexFixing(IndexON,D3009,TRUE,_xll.ohTrigger(RecalcTrigger,TriggerON)),NA())</f>
        <v>2.5437657085376486E-2</v>
      </c>
      <c r="H3009" s="49">
        <f>_xll.qlCalendarAdvance(IborCalendar,$H3008,B3009,"f",FALSE)</f>
        <v>60406</v>
      </c>
      <c r="I3009" s="49">
        <f>_xll.qlInterestRateIndexValueDate(Index1M,$H3009)</f>
        <v>60408</v>
      </c>
      <c r="J3009" s="52">
        <f>IFERROR(_xll.qlIndexFixing(Index1M,$H3009,TRUE,_xll.ohTrigger(RecalcTrigger,Trigger1M)),NA())</f>
        <v>2.592161643084262E-2</v>
      </c>
      <c r="K3009" s="52">
        <f>IFERROR(_xll.qlIndexFixing(ONIndex1M,I3009,TRUE,_xll.ohTrigger(RecalcTrigger,Trigger1M)),NA())</f>
        <v>2.5892837864764928E-2</v>
      </c>
      <c r="L3009" s="52">
        <f>IFERROR(_xll.qlIndexFixing(Index3M,H3009,TRUE,_xll.ohTrigger(RecalcTrigger,Trigger3M)),NA())</f>
        <v>2.7125839755829242E-2</v>
      </c>
      <c r="M3009" s="52">
        <f>IFERROR(_xll.qlIndexFixing(ONIndex3M,I3009,TRUE,_xll.ohTrigger(RecalcTrigger,Trigger3M)),NA())</f>
        <v>2.7033425139872946E-2</v>
      </c>
      <c r="N3009" s="52">
        <f>IFERROR(_xll.qlIndexFixing(Index6M,$H3009,TRUE,_xll.ohTrigger(RecalcTrigger,Trigger6M)),NA())</f>
        <v>2.8076547350697128E-2</v>
      </c>
      <c r="O3009" s="52">
        <f>IFERROR(_xll.qlIndexFixing(ONIndex6M,I3009,TRUE,_xll.ohTrigger(RecalcTrigger,Trigger6M)),NA())</f>
        <v>2.7876778682793812E-2</v>
      </c>
      <c r="P3009" s="52">
        <f>IFERROR(_xll.qlIndexFixing(Index1Y,$H3009,TRUE,_xll.ohTrigger(RecalcTrigger,Trigger1Y)),NA())</f>
        <v>2.9476810550684466E-2</v>
      </c>
      <c r="Q3009" s="52">
        <f>IFERROR(_xll.qlIndexFixing(ONIndex1Y,I3009,TRUE,_xll.ohTrigger(RecalcTrigger,Trigger1Y)),NA())</f>
        <v>2.9044501533688205E-2</v>
      </c>
    </row>
    <row r="3010" spans="2:17" x14ac:dyDescent="0.2">
      <c r="B3010" s="46" t="s">
        <v>51</v>
      </c>
      <c r="D3010" s="49">
        <f>_xll.qlCalendarAdvance(LocalCalendar,$D3009,B3010,"f",FALSE)</f>
        <v>60428</v>
      </c>
      <c r="E3010" s="49">
        <f>_xll.qlInterestRateIndexValueDate(IndexON,D3010)</f>
        <v>60428</v>
      </c>
      <c r="F3010" s="52">
        <f>IFERROR(_xll.qlIndexFixing(IndexON,D3010,TRUE,_xll.ohTrigger(RecalcTrigger,TriggerON)),NA())</f>
        <v>2.5437636765390792E-2</v>
      </c>
      <c r="H3010" s="49">
        <f>_xll.qlCalendarAdvance(IborCalendar,$H3009,B3010,"f",FALSE)</f>
        <v>60413</v>
      </c>
      <c r="I3010" s="49">
        <f>_xll.qlInterestRateIndexValueDate(Index1M,$H3010)</f>
        <v>60415</v>
      </c>
      <c r="J3010" s="52">
        <f>IFERROR(_xll.qlIndexFixing(Index1M,$H3010,TRUE,_xll.ohTrigger(RecalcTrigger,Trigger1M)),NA())</f>
        <v>2.5921582358555129E-2</v>
      </c>
      <c r="K3010" s="52">
        <f>IFERROR(_xll.qlIndexFixing(ONIndex1M,I3010,TRUE,_xll.ohTrigger(RecalcTrigger,Trigger1M)),NA())</f>
        <v>2.5892776845575227E-2</v>
      </c>
      <c r="L3010" s="52">
        <f>IFERROR(_xll.qlIndexFixing(Index3M,H3010,TRUE,_xll.ohTrigger(RecalcTrigger,Trigger3M)),NA())</f>
        <v>2.7125827643333017E-2</v>
      </c>
      <c r="M3010" s="52">
        <f>IFERROR(_xll.qlIndexFixing(ONIndex3M,I3010,TRUE,_xll.ohTrigger(RecalcTrigger,Trigger3M)),NA())</f>
        <v>2.7033363863848692E-2</v>
      </c>
      <c r="N3010" s="52">
        <f>IFERROR(_xll.qlIndexFixing(Index6M,$H3010,TRUE,_xll.ohTrigger(RecalcTrigger,Trigger6M)),NA())</f>
        <v>2.8076489961702065E-2</v>
      </c>
      <c r="O3010" s="52">
        <f>IFERROR(_xll.qlIndexFixing(ONIndex6M,I3010,TRUE,_xll.ohTrigger(RecalcTrigger,Trigger6M)),NA())</f>
        <v>2.7876666208523915E-2</v>
      </c>
      <c r="P3010" s="52">
        <f>IFERROR(_xll.qlIndexFixing(Index1Y,$H3010,TRUE,_xll.ohTrigger(RecalcTrigger,Trigger1Y)),NA())</f>
        <v>2.9476876560661787E-2</v>
      </c>
      <c r="Q3010" s="52">
        <f>IFERROR(_xll.qlIndexFixing(ONIndex1Y,I3010,TRUE,_xll.ohTrigger(RecalcTrigger,Trigger1Y)),NA())</f>
        <v>2.9044505495319228E-2</v>
      </c>
    </row>
    <row r="3011" spans="2:17" x14ac:dyDescent="0.2">
      <c r="B3011" s="46" t="s">
        <v>51</v>
      </c>
      <c r="D3011" s="49">
        <f>_xll.qlCalendarAdvance(LocalCalendar,$D3010,B3011,"f",FALSE)</f>
        <v>60435</v>
      </c>
      <c r="E3011" s="49">
        <f>_xll.qlInterestRateIndexValueDate(IndexON,D3011)</f>
        <v>60435</v>
      </c>
      <c r="F3011" s="52">
        <f>IFERROR(_xll.qlIndexFixing(IndexON,D3011,TRUE,_xll.ohTrigger(RecalcTrigger,TriggerON)),NA())</f>
        <v>2.5437622910953195E-2</v>
      </c>
      <c r="H3011" s="49">
        <f>_xll.qlCalendarAdvance(IborCalendar,$H3010,B3011,"f",FALSE)</f>
        <v>60420</v>
      </c>
      <c r="I3011" s="49">
        <f>_xll.qlInterestRateIndexValueDate(Index1M,$H3011)</f>
        <v>60422</v>
      </c>
      <c r="J3011" s="52">
        <f>IFERROR(_xll.qlIndexFixing(Index1M,$H3011,TRUE,_xll.ohTrigger(RecalcTrigger,Trigger1M)),NA())</f>
        <v>2.5921560071417993E-2</v>
      </c>
      <c r="K3011" s="52">
        <f>IFERROR(_xll.qlIndexFixing(ONIndex1M,I3011,TRUE,_xll.ohTrigger(RecalcTrigger,Trigger1M)),NA())</f>
        <v>2.5892728030063594E-2</v>
      </c>
      <c r="L3011" s="52">
        <f>IFERROR(_xll.qlIndexFixing(Index3M,H3011,TRUE,_xll.ohTrigger(RecalcTrigger,Trigger3M)),NA())</f>
        <v>2.7125819822741887E-2</v>
      </c>
      <c r="M3011" s="52">
        <f>IFERROR(_xll.qlIndexFixing(ONIndex3M,I3011,TRUE,_xll.ohTrigger(RecalcTrigger,Trigger3M)),NA())</f>
        <v>2.7033314842981326E-2</v>
      </c>
      <c r="N3011" s="52">
        <f>IFERROR(_xll.qlIndexFixing(Index6M,$H3011,TRUE,_xll.ohTrigger(RecalcTrigger,Trigger6M)),NA())</f>
        <v>2.8073177230823067E-2</v>
      </c>
      <c r="O3011" s="52">
        <f>IFERROR(_xll.qlIndexFixing(ONIndex6M,I3011,TRUE,_xll.ohTrigger(RecalcTrigger,Trigger6M)),NA())</f>
        <v>2.7876565926501229E-2</v>
      </c>
      <c r="P3011" s="52">
        <f>IFERROR(_xll.qlIndexFixing(Index1Y,$H3011,TRUE,_xll.ohTrigger(RecalcTrigger,Trigger1Y)),NA())</f>
        <v>2.9476943640908457E-2</v>
      </c>
      <c r="Q3011" s="52">
        <f>IFERROR(_xll.qlIndexFixing(ONIndex1Y,I3011,TRUE,_xll.ohTrigger(RecalcTrigger,Trigger1Y)),NA())</f>
        <v>2.9044522712666776E-2</v>
      </c>
    </row>
    <row r="3012" spans="2:17" x14ac:dyDescent="0.2">
      <c r="B3012" s="46" t="s">
        <v>51</v>
      </c>
      <c r="D3012" s="49">
        <f>_xll.qlCalendarAdvance(LocalCalendar,$D3011,B3012,"f",FALSE)</f>
        <v>60442</v>
      </c>
      <c r="E3012" s="49">
        <f>_xll.qlInterestRateIndexValueDate(IndexON,D3012)</f>
        <v>60442</v>
      </c>
      <c r="F3012" s="52">
        <f>IFERROR(_xll.qlIndexFixing(IndexON,D3012,TRUE,_xll.ohTrigger(RecalcTrigger,TriggerON)),NA())</f>
        <v>2.5437615521823886E-2</v>
      </c>
      <c r="H3012" s="49">
        <f>_xll.qlCalendarAdvance(IborCalendar,$H3011,B3012,"f",FALSE)</f>
        <v>60427</v>
      </c>
      <c r="I3012" s="49">
        <f>_xll.qlInterestRateIndexValueDate(Index1M,$H3012)</f>
        <v>60429</v>
      </c>
      <c r="J3012" s="52">
        <f>IFERROR(_xll.qlIndexFixing(Index1M,$H3012,TRUE,_xll.ohTrigger(RecalcTrigger,Trigger1M)),NA())</f>
        <v>2.5921547339814721E-2</v>
      </c>
      <c r="K3012" s="52">
        <f>IFERROR(_xll.qlIndexFixing(ONIndex1M,I3012,TRUE,_xll.ohTrigger(RecalcTrigger,Trigger1M)),NA())</f>
        <v>2.5892691418709646E-2</v>
      </c>
      <c r="L3012" s="52">
        <f>IFERROR(_xll.qlIndexFixing(Index3M,H3012,TRUE,_xll.ohTrigger(RecalcTrigger,Trigger3M)),NA())</f>
        <v>2.7125815355200766E-2</v>
      </c>
      <c r="M3012" s="52">
        <f>IFERROR(_xll.qlIndexFixing(ONIndex3M,I3012,TRUE,_xll.ohTrigger(RecalcTrigger,Trigger3M)),NA())</f>
        <v>2.7033278077430722E-2</v>
      </c>
      <c r="N3012" s="52">
        <f>IFERROR(_xll.qlIndexFixing(Index6M,$H3012,TRUE,_xll.ohTrigger(RecalcTrigger,Trigger6M)),NA())</f>
        <v>2.8073123756738018E-2</v>
      </c>
      <c r="O3012" s="52">
        <f>IFERROR(_xll.qlIndexFixing(ONIndex6M,I3012,TRUE,_xll.ohTrigger(RecalcTrigger,Trigger6M)),NA())</f>
        <v>2.7876477837125435E-2</v>
      </c>
      <c r="P3012" s="52">
        <f>IFERROR(_xll.qlIndexFixing(Index1Y,$H3012,TRUE,_xll.ohTrigger(RecalcTrigger,Trigger1Y)),NA())</f>
        <v>2.9477011526966222E-2</v>
      </c>
      <c r="Q3012" s="52">
        <f>IFERROR(_xll.qlIndexFixing(ONIndex1Y,I3012,TRUE,_xll.ohTrigger(RecalcTrigger,Trigger1Y)),NA())</f>
        <v>2.9044553186050592E-2</v>
      </c>
    </row>
    <row r="3013" spans="2:17" x14ac:dyDescent="0.2">
      <c r="B3013" s="46" t="s">
        <v>51</v>
      </c>
      <c r="D3013" s="49">
        <f>_xll.qlCalendarAdvance(LocalCalendar,$D3012,B3013,"f",FALSE)</f>
        <v>60449</v>
      </c>
      <c r="E3013" s="49">
        <f>_xll.qlInterestRateIndexValueDate(IndexON,D3013)</f>
        <v>60449</v>
      </c>
      <c r="F3013" s="52">
        <f>IFERROR(_xll.qlIndexFixing(IndexON,D3013,TRUE,_xll.ohTrigger(RecalcTrigger,TriggerON)),NA())</f>
        <v>2.5437614180336965E-2</v>
      </c>
      <c r="H3013" s="49">
        <f>_xll.qlCalendarAdvance(IborCalendar,$H3012,B3013,"f",FALSE)</f>
        <v>60434</v>
      </c>
      <c r="I3013" s="49">
        <f>_xll.qlInterestRateIndexValueDate(Index1M,$H3013)</f>
        <v>60436</v>
      </c>
      <c r="J3013" s="52">
        <f>IFERROR(_xll.qlIndexFixing(Index1M,$H3013,TRUE,_xll.ohTrigger(RecalcTrigger,Trigger1M)),NA())</f>
        <v>2.5921541488193034E-2</v>
      </c>
      <c r="K3013" s="52">
        <f>IFERROR(_xll.qlIndexFixing(ONIndex1M,I3013,TRUE,_xll.ohTrigger(RecalcTrigger,Trigger1M)),NA())</f>
        <v>2.5892667011033765E-2</v>
      </c>
      <c r="L3013" s="52">
        <f>IFERROR(_xll.qlIndexFixing(Index3M,H3013,TRUE,_xll.ohTrigger(RecalcTrigger,Trigger3M)),NA())</f>
        <v>2.7125813301856316E-2</v>
      </c>
      <c r="M3013" s="52">
        <f>IFERROR(_xll.qlIndexFixing(ONIndex3M,I3013,TRUE,_xll.ohTrigger(RecalcTrigger,Trigger3M)),NA())</f>
        <v>2.7033253567037008E-2</v>
      </c>
      <c r="N3013" s="52">
        <f>IFERROR(_xll.qlIndexFixing(Index6M,$H3013,TRUE,_xll.ohTrigger(RecalcTrigger,Trigger6M)),NA())</f>
        <v>2.8073071589241903E-2</v>
      </c>
      <c r="O3013" s="52">
        <f>IFERROR(_xll.qlIndexFixing(ONIndex6M,I3013,TRUE,_xll.ohTrigger(RecalcTrigger,Trigger6M)),NA())</f>
        <v>2.7876401940076789E-2</v>
      </c>
      <c r="P3013" s="52">
        <f>IFERROR(_xll.qlIndexFixing(Index1Y,$H3013,TRUE,_xll.ohTrigger(RecalcTrigger,Trigger1Y)),NA())</f>
        <v>2.9477079954377903E-2</v>
      </c>
      <c r="Q3013" s="52">
        <f>IFERROR(_xll.qlIndexFixing(ONIndex1Y,I3013,TRUE,_xll.ohTrigger(RecalcTrigger,Trigger1Y)),NA())</f>
        <v>2.9044596915310805E-2</v>
      </c>
    </row>
    <row r="3014" spans="2:17" x14ac:dyDescent="0.2">
      <c r="B3014" s="46" t="s">
        <v>51</v>
      </c>
      <c r="D3014" s="49">
        <f>_xll.qlCalendarAdvance(LocalCalendar,$D3013,B3014,"f",FALSE)</f>
        <v>60456</v>
      </c>
      <c r="E3014" s="49">
        <f>_xll.qlInterestRateIndexValueDate(IndexON,D3014)</f>
        <v>60456</v>
      </c>
      <c r="F3014" s="52">
        <f>IFERROR(_xll.qlIndexFixing(IndexON,D3014,TRUE,_xll.ohTrigger(RecalcTrigger,TriggerON)),NA())</f>
        <v>2.5437614180336965E-2</v>
      </c>
      <c r="H3014" s="49">
        <f>_xll.qlCalendarAdvance(IborCalendar,$H3013,B3014,"f",FALSE)</f>
        <v>60441</v>
      </c>
      <c r="I3014" s="49">
        <f>_xll.qlInterestRateIndexValueDate(Index1M,$H3014)</f>
        <v>60443</v>
      </c>
      <c r="J3014" s="52">
        <f>IFERROR(_xll.qlIndexFixing(Index1M,$H3014,TRUE,_xll.ohTrigger(RecalcTrigger,Trigger1M)),NA())</f>
        <v>2.5921539841000651E-2</v>
      </c>
      <c r="K3014" s="52">
        <f>IFERROR(_xll.qlIndexFixing(ONIndex1M,I3014,TRUE,_xll.ohTrigger(RecalcTrigger,Trigger1M)),NA())</f>
        <v>2.5892654807115889E-2</v>
      </c>
      <c r="L3014" s="52">
        <f>IFERROR(_xll.qlIndexFixing(Index3M,H3014,TRUE,_xll.ohTrigger(RecalcTrigger,Trigger3M)),NA())</f>
        <v>2.7125812723854323E-2</v>
      </c>
      <c r="M3014" s="52">
        <f>IFERROR(_xll.qlIndexFixing(ONIndex3M,I3014,TRUE,_xll.ohTrigger(RecalcTrigger,Trigger3M)),NA())</f>
        <v>2.7033241311800182E-2</v>
      </c>
      <c r="N3014" s="52">
        <f>IFERROR(_xll.qlIndexFixing(Index6M,$H3014,TRUE,_xll.ohTrigger(RecalcTrigger,Trigger6M)),NA())</f>
        <v>2.8077363889224747E-2</v>
      </c>
      <c r="O3014" s="52">
        <f>IFERROR(_xll.qlIndexFixing(ONIndex6M,I3014,TRUE,_xll.ohTrigger(RecalcTrigger,Trigger6M)),NA())</f>
        <v>2.7876338235595099E-2</v>
      </c>
      <c r="P3014" s="52">
        <f>IFERROR(_xll.qlIndexFixing(Index1Y,$H3014,TRUE,_xll.ohTrigger(RecalcTrigger,Trigger1Y)),NA())</f>
        <v>2.9477148658685458E-2</v>
      </c>
      <c r="Q3014" s="52">
        <f>IFERROR(_xll.qlIndexFixing(ONIndex1Y,I3014,TRUE,_xll.ohTrigger(RecalcTrigger,Trigger1Y)),NA())</f>
        <v>2.9044653900207607E-2</v>
      </c>
    </row>
    <row r="3015" spans="2:17" x14ac:dyDescent="0.2">
      <c r="B3015" s="46" t="s">
        <v>51</v>
      </c>
      <c r="D3015" s="49">
        <f>_xll.qlCalendarAdvance(LocalCalendar,$D3014,B3015,"f",FALSE)</f>
        <v>60463</v>
      </c>
      <c r="E3015" s="49">
        <f>_xll.qlInterestRateIndexValueDate(IndexON,D3015)</f>
        <v>60463</v>
      </c>
      <c r="F3015" s="52">
        <f>IFERROR(_xll.qlIndexFixing(IndexON,D3015,TRUE,_xll.ohTrigger(RecalcTrigger,TriggerON)),NA())</f>
        <v>2.5437614180416901E-2</v>
      </c>
      <c r="H3015" s="49">
        <f>_xll.qlCalendarAdvance(IborCalendar,$H3014,B3015,"f",FALSE)</f>
        <v>60448</v>
      </c>
      <c r="I3015" s="49">
        <f>_xll.qlInterestRateIndexValueDate(Index1M,$H3015)</f>
        <v>60450</v>
      </c>
      <c r="J3015" s="52">
        <f>IFERROR(_xll.qlIndexFixing(Index1M,$H3015,TRUE,_xll.ohTrigger(RecalcTrigger,Trigger1M)),NA())</f>
        <v>2.5921539757792211E-2</v>
      </c>
      <c r="K3015" s="52">
        <f>IFERROR(_xll.qlIndexFixing(ONIndex1M,I3015,TRUE,_xll.ohTrigger(RecalcTrigger,Trigger1M)),NA())</f>
        <v>2.5895446861443627E-2</v>
      </c>
      <c r="L3015" s="52">
        <f>IFERROR(_xll.qlIndexFixing(Index3M,H3015,TRUE,_xll.ohTrigger(RecalcTrigger,Trigger3M)),NA())</f>
        <v>2.7125812694656807E-2</v>
      </c>
      <c r="M3015" s="52">
        <f>IFERROR(_xll.qlIndexFixing(ONIndex3M,I3015,TRUE,_xll.ohTrigger(RecalcTrigger,Trigger3M)),NA())</f>
        <v>2.703628490547727E-2</v>
      </c>
      <c r="N3015" s="52">
        <f>IFERROR(_xll.qlIndexFixing(Index6M,$H3015,TRUE,_xll.ohTrigger(RecalcTrigger,Trigger6M)),NA())</f>
        <v>2.8076226951273577E-2</v>
      </c>
      <c r="O3015" s="52">
        <f>IFERROR(_xll.qlIndexFixing(ONIndex6M,I3015,TRUE,_xll.ohTrigger(RecalcTrigger,Trigger6M)),NA())</f>
        <v>2.7879512205422063E-2</v>
      </c>
      <c r="P3015" s="52">
        <f>IFERROR(_xll.qlIndexFixing(Index1Y,$H3015,TRUE,_xll.ohTrigger(RecalcTrigger,Trigger1Y)),NA())</f>
        <v>2.9477217378900952E-2</v>
      </c>
      <c r="Q3015" s="52">
        <f>IFERROR(_xll.qlIndexFixing(ONIndex1Y,I3015,TRUE,_xll.ohTrigger(RecalcTrigger,Trigger1Y)),NA())</f>
        <v>2.9048252663814722E-2</v>
      </c>
    </row>
    <row r="3016" spans="2:17" x14ac:dyDescent="0.2">
      <c r="B3016" s="46" t="s">
        <v>51</v>
      </c>
      <c r="D3016" s="49">
        <f>_xll.qlCalendarAdvance(LocalCalendar,$D3015,B3016,"f",FALSE)</f>
        <v>60470</v>
      </c>
      <c r="E3016" s="49">
        <f>_xll.qlInterestRateIndexValueDate(IndexON,D3016)</f>
        <v>60470</v>
      </c>
      <c r="F3016" s="52">
        <f>IFERROR(_xll.qlIndexFixing(IndexON,D3016,TRUE,_xll.ohTrigger(RecalcTrigger,TriggerON)),NA())</f>
        <v>2.5437614180416901E-2</v>
      </c>
      <c r="H3016" s="49">
        <f>_xll.qlCalendarAdvance(IborCalendar,$H3015,B3016,"f",FALSE)</f>
        <v>60455</v>
      </c>
      <c r="I3016" s="49">
        <f>_xll.qlInterestRateIndexValueDate(Index1M,$H3016)</f>
        <v>60457</v>
      </c>
      <c r="J3016" s="52">
        <f>IFERROR(_xll.qlIndexFixing(Index1M,$H3016,TRUE,_xll.ohTrigger(RecalcTrigger,Trigger1M)),NA())</f>
        <v>2.5921539757794709E-2</v>
      </c>
      <c r="K3016" s="52">
        <f>IFERROR(_xll.qlIndexFixing(ONIndex1M,I3016,TRUE,_xll.ohTrigger(RecalcTrigger,Trigger1M)),NA())</f>
        <v>2.5892653271304411E-2</v>
      </c>
      <c r="L3016" s="52">
        <f>IFERROR(_xll.qlIndexFixing(Index3M,H3016,TRUE,_xll.ohTrigger(RecalcTrigger,Trigger3M)),NA())</f>
        <v>2.7125812694657678E-2</v>
      </c>
      <c r="M3016" s="52">
        <f>IFERROR(_xll.qlIndexFixing(ONIndex3M,I3016,TRUE,_xll.ohTrigger(RecalcTrigger,Trigger3M)),NA())</f>
        <v>2.7033239769513884E-2</v>
      </c>
      <c r="N3016" s="52">
        <f>IFERROR(_xll.qlIndexFixing(Index6M,$H3016,TRUE,_xll.ohTrigger(RecalcTrigger,Trigger6M)),NA())</f>
        <v>2.8076176120032423E-2</v>
      </c>
      <c r="O3016" s="52">
        <f>IFERROR(_xll.qlIndexFixing(ONIndex6M,I3016,TRUE,_xll.ohTrigger(RecalcTrigger,Trigger6M)),NA())</f>
        <v>2.7876233788024507E-2</v>
      </c>
      <c r="P3016" s="52">
        <f>IFERROR(_xll.qlIndexFixing(Index1Y,$H3016,TRUE,_xll.ohTrigger(RecalcTrigger,Trigger1Y)),NA())</f>
        <v>2.9477285968659919E-2</v>
      </c>
      <c r="Q3016" s="52">
        <f>IFERROR(_xll.qlIndexFixing(ONIndex1Y,I3016,TRUE,_xll.ohTrigger(RecalcTrigger,Trigger1Y)),NA())</f>
        <v>2.9044792562009647E-2</v>
      </c>
    </row>
    <row r="3017" spans="2:17" x14ac:dyDescent="0.2">
      <c r="B3017" s="46" t="s">
        <v>51</v>
      </c>
      <c r="D3017" s="49">
        <f>_xll.qlCalendarAdvance(LocalCalendar,$D3016,B3017,"f",FALSE)</f>
        <v>60477</v>
      </c>
      <c r="E3017" s="49">
        <f>_xll.qlInterestRateIndexValueDate(IndexON,D3017)</f>
        <v>60477</v>
      </c>
      <c r="F3017" s="52">
        <f>IFERROR(_xll.qlIndexFixing(IndexON,D3017,TRUE,_xll.ohTrigger(RecalcTrigger,TriggerON)),NA())</f>
        <v>2.5437614180336965E-2</v>
      </c>
      <c r="H3017" s="49">
        <f>_xll.qlCalendarAdvance(IborCalendar,$H3016,B3017,"f",FALSE)</f>
        <v>60462</v>
      </c>
      <c r="I3017" s="49">
        <f>_xll.qlInterestRateIndexValueDate(Index1M,$H3017)</f>
        <v>60464</v>
      </c>
      <c r="J3017" s="52">
        <f>IFERROR(_xll.qlIndexFixing(Index1M,$H3017,TRUE,_xll.ohTrigger(RecalcTrigger,Trigger1M)),NA())</f>
        <v>2.5921539757794709E-2</v>
      </c>
      <c r="K3017" s="52">
        <f>IFERROR(_xll.qlIndexFixing(ONIndex1M,I3017,TRUE,_xll.ohTrigger(RecalcTrigger,Trigger1M)),NA())</f>
        <v>2.5892653271304411E-2</v>
      </c>
      <c r="L3017" s="52">
        <f>IFERROR(_xll.qlIndexFixing(Index3M,H3017,TRUE,_xll.ohTrigger(RecalcTrigger,Trigger3M)),NA())</f>
        <v>2.7125812694658545E-2</v>
      </c>
      <c r="M3017" s="52">
        <f>IFERROR(_xll.qlIndexFixing(ONIndex3M,I3017,TRUE,_xll.ohTrigger(RecalcTrigger,Trigger3M)),NA())</f>
        <v>2.7033239769513884E-2</v>
      </c>
      <c r="N3017" s="52">
        <f>IFERROR(_xll.qlIndexFixing(Index6M,$H3017,TRUE,_xll.ohTrigger(RecalcTrigger,Trigger6M)),NA())</f>
        <v>2.8077211390880527E-2</v>
      </c>
      <c r="O3017" s="52">
        <f>IFERROR(_xll.qlIndexFixing(ONIndex6M,I3017,TRUE,_xll.ohTrigger(RecalcTrigger,Trigger6M)),NA())</f>
        <v>2.7876182473391964E-2</v>
      </c>
      <c r="P3017" s="52">
        <f>IFERROR(_xll.qlIndexFixing(Index1Y,$H3017,TRUE,_xll.ohTrigger(RecalcTrigger,Trigger1Y)),NA())</f>
        <v>2.9477354419738151E-2</v>
      </c>
      <c r="Q3017" s="52">
        <f>IFERROR(_xll.qlIndexFixing(ONIndex1Y,I3017,TRUE,_xll.ohTrigger(RecalcTrigger,Trigger1Y)),NA())</f>
        <v>2.9044862533558202E-2</v>
      </c>
    </row>
    <row r="3018" spans="2:17" x14ac:dyDescent="0.2">
      <c r="B3018" s="46" t="s">
        <v>51</v>
      </c>
      <c r="D3018" s="49">
        <f>_xll.qlCalendarAdvance(LocalCalendar,$D3017,B3018,"f",FALSE)</f>
        <v>60484</v>
      </c>
      <c r="E3018" s="49">
        <f>_xll.qlInterestRateIndexValueDate(IndexON,D3018)</f>
        <v>60484</v>
      </c>
      <c r="F3018" s="52">
        <f>IFERROR(_xll.qlIndexFixing(IndexON,D3018,TRUE,_xll.ohTrigger(RecalcTrigger,TriggerON)),NA())</f>
        <v>2.5437614180336965E-2</v>
      </c>
      <c r="H3018" s="49">
        <f>_xll.qlCalendarAdvance(IborCalendar,$H3017,B3018,"f",FALSE)</f>
        <v>60469</v>
      </c>
      <c r="I3018" s="49">
        <f>_xll.qlInterestRateIndexValueDate(Index1M,$H3018)</f>
        <v>60471</v>
      </c>
      <c r="J3018" s="52">
        <f>IFERROR(_xll.qlIndexFixing(Index1M,$H3018,TRUE,_xll.ohTrigger(RecalcTrigger,Trigger1M)),NA())</f>
        <v>2.5921539757789713E-2</v>
      </c>
      <c r="K3018" s="52">
        <f>IFERROR(_xll.qlIndexFixing(ONIndex1M,I3018,TRUE,_xll.ohTrigger(RecalcTrigger,Trigger1M)),NA())</f>
        <v>2.5892653271224475E-2</v>
      </c>
      <c r="L3018" s="52">
        <f>IFERROR(_xll.qlIndexFixing(Index3M,H3018,TRUE,_xll.ohTrigger(RecalcTrigger,Trigger3M)),NA())</f>
        <v>2.7125812694657678E-2</v>
      </c>
      <c r="M3018" s="52">
        <f>IFERROR(_xll.qlIndexFixing(ONIndex3M,I3018,TRUE,_xll.ohTrigger(RecalcTrigger,Trigger3M)),NA())</f>
        <v>2.7033239769433948E-2</v>
      </c>
      <c r="N3018" s="52">
        <f>IFERROR(_xll.qlIndexFixing(Index6M,$H3018,TRUE,_xll.ohTrigger(RecalcTrigger,Trigger6M)),NA())</f>
        <v>2.8076074758117433E-2</v>
      </c>
      <c r="O3018" s="52">
        <f>IFERROR(_xll.qlIndexFixing(ONIndex6M,I3018,TRUE,_xll.ohTrigger(RecalcTrigger,Trigger6M)),NA())</f>
        <v>2.7876131257400516E-2</v>
      </c>
      <c r="P3018" s="52">
        <f>IFERROR(_xll.qlIndexFixing(Index1Y,$H3018,TRUE,_xll.ohTrigger(RecalcTrigger,Trigger1Y)),NA())</f>
        <v>2.947742273213564E-2</v>
      </c>
      <c r="Q3018" s="52">
        <f>IFERROR(_xll.qlIndexFixing(ONIndex1Y,I3018,TRUE,_xll.ohTrigger(RecalcTrigger,Trigger1Y)),NA())</f>
        <v>2.9044932370254628E-2</v>
      </c>
    </row>
    <row r="3019" spans="2:17" x14ac:dyDescent="0.2">
      <c r="B3019" s="46" t="s">
        <v>51</v>
      </c>
      <c r="D3019" s="49">
        <f>_xll.qlCalendarAdvance(LocalCalendar,$D3018,B3019,"f",FALSE)</f>
        <v>60491</v>
      </c>
      <c r="E3019" s="49">
        <f>_xll.qlInterestRateIndexValueDate(IndexON,D3019)</f>
        <v>60491</v>
      </c>
      <c r="F3019" s="52">
        <f>IFERROR(_xll.qlIndexFixing(IndexON,D3019,TRUE,_xll.ohTrigger(RecalcTrigger,TriggerON)),NA())</f>
        <v>2.5437614180336965E-2</v>
      </c>
      <c r="H3019" s="49">
        <f>_xll.qlCalendarAdvance(IborCalendar,$H3018,B3019,"f",FALSE)</f>
        <v>60476</v>
      </c>
      <c r="I3019" s="49">
        <f>_xll.qlInterestRateIndexValueDate(Index1M,$H3019)</f>
        <v>60478</v>
      </c>
      <c r="J3019" s="52">
        <f>IFERROR(_xll.qlIndexFixing(Index1M,$H3019,TRUE,_xll.ohTrigger(RecalcTrigger,Trigger1M)),NA())</f>
        <v>2.5918742414244203E-2</v>
      </c>
      <c r="K3019" s="52">
        <f>IFERROR(_xll.qlIndexFixing(ONIndex1M,I3019,TRUE,_xll.ohTrigger(RecalcTrigger,Trigger1M)),NA())</f>
        <v>2.5892653271224475E-2</v>
      </c>
      <c r="L3019" s="52">
        <f>IFERROR(_xll.qlIndexFixing(Index3M,H3019,TRUE,_xll.ohTrigger(RecalcTrigger,Trigger3M)),NA())</f>
        <v>2.7125812694657678E-2</v>
      </c>
      <c r="M3019" s="52">
        <f>IFERROR(_xll.qlIndexFixing(ONIndex3M,I3019,TRUE,_xll.ohTrigger(RecalcTrigger,Trigger3M)),NA())</f>
        <v>2.7033239769513884E-2</v>
      </c>
      <c r="N3019" s="52">
        <f>IFERROR(_xll.qlIndexFixing(Index6M,$H3019,TRUE,_xll.ohTrigger(RecalcTrigger,Trigger6M)),NA())</f>
        <v>2.8072766540913011E-2</v>
      </c>
      <c r="O3019" s="52">
        <f>IFERROR(_xll.qlIndexFixing(ONIndex6M,I3019,TRUE,_xll.ohTrigger(RecalcTrigger,Trigger6M)),NA())</f>
        <v>2.7876080140369908E-2</v>
      </c>
      <c r="P3019" s="52">
        <f>IFERROR(_xll.qlIndexFixing(Index1Y,$H3019,TRUE,_xll.ohTrigger(RecalcTrigger,Trigger1Y)),NA())</f>
        <v>2.9477490905852614E-2</v>
      </c>
      <c r="Q3019" s="52">
        <f>IFERROR(_xll.qlIndexFixing(ONIndex1Y,I3019,TRUE,_xll.ohTrigger(RecalcTrigger,Trigger1Y)),NA())</f>
        <v>2.9045002072338733E-2</v>
      </c>
    </row>
    <row r="3020" spans="2:17" x14ac:dyDescent="0.2">
      <c r="B3020" s="46" t="s">
        <v>51</v>
      </c>
      <c r="D3020" s="49">
        <f>_xll.qlCalendarAdvance(LocalCalendar,$D3019,B3020,"f",FALSE)</f>
        <v>60498</v>
      </c>
      <c r="E3020" s="49">
        <f>_xll.qlInterestRateIndexValueDate(IndexON,D3020)</f>
        <v>60498</v>
      </c>
      <c r="F3020" s="52">
        <f>IFERROR(_xll.qlIndexFixing(IndexON,D3020,TRUE,_xll.ohTrigger(RecalcTrigger,TriggerON)),NA())</f>
        <v>2.5437614180336965E-2</v>
      </c>
      <c r="H3020" s="49">
        <f>_xll.qlCalendarAdvance(IborCalendar,$H3019,B3020,"f",FALSE)</f>
        <v>60483</v>
      </c>
      <c r="I3020" s="49">
        <f>_xll.qlInterestRateIndexValueDate(Index1M,$H3020)</f>
        <v>60485</v>
      </c>
      <c r="J3020" s="52">
        <f>IFERROR(_xll.qlIndexFixing(Index1M,$H3020,TRUE,_xll.ohTrigger(RecalcTrigger,Trigger1M)),NA())</f>
        <v>2.5922472295080663E-2</v>
      </c>
      <c r="K3020" s="52">
        <f>IFERROR(_xll.qlIndexFixing(ONIndex1M,I3020,TRUE,_xll.ohTrigger(RecalcTrigger,Trigger1M)),NA())</f>
        <v>2.5892653271384347E-2</v>
      </c>
      <c r="L3020" s="52">
        <f>IFERROR(_xll.qlIndexFixing(Index3M,H3020,TRUE,_xll.ohTrigger(RecalcTrigger,Trigger3M)),NA())</f>
        <v>2.7125812694657678E-2</v>
      </c>
      <c r="M3020" s="52">
        <f>IFERROR(_xll.qlIndexFixing(ONIndex3M,I3020,TRUE,_xll.ohTrigger(RecalcTrigger,Trigger3M)),NA())</f>
        <v>2.7033239769513884E-2</v>
      </c>
      <c r="N3020" s="52">
        <f>IFERROR(_xll.qlIndexFixing(Index6M,$H3020,TRUE,_xll.ohTrigger(RecalcTrigger,Trigger6M)),NA())</f>
        <v>2.8075973796961869E-2</v>
      </c>
      <c r="O3020" s="52">
        <f>IFERROR(_xll.qlIndexFixing(ONIndex6M,I3020,TRUE,_xll.ohTrigger(RecalcTrigger,Trigger6M)),NA())</f>
        <v>2.7876029122060331E-2</v>
      </c>
      <c r="P3020" s="52">
        <f>IFERROR(_xll.qlIndexFixing(Index1Y,$H3020,TRUE,_xll.ohTrigger(RecalcTrigger,Trigger1Y)),NA())</f>
        <v>2.947755894088885E-2</v>
      </c>
      <c r="Q3020" s="52">
        <f>IFERROR(_xll.qlIndexFixing(ONIndex1Y,I3020,TRUE,_xll.ohTrigger(RecalcTrigger,Trigger1Y)),NA())</f>
        <v>2.9045071639970388E-2</v>
      </c>
    </row>
    <row r="3021" spans="2:17" x14ac:dyDescent="0.2">
      <c r="B3021" s="46" t="s">
        <v>51</v>
      </c>
      <c r="D3021" s="49">
        <f>_xll.qlCalendarAdvance(LocalCalendar,$D3020,B3021,"f",FALSE)</f>
        <v>60505</v>
      </c>
      <c r="E3021" s="49">
        <f>_xll.qlInterestRateIndexValueDate(IndexON,D3021)</f>
        <v>60505</v>
      </c>
      <c r="F3021" s="52">
        <f>IFERROR(_xll.qlIndexFixing(IndexON,D3021,TRUE,_xll.ohTrigger(RecalcTrigger,TriggerON)),NA())</f>
        <v>2.5437614180257029E-2</v>
      </c>
      <c r="H3021" s="49">
        <f>_xll.qlCalendarAdvance(IborCalendar,$H3020,B3021,"f",FALSE)</f>
        <v>60490</v>
      </c>
      <c r="I3021" s="49">
        <f>_xll.qlInterestRateIndexValueDate(Index1M,$H3021)</f>
        <v>60492</v>
      </c>
      <c r="J3021" s="52">
        <f>IFERROR(_xll.qlIndexFixing(Index1M,$H3021,TRUE,_xll.ohTrigger(RecalcTrigger,Trigger1M)),NA())</f>
        <v>2.5921539757792211E-2</v>
      </c>
      <c r="K3021" s="52">
        <f>IFERROR(_xll.qlIndexFixing(ONIndex1M,I3021,TRUE,_xll.ohTrigger(RecalcTrigger,Trigger1M)),NA())</f>
        <v>2.5892653271304411E-2</v>
      </c>
      <c r="L3021" s="52">
        <f>IFERROR(_xll.qlIndexFixing(Index3M,H3021,TRUE,_xll.ohTrigger(RecalcTrigger,Trigger3M)),NA())</f>
        <v>2.7125812694658545E-2</v>
      </c>
      <c r="M3021" s="52">
        <f>IFERROR(_xll.qlIndexFixing(ONIndex3M,I3021,TRUE,_xll.ohTrigger(RecalcTrigger,Trigger3M)),NA())</f>
        <v>2.703323976959382E-2</v>
      </c>
      <c r="N3021" s="52">
        <f>IFERROR(_xll.qlIndexFixing(Index6M,$H3021,TRUE,_xll.ohTrigger(RecalcTrigger,Trigger6M)),NA())</f>
        <v>2.8077009481560888E-2</v>
      </c>
      <c r="O3021" s="52">
        <f>IFERROR(_xll.qlIndexFixing(ONIndex6M,I3021,TRUE,_xll.ohTrigger(RecalcTrigger,Trigger6M)),NA())</f>
        <v>2.7875978202551721E-2</v>
      </c>
      <c r="P3021" s="52">
        <f>IFERROR(_xll.qlIndexFixing(Index1Y,$H3021,TRUE,_xll.ohTrigger(RecalcTrigger,Trigger1Y)),NA())</f>
        <v>2.9477626837244565E-2</v>
      </c>
      <c r="Q3021" s="52">
        <f>IFERROR(_xll.qlIndexFixing(ONIndex1Y,I3021,TRUE,_xll.ohTrigger(RecalcTrigger,Trigger1Y)),NA())</f>
        <v>2.9045141072749914E-2</v>
      </c>
    </row>
    <row r="3022" spans="2:17" x14ac:dyDescent="0.2">
      <c r="B3022" s="46" t="s">
        <v>51</v>
      </c>
      <c r="D3022" s="49">
        <f>_xll.qlCalendarAdvance(LocalCalendar,$D3021,B3022,"f",FALSE)</f>
        <v>60512</v>
      </c>
      <c r="E3022" s="49">
        <f>_xll.qlInterestRateIndexValueDate(IndexON,D3022)</f>
        <v>60512</v>
      </c>
      <c r="F3022" s="52">
        <f>IFERROR(_xll.qlIndexFixing(IndexON,D3022,TRUE,_xll.ohTrigger(RecalcTrigger,TriggerON)),NA())</f>
        <v>2.5437614180336965E-2</v>
      </c>
      <c r="H3022" s="49">
        <f>_xll.qlCalendarAdvance(IborCalendar,$H3021,B3022,"f",FALSE)</f>
        <v>60497</v>
      </c>
      <c r="I3022" s="49">
        <f>_xll.qlInterestRateIndexValueDate(Index1M,$H3022)</f>
        <v>60499</v>
      </c>
      <c r="J3022" s="52">
        <f>IFERROR(_xll.qlIndexFixing(Index1M,$H3022,TRUE,_xll.ohTrigger(RecalcTrigger,Trigger1M)),NA())</f>
        <v>2.5921539757792211E-2</v>
      </c>
      <c r="K3022" s="52">
        <f>IFERROR(_xll.qlIndexFixing(ONIndex1M,I3022,TRUE,_xll.ohTrigger(RecalcTrigger,Trigger1M)),NA())</f>
        <v>2.5892653271224475E-2</v>
      </c>
      <c r="L3022" s="52">
        <f>IFERROR(_xll.qlIndexFixing(Index3M,H3022,TRUE,_xll.ohTrigger(RecalcTrigger,Trigger3M)),NA())</f>
        <v>2.7125812694657678E-2</v>
      </c>
      <c r="M3022" s="52">
        <f>IFERROR(_xll.qlIndexFixing(ONIndex3M,I3022,TRUE,_xll.ohTrigger(RecalcTrigger,Trigger3M)),NA())</f>
        <v>2.7033239769433948E-2</v>
      </c>
      <c r="N3022" s="52">
        <f>IFERROR(_xll.qlIndexFixing(Index6M,$H3022,TRUE,_xll.ohTrigger(RecalcTrigger,Trigger6M)),NA())</f>
        <v>2.8075873236563579E-2</v>
      </c>
      <c r="O3022" s="52">
        <f>IFERROR(_xll.qlIndexFixing(ONIndex6M,I3022,TRUE,_xll.ohTrigger(RecalcTrigger,Trigger6M)),NA())</f>
        <v>2.7875927381684207E-2</v>
      </c>
      <c r="P3022" s="52">
        <f>IFERROR(_xll.qlIndexFixing(Index1Y,$H3022,TRUE,_xll.ohTrigger(RecalcTrigger,Trigger1Y)),NA())</f>
        <v>2.9477694594919106E-2</v>
      </c>
      <c r="Q3022" s="52">
        <f>IFERROR(_xll.qlIndexFixing(ONIndex1Y,I3022,TRUE,_xll.ohTrigger(RecalcTrigger,Trigger1Y)),NA())</f>
        <v>2.9045210370837182E-2</v>
      </c>
    </row>
    <row r="3023" spans="2:17" x14ac:dyDescent="0.2">
      <c r="B3023" s="46" t="s">
        <v>51</v>
      </c>
      <c r="D3023" s="49">
        <f>_xll.qlCalendarAdvance(LocalCalendar,$D3022,B3023,"f",FALSE)</f>
        <v>60519</v>
      </c>
      <c r="E3023" s="49">
        <f>_xll.qlInterestRateIndexValueDate(IndexON,D3023)</f>
        <v>60519</v>
      </c>
      <c r="F3023" s="52">
        <f>IFERROR(_xll.qlIndexFixing(IndexON,D3023,TRUE,_xll.ohTrigger(RecalcTrigger,TriggerON)),NA())</f>
        <v>2.5437614180416901E-2</v>
      </c>
      <c r="H3023" s="49">
        <f>_xll.qlCalendarAdvance(IborCalendar,$H3022,B3023,"f",FALSE)</f>
        <v>60504</v>
      </c>
      <c r="I3023" s="49">
        <f>_xll.qlInterestRateIndexValueDate(Index1M,$H3023)</f>
        <v>60506</v>
      </c>
      <c r="J3023" s="52">
        <f>IFERROR(_xll.qlIndexFixing(Index1M,$H3023,TRUE,_xll.ohTrigger(RecalcTrigger,Trigger1M)),NA())</f>
        <v>2.5921539757794709E-2</v>
      </c>
      <c r="K3023" s="52">
        <f>IFERROR(_xll.qlIndexFixing(ONIndex1M,I3023,TRUE,_xll.ohTrigger(RecalcTrigger,Trigger1M)),NA())</f>
        <v>2.5892653271304411E-2</v>
      </c>
      <c r="L3023" s="52">
        <f>IFERROR(_xll.qlIndexFixing(Index3M,H3023,TRUE,_xll.ohTrigger(RecalcTrigger,Trigger3M)),NA())</f>
        <v>2.7125812694657678E-2</v>
      </c>
      <c r="M3023" s="52">
        <f>IFERROR(_xll.qlIndexFixing(ONIndex3M,I3023,TRUE,_xll.ohTrigger(RecalcTrigger,Trigger3M)),NA())</f>
        <v>2.7033239769513884E-2</v>
      </c>
      <c r="N3023" s="52">
        <f>IFERROR(_xll.qlIndexFixing(Index6M,$H3023,TRUE,_xll.ohTrigger(RecalcTrigger,Trigger6M)),NA())</f>
        <v>2.8072565380972719E-2</v>
      </c>
      <c r="O3023" s="52">
        <f>IFERROR(_xll.qlIndexFixing(ONIndex6M,I3023,TRUE,_xll.ohTrigger(RecalcTrigger,Trigger6M)),NA())</f>
        <v>2.787587665961766E-2</v>
      </c>
      <c r="P3023" s="52">
        <f>IFERROR(_xll.qlIndexFixing(Index1Y,$H3023,TRUE,_xll.ohTrigger(RecalcTrigger,Trigger1Y)),NA())</f>
        <v>2.9477762213912906E-2</v>
      </c>
      <c r="Q3023" s="52">
        <f>IFERROR(_xll.qlIndexFixing(ONIndex1Y,I3023,TRUE,_xll.ohTrigger(RecalcTrigger,Trigger1Y)),NA())</f>
        <v>2.9045279534312129E-2</v>
      </c>
    </row>
    <row r="3024" spans="2:17" x14ac:dyDescent="0.2">
      <c r="B3024" s="46" t="s">
        <v>51</v>
      </c>
      <c r="D3024" s="49">
        <f>_xll.qlCalendarAdvance(LocalCalendar,$D3023,B3024,"f",FALSE)</f>
        <v>60526</v>
      </c>
      <c r="E3024" s="49">
        <f>_xll.qlInterestRateIndexValueDate(IndexON,D3024)</f>
        <v>60526</v>
      </c>
      <c r="F3024" s="52">
        <f>IFERROR(_xll.qlIndexFixing(IndexON,D3024,TRUE,_xll.ohTrigger(RecalcTrigger,TriggerON)),NA())</f>
        <v>2.5437614180336965E-2</v>
      </c>
      <c r="H3024" s="49">
        <f>_xll.qlCalendarAdvance(IborCalendar,$H3023,B3024,"f",FALSE)</f>
        <v>60511</v>
      </c>
      <c r="I3024" s="49">
        <f>_xll.qlInterestRateIndexValueDate(Index1M,$H3024)</f>
        <v>60513</v>
      </c>
      <c r="J3024" s="52">
        <f>IFERROR(_xll.qlIndexFixing(Index1M,$H3024,TRUE,_xll.ohTrigger(RecalcTrigger,Trigger1M)),NA())</f>
        <v>2.5921539757794709E-2</v>
      </c>
      <c r="K3024" s="52">
        <f>IFERROR(_xll.qlIndexFixing(ONIndex1M,I3024,TRUE,_xll.ohTrigger(RecalcTrigger,Trigger1M)),NA())</f>
        <v>2.5892653271304411E-2</v>
      </c>
      <c r="L3024" s="52">
        <f>IFERROR(_xll.qlIndexFixing(Index3M,H3024,TRUE,_xll.ohTrigger(RecalcTrigger,Trigger3M)),NA())</f>
        <v>2.7124793115561121E-2</v>
      </c>
      <c r="M3024" s="52">
        <f>IFERROR(_xll.qlIndexFixing(ONIndex3M,I3024,TRUE,_xll.ohTrigger(RecalcTrigger,Trigger3M)),NA())</f>
        <v>2.7033239769513884E-2</v>
      </c>
      <c r="N3024" s="52">
        <f>IFERROR(_xll.qlIndexFixing(Index6M,$H3024,TRUE,_xll.ohTrigger(RecalcTrigger,Trigger6M)),NA())</f>
        <v>2.8070343799884403E-2</v>
      </c>
      <c r="O3024" s="52">
        <f>IFERROR(_xll.qlIndexFixing(ONIndex6M,I3024,TRUE,_xll.ohTrigger(RecalcTrigger,Trigger6M)),NA())</f>
        <v>2.787582603635208E-2</v>
      </c>
      <c r="P3024" s="52">
        <f>IFERROR(_xll.qlIndexFixing(Index1Y,$H3024,TRUE,_xll.ohTrigger(RecalcTrigger,Trigger1Y)),NA())</f>
        <v>2.9477829694226187E-2</v>
      </c>
      <c r="Q3024" s="52">
        <f>IFERROR(_xll.qlIndexFixing(ONIndex1Y,I3024,TRUE,_xll.ohTrigger(RecalcTrigger,Trigger1Y)),NA())</f>
        <v>2.9045348563094819E-2</v>
      </c>
    </row>
    <row r="3025" spans="2:17" x14ac:dyDescent="0.2">
      <c r="B3025" s="46" t="s">
        <v>51</v>
      </c>
      <c r="D3025" s="49">
        <f>_xll.qlCalendarAdvance(LocalCalendar,$D3024,B3025,"f",FALSE)</f>
        <v>60533</v>
      </c>
      <c r="E3025" s="49">
        <f>_xll.qlInterestRateIndexValueDate(IndexON,D3025)</f>
        <v>60533</v>
      </c>
      <c r="F3025" s="52">
        <f>IFERROR(_xll.qlIndexFixing(IndexON,D3025,TRUE,_xll.ohTrigger(RecalcTrigger,TriggerON)),NA())</f>
        <v>2.5437614180336965E-2</v>
      </c>
      <c r="H3025" s="49">
        <f>_xll.qlCalendarAdvance(IborCalendar,$H3024,B3025,"f",FALSE)</f>
        <v>60518</v>
      </c>
      <c r="I3025" s="49">
        <f>_xll.qlInterestRateIndexValueDate(Index1M,$H3025)</f>
        <v>60520</v>
      </c>
      <c r="J3025" s="52">
        <f>IFERROR(_xll.qlIndexFixing(Index1M,$H3025,TRUE,_xll.ohTrigger(RecalcTrigger,Trigger1M)),NA())</f>
        <v>2.5922472295080663E-2</v>
      </c>
      <c r="K3025" s="52">
        <f>IFERROR(_xll.qlIndexFixing(ONIndex1M,I3025,TRUE,_xll.ohTrigger(RecalcTrigger,Trigger1M)),NA())</f>
        <v>2.5892653271224475E-2</v>
      </c>
      <c r="L3025" s="52">
        <f>IFERROR(_xll.qlIndexFixing(Index3M,H3025,TRUE,_xll.ohTrigger(RecalcTrigger,Trigger3M)),NA())</f>
        <v>2.7124793115560243E-2</v>
      </c>
      <c r="M3025" s="52">
        <f>IFERROR(_xll.qlIndexFixing(ONIndex3M,I3025,TRUE,_xll.ohTrigger(RecalcTrigger,Trigger3M)),NA())</f>
        <v>2.7033239769433948E-2</v>
      </c>
      <c r="N3025" s="52">
        <f>IFERROR(_xll.qlIndexFixing(Index6M,$H3025,TRUE,_xll.ohTrigger(RecalcTrigger,Trigger6M)),NA())</f>
        <v>2.8070293853906001E-2</v>
      </c>
      <c r="O3025" s="52">
        <f>IFERROR(_xll.qlIndexFixing(ONIndex6M,I3025,TRUE,_xll.ohTrigger(RecalcTrigger,Trigger6M)),NA())</f>
        <v>2.7875775511727596E-2</v>
      </c>
      <c r="P3025" s="52">
        <f>IFERROR(_xll.qlIndexFixing(Index1Y,$H3025,TRUE,_xll.ohTrigger(RecalcTrigger,Trigger1Y)),NA())</f>
        <v>2.9477897035858514E-2</v>
      </c>
      <c r="Q3025" s="52">
        <f>IFERROR(_xll.qlIndexFixing(ONIndex1Y,I3025,TRUE,_xll.ohTrigger(RecalcTrigger,Trigger1Y)),NA())</f>
        <v>2.9045417457105316E-2</v>
      </c>
    </row>
    <row r="3026" spans="2:17" x14ac:dyDescent="0.2">
      <c r="B3026" s="46" t="s">
        <v>51</v>
      </c>
      <c r="D3026" s="49">
        <f>_xll.qlCalendarAdvance(LocalCalendar,$D3025,B3026,"f",FALSE)</f>
        <v>60540</v>
      </c>
      <c r="E3026" s="49">
        <f>_xll.qlInterestRateIndexValueDate(IndexON,D3026)</f>
        <v>60540</v>
      </c>
      <c r="F3026" s="52">
        <f>IFERROR(_xll.qlIndexFixing(IndexON,D3026,TRUE,_xll.ohTrigger(RecalcTrigger,TriggerON)),NA())</f>
        <v>2.5437614180416901E-2</v>
      </c>
      <c r="H3026" s="49">
        <f>_xll.qlCalendarAdvance(IborCalendar,$H3025,B3026,"f",FALSE)</f>
        <v>60525</v>
      </c>
      <c r="I3026" s="49">
        <f>_xll.qlInterestRateIndexValueDate(Index1M,$H3026)</f>
        <v>60527</v>
      </c>
      <c r="J3026" s="52">
        <f>IFERROR(_xll.qlIndexFixing(Index1M,$H3026,TRUE,_xll.ohTrigger(RecalcTrigger,Trigger1M)),NA())</f>
        <v>2.5921539757792211E-2</v>
      </c>
      <c r="K3026" s="52">
        <f>IFERROR(_xll.qlIndexFixing(ONIndex1M,I3026,TRUE,_xll.ohTrigger(RecalcTrigger,Trigger1M)),NA())</f>
        <v>2.5892653271224475E-2</v>
      </c>
      <c r="L3026" s="52">
        <f>IFERROR(_xll.qlIndexFixing(Index3M,H3026,TRUE,_xll.ohTrigger(RecalcTrigger,Trigger3M)),NA())</f>
        <v>2.7124793115560243E-2</v>
      </c>
      <c r="M3026" s="52">
        <f>IFERROR(_xll.qlIndexFixing(ONIndex3M,I3026,TRUE,_xll.ohTrigger(RecalcTrigger,Trigger3M)),NA())</f>
        <v>2.7033239769433948E-2</v>
      </c>
      <c r="N3026" s="52">
        <f>IFERROR(_xll.qlIndexFixing(Index6M,$H3026,TRUE,_xll.ohTrigger(RecalcTrigger,Trigger6M)),NA())</f>
        <v>2.8070244008079528E-2</v>
      </c>
      <c r="O3026" s="52">
        <f>IFERROR(_xll.qlIndexFixing(ONIndex6M,I3026,TRUE,_xll.ohTrigger(RecalcTrigger,Trigger6M)),NA())</f>
        <v>2.7875725085984016E-2</v>
      </c>
      <c r="P3026" s="52">
        <f>IFERROR(_xll.qlIndexFixing(Index1Y,$H3026,TRUE,_xll.ohTrigger(RecalcTrigger,Trigger1Y)),NA())</f>
        <v>2.9477964238810102E-2</v>
      </c>
      <c r="Q3026" s="52">
        <f>IFERROR(_xll.qlIndexFixing(ONIndex1Y,I3026,TRUE,_xll.ohTrigger(RecalcTrigger,Trigger1Y)),NA())</f>
        <v>2.9045486216663363E-2</v>
      </c>
    </row>
    <row r="3027" spans="2:17" x14ac:dyDescent="0.2">
      <c r="B3027" s="46" t="s">
        <v>51</v>
      </c>
      <c r="D3027" s="49">
        <f>_xll.qlCalendarAdvance(LocalCalendar,$D3026,B3027,"f",FALSE)</f>
        <v>60547</v>
      </c>
      <c r="E3027" s="49">
        <f>_xll.qlInterestRateIndexValueDate(IndexON,D3027)</f>
        <v>60547</v>
      </c>
      <c r="F3027" s="52">
        <f>IFERROR(_xll.qlIndexFixing(IndexON,D3027,TRUE,_xll.ohTrigger(RecalcTrigger,TriggerON)),NA())</f>
        <v>2.5437614180416901E-2</v>
      </c>
      <c r="H3027" s="49">
        <f>_xll.qlCalendarAdvance(IborCalendar,$H3026,B3027,"f",FALSE)</f>
        <v>60532</v>
      </c>
      <c r="I3027" s="49">
        <f>_xll.qlInterestRateIndexValueDate(Index1M,$H3027)</f>
        <v>60534</v>
      </c>
      <c r="J3027" s="52">
        <f>IFERROR(_xll.qlIndexFixing(Index1M,$H3027,TRUE,_xll.ohTrigger(RecalcTrigger,Trigger1M)),NA())</f>
        <v>2.5921539757792211E-2</v>
      </c>
      <c r="K3027" s="52">
        <f>IFERROR(_xll.qlIndexFixing(ONIndex1M,I3027,TRUE,_xll.ohTrigger(RecalcTrigger,Trigger1M)),NA())</f>
        <v>2.5892653271224475E-2</v>
      </c>
      <c r="L3027" s="52">
        <f>IFERROR(_xll.qlIndexFixing(Index3M,H3027,TRUE,_xll.ohTrigger(RecalcTrigger,Trigger3M)),NA())</f>
        <v>2.7124793115561121E-2</v>
      </c>
      <c r="M3027" s="52">
        <f>IFERROR(_xll.qlIndexFixing(ONIndex3M,I3027,TRUE,_xll.ohTrigger(RecalcTrigger,Trigger3M)),NA())</f>
        <v>2.7033239769513884E-2</v>
      </c>
      <c r="N3027" s="52">
        <f>IFERROR(_xll.qlIndexFixing(Index6M,$H3027,TRUE,_xll.ohTrigger(RecalcTrigger,Trigger6M)),NA())</f>
        <v>2.8070194262403661E-2</v>
      </c>
      <c r="O3027" s="52">
        <f>IFERROR(_xll.qlIndexFixing(ONIndex6M,I3027,TRUE,_xll.ohTrigger(RecalcTrigger,Trigger6M)),NA())</f>
        <v>2.7875674759121338E-2</v>
      </c>
      <c r="P3027" s="52">
        <f>IFERROR(_xll.qlIndexFixing(Index1Y,$H3027,TRUE,_xll.ohTrigger(RecalcTrigger,Trigger1Y)),NA())</f>
        <v>2.9478031303080292E-2</v>
      </c>
      <c r="Q3027" s="52">
        <f>IFERROR(_xll.qlIndexFixing(ONIndex1Y,I3027,TRUE,_xll.ohTrigger(RecalcTrigger,Trigger1Y)),NA())</f>
        <v>2.9045554841449217E-2</v>
      </c>
    </row>
    <row r="3028" spans="2:17" x14ac:dyDescent="0.2">
      <c r="B3028" s="46" t="s">
        <v>51</v>
      </c>
      <c r="D3028" s="49">
        <f>_xll.qlCalendarAdvance(LocalCalendar,$D3027,B3028,"f",FALSE)</f>
        <v>60554</v>
      </c>
      <c r="E3028" s="49">
        <f>_xll.qlInterestRateIndexValueDate(IndexON,D3028)</f>
        <v>60554</v>
      </c>
      <c r="F3028" s="52">
        <f>IFERROR(_xll.qlIndexFixing(IndexON,D3028,TRUE,_xll.ohTrigger(RecalcTrigger,TriggerON)),NA())</f>
        <v>2.5437614180336965E-2</v>
      </c>
      <c r="H3028" s="49">
        <f>_xll.qlCalendarAdvance(IborCalendar,$H3027,B3028,"f",FALSE)</f>
        <v>60539</v>
      </c>
      <c r="I3028" s="49">
        <f>_xll.qlInterestRateIndexValueDate(Index1M,$H3028)</f>
        <v>60541</v>
      </c>
      <c r="J3028" s="52">
        <f>IFERROR(_xll.qlIndexFixing(Index1M,$H3028,TRUE,_xll.ohTrigger(RecalcTrigger,Trigger1M)),NA())</f>
        <v>2.5921539757794709E-2</v>
      </c>
      <c r="K3028" s="52">
        <f>IFERROR(_xll.qlIndexFixing(ONIndex1M,I3028,TRUE,_xll.ohTrigger(RecalcTrigger,Trigger1M)),NA())</f>
        <v>2.5892653271304411E-2</v>
      </c>
      <c r="L3028" s="52">
        <f>IFERROR(_xll.qlIndexFixing(Index3M,H3028,TRUE,_xll.ohTrigger(RecalcTrigger,Trigger3M)),NA())</f>
        <v>2.7128871738383215E-2</v>
      </c>
      <c r="M3028" s="52">
        <f>IFERROR(_xll.qlIndexFixing(ONIndex3M,I3028,TRUE,_xll.ohTrigger(RecalcTrigger,Trigger3M)),NA())</f>
        <v>2.7033239769513884E-2</v>
      </c>
      <c r="N3028" s="52">
        <f>IFERROR(_xll.qlIndexFixing(Index6M,$H3028,TRUE,_xll.ohTrigger(RecalcTrigger,Trigger6M)),NA())</f>
        <v>2.8071230372617235E-2</v>
      </c>
      <c r="O3028" s="52">
        <f>IFERROR(_xll.qlIndexFixing(ONIndex6M,I3028,TRUE,_xll.ohTrigger(RecalcTrigger,Trigger6M)),NA())</f>
        <v>2.787562453081982E-2</v>
      </c>
      <c r="P3028" s="52">
        <f>IFERROR(_xll.qlIndexFixing(Index1Y,$H3028,TRUE,_xll.ohTrigger(RecalcTrigger,Trigger1Y)),NA())</f>
        <v>2.9478098228669748E-2</v>
      </c>
      <c r="Q3028" s="52">
        <f>IFERROR(_xll.qlIndexFixing(ONIndex1Y,I3028,TRUE,_xll.ohTrigger(RecalcTrigger,Trigger1Y)),NA())</f>
        <v>2.9045623331542814E-2</v>
      </c>
    </row>
    <row r="3029" spans="2:17" x14ac:dyDescent="0.2">
      <c r="B3029" s="46" t="s">
        <v>51</v>
      </c>
      <c r="D3029" s="49">
        <f>_xll.qlCalendarAdvance(LocalCalendar,$D3028,B3029,"f",FALSE)</f>
        <v>60561</v>
      </c>
      <c r="E3029" s="49">
        <f>_xll.qlInterestRateIndexValueDate(IndexON,D3029)</f>
        <v>60561</v>
      </c>
      <c r="F3029" s="52">
        <f>IFERROR(_xll.qlIndexFixing(IndexON,D3029,TRUE,_xll.ohTrigger(RecalcTrigger,TriggerON)),NA())</f>
        <v>2.5437614180416901E-2</v>
      </c>
      <c r="H3029" s="49">
        <f>_xll.qlCalendarAdvance(IborCalendar,$H3028,B3029,"f",FALSE)</f>
        <v>60546</v>
      </c>
      <c r="I3029" s="49">
        <f>_xll.qlInterestRateIndexValueDate(Index1M,$H3029)</f>
        <v>60548</v>
      </c>
      <c r="J3029" s="52">
        <f>IFERROR(_xll.qlIndexFixing(Index1M,$H3029,TRUE,_xll.ohTrigger(RecalcTrigger,Trigger1M)),NA())</f>
        <v>2.5921539757792211E-2</v>
      </c>
      <c r="K3029" s="52">
        <f>IFERROR(_xll.qlIndexFixing(ONIndex1M,I3029,TRUE,_xll.ohTrigger(RecalcTrigger,Trigger1M)),NA())</f>
        <v>2.5892653271224475E-2</v>
      </c>
      <c r="L3029" s="52">
        <f>IFERROR(_xll.qlIndexFixing(Index3M,H3029,TRUE,_xll.ohTrigger(RecalcTrigger,Trigger3M)),NA())</f>
        <v>2.7125812694657678E-2</v>
      </c>
      <c r="M3029" s="52">
        <f>IFERROR(_xll.qlIndexFixing(ONIndex3M,I3029,TRUE,_xll.ohTrigger(RecalcTrigger,Trigger3M)),NA())</f>
        <v>2.7033239769513884E-2</v>
      </c>
      <c r="N3029" s="52">
        <f>IFERROR(_xll.qlIndexFixing(Index6M,$H3029,TRUE,_xll.ohTrigger(RecalcTrigger,Trigger6M)),NA())</f>
        <v>2.8071180830559747E-2</v>
      </c>
      <c r="O3029" s="52">
        <f>IFERROR(_xll.qlIndexFixing(ONIndex6M,I3029,TRUE,_xll.ohTrigger(RecalcTrigger,Trigger6M)),NA())</f>
        <v>2.787557440131927E-2</v>
      </c>
      <c r="P3029" s="52">
        <f>IFERROR(_xll.qlIndexFixing(Index1Y,$H3029,TRUE,_xll.ohTrigger(RecalcTrigger,Trigger1Y)),NA())</f>
        <v>2.9478165015578463E-2</v>
      </c>
      <c r="Q3029" s="52">
        <f>IFERROR(_xll.qlIndexFixing(ONIndex1Y,I3029,TRUE,_xll.ohTrigger(RecalcTrigger,Trigger1Y)),NA())</f>
        <v>2.9045691686944153E-2</v>
      </c>
    </row>
    <row r="3030" spans="2:17" x14ac:dyDescent="0.2">
      <c r="B3030" s="46" t="s">
        <v>51</v>
      </c>
      <c r="D3030" s="49">
        <f>_xll.qlCalendarAdvance(LocalCalendar,$D3029,B3030,"f",FALSE)</f>
        <v>60568</v>
      </c>
      <c r="E3030" s="49">
        <f>_xll.qlInterestRateIndexValueDate(IndexON,D3030)</f>
        <v>60568</v>
      </c>
      <c r="F3030" s="52">
        <f>IFERROR(_xll.qlIndexFixing(IndexON,D3030,TRUE,_xll.ohTrigger(RecalcTrigger,TriggerON)),NA())</f>
        <v>2.5437614180416901E-2</v>
      </c>
      <c r="H3030" s="49">
        <f>_xll.qlCalendarAdvance(IborCalendar,$H3029,B3030,"f",FALSE)</f>
        <v>60553</v>
      </c>
      <c r="I3030" s="49">
        <f>_xll.qlInterestRateIndexValueDate(Index1M,$H3030)</f>
        <v>60555</v>
      </c>
      <c r="J3030" s="52">
        <f>IFERROR(_xll.qlIndexFixing(Index1M,$H3030,TRUE,_xll.ohTrigger(RecalcTrigger,Trigger1M)),NA())</f>
        <v>2.5921539757792211E-2</v>
      </c>
      <c r="K3030" s="52">
        <f>IFERROR(_xll.qlIndexFixing(ONIndex1M,I3030,TRUE,_xll.ohTrigger(RecalcTrigger,Trigger1M)),NA())</f>
        <v>2.5892653271224475E-2</v>
      </c>
      <c r="L3030" s="52">
        <f>IFERROR(_xll.qlIndexFixing(Index3M,H3030,TRUE,_xll.ohTrigger(RecalcTrigger,Trigger3M)),NA())</f>
        <v>2.7125812694657678E-2</v>
      </c>
      <c r="M3030" s="52">
        <f>IFERROR(_xll.qlIndexFixing(ONIndex3M,I3030,TRUE,_xll.ohTrigger(RecalcTrigger,Trigger3M)),NA())</f>
        <v>2.7033239769513884E-2</v>
      </c>
      <c r="N3030" s="52">
        <f>IFERROR(_xll.qlIndexFixing(Index6M,$H3030,TRUE,_xll.ohTrigger(RecalcTrigger,Trigger6M)),NA())</f>
        <v>2.8071131388661259E-2</v>
      </c>
      <c r="O3030" s="52">
        <f>IFERROR(_xll.qlIndexFixing(ONIndex6M,I3030,TRUE,_xll.ohTrigger(RecalcTrigger,Trigger6M)),NA())</f>
        <v>2.7875524370619686E-2</v>
      </c>
      <c r="P3030" s="52">
        <f>IFERROR(_xll.qlIndexFixing(Index1Y,$H3030,TRUE,_xll.ohTrigger(RecalcTrigger,Trigger1Y)),NA())</f>
        <v>2.9478231663806222E-2</v>
      </c>
      <c r="Q3030" s="52">
        <f>IFERROR(_xll.qlIndexFixing(ONIndex1Y,I3030,TRUE,_xll.ohTrigger(RecalcTrigger,Trigger1Y)),NA())</f>
        <v>2.9045759907733171E-2</v>
      </c>
    </row>
    <row r="3031" spans="2:17" x14ac:dyDescent="0.2">
      <c r="B3031" s="46" t="s">
        <v>51</v>
      </c>
      <c r="D3031" s="49">
        <f>_xll.qlCalendarAdvance(LocalCalendar,$D3030,B3031,"f",FALSE)</f>
        <v>60575</v>
      </c>
      <c r="E3031" s="49">
        <f>_xll.qlInterestRateIndexValueDate(IndexON,D3031)</f>
        <v>60575</v>
      </c>
      <c r="F3031" s="52">
        <f>IFERROR(_xll.qlIndexFixing(IndexON,D3031,TRUE,_xll.ohTrigger(RecalcTrigger,TriggerON)),NA())</f>
        <v>2.5437614180336965E-2</v>
      </c>
      <c r="H3031" s="49">
        <f>_xll.qlCalendarAdvance(IborCalendar,$H3030,B3031,"f",FALSE)</f>
        <v>60560</v>
      </c>
      <c r="I3031" s="49">
        <f>_xll.qlInterestRateIndexValueDate(Index1M,$H3031)</f>
        <v>60562</v>
      </c>
      <c r="J3031" s="52">
        <f>IFERROR(_xll.qlIndexFixing(Index1M,$H3031,TRUE,_xll.ohTrigger(RecalcTrigger,Trigger1M)),NA())</f>
        <v>2.5921539757794709E-2</v>
      </c>
      <c r="K3031" s="52">
        <f>IFERROR(_xll.qlIndexFixing(ONIndex1M,I3031,TRUE,_xll.ohTrigger(RecalcTrigger,Trigger1M)),NA())</f>
        <v>2.5892653271304411E-2</v>
      </c>
      <c r="L3031" s="52">
        <f>IFERROR(_xll.qlIndexFixing(Index3M,H3031,TRUE,_xll.ohTrigger(RecalcTrigger,Trigger3M)),NA())</f>
        <v>2.7125812694657678E-2</v>
      </c>
      <c r="M3031" s="52">
        <f>IFERROR(_xll.qlIndexFixing(ONIndex3M,I3031,TRUE,_xll.ohTrigger(RecalcTrigger,Trigger3M)),NA())</f>
        <v>2.7033239769513884E-2</v>
      </c>
      <c r="N3031" s="52">
        <f>IFERROR(_xll.qlIndexFixing(Index6M,$H3031,TRUE,_xll.ohTrigger(RecalcTrigger,Trigger6M)),NA())</f>
        <v>2.8071082046920895E-2</v>
      </c>
      <c r="O3031" s="52">
        <f>IFERROR(_xll.qlIndexFixing(ONIndex6M,I3031,TRUE,_xll.ohTrigger(RecalcTrigger,Trigger6M)),NA())</f>
        <v>2.7875474438721071E-2</v>
      </c>
      <c r="P3031" s="52">
        <f>IFERROR(_xll.qlIndexFixing(Index1Y,$H3031,TRUE,_xll.ohTrigger(RecalcTrigger,Trigger1Y)),NA())</f>
        <v>2.9478298173352804E-2</v>
      </c>
      <c r="Q3031" s="52">
        <f>IFERROR(_xll.qlIndexFixing(ONIndex1Y,I3031,TRUE,_xll.ohTrigger(RecalcTrigger,Trigger1Y)),NA())</f>
        <v>2.9045827993829931E-2</v>
      </c>
    </row>
    <row r="3032" spans="2:17" x14ac:dyDescent="0.2">
      <c r="B3032" s="46" t="s">
        <v>51</v>
      </c>
      <c r="D3032" s="49">
        <f>_xll.qlCalendarAdvance(LocalCalendar,$D3031,B3032,"f",FALSE)</f>
        <v>60583</v>
      </c>
      <c r="E3032" s="49">
        <f>_xll.qlInterestRateIndexValueDate(IndexON,D3032)</f>
        <v>60583</v>
      </c>
      <c r="F3032" s="52">
        <f>IFERROR(_xll.qlIndexFixing(IndexON,D3032,TRUE,_xll.ohTrigger(RecalcTrigger,TriggerON)),NA())</f>
        <v>2.5437614180416901E-2</v>
      </c>
      <c r="H3032" s="49">
        <f>_xll.qlCalendarAdvance(IborCalendar,$H3031,B3032,"f",FALSE)</f>
        <v>60567</v>
      </c>
      <c r="I3032" s="49">
        <f>_xll.qlInterestRateIndexValueDate(Index1M,$H3032)</f>
        <v>60569</v>
      </c>
      <c r="J3032" s="52">
        <f>IFERROR(_xll.qlIndexFixing(Index1M,$H3032,TRUE,_xll.ohTrigger(RecalcTrigger,Trigger1M)),NA())</f>
        <v>2.5921539757794709E-2</v>
      </c>
      <c r="K3032" s="52">
        <f>IFERROR(_xll.qlIndexFixing(ONIndex1M,I3032,TRUE,_xll.ohTrigger(RecalcTrigger,Trigger1M)),NA())</f>
        <v>2.5892653271304411E-2</v>
      </c>
      <c r="L3032" s="52">
        <f>IFERROR(_xll.qlIndexFixing(Index3M,H3032,TRUE,_xll.ohTrigger(RecalcTrigger,Trigger3M)),NA())</f>
        <v>2.7125812694657678E-2</v>
      </c>
      <c r="M3032" s="52">
        <f>IFERROR(_xll.qlIndexFixing(ONIndex3M,I3032,TRUE,_xll.ohTrigger(RecalcTrigger,Trigger3M)),NA())</f>
        <v>2.7033239769513884E-2</v>
      </c>
      <c r="N3032" s="52">
        <f>IFERROR(_xll.qlIndexFixing(Index6M,$H3032,TRUE,_xll.ohTrigger(RecalcTrigger,Trigger6M)),NA())</f>
        <v>2.8071032805339974E-2</v>
      </c>
      <c r="O3032" s="52">
        <f>IFERROR(_xll.qlIndexFixing(ONIndex6M,I3032,TRUE,_xll.ohTrigger(RecalcTrigger,Trigger6M)),NA())</f>
        <v>2.787542460546355E-2</v>
      </c>
      <c r="P3032" s="52">
        <f>IFERROR(_xll.qlIndexFixing(Index1Y,$H3032,TRUE,_xll.ohTrigger(RecalcTrigger,Trigger1Y)),NA())</f>
        <v>2.9478364544218431E-2</v>
      </c>
      <c r="Q3032" s="52">
        <f>IFERROR(_xll.qlIndexFixing(ONIndex1Y,I3032,TRUE,_xll.ohTrigger(RecalcTrigger,Trigger1Y)),NA())</f>
        <v>2.9045895945314371E-2</v>
      </c>
    </row>
    <row r="3033" spans="2:17" x14ac:dyDescent="0.2">
      <c r="B3033" s="46" t="s">
        <v>51</v>
      </c>
      <c r="D3033" s="49">
        <f>_xll.qlCalendarAdvance(LocalCalendar,$D3032,B3033,"f",FALSE)</f>
        <v>60590</v>
      </c>
      <c r="E3033" s="49">
        <f>_xll.qlInterestRateIndexValueDate(IndexON,D3033)</f>
        <v>60590</v>
      </c>
      <c r="F3033" s="52">
        <f>IFERROR(_xll.qlIndexFixing(IndexON,D3033,TRUE,_xll.ohTrigger(RecalcTrigger,TriggerON)),NA())</f>
        <v>2.5437614180336965E-2</v>
      </c>
      <c r="H3033" s="49">
        <f>_xll.qlCalendarAdvance(IborCalendar,$H3032,B3033,"f",FALSE)</f>
        <v>60574</v>
      </c>
      <c r="I3033" s="49">
        <f>_xll.qlInterestRateIndexValueDate(Index1M,$H3033)</f>
        <v>60576</v>
      </c>
      <c r="J3033" s="52">
        <f>IFERROR(_xll.qlIndexFixing(Index1M,$H3033,TRUE,_xll.ohTrigger(RecalcTrigger,Trigger1M)),NA())</f>
        <v>2.5921539757792211E-2</v>
      </c>
      <c r="K3033" s="52">
        <f>IFERROR(_xll.qlIndexFixing(ONIndex1M,I3033,TRUE,_xll.ohTrigger(RecalcTrigger,Trigger1M)),NA())</f>
        <v>2.5892653271224475E-2</v>
      </c>
      <c r="L3033" s="52">
        <f>IFERROR(_xll.qlIndexFixing(Index3M,H3033,TRUE,_xll.ohTrigger(RecalcTrigger,Trigger3M)),NA())</f>
        <v>2.7125812694657678E-2</v>
      </c>
      <c r="M3033" s="52">
        <f>IFERROR(_xll.qlIndexFixing(ONIndex3M,I3033,TRUE,_xll.ohTrigger(RecalcTrigger,Trigger3M)),NA())</f>
        <v>2.7033239769433948E-2</v>
      </c>
      <c r="N3033" s="52">
        <f>IFERROR(_xll.qlIndexFixing(Index6M,$H3033,TRUE,_xll.ohTrigger(RecalcTrigger,Trigger6M)),NA())</f>
        <v>2.806989789151031E-2</v>
      </c>
      <c r="O3033" s="52">
        <f>IFERROR(_xll.qlIndexFixing(ONIndex6M,I3033,TRUE,_xll.ohTrigger(RecalcTrigger,Trigger6M)),NA())</f>
        <v>2.7875374871086933E-2</v>
      </c>
      <c r="P3033" s="52">
        <f>IFERROR(_xll.qlIndexFixing(Index1Y,$H3033,TRUE,_xll.ohTrigger(RecalcTrigger,Trigger1Y)),NA())</f>
        <v>2.9478430776402879E-2</v>
      </c>
      <c r="Q3033" s="52">
        <f>IFERROR(_xll.qlIndexFixing(ONIndex1Y,I3033,TRUE,_xll.ohTrigger(RecalcTrigger,Trigger1Y)),NA())</f>
        <v>2.904596376194668E-2</v>
      </c>
    </row>
    <row r="3034" spans="2:17" x14ac:dyDescent="0.2">
      <c r="B3034" s="46" t="s">
        <v>51</v>
      </c>
      <c r="D3034" s="49">
        <f>_xll.qlCalendarAdvance(LocalCalendar,$D3033,B3034,"f",FALSE)</f>
        <v>60598</v>
      </c>
      <c r="E3034" s="49">
        <f>_xll.qlInterestRateIndexValueDate(IndexON,D3034)</f>
        <v>60598</v>
      </c>
      <c r="F3034" s="52">
        <f>IFERROR(_xll.qlIndexFixing(IndexON,D3034,TRUE,_xll.ohTrigger(RecalcTrigger,TriggerON)),NA())</f>
        <v>2.5439411645500343E-2</v>
      </c>
      <c r="H3034" s="49">
        <f>_xll.qlCalendarAdvance(IborCalendar,$H3033,B3034,"f",FALSE)</f>
        <v>60581</v>
      </c>
      <c r="I3034" s="49">
        <f>_xll.qlInterestRateIndexValueDate(Index1M,$H3034)</f>
        <v>60583</v>
      </c>
      <c r="J3034" s="52">
        <f>IFERROR(_xll.qlIndexFixing(Index1M,$H3034,TRUE,_xll.ohTrigger(RecalcTrigger,Trigger1M)),NA())</f>
        <v>2.5921539757794709E-2</v>
      </c>
      <c r="K3034" s="52">
        <f>IFERROR(_xll.qlIndexFixing(ONIndex1M,I3034,TRUE,_xll.ohTrigger(RecalcTrigger,Trigger1M)),NA())</f>
        <v>2.5892653271384347E-2</v>
      </c>
      <c r="L3034" s="52">
        <f>IFERROR(_xll.qlIndexFixing(Index3M,H3034,TRUE,_xll.ohTrigger(RecalcTrigger,Trigger3M)),NA())</f>
        <v>2.7125812694657678E-2</v>
      </c>
      <c r="M3034" s="52">
        <f>IFERROR(_xll.qlIndexFixing(ONIndex3M,I3034,TRUE,_xll.ohTrigger(RecalcTrigger,Trigger3M)),NA())</f>
        <v>2.7033239769513884E-2</v>
      </c>
      <c r="N3034" s="52">
        <f>IFERROR(_xll.qlIndexFixing(Index6M,$H3034,TRUE,_xll.ohTrigger(RecalcTrigger,Trigger6M)),NA())</f>
        <v>2.806984884688957E-2</v>
      </c>
      <c r="O3034" s="52">
        <f>IFERROR(_xll.qlIndexFixing(ONIndex6M,I3034,TRUE,_xll.ohTrigger(RecalcTrigger,Trigger6M)),NA())</f>
        <v>2.7875325235431347E-2</v>
      </c>
      <c r="P3034" s="52">
        <f>IFERROR(_xll.qlIndexFixing(Index1Y,$H3034,TRUE,_xll.ohTrigger(RecalcTrigger,Trigger1Y)),NA())</f>
        <v>2.947849686990615E-2</v>
      </c>
      <c r="Q3034" s="52">
        <f>IFERROR(_xll.qlIndexFixing(ONIndex1Y,I3034,TRUE,_xll.ohTrigger(RecalcTrigger,Trigger1Y)),NA())</f>
        <v>2.9046031444126541E-2</v>
      </c>
    </row>
    <row r="3035" spans="2:17" x14ac:dyDescent="0.2">
      <c r="B3035" s="46" t="s">
        <v>51</v>
      </c>
      <c r="D3035" s="49">
        <f>_xll.qlCalendarAdvance(LocalCalendar,$D3034,B3035,"f",FALSE)</f>
        <v>60605</v>
      </c>
      <c r="E3035" s="49">
        <f>_xll.qlInterestRateIndexValueDate(IndexON,D3035)</f>
        <v>60605</v>
      </c>
      <c r="F3035" s="52">
        <f>IFERROR(_xll.qlIndexFixing(IndexON,D3035,TRUE,_xll.ohTrigger(RecalcTrigger,TriggerON)),NA())</f>
        <v>2.5439411645526988E-2</v>
      </c>
      <c r="H3035" s="49">
        <f>_xll.qlCalendarAdvance(IborCalendar,$H3034,B3035,"f",FALSE)</f>
        <v>60588</v>
      </c>
      <c r="I3035" s="49">
        <f>_xll.qlInterestRateIndexValueDate(Index1M,$H3035)</f>
        <v>60590</v>
      </c>
      <c r="J3035" s="52">
        <f>IFERROR(_xll.qlIndexFixing(Index1M,$H3035,TRUE,_xll.ohTrigger(RecalcTrigger,Trigger1M)),NA())</f>
        <v>2.5921539757794709E-2</v>
      </c>
      <c r="K3035" s="52">
        <f>IFERROR(_xll.qlIndexFixing(ONIndex1M,I3035,TRUE,_xll.ohTrigger(RecalcTrigger,Trigger1M)),NA())</f>
        <v>2.5892653271304411E-2</v>
      </c>
      <c r="L3035" s="52">
        <f>IFERROR(_xll.qlIndexFixing(Index3M,H3035,TRUE,_xll.ohTrigger(RecalcTrigger,Trigger3M)),NA())</f>
        <v>2.7125812694658545E-2</v>
      </c>
      <c r="M3035" s="52">
        <f>IFERROR(_xll.qlIndexFixing(ONIndex3M,I3035,TRUE,_xll.ohTrigger(RecalcTrigger,Trigger3M)),NA())</f>
        <v>2.7033239769513884E-2</v>
      </c>
      <c r="N3035" s="52">
        <f>IFERROR(_xll.qlIndexFixing(Index6M,$H3035,TRUE,_xll.ohTrigger(RecalcTrigger,Trigger6M)),NA())</f>
        <v>2.8069799902418553E-2</v>
      </c>
      <c r="O3035" s="52">
        <f>IFERROR(_xll.qlIndexFixing(ONIndex6M,I3035,TRUE,_xll.ohTrigger(RecalcTrigger,Trigger6M)),NA())</f>
        <v>2.7875275698576729E-2</v>
      </c>
      <c r="P3035" s="52">
        <f>IFERROR(_xll.qlIndexFixing(Index1Y,$H3035,TRUE,_xll.ohTrigger(RecalcTrigger,Trigger1Y)),NA())</f>
        <v>2.9478562824728907E-2</v>
      </c>
      <c r="Q3035" s="52">
        <f>IFERROR(_xll.qlIndexFixing(ONIndex1Y,I3035,TRUE,_xll.ohTrigger(RecalcTrigger,Trigger1Y)),NA())</f>
        <v>2.9046098991534208E-2</v>
      </c>
    </row>
    <row r="3036" spans="2:17" x14ac:dyDescent="0.2">
      <c r="B3036" s="46" t="s">
        <v>51</v>
      </c>
      <c r="D3036" s="49">
        <f>_xll.qlCalendarAdvance(LocalCalendar,$D3035,B3036,"f",FALSE)</f>
        <v>60612</v>
      </c>
      <c r="E3036" s="49">
        <f>_xll.qlInterestRateIndexValueDate(IndexON,D3036)</f>
        <v>60612</v>
      </c>
      <c r="F3036" s="52">
        <f>IFERROR(_xll.qlIndexFixing(IndexON,D3036,TRUE,_xll.ohTrigger(RecalcTrigger,TriggerON)),NA())</f>
        <v>2.5439411645526988E-2</v>
      </c>
      <c r="H3036" s="49">
        <f>_xll.qlCalendarAdvance(IborCalendar,$H3035,B3036,"f",FALSE)</f>
        <v>60595</v>
      </c>
      <c r="I3036" s="49">
        <f>_xll.qlInterestRateIndexValueDate(Index1M,$H3036)</f>
        <v>60598</v>
      </c>
      <c r="J3036" s="52">
        <f>IFERROR(_xll.qlIndexFixing(Index1M,$H3036,TRUE,_xll.ohTrigger(RecalcTrigger,Trigger1M)),NA())</f>
        <v>2.5921539757794709E-2</v>
      </c>
      <c r="K3036" s="52">
        <f>IFERROR(_xll.qlIndexFixing(ONIndex1M,I3036,TRUE,_xll.ohTrigger(RecalcTrigger,Trigger1M)),NA())</f>
        <v>2.5894515620059622E-2</v>
      </c>
      <c r="L3036" s="52">
        <f>IFERROR(_xll.qlIndexFixing(Index3M,H3036,TRUE,_xll.ohTrigger(RecalcTrigger,Trigger3M)),NA())</f>
        <v>2.7124793115561121E-2</v>
      </c>
      <c r="M3036" s="52">
        <f>IFERROR(_xll.qlIndexFixing(ONIndex3M,I3036,TRUE,_xll.ohTrigger(RecalcTrigger,Trigger3M)),NA())</f>
        <v>2.7035269809330131E-2</v>
      </c>
      <c r="N3036" s="52">
        <f>IFERROR(_xll.qlIndexFixing(Index6M,$H3036,TRUE,_xll.ohTrigger(RecalcTrigger,Trigger6M)),NA())</f>
        <v>2.8069744088513895E-2</v>
      </c>
      <c r="O3036" s="52">
        <f>IFERROR(_xll.qlIndexFixing(ONIndex6M,I3036,TRUE,_xll.ohTrigger(RecalcTrigger,Trigger6M)),NA())</f>
        <v>2.787737061940021E-2</v>
      </c>
      <c r="P3036" s="52">
        <f>IFERROR(_xll.qlIndexFixing(Index1Y,$H3036,TRUE,_xll.ohTrigger(RecalcTrigger,Trigger1Y)),NA())</f>
        <v>2.9481037543639951E-2</v>
      </c>
      <c r="Q3036" s="52">
        <f>IFERROR(_xll.qlIndexFixing(ONIndex1Y,I3036,TRUE,_xll.ohTrigger(RecalcTrigger,Trigger1Y)),NA())</f>
        <v>2.9048529260427003E-2</v>
      </c>
    </row>
    <row r="3037" spans="2:17" x14ac:dyDescent="0.2">
      <c r="B3037" s="46" t="s">
        <v>51</v>
      </c>
      <c r="D3037" s="49">
        <f>_xll.qlCalendarAdvance(LocalCalendar,$D3036,B3037,"f",FALSE)</f>
        <v>60619</v>
      </c>
      <c r="E3037" s="49">
        <f>_xll.qlInterestRateIndexValueDate(IndexON,D3037)</f>
        <v>60619</v>
      </c>
      <c r="F3037" s="52">
        <f>IFERROR(_xll.qlIndexFixing(IndexON,D3037,TRUE,_xll.ohTrigger(RecalcTrigger,TriggerON)),NA())</f>
        <v>2.5439411645526988E-2</v>
      </c>
      <c r="H3037" s="49">
        <f>_xll.qlCalendarAdvance(IborCalendar,$H3036,B3037,"f",FALSE)</f>
        <v>60602</v>
      </c>
      <c r="I3037" s="49">
        <f>_xll.qlInterestRateIndexValueDate(Index1M,$H3037)</f>
        <v>60604</v>
      </c>
      <c r="J3037" s="52">
        <f>IFERROR(_xll.qlIndexFixing(Index1M,$H3037,TRUE,_xll.ohTrigger(RecalcTrigger,Trigger1M)),NA())</f>
        <v>2.5921539757789713E-2</v>
      </c>
      <c r="K3037" s="52">
        <f>IFERROR(_xll.qlIndexFixing(ONIndex1M,I3037,TRUE,_xll.ohTrigger(RecalcTrigger,Trigger1M)),NA())</f>
        <v>2.5892653271224475E-2</v>
      </c>
      <c r="L3037" s="52">
        <f>IFERROR(_xll.qlIndexFixing(Index3M,H3037,TRUE,_xll.ohTrigger(RecalcTrigger,Trigger3M)),NA())</f>
        <v>2.7123773587531375E-2</v>
      </c>
      <c r="M3037" s="52">
        <f>IFERROR(_xll.qlIndexFixing(ONIndex3M,I3037,TRUE,_xll.ohTrigger(RecalcTrigger,Trigger3M)),NA())</f>
        <v>2.7033239769513884E-2</v>
      </c>
      <c r="N3037" s="52">
        <f>IFERROR(_xll.qlIndexFixing(Index6M,$H3037,TRUE,_xll.ohTrigger(RecalcTrigger,Trigger6M)),NA())</f>
        <v>2.8070788099808092E-2</v>
      </c>
      <c r="O3037" s="52">
        <f>IFERROR(_xll.qlIndexFixing(ONIndex6M,I3037,TRUE,_xll.ohTrigger(RecalcTrigger,Trigger6M)),NA())</f>
        <v>2.7875176921110523E-2</v>
      </c>
      <c r="P3037" s="52">
        <f>IFERROR(_xll.qlIndexFixing(Index1Y,$H3037,TRUE,_xll.ohTrigger(RecalcTrigger,Trigger1Y)),NA())</f>
        <v>2.9478694318329789E-2</v>
      </c>
      <c r="Q3037" s="52">
        <f>IFERROR(_xll.qlIndexFixing(ONIndex1Y,I3037,TRUE,_xll.ohTrigger(RecalcTrigger,Trigger1Y)),NA())</f>
        <v>2.9046233682192835E-2</v>
      </c>
    </row>
    <row r="3038" spans="2:17" x14ac:dyDescent="0.2">
      <c r="B3038" s="46" t="s">
        <v>51</v>
      </c>
      <c r="D3038" s="49">
        <f>_xll.qlCalendarAdvance(LocalCalendar,$D3037,B3038,"f",FALSE)</f>
        <v>60629</v>
      </c>
      <c r="E3038" s="49">
        <f>_xll.qlInterestRateIndexValueDate(IndexON,D3038)</f>
        <v>60629</v>
      </c>
      <c r="F3038" s="52">
        <f>IFERROR(_xll.qlIndexFixing(IndexON,D3038,TRUE,_xll.ohTrigger(RecalcTrigger,TriggerON)),NA())</f>
        <v>2.5437614180336965E-2</v>
      </c>
      <c r="H3038" s="49">
        <f>_xll.qlCalendarAdvance(IborCalendar,$H3037,B3038,"f",FALSE)</f>
        <v>60609</v>
      </c>
      <c r="I3038" s="49">
        <f>_xll.qlInterestRateIndexValueDate(Index1M,$H3038)</f>
        <v>60611</v>
      </c>
      <c r="J3038" s="52">
        <f>IFERROR(_xll.qlIndexFixing(Index1M,$H3038,TRUE,_xll.ohTrigger(RecalcTrigger,Trigger1M)),NA())</f>
        <v>2.5921539757794709E-2</v>
      </c>
      <c r="K3038" s="52">
        <f>IFERROR(_xll.qlIndexFixing(ONIndex1M,I3038,TRUE,_xll.ohTrigger(RecalcTrigger,Trigger1M)),NA())</f>
        <v>2.5892653271304411E-2</v>
      </c>
      <c r="L3038" s="52">
        <f>IFERROR(_xll.qlIndexFixing(Index3M,H3038,TRUE,_xll.ohTrigger(RecalcTrigger,Trigger3M)),NA())</f>
        <v>2.7123773587531375E-2</v>
      </c>
      <c r="M3038" s="52">
        <f>IFERROR(_xll.qlIndexFixing(ONIndex3M,I3038,TRUE,_xll.ohTrigger(RecalcTrigger,Trigger3M)),NA())</f>
        <v>2.7033239769513884E-2</v>
      </c>
      <c r="N3038" s="52">
        <f>IFERROR(_xll.qlIndexFixing(Index6M,$H3038,TRUE,_xll.ohTrigger(RecalcTrigger,Trigger6M)),NA())</f>
        <v>2.8070739459176351E-2</v>
      </c>
      <c r="O3038" s="52">
        <f>IFERROR(_xll.qlIndexFixing(ONIndex6M,I3038,TRUE,_xll.ohTrigger(RecalcTrigger,Trigger6M)),NA())</f>
        <v>2.7875127680578871E-2</v>
      </c>
      <c r="P3038" s="52">
        <f>IFERROR(_xll.qlIndexFixing(Index1Y,$H3038,TRUE,_xll.ohTrigger(RecalcTrigger,Trigger1Y)),NA())</f>
        <v>2.947875985710836E-2</v>
      </c>
      <c r="Q3038" s="52">
        <f>IFERROR(_xll.qlIndexFixing(ONIndex1Y,I3038,TRUE,_xll.ohTrigger(RecalcTrigger,Trigger1Y)),NA())</f>
        <v>2.9046300825683602E-2</v>
      </c>
    </row>
    <row r="3039" spans="2:17" x14ac:dyDescent="0.2">
      <c r="B3039" s="46" t="s">
        <v>51</v>
      </c>
      <c r="D3039" s="49">
        <f>_xll.qlCalendarAdvance(LocalCalendar,$D3038,B3039,"f",FALSE)</f>
        <v>60636</v>
      </c>
      <c r="E3039" s="49">
        <f>_xll.qlInterestRateIndexValueDate(IndexON,D3039)</f>
        <v>60636</v>
      </c>
      <c r="F3039" s="52">
        <f>IFERROR(_xll.qlIndexFixing(IndexON,D3039,TRUE,_xll.ohTrigger(RecalcTrigger,TriggerON)),NA())</f>
        <v>2.5437614180336965E-2</v>
      </c>
      <c r="H3039" s="49">
        <f>_xll.qlCalendarAdvance(IborCalendar,$H3038,B3039,"f",FALSE)</f>
        <v>60616</v>
      </c>
      <c r="I3039" s="49">
        <f>_xll.qlInterestRateIndexValueDate(Index1M,$H3039)</f>
        <v>60618</v>
      </c>
      <c r="J3039" s="52">
        <f>IFERROR(_xll.qlIndexFixing(Index1M,$H3039,TRUE,_xll.ohTrigger(RecalcTrigger,Trigger1M)),NA())</f>
        <v>2.5922472295083085E-2</v>
      </c>
      <c r="K3039" s="52">
        <f>IFERROR(_xll.qlIndexFixing(ONIndex1M,I3039,TRUE,_xll.ohTrigger(RecalcTrigger,Trigger1M)),NA())</f>
        <v>2.5892653271304411E-2</v>
      </c>
      <c r="L3039" s="52">
        <f>IFERROR(_xll.qlIndexFixing(Index3M,H3039,TRUE,_xll.ohTrigger(RecalcTrigger,Trigger3M)),NA())</f>
        <v>2.7123773587531375E-2</v>
      </c>
      <c r="M3039" s="52">
        <f>IFERROR(_xll.qlIndexFixing(ONIndex3M,I3039,TRUE,_xll.ohTrigger(RecalcTrigger,Trigger3M)),NA())</f>
        <v>2.7033239769513884E-2</v>
      </c>
      <c r="N3039" s="52">
        <f>IFERROR(_xll.qlIndexFixing(Index6M,$H3039,TRUE,_xll.ohTrigger(RecalcTrigger,Trigger6M)),NA())</f>
        <v>2.8070690918704049E-2</v>
      </c>
      <c r="O3039" s="52">
        <f>IFERROR(_xll.qlIndexFixing(ONIndex6M,I3039,TRUE,_xll.ohTrigger(RecalcTrigger,Trigger6M)),NA())</f>
        <v>2.7875078538688314E-2</v>
      </c>
      <c r="P3039" s="52">
        <f>IFERROR(_xll.qlIndexFixing(Index1Y,$H3039,TRUE,_xll.ohTrigger(RecalcTrigger,Trigger1Y)),NA())</f>
        <v>2.9478825257206191E-2</v>
      </c>
      <c r="Q3039" s="52">
        <f>IFERROR(_xll.qlIndexFixing(ONIndex1Y,I3039,TRUE,_xll.ohTrigger(RecalcTrigger,Trigger1Y)),NA())</f>
        <v>2.9046367834402176E-2</v>
      </c>
    </row>
    <row r="3040" spans="2:17" x14ac:dyDescent="0.2">
      <c r="B3040" s="46" t="s">
        <v>51</v>
      </c>
      <c r="D3040" s="49">
        <f>_xll.qlCalendarAdvance(LocalCalendar,$D3039,B3040,"f",FALSE)</f>
        <v>60643</v>
      </c>
      <c r="E3040" s="49">
        <f>_xll.qlInterestRateIndexValueDate(IndexON,D3040)</f>
        <v>60643</v>
      </c>
      <c r="F3040" s="52">
        <f>IFERROR(_xll.qlIndexFixing(IndexON,D3040,TRUE,_xll.ohTrigger(RecalcTrigger,TriggerON)),NA())</f>
        <v>2.5437614180416901E-2</v>
      </c>
      <c r="H3040" s="49">
        <f>_xll.qlCalendarAdvance(IborCalendar,$H3039,B3040,"f",FALSE)</f>
        <v>60623</v>
      </c>
      <c r="I3040" s="49">
        <f>_xll.qlInterestRateIndexValueDate(Index1M,$H3040)</f>
        <v>60625</v>
      </c>
      <c r="J3040" s="52">
        <f>IFERROR(_xll.qlIndexFixing(Index1M,$H3040,TRUE,_xll.ohTrigger(RecalcTrigger,Trigger1M)),NA())</f>
        <v>2.5921539757792211E-2</v>
      </c>
      <c r="K3040" s="52">
        <f>IFERROR(_xll.qlIndexFixing(ONIndex1M,I3040,TRUE,_xll.ohTrigger(RecalcTrigger,Trigger1M)),NA())</f>
        <v>2.5896378147471921E-2</v>
      </c>
      <c r="L3040" s="52">
        <f>IFERROR(_xll.qlIndexFixing(Index3M,H3040,TRUE,_xll.ohTrigger(RecalcTrigger,Trigger3M)),NA())</f>
        <v>2.7123773587531375E-2</v>
      </c>
      <c r="M3040" s="52">
        <f>IFERROR(_xll.qlIndexFixing(ONIndex3M,I3040,TRUE,_xll.ohTrigger(RecalcTrigger,Trigger3M)),NA())</f>
        <v>2.7037300052455748E-2</v>
      </c>
      <c r="N3040" s="52">
        <f>IFERROR(_xll.qlIndexFixing(Index6M,$H3040,TRUE,_xll.ohTrigger(RecalcTrigger,Trigger6M)),NA())</f>
        <v>2.8070642478389432E-2</v>
      </c>
      <c r="O3040" s="52">
        <f>IFERROR(_xll.qlIndexFixing(ONIndex6M,I3040,TRUE,_xll.ohTrigger(RecalcTrigger,Trigger6M)),NA())</f>
        <v>2.7879332595986739E-2</v>
      </c>
      <c r="P3040" s="52">
        <f>IFERROR(_xll.qlIndexFixing(Index1Y,$H3040,TRUE,_xll.ohTrigger(RecalcTrigger,Trigger1Y)),NA())</f>
        <v>2.9484889690726036E-2</v>
      </c>
      <c r="Q3040" s="52">
        <f>IFERROR(_xll.qlIndexFixing(ONIndex1Y,I3040,TRUE,_xll.ohTrigger(RecalcTrigger,Trigger1Y)),NA())</f>
        <v>2.9051141368642064E-2</v>
      </c>
    </row>
    <row r="3041" spans="2:17" x14ac:dyDescent="0.2">
      <c r="B3041" s="46" t="s">
        <v>51</v>
      </c>
      <c r="D3041" s="49">
        <f>_xll.qlCalendarAdvance(LocalCalendar,$D3040,B3041,"f",FALSE)</f>
        <v>60651</v>
      </c>
      <c r="E3041" s="49">
        <f>_xll.qlInterestRateIndexValueDate(IndexON,D3041)</f>
        <v>60651</v>
      </c>
      <c r="F3041" s="52">
        <f>IFERROR(_xll.qlIndexFixing(IndexON,D3041,TRUE,_xll.ohTrigger(RecalcTrigger,TriggerON)),NA())</f>
        <v>2.5437614180416901E-2</v>
      </c>
      <c r="H3041" s="49">
        <f>_xll.qlCalendarAdvance(IborCalendar,$H3040,B3041,"f",FALSE)</f>
        <v>60630</v>
      </c>
      <c r="I3041" s="49">
        <f>_xll.qlInterestRateIndexValueDate(Index1M,$H3041)</f>
        <v>60632</v>
      </c>
      <c r="J3041" s="52">
        <f>IFERROR(_xll.qlIndexFixing(Index1M,$H3041,TRUE,_xll.ohTrigger(RecalcTrigger,Trigger1M)),NA())</f>
        <v>2.5918742414246958E-2</v>
      </c>
      <c r="K3041" s="52">
        <f>IFERROR(_xll.qlIndexFixing(ONIndex1M,I3041,TRUE,_xll.ohTrigger(RecalcTrigger,Trigger1M)),NA())</f>
        <v>2.5895446861443627E-2</v>
      </c>
      <c r="L3041" s="52">
        <f>IFERROR(_xll.qlIndexFixing(Index3M,H3041,TRUE,_xll.ohTrigger(RecalcTrigger,Trigger3M)),NA())</f>
        <v>2.7123773587530486E-2</v>
      </c>
      <c r="M3041" s="52">
        <f>IFERROR(_xll.qlIndexFixing(ONIndex3M,I3041,TRUE,_xll.ohTrigger(RecalcTrigger,Trigger3M)),NA())</f>
        <v>2.703628490547727E-2</v>
      </c>
      <c r="N3041" s="52">
        <f>IFERROR(_xll.qlIndexFixing(Index6M,$H3041,TRUE,_xll.ohTrigger(RecalcTrigger,Trigger6M)),NA())</f>
        <v>2.8069508338756499E-2</v>
      </c>
      <c r="O3041" s="52">
        <f>IFERROR(_xll.qlIndexFixing(ONIndex6M,I3041,TRUE,_xll.ohTrigger(RecalcTrigger,Trigger6M)),NA())</f>
        <v>2.7878207802616295E-2</v>
      </c>
      <c r="P3041" s="52">
        <f>IFERROR(_xll.qlIndexFixing(Index1Y,$H3041,TRUE,_xll.ohTrigger(RecalcTrigger,Trigger1Y)),NA())</f>
        <v>2.9477756004313072E-2</v>
      </c>
      <c r="Q3041" s="52">
        <f>IFERROR(_xll.qlIndexFixing(ONIndex1Y,I3041,TRUE,_xll.ohTrigger(RecalcTrigger,Trigger1Y)),NA())</f>
        <v>2.9050031335904336E-2</v>
      </c>
    </row>
    <row r="3042" spans="2:17" x14ac:dyDescent="0.2">
      <c r="B3042" s="46" t="s">
        <v>51</v>
      </c>
      <c r="D3042" s="49">
        <f>_xll.qlCalendarAdvance(LocalCalendar,$D3041,B3042,"f",FALSE)</f>
        <v>60658</v>
      </c>
      <c r="E3042" s="49">
        <f>_xll.qlInterestRateIndexValueDate(IndexON,D3042)</f>
        <v>60658</v>
      </c>
      <c r="F3042" s="52">
        <f>IFERROR(_xll.qlIndexFixing(IndexON,D3042,TRUE,_xll.ohTrigger(RecalcTrigger,TriggerON)),NA())</f>
        <v>2.5437614180416901E-2</v>
      </c>
      <c r="H3042" s="49">
        <f>_xll.qlCalendarAdvance(IborCalendar,$H3041,B3042,"f",FALSE)</f>
        <v>60637</v>
      </c>
      <c r="I3042" s="49">
        <f>_xll.qlInterestRateIndexValueDate(Index1M,$H3042)</f>
        <v>60639</v>
      </c>
      <c r="J3042" s="52">
        <f>IFERROR(_xll.qlIndexFixing(Index1M,$H3042,TRUE,_xll.ohTrigger(RecalcTrigger,Trigger1M)),NA())</f>
        <v>2.5921539757794709E-2</v>
      </c>
      <c r="K3042" s="52">
        <f>IFERROR(_xll.qlIndexFixing(ONIndex1M,I3042,TRUE,_xll.ohTrigger(RecalcTrigger,Trigger1M)),NA())</f>
        <v>2.5892653271304411E-2</v>
      </c>
      <c r="L3042" s="52">
        <f>IFERROR(_xll.qlIndexFixing(Index3M,H3042,TRUE,_xll.ohTrigger(RecalcTrigger,Trigger3M)),NA())</f>
        <v>2.7123773587531375E-2</v>
      </c>
      <c r="M3042" s="52">
        <f>IFERROR(_xll.qlIndexFixing(ONIndex3M,I3042,TRUE,_xll.ohTrigger(RecalcTrigger,Trigger3M)),NA())</f>
        <v>2.7033239769513884E-2</v>
      </c>
      <c r="N3042" s="52">
        <f>IFERROR(_xll.qlIndexFixing(Index6M,$H3042,TRUE,_xll.ohTrigger(RecalcTrigger,Trigger6M)),NA())</f>
        <v>2.8069460095340164E-2</v>
      </c>
      <c r="O3042" s="52">
        <f>IFERROR(_xll.qlIndexFixing(ONIndex6M,I3042,TRUE,_xll.ohTrigger(RecalcTrigger,Trigger6M)),NA())</f>
        <v>2.7874931705822448E-2</v>
      </c>
      <c r="P3042" s="52">
        <f>IFERROR(_xll.qlIndexFixing(Index1Y,$H3042,TRUE,_xll.ohTrigger(RecalcTrigger,Trigger1Y)),NA())</f>
        <v>2.9479020625410871E-2</v>
      </c>
      <c r="Q3042" s="52">
        <f>IFERROR(_xll.qlIndexFixing(ONIndex1Y,I3042,TRUE,_xll.ohTrigger(RecalcTrigger,Trigger1Y)),NA())</f>
        <v>2.904656805248429E-2</v>
      </c>
    </row>
    <row r="3043" spans="2:17" x14ac:dyDescent="0.2">
      <c r="B3043" s="46" t="s">
        <v>51</v>
      </c>
      <c r="D3043" s="49">
        <f>_xll.qlCalendarAdvance(LocalCalendar,$D3042,B3043,"f",FALSE)</f>
        <v>60665</v>
      </c>
      <c r="E3043" s="49">
        <f>_xll.qlInterestRateIndexValueDate(IndexON,D3043)</f>
        <v>60665</v>
      </c>
      <c r="F3043" s="52">
        <f>IFERROR(_xll.qlIndexFixing(IndexON,D3043,TRUE,_xll.ohTrigger(RecalcTrigger,TriggerON)),NA())</f>
        <v>2.5437614180336965E-2</v>
      </c>
      <c r="H3043" s="49">
        <f>_xll.qlCalendarAdvance(IborCalendar,$H3042,B3043,"f",FALSE)</f>
        <v>60644</v>
      </c>
      <c r="I3043" s="49">
        <f>_xll.qlInterestRateIndexValueDate(Index1M,$H3043)</f>
        <v>60646</v>
      </c>
      <c r="J3043" s="52">
        <f>IFERROR(_xll.qlIndexFixing(Index1M,$H3043,TRUE,_xll.ohTrigger(RecalcTrigger,Trigger1M)),NA())</f>
        <v>2.5922472295080663E-2</v>
      </c>
      <c r="K3043" s="52">
        <f>IFERROR(_xll.qlIndexFixing(ONIndex1M,I3043,TRUE,_xll.ohTrigger(RecalcTrigger,Trigger1M)),NA())</f>
        <v>2.5892653271224475E-2</v>
      </c>
      <c r="L3043" s="52">
        <f>IFERROR(_xll.qlIndexFixing(Index3M,H3043,TRUE,_xll.ohTrigger(RecalcTrigger,Trigger3M)),NA())</f>
        <v>2.7123773587531375E-2</v>
      </c>
      <c r="M3043" s="52">
        <f>IFERROR(_xll.qlIndexFixing(ONIndex3M,I3043,TRUE,_xll.ohTrigger(RecalcTrigger,Trigger3M)),NA())</f>
        <v>2.7033239769433948E-2</v>
      </c>
      <c r="N3043" s="52">
        <f>IFERROR(_xll.qlIndexFixing(Index6M,$H3043,TRUE,_xll.ohTrigger(RecalcTrigger,Trigger6M)),NA())</f>
        <v>2.8069411952073995E-2</v>
      </c>
      <c r="O3043" s="52">
        <f>IFERROR(_xll.qlIndexFixing(ONIndex6M,I3043,TRUE,_xll.ohTrigger(RecalcTrigger,Trigger6M)),NA())</f>
        <v>2.7874882958975888E-2</v>
      </c>
      <c r="P3043" s="52">
        <f>IFERROR(_xll.qlIndexFixing(Index1Y,$H3043,TRUE,_xll.ohTrigger(RecalcTrigger,Trigger1Y)),NA())</f>
        <v>2.9479085470782904E-2</v>
      </c>
      <c r="Q3043" s="52">
        <f>IFERROR(_xll.qlIndexFixing(ONIndex1Y,I3043,TRUE,_xll.ohTrigger(RecalcTrigger,Trigger1Y)),NA())</f>
        <v>2.9046634522433834E-2</v>
      </c>
    </row>
    <row r="3044" spans="2:17" x14ac:dyDescent="0.2">
      <c r="B3044" s="46" t="s">
        <v>51</v>
      </c>
      <c r="D3044" s="49">
        <f>_xll.qlCalendarAdvance(LocalCalendar,$D3043,B3044,"f",FALSE)</f>
        <v>60672</v>
      </c>
      <c r="E3044" s="49">
        <f>_xll.qlInterestRateIndexValueDate(IndexON,D3044)</f>
        <v>60672</v>
      </c>
      <c r="F3044" s="52">
        <f>IFERROR(_xll.qlIndexFixing(IndexON,D3044,TRUE,_xll.ohTrigger(RecalcTrigger,TriggerON)),NA())</f>
        <v>2.5437614180336965E-2</v>
      </c>
      <c r="H3044" s="49">
        <f>_xll.qlCalendarAdvance(IborCalendar,$H3043,B3044,"f",FALSE)</f>
        <v>60651</v>
      </c>
      <c r="I3044" s="49">
        <f>_xll.qlInterestRateIndexValueDate(Index1M,$H3044)</f>
        <v>60653</v>
      </c>
      <c r="J3044" s="52">
        <f>IFERROR(_xll.qlIndexFixing(Index1M,$H3044,TRUE,_xll.ohTrigger(RecalcTrigger,Trigger1M)),NA())</f>
        <v>2.5921539757792211E-2</v>
      </c>
      <c r="K3044" s="52">
        <f>IFERROR(_xll.qlIndexFixing(ONIndex1M,I3044,TRUE,_xll.ohTrigger(RecalcTrigger,Trigger1M)),NA())</f>
        <v>2.5892653271304411E-2</v>
      </c>
      <c r="L3044" s="52">
        <f>IFERROR(_xll.qlIndexFixing(Index3M,H3044,TRUE,_xll.ohTrigger(RecalcTrigger,Trigger3M)),NA())</f>
        <v>2.7123773587531375E-2</v>
      </c>
      <c r="M3044" s="52">
        <f>IFERROR(_xll.qlIndexFixing(ONIndex3M,I3044,TRUE,_xll.ohTrigger(RecalcTrigger,Trigger3M)),NA())</f>
        <v>2.7033239769433948E-2</v>
      </c>
      <c r="N3044" s="52">
        <f>IFERROR(_xll.qlIndexFixing(Index6M,$H3044,TRUE,_xll.ohTrigger(RecalcTrigger,Trigger6M)),NA())</f>
        <v>2.8069363908958433E-2</v>
      </c>
      <c r="O3044" s="52">
        <f>IFERROR(_xll.qlIndexFixing(ONIndex6M,I3044,TRUE,_xll.ohTrigger(RecalcTrigger,Trigger6M)),NA())</f>
        <v>2.787483431085036E-2</v>
      </c>
      <c r="P3044" s="52">
        <f>IFERROR(_xll.qlIndexFixing(Index1Y,$H3044,TRUE,_xll.ohTrigger(RecalcTrigger,Trigger1Y)),NA())</f>
        <v>2.9479150177474194E-2</v>
      </c>
      <c r="Q3044" s="52">
        <f>IFERROR(_xll.qlIndexFixing(ONIndex1Y,I3044,TRUE,_xll.ohTrigger(RecalcTrigger,Trigger1Y)),NA())</f>
        <v>2.9046700857850993E-2</v>
      </c>
    </row>
    <row r="3045" spans="2:17" x14ac:dyDescent="0.2">
      <c r="B3045" s="46" t="s">
        <v>51</v>
      </c>
      <c r="D3045" s="49">
        <f>_xll.qlCalendarAdvance(LocalCalendar,$D3044,B3045,"f",FALSE)</f>
        <v>60679</v>
      </c>
      <c r="E3045" s="49">
        <f>_xll.qlInterestRateIndexValueDate(IndexON,D3045)</f>
        <v>60679</v>
      </c>
      <c r="F3045" s="52">
        <f>IFERROR(_xll.qlIndexFixing(IndexON,D3045,TRUE,_xll.ohTrigger(RecalcTrigger,TriggerON)),NA())</f>
        <v>2.5437614180416901E-2</v>
      </c>
      <c r="H3045" s="49">
        <f>_xll.qlCalendarAdvance(IborCalendar,$H3044,B3045,"f",FALSE)</f>
        <v>60658</v>
      </c>
      <c r="I3045" s="49">
        <f>_xll.qlInterestRateIndexValueDate(Index1M,$H3045)</f>
        <v>60660</v>
      </c>
      <c r="J3045" s="52">
        <f>IFERROR(_xll.qlIndexFixing(Index1M,$H3045,TRUE,_xll.ohTrigger(RecalcTrigger,Trigger1M)),NA())</f>
        <v>2.5918742414246958E-2</v>
      </c>
      <c r="K3045" s="52">
        <f>IFERROR(_xll.qlIndexFixing(ONIndex1M,I3045,TRUE,_xll.ohTrigger(RecalcTrigger,Trigger1M)),NA())</f>
        <v>2.5892653271304411E-2</v>
      </c>
      <c r="L3045" s="52">
        <f>IFERROR(_xll.qlIndexFixing(Index3M,H3045,TRUE,_xll.ohTrigger(RecalcTrigger,Trigger3M)),NA())</f>
        <v>2.7123773587531375E-2</v>
      </c>
      <c r="M3045" s="52">
        <f>IFERROR(_xll.qlIndexFixing(ONIndex3M,I3045,TRUE,_xll.ohTrigger(RecalcTrigger,Trigger3M)),NA())</f>
        <v>2.7033239769513884E-2</v>
      </c>
      <c r="N3045" s="52">
        <f>IFERROR(_xll.qlIndexFixing(Index6M,$H3045,TRUE,_xll.ohTrigger(RecalcTrigger,Trigger6M)),NA())</f>
        <v>2.8069315965994358E-2</v>
      </c>
      <c r="O3045" s="52">
        <f>IFERROR(_xll.qlIndexFixing(ONIndex6M,I3045,TRUE,_xll.ohTrigger(RecalcTrigger,Trigger6M)),NA())</f>
        <v>2.7874785761765608E-2</v>
      </c>
      <c r="P3045" s="52">
        <f>IFERROR(_xll.qlIndexFixing(Index1Y,$H3045,TRUE,_xll.ohTrigger(RecalcTrigger,Trigger1Y)),NA())</f>
        <v>2.9479214745483873E-2</v>
      </c>
      <c r="Q3045" s="52">
        <f>IFERROR(_xll.qlIndexFixing(ONIndex1Y,I3045,TRUE,_xll.ohTrigger(RecalcTrigger,Trigger1Y)),NA())</f>
        <v>2.9046767058655831E-2</v>
      </c>
    </row>
    <row r="3046" spans="2:17" x14ac:dyDescent="0.2">
      <c r="B3046" s="46" t="s">
        <v>51</v>
      </c>
      <c r="D3046" s="49">
        <f>_xll.qlCalendarAdvance(LocalCalendar,$D3045,B3046,"f",FALSE)</f>
        <v>60686</v>
      </c>
      <c r="E3046" s="49">
        <f>_xll.qlInterestRateIndexValueDate(IndexON,D3046)</f>
        <v>60686</v>
      </c>
      <c r="F3046" s="52">
        <f>IFERROR(_xll.qlIndexFixing(IndexON,D3046,TRUE,_xll.ohTrigger(RecalcTrigger,TriggerON)),NA())</f>
        <v>2.5437614180416901E-2</v>
      </c>
      <c r="H3046" s="49">
        <f>_xll.qlCalendarAdvance(IborCalendar,$H3045,B3046,"f",FALSE)</f>
        <v>60665</v>
      </c>
      <c r="I3046" s="49">
        <f>_xll.qlInterestRateIndexValueDate(Index1M,$H3046)</f>
        <v>60667</v>
      </c>
      <c r="J3046" s="52">
        <f>IFERROR(_xll.qlIndexFixing(Index1M,$H3046,TRUE,_xll.ohTrigger(RecalcTrigger,Trigger1M)),NA())</f>
        <v>2.5917810055822801E-2</v>
      </c>
      <c r="K3046" s="52">
        <f>IFERROR(_xll.qlIndexFixing(ONIndex1M,I3046,TRUE,_xll.ohTrigger(RecalcTrigger,Trigger1M)),NA())</f>
        <v>2.5892653271224475E-2</v>
      </c>
      <c r="L3046" s="52">
        <f>IFERROR(_xll.qlIndexFixing(Index3M,H3046,TRUE,_xll.ohTrigger(RecalcTrigger,Trigger3M)),NA())</f>
        <v>2.7122754110567124E-2</v>
      </c>
      <c r="M3046" s="52">
        <f>IFERROR(_xll.qlIndexFixing(ONIndex3M,I3046,TRUE,_xll.ohTrigger(RecalcTrigger,Trigger3M)),NA())</f>
        <v>2.7033239769513884E-2</v>
      </c>
      <c r="N3046" s="52">
        <f>IFERROR(_xll.qlIndexFixing(Index6M,$H3046,TRUE,_xll.ohTrigger(RecalcTrigger,Trigger6M)),NA())</f>
        <v>2.806926812318045E-2</v>
      </c>
      <c r="O3046" s="52">
        <f>IFERROR(_xll.qlIndexFixing(ONIndex6M,I3046,TRUE,_xll.ohTrigger(RecalcTrigger,Trigger6M)),NA())</f>
        <v>2.7874737311242015E-2</v>
      </c>
      <c r="P3046" s="52">
        <f>IFERROR(_xll.qlIndexFixing(Index1Y,$H3046,TRUE,_xll.ohTrigger(RecalcTrigger,Trigger1Y)),NA())</f>
        <v>2.947927917481194E-2</v>
      </c>
      <c r="Q3046" s="52">
        <f>IFERROR(_xll.qlIndexFixing(ONIndex1Y,I3046,TRUE,_xll.ohTrigger(RecalcTrigger,Trigger1Y)),NA())</f>
        <v>2.904683312460854E-2</v>
      </c>
    </row>
    <row r="3047" spans="2:17" x14ac:dyDescent="0.2">
      <c r="B3047" s="46" t="s">
        <v>51</v>
      </c>
      <c r="D3047" s="49">
        <f>_xll.qlCalendarAdvance(LocalCalendar,$D3046,B3047,"f",FALSE)</f>
        <v>60693</v>
      </c>
      <c r="E3047" s="49">
        <f>_xll.qlInterestRateIndexValueDate(IndexON,D3047)</f>
        <v>60693</v>
      </c>
      <c r="F3047" s="52">
        <f>IFERROR(_xll.qlIndexFixing(IndexON,D3047,TRUE,_xll.ohTrigger(RecalcTrigger,TriggerON)),NA())</f>
        <v>2.5437614180257029E-2</v>
      </c>
      <c r="H3047" s="49">
        <f>_xll.qlCalendarAdvance(IborCalendar,$H3046,B3047,"f",FALSE)</f>
        <v>60672</v>
      </c>
      <c r="I3047" s="49">
        <f>_xll.qlInterestRateIndexValueDate(Index1M,$H3047)</f>
        <v>60674</v>
      </c>
      <c r="J3047" s="52">
        <f>IFERROR(_xll.qlIndexFixing(Index1M,$H3047,TRUE,_xll.ohTrigger(RecalcTrigger,Trigger1M)),NA())</f>
        <v>2.5917810055825656E-2</v>
      </c>
      <c r="K3047" s="52">
        <f>IFERROR(_xll.qlIndexFixing(ONIndex1M,I3047,TRUE,_xll.ohTrigger(RecalcTrigger,Trigger1M)),NA())</f>
        <v>2.5892653271224475E-2</v>
      </c>
      <c r="L3047" s="52">
        <f>IFERROR(_xll.qlIndexFixing(Index3M,H3047,TRUE,_xll.ohTrigger(RecalcTrigger,Trigger3M)),NA())</f>
        <v>2.7122754110566225E-2</v>
      </c>
      <c r="M3047" s="52">
        <f>IFERROR(_xll.qlIndexFixing(ONIndex3M,I3047,TRUE,_xll.ohTrigger(RecalcTrigger,Trigger3M)),NA())</f>
        <v>2.7033239769433948E-2</v>
      </c>
      <c r="N3047" s="52">
        <f>IFERROR(_xll.qlIndexFixing(Index6M,$H3047,TRUE,_xll.ohTrigger(RecalcTrigger,Trigger6M)),NA())</f>
        <v>2.8069220380515823E-2</v>
      </c>
      <c r="O3047" s="52">
        <f>IFERROR(_xll.qlIndexFixing(ONIndex6M,I3047,TRUE,_xll.ohTrigger(RecalcTrigger,Trigger6M)),NA())</f>
        <v>2.7874688959359517E-2</v>
      </c>
      <c r="P3047" s="52">
        <f>IFERROR(_xll.qlIndexFixing(Index1Y,$H3047,TRUE,_xll.ohTrigger(RecalcTrigger,Trigger1Y)),NA())</f>
        <v>2.9479343465458607E-2</v>
      </c>
      <c r="Q3047" s="52">
        <f>IFERROR(_xll.qlIndexFixing(ONIndex1Y,I3047,TRUE,_xll.ohTrigger(RecalcTrigger,Trigger1Y)),NA())</f>
        <v>2.9046899055868991E-2</v>
      </c>
    </row>
    <row r="3048" spans="2:17" x14ac:dyDescent="0.2">
      <c r="B3048" s="46" t="s">
        <v>51</v>
      </c>
      <c r="D3048" s="49">
        <f>_xll.qlCalendarAdvance(LocalCalendar,$D3047,B3048,"f",FALSE)</f>
        <v>60700</v>
      </c>
      <c r="E3048" s="49">
        <f>_xll.qlInterestRateIndexValueDate(IndexON,D3048)</f>
        <v>60700</v>
      </c>
      <c r="F3048" s="52">
        <f>IFERROR(_xll.qlIndexFixing(IndexON,D3048,TRUE,_xll.ohTrigger(RecalcTrigger,TriggerON)),NA())</f>
        <v>2.5437614180336965E-2</v>
      </c>
      <c r="H3048" s="49">
        <f>_xll.qlCalendarAdvance(IborCalendar,$H3047,B3048,"f",FALSE)</f>
        <v>60679</v>
      </c>
      <c r="I3048" s="49">
        <f>_xll.qlInterestRateIndexValueDate(Index1M,$H3048)</f>
        <v>60681</v>
      </c>
      <c r="J3048" s="52">
        <f>IFERROR(_xll.qlIndexFixing(Index1M,$H3048,TRUE,_xll.ohTrigger(RecalcTrigger,Trigger1M)),NA())</f>
        <v>2.5917810055825656E-2</v>
      </c>
      <c r="K3048" s="52">
        <f>IFERROR(_xll.qlIndexFixing(ONIndex1M,I3048,TRUE,_xll.ohTrigger(RecalcTrigger,Trigger1M)),NA())</f>
        <v>2.5892653271304411E-2</v>
      </c>
      <c r="L3048" s="52">
        <f>IFERROR(_xll.qlIndexFixing(Index3M,H3048,TRUE,_xll.ohTrigger(RecalcTrigger,Trigger3M)),NA())</f>
        <v>2.7122754110566225E-2</v>
      </c>
      <c r="M3048" s="52">
        <f>IFERROR(_xll.qlIndexFixing(ONIndex3M,I3048,TRUE,_xll.ohTrigger(RecalcTrigger,Trigger3M)),NA())</f>
        <v>2.7033239769513884E-2</v>
      </c>
      <c r="N3048" s="52">
        <f>IFERROR(_xll.qlIndexFixing(Index6M,$H3048,TRUE,_xll.ohTrigger(RecalcTrigger,Trigger6M)),NA())</f>
        <v>2.8069172738002683E-2</v>
      </c>
      <c r="O3048" s="52">
        <f>IFERROR(_xll.qlIndexFixing(ONIndex6M,I3048,TRUE,_xll.ohTrigger(RecalcTrigger,Trigger6M)),NA())</f>
        <v>2.7874640706517795E-2</v>
      </c>
      <c r="P3048" s="52">
        <f>IFERROR(_xll.qlIndexFixing(Index1Y,$H3048,TRUE,_xll.ohTrigger(RecalcTrigger,Trigger1Y)),NA())</f>
        <v>2.9479407617423882E-2</v>
      </c>
      <c r="Q3048" s="52">
        <f>IFERROR(_xll.qlIndexFixing(ONIndex1Y,I3048,TRUE,_xll.ohTrigger(RecalcTrigger,Trigger1Y)),NA())</f>
        <v>2.9046964852597057E-2</v>
      </c>
    </row>
    <row r="3049" spans="2:17" x14ac:dyDescent="0.2">
      <c r="B3049" s="46" t="s">
        <v>51</v>
      </c>
      <c r="D3049" s="49">
        <f>_xll.qlCalendarAdvance(LocalCalendar,$D3048,B3049,"f",FALSE)</f>
        <v>60707</v>
      </c>
      <c r="E3049" s="49">
        <f>_xll.qlInterestRateIndexValueDate(IndexON,D3049)</f>
        <v>60707</v>
      </c>
      <c r="F3049" s="52">
        <f>IFERROR(_xll.qlIndexFixing(IndexON,D3049,TRUE,_xll.ohTrigger(RecalcTrigger,TriggerON)),NA())</f>
        <v>2.5437614180416901E-2</v>
      </c>
      <c r="H3049" s="49">
        <f>_xll.qlCalendarAdvance(IborCalendar,$H3048,B3049,"f",FALSE)</f>
        <v>60686</v>
      </c>
      <c r="I3049" s="49">
        <f>_xll.qlInterestRateIndexValueDate(Index1M,$H3049)</f>
        <v>60688</v>
      </c>
      <c r="J3049" s="52">
        <f>IFERROR(_xll.qlIndexFixing(Index1M,$H3049,TRUE,_xll.ohTrigger(RecalcTrigger,Trigger1M)),NA())</f>
        <v>2.5917810055825656E-2</v>
      </c>
      <c r="K3049" s="52">
        <f>IFERROR(_xll.qlIndexFixing(ONIndex1M,I3049,TRUE,_xll.ohTrigger(RecalcTrigger,Trigger1M)),NA())</f>
        <v>2.5892653271384347E-2</v>
      </c>
      <c r="L3049" s="52">
        <f>IFERROR(_xll.qlIndexFixing(Index3M,H3049,TRUE,_xll.ohTrigger(RecalcTrigger,Trigger3M)),NA())</f>
        <v>2.7122754110568019E-2</v>
      </c>
      <c r="M3049" s="52">
        <f>IFERROR(_xll.qlIndexFixing(ONIndex3M,I3049,TRUE,_xll.ohTrigger(RecalcTrigger,Trigger3M)),NA())</f>
        <v>2.7033239769513884E-2</v>
      </c>
      <c r="N3049" s="52">
        <f>IFERROR(_xll.qlIndexFixing(Index6M,$H3049,TRUE,_xll.ohTrigger(RecalcTrigger,Trigger6M)),NA())</f>
        <v>2.8069125195641031E-2</v>
      </c>
      <c r="O3049" s="52">
        <f>IFERROR(_xll.qlIndexFixing(ONIndex6M,I3049,TRUE,_xll.ohTrigger(RecalcTrigger,Trigger6M)),NA())</f>
        <v>2.7874592552397104E-2</v>
      </c>
      <c r="P3049" s="52">
        <f>IFERROR(_xll.qlIndexFixing(Index1Y,$H3049,TRUE,_xll.ohTrigger(RecalcTrigger,Trigger1Y)),NA())</f>
        <v>2.9479471630707542E-2</v>
      </c>
      <c r="Q3049" s="52">
        <f>IFERROR(_xll.qlIndexFixing(ONIndex1Y,I3049,TRUE,_xll.ohTrigger(RecalcTrigger,Trigger1Y)),NA())</f>
        <v>2.9047030514632866E-2</v>
      </c>
    </row>
    <row r="3050" spans="2:17" x14ac:dyDescent="0.2">
      <c r="B3050" s="46" t="s">
        <v>51</v>
      </c>
      <c r="D3050" s="49">
        <f>_xll.qlCalendarAdvance(LocalCalendar,$D3049,B3050,"f",FALSE)</f>
        <v>60714</v>
      </c>
      <c r="E3050" s="49">
        <f>_xll.qlInterestRateIndexValueDate(IndexON,D3050)</f>
        <v>60714</v>
      </c>
      <c r="F3050" s="52">
        <f>IFERROR(_xll.qlIndexFixing(IndexON,D3050,TRUE,_xll.ohTrigger(RecalcTrigger,TriggerON)),NA())</f>
        <v>2.5437614180257029E-2</v>
      </c>
      <c r="H3050" s="49">
        <f>_xll.qlCalendarAdvance(IborCalendar,$H3049,B3050,"f",FALSE)</f>
        <v>60693</v>
      </c>
      <c r="I3050" s="49">
        <f>_xll.qlInterestRateIndexValueDate(Index1M,$H3050)</f>
        <v>60695</v>
      </c>
      <c r="J3050" s="52">
        <f>IFERROR(_xll.qlIndexFixing(Index1M,$H3050,TRUE,_xll.ohTrigger(RecalcTrigger,Trigger1M)),NA())</f>
        <v>2.5921539757794709E-2</v>
      </c>
      <c r="K3050" s="52">
        <f>IFERROR(_xll.qlIndexFixing(ONIndex1M,I3050,TRUE,_xll.ohTrigger(RecalcTrigger,Trigger1M)),NA())</f>
        <v>2.5892653271304411E-2</v>
      </c>
      <c r="L3050" s="52">
        <f>IFERROR(_xll.qlIndexFixing(Index3M,H3050,TRUE,_xll.ohTrigger(RecalcTrigger,Trigger3M)),NA())</f>
        <v>2.7125812694658545E-2</v>
      </c>
      <c r="M3050" s="52">
        <f>IFERROR(_xll.qlIndexFixing(ONIndex3M,I3050,TRUE,_xll.ohTrigger(RecalcTrigger,Trigger3M)),NA())</f>
        <v>2.7033239769513884E-2</v>
      </c>
      <c r="N3050" s="52">
        <f>IFERROR(_xll.qlIndexFixing(Index6M,$H3050,TRUE,_xll.ohTrigger(RecalcTrigger,Trigger6M)),NA())</f>
        <v>2.8075593583382293E-2</v>
      </c>
      <c r="O3050" s="52">
        <f>IFERROR(_xll.qlIndexFixing(ONIndex6M,I3050,TRUE,_xll.ohTrigger(RecalcTrigger,Trigger6M)),NA())</f>
        <v>2.7874544496837572E-2</v>
      </c>
      <c r="P3050" s="52">
        <f>IFERROR(_xll.qlIndexFixing(Index1Y,$H3050,TRUE,_xll.ohTrigger(RecalcTrigger,Trigger1Y)),NA())</f>
        <v>2.9479535505310028E-2</v>
      </c>
      <c r="Q3050" s="52">
        <f>IFERROR(_xll.qlIndexFixing(ONIndex1Y,I3050,TRUE,_xll.ohTrigger(RecalcTrigger,Trigger1Y)),NA())</f>
        <v>2.9047096041976417E-2</v>
      </c>
    </row>
    <row r="3051" spans="2:17" x14ac:dyDescent="0.2">
      <c r="B3051" s="46" t="s">
        <v>51</v>
      </c>
      <c r="D3051" s="49">
        <f>_xll.qlCalendarAdvance(LocalCalendar,$D3050,B3051,"f",FALSE)</f>
        <v>60721</v>
      </c>
      <c r="E3051" s="49">
        <f>_xll.qlInterestRateIndexValueDate(IndexON,D3051)</f>
        <v>60721</v>
      </c>
      <c r="F3051" s="52">
        <f>IFERROR(_xll.qlIndexFixing(IndexON,D3051,TRUE,_xll.ohTrigger(RecalcTrigger,TriggerON)),NA())</f>
        <v>2.5437614180336965E-2</v>
      </c>
      <c r="H3051" s="49">
        <f>_xll.qlCalendarAdvance(IborCalendar,$H3050,B3051,"f",FALSE)</f>
        <v>60700</v>
      </c>
      <c r="I3051" s="49">
        <f>_xll.qlInterestRateIndexValueDate(Index1M,$H3051)</f>
        <v>60702</v>
      </c>
      <c r="J3051" s="52">
        <f>IFERROR(_xll.qlIndexFixing(Index1M,$H3051,TRUE,_xll.ohTrigger(RecalcTrigger,Trigger1M)),NA())</f>
        <v>2.5922472295080663E-2</v>
      </c>
      <c r="K3051" s="52">
        <f>IFERROR(_xll.qlIndexFixing(ONIndex1M,I3051,TRUE,_xll.ohTrigger(RecalcTrigger,Trigger1M)),NA())</f>
        <v>2.5892653271224475E-2</v>
      </c>
      <c r="L3051" s="52">
        <f>IFERROR(_xll.qlIndexFixing(Index3M,H3051,TRUE,_xll.ohTrigger(RecalcTrigger,Trigger3M)),NA())</f>
        <v>2.7125812694657678E-2</v>
      </c>
      <c r="M3051" s="52">
        <f>IFERROR(_xll.qlIndexFixing(ONIndex3M,I3051,TRUE,_xll.ohTrigger(RecalcTrigger,Trigger3M)),NA())</f>
        <v>2.7033239769433948E-2</v>
      </c>
      <c r="N3051" s="52">
        <f>IFERROR(_xll.qlIndexFixing(Index6M,$H3051,TRUE,_xll.ohTrigger(RecalcTrigger,Trigger6M)),NA())</f>
        <v>2.8074460145967216E-2</v>
      </c>
      <c r="O3051" s="52">
        <f>IFERROR(_xll.qlIndexFixing(ONIndex6M,I3051,TRUE,_xll.ohTrigger(RecalcTrigger,Trigger6M)),NA())</f>
        <v>2.7874496540158944E-2</v>
      </c>
      <c r="P3051" s="52">
        <f>IFERROR(_xll.qlIndexFixing(Index1Y,$H3051,TRUE,_xll.ohTrigger(RecalcTrigger,Trigger1Y)),NA())</f>
        <v>2.9479599241230676E-2</v>
      </c>
      <c r="Q3051" s="52">
        <f>IFERROR(_xll.qlIndexFixing(ONIndex1Y,I3051,TRUE,_xll.ohTrigger(RecalcTrigger,Trigger1Y)),NA())</f>
        <v>2.9047161434467839E-2</v>
      </c>
    </row>
    <row r="3052" spans="2:17" x14ac:dyDescent="0.2">
      <c r="B3052" s="46" t="s">
        <v>51</v>
      </c>
      <c r="D3052" s="49">
        <f>_xll.qlCalendarAdvance(LocalCalendar,$D3051,B3052,"f",FALSE)</f>
        <v>60728</v>
      </c>
      <c r="E3052" s="49">
        <f>_xll.qlInterestRateIndexValueDate(IndexON,D3052)</f>
        <v>60728</v>
      </c>
      <c r="F3052" s="52">
        <f>IFERROR(_xll.qlIndexFixing(IndexON,D3052,TRUE,_xll.ohTrigger(RecalcTrigger,TriggerON)),NA())</f>
        <v>2.5437614180416901E-2</v>
      </c>
      <c r="H3052" s="49">
        <f>_xll.qlCalendarAdvance(IborCalendar,$H3051,B3052,"f",FALSE)</f>
        <v>60707</v>
      </c>
      <c r="I3052" s="49">
        <f>_xll.qlInterestRateIndexValueDate(Index1M,$H3052)</f>
        <v>60709</v>
      </c>
      <c r="J3052" s="52">
        <f>IFERROR(_xll.qlIndexFixing(Index1M,$H3052,TRUE,_xll.ohTrigger(RecalcTrigger,Trigger1M)),NA())</f>
        <v>2.5921539757794709E-2</v>
      </c>
      <c r="K3052" s="52">
        <f>IFERROR(_xll.qlIndexFixing(ONIndex1M,I3052,TRUE,_xll.ohTrigger(RecalcTrigger,Trigger1M)),NA())</f>
        <v>2.5892653271304411E-2</v>
      </c>
      <c r="L3052" s="52">
        <f>IFERROR(_xll.qlIndexFixing(Index3M,H3052,TRUE,_xll.ohTrigger(RecalcTrigger,Trigger3M)),NA())</f>
        <v>2.7125812694657678E-2</v>
      </c>
      <c r="M3052" s="52">
        <f>IFERROR(_xll.qlIndexFixing(ONIndex3M,I3052,TRUE,_xll.ohTrigger(RecalcTrigger,Trigger3M)),NA())</f>
        <v>2.7033239769513884E-2</v>
      </c>
      <c r="N3052" s="52">
        <f>IFERROR(_xll.qlIndexFixing(Index6M,$H3052,TRUE,_xll.ohTrigger(RecalcTrigger,Trigger6M)),NA())</f>
        <v>2.8074412921546714E-2</v>
      </c>
      <c r="O3052" s="52">
        <f>IFERROR(_xll.qlIndexFixing(ONIndex6M,I3052,TRUE,_xll.ohTrigger(RecalcTrigger,Trigger6M)),NA())</f>
        <v>2.7874448682361219E-2</v>
      </c>
      <c r="P3052" s="52">
        <f>IFERROR(_xll.qlIndexFixing(Index1Y,$H3052,TRUE,_xll.ohTrigger(RecalcTrigger,Trigger1Y)),NA())</f>
        <v>2.9479662838469714E-2</v>
      </c>
      <c r="Q3052" s="52">
        <f>IFERROR(_xll.qlIndexFixing(ONIndex1Y,I3052,TRUE,_xll.ohTrigger(RecalcTrigger,Trigger1Y)),NA())</f>
        <v>2.9047226692666683E-2</v>
      </c>
    </row>
    <row r="3053" spans="2:17" x14ac:dyDescent="0.2">
      <c r="B3053" s="46" t="s">
        <v>51</v>
      </c>
      <c r="D3053" s="49">
        <f>_xll.qlCalendarAdvance(LocalCalendar,$D3052,B3053,"f",FALSE)</f>
        <v>60735</v>
      </c>
      <c r="E3053" s="49">
        <f>_xll.qlInterestRateIndexValueDate(IndexON,D3053)</f>
        <v>60735</v>
      </c>
      <c r="F3053" s="52">
        <f>IFERROR(_xll.qlIndexFixing(IndexON,D3053,TRUE,_xll.ohTrigger(RecalcTrigger,TriggerON)),NA())</f>
        <v>2.5437614180336965E-2</v>
      </c>
      <c r="H3053" s="49">
        <f>_xll.qlCalendarAdvance(IborCalendar,$H3052,B3053,"f",FALSE)</f>
        <v>60714</v>
      </c>
      <c r="I3053" s="49">
        <f>_xll.qlInterestRateIndexValueDate(Index1M,$H3053)</f>
        <v>60716</v>
      </c>
      <c r="J3053" s="52">
        <f>IFERROR(_xll.qlIndexFixing(Index1M,$H3053,TRUE,_xll.ohTrigger(RecalcTrigger,Trigger1M)),NA())</f>
        <v>2.5921539757794709E-2</v>
      </c>
      <c r="K3053" s="52">
        <f>IFERROR(_xll.qlIndexFixing(ONIndex1M,I3053,TRUE,_xll.ohTrigger(RecalcTrigger,Trigger1M)),NA())</f>
        <v>2.5892653271304411E-2</v>
      </c>
      <c r="L3053" s="52">
        <f>IFERROR(_xll.qlIndexFixing(Index3M,H3053,TRUE,_xll.ohTrigger(RecalcTrigger,Trigger3M)),NA())</f>
        <v>2.7125812694657678E-2</v>
      </c>
      <c r="M3053" s="52">
        <f>IFERROR(_xll.qlIndexFixing(ONIndex3M,I3053,TRUE,_xll.ohTrigger(RecalcTrigger,Trigger3M)),NA())</f>
        <v>2.7033239769513884E-2</v>
      </c>
      <c r="N3053" s="52">
        <f>IFERROR(_xll.qlIndexFixing(Index6M,$H3053,TRUE,_xll.ohTrigger(RecalcTrigger,Trigger6M)),NA())</f>
        <v>2.8074365797314885E-2</v>
      </c>
      <c r="O3053" s="52">
        <f>IFERROR(_xll.qlIndexFixing(ONIndex6M,I3053,TRUE,_xll.ohTrigger(RecalcTrigger,Trigger6M)),NA())</f>
        <v>2.7874400923124654E-2</v>
      </c>
      <c r="P3053" s="52">
        <f>IFERROR(_xll.qlIndexFixing(Index1Y,$H3053,TRUE,_xll.ohTrigger(RecalcTrigger,Trigger1Y)),NA())</f>
        <v>2.9479726297027355E-2</v>
      </c>
      <c r="Q3053" s="52">
        <f>IFERROR(_xll.qlIndexFixing(ONIndex1Y,I3053,TRUE,_xll.ohTrigger(RecalcTrigger,Trigger1Y)),NA())</f>
        <v>2.9047291815933463E-2</v>
      </c>
    </row>
    <row r="3054" spans="2:17" x14ac:dyDescent="0.2">
      <c r="B3054" s="46" t="s">
        <v>51</v>
      </c>
      <c r="D3054" s="49">
        <f>_xll.qlCalendarAdvance(LocalCalendar,$D3053,B3054,"f",FALSE)</f>
        <v>60742</v>
      </c>
      <c r="E3054" s="49">
        <f>_xll.qlInterestRateIndexValueDate(IndexON,D3054)</f>
        <v>60742</v>
      </c>
      <c r="F3054" s="52">
        <f>IFERROR(_xll.qlIndexFixing(IndexON,D3054,TRUE,_xll.ohTrigger(RecalcTrigger,TriggerON)),NA())</f>
        <v>2.5437614180336965E-2</v>
      </c>
      <c r="H3054" s="49">
        <f>_xll.qlCalendarAdvance(IborCalendar,$H3053,B3054,"f",FALSE)</f>
        <v>60721</v>
      </c>
      <c r="I3054" s="49">
        <f>_xll.qlInterestRateIndexValueDate(Index1M,$H3054)</f>
        <v>60723</v>
      </c>
      <c r="J3054" s="52">
        <f>IFERROR(_xll.qlIndexFixing(Index1M,$H3054,TRUE,_xll.ohTrigger(RecalcTrigger,Trigger1M)),NA())</f>
        <v>2.5922472295078242E-2</v>
      </c>
      <c r="K3054" s="52">
        <f>IFERROR(_xll.qlIndexFixing(ONIndex1M,I3054,TRUE,_xll.ohTrigger(RecalcTrigger,Trigger1M)),NA())</f>
        <v>2.5892653271224475E-2</v>
      </c>
      <c r="L3054" s="52">
        <f>IFERROR(_xll.qlIndexFixing(Index3M,H3054,TRUE,_xll.ohTrigger(RecalcTrigger,Trigger3M)),NA())</f>
        <v>2.7124793115560243E-2</v>
      </c>
      <c r="M3054" s="52">
        <f>IFERROR(_xll.qlIndexFixing(ONIndex3M,I3054,TRUE,_xll.ohTrigger(RecalcTrigger,Trigger3M)),NA())</f>
        <v>2.7033239769433948E-2</v>
      </c>
      <c r="N3054" s="52">
        <f>IFERROR(_xll.qlIndexFixing(Index6M,$H3054,TRUE,_xll.ohTrigger(RecalcTrigger,Trigger6M)),NA())</f>
        <v>2.8071060731589707E-2</v>
      </c>
      <c r="O3054" s="52">
        <f>IFERROR(_xll.qlIndexFixing(ONIndex6M,I3054,TRUE,_xll.ohTrigger(RecalcTrigger,Trigger6M)),NA())</f>
        <v>2.7874353262768992E-2</v>
      </c>
      <c r="P3054" s="52">
        <f>IFERROR(_xll.qlIndexFixing(Index1Y,$H3054,TRUE,_xll.ohTrigger(RecalcTrigger,Trigger1Y)),NA())</f>
        <v>2.9484588561414352E-2</v>
      </c>
      <c r="Q3054" s="52">
        <f>IFERROR(_xll.qlIndexFixing(ONIndex1Y,I3054,TRUE,_xll.ohTrigger(RecalcTrigger,Trigger1Y)),NA())</f>
        <v>2.9047356804507984E-2</v>
      </c>
    </row>
    <row r="3055" spans="2:17" x14ac:dyDescent="0.2">
      <c r="B3055" s="46" t="s">
        <v>51</v>
      </c>
      <c r="D3055" s="49">
        <f>_xll.qlCalendarAdvance(LocalCalendar,$D3054,B3055,"f",FALSE)</f>
        <v>60749</v>
      </c>
      <c r="E3055" s="49">
        <f>_xll.qlInterestRateIndexValueDate(IndexON,D3055)</f>
        <v>60749</v>
      </c>
      <c r="F3055" s="52">
        <f>IFERROR(_xll.qlIndexFixing(IndexON,D3055,TRUE,_xll.ohTrigger(RecalcTrigger,TriggerON)),NA())</f>
        <v>2.5437614180416901E-2</v>
      </c>
      <c r="H3055" s="49">
        <f>_xll.qlCalendarAdvance(IborCalendar,$H3054,B3055,"f",FALSE)</f>
        <v>60728</v>
      </c>
      <c r="I3055" s="49">
        <f>_xll.qlInterestRateIndexValueDate(Index1M,$H3055)</f>
        <v>60730</v>
      </c>
      <c r="J3055" s="52">
        <f>IFERROR(_xll.qlIndexFixing(Index1M,$H3055,TRUE,_xll.ohTrigger(RecalcTrigger,Trigger1M)),NA())</f>
        <v>2.5921539757789713E-2</v>
      </c>
      <c r="K3055" s="52">
        <f>IFERROR(_xll.qlIndexFixing(ONIndex1M,I3055,TRUE,_xll.ohTrigger(RecalcTrigger,Trigger1M)),NA())</f>
        <v>2.5896378147471921E-2</v>
      </c>
      <c r="L3055" s="52">
        <f>IFERROR(_xll.qlIndexFixing(Index3M,H3055,TRUE,_xll.ohTrigger(RecalcTrigger,Trigger3M)),NA())</f>
        <v>2.7124793115561121E-2</v>
      </c>
      <c r="M3055" s="52">
        <f>IFERROR(_xll.qlIndexFixing(ONIndex3M,I3055,TRUE,_xll.ohTrigger(RecalcTrigger,Trigger3M)),NA())</f>
        <v>2.7037300052455748E-2</v>
      </c>
      <c r="N3055" s="52">
        <f>IFERROR(_xll.qlIndexFixing(Index6M,$H3055,TRUE,_xll.ohTrigger(RecalcTrigger,Trigger6M)),NA())</f>
        <v>2.8071013797170953E-2</v>
      </c>
      <c r="O3055" s="52">
        <f>IFERROR(_xll.qlIndexFixing(ONIndex6M,I3055,TRUE,_xll.ohTrigger(RecalcTrigger,Trigger6M)),NA())</f>
        <v>2.7878609000739019E-2</v>
      </c>
      <c r="P3055" s="52">
        <f>IFERROR(_xll.qlIndexFixing(Index1Y,$H3055,TRUE,_xll.ohTrigger(RecalcTrigger,Trigger1Y)),NA())</f>
        <v>2.9479852798097356E-2</v>
      </c>
      <c r="Q3055" s="52">
        <f>IFERROR(_xll.qlIndexFixing(ONIndex1Y,I3055,TRUE,_xll.ohTrigger(RecalcTrigger,Trigger1Y)),NA())</f>
        <v>2.9052128059930737E-2</v>
      </c>
    </row>
    <row r="3056" spans="2:17" x14ac:dyDescent="0.2">
      <c r="B3056" s="46" t="s">
        <v>51</v>
      </c>
      <c r="D3056" s="49">
        <f>_xll.qlCalendarAdvance(LocalCalendar,$D3055,B3056,"f",FALSE)</f>
        <v>60756</v>
      </c>
      <c r="E3056" s="49">
        <f>_xll.qlInterestRateIndexValueDate(IndexON,D3056)</f>
        <v>60756</v>
      </c>
      <c r="F3056" s="52">
        <f>IFERROR(_xll.qlIndexFixing(IndexON,D3056,TRUE,_xll.ohTrigger(RecalcTrigger,TriggerON)),NA())</f>
        <v>2.5437614180416901E-2</v>
      </c>
      <c r="H3056" s="49">
        <f>_xll.qlCalendarAdvance(IborCalendar,$H3055,B3056,"f",FALSE)</f>
        <v>60735</v>
      </c>
      <c r="I3056" s="49">
        <f>_xll.qlInterestRateIndexValueDate(Index1M,$H3056)</f>
        <v>60737</v>
      </c>
      <c r="J3056" s="52">
        <f>IFERROR(_xll.qlIndexFixing(Index1M,$H3056,TRUE,_xll.ohTrigger(RecalcTrigger,Trigger1M)),NA())</f>
        <v>2.5921539757792211E-2</v>
      </c>
      <c r="K3056" s="52">
        <f>IFERROR(_xll.qlIndexFixing(ONIndex1M,I3056,TRUE,_xll.ohTrigger(RecalcTrigger,Trigger1M)),NA())</f>
        <v>2.5892653271304411E-2</v>
      </c>
      <c r="L3056" s="52">
        <f>IFERROR(_xll.qlIndexFixing(Index3M,H3056,TRUE,_xll.ohTrigger(RecalcTrigger,Trigger3M)),NA())</f>
        <v>2.7124793115561121E-2</v>
      </c>
      <c r="M3056" s="52">
        <f>IFERROR(_xll.qlIndexFixing(ONIndex3M,I3056,TRUE,_xll.ohTrigger(RecalcTrigger,Trigger3M)),NA())</f>
        <v>2.7033239769513884E-2</v>
      </c>
      <c r="N3056" s="52">
        <f>IFERROR(_xll.qlIndexFixing(Index6M,$H3056,TRUE,_xll.ohTrigger(RecalcTrigger,Trigger6M)),NA())</f>
        <v>2.8070966962917755E-2</v>
      </c>
      <c r="O3056" s="52">
        <f>IFERROR(_xll.qlIndexFixing(ONIndex6M,I3056,TRUE,_xll.ohTrigger(RecalcTrigger,Trigger6M)),NA())</f>
        <v>2.7874258238300698E-2</v>
      </c>
      <c r="P3056" s="52">
        <f>IFERROR(_xll.qlIndexFixing(Index1Y,$H3056,TRUE,_xll.ohTrigger(RecalcTrigger,Trigger1Y)),NA())</f>
        <v>2.9479915840609938E-2</v>
      </c>
      <c r="Q3056" s="52">
        <f>IFERROR(_xll.qlIndexFixing(ONIndex1Y,I3056,TRUE,_xll.ohTrigger(RecalcTrigger,Trigger1Y)),NA())</f>
        <v>2.9047486377740128E-2</v>
      </c>
    </row>
    <row r="3057" spans="2:17" x14ac:dyDescent="0.2">
      <c r="B3057" s="46" t="s">
        <v>51</v>
      </c>
      <c r="D3057" s="49">
        <f>_xll.qlCalendarAdvance(LocalCalendar,$D3056,B3057,"f",FALSE)</f>
        <v>60763</v>
      </c>
      <c r="E3057" s="49">
        <f>_xll.qlInterestRateIndexValueDate(IndexON,D3057)</f>
        <v>60763</v>
      </c>
      <c r="F3057" s="52">
        <f>IFERROR(_xll.qlIndexFixing(IndexON,D3057,TRUE,_xll.ohTrigger(RecalcTrigger,TriggerON)),NA())</f>
        <v>2.5437614180416901E-2</v>
      </c>
      <c r="H3057" s="49">
        <f>_xll.qlCalendarAdvance(IborCalendar,$H3056,B3057,"f",FALSE)</f>
        <v>60742</v>
      </c>
      <c r="I3057" s="49">
        <f>_xll.qlInterestRateIndexValueDate(Index1M,$H3057)</f>
        <v>60744</v>
      </c>
      <c r="J3057" s="52">
        <f>IFERROR(_xll.qlIndexFixing(Index1M,$H3057,TRUE,_xll.ohTrigger(RecalcTrigger,Trigger1M)),NA())</f>
        <v>2.5921539757794709E-2</v>
      </c>
      <c r="K3057" s="52">
        <f>IFERROR(_xll.qlIndexFixing(ONIndex1M,I3057,TRUE,_xll.ohTrigger(RecalcTrigger,Trigger1M)),NA())</f>
        <v>2.5892653271304411E-2</v>
      </c>
      <c r="L3057" s="52">
        <f>IFERROR(_xll.qlIndexFixing(Index3M,H3057,TRUE,_xll.ohTrigger(RecalcTrigger,Trigger3M)),NA())</f>
        <v>2.7124793115561121E-2</v>
      </c>
      <c r="M3057" s="52">
        <f>IFERROR(_xll.qlIndexFixing(ONIndex3M,I3057,TRUE,_xll.ohTrigger(RecalcTrigger,Trigger3M)),NA())</f>
        <v>2.7033239769513884E-2</v>
      </c>
      <c r="N3057" s="52">
        <f>IFERROR(_xll.qlIndexFixing(Index6M,$H3057,TRUE,_xll.ohTrigger(RecalcTrigger,Trigger6M)),NA())</f>
        <v>2.8070920228830554E-2</v>
      </c>
      <c r="O3057" s="52">
        <f>IFERROR(_xll.qlIndexFixing(ONIndex6M,I3057,TRUE,_xll.ohTrigger(RecalcTrigger,Trigger6M)),NA())</f>
        <v>2.7874210874188066E-2</v>
      </c>
      <c r="P3057" s="52">
        <f>IFERROR(_xll.qlIndexFixing(Index1Y,$H3057,TRUE,_xll.ohTrigger(RecalcTrigger,Trigger1Y)),NA())</f>
        <v>2.9479978744440905E-2</v>
      </c>
      <c r="Q3057" s="52">
        <f>IFERROR(_xll.qlIndexFixing(ONIndex1Y,I3057,TRUE,_xll.ohTrigger(RecalcTrigger,Trigger1Y)),NA())</f>
        <v>2.904755096239775E-2</v>
      </c>
    </row>
    <row r="3058" spans="2:17" x14ac:dyDescent="0.2">
      <c r="B3058" s="46" t="s">
        <v>51</v>
      </c>
      <c r="D3058" s="49">
        <f>_xll.qlCalendarAdvance(LocalCalendar,$D3057,B3058,"f",FALSE)</f>
        <v>60770</v>
      </c>
      <c r="E3058" s="49">
        <f>_xll.qlInterestRateIndexValueDate(IndexON,D3058)</f>
        <v>60770</v>
      </c>
      <c r="F3058" s="52">
        <f>IFERROR(_xll.qlIndexFixing(IndexON,D3058,TRUE,_xll.ohTrigger(RecalcTrigger,TriggerON)),NA())</f>
        <v>2.5437614180336965E-2</v>
      </c>
      <c r="H3058" s="49">
        <f>_xll.qlCalendarAdvance(IborCalendar,$H3057,B3058,"f",FALSE)</f>
        <v>60749</v>
      </c>
      <c r="I3058" s="49">
        <f>_xll.qlInterestRateIndexValueDate(Index1M,$H3058)</f>
        <v>60751</v>
      </c>
      <c r="J3058" s="52">
        <f>IFERROR(_xll.qlIndexFixing(Index1M,$H3058,TRUE,_xll.ohTrigger(RecalcTrigger,Trigger1M)),NA())</f>
        <v>2.5918742414241445E-2</v>
      </c>
      <c r="K3058" s="52">
        <f>IFERROR(_xll.qlIndexFixing(ONIndex1M,I3058,TRUE,_xll.ohTrigger(RecalcTrigger,Trigger1M)),NA())</f>
        <v>2.5892653271224475E-2</v>
      </c>
      <c r="L3058" s="52">
        <f>IFERROR(_xll.qlIndexFixing(Index3M,H3058,TRUE,_xll.ohTrigger(RecalcTrigger,Trigger3M)),NA())</f>
        <v>2.7124793115560243E-2</v>
      </c>
      <c r="M3058" s="52">
        <f>IFERROR(_xll.qlIndexFixing(ONIndex3M,I3058,TRUE,_xll.ohTrigger(RecalcTrigger,Trigger3M)),NA())</f>
        <v>2.7033239769513884E-2</v>
      </c>
      <c r="N3058" s="52">
        <f>IFERROR(_xll.qlIndexFixing(Index6M,$H3058,TRUE,_xll.ohTrigger(RecalcTrigger,Trigger6M)),NA())</f>
        <v>2.8070873594908913E-2</v>
      </c>
      <c r="O3058" s="52">
        <f>IFERROR(_xll.qlIndexFixing(ONIndex6M,I3058,TRUE,_xll.ohTrigger(RecalcTrigger,Trigger6M)),NA())</f>
        <v>2.7874163608876401E-2</v>
      </c>
      <c r="P3058" s="52">
        <f>IFERROR(_xll.qlIndexFixing(Index1Y,$H3058,TRUE,_xll.ohTrigger(RecalcTrigger,Trigger1Y)),NA())</f>
        <v>2.9480041509590035E-2</v>
      </c>
      <c r="Q3058" s="52">
        <f>IFERROR(_xll.qlIndexFixing(ONIndex1Y,I3058,TRUE,_xll.ohTrigger(RecalcTrigger,Trigger1Y)),NA())</f>
        <v>2.9047615412283179E-2</v>
      </c>
    </row>
    <row r="3059" spans="2:17" x14ac:dyDescent="0.2">
      <c r="B3059" s="46" t="s">
        <v>51</v>
      </c>
      <c r="D3059" s="49">
        <f>_xll.qlCalendarAdvance(LocalCalendar,$D3058,B3059,"f",FALSE)</f>
        <v>60777</v>
      </c>
      <c r="E3059" s="49">
        <f>_xll.qlInterestRateIndexValueDate(IndexON,D3059)</f>
        <v>60777</v>
      </c>
      <c r="F3059" s="52">
        <f>IFERROR(_xll.qlIndexFixing(IndexON,D3059,TRUE,_xll.ohTrigger(RecalcTrigger,TriggerON)),NA())</f>
        <v>2.5437614180416901E-2</v>
      </c>
      <c r="H3059" s="49">
        <f>_xll.qlCalendarAdvance(IborCalendar,$H3058,B3059,"f",FALSE)</f>
        <v>60756</v>
      </c>
      <c r="I3059" s="49">
        <f>_xll.qlInterestRateIndexValueDate(Index1M,$H3059)</f>
        <v>60758</v>
      </c>
      <c r="J3059" s="52">
        <f>IFERROR(_xll.qlIndexFixing(Index1M,$H3059,TRUE,_xll.ohTrigger(RecalcTrigger,Trigger1M)),NA())</f>
        <v>2.5921539757794709E-2</v>
      </c>
      <c r="K3059" s="52">
        <f>IFERROR(_xll.qlIndexFixing(ONIndex1M,I3059,TRUE,_xll.ohTrigger(RecalcTrigger,Trigger1M)),NA())</f>
        <v>2.5892653271304411E-2</v>
      </c>
      <c r="L3059" s="52">
        <f>IFERROR(_xll.qlIndexFixing(Index3M,H3059,TRUE,_xll.ohTrigger(RecalcTrigger,Trigger3M)),NA())</f>
        <v>2.7125812694657678E-2</v>
      </c>
      <c r="M3059" s="52">
        <f>IFERROR(_xll.qlIndexFixing(ONIndex3M,I3059,TRUE,_xll.ohTrigger(RecalcTrigger,Trigger3M)),NA())</f>
        <v>2.7033239769513884E-2</v>
      </c>
      <c r="N3059" s="52">
        <f>IFERROR(_xll.qlIndexFixing(Index6M,$H3059,TRUE,_xll.ohTrigger(RecalcTrigger,Trigger6M)),NA())</f>
        <v>2.807408515590112E-2</v>
      </c>
      <c r="O3059" s="52">
        <f>IFERROR(_xll.qlIndexFixing(ONIndex6M,I3059,TRUE,_xll.ohTrigger(RecalcTrigger,Trigger6M)),NA())</f>
        <v>2.7874116442285768E-2</v>
      </c>
      <c r="P3059" s="52">
        <f>IFERROR(_xll.qlIndexFixing(Index1Y,$H3059,TRUE,_xll.ohTrigger(RecalcTrigger,Trigger1Y)),NA())</f>
        <v>2.9480104136057336E-2</v>
      </c>
      <c r="Q3059" s="52">
        <f>IFERROR(_xll.qlIndexFixing(ONIndex1Y,I3059,TRUE,_xll.ohTrigger(RecalcTrigger,Trigger1Y)),NA())</f>
        <v>2.9047679727716158E-2</v>
      </c>
    </row>
    <row r="3060" spans="2:17" x14ac:dyDescent="0.2">
      <c r="B3060" s="46" t="s">
        <v>51</v>
      </c>
      <c r="D3060" s="49">
        <f>_xll.qlCalendarAdvance(LocalCalendar,$D3059,B3060,"f",FALSE)</f>
        <v>60784</v>
      </c>
      <c r="E3060" s="49">
        <f>_xll.qlInterestRateIndexValueDate(IndexON,D3060)</f>
        <v>60784</v>
      </c>
      <c r="F3060" s="52">
        <f>IFERROR(_xll.qlIndexFixing(IndexON,D3060,TRUE,_xll.ohTrigger(RecalcTrigger,TriggerON)),NA())</f>
        <v>2.5437614180416901E-2</v>
      </c>
      <c r="H3060" s="49">
        <f>_xll.qlCalendarAdvance(IborCalendar,$H3059,B3060,"f",FALSE)</f>
        <v>60763</v>
      </c>
      <c r="I3060" s="49">
        <f>_xll.qlInterestRateIndexValueDate(Index1M,$H3060)</f>
        <v>60765</v>
      </c>
      <c r="J3060" s="52">
        <f>IFERROR(_xll.qlIndexFixing(Index1M,$H3060,TRUE,_xll.ohTrigger(RecalcTrigger,Trigger1M)),NA())</f>
        <v>2.5921539757794709E-2</v>
      </c>
      <c r="K3060" s="52">
        <f>IFERROR(_xll.qlIndexFixing(ONIndex1M,I3060,TRUE,_xll.ohTrigger(RecalcTrigger,Trigger1M)),NA())</f>
        <v>2.5892653271304411E-2</v>
      </c>
      <c r="L3060" s="52">
        <f>IFERROR(_xll.qlIndexFixing(Index3M,H3060,TRUE,_xll.ohTrigger(RecalcTrigger,Trigger3M)),NA())</f>
        <v>2.7125812694657678E-2</v>
      </c>
      <c r="M3060" s="52">
        <f>IFERROR(_xll.qlIndexFixing(ONIndex3M,I3060,TRUE,_xll.ohTrigger(RecalcTrigger,Trigger3M)),NA())</f>
        <v>2.7033239769513884E-2</v>
      </c>
      <c r="N3060" s="52">
        <f>IFERROR(_xll.qlIndexFixing(Index6M,$H3060,TRUE,_xll.ohTrigger(RecalcTrigger,Trigger6M)),NA())</f>
        <v>2.807403873299431E-2</v>
      </c>
      <c r="O3060" s="52">
        <f>IFERROR(_xll.qlIndexFixing(ONIndex6M,I3060,TRUE,_xll.ohTrigger(RecalcTrigger,Trigger6M)),NA())</f>
        <v>2.7874069374496102E-2</v>
      </c>
      <c r="P3060" s="52">
        <f>IFERROR(_xll.qlIndexFixing(Index1Y,$H3060,TRUE,_xll.ohTrigger(RecalcTrigger,Trigger1Y)),NA())</f>
        <v>2.9480166623843021E-2</v>
      </c>
      <c r="Q3060" s="52">
        <f>IFERROR(_xll.qlIndexFixing(ONIndex1Y,I3060,TRUE,_xll.ohTrigger(RecalcTrigger,Trigger1Y)),NA())</f>
        <v>2.9047743908297008E-2</v>
      </c>
    </row>
    <row r="3061" spans="2:17" x14ac:dyDescent="0.2">
      <c r="B3061" s="46" t="s">
        <v>51</v>
      </c>
      <c r="D3061" s="49">
        <f>_xll.qlCalendarAdvance(LocalCalendar,$D3060,B3061,"f",FALSE)</f>
        <v>60791</v>
      </c>
      <c r="E3061" s="49">
        <f>_xll.qlInterestRateIndexValueDate(IndexON,D3061)</f>
        <v>60791</v>
      </c>
      <c r="F3061" s="52">
        <f>IFERROR(_xll.qlIndexFixing(IndexON,D3061,TRUE,_xll.ohTrigger(RecalcTrigger,TriggerON)),NA())</f>
        <v>2.5437614180336965E-2</v>
      </c>
      <c r="H3061" s="49">
        <f>_xll.qlCalendarAdvance(IborCalendar,$H3060,B3061,"f",FALSE)</f>
        <v>60770</v>
      </c>
      <c r="I3061" s="49">
        <f>_xll.qlInterestRateIndexValueDate(Index1M,$H3061)</f>
        <v>60772</v>
      </c>
      <c r="J3061" s="52">
        <f>IFERROR(_xll.qlIndexFixing(Index1M,$H3061,TRUE,_xll.ohTrigger(RecalcTrigger,Trigger1M)),NA())</f>
        <v>2.5921539757789713E-2</v>
      </c>
      <c r="K3061" s="52">
        <f>IFERROR(_xll.qlIndexFixing(ONIndex1M,I3061,TRUE,_xll.ohTrigger(RecalcTrigger,Trigger1M)),NA())</f>
        <v>2.5892653271224475E-2</v>
      </c>
      <c r="L3061" s="52">
        <f>IFERROR(_xll.qlIndexFixing(Index3M,H3061,TRUE,_xll.ohTrigger(RecalcTrigger,Trigger3M)),NA())</f>
        <v>2.7125812694658545E-2</v>
      </c>
      <c r="M3061" s="52">
        <f>IFERROR(_xll.qlIndexFixing(ONIndex3M,I3061,TRUE,_xll.ohTrigger(RecalcTrigger,Trigger3M)),NA())</f>
        <v>2.7033239769513884E-2</v>
      </c>
      <c r="N3061" s="52">
        <f>IFERROR(_xll.qlIndexFixing(Index6M,$H3061,TRUE,_xll.ohTrigger(RecalcTrigger,Trigger6M)),NA())</f>
        <v>2.8073992410276607E-2</v>
      </c>
      <c r="O3061" s="52">
        <f>IFERROR(_xll.qlIndexFixing(ONIndex6M,I3061,TRUE,_xll.ohTrigger(RecalcTrigger,Trigger6M)),NA())</f>
        <v>2.7874022405427468E-2</v>
      </c>
      <c r="P3061" s="52">
        <f>IFERROR(_xll.qlIndexFixing(Index1Y,$H3061,TRUE,_xll.ohTrigger(RecalcTrigger,Trigger1Y)),NA())</f>
        <v>2.9480228972946654E-2</v>
      </c>
      <c r="Q3061" s="52">
        <f>IFERROR(_xll.qlIndexFixing(ONIndex1Y,I3061,TRUE,_xll.ohTrigger(RecalcTrigger,Trigger1Y)),NA())</f>
        <v>2.9047807954105664E-2</v>
      </c>
    </row>
    <row r="3062" spans="2:17" x14ac:dyDescent="0.2">
      <c r="B3062" s="46" t="s">
        <v>51</v>
      </c>
      <c r="D3062" s="49">
        <f>_xll.qlCalendarAdvance(LocalCalendar,$D3061,B3062,"f",FALSE)</f>
        <v>60798</v>
      </c>
      <c r="E3062" s="49">
        <f>_xll.qlInterestRateIndexValueDate(IndexON,D3062)</f>
        <v>60798</v>
      </c>
      <c r="F3062" s="52">
        <f>IFERROR(_xll.qlIndexFixing(IndexON,D3062,TRUE,_xll.ohTrigger(RecalcTrigger,TriggerON)),NA())</f>
        <v>2.5437614180336965E-2</v>
      </c>
      <c r="H3062" s="49">
        <f>_xll.qlCalendarAdvance(IborCalendar,$H3061,B3062,"f",FALSE)</f>
        <v>60777</v>
      </c>
      <c r="I3062" s="49">
        <f>_xll.qlInterestRateIndexValueDate(Index1M,$H3062)</f>
        <v>60779</v>
      </c>
      <c r="J3062" s="52">
        <f>IFERROR(_xll.qlIndexFixing(Index1M,$H3062,TRUE,_xll.ohTrigger(RecalcTrigger,Trigger1M)),NA())</f>
        <v>2.5921539757792211E-2</v>
      </c>
      <c r="K3062" s="52">
        <f>IFERROR(_xll.qlIndexFixing(ONIndex1M,I3062,TRUE,_xll.ohTrigger(RecalcTrigger,Trigger1M)),NA())</f>
        <v>2.5892653271224475E-2</v>
      </c>
      <c r="L3062" s="52">
        <f>IFERROR(_xll.qlIndexFixing(Index3M,H3062,TRUE,_xll.ohTrigger(RecalcTrigger,Trigger3M)),NA())</f>
        <v>2.7125812694657678E-2</v>
      </c>
      <c r="M3062" s="52">
        <f>IFERROR(_xll.qlIndexFixing(ONIndex3M,I3062,TRUE,_xll.ohTrigger(RecalcTrigger,Trigger3M)),NA())</f>
        <v>2.7033239769433948E-2</v>
      </c>
      <c r="N3062" s="52">
        <f>IFERROR(_xll.qlIndexFixing(Index6M,$H3062,TRUE,_xll.ohTrigger(RecalcTrigger,Trigger6M)),NA())</f>
        <v>2.8073946187749294E-2</v>
      </c>
      <c r="O3062" s="52">
        <f>IFERROR(_xll.qlIndexFixing(ONIndex6M,I3062,TRUE,_xll.ohTrigger(RecalcTrigger,Trigger6M)),NA())</f>
        <v>2.7873975535159801E-2</v>
      </c>
      <c r="P3062" s="52">
        <f>IFERROR(_xll.qlIndexFixing(Index1Y,$H3062,TRUE,_xll.ohTrigger(RecalcTrigger,Trigger1Y)),NA())</f>
        <v>2.9480291183368895E-2</v>
      </c>
      <c r="Q3062" s="52">
        <f>IFERROR(_xll.qlIndexFixing(ONIndex1Y,I3062,TRUE,_xll.ohTrigger(RecalcTrigger,Trigger1Y)),NA())</f>
        <v>2.9047871865461872E-2</v>
      </c>
    </row>
    <row r="3063" spans="2:17" x14ac:dyDescent="0.2">
      <c r="B3063" s="46" t="s">
        <v>51</v>
      </c>
      <c r="D3063" s="49">
        <f>_xll.qlCalendarAdvance(LocalCalendar,$D3062,B3063,"f",FALSE)</f>
        <v>60805</v>
      </c>
      <c r="E3063" s="49">
        <f>_xll.qlInterestRateIndexValueDate(IndexON,D3063)</f>
        <v>60805</v>
      </c>
      <c r="F3063" s="52">
        <f>IFERROR(_xll.qlIndexFixing(IndexON,D3063,TRUE,_xll.ohTrigger(RecalcTrigger,TriggerON)),NA())</f>
        <v>2.5437614180416901E-2</v>
      </c>
      <c r="H3063" s="49">
        <f>_xll.qlCalendarAdvance(IborCalendar,$H3062,B3063,"f",FALSE)</f>
        <v>60784</v>
      </c>
      <c r="I3063" s="49">
        <f>_xll.qlInterestRateIndexValueDate(Index1M,$H3063)</f>
        <v>60786</v>
      </c>
      <c r="J3063" s="52">
        <f>IFERROR(_xll.qlIndexFixing(Index1M,$H3063,TRUE,_xll.ohTrigger(RecalcTrigger,Trigger1M)),NA())</f>
        <v>2.5922472295080663E-2</v>
      </c>
      <c r="K3063" s="52">
        <f>IFERROR(_xll.qlIndexFixing(ONIndex1M,I3063,TRUE,_xll.ohTrigger(RecalcTrigger,Trigger1M)),NA())</f>
        <v>2.5892653271304411E-2</v>
      </c>
      <c r="L3063" s="52">
        <f>IFERROR(_xll.qlIndexFixing(Index3M,H3063,TRUE,_xll.ohTrigger(RecalcTrigger,Trigger3M)),NA())</f>
        <v>2.7125812694657678E-2</v>
      </c>
      <c r="M3063" s="52">
        <f>IFERROR(_xll.qlIndexFixing(ONIndex3M,I3063,TRUE,_xll.ohTrigger(RecalcTrigger,Trigger3M)),NA())</f>
        <v>2.703323976959382E-2</v>
      </c>
      <c r="N3063" s="52">
        <f>IFERROR(_xll.qlIndexFixing(Index6M,$H3063,TRUE,_xll.ohTrigger(RecalcTrigger,Trigger6M)),NA())</f>
        <v>2.8070641927792822E-2</v>
      </c>
      <c r="O3063" s="52">
        <f>IFERROR(_xll.qlIndexFixing(ONIndex6M,I3063,TRUE,_xll.ohTrigger(RecalcTrigger,Trigger6M)),NA())</f>
        <v>2.7873928763693101E-2</v>
      </c>
      <c r="P3063" s="52">
        <f>IFERROR(_xll.qlIndexFixing(Index1Y,$H3063,TRUE,_xll.ohTrigger(RecalcTrigger,Trigger1Y)),NA())</f>
        <v>2.9480353255108862E-2</v>
      </c>
      <c r="Q3063" s="52">
        <f>IFERROR(_xll.qlIndexFixing(ONIndex1Y,I3063,TRUE,_xll.ohTrigger(RecalcTrigger,Trigger1Y)),NA())</f>
        <v>2.9047935642045886E-2</v>
      </c>
    </row>
    <row r="3064" spans="2:17" x14ac:dyDescent="0.2">
      <c r="B3064" s="46" t="s">
        <v>51</v>
      </c>
      <c r="D3064" s="49">
        <f>_xll.qlCalendarAdvance(LocalCalendar,$D3063,B3064,"f",FALSE)</f>
        <v>60812</v>
      </c>
      <c r="E3064" s="49">
        <f>_xll.qlInterestRateIndexValueDate(IndexON,D3064)</f>
        <v>60812</v>
      </c>
      <c r="F3064" s="52">
        <f>IFERROR(_xll.qlIndexFixing(IndexON,D3064,TRUE,_xll.ohTrigger(RecalcTrigger,TriggerON)),NA())</f>
        <v>2.5437614180416901E-2</v>
      </c>
      <c r="H3064" s="49">
        <f>_xll.qlCalendarAdvance(IborCalendar,$H3063,B3064,"f",FALSE)</f>
        <v>60791</v>
      </c>
      <c r="I3064" s="49">
        <f>_xll.qlInterestRateIndexValueDate(Index1M,$H3064)</f>
        <v>60793</v>
      </c>
      <c r="J3064" s="52">
        <f>IFERROR(_xll.qlIndexFixing(Index1M,$H3064,TRUE,_xll.ohTrigger(RecalcTrigger,Trigger1M)),NA())</f>
        <v>2.5921539757794709E-2</v>
      </c>
      <c r="K3064" s="52">
        <f>IFERROR(_xll.qlIndexFixing(ONIndex1M,I3064,TRUE,_xll.ohTrigger(RecalcTrigger,Trigger1M)),NA())</f>
        <v>2.5892653271304411E-2</v>
      </c>
      <c r="L3064" s="52">
        <f>IFERROR(_xll.qlIndexFixing(Index3M,H3064,TRUE,_xll.ohTrigger(RecalcTrigger,Trigger3M)),NA())</f>
        <v>2.7125812694658545E-2</v>
      </c>
      <c r="M3064" s="52">
        <f>IFERROR(_xll.qlIndexFixing(ONIndex3M,I3064,TRUE,_xll.ohTrigger(RecalcTrigger,Trigger3M)),NA())</f>
        <v>2.703323976959382E-2</v>
      </c>
      <c r="N3064" s="52">
        <f>IFERROR(_xll.qlIndexFixing(Index6M,$H3064,TRUE,_xll.ohTrigger(RecalcTrigger,Trigger6M)),NA())</f>
        <v>2.807059589486759E-2</v>
      </c>
      <c r="O3064" s="52">
        <f>IFERROR(_xll.qlIndexFixing(ONIndex6M,I3064,TRUE,_xll.ohTrigger(RecalcTrigger,Trigger6M)),NA())</f>
        <v>2.7873882090947433E-2</v>
      </c>
      <c r="P3064" s="52">
        <f>IFERROR(_xll.qlIndexFixing(Index1Y,$H3064,TRUE,_xll.ohTrigger(RecalcTrigger,Trigger1Y)),NA())</f>
        <v>2.9480415188167214E-2</v>
      </c>
      <c r="Q3064" s="52">
        <f>IFERROR(_xll.qlIndexFixing(ONIndex1Y,I3064,TRUE,_xll.ohTrigger(RecalcTrigger,Trigger1Y)),NA())</f>
        <v>2.9047999284097514E-2</v>
      </c>
    </row>
    <row r="3065" spans="2:17" x14ac:dyDescent="0.2">
      <c r="B3065" s="46" t="s">
        <v>51</v>
      </c>
      <c r="D3065" s="49">
        <f>_xll.qlCalendarAdvance(LocalCalendar,$D3064,B3065,"f",FALSE)</f>
        <v>60819</v>
      </c>
      <c r="E3065" s="49">
        <f>_xll.qlInterestRateIndexValueDate(IndexON,D3065)</f>
        <v>60819</v>
      </c>
      <c r="F3065" s="52">
        <f>IFERROR(_xll.qlIndexFixing(IndexON,D3065,TRUE,_xll.ohTrigger(RecalcTrigger,TriggerON)),NA())</f>
        <v>2.5437614180336965E-2</v>
      </c>
      <c r="H3065" s="49">
        <f>_xll.qlCalendarAdvance(IborCalendar,$H3064,B3065,"f",FALSE)</f>
        <v>60798</v>
      </c>
      <c r="I3065" s="49">
        <f>_xll.qlInterestRateIndexValueDate(Index1M,$H3065)</f>
        <v>60800</v>
      </c>
      <c r="J3065" s="52">
        <f>IFERROR(_xll.qlIndexFixing(Index1M,$H3065,TRUE,_xll.ohTrigger(RecalcTrigger,Trigger1M)),NA())</f>
        <v>2.5921539757794709E-2</v>
      </c>
      <c r="K3065" s="52">
        <f>IFERROR(_xll.qlIndexFixing(ONIndex1M,I3065,TRUE,_xll.ohTrigger(RecalcTrigger,Trigger1M)),NA())</f>
        <v>2.5892653271304411E-2</v>
      </c>
      <c r="L3065" s="52">
        <f>IFERROR(_xll.qlIndexFixing(Index3M,H3065,TRUE,_xll.ohTrigger(RecalcTrigger,Trigger3M)),NA())</f>
        <v>2.7125812694657678E-2</v>
      </c>
      <c r="M3065" s="52">
        <f>IFERROR(_xll.qlIndexFixing(ONIndex3M,I3065,TRUE,_xll.ohTrigger(RecalcTrigger,Trigger3M)),NA())</f>
        <v>2.7033239769433948E-2</v>
      </c>
      <c r="N3065" s="52">
        <f>IFERROR(_xll.qlIndexFixing(Index6M,$H3065,TRUE,_xll.ohTrigger(RecalcTrigger,Trigger6M)),NA())</f>
        <v>2.8070549962107481E-2</v>
      </c>
      <c r="O3065" s="52">
        <f>IFERROR(_xll.qlIndexFixing(ONIndex6M,I3065,TRUE,_xll.ohTrigger(RecalcTrigger,Trigger6M)),NA())</f>
        <v>2.787383551684286E-2</v>
      </c>
      <c r="P3065" s="52">
        <f>IFERROR(_xll.qlIndexFixing(Index1Y,$H3065,TRUE,_xll.ohTrigger(RecalcTrigger,Trigger1Y)),NA())</f>
        <v>2.9480476982543514E-2</v>
      </c>
      <c r="Q3065" s="52">
        <f>IFERROR(_xll.qlIndexFixing(ONIndex1Y,I3065,TRUE,_xll.ohTrigger(RecalcTrigger,Trigger1Y)),NA())</f>
        <v>2.9048062791217077E-2</v>
      </c>
    </row>
    <row r="3066" spans="2:17" x14ac:dyDescent="0.2">
      <c r="B3066" s="46" t="s">
        <v>51</v>
      </c>
      <c r="D3066" s="49">
        <f>_xll.qlCalendarAdvance(LocalCalendar,$D3065,B3066,"f",FALSE)</f>
        <v>60826</v>
      </c>
      <c r="E3066" s="49">
        <f>_xll.qlInterestRateIndexValueDate(IndexON,D3066)</f>
        <v>60826</v>
      </c>
      <c r="F3066" s="52">
        <f>IFERROR(_xll.qlIndexFixing(IndexON,D3066,TRUE,_xll.ohTrigger(RecalcTrigger,TriggerON)),NA())</f>
        <v>2.5437614180336965E-2</v>
      </c>
      <c r="H3066" s="49">
        <f>_xll.qlCalendarAdvance(IborCalendar,$H3065,B3066,"f",FALSE)</f>
        <v>60805</v>
      </c>
      <c r="I3066" s="49">
        <f>_xll.qlInterestRateIndexValueDate(Index1M,$H3066)</f>
        <v>60807</v>
      </c>
      <c r="J3066" s="52">
        <f>IFERROR(_xll.qlIndexFixing(Index1M,$H3066,TRUE,_xll.ohTrigger(RecalcTrigger,Trigger1M)),NA())</f>
        <v>2.5921539757792211E-2</v>
      </c>
      <c r="K3066" s="52">
        <f>IFERROR(_xll.qlIndexFixing(ONIndex1M,I3066,TRUE,_xll.ohTrigger(RecalcTrigger,Trigger1M)),NA())</f>
        <v>2.5892653271224475E-2</v>
      </c>
      <c r="L3066" s="52">
        <f>IFERROR(_xll.qlIndexFixing(Index3M,H3066,TRUE,_xll.ohTrigger(RecalcTrigger,Trigger3M)),NA())</f>
        <v>2.7125812694657678E-2</v>
      </c>
      <c r="M3066" s="52">
        <f>IFERROR(_xll.qlIndexFixing(ONIndex3M,I3066,TRUE,_xll.ohTrigger(RecalcTrigger,Trigger3M)),NA())</f>
        <v>2.7033239769433948E-2</v>
      </c>
      <c r="N3066" s="52">
        <f>IFERROR(_xll.qlIndexFixing(Index6M,$H3066,TRUE,_xll.ohTrigger(RecalcTrigger,Trigger6M)),NA())</f>
        <v>2.8075934695247613E-2</v>
      </c>
      <c r="O3066" s="52">
        <f>IFERROR(_xll.qlIndexFixing(ONIndex6M,I3066,TRUE,_xll.ohTrigger(RecalcTrigger,Trigger6M)),NA())</f>
        <v>2.787378904161919E-2</v>
      </c>
      <c r="P3066" s="52">
        <f>IFERROR(_xll.qlIndexFixing(Index1Y,$H3066,TRUE,_xll.ohTrigger(RecalcTrigger,Trigger1Y)),NA())</f>
        <v>2.9480538638237765E-2</v>
      </c>
      <c r="Q3066" s="52">
        <f>IFERROR(_xll.qlIndexFixing(ONIndex1Y,I3066,TRUE,_xll.ohTrigger(RecalcTrigger,Trigger1Y)),NA())</f>
        <v>2.9048126163804255E-2</v>
      </c>
    </row>
    <row r="3067" spans="2:17" x14ac:dyDescent="0.2">
      <c r="B3067" s="46" t="s">
        <v>51</v>
      </c>
      <c r="D3067" s="49">
        <f>_xll.qlCalendarAdvance(LocalCalendar,$D3066,B3067,"f",FALSE)</f>
        <v>60833</v>
      </c>
      <c r="E3067" s="49">
        <f>_xll.qlInterestRateIndexValueDate(IndexON,D3067)</f>
        <v>60833</v>
      </c>
      <c r="F3067" s="52">
        <f>IFERROR(_xll.qlIndexFixing(IndexON,D3067,TRUE,_xll.ohTrigger(RecalcTrigger,TriggerON)),NA())</f>
        <v>2.5437614180336965E-2</v>
      </c>
      <c r="H3067" s="49">
        <f>_xll.qlCalendarAdvance(IborCalendar,$H3066,B3067,"f",FALSE)</f>
        <v>60812</v>
      </c>
      <c r="I3067" s="49">
        <f>_xll.qlInterestRateIndexValueDate(Index1M,$H3067)</f>
        <v>60814</v>
      </c>
      <c r="J3067" s="52">
        <f>IFERROR(_xll.qlIndexFixing(Index1M,$H3067,TRUE,_xll.ohTrigger(RecalcTrigger,Trigger1M)),NA())</f>
        <v>2.5921539757794709E-2</v>
      </c>
      <c r="K3067" s="52">
        <f>IFERROR(_xll.qlIndexFixing(ONIndex1M,I3067,TRUE,_xll.ohTrigger(RecalcTrigger,Trigger1M)),NA())</f>
        <v>2.5892653271304411E-2</v>
      </c>
      <c r="L3067" s="52">
        <f>IFERROR(_xll.qlIndexFixing(Index3M,H3067,TRUE,_xll.ohTrigger(RecalcTrigger,Trigger3M)),NA())</f>
        <v>2.7125812694657678E-2</v>
      </c>
      <c r="M3067" s="52">
        <f>IFERROR(_xll.qlIndexFixing(ONIndex3M,I3067,TRUE,_xll.ohTrigger(RecalcTrigger,Trigger3M)),NA())</f>
        <v>2.7033239769513884E-2</v>
      </c>
      <c r="N3067" s="52">
        <f>IFERROR(_xll.qlIndexFixing(Index6M,$H3067,TRUE,_xll.ohTrigger(RecalcTrigger,Trigger6M)),NA())</f>
        <v>2.8074802751183847E-2</v>
      </c>
      <c r="O3067" s="52">
        <f>IFERROR(_xll.qlIndexFixing(ONIndex6M,I3067,TRUE,_xll.ohTrigger(RecalcTrigger,Trigger6M)),NA())</f>
        <v>2.7873742665276424E-2</v>
      </c>
      <c r="P3067" s="52">
        <f>IFERROR(_xll.qlIndexFixing(Index1Y,$H3067,TRUE,_xll.ohTrigger(RecalcTrigger,Trigger1Y)),NA())</f>
        <v>2.9480600155250399E-2</v>
      </c>
      <c r="Q3067" s="52">
        <f>IFERROR(_xll.qlIndexFixing(ONIndex1Y,I3067,TRUE,_xll.ohTrigger(RecalcTrigger,Trigger1Y)),NA())</f>
        <v>2.9048189401779112E-2</v>
      </c>
    </row>
    <row r="3068" spans="2:17" x14ac:dyDescent="0.2">
      <c r="B3068" s="46" t="s">
        <v>51</v>
      </c>
      <c r="D3068" s="49">
        <f>_xll.qlCalendarAdvance(LocalCalendar,$D3067,B3068,"f",FALSE)</f>
        <v>60840</v>
      </c>
      <c r="E3068" s="49">
        <f>_xll.qlInterestRateIndexValueDate(IndexON,D3068)</f>
        <v>60840</v>
      </c>
      <c r="F3068" s="52">
        <f>IFERROR(_xll.qlIndexFixing(IndexON,D3068,TRUE,_xll.ohTrigger(RecalcTrigger,TriggerON)),NA())</f>
        <v>2.5437614180416901E-2</v>
      </c>
      <c r="H3068" s="49">
        <f>_xll.qlCalendarAdvance(IborCalendar,$H3067,B3068,"f",FALSE)</f>
        <v>60819</v>
      </c>
      <c r="I3068" s="49">
        <f>_xll.qlInterestRateIndexValueDate(Index1M,$H3068)</f>
        <v>60821</v>
      </c>
      <c r="J3068" s="52">
        <f>IFERROR(_xll.qlIndexFixing(Index1M,$H3068,TRUE,_xll.ohTrigger(RecalcTrigger,Trigger1M)),NA())</f>
        <v>2.5921539757792211E-2</v>
      </c>
      <c r="K3068" s="52">
        <f>IFERROR(_xll.qlIndexFixing(ONIndex1M,I3068,TRUE,_xll.ohTrigger(RecalcTrigger,Trigger1M)),NA())</f>
        <v>2.5892653271304411E-2</v>
      </c>
      <c r="L3068" s="52">
        <f>IFERROR(_xll.qlIndexFixing(Index3M,H3068,TRUE,_xll.ohTrigger(RecalcTrigger,Trigger3M)),NA())</f>
        <v>2.7125812694658545E-2</v>
      </c>
      <c r="M3068" s="52">
        <f>IFERROR(_xll.qlIndexFixing(ONIndex3M,I3068,TRUE,_xll.ohTrigger(RecalcTrigger,Trigger3M)),NA())</f>
        <v>2.7033239769433948E-2</v>
      </c>
      <c r="N3068" s="52">
        <f>IFERROR(_xll.qlIndexFixing(Index6M,$H3068,TRUE,_xll.ohTrigger(RecalcTrigger,Trigger6M)),NA())</f>
        <v>2.807367095655533E-2</v>
      </c>
      <c r="O3068" s="52">
        <f>IFERROR(_xll.qlIndexFixing(ONIndex6M,I3068,TRUE,_xll.ohTrigger(RecalcTrigger,Trigger6M)),NA())</f>
        <v>2.7873696387574753E-2</v>
      </c>
      <c r="P3068" s="52">
        <f>IFERROR(_xll.qlIndexFixing(Index1Y,$H3068,TRUE,_xll.ohTrigger(RecalcTrigger,Trigger1Y)),NA())</f>
        <v>2.9480661533580761E-2</v>
      </c>
      <c r="Q3068" s="52">
        <f>IFERROR(_xll.qlIndexFixing(ONIndex1Y,I3068,TRUE,_xll.ohTrigger(RecalcTrigger,Trigger1Y)),NA())</f>
        <v>2.9048252505061711E-2</v>
      </c>
    </row>
    <row r="3069" spans="2:17" x14ac:dyDescent="0.2">
      <c r="B3069" s="46" t="s">
        <v>51</v>
      </c>
      <c r="D3069" s="49">
        <f>_xll.qlCalendarAdvance(LocalCalendar,$D3068,B3069,"f",FALSE)</f>
        <v>60847</v>
      </c>
      <c r="E3069" s="49">
        <f>_xll.qlInterestRateIndexValueDate(IndexON,D3069)</f>
        <v>60847</v>
      </c>
      <c r="F3069" s="52">
        <f>IFERROR(_xll.qlIndexFixing(IndexON,D3069,TRUE,_xll.ohTrigger(RecalcTrigger,TriggerON)),NA())</f>
        <v>2.5437614180336965E-2</v>
      </c>
      <c r="H3069" s="49">
        <f>_xll.qlCalendarAdvance(IborCalendar,$H3068,B3069,"f",FALSE)</f>
        <v>60826</v>
      </c>
      <c r="I3069" s="49">
        <f>_xll.qlInterestRateIndexValueDate(Index1M,$H3069)</f>
        <v>60828</v>
      </c>
      <c r="J3069" s="52">
        <f>IFERROR(_xll.qlIndexFixing(Index1M,$H3069,TRUE,_xll.ohTrigger(RecalcTrigger,Trigger1M)),NA())</f>
        <v>2.5921539757792211E-2</v>
      </c>
      <c r="K3069" s="52">
        <f>IFERROR(_xll.qlIndexFixing(ONIndex1M,I3069,TRUE,_xll.ohTrigger(RecalcTrigger,Trigger1M)),NA())</f>
        <v>2.5892653271304411E-2</v>
      </c>
      <c r="L3069" s="52">
        <f>IFERROR(_xll.qlIndexFixing(Index3M,H3069,TRUE,_xll.ohTrigger(RecalcTrigger,Trigger3M)),NA())</f>
        <v>2.7125812694656807E-2</v>
      </c>
      <c r="M3069" s="52">
        <f>IFERROR(_xll.qlIndexFixing(ONIndex3M,I3069,TRUE,_xll.ohTrigger(RecalcTrigger,Trigger3M)),NA())</f>
        <v>2.7033239769433948E-2</v>
      </c>
      <c r="N3069" s="52">
        <f>IFERROR(_xll.qlIndexFixing(Index6M,$H3069,TRUE,_xll.ohTrigger(RecalcTrigger,Trigger6M)),NA())</f>
        <v>2.8074711615844999E-2</v>
      </c>
      <c r="O3069" s="52">
        <f>IFERROR(_xll.qlIndexFixing(ONIndex6M,I3069,TRUE,_xll.ohTrigger(RecalcTrigger,Trigger6M)),NA())</f>
        <v>2.7873650208514178E-2</v>
      </c>
      <c r="P3069" s="52">
        <f>IFERROR(_xll.qlIndexFixing(Index1Y,$H3069,TRUE,_xll.ohTrigger(RecalcTrigger,Trigger1Y)),NA())</f>
        <v>2.9480722773229072E-2</v>
      </c>
      <c r="Q3069" s="52">
        <f>IFERROR(_xll.qlIndexFixing(ONIndex1Y,I3069,TRUE,_xll.ohTrigger(RecalcTrigger,Trigger1Y)),NA())</f>
        <v>2.9048315473492181E-2</v>
      </c>
    </row>
    <row r="3070" spans="2:17" x14ac:dyDescent="0.2">
      <c r="B3070" s="46" t="s">
        <v>51</v>
      </c>
      <c r="D3070" s="49">
        <f>_xll.qlCalendarAdvance(LocalCalendar,$D3069,B3070,"f",FALSE)</f>
        <v>60854</v>
      </c>
      <c r="E3070" s="49">
        <f>_xll.qlInterestRateIndexValueDate(IndexON,D3070)</f>
        <v>60854</v>
      </c>
      <c r="F3070" s="52">
        <f>IFERROR(_xll.qlIndexFixing(IndexON,D3070,TRUE,_xll.ohTrigger(RecalcTrigger,TriggerON)),NA())</f>
        <v>2.5437614180416901E-2</v>
      </c>
      <c r="H3070" s="49">
        <f>_xll.qlCalendarAdvance(IborCalendar,$H3069,B3070,"f",FALSE)</f>
        <v>60833</v>
      </c>
      <c r="I3070" s="49">
        <f>_xll.qlInterestRateIndexValueDate(Index1M,$H3070)</f>
        <v>60835</v>
      </c>
      <c r="J3070" s="52">
        <f>IFERROR(_xll.qlIndexFixing(Index1M,$H3070,TRUE,_xll.ohTrigger(RecalcTrigger,Trigger1M)),NA())</f>
        <v>2.5921539757794709E-2</v>
      </c>
      <c r="K3070" s="52">
        <f>IFERROR(_xll.qlIndexFixing(ONIndex1M,I3070,TRUE,_xll.ohTrigger(RecalcTrigger,Trigger1M)),NA())</f>
        <v>2.5892653271304411E-2</v>
      </c>
      <c r="L3070" s="52">
        <f>IFERROR(_xll.qlIndexFixing(Index3M,H3070,TRUE,_xll.ohTrigger(RecalcTrigger,Trigger3M)),NA())</f>
        <v>2.7125812694657678E-2</v>
      </c>
      <c r="M3070" s="52">
        <f>IFERROR(_xll.qlIndexFixing(ONIndex3M,I3070,TRUE,_xll.ohTrigger(RecalcTrigger,Trigger3M)),NA())</f>
        <v>2.7033239769513884E-2</v>
      </c>
      <c r="N3070" s="52">
        <f>IFERROR(_xll.qlIndexFixing(Index6M,$H3070,TRUE,_xll.ohTrigger(RecalcTrigger,Trigger6M)),NA())</f>
        <v>2.8073580014337702E-2</v>
      </c>
      <c r="O3070" s="52">
        <f>IFERROR(_xll.qlIndexFixing(ONIndex6M,I3070,TRUE,_xll.ohTrigger(RecalcTrigger,Trigger6M)),NA())</f>
        <v>2.7873604128494378E-2</v>
      </c>
      <c r="P3070" s="52">
        <f>IFERROR(_xll.qlIndexFixing(Index1Y,$H3070,TRUE,_xll.ohTrigger(RecalcTrigger,Trigger1Y)),NA())</f>
        <v>2.9480783874195553E-2</v>
      </c>
      <c r="Q3070" s="52">
        <f>IFERROR(_xll.qlIndexFixing(ONIndex1Y,I3070,TRUE,_xll.ohTrigger(RecalcTrigger,Trigger1Y)),NA())</f>
        <v>2.9048378307470202E-2</v>
      </c>
    </row>
    <row r="3071" spans="2:17" x14ac:dyDescent="0.2">
      <c r="B3071" s="46" t="s">
        <v>51</v>
      </c>
      <c r="D3071" s="49">
        <f>_xll.qlCalendarAdvance(LocalCalendar,$D3070,B3071,"f",FALSE)</f>
        <v>60861</v>
      </c>
      <c r="E3071" s="49">
        <f>_xll.qlInterestRateIndexValueDate(IndexON,D3071)</f>
        <v>60861</v>
      </c>
      <c r="F3071" s="52">
        <f>IFERROR(_xll.qlIndexFixing(IndexON,D3071,TRUE,_xll.ohTrigger(RecalcTrigger,TriggerON)),NA())</f>
        <v>2.5437614180336965E-2</v>
      </c>
      <c r="H3071" s="49">
        <f>_xll.qlCalendarAdvance(IborCalendar,$H3070,B3071,"f",FALSE)</f>
        <v>60840</v>
      </c>
      <c r="I3071" s="49">
        <f>_xll.qlInterestRateIndexValueDate(Index1M,$H3071)</f>
        <v>60842</v>
      </c>
      <c r="J3071" s="52">
        <f>IFERROR(_xll.qlIndexFixing(Index1M,$H3071,TRUE,_xll.ohTrigger(RecalcTrigger,Trigger1M)),NA())</f>
        <v>2.5922472295080663E-2</v>
      </c>
      <c r="K3071" s="52">
        <f>IFERROR(_xll.qlIndexFixing(ONIndex1M,I3071,TRUE,_xll.ohTrigger(RecalcTrigger,Trigger1M)),NA())</f>
        <v>2.5892653271304411E-2</v>
      </c>
      <c r="L3071" s="52">
        <f>IFERROR(_xll.qlIndexFixing(Index3M,H3071,TRUE,_xll.ohTrigger(RecalcTrigger,Trigger3M)),NA())</f>
        <v>2.7125812694657678E-2</v>
      </c>
      <c r="M3071" s="52">
        <f>IFERROR(_xll.qlIndexFixing(ONIndex3M,I3071,TRUE,_xll.ohTrigger(RecalcTrigger,Trigger3M)),NA())</f>
        <v>2.7033239769513884E-2</v>
      </c>
      <c r="N3071" s="52">
        <f>IFERROR(_xll.qlIndexFixing(Index6M,$H3071,TRUE,_xll.ohTrigger(RecalcTrigger,Trigger6M)),NA())</f>
        <v>2.8073534693512762E-2</v>
      </c>
      <c r="O3071" s="52">
        <f>IFERROR(_xll.qlIndexFixing(ONIndex6M,I3071,TRUE,_xll.ohTrigger(RecalcTrigger,Trigger6M)),NA())</f>
        <v>2.7873558147035737E-2</v>
      </c>
      <c r="P3071" s="52">
        <f>IFERROR(_xll.qlIndexFixing(Index1Y,$H3071,TRUE,_xll.ohTrigger(RecalcTrigger,Trigger1Y)),NA())</f>
        <v>2.948084483647976E-2</v>
      </c>
      <c r="Q3071" s="52">
        <f>IFERROR(_xll.qlIndexFixing(ONIndex1Y,I3071,TRUE,_xll.ohTrigger(RecalcTrigger,Trigger1Y)),NA())</f>
        <v>2.9048441006676029E-2</v>
      </c>
    </row>
    <row r="3072" spans="2:17" x14ac:dyDescent="0.2">
      <c r="B3072" s="46" t="s">
        <v>51</v>
      </c>
      <c r="D3072" s="49">
        <f>_xll.qlCalendarAdvance(LocalCalendar,$D3071,B3072,"f",FALSE)</f>
        <v>60868</v>
      </c>
      <c r="E3072" s="49">
        <f>_xll.qlInterestRateIndexValueDate(IndexON,D3072)</f>
        <v>60868</v>
      </c>
      <c r="F3072" s="52">
        <f>IFERROR(_xll.qlIndexFixing(IndexON,D3072,TRUE,_xll.ohTrigger(RecalcTrigger,TriggerON)),NA())</f>
        <v>2.5437614180336965E-2</v>
      </c>
      <c r="H3072" s="49">
        <f>_xll.qlCalendarAdvance(IborCalendar,$H3071,B3072,"f",FALSE)</f>
        <v>60847</v>
      </c>
      <c r="I3072" s="49">
        <f>_xll.qlInterestRateIndexValueDate(Index1M,$H3072)</f>
        <v>60849</v>
      </c>
      <c r="J3072" s="52">
        <f>IFERROR(_xll.qlIndexFixing(Index1M,$H3072,TRUE,_xll.ohTrigger(RecalcTrigger,Trigger1M)),NA())</f>
        <v>2.5922472295080663E-2</v>
      </c>
      <c r="K3072" s="52">
        <f>IFERROR(_xll.qlIndexFixing(ONIndex1M,I3072,TRUE,_xll.ohTrigger(RecalcTrigger,Trigger1M)),NA())</f>
        <v>2.5892653271224475E-2</v>
      </c>
      <c r="L3072" s="52">
        <f>IFERROR(_xll.qlIndexFixing(Index3M,H3072,TRUE,_xll.ohTrigger(RecalcTrigger,Trigger3M)),NA())</f>
        <v>2.7125812694656807E-2</v>
      </c>
      <c r="M3072" s="52">
        <f>IFERROR(_xll.qlIndexFixing(ONIndex3M,I3072,TRUE,_xll.ohTrigger(RecalcTrigger,Trigger3M)),NA())</f>
        <v>2.7033239769433948E-2</v>
      </c>
      <c r="N3072" s="52">
        <f>IFERROR(_xll.qlIndexFixing(Index6M,$H3072,TRUE,_xll.ohTrigger(RecalcTrigger,Trigger6M)),NA())</f>
        <v>2.8073489472876922E-2</v>
      </c>
      <c r="O3072" s="52">
        <f>IFERROR(_xll.qlIndexFixing(ONIndex6M,I3072,TRUE,_xll.ohTrigger(RecalcTrigger,Trigger6M)),NA())</f>
        <v>2.7873512264378064E-2</v>
      </c>
      <c r="P3072" s="52">
        <f>IFERROR(_xll.qlIndexFixing(Index1Y,$H3072,TRUE,_xll.ohTrigger(RecalcTrigger,Trigger1Y)),NA())</f>
        <v>2.9480905660082133E-2</v>
      </c>
      <c r="Q3072" s="52">
        <f>IFERROR(_xll.qlIndexFixing(ONIndex1Y,I3072,TRUE,_xll.ohTrigger(RecalcTrigger,Trigger1Y)),NA())</f>
        <v>2.9048503571269535E-2</v>
      </c>
    </row>
    <row r="3073" spans="2:17" x14ac:dyDescent="0.2">
      <c r="B3073" s="46" t="s">
        <v>51</v>
      </c>
      <c r="D3073" s="49">
        <f>_xll.qlCalendarAdvance(LocalCalendar,$D3072,B3073,"f",FALSE)</f>
        <v>60875</v>
      </c>
      <c r="E3073" s="49">
        <f>_xll.qlInterestRateIndexValueDate(IndexON,D3073)</f>
        <v>60875</v>
      </c>
      <c r="F3073" s="52">
        <f>IFERROR(_xll.qlIndexFixing(IndexON,D3073,TRUE,_xll.ohTrigger(RecalcTrigger,TriggerON)),NA())</f>
        <v>2.5437614180336965E-2</v>
      </c>
      <c r="H3073" s="49">
        <f>_xll.qlCalendarAdvance(IborCalendar,$H3072,B3073,"f",FALSE)</f>
        <v>60854</v>
      </c>
      <c r="I3073" s="49">
        <f>_xll.qlInterestRateIndexValueDate(Index1M,$H3073)</f>
        <v>60856</v>
      </c>
      <c r="J3073" s="52">
        <f>IFERROR(_xll.qlIndexFixing(Index1M,$H3073,TRUE,_xll.ohTrigger(RecalcTrigger,Trigger1M)),NA())</f>
        <v>2.5921539757792211E-2</v>
      </c>
      <c r="K3073" s="52">
        <f>IFERROR(_xll.qlIndexFixing(ONIndex1M,I3073,TRUE,_xll.ohTrigger(RecalcTrigger,Trigger1M)),NA())</f>
        <v>2.5892653271224475E-2</v>
      </c>
      <c r="L3073" s="52">
        <f>IFERROR(_xll.qlIndexFixing(Index3M,H3073,TRUE,_xll.ohTrigger(RecalcTrigger,Trigger3M)),NA())</f>
        <v>2.7125812694657678E-2</v>
      </c>
      <c r="M3073" s="52">
        <f>IFERROR(_xll.qlIndexFixing(ONIndex3M,I3073,TRUE,_xll.ohTrigger(RecalcTrigger,Trigger3M)),NA())</f>
        <v>2.7033239769433948E-2</v>
      </c>
      <c r="N3073" s="52">
        <f>IFERROR(_xll.qlIndexFixing(Index6M,$H3073,TRUE,_xll.ohTrigger(RecalcTrigger,Trigger6M)),NA())</f>
        <v>2.8073444352430619E-2</v>
      </c>
      <c r="O3073" s="52">
        <f>IFERROR(_xll.qlIndexFixing(ONIndex6M,I3073,TRUE,_xll.ohTrigger(RecalcTrigger,Trigger6M)),NA())</f>
        <v>2.7873466480441422E-2</v>
      </c>
      <c r="P3073" s="52">
        <f>IFERROR(_xll.qlIndexFixing(Index1Y,$H3073,TRUE,_xll.ohTrigger(RecalcTrigger,Trigger1Y)),NA())</f>
        <v>2.9480966345002236E-2</v>
      </c>
      <c r="Q3073" s="52">
        <f>IFERROR(_xll.qlIndexFixing(ONIndex1Y,I3073,TRUE,_xll.ohTrigger(RecalcTrigger,Trigger1Y)),NA())</f>
        <v>2.9048566001090848E-2</v>
      </c>
    </row>
    <row r="3074" spans="2:17" x14ac:dyDescent="0.2">
      <c r="B3074" s="46" t="s">
        <v>51</v>
      </c>
      <c r="D3074" s="49">
        <f>_xll.qlCalendarAdvance(LocalCalendar,$D3073,B3074,"f",FALSE)</f>
        <v>60882</v>
      </c>
      <c r="E3074" s="49">
        <f>_xll.qlInterestRateIndexValueDate(IndexON,D3074)</f>
        <v>60882</v>
      </c>
      <c r="F3074" s="52">
        <f>IFERROR(_xll.qlIndexFixing(IndexON,D3074,TRUE,_xll.ohTrigger(RecalcTrigger,TriggerON)),NA())</f>
        <v>2.5437614180416901E-2</v>
      </c>
      <c r="H3074" s="49">
        <f>_xll.qlCalendarAdvance(IborCalendar,$H3073,B3074,"f",FALSE)</f>
        <v>60861</v>
      </c>
      <c r="I3074" s="49">
        <f>_xll.qlInterestRateIndexValueDate(Index1M,$H3074)</f>
        <v>60863</v>
      </c>
      <c r="J3074" s="52">
        <f>IFERROR(_xll.qlIndexFixing(Index1M,$H3074,TRUE,_xll.ohTrigger(RecalcTrigger,Trigger1M)),NA())</f>
        <v>2.5921539757794709E-2</v>
      </c>
      <c r="K3074" s="52">
        <f>IFERROR(_xll.qlIndexFixing(ONIndex1M,I3074,TRUE,_xll.ohTrigger(RecalcTrigger,Trigger1M)),NA())</f>
        <v>2.5892653271304411E-2</v>
      </c>
      <c r="L3074" s="52">
        <f>IFERROR(_xll.qlIndexFixing(Index3M,H3074,TRUE,_xll.ohTrigger(RecalcTrigger,Trigger3M)),NA())</f>
        <v>2.7125812694657678E-2</v>
      </c>
      <c r="M3074" s="52">
        <f>IFERROR(_xll.qlIndexFixing(ONIndex3M,I3074,TRUE,_xll.ohTrigger(RecalcTrigger,Trigger3M)),NA())</f>
        <v>2.703323976959382E-2</v>
      </c>
      <c r="N3074" s="52">
        <f>IFERROR(_xll.qlIndexFixing(Index6M,$H3074,TRUE,_xll.ohTrigger(RecalcTrigger,Trigger6M)),NA())</f>
        <v>2.8074485530944469E-2</v>
      </c>
      <c r="O3074" s="52">
        <f>IFERROR(_xll.qlIndexFixing(ONIndex6M,I3074,TRUE,_xll.ohTrigger(RecalcTrigger,Trigger6M)),NA())</f>
        <v>2.7873420795385684E-2</v>
      </c>
      <c r="P3074" s="52">
        <f>IFERROR(_xll.qlIndexFixing(Index1Y,$H3074,TRUE,_xll.ohTrigger(RecalcTrigger,Trigger1Y)),NA())</f>
        <v>2.9481026891240505E-2</v>
      </c>
      <c r="Q3074" s="52">
        <f>IFERROR(_xll.qlIndexFixing(ONIndex1Y,I3074,TRUE,_xll.ohTrigger(RecalcTrigger,Trigger1Y)),NA())</f>
        <v>2.9048628296379775E-2</v>
      </c>
    </row>
    <row r="3075" spans="2:17" x14ac:dyDescent="0.2">
      <c r="B3075" s="46" t="s">
        <v>51</v>
      </c>
      <c r="D3075" s="49">
        <f>_xll.qlCalendarAdvance(LocalCalendar,$D3074,B3075,"f",FALSE)</f>
        <v>60889</v>
      </c>
      <c r="E3075" s="49">
        <f>_xll.qlInterestRateIndexValueDate(IndexON,D3075)</f>
        <v>60889</v>
      </c>
      <c r="F3075" s="52">
        <f>IFERROR(_xll.qlIndexFixing(IndexON,D3075,TRUE,_xll.ohTrigger(RecalcTrigger,TriggerON)),NA())</f>
        <v>2.5437614180416901E-2</v>
      </c>
      <c r="H3075" s="49">
        <f>_xll.qlCalendarAdvance(IborCalendar,$H3074,B3075,"f",FALSE)</f>
        <v>60868</v>
      </c>
      <c r="I3075" s="49">
        <f>_xll.qlInterestRateIndexValueDate(Index1M,$H3075)</f>
        <v>60870</v>
      </c>
      <c r="J3075" s="52">
        <f>IFERROR(_xll.qlIndexFixing(Index1M,$H3075,TRUE,_xll.ohTrigger(RecalcTrigger,Trigger1M)),NA())</f>
        <v>2.5921539757794709E-2</v>
      </c>
      <c r="K3075" s="52">
        <f>IFERROR(_xll.qlIndexFixing(ONIndex1M,I3075,TRUE,_xll.ohTrigger(RecalcTrigger,Trigger1M)),NA())</f>
        <v>2.5892653271304411E-2</v>
      </c>
      <c r="L3075" s="52">
        <f>IFERROR(_xll.qlIndexFixing(Index3M,H3075,TRUE,_xll.ohTrigger(RecalcTrigger,Trigger3M)),NA())</f>
        <v>2.7125812694658545E-2</v>
      </c>
      <c r="M3075" s="52">
        <f>IFERROR(_xll.qlIndexFixing(ONIndex3M,I3075,TRUE,_xll.ohTrigger(RecalcTrigger,Trigger3M)),NA())</f>
        <v>2.7033239769513884E-2</v>
      </c>
      <c r="N3075" s="52">
        <f>IFERROR(_xll.qlIndexFixing(Index6M,$H3075,TRUE,_xll.ohTrigger(RecalcTrigger,Trigger6M)),NA())</f>
        <v>2.8073354412105324E-2</v>
      </c>
      <c r="O3075" s="52">
        <f>IFERROR(_xll.qlIndexFixing(ONIndex6M,I3075,TRUE,_xll.ohTrigger(RecalcTrigger,Trigger6M)),NA())</f>
        <v>2.7873375209050977E-2</v>
      </c>
      <c r="P3075" s="52">
        <f>IFERROR(_xll.qlIndexFixing(Index1Y,$H3075,TRUE,_xll.ohTrigger(RecalcTrigger,Trigger1Y)),NA())</f>
        <v>2.9481087298796282E-2</v>
      </c>
      <c r="Q3075" s="52">
        <f>IFERROR(_xll.qlIndexFixing(ONIndex1Y,I3075,TRUE,_xll.ohTrigger(RecalcTrigger,Trigger1Y)),NA())</f>
        <v>2.9048690456896509E-2</v>
      </c>
    </row>
    <row r="3076" spans="2:17" x14ac:dyDescent="0.2">
      <c r="B3076" s="46" t="s">
        <v>51</v>
      </c>
      <c r="D3076" s="49">
        <f>_xll.qlCalendarAdvance(LocalCalendar,$D3075,B3076,"f",FALSE)</f>
        <v>60896</v>
      </c>
      <c r="E3076" s="49">
        <f>_xll.qlInterestRateIndexValueDate(IndexON,D3076)</f>
        <v>60896</v>
      </c>
      <c r="F3076" s="52">
        <f>IFERROR(_xll.qlIndexFixing(IndexON,D3076,TRUE,_xll.ohTrigger(RecalcTrigger,TriggerON)),NA())</f>
        <v>2.5437614180336965E-2</v>
      </c>
      <c r="H3076" s="49">
        <f>_xll.qlCalendarAdvance(IborCalendar,$H3075,B3076,"f",FALSE)</f>
        <v>60875</v>
      </c>
      <c r="I3076" s="49">
        <f>_xll.qlInterestRateIndexValueDate(Index1M,$H3076)</f>
        <v>60877</v>
      </c>
      <c r="J3076" s="52">
        <f>IFERROR(_xll.qlIndexFixing(Index1M,$H3076,TRUE,_xll.ohTrigger(RecalcTrigger,Trigger1M)),NA())</f>
        <v>2.5921539757792211E-2</v>
      </c>
      <c r="K3076" s="52">
        <f>IFERROR(_xll.qlIndexFixing(ONIndex1M,I3076,TRUE,_xll.ohTrigger(RecalcTrigger,Trigger1M)),NA())</f>
        <v>2.5892653271224475E-2</v>
      </c>
      <c r="L3076" s="52">
        <f>IFERROR(_xll.qlIndexFixing(Index3M,H3076,TRUE,_xll.ohTrigger(RecalcTrigger,Trigger3M)),NA())</f>
        <v>2.7124793115560243E-2</v>
      </c>
      <c r="M3076" s="52">
        <f>IFERROR(_xll.qlIndexFixing(ONIndex3M,I3076,TRUE,_xll.ohTrigger(RecalcTrigger,Trigger3M)),NA())</f>
        <v>2.7033239769513884E-2</v>
      </c>
      <c r="N3076" s="52">
        <f>IFERROR(_xll.qlIndexFixing(Index6M,$H3076,TRUE,_xll.ohTrigger(RecalcTrigger,Trigger6M)),NA())</f>
        <v>2.8067879408735355E-2</v>
      </c>
      <c r="O3076" s="52">
        <f>IFERROR(_xll.qlIndexFixing(ONIndex6M,I3076,TRUE,_xll.ohTrigger(RecalcTrigger,Trigger6M)),NA())</f>
        <v>2.7873329721437301E-2</v>
      </c>
      <c r="P3076" s="52">
        <f>IFERROR(_xll.qlIndexFixing(Index1Y,$H3076,TRUE,_xll.ohTrigger(RecalcTrigger,Trigger1Y)),NA())</f>
        <v>2.9481147567670011E-2</v>
      </c>
      <c r="Q3076" s="52">
        <f>IFERROR(_xll.qlIndexFixing(ONIndex1Y,I3076,TRUE,_xll.ohTrigger(RecalcTrigger,Trigger1Y)),NA())</f>
        <v>2.9048752482720985E-2</v>
      </c>
    </row>
    <row r="3077" spans="2:17" x14ac:dyDescent="0.2">
      <c r="B3077" s="46" t="s">
        <v>51</v>
      </c>
      <c r="D3077" s="49">
        <f>_xll.qlCalendarAdvance(LocalCalendar,$D3076,B3077,"f",FALSE)</f>
        <v>60903</v>
      </c>
      <c r="E3077" s="49">
        <f>_xll.qlInterestRateIndexValueDate(IndexON,D3077)</f>
        <v>60903</v>
      </c>
      <c r="F3077" s="52">
        <f>IFERROR(_xll.qlIndexFixing(IndexON,D3077,TRUE,_xll.ohTrigger(RecalcTrigger,TriggerON)),NA())</f>
        <v>2.5437614180416901E-2</v>
      </c>
      <c r="H3077" s="49">
        <f>_xll.qlCalendarAdvance(IborCalendar,$H3076,B3077,"f",FALSE)</f>
        <v>60882</v>
      </c>
      <c r="I3077" s="49">
        <f>_xll.qlInterestRateIndexValueDate(Index1M,$H3077)</f>
        <v>60884</v>
      </c>
      <c r="J3077" s="52">
        <f>IFERROR(_xll.qlIndexFixing(Index1M,$H3077,TRUE,_xll.ohTrigger(RecalcTrigger,Trigger1M)),NA())</f>
        <v>2.5922472295080663E-2</v>
      </c>
      <c r="K3077" s="52">
        <f>IFERROR(_xll.qlIndexFixing(ONIndex1M,I3077,TRUE,_xll.ohTrigger(RecalcTrigger,Trigger1M)),NA())</f>
        <v>2.5892653271384347E-2</v>
      </c>
      <c r="L3077" s="52">
        <f>IFERROR(_xll.qlIndexFixing(Index3M,H3077,TRUE,_xll.ohTrigger(RecalcTrigger,Trigger3M)),NA())</f>
        <v>2.7124793115561121E-2</v>
      </c>
      <c r="M3077" s="52">
        <f>IFERROR(_xll.qlIndexFixing(ONIndex3M,I3077,TRUE,_xll.ohTrigger(RecalcTrigger,Trigger3M)),NA())</f>
        <v>2.7033239769513884E-2</v>
      </c>
      <c r="N3077" s="52">
        <f>IFERROR(_xll.qlIndexFixing(Index6M,$H3077,TRUE,_xll.ohTrigger(RecalcTrigger,Trigger6M)),NA())</f>
        <v>2.8067834670585816E-2</v>
      </c>
      <c r="O3077" s="52">
        <f>IFERROR(_xll.qlIndexFixing(ONIndex6M,I3077,TRUE,_xll.ohTrigger(RecalcTrigger,Trigger6M)),NA())</f>
        <v>2.7873284332704529E-2</v>
      </c>
      <c r="P3077" s="52">
        <f>IFERROR(_xll.qlIndexFixing(Index1Y,$H3077,TRUE,_xll.ohTrigger(RecalcTrigger,Trigger1Y)),NA())</f>
        <v>2.9481207697861247E-2</v>
      </c>
      <c r="Q3077" s="52">
        <f>IFERROR(_xll.qlIndexFixing(ONIndex1Y,I3077,TRUE,_xll.ohTrigger(RecalcTrigger,Trigger1Y)),NA())</f>
        <v>2.9048814374013077E-2</v>
      </c>
    </row>
    <row r="3078" spans="2:17" x14ac:dyDescent="0.2">
      <c r="B3078" s="46" t="s">
        <v>51</v>
      </c>
      <c r="D3078" s="49">
        <f>_xll.qlCalendarAdvance(LocalCalendar,$D3077,B3078,"f",FALSE)</f>
        <v>60910</v>
      </c>
      <c r="E3078" s="49">
        <f>_xll.qlInterestRateIndexValueDate(IndexON,D3078)</f>
        <v>60910</v>
      </c>
      <c r="F3078" s="52">
        <f>IFERROR(_xll.qlIndexFixing(IndexON,D3078,TRUE,_xll.ohTrigger(RecalcTrigger,TriggerON)),NA())</f>
        <v>2.5437614180416901E-2</v>
      </c>
      <c r="H3078" s="49">
        <f>_xll.qlCalendarAdvance(IborCalendar,$H3077,B3078,"f",FALSE)</f>
        <v>60889</v>
      </c>
      <c r="I3078" s="49">
        <f>_xll.qlInterestRateIndexValueDate(Index1M,$H3078)</f>
        <v>60891</v>
      </c>
      <c r="J3078" s="52">
        <f>IFERROR(_xll.qlIndexFixing(Index1M,$H3078,TRUE,_xll.ohTrigger(RecalcTrigger,Trigger1M)),NA())</f>
        <v>2.5921539757794709E-2</v>
      </c>
      <c r="K3078" s="52">
        <f>IFERROR(_xll.qlIndexFixing(ONIndex1M,I3078,TRUE,_xll.ohTrigger(RecalcTrigger,Trigger1M)),NA())</f>
        <v>2.5892653271304411E-2</v>
      </c>
      <c r="L3078" s="52">
        <f>IFERROR(_xll.qlIndexFixing(Index3M,H3078,TRUE,_xll.ohTrigger(RecalcTrigger,Trigger3M)),NA())</f>
        <v>2.7124793115561121E-2</v>
      </c>
      <c r="M3078" s="52">
        <f>IFERROR(_xll.qlIndexFixing(ONIndex3M,I3078,TRUE,_xll.ohTrigger(RecalcTrigger,Trigger3M)),NA())</f>
        <v>2.7033239769513884E-2</v>
      </c>
      <c r="N3078" s="52">
        <f>IFERROR(_xll.qlIndexFixing(Index6M,$H3078,TRUE,_xll.ohTrigger(RecalcTrigger,Trigger6M)),NA())</f>
        <v>2.8067790032585999E-2</v>
      </c>
      <c r="O3078" s="52">
        <f>IFERROR(_xll.qlIndexFixing(ONIndex6M,I3078,TRUE,_xll.ohTrigger(RecalcTrigger,Trigger6M)),NA())</f>
        <v>2.787323904245298E-2</v>
      </c>
      <c r="P3078" s="52">
        <f>IFERROR(_xll.qlIndexFixing(Index1Y,$H3078,TRUE,_xll.ohTrigger(RecalcTrigger,Trigger1Y)),NA())</f>
        <v>2.9481267689370434E-2</v>
      </c>
      <c r="Q3078" s="52">
        <f>IFERROR(_xll.qlIndexFixing(ONIndex1Y,I3078,TRUE,_xll.ohTrigger(RecalcTrigger,Trigger1Y)),NA())</f>
        <v>2.9048876130532975E-2</v>
      </c>
    </row>
    <row r="3079" spans="2:17" x14ac:dyDescent="0.2">
      <c r="B3079" s="46" t="s">
        <v>51</v>
      </c>
      <c r="D3079" s="49">
        <f>_xll.qlCalendarAdvance(LocalCalendar,$D3078,B3079,"f",FALSE)</f>
        <v>60917</v>
      </c>
      <c r="E3079" s="49">
        <f>_xll.qlInterestRateIndexValueDate(IndexON,D3079)</f>
        <v>60917</v>
      </c>
      <c r="F3079" s="52">
        <f>IFERROR(_xll.qlIndexFixing(IndexON,D3079,TRUE,_xll.ohTrigger(RecalcTrigger,TriggerON)),NA())</f>
        <v>2.5437614180336965E-2</v>
      </c>
      <c r="H3079" s="49">
        <f>_xll.qlCalendarAdvance(IborCalendar,$H3078,B3079,"f",FALSE)</f>
        <v>60896</v>
      </c>
      <c r="I3079" s="49">
        <f>_xll.qlInterestRateIndexValueDate(Index1M,$H3079)</f>
        <v>60898</v>
      </c>
      <c r="J3079" s="52">
        <f>IFERROR(_xll.qlIndexFixing(Index1M,$H3079,TRUE,_xll.ohTrigger(RecalcTrigger,Trigger1M)),NA())</f>
        <v>2.5921539757794709E-2</v>
      </c>
      <c r="K3079" s="52">
        <f>IFERROR(_xll.qlIndexFixing(ONIndex1M,I3079,TRUE,_xll.ohTrigger(RecalcTrigger,Trigger1M)),NA())</f>
        <v>2.5892653271304411E-2</v>
      </c>
      <c r="L3079" s="52">
        <f>IFERROR(_xll.qlIndexFixing(Index3M,H3079,TRUE,_xll.ohTrigger(RecalcTrigger,Trigger3M)),NA())</f>
        <v>2.7124793115561121E-2</v>
      </c>
      <c r="M3079" s="52">
        <f>IFERROR(_xll.qlIndexFixing(ONIndex3M,I3079,TRUE,_xll.ohTrigger(RecalcTrigger,Trigger3M)),NA())</f>
        <v>2.7033239769513884E-2</v>
      </c>
      <c r="N3079" s="52">
        <f>IFERROR(_xll.qlIndexFixing(Index6M,$H3079,TRUE,_xll.ohTrigger(RecalcTrigger,Trigger6M)),NA())</f>
        <v>2.8067745494736788E-2</v>
      </c>
      <c r="O3079" s="52">
        <f>IFERROR(_xll.qlIndexFixing(ONIndex6M,I3079,TRUE,_xll.ohTrigger(RecalcTrigger,Trigger6M)),NA())</f>
        <v>2.7873193851242206E-2</v>
      </c>
      <c r="P3079" s="52">
        <f>IFERROR(_xll.qlIndexFixing(Index1Y,$H3079,TRUE,_xll.ohTrigger(RecalcTrigger,Trigger1Y)),NA())</f>
        <v>2.9481327542197348E-2</v>
      </c>
      <c r="Q3079" s="52">
        <f>IFERROR(_xll.qlIndexFixing(ONIndex1Y,I3079,TRUE,_xll.ohTrigger(RecalcTrigger,Trigger1Y)),NA())</f>
        <v>2.9048937752360615E-2</v>
      </c>
    </row>
    <row r="3080" spans="2:17" x14ac:dyDescent="0.2">
      <c r="B3080" s="46" t="s">
        <v>51</v>
      </c>
      <c r="D3080" s="49">
        <f>_xll.qlCalendarAdvance(LocalCalendar,$D3079,B3080,"f",FALSE)</f>
        <v>60924</v>
      </c>
      <c r="E3080" s="49">
        <f>_xll.qlInterestRateIndexValueDate(IndexON,D3080)</f>
        <v>60924</v>
      </c>
      <c r="F3080" s="52">
        <f>IFERROR(_xll.qlIndexFixing(IndexON,D3080,TRUE,_xll.ohTrigger(RecalcTrigger,TriggerON)),NA())</f>
        <v>2.5437614180336965E-2</v>
      </c>
      <c r="H3080" s="49">
        <f>_xll.qlCalendarAdvance(IborCalendar,$H3079,B3080,"f",FALSE)</f>
        <v>60903</v>
      </c>
      <c r="I3080" s="49">
        <f>_xll.qlInterestRateIndexValueDate(Index1M,$H3080)</f>
        <v>60905</v>
      </c>
      <c r="J3080" s="52">
        <f>IFERROR(_xll.qlIndexFixing(Index1M,$H3080,TRUE,_xll.ohTrigger(RecalcTrigger,Trigger1M)),NA())</f>
        <v>2.5918742414244203E-2</v>
      </c>
      <c r="K3080" s="52">
        <f>IFERROR(_xll.qlIndexFixing(ONIndex1M,I3080,TRUE,_xll.ohTrigger(RecalcTrigger,Trigger1M)),NA())</f>
        <v>2.5892653271224475E-2</v>
      </c>
      <c r="L3080" s="52">
        <f>IFERROR(_xll.qlIndexFixing(Index3M,H3080,TRUE,_xll.ohTrigger(RecalcTrigger,Trigger3M)),NA())</f>
        <v>2.7124793115560243E-2</v>
      </c>
      <c r="M3080" s="52">
        <f>IFERROR(_xll.qlIndexFixing(ONIndex3M,I3080,TRUE,_xll.ohTrigger(RecalcTrigger,Trigger3M)),NA())</f>
        <v>2.7033239769433948E-2</v>
      </c>
      <c r="N3080" s="52">
        <f>IFERROR(_xll.qlIndexFixing(Index6M,$H3080,TRUE,_xll.ohTrigger(RecalcTrigger,Trigger6M)),NA())</f>
        <v>2.8068786995595209E-2</v>
      </c>
      <c r="O3080" s="52">
        <f>IFERROR(_xll.qlIndexFixing(ONIndex6M,I3080,TRUE,_xll.ohTrigger(RecalcTrigger,Trigger6M)),NA())</f>
        <v>2.7873148758672528E-2</v>
      </c>
      <c r="P3080" s="52">
        <f>IFERROR(_xll.qlIndexFixing(Index1Y,$H3080,TRUE,_xll.ohTrigger(RecalcTrigger,Trigger1Y)),NA())</f>
        <v>2.9481387256342209E-2</v>
      </c>
      <c r="Q3080" s="52">
        <f>IFERROR(_xll.qlIndexFixing(ONIndex1Y,I3080,TRUE,_xll.ohTrigger(RecalcTrigger,Trigger1Y)),NA())</f>
        <v>2.9048999239336126E-2</v>
      </c>
    </row>
    <row r="3081" spans="2:17" x14ac:dyDescent="0.2">
      <c r="B3081" s="46" t="s">
        <v>51</v>
      </c>
      <c r="D3081" s="49">
        <f>_xll.qlCalendarAdvance(LocalCalendar,$D3080,B3081,"f",FALSE)</f>
        <v>60931</v>
      </c>
      <c r="E3081" s="49">
        <f>_xll.qlInterestRateIndexValueDate(IndexON,D3081)</f>
        <v>60931</v>
      </c>
      <c r="F3081" s="52">
        <f>IFERROR(_xll.qlIndexFixing(IndexON,D3081,TRUE,_xll.ohTrigger(RecalcTrigger,TriggerON)),NA())</f>
        <v>2.5437614180336965E-2</v>
      </c>
      <c r="H3081" s="49">
        <f>_xll.qlCalendarAdvance(IborCalendar,$H3080,B3081,"f",FALSE)</f>
        <v>60910</v>
      </c>
      <c r="I3081" s="49">
        <f>_xll.qlInterestRateIndexValueDate(Index1M,$H3081)</f>
        <v>60912</v>
      </c>
      <c r="J3081" s="52">
        <f>IFERROR(_xll.qlIndexFixing(Index1M,$H3081,TRUE,_xll.ohTrigger(RecalcTrigger,Trigger1M)),NA())</f>
        <v>2.5921539757794709E-2</v>
      </c>
      <c r="K3081" s="52">
        <f>IFERROR(_xll.qlIndexFixing(ONIndex1M,I3081,TRUE,_xll.ohTrigger(RecalcTrigger,Trigger1M)),NA())</f>
        <v>2.5892653271304411E-2</v>
      </c>
      <c r="L3081" s="52">
        <f>IFERROR(_xll.qlIndexFixing(Index3M,H3081,TRUE,_xll.ohTrigger(RecalcTrigger,Trigger3M)),NA())</f>
        <v>2.7125812694657678E-2</v>
      </c>
      <c r="M3081" s="52">
        <f>IFERROR(_xll.qlIndexFixing(ONIndex3M,I3081,TRUE,_xll.ohTrigger(RecalcTrigger,Trigger3M)),NA())</f>
        <v>2.7033239769513884E-2</v>
      </c>
      <c r="N3081" s="52">
        <f>IFERROR(_xll.qlIndexFixing(Index6M,$H3081,TRUE,_xll.ohTrigger(RecalcTrigger,Trigger6M)),NA())</f>
        <v>2.8068742661768047E-2</v>
      </c>
      <c r="O3081" s="52">
        <f>IFERROR(_xll.qlIndexFixing(ONIndex6M,I3081,TRUE,_xll.ohTrigger(RecalcTrigger,Trigger6M)),NA())</f>
        <v>2.7873103764983753E-2</v>
      </c>
      <c r="P3081" s="52">
        <f>IFERROR(_xll.qlIndexFixing(Index1Y,$H3081,TRUE,_xll.ohTrigger(RecalcTrigger,Trigger1Y)),NA())</f>
        <v>2.9481446831804582E-2</v>
      </c>
      <c r="Q3081" s="52">
        <f>IFERROR(_xll.qlIndexFixing(ONIndex1Y,I3081,TRUE,_xll.ohTrigger(RecalcTrigger,Trigger1Y)),NA())</f>
        <v>2.9049060591939124E-2</v>
      </c>
    </row>
    <row r="3082" spans="2:17" x14ac:dyDescent="0.2">
      <c r="B3082" s="46" t="s">
        <v>51</v>
      </c>
      <c r="D3082" s="49">
        <f>_xll.qlCalendarAdvance(LocalCalendar,$D3081,B3082,"f",FALSE)</f>
        <v>60938</v>
      </c>
      <c r="E3082" s="49">
        <f>_xll.qlInterestRateIndexValueDate(IndexON,D3082)</f>
        <v>60938</v>
      </c>
      <c r="F3082" s="52">
        <f>IFERROR(_xll.qlIndexFixing(IndexON,D3082,TRUE,_xll.ohTrigger(RecalcTrigger,TriggerON)),NA())</f>
        <v>2.5437614180416901E-2</v>
      </c>
      <c r="H3082" s="49">
        <f>_xll.qlCalendarAdvance(IborCalendar,$H3081,B3082,"f",FALSE)</f>
        <v>60917</v>
      </c>
      <c r="I3082" s="49">
        <f>_xll.qlInterestRateIndexValueDate(Index1M,$H3082)</f>
        <v>60919</v>
      </c>
      <c r="J3082" s="52">
        <f>IFERROR(_xll.qlIndexFixing(Index1M,$H3082,TRUE,_xll.ohTrigger(RecalcTrigger,Trigger1M)),NA())</f>
        <v>2.5921539757794709E-2</v>
      </c>
      <c r="K3082" s="52">
        <f>IFERROR(_xll.qlIndexFixing(ONIndex1M,I3082,TRUE,_xll.ohTrigger(RecalcTrigger,Trigger1M)),NA())</f>
        <v>2.5892653271304411E-2</v>
      </c>
      <c r="L3082" s="52">
        <f>IFERROR(_xll.qlIndexFixing(Index3M,H3082,TRUE,_xll.ohTrigger(RecalcTrigger,Trigger3M)),NA())</f>
        <v>2.7125812694658545E-2</v>
      </c>
      <c r="M3082" s="52">
        <f>IFERROR(_xll.qlIndexFixing(ONIndex3M,I3082,TRUE,_xll.ohTrigger(RecalcTrigger,Trigger3M)),NA())</f>
        <v>2.7033239769513884E-2</v>
      </c>
      <c r="N3082" s="52">
        <f>IFERROR(_xll.qlIndexFixing(Index6M,$H3082,TRUE,_xll.ohTrigger(RecalcTrigger,Trigger6M)),NA())</f>
        <v>2.8068698428099014E-2</v>
      </c>
      <c r="O3082" s="52">
        <f>IFERROR(_xll.qlIndexFixing(ONIndex6M,I3082,TRUE,_xll.ohTrigger(RecalcTrigger,Trigger6M)),NA())</f>
        <v>2.7873058869936074E-2</v>
      </c>
      <c r="P3082" s="52">
        <f>IFERROR(_xll.qlIndexFixing(Index1Y,$H3082,TRUE,_xll.ohTrigger(RecalcTrigger,Trigger1Y)),NA())</f>
        <v>2.948150626858468E-2</v>
      </c>
      <c r="Q3082" s="52">
        <f>IFERROR(_xll.qlIndexFixing(ONIndex1Y,I3082,TRUE,_xll.ohTrigger(RecalcTrigger,Trigger1Y)),NA())</f>
        <v>2.9049121809849865E-2</v>
      </c>
    </row>
    <row r="3083" spans="2:17" x14ac:dyDescent="0.2">
      <c r="B3083" s="46" t="s">
        <v>51</v>
      </c>
      <c r="D3083" s="49">
        <f>_xll.qlCalendarAdvance(LocalCalendar,$D3082,B3083,"f",FALSE)</f>
        <v>60945</v>
      </c>
      <c r="E3083" s="49">
        <f>_xll.qlInterestRateIndexValueDate(IndexON,D3083)</f>
        <v>60945</v>
      </c>
      <c r="F3083" s="52">
        <f>IFERROR(_xll.qlIndexFixing(IndexON,D3083,TRUE,_xll.ohTrigger(RecalcTrigger,TriggerON)),NA())</f>
        <v>2.5437614180336965E-2</v>
      </c>
      <c r="H3083" s="49">
        <f>_xll.qlCalendarAdvance(IborCalendar,$H3082,B3083,"f",FALSE)</f>
        <v>60924</v>
      </c>
      <c r="I3083" s="49">
        <f>_xll.qlInterestRateIndexValueDate(Index1M,$H3083)</f>
        <v>60926</v>
      </c>
      <c r="J3083" s="52">
        <f>IFERROR(_xll.qlIndexFixing(Index1M,$H3083,TRUE,_xll.ohTrigger(RecalcTrigger,Trigger1M)),NA())</f>
        <v>2.5921539757792211E-2</v>
      </c>
      <c r="K3083" s="52">
        <f>IFERROR(_xll.qlIndexFixing(ONIndex1M,I3083,TRUE,_xll.ohTrigger(RecalcTrigger,Trigger1M)),NA())</f>
        <v>2.5892653271224475E-2</v>
      </c>
      <c r="L3083" s="52">
        <f>IFERROR(_xll.qlIndexFixing(Index3M,H3083,TRUE,_xll.ohTrigger(RecalcTrigger,Trigger3M)),NA())</f>
        <v>2.7125812694657678E-2</v>
      </c>
      <c r="M3083" s="52">
        <f>IFERROR(_xll.qlIndexFixing(ONIndex3M,I3083,TRUE,_xll.ohTrigger(RecalcTrigger,Trigger3M)),NA())</f>
        <v>2.7033239769433948E-2</v>
      </c>
      <c r="N3083" s="52">
        <f>IFERROR(_xll.qlIndexFixing(Index6M,$H3083,TRUE,_xll.ohTrigger(RecalcTrigger,Trigger6M)),NA())</f>
        <v>2.8068654294588102E-2</v>
      </c>
      <c r="O3083" s="52">
        <f>IFERROR(_xll.qlIndexFixing(ONIndex6M,I3083,TRUE,_xll.ohTrigger(RecalcTrigger,Trigger6M)),NA())</f>
        <v>2.7873014073689362E-2</v>
      </c>
      <c r="P3083" s="52">
        <f>IFERROR(_xll.qlIndexFixing(Index1Y,$H3083,TRUE,_xll.ohTrigger(RecalcTrigger,Trigger1Y)),NA())</f>
        <v>2.9481565566682293E-2</v>
      </c>
      <c r="Q3083" s="52">
        <f>IFERROR(_xll.qlIndexFixing(ONIndex1Y,I3083,TRUE,_xll.ohTrigger(RecalcTrigger,Trigger1Y)),NA())</f>
        <v>2.9049182892988412E-2</v>
      </c>
    </row>
    <row r="3084" spans="2:17" x14ac:dyDescent="0.2">
      <c r="B3084" s="46" t="s">
        <v>51</v>
      </c>
      <c r="D3084" s="49">
        <f>_xll.qlCalendarAdvance(LocalCalendar,$D3083,B3084,"f",FALSE)</f>
        <v>60952</v>
      </c>
      <c r="E3084" s="49">
        <f>_xll.qlInterestRateIndexValueDate(IndexON,D3084)</f>
        <v>60952</v>
      </c>
      <c r="F3084" s="52">
        <f>IFERROR(_xll.qlIndexFixing(IndexON,D3084,TRUE,_xll.ohTrigger(RecalcTrigger,TriggerON)),NA())</f>
        <v>2.5437614180416901E-2</v>
      </c>
      <c r="H3084" s="49">
        <f>_xll.qlCalendarAdvance(IborCalendar,$H3083,B3084,"f",FALSE)</f>
        <v>60931</v>
      </c>
      <c r="I3084" s="49">
        <f>_xll.qlInterestRateIndexValueDate(Index1M,$H3084)</f>
        <v>60933</v>
      </c>
      <c r="J3084" s="52">
        <f>IFERROR(_xll.qlIndexFixing(Index1M,$H3084,TRUE,_xll.ohTrigger(RecalcTrigger,Trigger1M)),NA())</f>
        <v>2.5921539757792211E-2</v>
      </c>
      <c r="K3084" s="52">
        <f>IFERROR(_xll.qlIndexFixing(ONIndex1M,I3084,TRUE,_xll.ohTrigger(RecalcTrigger,Trigger1M)),NA())</f>
        <v>2.5892653271224475E-2</v>
      </c>
      <c r="L3084" s="52">
        <f>IFERROR(_xll.qlIndexFixing(Index3M,H3084,TRUE,_xll.ohTrigger(RecalcTrigger,Trigger3M)),NA())</f>
        <v>2.7125812694657678E-2</v>
      </c>
      <c r="M3084" s="52">
        <f>IFERROR(_xll.qlIndexFixing(ONIndex3M,I3084,TRUE,_xll.ohTrigger(RecalcTrigger,Trigger3M)),NA())</f>
        <v>2.7033239769354012E-2</v>
      </c>
      <c r="N3084" s="52">
        <f>IFERROR(_xll.qlIndexFixing(Index6M,$H3084,TRUE,_xll.ohTrigger(RecalcTrigger,Trigger6M)),NA())</f>
        <v>2.8068610261234875E-2</v>
      </c>
      <c r="O3084" s="52">
        <f>IFERROR(_xll.qlIndexFixing(ONIndex6M,I3084,TRUE,_xll.ohTrigger(RecalcTrigger,Trigger6M)),NA())</f>
        <v>2.7872969376243617E-2</v>
      </c>
      <c r="P3084" s="52">
        <f>IFERROR(_xll.qlIndexFixing(Index1Y,$H3084,TRUE,_xll.ohTrigger(RecalcTrigger,Trigger1Y)),NA())</f>
        <v>2.9481624726097631E-2</v>
      </c>
      <c r="Q3084" s="52">
        <f>IFERROR(_xll.qlIndexFixing(ONIndex1Y,I3084,TRUE,_xll.ohTrigger(RecalcTrigger,Trigger1Y)),NA())</f>
        <v>2.9049243841514638E-2</v>
      </c>
    </row>
    <row r="3085" spans="2:17" x14ac:dyDescent="0.2">
      <c r="B3085" s="46" t="s">
        <v>51</v>
      </c>
      <c r="D3085" s="49">
        <f>_xll.qlCalendarAdvance(LocalCalendar,$D3084,B3085,"f",FALSE)</f>
        <v>60959</v>
      </c>
      <c r="E3085" s="49">
        <f>_xll.qlInterestRateIndexValueDate(IndexON,D3085)</f>
        <v>60959</v>
      </c>
      <c r="F3085" s="52">
        <f>IFERROR(_xll.qlIndexFixing(IndexON,D3085,TRUE,_xll.ohTrigger(RecalcTrigger,TriggerON)),NA())</f>
        <v>2.5437614180336965E-2</v>
      </c>
      <c r="H3085" s="49">
        <f>_xll.qlCalendarAdvance(IborCalendar,$H3084,B3085,"f",FALSE)</f>
        <v>60938</v>
      </c>
      <c r="I3085" s="49">
        <f>_xll.qlInterestRateIndexValueDate(Index1M,$H3085)</f>
        <v>60940</v>
      </c>
      <c r="J3085" s="52">
        <f>IFERROR(_xll.qlIndexFixing(Index1M,$H3085,TRUE,_xll.ohTrigger(RecalcTrigger,Trigger1M)),NA())</f>
        <v>2.5921539757794709E-2</v>
      </c>
      <c r="K3085" s="52">
        <f>IFERROR(_xll.qlIndexFixing(ONIndex1M,I3085,TRUE,_xll.ohTrigger(RecalcTrigger,Trigger1M)),NA())</f>
        <v>2.5892653271304411E-2</v>
      </c>
      <c r="L3085" s="52">
        <f>IFERROR(_xll.qlIndexFixing(Index3M,H3085,TRUE,_xll.ohTrigger(RecalcTrigger,Trigger3M)),NA())</f>
        <v>2.7125812694657678E-2</v>
      </c>
      <c r="M3085" s="52">
        <f>IFERROR(_xll.qlIndexFixing(ONIndex3M,I3085,TRUE,_xll.ohTrigger(RecalcTrigger,Trigger3M)),NA())</f>
        <v>2.7033239769513884E-2</v>
      </c>
      <c r="N3085" s="52">
        <f>IFERROR(_xll.qlIndexFixing(Index6M,$H3085,TRUE,_xll.ohTrigger(RecalcTrigger,Trigger6M)),NA())</f>
        <v>2.8067480370798075E-2</v>
      </c>
      <c r="O3085" s="52">
        <f>IFERROR(_xll.qlIndexFixing(ONIndex6M,I3085,TRUE,_xll.ohTrigger(RecalcTrigger,Trigger6M)),NA())</f>
        <v>2.7872924777518904E-2</v>
      </c>
      <c r="P3085" s="52">
        <f>IFERROR(_xll.qlIndexFixing(Index1Y,$H3085,TRUE,_xll.ohTrigger(RecalcTrigger,Trigger1Y)),NA())</f>
        <v>2.94816837468307E-2</v>
      </c>
      <c r="Q3085" s="52">
        <f>IFERROR(_xll.qlIndexFixing(ONIndex1Y,I3085,TRUE,_xll.ohTrigger(RecalcTrigger,Trigger1Y)),NA())</f>
        <v>2.9049304655348607E-2</v>
      </c>
    </row>
    <row r="3086" spans="2:17" x14ac:dyDescent="0.2">
      <c r="B3086" s="46" t="s">
        <v>51</v>
      </c>
      <c r="D3086" s="49">
        <f>_xll.qlCalendarAdvance(LocalCalendar,$D3085,B3086,"f",FALSE)</f>
        <v>60966</v>
      </c>
      <c r="E3086" s="49">
        <f>_xll.qlInterestRateIndexValueDate(IndexON,D3086)</f>
        <v>60966</v>
      </c>
      <c r="F3086" s="52">
        <f>IFERROR(_xll.qlIndexFixing(IndexON,D3086,TRUE,_xll.ohTrigger(RecalcTrigger,TriggerON)),NA())</f>
        <v>2.5437614180336965E-2</v>
      </c>
      <c r="H3086" s="49">
        <f>_xll.qlCalendarAdvance(IborCalendar,$H3085,B3086,"f",FALSE)</f>
        <v>60945</v>
      </c>
      <c r="I3086" s="49">
        <f>_xll.qlInterestRateIndexValueDate(Index1M,$H3086)</f>
        <v>60948</v>
      </c>
      <c r="J3086" s="52">
        <f>IFERROR(_xll.qlIndexFixing(Index1M,$H3086,TRUE,_xll.ohTrigger(RecalcTrigger,Trigger1M)),NA())</f>
        <v>2.5920607265226627E-2</v>
      </c>
      <c r="K3086" s="52">
        <f>IFERROR(_xll.qlIndexFixing(ONIndex1M,I3086,TRUE,_xll.ohTrigger(RecalcTrigger,Trigger1M)),NA())</f>
        <v>2.5894515620086267E-2</v>
      </c>
      <c r="L3086" s="52">
        <f>IFERROR(_xll.qlIndexFixing(Index3M,H3086,TRUE,_xll.ohTrigger(RecalcTrigger,Trigger3M)),NA())</f>
        <v>2.7127852006065538E-2</v>
      </c>
      <c r="M3086" s="52">
        <f>IFERROR(_xll.qlIndexFixing(ONIndex3M,I3086,TRUE,_xll.ohTrigger(RecalcTrigger,Trigger3M)),NA())</f>
        <v>2.7035269809330131E-2</v>
      </c>
      <c r="N3086" s="52">
        <f>IFERROR(_xll.qlIndexFixing(Index6M,$H3086,TRUE,_xll.ohTrigger(RecalcTrigger,Trigger6M)),NA())</f>
        <v>2.806743027977724E-2</v>
      </c>
      <c r="O3086" s="52">
        <f>IFERROR(_xll.qlIndexFixing(ONIndex6M,I3086,TRUE,_xll.ohTrigger(RecalcTrigger,Trigger6M)),NA())</f>
        <v>2.787502568430078E-2</v>
      </c>
      <c r="P3086" s="52">
        <f>IFERROR(_xll.qlIndexFixing(Index1Y,$H3086,TRUE,_xll.ohTrigger(RecalcTrigger,Trigger1Y)),NA())</f>
        <v>2.9484150052735098E-2</v>
      </c>
      <c r="Q3086" s="52">
        <f>IFERROR(_xll.qlIndexFixing(ONIndex1Y,I3086,TRUE,_xll.ohTrigger(RecalcTrigger,Trigger1Y)),NA())</f>
        <v>2.9051726782807208E-2</v>
      </c>
    </row>
    <row r="3087" spans="2:17" x14ac:dyDescent="0.2">
      <c r="B3087" s="46" t="s">
        <v>51</v>
      </c>
      <c r="D3087" s="49">
        <f>_xll.qlCalendarAdvance(LocalCalendar,$D3086,B3087,"f",FALSE)</f>
        <v>60973</v>
      </c>
      <c r="E3087" s="49">
        <f>_xll.qlInterestRateIndexValueDate(IndexON,D3087)</f>
        <v>60973</v>
      </c>
      <c r="F3087" s="52">
        <f>IFERROR(_xll.qlIndexFixing(IndexON,D3087,TRUE,_xll.ohTrigger(RecalcTrigger,TriggerON)),NA())</f>
        <v>2.5437614180336965E-2</v>
      </c>
      <c r="H3087" s="49">
        <f>_xll.qlCalendarAdvance(IborCalendar,$H3086,B3087,"f",FALSE)</f>
        <v>60952</v>
      </c>
      <c r="I3087" s="49">
        <f>_xll.qlInterestRateIndexValueDate(Index1M,$H3087)</f>
        <v>60954</v>
      </c>
      <c r="J3087" s="52">
        <f>IFERROR(_xll.qlIndexFixing(Index1M,$H3087,TRUE,_xll.ohTrigger(RecalcTrigger,Trigger1M)),NA())</f>
        <v>2.5921539757792211E-2</v>
      </c>
      <c r="K3087" s="52">
        <f>IFERROR(_xll.qlIndexFixing(ONIndex1M,I3087,TRUE,_xll.ohTrigger(RecalcTrigger,Trigger1M)),NA())</f>
        <v>2.5892653271224475E-2</v>
      </c>
      <c r="L3087" s="52">
        <f>IFERROR(_xll.qlIndexFixing(Index3M,H3087,TRUE,_xll.ohTrigger(RecalcTrigger,Trigger3M)),NA())</f>
        <v>2.7125812694657678E-2</v>
      </c>
      <c r="M3087" s="52">
        <f>IFERROR(_xll.qlIndexFixing(ONIndex3M,I3087,TRUE,_xll.ohTrigger(RecalcTrigger,Trigger3M)),NA())</f>
        <v>2.7033239769433948E-2</v>
      </c>
      <c r="N3087" s="52">
        <f>IFERROR(_xll.qlIndexFixing(Index6M,$H3087,TRUE,_xll.ohTrigger(RecalcTrigger,Trigger6M)),NA())</f>
        <v>2.8067392797353888E-2</v>
      </c>
      <c r="O3087" s="52">
        <f>IFERROR(_xll.qlIndexFixing(ONIndex6M,I3087,TRUE,_xll.ohTrigger(RecalcTrigger,Trigger6M)),NA())</f>
        <v>2.7872835876312507E-2</v>
      </c>
      <c r="P3087" s="52">
        <f>IFERROR(_xll.qlIndexFixing(Index1Y,$H3087,TRUE,_xll.ohTrigger(RecalcTrigger,Trigger1Y)),NA())</f>
        <v>2.9481801372249365E-2</v>
      </c>
      <c r="Q3087" s="52">
        <f>IFERROR(_xll.qlIndexFixing(ONIndex1Y,I3087,TRUE,_xll.ohTrigger(RecalcTrigger,Trigger1Y)),NA())</f>
        <v>2.9049425879019708E-2</v>
      </c>
    </row>
    <row r="3088" spans="2:17" x14ac:dyDescent="0.2">
      <c r="B3088" s="46" t="s">
        <v>51</v>
      </c>
      <c r="D3088" s="49">
        <f>_xll.qlCalendarAdvance(LocalCalendar,$D3087,B3088,"f",FALSE)</f>
        <v>60980</v>
      </c>
      <c r="E3088" s="49">
        <f>_xll.qlInterestRateIndexValueDate(IndexON,D3088)</f>
        <v>60980</v>
      </c>
      <c r="F3088" s="52">
        <f>IFERROR(_xll.qlIndexFixing(IndexON,D3088,TRUE,_xll.ohTrigger(RecalcTrigger,TriggerON)),NA())</f>
        <v>2.5437614180336965E-2</v>
      </c>
      <c r="H3088" s="49">
        <f>_xll.qlCalendarAdvance(IborCalendar,$H3087,B3088,"f",FALSE)</f>
        <v>60959</v>
      </c>
      <c r="I3088" s="49">
        <f>_xll.qlInterestRateIndexValueDate(Index1M,$H3088)</f>
        <v>60962</v>
      </c>
      <c r="J3088" s="52">
        <f>IFERROR(_xll.qlIndexFixing(Index1M,$H3088,TRUE,_xll.ohTrigger(RecalcTrigger,Trigger1M)),NA())</f>
        <v>2.5922472295080663E-2</v>
      </c>
      <c r="K3088" s="52">
        <f>IFERROR(_xll.qlIndexFixing(ONIndex1M,I3088,TRUE,_xll.ohTrigger(RecalcTrigger,Trigger1M)),NA())</f>
        <v>2.5894515620059622E-2</v>
      </c>
      <c r="L3088" s="52">
        <f>IFERROR(_xll.qlIndexFixing(Index3M,H3088,TRUE,_xll.ohTrigger(RecalcTrigger,Trigger3M)),NA())</f>
        <v>2.7127852006065538E-2</v>
      </c>
      <c r="M3088" s="52">
        <f>IFERROR(_xll.qlIndexFixing(ONIndex3M,I3088,TRUE,_xll.ohTrigger(RecalcTrigger,Trigger3M)),NA())</f>
        <v>2.7035269809330131E-2</v>
      </c>
      <c r="N3088" s="52">
        <f>IFERROR(_xll.qlIndexFixing(Index6M,$H3088,TRUE,_xll.ohTrigger(RecalcTrigger,Trigger6M)),NA())</f>
        <v>2.8067342935247843E-2</v>
      </c>
      <c r="O3088" s="52">
        <f>IFERROR(_xll.qlIndexFixing(ONIndex6M,I3088,TRUE,_xll.ohTrigger(RecalcTrigger,Trigger6M)),NA())</f>
        <v>2.7874937023382174E-2</v>
      </c>
      <c r="P3088" s="52">
        <f>IFERROR(_xll.qlIndexFixing(Index1Y,$H3088,TRUE,_xll.ohTrigger(RecalcTrigger,Trigger1Y)),NA())</f>
        <v>2.9484267340468846E-2</v>
      </c>
      <c r="Q3088" s="52">
        <f>IFERROR(_xll.qlIndexFixing(ONIndex1Y,I3088,TRUE,_xll.ohTrigger(RecalcTrigger,Trigger1Y)),NA())</f>
        <v>2.9051847679593124E-2</v>
      </c>
    </row>
    <row r="3089" spans="2:17" x14ac:dyDescent="0.2">
      <c r="B3089" s="46" t="s">
        <v>51</v>
      </c>
      <c r="D3089" s="49">
        <f>_xll.qlCalendarAdvance(LocalCalendar,$D3088,B3089,"f",FALSE)</f>
        <v>60987</v>
      </c>
      <c r="E3089" s="49">
        <f>_xll.qlInterestRateIndexValueDate(IndexON,D3089)</f>
        <v>60987</v>
      </c>
      <c r="F3089" s="52">
        <f>IFERROR(_xll.qlIndexFixing(IndexON,D3089,TRUE,_xll.ohTrigger(RecalcTrigger,TriggerON)),NA())</f>
        <v>2.5437614180336965E-2</v>
      </c>
      <c r="H3089" s="49">
        <f>_xll.qlCalendarAdvance(IborCalendar,$H3088,B3089,"f",FALSE)</f>
        <v>60966</v>
      </c>
      <c r="I3089" s="49">
        <f>_xll.qlInterestRateIndexValueDate(Index1M,$H3089)</f>
        <v>60968</v>
      </c>
      <c r="J3089" s="52">
        <f>IFERROR(_xll.qlIndexFixing(Index1M,$H3089,TRUE,_xll.ohTrigger(RecalcTrigger,Trigger1M)),NA())</f>
        <v>2.5922472295080663E-2</v>
      </c>
      <c r="K3089" s="52">
        <f>IFERROR(_xll.qlIndexFixing(ONIndex1M,I3089,TRUE,_xll.ohTrigger(RecalcTrigger,Trigger1M)),NA())</f>
        <v>2.5892653271304411E-2</v>
      </c>
      <c r="L3089" s="52">
        <f>IFERROR(_xll.qlIndexFixing(Index3M,H3089,TRUE,_xll.ohTrigger(RecalcTrigger,Trigger3M)),NA())</f>
        <v>2.7123773587531375E-2</v>
      </c>
      <c r="M3089" s="52">
        <f>IFERROR(_xll.qlIndexFixing(ONIndex3M,I3089,TRUE,_xll.ohTrigger(RecalcTrigger,Trigger3M)),NA())</f>
        <v>2.7033239769513884E-2</v>
      </c>
      <c r="N3089" s="52">
        <f>IFERROR(_xll.qlIndexFixing(Index6M,$H3089,TRUE,_xll.ohTrigger(RecalcTrigger,Trigger6M)),NA())</f>
        <v>2.8068391596840589E-2</v>
      </c>
      <c r="O3089" s="52">
        <f>IFERROR(_xll.qlIndexFixing(ONIndex6M,I3089,TRUE,_xll.ohTrigger(RecalcTrigger,Trigger6M)),NA())</f>
        <v>2.787274737030998E-2</v>
      </c>
      <c r="P3089" s="52">
        <f>IFERROR(_xll.qlIndexFixing(Index1Y,$H3089,TRUE,_xll.ohTrigger(RecalcTrigger,Trigger1Y)),NA())</f>
        <v>2.948191844293763E-2</v>
      </c>
      <c r="Q3089" s="52">
        <f>IFERROR(_xll.qlIndexFixing(ONIndex1Y,I3089,TRUE,_xll.ohTrigger(RecalcTrigger,Trigger1Y)),NA())</f>
        <v>2.904954656392178E-2</v>
      </c>
    </row>
    <row r="3090" spans="2:17" x14ac:dyDescent="0.2">
      <c r="B3090" s="46" t="s">
        <v>51</v>
      </c>
      <c r="D3090" s="49">
        <f>_xll.qlCalendarAdvance(LocalCalendar,$D3089,B3090,"f",FALSE)</f>
        <v>60994</v>
      </c>
      <c r="E3090" s="49">
        <f>_xll.qlInterestRateIndexValueDate(IndexON,D3090)</f>
        <v>60994</v>
      </c>
      <c r="F3090" s="52">
        <f>IFERROR(_xll.qlIndexFixing(IndexON,D3090,TRUE,_xll.ohTrigger(RecalcTrigger,TriggerON)),NA())</f>
        <v>2.5437614180336965E-2</v>
      </c>
      <c r="H3090" s="49">
        <f>_xll.qlCalendarAdvance(IborCalendar,$H3089,B3090,"f",FALSE)</f>
        <v>60973</v>
      </c>
      <c r="I3090" s="49">
        <f>_xll.qlInterestRateIndexValueDate(Index1M,$H3090)</f>
        <v>60975</v>
      </c>
      <c r="J3090" s="52">
        <f>IFERROR(_xll.qlIndexFixing(Index1M,$H3090,TRUE,_xll.ohTrigger(RecalcTrigger,Trigger1M)),NA())</f>
        <v>2.5921539757792211E-2</v>
      </c>
      <c r="K3090" s="52">
        <f>IFERROR(_xll.qlIndexFixing(ONIndex1M,I3090,TRUE,_xll.ohTrigger(RecalcTrigger,Trigger1M)),NA())</f>
        <v>2.5892653271224475E-2</v>
      </c>
      <c r="L3090" s="52">
        <f>IFERROR(_xll.qlIndexFixing(Index3M,H3090,TRUE,_xll.ohTrigger(RecalcTrigger,Trigger3M)),NA())</f>
        <v>2.7123773587531375E-2</v>
      </c>
      <c r="M3090" s="52">
        <f>IFERROR(_xll.qlIndexFixing(ONIndex3M,I3090,TRUE,_xll.ohTrigger(RecalcTrigger,Trigger3M)),NA())</f>
        <v>2.7033239769433948E-2</v>
      </c>
      <c r="N3090" s="52">
        <f>IFERROR(_xll.qlIndexFixing(Index6M,$H3090,TRUE,_xll.ohTrigger(RecalcTrigger,Trigger6M)),NA())</f>
        <v>2.8068348164436104E-2</v>
      </c>
      <c r="O3090" s="52">
        <f>IFERROR(_xll.qlIndexFixing(ONIndex6M,I3090,TRUE,_xll.ohTrigger(RecalcTrigger,Trigger6M)),NA())</f>
        <v>2.7872703265350296E-2</v>
      </c>
      <c r="P3090" s="52">
        <f>IFERROR(_xll.qlIndexFixing(Index1Y,$H3090,TRUE,_xll.ohTrigger(RecalcTrigger,Trigger1Y)),NA())</f>
        <v>2.9481976770258468E-2</v>
      </c>
      <c r="Q3090" s="52">
        <f>IFERROR(_xll.qlIndexFixing(ONIndex1Y,I3090,TRUE,_xll.ohTrigger(RecalcTrigger,Trigger1Y)),NA())</f>
        <v>2.9049606704374398E-2</v>
      </c>
    </row>
    <row r="3091" spans="2:17" x14ac:dyDescent="0.2">
      <c r="B3091" s="46" t="s">
        <v>51</v>
      </c>
      <c r="D3091" s="49">
        <f>_xll.qlCalendarAdvance(LocalCalendar,$D3090,B3091,"f",FALSE)</f>
        <v>61001</v>
      </c>
      <c r="E3091" s="49">
        <f>_xll.qlInterestRateIndexValueDate(IndexON,D3091)</f>
        <v>61001</v>
      </c>
      <c r="F3091" s="52">
        <f>IFERROR(_xll.qlIndexFixing(IndexON,D3091,TRUE,_xll.ohTrigger(RecalcTrigger,TriggerON)),NA())</f>
        <v>2.5437614180336965E-2</v>
      </c>
      <c r="H3091" s="49">
        <f>_xll.qlCalendarAdvance(IborCalendar,$H3090,B3091,"f",FALSE)</f>
        <v>60980</v>
      </c>
      <c r="I3091" s="49">
        <f>_xll.qlInterestRateIndexValueDate(Index1M,$H3091)</f>
        <v>60982</v>
      </c>
      <c r="J3091" s="52">
        <f>IFERROR(_xll.qlIndexFixing(Index1M,$H3091,TRUE,_xll.ohTrigger(RecalcTrigger,Trigger1M)),NA())</f>
        <v>2.5922472295080663E-2</v>
      </c>
      <c r="K3091" s="52">
        <f>IFERROR(_xll.qlIndexFixing(ONIndex1M,I3091,TRUE,_xll.ohTrigger(RecalcTrigger,Trigger1M)),NA())</f>
        <v>2.5892653271224475E-2</v>
      </c>
      <c r="L3091" s="52">
        <f>IFERROR(_xll.qlIndexFixing(Index3M,H3091,TRUE,_xll.ohTrigger(RecalcTrigger,Trigger3M)),NA())</f>
        <v>2.7123773587531375E-2</v>
      </c>
      <c r="M3091" s="52">
        <f>IFERROR(_xll.qlIndexFixing(ONIndex3M,I3091,TRUE,_xll.ohTrigger(RecalcTrigger,Trigger3M)),NA())</f>
        <v>2.7033239769433948E-2</v>
      </c>
      <c r="N3091" s="52">
        <f>IFERROR(_xll.qlIndexFixing(Index6M,$H3091,TRUE,_xll.ohTrigger(RecalcTrigger,Trigger6M)),NA())</f>
        <v>2.8068304832189302E-2</v>
      </c>
      <c r="O3091" s="52">
        <f>IFERROR(_xll.qlIndexFixing(ONIndex6M,I3091,TRUE,_xll.ohTrigger(RecalcTrigger,Trigger6M)),NA())</f>
        <v>2.7872659259191579E-2</v>
      </c>
      <c r="P3091" s="52">
        <f>IFERROR(_xll.qlIndexFixing(Index1Y,$H3091,TRUE,_xll.ohTrigger(RecalcTrigger,Trigger1Y)),NA())</f>
        <v>2.9482034958896376E-2</v>
      </c>
      <c r="Q3091" s="52">
        <f>IFERROR(_xll.qlIndexFixing(ONIndex1Y,I3091,TRUE,_xll.ohTrigger(RecalcTrigger,Trigger1Y)),NA())</f>
        <v>2.9049666710134758E-2</v>
      </c>
    </row>
    <row r="3092" spans="2:17" x14ac:dyDescent="0.2">
      <c r="B3092" s="46" t="s">
        <v>51</v>
      </c>
      <c r="D3092" s="49">
        <f>_xll.qlCalendarAdvance(LocalCalendar,$D3091,B3092,"f",FALSE)</f>
        <v>61008</v>
      </c>
      <c r="E3092" s="49">
        <f>_xll.qlInterestRateIndexValueDate(IndexON,D3092)</f>
        <v>61008</v>
      </c>
      <c r="F3092" s="52">
        <f>IFERROR(_xll.qlIndexFixing(IndexON,D3092,TRUE,_xll.ohTrigger(RecalcTrigger,TriggerON)),NA())</f>
        <v>2.5437614180496837E-2</v>
      </c>
      <c r="H3092" s="49">
        <f>_xll.qlCalendarAdvance(IborCalendar,$H3091,B3092,"f",FALSE)</f>
        <v>60987</v>
      </c>
      <c r="I3092" s="49">
        <f>_xll.qlInterestRateIndexValueDate(Index1M,$H3092)</f>
        <v>60989</v>
      </c>
      <c r="J3092" s="52">
        <f>IFERROR(_xll.qlIndexFixing(Index1M,$H3092,TRUE,_xll.ohTrigger(RecalcTrigger,Trigger1M)),NA())</f>
        <v>2.5921539757794709E-2</v>
      </c>
      <c r="K3092" s="52">
        <f>IFERROR(_xll.qlIndexFixing(ONIndex1M,I3092,TRUE,_xll.ohTrigger(RecalcTrigger,Trigger1M)),NA())</f>
        <v>2.5897309478151165E-2</v>
      </c>
      <c r="L3092" s="52">
        <f>IFERROR(_xll.qlIndexFixing(Index3M,H3092,TRUE,_xll.ohTrigger(RecalcTrigger,Trigger3M)),NA())</f>
        <v>2.7123773587530486E-2</v>
      </c>
      <c r="M3092" s="52">
        <f>IFERROR(_xll.qlIndexFixing(ONIndex3M,I3092,TRUE,_xll.ohTrigger(RecalcTrigger,Trigger3M)),NA())</f>
        <v>2.7038315250229594E-2</v>
      </c>
      <c r="N3092" s="52">
        <f>IFERROR(_xll.qlIndexFixing(Index6M,$H3092,TRUE,_xll.ohTrigger(RecalcTrigger,Trigger6M)),NA())</f>
        <v>2.8068261600100626E-2</v>
      </c>
      <c r="O3092" s="52">
        <f>IFERROR(_xll.qlIndexFixing(ONIndex6M,I3092,TRUE,_xll.ohTrigger(RecalcTrigger,Trigger6M)),NA())</f>
        <v>2.787799526709378E-2</v>
      </c>
      <c r="P3092" s="52">
        <f>IFERROR(_xll.qlIndexFixing(Index1Y,$H3092,TRUE,_xll.ohTrigger(RecalcTrigger,Trigger1Y)),NA())</f>
        <v>2.9482093008851573E-2</v>
      </c>
      <c r="Q3092" s="52">
        <f>IFERROR(_xll.qlIndexFixing(ONIndex1Y,I3092,TRUE,_xll.ohTrigger(RecalcTrigger,Trigger1Y)),NA())</f>
        <v>2.9055608890109497E-2</v>
      </c>
    </row>
    <row r="3093" spans="2:17" x14ac:dyDescent="0.2">
      <c r="B3093" s="46" t="s">
        <v>51</v>
      </c>
      <c r="D3093" s="49">
        <f>_xll.qlCalendarAdvance(LocalCalendar,$D3092,B3093,"f",FALSE)</f>
        <v>61015</v>
      </c>
      <c r="E3093" s="49">
        <f>_xll.qlInterestRateIndexValueDate(IndexON,D3093)</f>
        <v>61015</v>
      </c>
      <c r="F3093" s="52">
        <f>IFERROR(_xll.qlIndexFixing(IndexON,D3093,TRUE,_xll.ohTrigger(RecalcTrigger,TriggerON)),NA())</f>
        <v>2.5437614180416901E-2</v>
      </c>
      <c r="H3093" s="49">
        <f>_xll.qlCalendarAdvance(IborCalendar,$H3092,B3093,"f",FALSE)</f>
        <v>60995</v>
      </c>
      <c r="I3093" s="49">
        <f>_xll.qlInterestRateIndexValueDate(Index1M,$H3093)</f>
        <v>61001</v>
      </c>
      <c r="J3093" s="52">
        <f>IFERROR(_xll.qlIndexFixing(Index1M,$H3093,TRUE,_xll.ohTrigger(RecalcTrigger,Trigger1M)),NA())</f>
        <v>2.5920607265226627E-2</v>
      </c>
      <c r="K3093" s="52">
        <f>IFERROR(_xll.qlIndexFixing(ONIndex1M,I3093,TRUE,_xll.ohTrigger(RecalcTrigger,Trigger1M)),NA())</f>
        <v>2.5892653271304411E-2</v>
      </c>
      <c r="L3093" s="52">
        <f>IFERROR(_xll.qlIndexFixing(Index3M,H3093,TRUE,_xll.ohTrigger(RecalcTrigger,Trigger3M)),NA())</f>
        <v>2.7124793115561121E-2</v>
      </c>
      <c r="M3093" s="52">
        <f>IFERROR(_xll.qlIndexFixing(ONIndex3M,I3093,TRUE,_xll.ohTrigger(RecalcTrigger,Trigger3M)),NA())</f>
        <v>2.7033239769513884E-2</v>
      </c>
      <c r="N3093" s="52">
        <f>IFERROR(_xll.qlIndexFixing(Index6M,$H3093,TRUE,_xll.ohTrigger(RecalcTrigger,Trigger6M)),NA())</f>
        <v>2.8068187720969681E-2</v>
      </c>
      <c r="O3093" s="52">
        <f>IFERROR(_xll.qlIndexFixing(ONIndex6M,I3093,TRUE,_xll.ohTrigger(RecalcTrigger,Trigger6M)),NA())</f>
        <v>2.7872540311859595E-2</v>
      </c>
      <c r="P3093" s="52">
        <f>IFERROR(_xll.qlIndexFixing(Index1Y,$H3093,TRUE,_xll.ohTrigger(RecalcTrigger,Trigger1Y)),NA())</f>
        <v>2.9482192200411962E-2</v>
      </c>
      <c r="Q3093" s="52">
        <f>IFERROR(_xll.qlIndexFixing(ONIndex1Y,I3093,TRUE,_xll.ohTrigger(RecalcTrigger,Trigger1Y)),NA())</f>
        <v>2.9049828904232911E-2</v>
      </c>
    </row>
    <row r="3094" spans="2:17" x14ac:dyDescent="0.2">
      <c r="B3094" s="46" t="s">
        <v>51</v>
      </c>
      <c r="D3094" s="49">
        <f>_xll.qlCalendarAdvance(LocalCalendar,$D3093,B3094,"f",FALSE)</f>
        <v>61022</v>
      </c>
      <c r="E3094" s="49">
        <f>_xll.qlInterestRateIndexValueDate(IndexON,D3094)</f>
        <v>61022</v>
      </c>
      <c r="F3094" s="52">
        <f>IFERROR(_xll.qlIndexFixing(IndexON,D3094,TRUE,_xll.ohTrigger(RecalcTrigger,TriggerON)),NA())</f>
        <v>2.5437614180257029E-2</v>
      </c>
      <c r="H3094" s="49">
        <f>_xll.qlCalendarAdvance(IborCalendar,$H3093,B3094,"f",FALSE)</f>
        <v>61002</v>
      </c>
      <c r="I3094" s="49">
        <f>_xll.qlInterestRateIndexValueDate(Index1M,$H3094)</f>
        <v>61004</v>
      </c>
      <c r="J3094" s="52">
        <f>IFERROR(_xll.qlIndexFixing(Index1M,$H3094,TRUE,_xll.ohTrigger(RecalcTrigger,Trigger1M)),NA())</f>
        <v>2.5920607265226627E-2</v>
      </c>
      <c r="K3094" s="52">
        <f>IFERROR(_xll.qlIndexFixing(ONIndex1M,I3094,TRUE,_xll.ohTrigger(RecalcTrigger,Trigger1M)),NA())</f>
        <v>2.5894515620086267E-2</v>
      </c>
      <c r="L3094" s="52">
        <f>IFERROR(_xll.qlIndexFixing(Index3M,H3094,TRUE,_xll.ohTrigger(RecalcTrigger,Trigger3M)),NA())</f>
        <v>2.7123773587531375E-2</v>
      </c>
      <c r="M3094" s="52">
        <f>IFERROR(_xll.qlIndexFixing(ONIndex3M,I3094,TRUE,_xll.ohTrigger(RecalcTrigger,Trigger3M)),NA())</f>
        <v>2.7035269809356777E-2</v>
      </c>
      <c r="N3094" s="52">
        <f>IFERROR(_xll.qlIndexFixing(Index6M,$H3094,TRUE,_xll.ohTrigger(RecalcTrigger,Trigger6M)),NA())</f>
        <v>2.8067083305268005E-2</v>
      </c>
      <c r="O3094" s="52">
        <f>IFERROR(_xll.qlIndexFixing(ONIndex6M,I3094,TRUE,_xll.ohTrigger(RecalcTrigger,Trigger6M)),NA())</f>
        <v>2.7874673411343309E-2</v>
      </c>
      <c r="P3094" s="52">
        <f>IFERROR(_xll.qlIndexFixing(Index1Y,$H3094,TRUE,_xll.ohTrigger(RecalcTrigger,Trigger1Y)),NA())</f>
        <v>2.9484615874752134E-2</v>
      </c>
      <c r="Q3094" s="52">
        <f>IFERROR(_xll.qlIndexFixing(ONIndex1Y,I3094,TRUE,_xll.ohTrigger(RecalcTrigger,Trigger1Y)),NA())</f>
        <v>2.9052207137523212E-2</v>
      </c>
    </row>
    <row r="3095" spans="2:17" x14ac:dyDescent="0.2">
      <c r="B3095" s="46" t="s">
        <v>51</v>
      </c>
      <c r="D3095" s="49">
        <f>_xll.qlCalendarAdvance(LocalCalendar,$D3094,B3095,"f",FALSE)</f>
        <v>61029</v>
      </c>
      <c r="E3095" s="49">
        <f>_xll.qlInterestRateIndexValueDate(IndexON,D3095)</f>
        <v>61029</v>
      </c>
      <c r="F3095" s="52">
        <f>IFERROR(_xll.qlIndexFixing(IndexON,D3095,TRUE,_xll.ohTrigger(RecalcTrigger,TriggerON)),NA())</f>
        <v>2.5437614180336965E-2</v>
      </c>
      <c r="H3095" s="49">
        <f>_xll.qlCalendarAdvance(IborCalendar,$H3094,B3095,"f",FALSE)</f>
        <v>61009</v>
      </c>
      <c r="I3095" s="49">
        <f>_xll.qlInterestRateIndexValueDate(Index1M,$H3095)</f>
        <v>61011</v>
      </c>
      <c r="J3095" s="52">
        <f>IFERROR(_xll.qlIndexFixing(Index1M,$H3095,TRUE,_xll.ohTrigger(RecalcTrigger,Trigger1M)),NA())</f>
        <v>2.5920607265224049E-2</v>
      </c>
      <c r="K3095" s="52">
        <f>IFERROR(_xll.qlIndexFixing(ONIndex1M,I3095,TRUE,_xll.ohTrigger(RecalcTrigger,Trigger1M)),NA())</f>
        <v>2.5895446861443627E-2</v>
      </c>
      <c r="L3095" s="52">
        <f>IFERROR(_xll.qlIndexFixing(Index3M,H3095,TRUE,_xll.ohTrigger(RecalcTrigger,Trigger3M)),NA())</f>
        <v>2.7123773587531375E-2</v>
      </c>
      <c r="M3095" s="52">
        <f>IFERROR(_xll.qlIndexFixing(ONIndex3M,I3095,TRUE,_xll.ohTrigger(RecalcTrigger,Trigger3M)),NA())</f>
        <v>2.703628490547727E-2</v>
      </c>
      <c r="N3095" s="52">
        <f>IFERROR(_xll.qlIndexFixing(Index6M,$H3095,TRUE,_xll.ohTrigger(RecalcTrigger,Trigger6M)),NA())</f>
        <v>2.8067040384130423E-2</v>
      </c>
      <c r="O3095" s="52">
        <f>IFERROR(_xll.qlIndexFixing(ONIndex6M,I3095,TRUE,_xll.ohTrigger(RecalcTrigger,Trigger6M)),NA())</f>
        <v>2.7875705816318153E-2</v>
      </c>
      <c r="P3095" s="52">
        <f>IFERROR(_xll.qlIndexFixing(Index1Y,$H3095,TRUE,_xll.ohTrigger(RecalcTrigger,Trigger1Y)),NA())</f>
        <v>2.9485873039405565E-2</v>
      </c>
      <c r="Q3095" s="52">
        <f>IFERROR(_xll.qlIndexFixing(ONIndex1Y,I3095,TRUE,_xll.ohTrigger(RecalcTrigger,Trigger1Y)),NA())</f>
        <v>2.9053443022377667E-2</v>
      </c>
    </row>
    <row r="3096" spans="2:17" x14ac:dyDescent="0.2">
      <c r="B3096" s="46" t="s">
        <v>51</v>
      </c>
      <c r="D3096" s="49">
        <f>_xll.qlCalendarAdvance(LocalCalendar,$D3095,B3096,"f",FALSE)</f>
        <v>61036</v>
      </c>
      <c r="E3096" s="49">
        <f>_xll.qlInterestRateIndexValueDate(IndexON,D3096)</f>
        <v>61036</v>
      </c>
      <c r="F3096" s="52">
        <f>IFERROR(_xll.qlIndexFixing(IndexON,D3096,TRUE,_xll.ohTrigger(RecalcTrigger,TriggerON)),NA())</f>
        <v>2.5437614180416901E-2</v>
      </c>
      <c r="H3096" s="49">
        <f>_xll.qlCalendarAdvance(IborCalendar,$H3095,B3096,"f",FALSE)</f>
        <v>61016</v>
      </c>
      <c r="I3096" s="49">
        <f>_xll.qlInterestRateIndexValueDate(Index1M,$H3096)</f>
        <v>61018</v>
      </c>
      <c r="J3096" s="52">
        <f>IFERROR(_xll.qlIndexFixing(Index1M,$H3096,TRUE,_xll.ohTrigger(RecalcTrigger,Trigger1M)),NA())</f>
        <v>2.5921539757792211E-2</v>
      </c>
      <c r="K3096" s="52">
        <f>IFERROR(_xll.qlIndexFixing(ONIndex1M,I3096,TRUE,_xll.ohTrigger(RecalcTrigger,Trigger1M)),NA())</f>
        <v>2.5894515620059622E-2</v>
      </c>
      <c r="L3096" s="52">
        <f>IFERROR(_xll.qlIndexFixing(Index3M,H3096,TRUE,_xll.ohTrigger(RecalcTrigger,Trigger3M)),NA())</f>
        <v>2.7123773587531375E-2</v>
      </c>
      <c r="M3096" s="52">
        <f>IFERROR(_xll.qlIndexFixing(ONIndex3M,I3096,TRUE,_xll.ohTrigger(RecalcTrigger,Trigger3M)),NA())</f>
        <v>2.7035269809356777E-2</v>
      </c>
      <c r="N3096" s="52">
        <f>IFERROR(_xll.qlIndexFixing(Index6M,$H3096,TRUE,_xll.ohTrigger(RecalcTrigger,Trigger6M)),NA())</f>
        <v>2.8066997563143004E-2</v>
      </c>
      <c r="O3096" s="52">
        <f>IFERROR(_xll.qlIndexFixing(ONIndex6M,I3096,TRUE,_xll.ohTrigger(RecalcTrigger,Trigger6M)),NA())</f>
        <v>2.7874586330893791E-2</v>
      </c>
      <c r="P3096" s="52">
        <f>IFERROR(_xll.qlIndexFixing(Index1Y,$H3096,TRUE,_xll.ohTrigger(RecalcTrigger,Trigger1Y)),NA())</f>
        <v>2.9484730943206954E-2</v>
      </c>
      <c r="Q3096" s="52">
        <f>IFERROR(_xll.qlIndexFixing(ONIndex1Y,I3096,TRUE,_xll.ohTrigger(RecalcTrigger,Trigger1Y)),NA())</f>
        <v>2.90523258792863E-2</v>
      </c>
    </row>
    <row r="3097" spans="2:17" x14ac:dyDescent="0.2">
      <c r="B3097" s="46" t="s">
        <v>51</v>
      </c>
      <c r="D3097" s="49">
        <f>_xll.qlCalendarAdvance(LocalCalendar,$D3096,B3097,"f",FALSE)</f>
        <v>61043</v>
      </c>
      <c r="E3097" s="49">
        <f>_xll.qlInterestRateIndexValueDate(IndexON,D3097)</f>
        <v>61043</v>
      </c>
      <c r="F3097" s="52">
        <f>IFERROR(_xll.qlIndexFixing(IndexON,D3097,TRUE,_xll.ohTrigger(RecalcTrigger,TriggerON)),NA())</f>
        <v>2.5437614180336965E-2</v>
      </c>
      <c r="H3097" s="49">
        <f>_xll.qlCalendarAdvance(IborCalendar,$H3096,B3097,"f",FALSE)</f>
        <v>61023</v>
      </c>
      <c r="I3097" s="49">
        <f>_xll.qlInterestRateIndexValueDate(Index1M,$H3097)</f>
        <v>61025</v>
      </c>
      <c r="J3097" s="52">
        <f>IFERROR(_xll.qlIndexFixing(Index1M,$H3097,TRUE,_xll.ohTrigger(RecalcTrigger,Trigger1M)),NA())</f>
        <v>2.5920607265226627E-2</v>
      </c>
      <c r="K3097" s="52">
        <f>IFERROR(_xll.qlIndexFixing(ONIndex1M,I3097,TRUE,_xll.ohTrigger(RecalcTrigger,Trigger1M)),NA())</f>
        <v>2.5894515620086267E-2</v>
      </c>
      <c r="L3097" s="52">
        <f>IFERROR(_xll.qlIndexFixing(Index3M,H3097,TRUE,_xll.ohTrigger(RecalcTrigger,Trigger3M)),NA())</f>
        <v>2.7123773587531375E-2</v>
      </c>
      <c r="M3097" s="52">
        <f>IFERROR(_xll.qlIndexFixing(ONIndex3M,I3097,TRUE,_xll.ohTrigger(RecalcTrigger,Trigger3M)),NA())</f>
        <v>2.7035269809356777E-2</v>
      </c>
      <c r="N3097" s="52">
        <f>IFERROR(_xll.qlIndexFixing(Index6M,$H3097,TRUE,_xll.ohTrigger(RecalcTrigger,Trigger6M)),NA())</f>
        <v>2.8066954842305748E-2</v>
      </c>
      <c r="O3097" s="52">
        <f>IFERROR(_xll.qlIndexFixing(ONIndex6M,I3097,TRUE,_xll.ohTrigger(RecalcTrigger,Trigger6M)),NA())</f>
        <v>2.787454293880387E-2</v>
      </c>
      <c r="P3097" s="52">
        <f>IFERROR(_xll.qlIndexFixing(Index1Y,$H3097,TRUE,_xll.ohTrigger(RecalcTrigger,Trigger1Y)),NA())</f>
        <v>2.9484788269376703E-2</v>
      </c>
      <c r="Q3097" s="52">
        <f>IFERROR(_xll.qlIndexFixing(ONIndex1Y,I3097,TRUE,_xll.ohTrigger(RecalcTrigger,Trigger1Y)),NA())</f>
        <v>2.9052385048116136E-2</v>
      </c>
    </row>
    <row r="3098" spans="2:17" x14ac:dyDescent="0.2">
      <c r="B3098" s="46" t="s">
        <v>51</v>
      </c>
      <c r="D3098" s="49">
        <f>_xll.qlCalendarAdvance(LocalCalendar,$D3097,B3098,"f",FALSE)</f>
        <v>61050</v>
      </c>
      <c r="E3098" s="49">
        <f>_xll.qlInterestRateIndexValueDate(IndexON,D3098)</f>
        <v>61050</v>
      </c>
      <c r="F3098" s="52">
        <f>IFERROR(_xll.qlIndexFixing(IndexON,D3098,TRUE,_xll.ohTrigger(RecalcTrigger,TriggerON)),NA())</f>
        <v>2.5437614180257029E-2</v>
      </c>
      <c r="H3098" s="49">
        <f>_xll.qlCalendarAdvance(IborCalendar,$H3097,B3098,"f",FALSE)</f>
        <v>61030</v>
      </c>
      <c r="I3098" s="49">
        <f>_xll.qlInterestRateIndexValueDate(Index1M,$H3098)</f>
        <v>61032</v>
      </c>
      <c r="J3098" s="52">
        <f>IFERROR(_xll.qlIndexFixing(Index1M,$H3098,TRUE,_xll.ohTrigger(RecalcTrigger,Trigger1M)),NA())</f>
        <v>2.5917810055825656E-2</v>
      </c>
      <c r="K3098" s="52">
        <f>IFERROR(_xll.qlIndexFixing(ONIndex1M,I3098,TRUE,_xll.ohTrigger(RecalcTrigger,Trigger1M)),NA())</f>
        <v>2.5894515620086267E-2</v>
      </c>
      <c r="L3098" s="52">
        <f>IFERROR(_xll.qlIndexFixing(Index3M,H3098,TRUE,_xll.ohTrigger(RecalcTrigger,Trigger3M)),NA())</f>
        <v>2.7122754110567124E-2</v>
      </c>
      <c r="M3098" s="52">
        <f>IFERROR(_xll.qlIndexFixing(ONIndex3M,I3098,TRUE,_xll.ohTrigger(RecalcTrigger,Trigger3M)),NA())</f>
        <v>2.7035269809330131E-2</v>
      </c>
      <c r="N3098" s="52">
        <f>IFERROR(_xll.qlIndexFixing(Index6M,$H3098,TRUE,_xll.ohTrigger(RecalcTrigger,Trigger6M)),NA())</f>
        <v>2.8066912221619542E-2</v>
      </c>
      <c r="O3098" s="52">
        <f>IFERROR(_xll.qlIndexFixing(ONIndex6M,I3098,TRUE,_xll.ohTrigger(RecalcTrigger,Trigger6M)),NA())</f>
        <v>2.7874499645568207E-2</v>
      </c>
      <c r="P3098" s="52">
        <f>IFERROR(_xll.qlIndexFixing(Index1Y,$H3098,TRUE,_xll.ohTrigger(RecalcTrigger,Trigger1Y)),NA())</f>
        <v>2.9484845456841494E-2</v>
      </c>
      <c r="Q3098" s="52">
        <f>IFERROR(_xll.qlIndexFixing(ONIndex1Y,I3098,TRUE,_xll.ohTrigger(RecalcTrigger,Trigger1Y)),NA())</f>
        <v>2.905244408228036E-2</v>
      </c>
    </row>
    <row r="3099" spans="2:17" x14ac:dyDescent="0.2">
      <c r="B3099" s="46" t="s">
        <v>51</v>
      </c>
      <c r="D3099" s="49">
        <f>_xll.qlCalendarAdvance(LocalCalendar,$D3098,B3099,"f",FALSE)</f>
        <v>61057</v>
      </c>
      <c r="E3099" s="49">
        <f>_xll.qlInterestRateIndexValueDate(IndexON,D3099)</f>
        <v>61057</v>
      </c>
      <c r="F3099" s="52">
        <f>IFERROR(_xll.qlIndexFixing(IndexON,D3099,TRUE,_xll.ohTrigger(RecalcTrigger,TriggerON)),NA())</f>
        <v>2.5437614180416901E-2</v>
      </c>
      <c r="H3099" s="49">
        <f>_xll.qlCalendarAdvance(IborCalendar,$H3098,B3099,"f",FALSE)</f>
        <v>61037</v>
      </c>
      <c r="I3099" s="49">
        <f>_xll.qlInterestRateIndexValueDate(Index1M,$H3099)</f>
        <v>61039</v>
      </c>
      <c r="J3099" s="52">
        <f>IFERROR(_xll.qlIndexFixing(Index1M,$H3099,TRUE,_xll.ohTrigger(RecalcTrigger,Trigger1M)),NA())</f>
        <v>2.5917810055825656E-2</v>
      </c>
      <c r="K3099" s="52">
        <f>IFERROR(_xll.qlIndexFixing(ONIndex1M,I3099,TRUE,_xll.ohTrigger(RecalcTrigger,Trigger1M)),NA())</f>
        <v>2.5894515620059622E-2</v>
      </c>
      <c r="L3099" s="52">
        <f>IFERROR(_xll.qlIndexFixing(Index3M,H3099,TRUE,_xll.ohTrigger(RecalcTrigger,Trigger3M)),NA())</f>
        <v>2.7122754110566225E-2</v>
      </c>
      <c r="M3099" s="52">
        <f>IFERROR(_xll.qlIndexFixing(ONIndex3M,I3099,TRUE,_xll.ohTrigger(RecalcTrigger,Trigger3M)),NA())</f>
        <v>2.7035269809330131E-2</v>
      </c>
      <c r="N3099" s="52">
        <f>IFERROR(_xll.qlIndexFixing(Index6M,$H3099,TRUE,_xll.ohTrigger(RecalcTrigger,Trigger6M)),NA())</f>
        <v>2.8066869701082176E-2</v>
      </c>
      <c r="O3099" s="52">
        <f>IFERROR(_xll.qlIndexFixing(ONIndex6M,I3099,TRUE,_xll.ohTrigger(RecalcTrigger,Trigger6M)),NA())</f>
        <v>2.787445645102693E-2</v>
      </c>
      <c r="P3099" s="52">
        <f>IFERROR(_xll.qlIndexFixing(Index1Y,$H3099,TRUE,_xll.ohTrigger(RecalcTrigger,Trigger1Y)),NA())</f>
        <v>2.9484902505601106E-2</v>
      </c>
      <c r="Q3099" s="52">
        <f>IFERROR(_xll.qlIndexFixing(ONIndex1Y,I3099,TRUE,_xll.ohTrigger(RecalcTrigger,Trigger1Y)),NA())</f>
        <v>2.9052502981699035E-2</v>
      </c>
    </row>
    <row r="3100" spans="2:17" x14ac:dyDescent="0.2">
      <c r="B3100" s="46" t="s">
        <v>51</v>
      </c>
      <c r="D3100" s="49">
        <f>_xll.qlCalendarAdvance(LocalCalendar,$D3099,B3100,"f",FALSE)</f>
        <v>61064</v>
      </c>
      <c r="E3100" s="49">
        <f>_xll.qlInterestRateIndexValueDate(IndexON,D3100)</f>
        <v>61064</v>
      </c>
      <c r="F3100" s="52">
        <f>IFERROR(_xll.qlIndexFixing(IndexON,D3100,TRUE,_xll.ohTrigger(RecalcTrigger,TriggerON)),NA())</f>
        <v>2.5437614180336965E-2</v>
      </c>
      <c r="H3100" s="49">
        <f>_xll.qlCalendarAdvance(IborCalendar,$H3099,B3100,"f",FALSE)</f>
        <v>61044</v>
      </c>
      <c r="I3100" s="49">
        <f>_xll.qlInterestRateIndexValueDate(Index1M,$H3100)</f>
        <v>61046</v>
      </c>
      <c r="J3100" s="52">
        <f>IFERROR(_xll.qlIndexFixing(Index1M,$H3100,TRUE,_xll.ohTrigger(RecalcTrigger,Trigger1M)),NA())</f>
        <v>2.5917810055825656E-2</v>
      </c>
      <c r="K3100" s="52">
        <f>IFERROR(_xll.qlIndexFixing(ONIndex1M,I3100,TRUE,_xll.ohTrigger(RecalcTrigger,Trigger1M)),NA())</f>
        <v>2.5895446861443627E-2</v>
      </c>
      <c r="L3100" s="52">
        <f>IFERROR(_xll.qlIndexFixing(Index3M,H3100,TRUE,_xll.ohTrigger(RecalcTrigger,Trigger3M)),NA())</f>
        <v>2.7122754110566225E-2</v>
      </c>
      <c r="M3100" s="52">
        <f>IFERROR(_xll.qlIndexFixing(ONIndex3M,I3100,TRUE,_xll.ohTrigger(RecalcTrigger,Trigger3M)),NA())</f>
        <v>2.703628490547727E-2</v>
      </c>
      <c r="N3100" s="52">
        <f>IFERROR(_xll.qlIndexFixing(Index6M,$H3100,TRUE,_xll.ohTrigger(RecalcTrigger,Trigger6M)),NA())</f>
        <v>2.8066827280696299E-2</v>
      </c>
      <c r="O3100" s="52">
        <f>IFERROR(_xll.qlIndexFixing(ONIndex6M,I3100,TRUE,_xll.ohTrigger(RecalcTrigger,Trigger6M)),NA())</f>
        <v>2.7875489368418549E-2</v>
      </c>
      <c r="P3100" s="52">
        <f>IFERROR(_xll.qlIndexFixing(Index1Y,$H3100,TRUE,_xll.ohTrigger(RecalcTrigger,Trigger1Y)),NA())</f>
        <v>2.9486158950261861E-2</v>
      </c>
      <c r="Q3100" s="52">
        <f>IFERROR(_xll.qlIndexFixing(ONIndex1Y,I3100,TRUE,_xll.ohTrigger(RecalcTrigger,Trigger1Y)),NA())</f>
        <v>2.9053738168784982E-2</v>
      </c>
    </row>
    <row r="3101" spans="2:17" x14ac:dyDescent="0.2">
      <c r="B3101" s="46" t="s">
        <v>51</v>
      </c>
      <c r="D3101" s="49">
        <f>_xll.qlCalendarAdvance(LocalCalendar,$D3100,B3101,"f",FALSE)</f>
        <v>61071</v>
      </c>
      <c r="E3101" s="49">
        <f>_xll.qlInterestRateIndexValueDate(IndexON,D3101)</f>
        <v>61071</v>
      </c>
      <c r="F3101" s="52">
        <f>IFERROR(_xll.qlIndexFixing(IndexON,D3101,TRUE,_xll.ohTrigger(RecalcTrigger,TriggerON)),NA())</f>
        <v>2.5437614180336965E-2</v>
      </c>
      <c r="H3101" s="49">
        <f>_xll.qlCalendarAdvance(IborCalendar,$H3100,B3101,"f",FALSE)</f>
        <v>61051</v>
      </c>
      <c r="I3101" s="49">
        <f>_xll.qlInterestRateIndexValueDate(Index1M,$H3101)</f>
        <v>61053</v>
      </c>
      <c r="J3101" s="52">
        <f>IFERROR(_xll.qlIndexFixing(Index1M,$H3101,TRUE,_xll.ohTrigger(RecalcTrigger,Trigger1M)),NA())</f>
        <v>2.5917810055822801E-2</v>
      </c>
      <c r="K3101" s="52">
        <f>IFERROR(_xll.qlIndexFixing(ONIndex1M,I3101,TRUE,_xll.ohTrigger(RecalcTrigger,Trigger1M)),NA())</f>
        <v>2.5894515620086267E-2</v>
      </c>
      <c r="L3101" s="52">
        <f>IFERROR(_xll.qlIndexFixing(Index3M,H3101,TRUE,_xll.ohTrigger(RecalcTrigger,Trigger3M)),NA())</f>
        <v>2.7122754110567124E-2</v>
      </c>
      <c r="M3101" s="52">
        <f>IFERROR(_xll.qlIndexFixing(ONIndex3M,I3101,TRUE,_xll.ohTrigger(RecalcTrigger,Trigger3M)),NA())</f>
        <v>2.7035269809356777E-2</v>
      </c>
      <c r="N3101" s="52">
        <f>IFERROR(_xll.qlIndexFixing(Index6M,$H3101,TRUE,_xll.ohTrigger(RecalcTrigger,Trigger6M)),NA())</f>
        <v>2.8066784960460143E-2</v>
      </c>
      <c r="O3101" s="52">
        <f>IFERROR(_xll.qlIndexFixing(ONIndex6M,I3101,TRUE,_xll.ohTrigger(RecalcTrigger,Trigger6M)),NA())</f>
        <v>2.7874370358400569E-2</v>
      </c>
      <c r="P3101" s="52">
        <f>IFERROR(_xll.qlIndexFixing(Index1Y,$H3101,TRUE,_xll.ohTrigger(RecalcTrigger,Trigger1Y)),NA())</f>
        <v>2.94850161870048E-2</v>
      </c>
      <c r="Q3101" s="52">
        <f>IFERROR(_xll.qlIndexFixing(ONIndex1Y,I3101,TRUE,_xll.ohTrigger(RecalcTrigger,Trigger1Y)),NA())</f>
        <v>2.9052620376539551E-2</v>
      </c>
    </row>
    <row r="3102" spans="2:17" x14ac:dyDescent="0.2">
      <c r="B3102" s="46" t="s">
        <v>51</v>
      </c>
      <c r="D3102" s="49">
        <f>_xll.qlCalendarAdvance(LocalCalendar,$D3101,B3102,"f",FALSE)</f>
        <v>61078</v>
      </c>
      <c r="E3102" s="49">
        <f>_xll.qlInterestRateIndexValueDate(IndexON,D3102)</f>
        <v>61078</v>
      </c>
      <c r="F3102" s="52">
        <f>IFERROR(_xll.qlIndexFixing(IndexON,D3102,TRUE,_xll.ohTrigger(RecalcTrigger,TriggerON)),NA())</f>
        <v>2.5437614180416901E-2</v>
      </c>
      <c r="H3102" s="49">
        <f>_xll.qlCalendarAdvance(IborCalendar,$H3101,B3102,"f",FALSE)</f>
        <v>61058</v>
      </c>
      <c r="I3102" s="49">
        <f>_xll.qlInterestRateIndexValueDate(Index1M,$H3102)</f>
        <v>61060</v>
      </c>
      <c r="J3102" s="52">
        <f>IFERROR(_xll.qlIndexFixing(Index1M,$H3102,TRUE,_xll.ohTrigger(RecalcTrigger,Trigger1M)),NA())</f>
        <v>2.5921539757794709E-2</v>
      </c>
      <c r="K3102" s="52">
        <f>IFERROR(_xll.qlIndexFixing(ONIndex1M,I3102,TRUE,_xll.ohTrigger(RecalcTrigger,Trigger1M)),NA())</f>
        <v>2.5894515620086267E-2</v>
      </c>
      <c r="L3102" s="52">
        <f>IFERROR(_xll.qlIndexFixing(Index3M,H3102,TRUE,_xll.ohTrigger(RecalcTrigger,Trigger3M)),NA())</f>
        <v>2.7127852006066388E-2</v>
      </c>
      <c r="M3102" s="52">
        <f>IFERROR(_xll.qlIndexFixing(ONIndex3M,I3102,TRUE,_xll.ohTrigger(RecalcTrigger,Trigger3M)),NA())</f>
        <v>2.7035269809356777E-2</v>
      </c>
      <c r="N3102" s="52">
        <f>IFERROR(_xll.qlIndexFixing(Index6M,$H3102,TRUE,_xll.ohTrigger(RecalcTrigger,Trigger6M)),NA())</f>
        <v>2.8072173419215175E-2</v>
      </c>
      <c r="O3102" s="52">
        <f>IFERROR(_xll.qlIndexFixing(ONIndex6M,I3102,TRUE,_xll.ohTrigger(RecalcTrigger,Trigger6M)),NA())</f>
        <v>2.7874327460208903E-2</v>
      </c>
      <c r="P3102" s="52">
        <f>IFERROR(_xll.qlIndexFixing(Index1Y,$H3102,TRUE,_xll.ohTrigger(RecalcTrigger,Trigger1Y)),NA())</f>
        <v>2.9485072819648878E-2</v>
      </c>
      <c r="Q3102" s="52">
        <f>IFERROR(_xll.qlIndexFixing(ONIndex1Y,I3102,TRUE,_xll.ohTrigger(RecalcTrigger,Trigger1Y)),NA())</f>
        <v>2.90526788719081E-2</v>
      </c>
    </row>
    <row r="3103" spans="2:17" x14ac:dyDescent="0.2">
      <c r="B3103" s="46" t="s">
        <v>51</v>
      </c>
      <c r="D3103" s="49">
        <f>_xll.qlCalendarAdvance(LocalCalendar,$D3102,B3103,"f",FALSE)</f>
        <v>61085</v>
      </c>
      <c r="E3103" s="49">
        <f>_xll.qlInterestRateIndexValueDate(IndexON,D3103)</f>
        <v>61085</v>
      </c>
      <c r="F3103" s="52">
        <f>IFERROR(_xll.qlIndexFixing(IndexON,D3103,TRUE,_xll.ohTrigger(RecalcTrigger,TriggerON)),NA())</f>
        <v>2.5437614180336965E-2</v>
      </c>
      <c r="H3103" s="49">
        <f>_xll.qlCalendarAdvance(IborCalendar,$H3102,B3103,"f",FALSE)</f>
        <v>61065</v>
      </c>
      <c r="I3103" s="49">
        <f>_xll.qlInterestRateIndexValueDate(Index1M,$H3103)</f>
        <v>61067</v>
      </c>
      <c r="J3103" s="52">
        <f>IFERROR(_xll.qlIndexFixing(Index1M,$H3103,TRUE,_xll.ohTrigger(RecalcTrigger,Trigger1M)),NA())</f>
        <v>2.5920607265226627E-2</v>
      </c>
      <c r="K3103" s="52">
        <f>IFERROR(_xll.qlIndexFixing(ONIndex1M,I3103,TRUE,_xll.ohTrigger(RecalcTrigger,Trigger1M)),NA())</f>
        <v>2.5894515620059622E-2</v>
      </c>
      <c r="L3103" s="52">
        <f>IFERROR(_xll.qlIndexFixing(Index3M,H3103,TRUE,_xll.ohTrigger(RecalcTrigger,Trigger3M)),NA())</f>
        <v>2.7127852006065538E-2</v>
      </c>
      <c r="M3103" s="52">
        <f>IFERROR(_xll.qlIndexFixing(ONIndex3M,I3103,TRUE,_xll.ohTrigger(RecalcTrigger,Trigger3M)),NA())</f>
        <v>2.7035269809356777E-2</v>
      </c>
      <c r="N3103" s="52">
        <f>IFERROR(_xll.qlIndexFixing(Index6M,$H3103,TRUE,_xll.ohTrigger(RecalcTrigger,Trigger6M)),NA())</f>
        <v>2.8071045066088953E-2</v>
      </c>
      <c r="O3103" s="52">
        <f>IFERROR(_xll.qlIndexFixing(ONIndex6M,I3103,TRUE,_xll.ohTrigger(RecalcTrigger,Trigger6M)),NA())</f>
        <v>2.7874284660871496E-2</v>
      </c>
      <c r="P3103" s="52">
        <f>IFERROR(_xll.qlIndexFixing(Index1Y,$H3103,TRUE,_xll.ohTrigger(RecalcTrigger,Trigger1Y)),NA())</f>
        <v>2.9485129313587561E-2</v>
      </c>
      <c r="Q3103" s="52">
        <f>IFERROR(_xll.qlIndexFixing(ONIndex1Y,I3103,TRUE,_xll.ohTrigger(RecalcTrigger,Trigger1Y)),NA())</f>
        <v>2.9052737232557746E-2</v>
      </c>
    </row>
    <row r="3104" spans="2:17" x14ac:dyDescent="0.2">
      <c r="B3104" s="46" t="s">
        <v>51</v>
      </c>
      <c r="D3104" s="49">
        <f>_xll.qlCalendarAdvance(LocalCalendar,$D3103,B3104,"f",FALSE)</f>
        <v>61092</v>
      </c>
      <c r="E3104" s="49">
        <f>_xll.qlInterestRateIndexValueDate(IndexON,D3104)</f>
        <v>61092</v>
      </c>
      <c r="F3104" s="52">
        <f>IFERROR(_xll.qlIndexFixing(IndexON,D3104,TRUE,_xll.ohTrigger(RecalcTrigger,TriggerON)),NA())</f>
        <v>2.5437614180416901E-2</v>
      </c>
      <c r="H3104" s="49">
        <f>_xll.qlCalendarAdvance(IborCalendar,$H3103,B3104,"f",FALSE)</f>
        <v>61072</v>
      </c>
      <c r="I3104" s="49">
        <f>_xll.qlInterestRateIndexValueDate(Index1M,$H3104)</f>
        <v>61074</v>
      </c>
      <c r="J3104" s="52">
        <f>IFERROR(_xll.qlIndexFixing(Index1M,$H3104,TRUE,_xll.ohTrigger(RecalcTrigger,Trigger1M)),NA())</f>
        <v>2.5920607265226627E-2</v>
      </c>
      <c r="K3104" s="52">
        <f>IFERROR(_xll.qlIndexFixing(ONIndex1M,I3104,TRUE,_xll.ohTrigger(RecalcTrigger,Trigger1M)),NA())</f>
        <v>2.5894515620059622E-2</v>
      </c>
      <c r="L3104" s="52">
        <f>IFERROR(_xll.qlIndexFixing(Index3M,H3104,TRUE,_xll.ohTrigger(RecalcTrigger,Trigger3M)),NA())</f>
        <v>2.7127852006065538E-2</v>
      </c>
      <c r="M3104" s="52">
        <f>IFERROR(_xll.qlIndexFixing(ONIndex3M,I3104,TRUE,_xll.ohTrigger(RecalcTrigger,Trigger3M)),NA())</f>
        <v>2.7035269809330131E-2</v>
      </c>
      <c r="N3104" s="52">
        <f>IFERROR(_xll.qlIndexFixing(Index6M,$H3104,TRUE,_xll.ohTrigger(RecalcTrigger,Trigger6M)),NA())</f>
        <v>2.8071003061912382E-2</v>
      </c>
      <c r="O3104" s="52">
        <f>IFERROR(_xll.qlIndexFixing(ONIndex6M,I3104,TRUE,_xll.ohTrigger(RecalcTrigger,Trigger6M)),NA())</f>
        <v>2.7874241960228474E-2</v>
      </c>
      <c r="P3104" s="52">
        <f>IFERROR(_xll.qlIndexFixing(Index1Y,$H3104,TRUE,_xll.ohTrigger(RecalcTrigger,Trigger1Y)),NA())</f>
        <v>2.9485185668821284E-2</v>
      </c>
      <c r="Q3104" s="52">
        <f>IFERROR(_xll.qlIndexFixing(ONIndex1Y,I3104,TRUE,_xll.ohTrigger(RecalcTrigger,Trigger1Y)),NA())</f>
        <v>2.9052795458568426E-2</v>
      </c>
    </row>
    <row r="3105" spans="2:17" x14ac:dyDescent="0.2">
      <c r="B3105" s="46" t="s">
        <v>51</v>
      </c>
      <c r="D3105" s="49">
        <f>_xll.qlCalendarAdvance(LocalCalendar,$D3104,B3105,"f",FALSE)</f>
        <v>61099</v>
      </c>
      <c r="E3105" s="49">
        <f>_xll.qlInterestRateIndexValueDate(IndexON,D3105)</f>
        <v>61099</v>
      </c>
      <c r="F3105" s="52">
        <f>IFERROR(_xll.qlIndexFixing(IndexON,D3105,TRUE,_xll.ohTrigger(RecalcTrigger,TriggerON)),NA())</f>
        <v>2.5437614180416901E-2</v>
      </c>
      <c r="H3105" s="49">
        <f>_xll.qlCalendarAdvance(IborCalendar,$H3104,B3105,"f",FALSE)</f>
        <v>61079</v>
      </c>
      <c r="I3105" s="49">
        <f>_xll.qlInterestRateIndexValueDate(Index1M,$H3105)</f>
        <v>61081</v>
      </c>
      <c r="J3105" s="52">
        <f>IFERROR(_xll.qlIndexFixing(Index1M,$H3105,TRUE,_xll.ohTrigger(RecalcTrigger,Trigger1M)),NA())</f>
        <v>2.5920607265226627E-2</v>
      </c>
      <c r="K3105" s="52">
        <f>IFERROR(_xll.qlIndexFixing(ONIndex1M,I3105,TRUE,_xll.ohTrigger(RecalcTrigger,Trigger1M)),NA())</f>
        <v>2.5894515620086267E-2</v>
      </c>
      <c r="L3105" s="52">
        <f>IFERROR(_xll.qlIndexFixing(Index3M,H3105,TRUE,_xll.ohTrigger(RecalcTrigger,Trigger3M)),NA())</f>
        <v>2.7127852006066388E-2</v>
      </c>
      <c r="M3105" s="52">
        <f>IFERROR(_xll.qlIndexFixing(ONIndex3M,I3105,TRUE,_xll.ohTrigger(RecalcTrigger,Trigger3M)),NA())</f>
        <v>2.7035269809356777E-2</v>
      </c>
      <c r="N3105" s="52">
        <f>IFERROR(_xll.qlIndexFixing(Index6M,$H3105,TRUE,_xll.ohTrigger(RecalcTrigger,Trigger6M)),NA())</f>
        <v>2.8070961157916866E-2</v>
      </c>
      <c r="O3105" s="52">
        <f>IFERROR(_xll.qlIndexFixing(ONIndex6M,I3105,TRUE,_xll.ohTrigger(RecalcTrigger,Trigger6M)),NA())</f>
        <v>2.787419935838642E-2</v>
      </c>
      <c r="P3105" s="52">
        <f>IFERROR(_xll.qlIndexFixing(Index1Y,$H3105,TRUE,_xll.ohTrigger(RecalcTrigger,Trigger1Y)),NA())</f>
        <v>2.9485241885349608E-2</v>
      </c>
      <c r="Q3105" s="52">
        <f>IFERROR(_xll.qlIndexFixing(ONIndex1Y,I3105,TRUE,_xll.ohTrigger(RecalcTrigger,Trigger1Y)),NA())</f>
        <v>2.9052853549860203E-2</v>
      </c>
    </row>
    <row r="3106" spans="2:17" x14ac:dyDescent="0.2">
      <c r="B3106" s="46" t="s">
        <v>51</v>
      </c>
      <c r="D3106" s="49">
        <f>_xll.qlCalendarAdvance(LocalCalendar,$D3105,B3106,"f",FALSE)</f>
        <v>61106</v>
      </c>
      <c r="E3106" s="49">
        <f>_xll.qlInterestRateIndexValueDate(IndexON,D3106)</f>
        <v>61106</v>
      </c>
      <c r="F3106" s="52">
        <f>IFERROR(_xll.qlIndexFixing(IndexON,D3106,TRUE,_xll.ohTrigger(RecalcTrigger,TriggerON)),NA())</f>
        <v>2.5437614180416901E-2</v>
      </c>
      <c r="H3106" s="49">
        <f>_xll.qlCalendarAdvance(IborCalendar,$H3105,B3106,"f",FALSE)</f>
        <v>61086</v>
      </c>
      <c r="I3106" s="49">
        <f>_xll.qlInterestRateIndexValueDate(Index1M,$H3106)</f>
        <v>61092</v>
      </c>
      <c r="J3106" s="52">
        <f>IFERROR(_xll.qlIndexFixing(Index1M,$H3106,TRUE,_xll.ohTrigger(RecalcTrigger,Trigger1M)),NA())</f>
        <v>2.5919674817377114E-2</v>
      </c>
      <c r="K3106" s="52">
        <f>IFERROR(_xll.qlIndexFixing(ONIndex1M,I3106,TRUE,_xll.ohTrigger(RecalcTrigger,Trigger1M)),NA())</f>
        <v>2.5892653271224475E-2</v>
      </c>
      <c r="L3106" s="52">
        <f>IFERROR(_xll.qlIndexFixing(Index3M,H3106,TRUE,_xll.ohTrigger(RecalcTrigger,Trigger3M)),NA())</f>
        <v>2.7124793115561121E-2</v>
      </c>
      <c r="M3106" s="52">
        <f>IFERROR(_xll.qlIndexFixing(ONIndex3M,I3106,TRUE,_xll.ohTrigger(RecalcTrigger,Trigger3M)),NA())</f>
        <v>2.7033239769513884E-2</v>
      </c>
      <c r="N3106" s="52">
        <f>IFERROR(_xll.qlIndexFixing(Index6M,$H3106,TRUE,_xll.ohTrigger(RecalcTrigger,Trigger6M)),NA())</f>
        <v>2.8068723147417578E-2</v>
      </c>
      <c r="O3106" s="52">
        <f>IFERROR(_xll.qlIndexFixing(ONIndex6M,I3106,TRUE,_xll.ohTrigger(RecalcTrigger,Trigger6M)),NA())</f>
        <v>2.7871980704539112E-2</v>
      </c>
      <c r="P3106" s="52">
        <f>IFERROR(_xll.qlIndexFixing(Index1Y,$H3106,TRUE,_xll.ohTrigger(RecalcTrigger,Trigger1Y)),NA())</f>
        <v>2.9484130510135254E-2</v>
      </c>
      <c r="Q3106" s="52">
        <f>IFERROR(_xll.qlIndexFixing(ONIndex1Y,I3106,TRUE,_xll.ohTrigger(RecalcTrigger,Trigger1Y)),NA())</f>
        <v>2.9050591972401563E-2</v>
      </c>
    </row>
    <row r="3107" spans="2:17" x14ac:dyDescent="0.2">
      <c r="B3107" s="46" t="s">
        <v>51</v>
      </c>
      <c r="D3107" s="49">
        <f>_xll.qlCalendarAdvance(LocalCalendar,$D3106,B3107,"f",FALSE)</f>
        <v>61113</v>
      </c>
      <c r="E3107" s="49">
        <f>_xll.qlInterestRateIndexValueDate(IndexON,D3107)</f>
        <v>61113</v>
      </c>
      <c r="F3107" s="52">
        <f>IFERROR(_xll.qlIndexFixing(IndexON,D3107,TRUE,_xll.ohTrigger(RecalcTrigger,TriggerON)),NA())</f>
        <v>2.5437614180336965E-2</v>
      </c>
      <c r="H3107" s="49">
        <f>_xll.qlCalendarAdvance(IborCalendar,$H3106,B3107,"f",FALSE)</f>
        <v>61093</v>
      </c>
      <c r="I3107" s="49">
        <f>_xll.qlInterestRateIndexValueDate(Index1M,$H3107)</f>
        <v>61095</v>
      </c>
      <c r="J3107" s="52">
        <f>IFERROR(_xll.qlIndexFixing(Index1M,$H3107,TRUE,_xll.ohTrigger(RecalcTrigger,Trigger1M)),NA())</f>
        <v>2.5920607265226627E-2</v>
      </c>
      <c r="K3107" s="52">
        <f>IFERROR(_xll.qlIndexFixing(ONIndex1M,I3107,TRUE,_xll.ohTrigger(RecalcTrigger,Trigger1M)),NA())</f>
        <v>2.5894515620086267E-2</v>
      </c>
      <c r="L3107" s="52">
        <f>IFERROR(_xll.qlIndexFixing(Index3M,H3107,TRUE,_xll.ohTrigger(RecalcTrigger,Trigger3M)),NA())</f>
        <v>2.7124793115560243E-2</v>
      </c>
      <c r="M3107" s="52">
        <f>IFERROR(_xll.qlIndexFixing(ONIndex3M,I3107,TRUE,_xll.ohTrigger(RecalcTrigger,Trigger3M)),NA())</f>
        <v>2.7035269809356777E-2</v>
      </c>
      <c r="N3107" s="52">
        <f>IFERROR(_xll.qlIndexFixing(Index6M,$H3107,TRUE,_xll.ohTrigger(RecalcTrigger,Trigger6M)),NA())</f>
        <v>2.8071963918797731E-2</v>
      </c>
      <c r="O3107" s="52">
        <f>IFERROR(_xll.qlIndexFixing(ONIndex6M,I3107,TRUE,_xll.ohTrigger(RecalcTrigger,Trigger6M)),NA())</f>
        <v>2.7874114451105214E-2</v>
      </c>
      <c r="P3107" s="52">
        <f>IFERROR(_xll.qlIndexFixing(Index1Y,$H3107,TRUE,_xll.ohTrigger(RecalcTrigger,Trigger1Y)),NA())</f>
        <v>2.948535390229029E-2</v>
      </c>
      <c r="Q3107" s="52">
        <f>IFERROR(_xll.qlIndexFixing(ONIndex1Y,I3107,TRUE,_xll.ohTrigger(RecalcTrigger,Trigger1Y)),NA())</f>
        <v>2.9052969328340339E-2</v>
      </c>
    </row>
    <row r="3108" spans="2:17" x14ac:dyDescent="0.2">
      <c r="B3108" s="46" t="s">
        <v>51</v>
      </c>
      <c r="D3108" s="49">
        <f>_xll.qlCalendarAdvance(LocalCalendar,$D3107,B3108,"f",FALSE)</f>
        <v>61120</v>
      </c>
      <c r="E3108" s="49">
        <f>_xll.qlInterestRateIndexValueDate(IndexON,D3108)</f>
        <v>61120</v>
      </c>
      <c r="F3108" s="52">
        <f>IFERROR(_xll.qlIndexFixing(IndexON,D3108,TRUE,_xll.ohTrigger(RecalcTrigger,TriggerON)),NA())</f>
        <v>2.5437614180336965E-2</v>
      </c>
      <c r="H3108" s="49">
        <f>_xll.qlCalendarAdvance(IborCalendar,$H3107,B3108,"f",FALSE)</f>
        <v>61100</v>
      </c>
      <c r="I3108" s="49">
        <f>_xll.qlInterestRateIndexValueDate(Index1M,$H3108)</f>
        <v>61102</v>
      </c>
      <c r="J3108" s="52">
        <f>IFERROR(_xll.qlIndexFixing(Index1M,$H3108,TRUE,_xll.ohTrigger(RecalcTrigger,Trigger1M)),NA())</f>
        <v>2.5920607265226627E-2</v>
      </c>
      <c r="K3108" s="52">
        <f>IFERROR(_xll.qlIndexFixing(ONIndex1M,I3108,TRUE,_xll.ohTrigger(RecalcTrigger,Trigger1M)),NA())</f>
        <v>2.5894515620059622E-2</v>
      </c>
      <c r="L3108" s="52">
        <f>IFERROR(_xll.qlIndexFixing(Index3M,H3108,TRUE,_xll.ohTrigger(RecalcTrigger,Trigger3M)),NA())</f>
        <v>2.7124793115561121E-2</v>
      </c>
      <c r="M3108" s="52">
        <f>IFERROR(_xll.qlIndexFixing(ONIndex3M,I3108,TRUE,_xll.ohTrigger(RecalcTrigger,Trigger3M)),NA())</f>
        <v>2.7035269809356777E-2</v>
      </c>
      <c r="N3108" s="52">
        <f>IFERROR(_xll.qlIndexFixing(Index6M,$H3108,TRUE,_xll.ohTrigger(RecalcTrigger,Trigger6M)),NA())</f>
        <v>2.8070836047017496E-2</v>
      </c>
      <c r="O3108" s="52">
        <f>IFERROR(_xll.qlIndexFixing(ONIndex6M,I3108,TRUE,_xll.ohTrigger(RecalcTrigger,Trigger6M)),NA())</f>
        <v>2.7874072145586126E-2</v>
      </c>
      <c r="P3108" s="52">
        <f>IFERROR(_xll.qlIndexFixing(Index1Y,$H3108,TRUE,_xll.ohTrigger(RecalcTrigger,Trigger1Y)),NA())</f>
        <v>2.9485409702703084E-2</v>
      </c>
      <c r="Q3108" s="52">
        <f>IFERROR(_xll.qlIndexFixing(ONIndex1Y,I3108,TRUE,_xll.ohTrigger(RecalcTrigger,Trigger1Y)),NA())</f>
        <v>2.9053027015555344E-2</v>
      </c>
    </row>
    <row r="3109" spans="2:17" x14ac:dyDescent="0.2">
      <c r="B3109" s="46" t="s">
        <v>51</v>
      </c>
      <c r="D3109" s="49">
        <f>_xll.qlCalendarAdvance(LocalCalendar,$D3108,B3109,"f",FALSE)</f>
        <v>61127</v>
      </c>
      <c r="E3109" s="49">
        <f>_xll.qlInterestRateIndexValueDate(IndexON,D3109)</f>
        <v>61127</v>
      </c>
      <c r="F3109" s="52">
        <f>IFERROR(_xll.qlIndexFixing(IndexON,D3109,TRUE,_xll.ohTrigger(RecalcTrigger,TriggerON)),NA())</f>
        <v>2.5437614180336965E-2</v>
      </c>
      <c r="H3109" s="49">
        <f>_xll.qlCalendarAdvance(IborCalendar,$H3108,B3109,"f",FALSE)</f>
        <v>61107</v>
      </c>
      <c r="I3109" s="49">
        <f>_xll.qlInterestRateIndexValueDate(Index1M,$H3109)</f>
        <v>61109</v>
      </c>
      <c r="J3109" s="52">
        <f>IFERROR(_xll.qlIndexFixing(Index1M,$H3109,TRUE,_xll.ohTrigger(RecalcTrigger,Trigger1M)),NA())</f>
        <v>2.5920607265226627E-2</v>
      </c>
      <c r="K3109" s="52">
        <f>IFERROR(_xll.qlIndexFixing(ONIndex1M,I3109,TRUE,_xll.ohTrigger(RecalcTrigger,Trigger1M)),NA())</f>
        <v>2.5894515620059622E-2</v>
      </c>
      <c r="L3109" s="52">
        <f>IFERROR(_xll.qlIndexFixing(Index3M,H3109,TRUE,_xll.ohTrigger(RecalcTrigger,Trigger3M)),NA())</f>
        <v>2.7124793115561121E-2</v>
      </c>
      <c r="M3109" s="52">
        <f>IFERROR(_xll.qlIndexFixing(ONIndex3M,I3109,TRUE,_xll.ohTrigger(RecalcTrigger,Trigger3M)),NA())</f>
        <v>2.7035269809330131E-2</v>
      </c>
      <c r="N3109" s="52">
        <f>IFERROR(_xll.qlIndexFixing(Index6M,$H3109,TRUE,_xll.ohTrigger(RecalcTrigger,Trigger6M)),NA())</f>
        <v>2.8070794543746624E-2</v>
      </c>
      <c r="O3109" s="52">
        <f>IFERROR(_xll.qlIndexFixing(ONIndex6M,I3109,TRUE,_xll.ohTrigger(RecalcTrigger,Trigger6M)),NA())</f>
        <v>2.7874029938868006E-2</v>
      </c>
      <c r="P3109" s="52">
        <f>IFERROR(_xll.qlIndexFixing(Index1Y,$H3109,TRUE,_xll.ohTrigger(RecalcTrigger,Trigger1Y)),NA())</f>
        <v>2.9486664850672119E-2</v>
      </c>
      <c r="Q3109" s="52">
        <f>IFERROR(_xll.qlIndexFixing(ONIndex1Y,I3109,TRUE,_xll.ohTrigger(RecalcTrigger,Trigger1Y)),NA())</f>
        <v>2.9053084568078091E-2</v>
      </c>
    </row>
    <row r="3110" spans="2:17" x14ac:dyDescent="0.2">
      <c r="B3110" s="46" t="s">
        <v>51</v>
      </c>
      <c r="D3110" s="49">
        <f>_xll.qlCalendarAdvance(LocalCalendar,$D3109,B3110,"f",FALSE)</f>
        <v>61134</v>
      </c>
      <c r="E3110" s="49">
        <f>_xll.qlInterestRateIndexValueDate(IndexON,D3110)</f>
        <v>61134</v>
      </c>
      <c r="F3110" s="52">
        <f>IFERROR(_xll.qlIndexFixing(IndexON,D3110,TRUE,_xll.ohTrigger(RecalcTrigger,TriggerON)),NA())</f>
        <v>2.5437614180416901E-2</v>
      </c>
      <c r="H3110" s="49">
        <f>_xll.qlCalendarAdvance(IborCalendar,$H3109,B3110,"f",FALSE)</f>
        <v>61114</v>
      </c>
      <c r="I3110" s="49">
        <f>_xll.qlInterestRateIndexValueDate(Index1M,$H3110)</f>
        <v>61116</v>
      </c>
      <c r="J3110" s="52">
        <f>IFERROR(_xll.qlIndexFixing(Index1M,$H3110,TRUE,_xll.ohTrigger(RecalcTrigger,Trigger1M)),NA())</f>
        <v>2.5921539757792211E-2</v>
      </c>
      <c r="K3110" s="52">
        <f>IFERROR(_xll.qlIndexFixing(ONIndex1M,I3110,TRUE,_xll.ohTrigger(RecalcTrigger,Trigger1M)),NA())</f>
        <v>2.5895446861443627E-2</v>
      </c>
      <c r="L3110" s="52">
        <f>IFERROR(_xll.qlIndexFixing(Index3M,H3110,TRUE,_xll.ohTrigger(RecalcTrigger,Trigger3M)),NA())</f>
        <v>2.7124793115560243E-2</v>
      </c>
      <c r="M3110" s="52">
        <f>IFERROR(_xll.qlIndexFixing(ONIndex3M,I3110,TRUE,_xll.ohTrigger(RecalcTrigger,Trigger3M)),NA())</f>
        <v>2.703628490547727E-2</v>
      </c>
      <c r="N3110" s="52">
        <f>IFERROR(_xll.qlIndexFixing(Index6M,$H3110,TRUE,_xll.ohTrigger(RecalcTrigger,Trigger6M)),NA())</f>
        <v>2.8070753140656799E-2</v>
      </c>
      <c r="O3110" s="52">
        <f>IFERROR(_xll.qlIndexFixing(ONIndex6M,I3110,TRUE,_xll.ohTrigger(RecalcTrigger,Trigger6M)),NA())</f>
        <v>2.7875063881652729E-2</v>
      </c>
      <c r="P3110" s="52">
        <f>IFERROR(_xll.qlIndexFixing(Index1Y,$H3110,TRUE,_xll.ohTrigger(RecalcTrigger,Trigger1Y)),NA())</f>
        <v>2.9485520887412041E-2</v>
      </c>
      <c r="Q3110" s="52">
        <f>IFERROR(_xll.qlIndexFixing(ONIndex1Y,I3110,TRUE,_xll.ohTrigger(RecalcTrigger,Trigger1Y)),NA())</f>
        <v>2.905431835884098E-2</v>
      </c>
    </row>
    <row r="3111" spans="2:17" x14ac:dyDescent="0.2">
      <c r="B3111" s="46" t="s">
        <v>51</v>
      </c>
      <c r="D3111" s="49">
        <f>_xll.qlCalendarAdvance(LocalCalendar,$D3110,B3111,"f",FALSE)</f>
        <v>61141</v>
      </c>
      <c r="E3111" s="49">
        <f>_xll.qlInterestRateIndexValueDate(IndexON,D3111)</f>
        <v>61141</v>
      </c>
      <c r="F3111" s="52">
        <f>IFERROR(_xll.qlIndexFixing(IndexON,D3111,TRUE,_xll.ohTrigger(RecalcTrigger,TriggerON)),NA())</f>
        <v>2.5437614180416901E-2</v>
      </c>
      <c r="H3111" s="49">
        <f>_xll.qlCalendarAdvance(IborCalendar,$H3110,B3111,"f",FALSE)</f>
        <v>61121</v>
      </c>
      <c r="I3111" s="49">
        <f>_xll.qlInterestRateIndexValueDate(Index1M,$H3111)</f>
        <v>61123</v>
      </c>
      <c r="J3111" s="52">
        <f>IFERROR(_xll.qlIndexFixing(Index1M,$H3111,TRUE,_xll.ohTrigger(RecalcTrigger,Trigger1M)),NA())</f>
        <v>2.5920607265226627E-2</v>
      </c>
      <c r="K3111" s="52">
        <f>IFERROR(_xll.qlIndexFixing(ONIndex1M,I3111,TRUE,_xll.ohTrigger(RecalcTrigger,Trigger1M)),NA())</f>
        <v>2.5894515620086267E-2</v>
      </c>
      <c r="L3111" s="52">
        <f>IFERROR(_xll.qlIndexFixing(Index3M,H3111,TRUE,_xll.ohTrigger(RecalcTrigger,Trigger3M)),NA())</f>
        <v>2.7127852006065538E-2</v>
      </c>
      <c r="M3111" s="52">
        <f>IFERROR(_xll.qlIndexFixing(ONIndex3M,I3111,TRUE,_xll.ohTrigger(RecalcTrigger,Trigger3M)),NA())</f>
        <v>2.7035269809356777E-2</v>
      </c>
      <c r="N3111" s="52">
        <f>IFERROR(_xll.qlIndexFixing(Index6M,$H3111,TRUE,_xll.ohTrigger(RecalcTrigger,Trigger6M)),NA())</f>
        <v>2.8070711837748032E-2</v>
      </c>
      <c r="O3111" s="52">
        <f>IFERROR(_xll.qlIndexFixing(ONIndex6M,I3111,TRUE,_xll.ohTrigger(RecalcTrigger,Trigger6M)),NA())</f>
        <v>2.7873945821781376E-2</v>
      </c>
      <c r="P3111" s="52">
        <f>IFERROR(_xll.qlIndexFixing(Index1Y,$H3111,TRUE,_xll.ohTrigger(RecalcTrigger,Trigger1Y)),NA())</f>
        <v>2.9486775747103941E-2</v>
      </c>
      <c r="Q3111" s="52">
        <f>IFERROR(_xll.qlIndexFixing(ONIndex1Y,I3111,TRUE,_xll.ohTrigger(RecalcTrigger,Trigger1Y)),NA())</f>
        <v>2.9053199269046814E-2</v>
      </c>
    </row>
    <row r="3112" spans="2:17" x14ac:dyDescent="0.2">
      <c r="B3112" s="46" t="s">
        <v>51</v>
      </c>
      <c r="D3112" s="49">
        <f>_xll.qlCalendarAdvance(LocalCalendar,$D3111,B3112,"f",FALSE)</f>
        <v>61148</v>
      </c>
      <c r="E3112" s="49">
        <f>_xll.qlInterestRateIndexValueDate(IndexON,D3112)</f>
        <v>61148</v>
      </c>
      <c r="F3112" s="52">
        <f>IFERROR(_xll.qlIndexFixing(IndexON,D3112,TRUE,_xll.ohTrigger(RecalcTrigger,TriggerON)),NA())</f>
        <v>2.5437614180336965E-2</v>
      </c>
      <c r="H3112" s="49">
        <f>_xll.qlCalendarAdvance(IborCalendar,$H3111,B3112,"f",FALSE)</f>
        <v>61128</v>
      </c>
      <c r="I3112" s="49">
        <f>_xll.qlInterestRateIndexValueDate(Index1M,$H3112)</f>
        <v>61130</v>
      </c>
      <c r="J3112" s="52">
        <f>IFERROR(_xll.qlIndexFixing(Index1M,$H3112,TRUE,_xll.ohTrigger(RecalcTrigger,Trigger1M)),NA())</f>
        <v>2.5920607265226627E-2</v>
      </c>
      <c r="K3112" s="52">
        <f>IFERROR(_xll.qlIndexFixing(ONIndex1M,I3112,TRUE,_xll.ohTrigger(RecalcTrigger,Trigger1M)),NA())</f>
        <v>2.5894515620059622E-2</v>
      </c>
      <c r="L3112" s="52">
        <f>IFERROR(_xll.qlIndexFixing(Index3M,H3112,TRUE,_xll.ohTrigger(RecalcTrigger,Trigger3M)),NA())</f>
        <v>2.7127852006066388E-2</v>
      </c>
      <c r="M3112" s="52">
        <f>IFERROR(_xll.qlIndexFixing(ONIndex3M,I3112,TRUE,_xll.ohTrigger(RecalcTrigger,Trigger3M)),NA())</f>
        <v>2.7035269809330131E-2</v>
      </c>
      <c r="N3112" s="52">
        <f>IFERROR(_xll.qlIndexFixing(Index6M,$H3112,TRUE,_xll.ohTrigger(RecalcTrigger,Trigger6M)),NA())</f>
        <v>2.8070670635020747E-2</v>
      </c>
      <c r="O3112" s="52">
        <f>IFERROR(_xll.qlIndexFixing(ONIndex6M,I3112,TRUE,_xll.ohTrigger(RecalcTrigger,Trigger6M)),NA())</f>
        <v>2.7873903911412867E-2</v>
      </c>
      <c r="P3112" s="52">
        <f>IFERROR(_xll.qlIndexFixing(Index1Y,$H3112,TRUE,_xll.ohTrigger(RecalcTrigger,Trigger1Y)),NA())</f>
        <v>2.9485631517299635E-2</v>
      </c>
      <c r="Q3112" s="52">
        <f>IFERROR(_xll.qlIndexFixing(ONIndex1Y,I3112,TRUE,_xll.ohTrigger(RecalcTrigger,Trigger1Y)),NA())</f>
        <v>2.905325641749279E-2</v>
      </c>
    </row>
    <row r="3113" spans="2:17" x14ac:dyDescent="0.2">
      <c r="B3113" s="46" t="s">
        <v>51</v>
      </c>
      <c r="D3113" s="49">
        <f>_xll.qlCalendarAdvance(LocalCalendar,$D3112,B3113,"f",FALSE)</f>
        <v>61155</v>
      </c>
      <c r="E3113" s="49">
        <f>_xll.qlInterestRateIndexValueDate(IndexON,D3113)</f>
        <v>61155</v>
      </c>
      <c r="F3113" s="52">
        <f>IFERROR(_xll.qlIndexFixing(IndexON,D3113,TRUE,_xll.ohTrigger(RecalcTrigger,TriggerON)),NA())</f>
        <v>2.5437614180416901E-2</v>
      </c>
      <c r="H3113" s="49">
        <f>_xll.qlCalendarAdvance(IborCalendar,$H3112,B3113,"f",FALSE)</f>
        <v>61135</v>
      </c>
      <c r="I3113" s="49">
        <f>_xll.qlInterestRateIndexValueDate(Index1M,$H3113)</f>
        <v>61137</v>
      </c>
      <c r="J3113" s="52">
        <f>IFERROR(_xll.qlIndexFixing(Index1M,$H3113,TRUE,_xll.ohTrigger(RecalcTrigger,Trigger1M)),NA())</f>
        <v>2.5920607265226627E-2</v>
      </c>
      <c r="K3113" s="52">
        <f>IFERROR(_xll.qlIndexFixing(ONIndex1M,I3113,TRUE,_xll.ohTrigger(RecalcTrigger,Trigger1M)),NA())</f>
        <v>2.5894515620059622E-2</v>
      </c>
      <c r="L3113" s="52">
        <f>IFERROR(_xll.qlIndexFixing(Index3M,H3113,TRUE,_xll.ohTrigger(RecalcTrigger,Trigger3M)),NA())</f>
        <v>2.7127852006065538E-2</v>
      </c>
      <c r="M3113" s="52">
        <f>IFERROR(_xll.qlIndexFixing(ONIndex3M,I3113,TRUE,_xll.ohTrigger(RecalcTrigger,Trigger3M)),NA())</f>
        <v>2.7035269809330131E-2</v>
      </c>
      <c r="N3113" s="52">
        <f>IFERROR(_xll.qlIndexFixing(Index6M,$H3113,TRUE,_xll.ohTrigger(RecalcTrigger,Trigger6M)),NA())</f>
        <v>2.8070629532474949E-2</v>
      </c>
      <c r="O3113" s="52">
        <f>IFERROR(_xll.qlIndexFixing(ONIndex6M,I3113,TRUE,_xll.ohTrigger(RecalcTrigger,Trigger6M)),NA())</f>
        <v>2.787386209976539E-2</v>
      </c>
      <c r="P3113" s="52">
        <f>IFERROR(_xll.qlIndexFixing(Index1Y,$H3113,TRUE,_xll.ohTrigger(RecalcTrigger,Trigger1Y)),NA())</f>
        <v>2.9485686624185013E-2</v>
      </c>
      <c r="Q3113" s="52">
        <f>IFERROR(_xll.qlIndexFixing(ONIndex1Y,I3113,TRUE,_xll.ohTrigger(RecalcTrigger,Trigger1Y)),NA())</f>
        <v>2.9053313431193217E-2</v>
      </c>
    </row>
    <row r="3114" spans="2:17" x14ac:dyDescent="0.2">
      <c r="B3114" s="46" t="s">
        <v>51</v>
      </c>
      <c r="D3114" s="49">
        <f>_xll.qlCalendarAdvance(LocalCalendar,$D3113,B3114,"f",FALSE)</f>
        <v>61162</v>
      </c>
      <c r="E3114" s="49">
        <f>_xll.qlInterestRateIndexValueDate(IndexON,D3114)</f>
        <v>61162</v>
      </c>
      <c r="F3114" s="52">
        <f>IFERROR(_xll.qlIndexFixing(IndexON,D3114,TRUE,_xll.ohTrigger(RecalcTrigger,TriggerON)),NA())</f>
        <v>2.5437614180416901E-2</v>
      </c>
      <c r="H3114" s="49">
        <f>_xll.qlCalendarAdvance(IborCalendar,$H3113,B3114,"f",FALSE)</f>
        <v>61142</v>
      </c>
      <c r="I3114" s="49">
        <f>_xll.qlInterestRateIndexValueDate(Index1M,$H3114)</f>
        <v>61144</v>
      </c>
      <c r="J3114" s="52">
        <f>IFERROR(_xll.qlIndexFixing(Index1M,$H3114,TRUE,_xll.ohTrigger(RecalcTrigger,Trigger1M)),NA())</f>
        <v>2.5920607265226627E-2</v>
      </c>
      <c r="K3114" s="52">
        <f>IFERROR(_xll.qlIndexFixing(ONIndex1M,I3114,TRUE,_xll.ohTrigger(RecalcTrigger,Trigger1M)),NA())</f>
        <v>2.5895446861423643E-2</v>
      </c>
      <c r="L3114" s="52">
        <f>IFERROR(_xll.qlIndexFixing(Index3M,H3114,TRUE,_xll.ohTrigger(RecalcTrigger,Trigger3M)),NA())</f>
        <v>2.7128871738383215E-2</v>
      </c>
      <c r="M3114" s="52">
        <f>IFERROR(_xll.qlIndexFixing(ONIndex3M,I3114,TRUE,_xll.ohTrigger(RecalcTrigger,Trigger3M)),NA())</f>
        <v>2.7036284905497254E-2</v>
      </c>
      <c r="N3114" s="52">
        <f>IFERROR(_xll.qlIndexFixing(Index6M,$H3114,TRUE,_xll.ohTrigger(RecalcTrigger,Trigger6M)),NA())</f>
        <v>2.8070588530110203E-2</v>
      </c>
      <c r="O3114" s="52">
        <f>IFERROR(_xll.qlIndexFixing(ONIndex6M,I3114,TRUE,_xll.ohTrigger(RecalcTrigger,Trigger6M)),NA())</f>
        <v>2.7874896452961817E-2</v>
      </c>
      <c r="P3114" s="52">
        <f>IFERROR(_xll.qlIndexFixing(Index1Y,$H3114,TRUE,_xll.ohTrigger(RecalcTrigger,Trigger1Y)),NA())</f>
        <v>2.9486941051377037E-2</v>
      </c>
      <c r="Q3114" s="52">
        <f>IFERROR(_xll.qlIndexFixing(ONIndex1Y,I3114,TRUE,_xll.ohTrigger(RecalcTrigger,Trigger1Y)),NA())</f>
        <v>2.9054546663136449E-2</v>
      </c>
    </row>
    <row r="3115" spans="2:17" x14ac:dyDescent="0.2">
      <c r="B3115" s="46" t="s">
        <v>51</v>
      </c>
      <c r="D3115" s="49">
        <f>_xll.qlCalendarAdvance(LocalCalendar,$D3114,B3115,"f",FALSE)</f>
        <v>61169</v>
      </c>
      <c r="E3115" s="49">
        <f>_xll.qlInterestRateIndexValueDate(IndexON,D3115)</f>
        <v>61169</v>
      </c>
      <c r="F3115" s="52">
        <f>IFERROR(_xll.qlIndexFixing(IndexON,D3115,TRUE,_xll.ohTrigger(RecalcTrigger,TriggerON)),NA())</f>
        <v>2.5437614180336965E-2</v>
      </c>
      <c r="H3115" s="49">
        <f>_xll.qlCalendarAdvance(IborCalendar,$H3114,B3115,"f",FALSE)</f>
        <v>61149</v>
      </c>
      <c r="I3115" s="49">
        <f>_xll.qlInterestRateIndexValueDate(Index1M,$H3115)</f>
        <v>61151</v>
      </c>
      <c r="J3115" s="52">
        <f>IFERROR(_xll.qlIndexFixing(Index1M,$H3115,TRUE,_xll.ohTrigger(RecalcTrigger,Trigger1M)),NA())</f>
        <v>2.5921539757794709E-2</v>
      </c>
      <c r="K3115" s="52">
        <f>IFERROR(_xll.qlIndexFixing(ONIndex1M,I3115,TRUE,_xll.ohTrigger(RecalcTrigger,Trigger1M)),NA())</f>
        <v>2.5894515620086267E-2</v>
      </c>
      <c r="L3115" s="52">
        <f>IFERROR(_xll.qlIndexFixing(Index3M,H3115,TRUE,_xll.ohTrigger(RecalcTrigger,Trigger3M)),NA())</f>
        <v>2.7128871738382375E-2</v>
      </c>
      <c r="M3115" s="52">
        <f>IFERROR(_xll.qlIndexFixing(ONIndex3M,I3115,TRUE,_xll.ohTrigger(RecalcTrigger,Trigger3M)),NA())</f>
        <v>2.7035269809330131E-2</v>
      </c>
      <c r="N3115" s="52">
        <f>IFERROR(_xll.qlIndexFixing(Index6M,$H3115,TRUE,_xll.ohTrigger(RecalcTrigger,Trigger6M)),NA())</f>
        <v>2.8070547627926077E-2</v>
      </c>
      <c r="O3115" s="52">
        <f>IFERROR(_xll.qlIndexFixing(ONIndex6M,I3115,TRUE,_xll.ohTrigger(RecalcTrigger,Trigger6M)),NA())</f>
        <v>2.7873778772953273E-2</v>
      </c>
      <c r="P3115" s="52">
        <f>IFERROR(_xll.qlIndexFixing(Index1Y,$H3115,TRUE,_xll.ohTrigger(RecalcTrigger,Trigger1Y)),NA())</f>
        <v>2.9485796421839579E-2</v>
      </c>
      <c r="Q3115" s="52">
        <f>IFERROR(_xll.qlIndexFixing(ONIndex1Y,I3115,TRUE,_xll.ohTrigger(RecalcTrigger,Trigger1Y)),NA())</f>
        <v>2.9053427054623882E-2</v>
      </c>
    </row>
    <row r="3116" spans="2:17" x14ac:dyDescent="0.2">
      <c r="B3116" s="46" t="s">
        <v>51</v>
      </c>
      <c r="D3116" s="49">
        <f>_xll.qlCalendarAdvance(LocalCalendar,$D3115,B3116,"f",FALSE)</f>
        <v>61176</v>
      </c>
      <c r="E3116" s="49">
        <f>_xll.qlInterestRateIndexValueDate(IndexON,D3116)</f>
        <v>61176</v>
      </c>
      <c r="F3116" s="52">
        <f>IFERROR(_xll.qlIndexFixing(IndexON,D3116,TRUE,_xll.ohTrigger(RecalcTrigger,TriggerON)),NA())</f>
        <v>2.5437614180336965E-2</v>
      </c>
      <c r="H3116" s="49">
        <f>_xll.qlCalendarAdvance(IborCalendar,$H3115,B3116,"f",FALSE)</f>
        <v>61156</v>
      </c>
      <c r="I3116" s="49">
        <f>_xll.qlInterestRateIndexValueDate(Index1M,$H3116)</f>
        <v>61158</v>
      </c>
      <c r="J3116" s="52">
        <f>IFERROR(_xll.qlIndexFixing(Index1M,$H3116,TRUE,_xll.ohTrigger(RecalcTrigger,Trigger1M)),NA())</f>
        <v>2.5920607265226627E-2</v>
      </c>
      <c r="K3116" s="52">
        <f>IFERROR(_xll.qlIndexFixing(ONIndex1M,I3116,TRUE,_xll.ohTrigger(RecalcTrigger,Trigger1M)),NA())</f>
        <v>2.5894515620059622E-2</v>
      </c>
      <c r="L3116" s="52">
        <f>IFERROR(_xll.qlIndexFixing(Index3M,H3116,TRUE,_xll.ohTrigger(RecalcTrigger,Trigger3M)),NA())</f>
        <v>2.7127852006066388E-2</v>
      </c>
      <c r="M3116" s="52">
        <f>IFERROR(_xll.qlIndexFixing(ONIndex3M,I3116,TRUE,_xll.ohTrigger(RecalcTrigger,Trigger3M)),NA())</f>
        <v>2.7035269809356777E-2</v>
      </c>
      <c r="N3116" s="52">
        <f>IFERROR(_xll.qlIndexFixing(Index6M,$H3116,TRUE,_xll.ohTrigger(RecalcTrigger,Trigger6M)),NA())</f>
        <v>2.8070506825923002E-2</v>
      </c>
      <c r="O3116" s="52">
        <f>IFERROR(_xll.qlIndexFixing(ONIndex6M,I3116,TRUE,_xll.ohTrigger(RecalcTrigger,Trigger6M)),NA())</f>
        <v>2.7873737257655407E-2</v>
      </c>
      <c r="P3116" s="52">
        <f>IFERROR(_xll.qlIndexFixing(Index1Y,$H3116,TRUE,_xll.ohTrigger(RecalcTrigger,Trigger1Y)),NA())</f>
        <v>2.9485851112608985E-2</v>
      </c>
      <c r="Q3116" s="52">
        <f>IFERROR(_xll.qlIndexFixing(ONIndex1Y,I3116,TRUE,_xll.ohTrigger(RecalcTrigger,Trigger1Y)),NA())</f>
        <v>2.9053483664300828E-2</v>
      </c>
    </row>
    <row r="3117" spans="2:17" x14ac:dyDescent="0.2">
      <c r="B3117" s="46" t="s">
        <v>51</v>
      </c>
      <c r="D3117" s="49">
        <f>_xll.qlCalendarAdvance(LocalCalendar,$D3116,B3117,"f",FALSE)</f>
        <v>61183</v>
      </c>
      <c r="E3117" s="49">
        <f>_xll.qlInterestRateIndexValueDate(IndexON,D3117)</f>
        <v>61183</v>
      </c>
      <c r="F3117" s="52">
        <f>IFERROR(_xll.qlIndexFixing(IndexON,D3117,TRUE,_xll.ohTrigger(RecalcTrigger,TriggerON)),NA())</f>
        <v>2.5437614180416901E-2</v>
      </c>
      <c r="H3117" s="49">
        <f>_xll.qlCalendarAdvance(IborCalendar,$H3116,B3117,"f",FALSE)</f>
        <v>61163</v>
      </c>
      <c r="I3117" s="49">
        <f>_xll.qlInterestRateIndexValueDate(Index1M,$H3117)</f>
        <v>61165</v>
      </c>
      <c r="J3117" s="52">
        <f>IFERROR(_xll.qlIndexFixing(Index1M,$H3117,TRUE,_xll.ohTrigger(RecalcTrigger,Trigger1M)),NA())</f>
        <v>2.5920607265226627E-2</v>
      </c>
      <c r="K3117" s="52">
        <f>IFERROR(_xll.qlIndexFixing(ONIndex1M,I3117,TRUE,_xll.ohTrigger(RecalcTrigger,Trigger1M)),NA())</f>
        <v>2.5894515620059622E-2</v>
      </c>
      <c r="L3117" s="52">
        <f>IFERROR(_xll.qlIndexFixing(Index3M,H3117,TRUE,_xll.ohTrigger(RecalcTrigger,Trigger3M)),NA())</f>
        <v>2.7127852006065538E-2</v>
      </c>
      <c r="M3117" s="52">
        <f>IFERROR(_xll.qlIndexFixing(ONIndex3M,I3117,TRUE,_xll.ohTrigger(RecalcTrigger,Trigger3M)),NA())</f>
        <v>2.7035269809303486E-2</v>
      </c>
      <c r="N3117" s="52">
        <f>IFERROR(_xll.qlIndexFixing(Index6M,$H3117,TRUE,_xll.ohTrigger(RecalcTrigger,Trigger6M)),NA())</f>
        <v>2.8070466124101412E-2</v>
      </c>
      <c r="O3117" s="52">
        <f>IFERROR(_xll.qlIndexFixing(ONIndex6M,I3117,TRUE,_xll.ohTrigger(RecalcTrigger,Trigger6M)),NA())</f>
        <v>2.7873695841131862E-2</v>
      </c>
      <c r="P3117" s="52">
        <f>IFERROR(_xll.qlIndexFixing(Index1Y,$H3117,TRUE,_xll.ohTrigger(RecalcTrigger,Trigger1Y)),NA())</f>
        <v>2.948590566467256E-2</v>
      </c>
      <c r="Q3117" s="52">
        <f>IFERROR(_xll.qlIndexFixing(ONIndex1Y,I3117,TRUE,_xll.ohTrigger(RecalcTrigger,Trigger1Y)),NA())</f>
        <v>2.9053540139232226E-2</v>
      </c>
    </row>
    <row r="3118" spans="2:17" x14ac:dyDescent="0.2">
      <c r="B3118" s="46" t="s">
        <v>51</v>
      </c>
      <c r="D3118" s="49">
        <f>_xll.qlCalendarAdvance(LocalCalendar,$D3117,B3118,"f",FALSE)</f>
        <v>61190</v>
      </c>
      <c r="E3118" s="49">
        <f>_xll.qlInterestRateIndexValueDate(IndexON,D3118)</f>
        <v>61190</v>
      </c>
      <c r="F3118" s="52">
        <f>IFERROR(_xll.qlIndexFixing(IndexON,D3118,TRUE,_xll.ohTrigger(RecalcTrigger,TriggerON)),NA())</f>
        <v>2.5437614180416901E-2</v>
      </c>
      <c r="H3118" s="49">
        <f>_xll.qlCalendarAdvance(IborCalendar,$H3117,B3118,"f",FALSE)</f>
        <v>61170</v>
      </c>
      <c r="I3118" s="49">
        <f>_xll.qlInterestRateIndexValueDate(Index1M,$H3118)</f>
        <v>61172</v>
      </c>
      <c r="J3118" s="52">
        <f>IFERROR(_xll.qlIndexFixing(Index1M,$H3118,TRUE,_xll.ohTrigger(RecalcTrigger,Trigger1M)),NA())</f>
        <v>2.5920607265224049E-2</v>
      </c>
      <c r="K3118" s="52">
        <f>IFERROR(_xll.qlIndexFixing(ONIndex1M,I3118,TRUE,_xll.ohTrigger(RecalcTrigger,Trigger1M)),NA())</f>
        <v>2.5894515620086267E-2</v>
      </c>
      <c r="L3118" s="52">
        <f>IFERROR(_xll.qlIndexFixing(Index3M,H3118,TRUE,_xll.ohTrigger(RecalcTrigger,Trigger3M)),NA())</f>
        <v>2.7127852006064688E-2</v>
      </c>
      <c r="M3118" s="52">
        <f>IFERROR(_xll.qlIndexFixing(ONIndex3M,I3118,TRUE,_xll.ohTrigger(RecalcTrigger,Trigger3M)),NA())</f>
        <v>2.7035269809330131E-2</v>
      </c>
      <c r="N3118" s="52">
        <f>IFERROR(_xll.qlIndexFixing(Index6M,$H3118,TRUE,_xll.ohTrigger(RecalcTrigger,Trigger6M)),NA())</f>
        <v>2.8072598203070162E-2</v>
      </c>
      <c r="O3118" s="52">
        <f>IFERROR(_xll.qlIndexFixing(ONIndex6M,I3118,TRUE,_xll.ohTrigger(RecalcTrigger,Trigger6M)),NA())</f>
        <v>2.7873654523489222E-2</v>
      </c>
      <c r="P3118" s="52">
        <f>IFERROR(_xll.qlIndexFixing(Index1Y,$H3118,TRUE,_xll.ohTrigger(RecalcTrigger,Trigger1Y)),NA())</f>
        <v>2.9485960078030737E-2</v>
      </c>
      <c r="Q3118" s="52">
        <f>IFERROR(_xll.qlIndexFixing(ONIndex1Y,I3118,TRUE,_xll.ohTrigger(RecalcTrigger,Trigger1Y)),NA())</f>
        <v>2.9053596479577948E-2</v>
      </c>
    </row>
    <row r="3119" spans="2:17" x14ac:dyDescent="0.2">
      <c r="B3119" s="46" t="s">
        <v>51</v>
      </c>
      <c r="D3119" s="49">
        <f>_xll.qlCalendarAdvance(LocalCalendar,$D3118,B3119,"f",FALSE)</f>
        <v>61197</v>
      </c>
      <c r="E3119" s="49">
        <f>_xll.qlInterestRateIndexValueDate(IndexON,D3119)</f>
        <v>61197</v>
      </c>
      <c r="F3119" s="52">
        <f>IFERROR(_xll.qlIndexFixing(IndexON,D3119,TRUE,_xll.ohTrigger(RecalcTrigger,TriggerON)),NA())</f>
        <v>2.5437614180336965E-2</v>
      </c>
      <c r="H3119" s="49">
        <f>_xll.qlCalendarAdvance(IborCalendar,$H3118,B3119,"f",FALSE)</f>
        <v>61177</v>
      </c>
      <c r="I3119" s="49">
        <f>_xll.qlInterestRateIndexValueDate(Index1M,$H3119)</f>
        <v>61179</v>
      </c>
      <c r="J3119" s="52">
        <f>IFERROR(_xll.qlIndexFixing(Index1M,$H3119,TRUE,_xll.ohTrigger(RecalcTrigger,Trigger1M)),NA())</f>
        <v>2.5920607265226627E-2</v>
      </c>
      <c r="K3119" s="52">
        <f>IFERROR(_xll.qlIndexFixing(ONIndex1M,I3119,TRUE,_xll.ohTrigger(RecalcTrigger,Trigger1M)),NA())</f>
        <v>2.5895446861463611E-2</v>
      </c>
      <c r="L3119" s="52">
        <f>IFERROR(_xll.qlIndexFixing(Index3M,H3119,TRUE,_xll.ohTrigger(RecalcTrigger,Trigger3M)),NA())</f>
        <v>2.7127852006066388E-2</v>
      </c>
      <c r="M3119" s="52">
        <f>IFERROR(_xll.qlIndexFixing(ONIndex3M,I3119,TRUE,_xll.ohTrigger(RecalcTrigger,Trigger3M)),NA())</f>
        <v>2.7036284905497254E-2</v>
      </c>
      <c r="N3119" s="52">
        <f>IFERROR(_xll.qlIndexFixing(Index6M,$H3119,TRUE,_xll.ohTrigger(RecalcTrigger,Trigger6M)),NA())</f>
        <v>2.8071471337067489E-2</v>
      </c>
      <c r="O3119" s="52">
        <f>IFERROR(_xll.qlIndexFixing(ONIndex6M,I3119,TRUE,_xll.ohTrigger(RecalcTrigger,Trigger6M)),NA())</f>
        <v>2.7874689389795204E-2</v>
      </c>
      <c r="P3119" s="52">
        <f>IFERROR(_xll.qlIndexFixing(Index1Y,$H3119,TRUE,_xll.ohTrigger(RecalcTrigger,Trigger1Y)),NA())</f>
        <v>2.9486014352683085E-2</v>
      </c>
      <c r="Q3119" s="52">
        <f>IFERROR(_xll.qlIndexFixing(ONIndex1Y,I3119,TRUE,_xll.ohTrigger(RecalcTrigger,Trigger1Y)),NA())</f>
        <v>2.9054829012700178E-2</v>
      </c>
    </row>
    <row r="3120" spans="2:17" x14ac:dyDescent="0.2">
      <c r="B3120" s="46" t="s">
        <v>51</v>
      </c>
      <c r="D3120" s="49">
        <f>_xll.qlCalendarAdvance(LocalCalendar,$D3119,B3120,"f",FALSE)</f>
        <v>61204</v>
      </c>
      <c r="E3120" s="49">
        <f>_xll.qlInterestRateIndexValueDate(IndexON,D3120)</f>
        <v>61204</v>
      </c>
      <c r="F3120" s="52">
        <f>IFERROR(_xll.qlIndexFixing(IndexON,D3120,TRUE,_xll.ohTrigger(RecalcTrigger,TriggerON)),NA())</f>
        <v>2.5437614180257029E-2</v>
      </c>
      <c r="H3120" s="49">
        <f>_xll.qlCalendarAdvance(IborCalendar,$H3119,B3120,"f",FALSE)</f>
        <v>61184</v>
      </c>
      <c r="I3120" s="49">
        <f>_xll.qlInterestRateIndexValueDate(Index1M,$H3120)</f>
        <v>61186</v>
      </c>
      <c r="J3120" s="52">
        <f>IFERROR(_xll.qlIndexFixing(Index1M,$H3120,TRUE,_xll.ohTrigger(RecalcTrigger,Trigger1M)),NA())</f>
        <v>2.5920607265224049E-2</v>
      </c>
      <c r="K3120" s="52">
        <f>IFERROR(_xll.qlIndexFixing(ONIndex1M,I3120,TRUE,_xll.ohTrigger(RecalcTrigger,Trigger1M)),NA())</f>
        <v>2.5894515620059622E-2</v>
      </c>
      <c r="L3120" s="52">
        <f>IFERROR(_xll.qlIndexFixing(Index3M,H3120,TRUE,_xll.ohTrigger(RecalcTrigger,Trigger3M)),NA())</f>
        <v>2.7128871738382375E-2</v>
      </c>
      <c r="M3120" s="52">
        <f>IFERROR(_xll.qlIndexFixing(ONIndex3M,I3120,TRUE,_xll.ohTrigger(RecalcTrigger,Trigger3M)),NA())</f>
        <v>2.7035269809330131E-2</v>
      </c>
      <c r="N3120" s="52">
        <f>IFERROR(_xll.qlIndexFixing(Index6M,$H3120,TRUE,_xll.ohTrigger(RecalcTrigger,Trigger6M)),NA())</f>
        <v>2.8070344619724259E-2</v>
      </c>
      <c r="O3120" s="52">
        <f>IFERROR(_xll.qlIndexFixing(ONIndex6M,I3120,TRUE,_xll.ohTrigger(RecalcTrigger,Trigger6M)),NA())</f>
        <v>2.787357218439368E-2</v>
      </c>
      <c r="P3120" s="52">
        <f>IFERROR(_xll.qlIndexFixing(Index1Y,$H3120,TRUE,_xll.ohTrigger(RecalcTrigger,Trigger1Y)),NA())</f>
        <v>2.9486068488630255E-2</v>
      </c>
      <c r="Q3120" s="52">
        <f>IFERROR(_xll.qlIndexFixing(ONIndex1Y,I3120,TRUE,_xll.ohTrigger(RecalcTrigger,Trigger1Y)),NA())</f>
        <v>2.9053708756006102E-2</v>
      </c>
    </row>
    <row r="3121" spans="2:17" x14ac:dyDescent="0.2">
      <c r="B3121" s="46" t="s">
        <v>51</v>
      </c>
      <c r="D3121" s="49">
        <f>_xll.qlCalendarAdvance(LocalCalendar,$D3120,B3121,"f",FALSE)</f>
        <v>61211</v>
      </c>
      <c r="E3121" s="49">
        <f>_xll.qlInterestRateIndexValueDate(IndexON,D3121)</f>
        <v>61211</v>
      </c>
      <c r="F3121" s="52">
        <f>IFERROR(_xll.qlIndexFixing(IndexON,D3121,TRUE,_xll.ohTrigger(RecalcTrigger,TriggerON)),NA())</f>
        <v>2.5437614180336965E-2</v>
      </c>
      <c r="H3121" s="49">
        <f>_xll.qlCalendarAdvance(IborCalendar,$H3120,B3121,"f",FALSE)</f>
        <v>61191</v>
      </c>
      <c r="I3121" s="49">
        <f>_xll.qlInterestRateIndexValueDate(Index1M,$H3121)</f>
        <v>61193</v>
      </c>
      <c r="J3121" s="52">
        <f>IFERROR(_xll.qlIndexFixing(Index1M,$H3121,TRUE,_xll.ohTrigger(RecalcTrigger,Trigger1M)),NA())</f>
        <v>2.5920607265226627E-2</v>
      </c>
      <c r="K3121" s="52">
        <f>IFERROR(_xll.qlIndexFixing(ONIndex1M,I3121,TRUE,_xll.ohTrigger(RecalcTrigger,Trigger1M)),NA())</f>
        <v>2.5894515620059622E-2</v>
      </c>
      <c r="L3121" s="52">
        <f>IFERROR(_xll.qlIndexFixing(Index3M,H3121,TRUE,_xll.ohTrigger(RecalcTrigger,Trigger3M)),NA())</f>
        <v>2.7127852006065538E-2</v>
      </c>
      <c r="M3121" s="52">
        <f>IFERROR(_xll.qlIndexFixing(ONIndex3M,I3121,TRUE,_xll.ohTrigger(RecalcTrigger,Trigger3M)),NA())</f>
        <v>2.7035269809330131E-2</v>
      </c>
      <c r="N3121" s="52">
        <f>IFERROR(_xll.qlIndexFixing(Index6M,$H3121,TRUE,_xll.ohTrigger(RecalcTrigger,Trigger6M)),NA())</f>
        <v>2.8071390642756471E-2</v>
      </c>
      <c r="O3121" s="52">
        <f>IFERROR(_xll.qlIndexFixing(ONIndex6M,I3121,TRUE,_xll.ohTrigger(RecalcTrigger,Trigger6M)),NA())</f>
        <v>2.787353116304736E-2</v>
      </c>
      <c r="P3121" s="52">
        <f>IFERROR(_xll.qlIndexFixing(Index1Y,$H3121,TRUE,_xll.ohTrigger(RecalcTrigger,Trigger1Y)),NA())</f>
        <v>2.9486122485871374E-2</v>
      </c>
      <c r="Q3121" s="52">
        <f>IFERROR(_xll.qlIndexFixing(ONIndex1Y,I3121,TRUE,_xll.ohTrigger(RecalcTrigger,Trigger1Y)),NA())</f>
        <v>2.9053764692221762E-2</v>
      </c>
    </row>
    <row r="3122" spans="2:17" x14ac:dyDescent="0.2">
      <c r="B3122" s="46" t="s">
        <v>51</v>
      </c>
      <c r="D3122" s="49">
        <f>_xll.qlCalendarAdvance(LocalCalendar,$D3121,B3122,"f",FALSE)</f>
        <v>61218</v>
      </c>
      <c r="E3122" s="49">
        <f>_xll.qlInterestRateIndexValueDate(IndexON,D3122)</f>
        <v>61218</v>
      </c>
      <c r="F3122" s="52">
        <f>IFERROR(_xll.qlIndexFixing(IndexON,D3122,TRUE,_xll.ohTrigger(RecalcTrigger,TriggerON)),NA())</f>
        <v>2.5437614180416901E-2</v>
      </c>
      <c r="H3122" s="49">
        <f>_xll.qlCalendarAdvance(IborCalendar,$H3121,B3122,"f",FALSE)</f>
        <v>61198</v>
      </c>
      <c r="I3122" s="49">
        <f>_xll.qlInterestRateIndexValueDate(Index1M,$H3122)</f>
        <v>61200</v>
      </c>
      <c r="J3122" s="52">
        <f>IFERROR(_xll.qlIndexFixing(Index1M,$H3122,TRUE,_xll.ohTrigger(RecalcTrigger,Trigger1M)),NA())</f>
        <v>2.5920607265226627E-2</v>
      </c>
      <c r="K3122" s="52">
        <f>IFERROR(_xll.qlIndexFixing(ONIndex1M,I3122,TRUE,_xll.ohTrigger(RecalcTrigger,Trigger1M)),NA())</f>
        <v>2.5894515620059622E-2</v>
      </c>
      <c r="L3122" s="52">
        <f>IFERROR(_xll.qlIndexFixing(Index3M,H3122,TRUE,_xll.ohTrigger(RecalcTrigger,Trigger3M)),NA())</f>
        <v>2.7127852006065538E-2</v>
      </c>
      <c r="M3122" s="52">
        <f>IFERROR(_xll.qlIndexFixing(ONIndex3M,I3122,TRUE,_xll.ohTrigger(RecalcTrigger,Trigger3M)),NA())</f>
        <v>2.7035269809356777E-2</v>
      </c>
      <c r="N3122" s="52">
        <f>IFERROR(_xll.qlIndexFixing(Index6M,$H3122,TRUE,_xll.ohTrigger(RecalcTrigger,Trigger6M)),NA())</f>
        <v>2.8070264117710124E-2</v>
      </c>
      <c r="O3122" s="52">
        <f>IFERROR(_xll.qlIndexFixing(ONIndex6M,I3122,TRUE,_xll.ohTrigger(RecalcTrigger,Trigger6M)),NA())</f>
        <v>2.7873490240448717E-2</v>
      </c>
      <c r="P3122" s="52">
        <f>IFERROR(_xll.qlIndexFixing(Index1Y,$H3122,TRUE,_xll.ohTrigger(RecalcTrigger,Trigger1Y)),NA())</f>
        <v>2.9486176344407099E-2</v>
      </c>
      <c r="Q3122" s="52">
        <f>IFERROR(_xll.qlIndexFixing(ONIndex1Y,I3122,TRUE,_xll.ohTrigger(RecalcTrigger,Trigger1Y)),NA())</f>
        <v>2.9053820493718518E-2</v>
      </c>
    </row>
    <row r="3123" spans="2:17" x14ac:dyDescent="0.2">
      <c r="B3123" s="46" t="s">
        <v>51</v>
      </c>
      <c r="D3123" s="49">
        <f>_xll.qlCalendarAdvance(LocalCalendar,$D3122,B3123,"f",FALSE)</f>
        <v>61225</v>
      </c>
      <c r="E3123" s="49">
        <f>_xll.qlInterestRateIndexValueDate(IndexON,D3123)</f>
        <v>61225</v>
      </c>
      <c r="F3123" s="52">
        <f>IFERROR(_xll.qlIndexFixing(IndexON,D3123,TRUE,_xll.ohTrigger(RecalcTrigger,TriggerON)),NA())</f>
        <v>2.5437614180336965E-2</v>
      </c>
      <c r="H3123" s="49">
        <f>_xll.qlCalendarAdvance(IborCalendar,$H3122,B3123,"f",FALSE)</f>
        <v>61205</v>
      </c>
      <c r="I3123" s="49">
        <f>_xll.qlInterestRateIndexValueDate(Index1M,$H3123)</f>
        <v>61207</v>
      </c>
      <c r="J3123" s="52">
        <f>IFERROR(_xll.qlIndexFixing(Index1M,$H3123,TRUE,_xll.ohTrigger(RecalcTrigger,Trigger1M)),NA())</f>
        <v>2.5922472295078242E-2</v>
      </c>
      <c r="K3123" s="52">
        <f>IFERROR(_xll.qlIndexFixing(ONIndex1M,I3123,TRUE,_xll.ohTrigger(RecalcTrigger,Trigger1M)),NA())</f>
        <v>2.5894515620059622E-2</v>
      </c>
      <c r="L3123" s="52">
        <f>IFERROR(_xll.qlIndexFixing(Index3M,H3123,TRUE,_xll.ohTrigger(RecalcTrigger,Trigger3M)),NA())</f>
        <v>2.7127852006066388E-2</v>
      </c>
      <c r="M3123" s="52">
        <f>IFERROR(_xll.qlIndexFixing(ONIndex3M,I3123,TRUE,_xll.ohTrigger(RecalcTrigger,Trigger3M)),NA())</f>
        <v>2.7035269809356777E-2</v>
      </c>
      <c r="N3123" s="52">
        <f>IFERROR(_xll.qlIndexFixing(Index6M,$H3123,TRUE,_xll.ohTrigger(RecalcTrigger,Trigger6M)),NA())</f>
        <v>2.8071310349201867E-2</v>
      </c>
      <c r="O3123" s="52">
        <f>IFERROR(_xll.qlIndexFixing(ONIndex6M,I3123,TRUE,_xll.ohTrigger(RecalcTrigger,Trigger6M)),NA())</f>
        <v>2.7873449416624396E-2</v>
      </c>
      <c r="P3123" s="52">
        <f>IFERROR(_xll.qlIndexFixing(Index1Y,$H3123,TRUE,_xll.ohTrigger(RecalcTrigger,Trigger1Y)),NA())</f>
        <v>2.9487429473494788E-2</v>
      </c>
      <c r="Q3123" s="52">
        <f>IFERROR(_xll.qlIndexFixing(ONIndex1Y,I3123,TRUE,_xll.ohTrigger(RecalcTrigger,Trigger1Y)),NA())</f>
        <v>2.9053876160549663E-2</v>
      </c>
    </row>
    <row r="3124" spans="2:17" x14ac:dyDescent="0.2">
      <c r="B3124" s="46" t="s">
        <v>51</v>
      </c>
      <c r="D3124" s="49">
        <f>_xll.qlCalendarAdvance(LocalCalendar,$D3123,B3124,"f",FALSE)</f>
        <v>61232</v>
      </c>
      <c r="E3124" s="49">
        <f>_xll.qlInterestRateIndexValueDate(IndexON,D3124)</f>
        <v>61232</v>
      </c>
      <c r="F3124" s="52">
        <f>IFERROR(_xll.qlIndexFixing(IndexON,D3124,TRUE,_xll.ohTrigger(RecalcTrigger,TriggerON)),NA())</f>
        <v>2.5437614180416901E-2</v>
      </c>
      <c r="H3124" s="49">
        <f>_xll.qlCalendarAdvance(IborCalendar,$H3123,B3124,"f",FALSE)</f>
        <v>61212</v>
      </c>
      <c r="I3124" s="49">
        <f>_xll.qlInterestRateIndexValueDate(Index1M,$H3124)</f>
        <v>61214</v>
      </c>
      <c r="J3124" s="52">
        <f>IFERROR(_xll.qlIndexFixing(Index1M,$H3124,TRUE,_xll.ohTrigger(RecalcTrigger,Trigger1M)),NA())</f>
        <v>2.5921539757792211E-2</v>
      </c>
      <c r="K3124" s="52">
        <f>IFERROR(_xll.qlIndexFixing(ONIndex1M,I3124,TRUE,_xll.ohTrigger(RecalcTrigger,Trigger1M)),NA())</f>
        <v>2.5894515620032976E-2</v>
      </c>
      <c r="L3124" s="52">
        <f>IFERROR(_xll.qlIndexFixing(Index3M,H3124,TRUE,_xll.ohTrigger(RecalcTrigger,Trigger3M)),NA())</f>
        <v>2.7127852006065538E-2</v>
      </c>
      <c r="M3124" s="52">
        <f>IFERROR(_xll.qlIndexFixing(ONIndex3M,I3124,TRUE,_xll.ohTrigger(RecalcTrigger,Trigger3M)),NA())</f>
        <v>2.7035269809303486E-2</v>
      </c>
      <c r="N3124" s="52">
        <f>IFERROR(_xll.qlIndexFixing(Index6M,$H3124,TRUE,_xll.ohTrigger(RecalcTrigger,Trigger6M)),NA())</f>
        <v>2.8070184016422358E-2</v>
      </c>
      <c r="O3124" s="52">
        <f>IFERROR(_xll.qlIndexFixing(ONIndex6M,I3124,TRUE,_xll.ohTrigger(RecalcTrigger,Trigger6M)),NA())</f>
        <v>2.7873408691574397E-2</v>
      </c>
      <c r="P3124" s="52">
        <f>IFERROR(_xll.qlIndexFixing(Index1Y,$H3124,TRUE,_xll.ohTrigger(RecalcTrigger,Trigger1Y)),NA())</f>
        <v>2.9486283645361488E-2</v>
      </c>
      <c r="Q3124" s="52">
        <f>IFERROR(_xll.qlIndexFixing(ONIndex1Y,I3124,TRUE,_xll.ohTrigger(RecalcTrigger,Trigger1Y)),NA())</f>
        <v>2.905393169263526E-2</v>
      </c>
    </row>
    <row r="3125" spans="2:17" x14ac:dyDescent="0.2">
      <c r="B3125" s="46" t="s">
        <v>51</v>
      </c>
      <c r="D3125" s="49">
        <f>_xll.qlCalendarAdvance(LocalCalendar,$D3124,B3125,"f",FALSE)</f>
        <v>61239</v>
      </c>
      <c r="E3125" s="49">
        <f>_xll.qlInterestRateIndexValueDate(IndexON,D3125)</f>
        <v>61239</v>
      </c>
      <c r="F3125" s="52">
        <f>IFERROR(_xll.qlIndexFixing(IndexON,D3125,TRUE,_xll.ohTrigger(RecalcTrigger,TriggerON)),NA())</f>
        <v>2.5437614180336965E-2</v>
      </c>
      <c r="H3125" s="49">
        <f>_xll.qlCalendarAdvance(IborCalendar,$H3124,B3125,"f",FALSE)</f>
        <v>61219</v>
      </c>
      <c r="I3125" s="49">
        <f>_xll.qlInterestRateIndexValueDate(Index1M,$H3125)</f>
        <v>61221</v>
      </c>
      <c r="J3125" s="52">
        <f>IFERROR(_xll.qlIndexFixing(Index1M,$H3125,TRUE,_xll.ohTrigger(RecalcTrigger,Trigger1M)),NA())</f>
        <v>2.5920607265226627E-2</v>
      </c>
      <c r="K3125" s="52">
        <f>IFERROR(_xll.qlIndexFixing(ONIndex1M,I3125,TRUE,_xll.ohTrigger(RecalcTrigger,Trigger1M)),NA())</f>
        <v>2.5894515620059622E-2</v>
      </c>
      <c r="L3125" s="52">
        <f>IFERROR(_xll.qlIndexFixing(Index3M,H3125,TRUE,_xll.ohTrigger(RecalcTrigger,Trigger3M)),NA())</f>
        <v>2.7127852006066388E-2</v>
      </c>
      <c r="M3125" s="52">
        <f>IFERROR(_xll.qlIndexFixing(ONIndex3M,I3125,TRUE,_xll.ohTrigger(RecalcTrigger,Trigger3M)),NA())</f>
        <v>2.7035269809356777E-2</v>
      </c>
      <c r="N3125" s="52">
        <f>IFERROR(_xll.qlIndexFixing(Index6M,$H3125,TRUE,_xll.ohTrigger(RecalcTrigger,Trigger6M)),NA())</f>
        <v>2.8070144116049189E-2</v>
      </c>
      <c r="O3125" s="52">
        <f>IFERROR(_xll.qlIndexFixing(ONIndex6M,I3125,TRUE,_xll.ohTrigger(RecalcTrigger,Trigger6M)),NA())</f>
        <v>2.7873368065325366E-2</v>
      </c>
      <c r="P3125" s="52">
        <f>IFERROR(_xll.qlIndexFixing(Index1Y,$H3125,TRUE,_xll.ohTrigger(RecalcTrigger,Trigger1Y)),NA())</f>
        <v>2.9486337087780153E-2</v>
      </c>
      <c r="Q3125" s="52">
        <f>IFERROR(_xll.qlIndexFixing(ONIndex1Y,I3125,TRUE,_xll.ohTrigger(RecalcTrigger,Trigger1Y)),NA())</f>
        <v>2.9053987090108535E-2</v>
      </c>
    </row>
    <row r="3126" spans="2:17" x14ac:dyDescent="0.2">
      <c r="B3126" s="46" t="s">
        <v>51</v>
      </c>
      <c r="D3126" s="49">
        <f>_xll.qlCalendarAdvance(LocalCalendar,$D3125,B3126,"f",FALSE)</f>
        <v>61246</v>
      </c>
      <c r="E3126" s="49">
        <f>_xll.qlInterestRateIndexValueDate(IndexON,D3126)</f>
        <v>61246</v>
      </c>
      <c r="F3126" s="52">
        <f>IFERROR(_xll.qlIndexFixing(IndexON,D3126,TRUE,_xll.ohTrigger(RecalcTrigger,TriggerON)),NA())</f>
        <v>2.5437614180336965E-2</v>
      </c>
      <c r="H3126" s="49">
        <f>_xll.qlCalendarAdvance(IborCalendar,$H3125,B3126,"f",FALSE)</f>
        <v>61226</v>
      </c>
      <c r="I3126" s="49">
        <f>_xll.qlInterestRateIndexValueDate(Index1M,$H3126)</f>
        <v>61228</v>
      </c>
      <c r="J3126" s="52">
        <f>IFERROR(_xll.qlIndexFixing(Index1M,$H3126,TRUE,_xll.ohTrigger(RecalcTrigger,Trigger1M)),NA())</f>
        <v>2.5920607265226627E-2</v>
      </c>
      <c r="K3126" s="52">
        <f>IFERROR(_xll.qlIndexFixing(ONIndex1M,I3126,TRUE,_xll.ohTrigger(RecalcTrigger,Trigger1M)),NA())</f>
        <v>2.5894515620086267E-2</v>
      </c>
      <c r="L3126" s="52">
        <f>IFERROR(_xll.qlIndexFixing(Index3M,H3126,TRUE,_xll.ohTrigger(RecalcTrigger,Trigger3M)),NA())</f>
        <v>2.7127852006066388E-2</v>
      </c>
      <c r="M3126" s="52">
        <f>IFERROR(_xll.qlIndexFixing(ONIndex3M,I3126,TRUE,_xll.ohTrigger(RecalcTrigger,Trigger3M)),NA())</f>
        <v>2.7035269809356777E-2</v>
      </c>
      <c r="N3126" s="52">
        <f>IFERROR(_xll.qlIndexFixing(Index6M,$H3126,TRUE,_xll.ohTrigger(RecalcTrigger,Trigger6M)),NA())</f>
        <v>2.8071190660285458E-2</v>
      </c>
      <c r="O3126" s="52">
        <f>IFERROR(_xll.qlIndexFixing(ONIndex6M,I3126,TRUE,_xll.ohTrigger(RecalcTrigger,Trigger6M)),NA())</f>
        <v>2.7873327537850656E-2</v>
      </c>
      <c r="P3126" s="52">
        <f>IFERROR(_xll.qlIndexFixing(Index1Y,$H3126,TRUE,_xll.ohTrigger(RecalcTrigger,Trigger1Y)),NA())</f>
        <v>2.9486390391492985E-2</v>
      </c>
      <c r="Q3126" s="52">
        <f>IFERROR(_xll.qlIndexFixing(ONIndex1Y,I3126,TRUE,_xll.ohTrigger(RecalcTrigger,Trigger1Y)),NA())</f>
        <v>2.9054042352809617E-2</v>
      </c>
    </row>
    <row r="3127" spans="2:17" x14ac:dyDescent="0.2">
      <c r="B3127" s="46" t="s">
        <v>51</v>
      </c>
      <c r="D3127" s="49">
        <f>_xll.qlCalendarAdvance(LocalCalendar,$D3126,B3127,"f",FALSE)</f>
        <v>61253</v>
      </c>
      <c r="E3127" s="49">
        <f>_xll.qlInterestRateIndexValueDate(IndexON,D3127)</f>
        <v>61253</v>
      </c>
      <c r="F3127" s="52">
        <f>IFERROR(_xll.qlIndexFixing(IndexON,D3127,TRUE,_xll.ohTrigger(RecalcTrigger,TriggerON)),NA())</f>
        <v>2.5437614180336965E-2</v>
      </c>
      <c r="H3127" s="49">
        <f>_xll.qlCalendarAdvance(IborCalendar,$H3126,B3127,"f",FALSE)</f>
        <v>61233</v>
      </c>
      <c r="I3127" s="49">
        <f>_xll.qlInterestRateIndexValueDate(Index1M,$H3127)</f>
        <v>61235</v>
      </c>
      <c r="J3127" s="52">
        <f>IFERROR(_xll.qlIndexFixing(Index1M,$H3127,TRUE,_xll.ohTrigger(RecalcTrigger,Trigger1M)),NA())</f>
        <v>2.5920607265226627E-2</v>
      </c>
      <c r="K3127" s="52">
        <f>IFERROR(_xll.qlIndexFixing(ONIndex1M,I3127,TRUE,_xll.ohTrigger(RecalcTrigger,Trigger1M)),NA())</f>
        <v>2.5895446861443627E-2</v>
      </c>
      <c r="L3127" s="52">
        <f>IFERROR(_xll.qlIndexFixing(Index3M,H3127,TRUE,_xll.ohTrigger(RecalcTrigger,Trigger3M)),NA())</f>
        <v>2.7127852006066388E-2</v>
      </c>
      <c r="M3127" s="52">
        <f>IFERROR(_xll.qlIndexFixing(ONIndex3M,I3127,TRUE,_xll.ohTrigger(RecalcTrigger,Trigger3M)),NA())</f>
        <v>2.7036284905497254E-2</v>
      </c>
      <c r="N3127" s="52">
        <f>IFERROR(_xll.qlIndexFixing(Index6M,$H3127,TRUE,_xll.ohTrigger(RecalcTrigger,Trigger6M)),NA())</f>
        <v>2.8070064615846445E-2</v>
      </c>
      <c r="O3127" s="52">
        <f>IFERROR(_xll.qlIndexFixing(ONIndex6M,I3127,TRUE,_xll.ohTrigger(RecalcTrigger,Trigger6M)),NA())</f>
        <v>2.7874363225599552E-2</v>
      </c>
      <c r="P3127" s="52">
        <f>IFERROR(_xll.qlIndexFixing(Index1Y,$H3127,TRUE,_xll.ohTrigger(RecalcTrigger,Trigger1Y)),NA())</f>
        <v>2.9487642943353532E-2</v>
      </c>
      <c r="Q3127" s="52">
        <f>IFERROR(_xll.qlIndexFixing(ONIndex1Y,I3127,TRUE,_xll.ohTrigger(RecalcTrigger,Trigger1Y)),NA())</f>
        <v>2.9055273767333301E-2</v>
      </c>
    </row>
    <row r="3128" spans="2:17" x14ac:dyDescent="0.2">
      <c r="B3128" s="46" t="s">
        <v>51</v>
      </c>
      <c r="D3128" s="49">
        <f>_xll.qlCalendarAdvance(LocalCalendar,$D3127,B3128,"f",FALSE)</f>
        <v>61260</v>
      </c>
      <c r="E3128" s="49">
        <f>_xll.qlInterestRateIndexValueDate(IndexON,D3128)</f>
        <v>61260</v>
      </c>
      <c r="F3128" s="52">
        <f>IFERROR(_xll.qlIndexFixing(IndexON,D3128,TRUE,_xll.ohTrigger(RecalcTrigger,TriggerON)),NA())</f>
        <v>2.5437614180336965E-2</v>
      </c>
      <c r="H3128" s="49">
        <f>_xll.qlCalendarAdvance(IborCalendar,$H3127,B3128,"f",FALSE)</f>
        <v>61240</v>
      </c>
      <c r="I3128" s="49">
        <f>_xll.qlInterestRateIndexValueDate(Index1M,$H3128)</f>
        <v>61242</v>
      </c>
      <c r="J3128" s="52">
        <f>IFERROR(_xll.qlIndexFixing(Index1M,$H3128,TRUE,_xll.ohTrigger(RecalcTrigger,Trigger1M)),NA())</f>
        <v>2.5920607265226627E-2</v>
      </c>
      <c r="K3128" s="52">
        <f>IFERROR(_xll.qlIndexFixing(ONIndex1M,I3128,TRUE,_xll.ohTrigger(RecalcTrigger,Trigger1M)),NA())</f>
        <v>2.5895446861443627E-2</v>
      </c>
      <c r="L3128" s="52">
        <f>IFERROR(_xll.qlIndexFixing(Index3M,H3128,TRUE,_xll.ohTrigger(RecalcTrigger,Trigger3M)),NA())</f>
        <v>2.7124793115560243E-2</v>
      </c>
      <c r="M3128" s="52">
        <f>IFERROR(_xll.qlIndexFixing(ONIndex3M,I3128,TRUE,_xll.ohTrigger(RecalcTrigger,Trigger3M)),NA())</f>
        <v>2.703628490547727E-2</v>
      </c>
      <c r="N3128" s="52">
        <f>IFERROR(_xll.qlIndexFixing(Index6M,$H3128,TRUE,_xll.ohTrigger(RecalcTrigger,Trigger6M)),NA())</f>
        <v>2.8066766297354384E-2</v>
      </c>
      <c r="O3128" s="52">
        <f>IFERROR(_xll.qlIndexFixing(ONIndex6M,I3128,TRUE,_xll.ohTrigger(RecalcTrigger,Trigger6M)),NA())</f>
        <v>2.7874322899616999E-2</v>
      </c>
      <c r="P3128" s="52">
        <f>IFERROR(_xll.qlIndexFixing(Index1Y,$H3128,TRUE,_xll.ohTrigger(RecalcTrigger,Trigger1Y)),NA())</f>
        <v>2.9487695964025951E-2</v>
      </c>
      <c r="Q3128" s="52">
        <f>IFERROR(_xll.qlIndexFixing(ONIndex1Y,I3128,TRUE,_xll.ohTrigger(RecalcTrigger,Trigger1Y)),NA())</f>
        <v>2.9055328755487331E-2</v>
      </c>
    </row>
    <row r="3129" spans="2:17" x14ac:dyDescent="0.2">
      <c r="B3129" s="46" t="s">
        <v>51</v>
      </c>
      <c r="D3129" s="49">
        <f>_xll.qlCalendarAdvance(LocalCalendar,$D3128,B3129,"f",FALSE)</f>
        <v>61267</v>
      </c>
      <c r="E3129" s="49">
        <f>_xll.qlInterestRateIndexValueDate(IndexON,D3129)</f>
        <v>61267</v>
      </c>
      <c r="F3129" s="52">
        <f>IFERROR(_xll.qlIndexFixing(IndexON,D3129,TRUE,_xll.ohTrigger(RecalcTrigger,TriggerON)),NA())</f>
        <v>2.5437614180416901E-2</v>
      </c>
      <c r="H3129" s="49">
        <f>_xll.qlCalendarAdvance(IborCalendar,$H3128,B3129,"f",FALSE)</f>
        <v>61247</v>
      </c>
      <c r="I3129" s="49">
        <f>_xll.qlInterestRateIndexValueDate(Index1M,$H3129)</f>
        <v>61249</v>
      </c>
      <c r="J3129" s="52">
        <f>IFERROR(_xll.qlIndexFixing(Index1M,$H3129,TRUE,_xll.ohTrigger(RecalcTrigger,Trigger1M)),NA())</f>
        <v>2.5921539757792211E-2</v>
      </c>
      <c r="K3129" s="52">
        <f>IFERROR(_xll.qlIndexFixing(ONIndex1M,I3129,TRUE,_xll.ohTrigger(RecalcTrigger,Trigger1M)),NA())</f>
        <v>2.5894515620086267E-2</v>
      </c>
      <c r="L3129" s="52">
        <f>IFERROR(_xll.qlIndexFixing(Index3M,H3129,TRUE,_xll.ohTrigger(RecalcTrigger,Trigger3M)),NA())</f>
        <v>2.7124793115561121E-2</v>
      </c>
      <c r="M3129" s="52">
        <f>IFERROR(_xll.qlIndexFixing(ONIndex3M,I3129,TRUE,_xll.ohTrigger(RecalcTrigger,Trigger3M)),NA())</f>
        <v>2.7035269809330131E-2</v>
      </c>
      <c r="N3129" s="52">
        <f>IFERROR(_xll.qlIndexFixing(Index6M,$H3129,TRUE,_xll.ohTrigger(RecalcTrigger,Trigger6M)),NA())</f>
        <v>2.8066726785415608E-2</v>
      </c>
      <c r="O3129" s="52">
        <f>IFERROR(_xll.qlIndexFixing(ONIndex6M,I3129,TRUE,_xll.ohTrigger(RecalcTrigger,Trigger6M)),NA())</f>
        <v>2.7873206548099105E-2</v>
      </c>
      <c r="P3129" s="52">
        <f>IFERROR(_xll.qlIndexFixing(Index1Y,$H3129,TRUE,_xll.ohTrigger(RecalcTrigger,Trigger1Y)),NA())</f>
        <v>2.9486549470397368E-2</v>
      </c>
      <c r="Q3129" s="52">
        <f>IFERROR(_xll.qlIndexFixing(ONIndex1Y,I3129,TRUE,_xll.ohTrigger(RecalcTrigger,Trigger1Y)),NA())</f>
        <v>2.9054207332892545E-2</v>
      </c>
    </row>
    <row r="3130" spans="2:17" x14ac:dyDescent="0.2">
      <c r="B3130" s="46" t="s">
        <v>51</v>
      </c>
      <c r="D3130" s="49">
        <f>_xll.qlCalendarAdvance(LocalCalendar,$D3129,B3130,"f",FALSE)</f>
        <v>61274</v>
      </c>
      <c r="E3130" s="49">
        <f>_xll.qlInterestRateIndexValueDate(IndexON,D3130)</f>
        <v>61274</v>
      </c>
      <c r="F3130" s="52">
        <f>IFERROR(_xll.qlIndexFixing(IndexON,D3130,TRUE,_xll.ohTrigger(RecalcTrigger,TriggerON)),NA())</f>
        <v>2.5437614180336965E-2</v>
      </c>
      <c r="H3130" s="49">
        <f>_xll.qlCalendarAdvance(IborCalendar,$H3129,B3130,"f",FALSE)</f>
        <v>61254</v>
      </c>
      <c r="I3130" s="49">
        <f>_xll.qlInterestRateIndexValueDate(Index1M,$H3130)</f>
        <v>61256</v>
      </c>
      <c r="J3130" s="52">
        <f>IFERROR(_xll.qlIndexFixing(Index1M,$H3130,TRUE,_xll.ohTrigger(RecalcTrigger,Trigger1M)),NA())</f>
        <v>2.5920607265226627E-2</v>
      </c>
      <c r="K3130" s="52">
        <f>IFERROR(_xll.qlIndexFixing(ONIndex1M,I3130,TRUE,_xll.ohTrigger(RecalcTrigger,Trigger1M)),NA())</f>
        <v>2.5894515620059622E-2</v>
      </c>
      <c r="L3130" s="52">
        <f>IFERROR(_xll.qlIndexFixing(Index3M,H3130,TRUE,_xll.ohTrigger(RecalcTrigger,Trigger3M)),NA())</f>
        <v>2.7124793115561121E-2</v>
      </c>
      <c r="M3130" s="52">
        <f>IFERROR(_xll.qlIndexFixing(ONIndex3M,I3130,TRUE,_xll.ohTrigger(RecalcTrigger,Trigger3M)),NA())</f>
        <v>2.7035269809356777E-2</v>
      </c>
      <c r="N3130" s="52">
        <f>IFERROR(_xll.qlIndexFixing(Index6M,$H3130,TRUE,_xll.ohTrigger(RecalcTrigger,Trigger6M)),NA())</f>
        <v>2.8066687373635397E-2</v>
      </c>
      <c r="O3130" s="52">
        <f>IFERROR(_xll.qlIndexFixing(ONIndex6M,I3130,TRUE,_xll.ohTrigger(RecalcTrigger,Trigger6M)),NA())</f>
        <v>2.7873166415748329E-2</v>
      </c>
      <c r="P3130" s="52">
        <f>IFERROR(_xll.qlIndexFixing(Index1Y,$H3130,TRUE,_xll.ohTrigger(RecalcTrigger,Trigger1Y)),NA())</f>
        <v>2.9486602219287093E-2</v>
      </c>
      <c r="Q3130" s="52">
        <f>IFERROR(_xll.qlIndexFixing(ONIndex1Y,I3130,TRUE,_xll.ohTrigger(RecalcTrigger,Trigger1Y)),NA())</f>
        <v>2.9054262056851243E-2</v>
      </c>
    </row>
    <row r="3131" spans="2:17" x14ac:dyDescent="0.2">
      <c r="B3131" s="46" t="s">
        <v>51</v>
      </c>
      <c r="D3131" s="49">
        <f>_xll.qlCalendarAdvance(LocalCalendar,$D3130,B3131,"f",FALSE)</f>
        <v>61281</v>
      </c>
      <c r="E3131" s="49">
        <f>_xll.qlInterestRateIndexValueDate(IndexON,D3131)</f>
        <v>61281</v>
      </c>
      <c r="F3131" s="52">
        <f>IFERROR(_xll.qlIndexFixing(IndexON,D3131,TRUE,_xll.ohTrigger(RecalcTrigger,TriggerON)),NA())</f>
        <v>2.5437614180416901E-2</v>
      </c>
      <c r="H3131" s="49">
        <f>_xll.qlCalendarAdvance(IborCalendar,$H3130,B3131,"f",FALSE)</f>
        <v>61261</v>
      </c>
      <c r="I3131" s="49">
        <f>_xll.qlInterestRateIndexValueDate(Index1M,$H3131)</f>
        <v>61263</v>
      </c>
      <c r="J3131" s="52">
        <f>IFERROR(_xll.qlIndexFixing(Index1M,$H3131,TRUE,_xll.ohTrigger(RecalcTrigger,Trigger1M)),NA())</f>
        <v>2.5920607265226627E-2</v>
      </c>
      <c r="K3131" s="52">
        <f>IFERROR(_xll.qlIndexFixing(ONIndex1M,I3131,TRUE,_xll.ohTrigger(RecalcTrigger,Trigger1M)),NA())</f>
        <v>2.5894515620059622E-2</v>
      </c>
      <c r="L3131" s="52">
        <f>IFERROR(_xll.qlIndexFixing(Index3M,H3131,TRUE,_xll.ohTrigger(RecalcTrigger,Trigger3M)),NA())</f>
        <v>2.7124793115561121E-2</v>
      </c>
      <c r="M3131" s="52">
        <f>IFERROR(_xll.qlIndexFixing(ONIndex3M,I3131,TRUE,_xll.ohTrigger(RecalcTrigger,Trigger3M)),NA())</f>
        <v>2.7035269809330131E-2</v>
      </c>
      <c r="N3131" s="52">
        <f>IFERROR(_xll.qlIndexFixing(Index6M,$H3131,TRUE,_xll.ohTrigger(RecalcTrigger,Trigger6M)),NA())</f>
        <v>2.8066648062013307E-2</v>
      </c>
      <c r="O3131" s="52">
        <f>IFERROR(_xll.qlIndexFixing(ONIndex6M,I3131,TRUE,_xll.ohTrigger(RecalcTrigger,Trigger6M)),NA())</f>
        <v>2.7873126382171876E-2</v>
      </c>
      <c r="P3131" s="52">
        <f>IFERROR(_xll.qlIndexFixing(Index1Y,$H3131,TRUE,_xll.ohTrigger(RecalcTrigger,Trigger1Y)),NA())</f>
        <v>2.9486654829470986E-2</v>
      </c>
      <c r="Q3131" s="52">
        <f>IFERROR(_xll.qlIndexFixing(ONIndex1Y,I3131,TRUE,_xll.ohTrigger(RecalcTrigger,Trigger1Y)),NA())</f>
        <v>2.9054316646091038E-2</v>
      </c>
    </row>
    <row r="3132" spans="2:17" x14ac:dyDescent="0.2">
      <c r="B3132" s="46" t="s">
        <v>51</v>
      </c>
      <c r="D3132" s="49">
        <f>_xll.qlCalendarAdvance(LocalCalendar,$D3131,B3132,"f",FALSE)</f>
        <v>61288</v>
      </c>
      <c r="E3132" s="49">
        <f>_xll.qlInterestRateIndexValueDate(IndexON,D3132)</f>
        <v>61288</v>
      </c>
      <c r="F3132" s="52">
        <f>IFERROR(_xll.qlIndexFixing(IndexON,D3132,TRUE,_xll.ohTrigger(RecalcTrigger,TriggerON)),NA())</f>
        <v>2.5437614180336965E-2</v>
      </c>
      <c r="H3132" s="49">
        <f>_xll.qlCalendarAdvance(IborCalendar,$H3131,B3132,"f",FALSE)</f>
        <v>61268</v>
      </c>
      <c r="I3132" s="49">
        <f>_xll.qlInterestRateIndexValueDate(Index1M,$H3132)</f>
        <v>61270</v>
      </c>
      <c r="J3132" s="52">
        <f>IFERROR(_xll.qlIndexFixing(Index1M,$H3132,TRUE,_xll.ohTrigger(RecalcTrigger,Trigger1M)),NA())</f>
        <v>2.5920607265226627E-2</v>
      </c>
      <c r="K3132" s="52">
        <f>IFERROR(_xll.qlIndexFixing(ONIndex1M,I3132,TRUE,_xll.ohTrigger(RecalcTrigger,Trigger1M)),NA())</f>
        <v>2.5894515620086267E-2</v>
      </c>
      <c r="L3132" s="52">
        <f>IFERROR(_xll.qlIndexFixing(Index3M,H3132,TRUE,_xll.ohTrigger(RecalcTrigger,Trigger3M)),NA())</f>
        <v>2.7124793115560243E-2</v>
      </c>
      <c r="M3132" s="52">
        <f>IFERROR(_xll.qlIndexFixing(ONIndex3M,I3132,TRUE,_xll.ohTrigger(RecalcTrigger,Trigger3M)),NA())</f>
        <v>2.7035269809356777E-2</v>
      </c>
      <c r="N3132" s="52">
        <f>IFERROR(_xll.qlIndexFixing(Index6M,$H3132,TRUE,_xll.ohTrigger(RecalcTrigger,Trigger6M)),NA())</f>
        <v>2.8066608850547584E-2</v>
      </c>
      <c r="O3132" s="52">
        <f>IFERROR(_xll.qlIndexFixing(ONIndex6M,I3132,TRUE,_xll.ohTrigger(RecalcTrigger,Trigger6M)),NA())</f>
        <v>2.7873086447343098E-2</v>
      </c>
      <c r="P3132" s="52">
        <f>IFERROR(_xll.qlIndexFixing(Index1Y,$H3132,TRUE,_xll.ohTrigger(RecalcTrigger,Trigger1Y)),NA())</f>
        <v>2.9483109609939138E-2</v>
      </c>
      <c r="Q3132" s="52">
        <f>IFERROR(_xll.qlIndexFixing(ONIndex1Y,I3132,TRUE,_xll.ohTrigger(RecalcTrigger,Trigger1Y)),NA())</f>
        <v>2.9054371100638576E-2</v>
      </c>
    </row>
    <row r="3133" spans="2:17" x14ac:dyDescent="0.2">
      <c r="B3133" s="46" t="s">
        <v>51</v>
      </c>
      <c r="D3133" s="49">
        <f>_xll.qlCalendarAdvance(LocalCalendar,$D3132,B3133,"f",FALSE)</f>
        <v>61295</v>
      </c>
      <c r="E3133" s="49">
        <f>_xll.qlInterestRateIndexValueDate(IndexON,D3133)</f>
        <v>61295</v>
      </c>
      <c r="F3133" s="52">
        <f>IFERROR(_xll.qlIndexFixing(IndexON,D3133,TRUE,_xll.ohTrigger(RecalcTrigger,TriggerON)),NA())</f>
        <v>2.5437614180336965E-2</v>
      </c>
      <c r="H3133" s="49">
        <f>_xll.qlCalendarAdvance(IborCalendar,$H3132,B3133,"f",FALSE)</f>
        <v>61275</v>
      </c>
      <c r="I3133" s="49">
        <f>_xll.qlInterestRateIndexValueDate(Index1M,$H3133)</f>
        <v>61277</v>
      </c>
      <c r="J3133" s="52">
        <f>IFERROR(_xll.qlIndexFixing(Index1M,$H3133,TRUE,_xll.ohTrigger(RecalcTrigger,Trigger1M)),NA())</f>
        <v>2.5920607265226627E-2</v>
      </c>
      <c r="K3133" s="52">
        <f>IFERROR(_xll.qlIndexFixing(ONIndex1M,I3133,TRUE,_xll.ohTrigger(RecalcTrigger,Trigger1M)),NA())</f>
        <v>2.5895446861443627E-2</v>
      </c>
      <c r="L3133" s="52">
        <f>IFERROR(_xll.qlIndexFixing(Index3M,H3133,TRUE,_xll.ohTrigger(RecalcTrigger,Trigger3M)),NA())</f>
        <v>2.7127852006065538E-2</v>
      </c>
      <c r="M3133" s="52">
        <f>IFERROR(_xll.qlIndexFixing(ONIndex3M,I3133,TRUE,_xll.ohTrigger(RecalcTrigger,Trigger3M)),NA())</f>
        <v>2.703628490547727E-2</v>
      </c>
      <c r="N3133" s="52">
        <f>IFERROR(_xll.qlIndexFixing(Index6M,$H3133,TRUE,_xll.ohTrigger(RecalcTrigger,Trigger6M)),NA())</f>
        <v>2.8069828519586067E-2</v>
      </c>
      <c r="O3133" s="52">
        <f>IFERROR(_xll.qlIndexFixing(ONIndex6M,I3133,TRUE,_xll.ohTrigger(RecalcTrigger,Trigger6M)),NA())</f>
        <v>2.787412275149892E-2</v>
      </c>
      <c r="P3133" s="52">
        <f>IFERROR(_xll.qlIndexFixing(Index1Y,$H3133,TRUE,_xll.ohTrigger(RecalcTrigger,Trigger1Y)),NA())</f>
        <v>2.9487958986632905E-2</v>
      </c>
      <c r="Q3133" s="52">
        <f>IFERROR(_xll.qlIndexFixing(ONIndex1Y,I3133,TRUE,_xll.ohTrigger(RecalcTrigger,Trigger1Y)),NA())</f>
        <v>2.9055601675713749E-2</v>
      </c>
    </row>
    <row r="3134" spans="2:17" x14ac:dyDescent="0.2">
      <c r="B3134" s="46" t="s">
        <v>51</v>
      </c>
      <c r="D3134" s="49">
        <f>_xll.qlCalendarAdvance(LocalCalendar,$D3133,B3134,"f",FALSE)</f>
        <v>61302</v>
      </c>
      <c r="E3134" s="49">
        <f>_xll.qlInterestRateIndexValueDate(IndexON,D3134)</f>
        <v>61302</v>
      </c>
      <c r="F3134" s="52">
        <f>IFERROR(_xll.qlIndexFixing(IndexON,D3134,TRUE,_xll.ohTrigger(RecalcTrigger,TriggerON)),NA())</f>
        <v>2.5437614180257029E-2</v>
      </c>
      <c r="H3134" s="49">
        <f>_xll.qlCalendarAdvance(IborCalendar,$H3133,B3134,"f",FALSE)</f>
        <v>61282</v>
      </c>
      <c r="I3134" s="49">
        <f>_xll.qlInterestRateIndexValueDate(Index1M,$H3134)</f>
        <v>61284</v>
      </c>
      <c r="J3134" s="52">
        <f>IFERROR(_xll.qlIndexFixing(Index1M,$H3134,TRUE,_xll.ohTrigger(RecalcTrigger,Trigger1M)),NA())</f>
        <v>2.5920607265226627E-2</v>
      </c>
      <c r="K3134" s="52">
        <f>IFERROR(_xll.qlIndexFixing(ONIndex1M,I3134,TRUE,_xll.ohTrigger(RecalcTrigger,Trigger1M)),NA())</f>
        <v>2.5894515620086267E-2</v>
      </c>
      <c r="L3134" s="52">
        <f>IFERROR(_xll.qlIndexFixing(Index3M,H3134,TRUE,_xll.ohTrigger(RecalcTrigger,Trigger3M)),NA())</f>
        <v>2.7128871738383215E-2</v>
      </c>
      <c r="M3134" s="52">
        <f>IFERROR(_xll.qlIndexFixing(ONIndex3M,I3134,TRUE,_xll.ohTrigger(RecalcTrigger,Trigger3M)),NA())</f>
        <v>2.7035269809356777E-2</v>
      </c>
      <c r="N3134" s="52">
        <f>IFERROR(_xll.qlIndexFixing(Index6M,$H3134,TRUE,_xll.ohTrigger(RecalcTrigger,Trigger6M)),NA())</f>
        <v>2.806978952084237E-2</v>
      </c>
      <c r="O3134" s="52">
        <f>IFERROR(_xll.qlIndexFixing(ONIndex6M,I3134,TRUE,_xll.ohTrigger(RecalcTrigger,Trigger6M)),NA())</f>
        <v>2.7873006874088446E-2</v>
      </c>
      <c r="P3134" s="52">
        <f>IFERROR(_xll.qlIndexFixing(Index1Y,$H3134,TRUE,_xll.ohTrigger(RecalcTrigger,Trigger1Y)),NA())</f>
        <v>2.9486811827787677E-2</v>
      </c>
      <c r="Q3134" s="52">
        <f>IFERROR(_xll.qlIndexFixing(ONIndex1Y,I3134,TRUE,_xll.ohTrigger(RecalcTrigger,Trigger1Y)),NA())</f>
        <v>2.9054479605710171E-2</v>
      </c>
    </row>
    <row r="3135" spans="2:17" x14ac:dyDescent="0.2">
      <c r="B3135" s="46" t="s">
        <v>51</v>
      </c>
      <c r="D3135" s="49">
        <f>_xll.qlCalendarAdvance(LocalCalendar,$D3134,B3135,"f",FALSE)</f>
        <v>61309</v>
      </c>
      <c r="E3135" s="49">
        <f>_xll.qlInterestRateIndexValueDate(IndexON,D3135)</f>
        <v>61309</v>
      </c>
      <c r="F3135" s="52">
        <f>IFERROR(_xll.qlIndexFixing(IndexON,D3135,TRUE,_xll.ohTrigger(RecalcTrigger,TriggerON)),NA())</f>
        <v>2.5437614180416901E-2</v>
      </c>
      <c r="H3135" s="49">
        <f>_xll.qlCalendarAdvance(IborCalendar,$H3134,B3135,"f",FALSE)</f>
        <v>61289</v>
      </c>
      <c r="I3135" s="49">
        <f>_xll.qlInterestRateIndexValueDate(Index1M,$H3135)</f>
        <v>61291</v>
      </c>
      <c r="J3135" s="52">
        <f>IFERROR(_xll.qlIndexFixing(Index1M,$H3135,TRUE,_xll.ohTrigger(RecalcTrigger,Trigger1M)),NA())</f>
        <v>2.5920607265226627E-2</v>
      </c>
      <c r="K3135" s="52">
        <f>IFERROR(_xll.qlIndexFixing(ONIndex1M,I3135,TRUE,_xll.ohTrigger(RecalcTrigger,Trigger1M)),NA())</f>
        <v>2.5894515620032976E-2</v>
      </c>
      <c r="L3135" s="52">
        <f>IFERROR(_xll.qlIndexFixing(Index3M,H3135,TRUE,_xll.ohTrigger(RecalcTrigger,Trigger3M)),NA())</f>
        <v>2.7127852006065538E-2</v>
      </c>
      <c r="M3135" s="52">
        <f>IFERROR(_xll.qlIndexFixing(ONIndex3M,I3135,TRUE,_xll.ohTrigger(RecalcTrigger,Trigger3M)),NA())</f>
        <v>2.7035269809330131E-2</v>
      </c>
      <c r="N3135" s="52">
        <f>IFERROR(_xll.qlIndexFixing(Index6M,$H3135,TRUE,_xll.ohTrigger(RecalcTrigger,Trigger6M)),NA())</f>
        <v>2.807083700373281E-2</v>
      </c>
      <c r="O3135" s="52">
        <f>IFERROR(_xll.qlIndexFixing(ONIndex6M,I3135,TRUE,_xll.ohTrigger(RecalcTrigger,Trigger6M)),NA())</f>
        <v>2.7872967235609281E-2</v>
      </c>
      <c r="P3135" s="52">
        <f>IFERROR(_xll.qlIndexFixing(Index1Y,$H3135,TRUE,_xll.ohTrigger(RecalcTrigger,Trigger1Y)),NA())</f>
        <v>2.9486863883147807E-2</v>
      </c>
      <c r="Q3135" s="52">
        <f>IFERROR(_xll.qlIndexFixing(ONIndex1Y,I3135,TRUE,_xll.ohTrigger(RecalcTrigger,Trigger1Y)),NA())</f>
        <v>2.9054533656180936E-2</v>
      </c>
    </row>
    <row r="3136" spans="2:17" x14ac:dyDescent="0.2">
      <c r="B3136" s="46" t="s">
        <v>51</v>
      </c>
      <c r="D3136" s="49">
        <f>_xll.qlCalendarAdvance(LocalCalendar,$D3135,B3136,"f",FALSE)</f>
        <v>61316</v>
      </c>
      <c r="E3136" s="49">
        <f>_xll.qlInterestRateIndexValueDate(IndexON,D3136)</f>
        <v>61316</v>
      </c>
      <c r="F3136" s="52">
        <f>IFERROR(_xll.qlIndexFixing(IndexON,D3136,TRUE,_xll.ohTrigger(RecalcTrigger,TriggerON)),NA())</f>
        <v>2.5437614180336965E-2</v>
      </c>
      <c r="H3136" s="49">
        <f>_xll.qlCalendarAdvance(IborCalendar,$H3135,B3136,"f",FALSE)</f>
        <v>61296</v>
      </c>
      <c r="I3136" s="49">
        <f>_xll.qlInterestRateIndexValueDate(Index1M,$H3136)</f>
        <v>61298</v>
      </c>
      <c r="J3136" s="52">
        <f>IFERROR(_xll.qlIndexFixing(Index1M,$H3136,TRUE,_xll.ohTrigger(RecalcTrigger,Trigger1M)),NA())</f>
        <v>2.5920607265226627E-2</v>
      </c>
      <c r="K3136" s="52">
        <f>IFERROR(_xll.qlIndexFixing(ONIndex1M,I3136,TRUE,_xll.ohTrigger(RecalcTrigger,Trigger1M)),NA())</f>
        <v>2.5894515620059622E-2</v>
      </c>
      <c r="L3136" s="52">
        <f>IFERROR(_xll.qlIndexFixing(Index3M,H3136,TRUE,_xll.ohTrigger(RecalcTrigger,Trigger3M)),NA())</f>
        <v>2.7127852006065538E-2</v>
      </c>
      <c r="M3136" s="52">
        <f>IFERROR(_xll.qlIndexFixing(ONIndex3M,I3136,TRUE,_xll.ohTrigger(RecalcTrigger,Trigger3M)),NA())</f>
        <v>2.7035269809330131E-2</v>
      </c>
      <c r="N3136" s="52">
        <f>IFERROR(_xll.qlIndexFixing(Index6M,$H3136,TRUE,_xll.ohTrigger(RecalcTrigger,Trigger6M)),NA())</f>
        <v>2.8069711823899005E-2</v>
      </c>
      <c r="O3136" s="52">
        <f>IFERROR(_xll.qlIndexFixing(ONIndex6M,I3136,TRUE,_xll.ohTrigger(RecalcTrigger,Trigger6M)),NA())</f>
        <v>2.7872927695931082E-2</v>
      </c>
      <c r="P3136" s="52">
        <f>IFERROR(_xll.qlIndexFixing(Index1Y,$H3136,TRUE,_xll.ohTrigger(RecalcTrigger,Trigger1Y)),NA())</f>
        <v>2.9486915799802543E-2</v>
      </c>
      <c r="Q3136" s="52">
        <f>IFERROR(_xll.qlIndexFixing(ONIndex1Y,I3136,TRUE,_xll.ohTrigger(RecalcTrigger,Trigger1Y)),NA())</f>
        <v>2.9054587572039381E-2</v>
      </c>
    </row>
    <row r="3137" spans="2:17" x14ac:dyDescent="0.2">
      <c r="B3137" s="46" t="s">
        <v>51</v>
      </c>
      <c r="D3137" s="49">
        <f>_xll.qlCalendarAdvance(LocalCalendar,$D3136,B3137,"f",FALSE)</f>
        <v>61323</v>
      </c>
      <c r="E3137" s="49">
        <f>_xll.qlInterestRateIndexValueDate(IndexON,D3137)</f>
        <v>61323</v>
      </c>
      <c r="F3137" s="52">
        <f>IFERROR(_xll.qlIndexFixing(IndexON,D3137,TRUE,_xll.ohTrigger(RecalcTrigger,TriggerON)),NA())</f>
        <v>2.5437614180336965E-2</v>
      </c>
      <c r="H3137" s="49">
        <f>_xll.qlCalendarAdvance(IborCalendar,$H3136,B3137,"f",FALSE)</f>
        <v>61303</v>
      </c>
      <c r="I3137" s="49">
        <f>_xll.qlInterestRateIndexValueDate(Index1M,$H3137)</f>
        <v>61305</v>
      </c>
      <c r="J3137" s="52">
        <f>IFERROR(_xll.qlIndexFixing(Index1M,$H3137,TRUE,_xll.ohTrigger(RecalcTrigger,Trigger1M)),NA())</f>
        <v>2.5920607265226627E-2</v>
      </c>
      <c r="K3137" s="52">
        <f>IFERROR(_xll.qlIndexFixing(ONIndex1M,I3137,TRUE,_xll.ohTrigger(RecalcTrigger,Trigger1M)),NA())</f>
        <v>2.5894515620086267E-2</v>
      </c>
      <c r="L3137" s="52">
        <f>IFERROR(_xll.qlIndexFixing(Index3M,H3137,TRUE,_xll.ohTrigger(RecalcTrigger,Trigger3M)),NA())</f>
        <v>2.7127852006066388E-2</v>
      </c>
      <c r="M3137" s="52">
        <f>IFERROR(_xll.qlIndexFixing(ONIndex3M,I3137,TRUE,_xll.ohTrigger(RecalcTrigger,Trigger3M)),NA())</f>
        <v>2.7035269809330131E-2</v>
      </c>
      <c r="N3137" s="52">
        <f>IFERROR(_xll.qlIndexFixing(Index6M,$H3137,TRUE,_xll.ohTrigger(RecalcTrigger,Trigger6M)),NA())</f>
        <v>2.8066414295589506E-2</v>
      </c>
      <c r="O3137" s="52">
        <f>IFERROR(_xll.qlIndexFixing(ONIndex6M,I3137,TRUE,_xll.ohTrigger(RecalcTrigger,Trigger6M)),NA())</f>
        <v>2.7872888255027206E-2</v>
      </c>
      <c r="P3137" s="52">
        <f>IFERROR(_xll.qlIndexFixing(Index1Y,$H3137,TRUE,_xll.ohTrigger(RecalcTrigger,Trigger1Y)),NA())</f>
        <v>2.9486967577750794E-2</v>
      </c>
      <c r="Q3137" s="52">
        <f>IFERROR(_xll.qlIndexFixing(ONIndex1Y,I3137,TRUE,_xll.ohTrigger(RecalcTrigger,Trigger1Y)),NA())</f>
        <v>2.9054641353125632E-2</v>
      </c>
    </row>
    <row r="3138" spans="2:17" x14ac:dyDescent="0.2">
      <c r="B3138" s="46" t="s">
        <v>51</v>
      </c>
      <c r="D3138" s="49">
        <f>_xll.qlCalendarAdvance(LocalCalendar,$D3137,B3138,"f",FALSE)</f>
        <v>61330</v>
      </c>
      <c r="E3138" s="49">
        <f>_xll.qlInterestRateIndexValueDate(IndexON,D3138)</f>
        <v>61330</v>
      </c>
      <c r="F3138" s="52">
        <f>IFERROR(_xll.qlIndexFixing(IndexON,D3138,TRUE,_xll.ohTrigger(RecalcTrigger,TriggerON)),NA())</f>
        <v>2.5437614180336965E-2</v>
      </c>
      <c r="H3138" s="49">
        <f>_xll.qlCalendarAdvance(IborCalendar,$H3137,B3138,"f",FALSE)</f>
        <v>61310</v>
      </c>
      <c r="I3138" s="49">
        <f>_xll.qlInterestRateIndexValueDate(Index1M,$H3138)</f>
        <v>61315</v>
      </c>
      <c r="J3138" s="52">
        <f>IFERROR(_xll.qlIndexFixing(Index1M,$H3138,TRUE,_xll.ohTrigger(RecalcTrigger,Trigger1M)),NA())</f>
        <v>2.5919674817379779E-2</v>
      </c>
      <c r="K3138" s="52">
        <f>IFERROR(_xll.qlIndexFixing(ONIndex1M,I3138,TRUE,_xll.ohTrigger(RecalcTrigger,Trigger1M)),NA())</f>
        <v>2.5892653271304411E-2</v>
      </c>
      <c r="L3138" s="52">
        <f>IFERROR(_xll.qlIndexFixing(Index3M,H3138,TRUE,_xll.ohTrigger(RecalcTrigger,Trigger3M)),NA())</f>
        <v>2.7125812694656807E-2</v>
      </c>
      <c r="M3138" s="52">
        <f>IFERROR(_xll.qlIndexFixing(ONIndex3M,I3138,TRUE,_xll.ohTrigger(RecalcTrigger,Trigger3M)),NA())</f>
        <v>2.7033239769513884E-2</v>
      </c>
      <c r="N3138" s="52">
        <f>IFERROR(_xll.qlIndexFixing(Index6M,$H3138,TRUE,_xll.ohTrigger(RecalcTrigger,Trigger6M)),NA())</f>
        <v>2.8066359168366719E-2</v>
      </c>
      <c r="O3138" s="52">
        <f>IFERROR(_xll.qlIndexFixing(ONIndex6M,I3138,TRUE,_xll.ohTrigger(RecalcTrigger,Trigger6M)),NA())</f>
        <v>2.7870679926254027E-2</v>
      </c>
      <c r="P3138" s="52">
        <f>IFERROR(_xll.qlIndexFixing(Index1Y,$H3138,TRUE,_xll.ohTrigger(RecalcTrigger,Trigger1Y)),NA())</f>
        <v>2.9485842047905345E-2</v>
      </c>
      <c r="Q3138" s="52">
        <f>IFERROR(_xll.qlIndexFixing(ONIndex1Y,I3138,TRUE,_xll.ohTrigger(RecalcTrigger,Trigger1Y)),NA())</f>
        <v>2.90523656846986E-2</v>
      </c>
    </row>
    <row r="3139" spans="2:17" x14ac:dyDescent="0.2">
      <c r="B3139" s="46" t="s">
        <v>51</v>
      </c>
      <c r="D3139" s="49">
        <f>_xll.qlCalendarAdvance(LocalCalendar,$D3138,B3139,"f",FALSE)</f>
        <v>61337</v>
      </c>
      <c r="E3139" s="49">
        <f>_xll.qlInterestRateIndexValueDate(IndexON,D3139)</f>
        <v>61337</v>
      </c>
      <c r="F3139" s="52">
        <f>IFERROR(_xll.qlIndexFixing(IndexON,D3139,TRUE,_xll.ohTrigger(RecalcTrigger,TriggerON)),NA())</f>
        <v>2.5437614180336965E-2</v>
      </c>
      <c r="H3139" s="49">
        <f>_xll.qlCalendarAdvance(IborCalendar,$H3138,B3139,"f",FALSE)</f>
        <v>61317</v>
      </c>
      <c r="I3139" s="49">
        <f>_xll.qlInterestRateIndexValueDate(Index1M,$H3139)</f>
        <v>61319</v>
      </c>
      <c r="J3139" s="52">
        <f>IFERROR(_xll.qlIndexFixing(Index1M,$H3139,TRUE,_xll.ohTrigger(RecalcTrigger,Trigger1M)),NA())</f>
        <v>2.5920607265226627E-2</v>
      </c>
      <c r="K3139" s="52">
        <f>IFERROR(_xll.qlIndexFixing(ONIndex1M,I3139,TRUE,_xll.ohTrigger(RecalcTrigger,Trigger1M)),NA())</f>
        <v>2.5894515620086267E-2</v>
      </c>
      <c r="L3139" s="52">
        <f>IFERROR(_xll.qlIndexFixing(Index3M,H3139,TRUE,_xll.ohTrigger(RecalcTrigger,Trigger3M)),NA())</f>
        <v>2.7128871738382375E-2</v>
      </c>
      <c r="M3139" s="52">
        <f>IFERROR(_xll.qlIndexFixing(ONIndex3M,I3139,TRUE,_xll.ohTrigger(RecalcTrigger,Trigger3M)),NA())</f>
        <v>2.7035269809356777E-2</v>
      </c>
      <c r="N3139" s="52">
        <f>IFERROR(_xll.qlIndexFixing(Index6M,$H3139,TRUE,_xll.ohTrigger(RecalcTrigger,Trigger6M)),NA())</f>
        <v>2.8066337174710153E-2</v>
      </c>
      <c r="O3139" s="52">
        <f>IFERROR(_xll.qlIndexFixing(ONIndex6M,I3139,TRUE,_xll.ohTrigger(RecalcTrigger,Trigger6M)),NA())</f>
        <v>2.7872809669515775E-2</v>
      </c>
      <c r="P3139" s="52">
        <f>IFERROR(_xll.qlIndexFixing(Index1Y,$H3139,TRUE,_xll.ohTrigger(RecalcTrigger,Trigger1Y)),NA())</f>
        <v>2.94870707175298E-2</v>
      </c>
      <c r="Q3139" s="52">
        <f>IFERROR(_xll.qlIndexFixing(ONIndex1Y,I3139,TRUE,_xll.ohTrigger(RecalcTrigger,Trigger1Y)),NA())</f>
        <v>2.9054748511248008E-2</v>
      </c>
    </row>
    <row r="3140" spans="2:17" x14ac:dyDescent="0.2">
      <c r="B3140" s="46" t="s">
        <v>51</v>
      </c>
      <c r="D3140" s="49">
        <f>_xll.qlCalendarAdvance(LocalCalendar,$D3139,B3140,"f",FALSE)</f>
        <v>61344</v>
      </c>
      <c r="E3140" s="49">
        <f>_xll.qlInterestRateIndexValueDate(IndexON,D3140)</f>
        <v>61344</v>
      </c>
      <c r="F3140" s="52">
        <f>IFERROR(_xll.qlIndexFixing(IndexON,D3140,TRUE,_xll.ohTrigger(RecalcTrigger,TriggerON)),NA())</f>
        <v>2.5437614180416901E-2</v>
      </c>
      <c r="H3140" s="49">
        <f>_xll.qlCalendarAdvance(IborCalendar,$H3139,B3140,"f",FALSE)</f>
        <v>61324</v>
      </c>
      <c r="I3140" s="49">
        <f>_xll.qlInterestRateIndexValueDate(Index1M,$H3140)</f>
        <v>61326</v>
      </c>
      <c r="J3140" s="52">
        <f>IFERROR(_xll.qlIndexFixing(Index1M,$H3140,TRUE,_xll.ohTrigger(RecalcTrigger,Trigger1M)),NA())</f>
        <v>2.5922472295078242E-2</v>
      </c>
      <c r="K3140" s="52">
        <f>IFERROR(_xll.qlIndexFixing(ONIndex1M,I3140,TRUE,_xll.ohTrigger(RecalcTrigger,Trigger1M)),NA())</f>
        <v>2.5894515620059622E-2</v>
      </c>
      <c r="L3140" s="52">
        <f>IFERROR(_xll.qlIndexFixing(Index3M,H3140,TRUE,_xll.ohTrigger(RecalcTrigger,Trigger3M)),NA())</f>
        <v>2.7127852006065538E-2</v>
      </c>
      <c r="M3140" s="52">
        <f>IFERROR(_xll.qlIndexFixing(ONIndex3M,I3140,TRUE,_xll.ohTrigger(RecalcTrigger,Trigger3M)),NA())</f>
        <v>2.7035269809356777E-2</v>
      </c>
      <c r="N3140" s="52">
        <f>IFERROR(_xll.qlIndexFixing(Index6M,$H3140,TRUE,_xll.ohTrigger(RecalcTrigger,Trigger6M)),NA())</f>
        <v>2.8066298764507221E-2</v>
      </c>
      <c r="O3140" s="52">
        <f>IFERROR(_xll.qlIndexFixing(ONIndex6M,I3140,TRUE,_xll.ohTrigger(RecalcTrigger,Trigger6M)),NA())</f>
        <v>2.787277052496151E-2</v>
      </c>
      <c r="P3140" s="52">
        <f>IFERROR(_xll.qlIndexFixing(Index1Y,$H3140,TRUE,_xll.ohTrigger(RecalcTrigger,Trigger1Y)),NA())</f>
        <v>2.9487122079360339E-2</v>
      </c>
      <c r="Q3140" s="52">
        <f>IFERROR(_xll.qlIndexFixing(ONIndex1Y,I3140,TRUE,_xll.ohTrigger(RecalcTrigger,Trigger1Y)),NA())</f>
        <v>2.9054801888284132E-2</v>
      </c>
    </row>
    <row r="3141" spans="2:17" x14ac:dyDescent="0.2">
      <c r="B3141" s="46" t="s">
        <v>51</v>
      </c>
      <c r="D3141" s="49">
        <f>_xll.qlCalendarAdvance(LocalCalendar,$D3140,B3141,"f",FALSE)</f>
        <v>61351</v>
      </c>
      <c r="E3141" s="49">
        <f>_xll.qlInterestRateIndexValueDate(IndexON,D3141)</f>
        <v>61351</v>
      </c>
      <c r="F3141" s="52">
        <f>IFERROR(_xll.qlIndexFixing(IndexON,D3141,TRUE,_xll.ohTrigger(RecalcTrigger,TriggerON)),NA())</f>
        <v>2.5437614180336965E-2</v>
      </c>
      <c r="H3141" s="49">
        <f>_xll.qlCalendarAdvance(IborCalendar,$H3140,B3141,"f",FALSE)</f>
        <v>61331</v>
      </c>
      <c r="I3141" s="49">
        <f>_xll.qlInterestRateIndexValueDate(Index1M,$H3141)</f>
        <v>61333</v>
      </c>
      <c r="J3141" s="52">
        <f>IFERROR(_xll.qlIndexFixing(Index1M,$H3141,TRUE,_xll.ohTrigger(RecalcTrigger,Trigger1M)),NA())</f>
        <v>2.5921539757794709E-2</v>
      </c>
      <c r="K3141" s="52">
        <f>IFERROR(_xll.qlIndexFixing(ONIndex1M,I3141,TRUE,_xll.ohTrigger(RecalcTrigger,Trigger1M)),NA())</f>
        <v>2.5894515620086267E-2</v>
      </c>
      <c r="L3141" s="52">
        <f>IFERROR(_xll.qlIndexFixing(Index3M,H3141,TRUE,_xll.ohTrigger(RecalcTrigger,Trigger3M)),NA())</f>
        <v>2.7124793115561121E-2</v>
      </c>
      <c r="M3141" s="52">
        <f>IFERROR(_xll.qlIndexFixing(ONIndex3M,I3141,TRUE,_xll.ohTrigger(RecalcTrigger,Trigger3M)),NA())</f>
        <v>2.7035269809330131E-2</v>
      </c>
      <c r="N3141" s="52">
        <f>IFERROR(_xll.qlIndexFixing(Index6M,$H3141,TRUE,_xll.ohTrigger(RecalcTrigger,Trigger6M)),NA())</f>
        <v>2.8069519334708581E-2</v>
      </c>
      <c r="O3141" s="52">
        <f>IFERROR(_xll.qlIndexFixing(ONIndex6M,I3141,TRUE,_xll.ohTrigger(RecalcTrigger,Trigger6M)),NA())</f>
        <v>2.7872731479181567E-2</v>
      </c>
      <c r="P3141" s="52">
        <f>IFERROR(_xll.qlIndexFixing(Index1Y,$H3141,TRUE,_xll.ohTrigger(RecalcTrigger,Trigger1Y)),NA())</f>
        <v>2.9487173302485042E-2</v>
      </c>
      <c r="Q3141" s="52">
        <f>IFERROR(_xll.qlIndexFixing(ONIndex1Y,I3141,TRUE,_xll.ohTrigger(RecalcTrigger,Trigger1Y)),NA())</f>
        <v>2.9054855130627999E-2</v>
      </c>
    </row>
    <row r="3142" spans="2:17" x14ac:dyDescent="0.2">
      <c r="B3142" s="46" t="s">
        <v>51</v>
      </c>
      <c r="D3142" s="49">
        <f>_xll.qlCalendarAdvance(LocalCalendar,$D3141,B3142,"f",FALSE)</f>
        <v>61358</v>
      </c>
      <c r="E3142" s="49">
        <f>_xll.qlInterestRateIndexValueDate(IndexON,D3142)</f>
        <v>61358</v>
      </c>
      <c r="F3142" s="52">
        <f>IFERROR(_xll.qlIndexFixing(IndexON,D3142,TRUE,_xll.ohTrigger(RecalcTrigger,TriggerON)),NA())</f>
        <v>2.5437614180416901E-2</v>
      </c>
      <c r="H3142" s="49">
        <f>_xll.qlCalendarAdvance(IborCalendar,$H3141,B3142,"f",FALSE)</f>
        <v>61338</v>
      </c>
      <c r="I3142" s="49">
        <f>_xll.qlInterestRateIndexValueDate(Index1M,$H3142)</f>
        <v>61340</v>
      </c>
      <c r="J3142" s="52">
        <f>IFERROR(_xll.qlIndexFixing(Index1M,$H3142,TRUE,_xll.ohTrigger(RecalcTrigger,Trigger1M)),NA())</f>
        <v>2.5920607265224049E-2</v>
      </c>
      <c r="K3142" s="52">
        <f>IFERROR(_xll.qlIndexFixing(ONIndex1M,I3142,TRUE,_xll.ohTrigger(RecalcTrigger,Trigger1M)),NA())</f>
        <v>2.5894515620032976E-2</v>
      </c>
      <c r="L3142" s="52">
        <f>IFERROR(_xll.qlIndexFixing(Index3M,H3142,TRUE,_xll.ohTrigger(RecalcTrigger,Trigger3M)),NA())</f>
        <v>2.7124793115560243E-2</v>
      </c>
      <c r="M3142" s="52">
        <f>IFERROR(_xll.qlIndexFixing(ONIndex3M,I3142,TRUE,_xll.ohTrigger(RecalcTrigger,Trigger3M)),NA())</f>
        <v>2.7035269809330131E-2</v>
      </c>
      <c r="N3142" s="52">
        <f>IFERROR(_xll.qlIndexFixing(Index6M,$H3142,TRUE,_xll.ohTrigger(RecalcTrigger,Trigger6M)),NA())</f>
        <v>2.8069481137413307E-2</v>
      </c>
      <c r="O3142" s="52">
        <f>IFERROR(_xll.qlIndexFixing(ONIndex6M,I3142,TRUE,_xll.ohTrigger(RecalcTrigger,Trigger6M)),NA())</f>
        <v>2.7872692532122656E-2</v>
      </c>
      <c r="P3142" s="52">
        <f>IFERROR(_xll.qlIndexFixing(Index1Y,$H3142,TRUE,_xll.ohTrigger(RecalcTrigger,Trigger1Y)),NA())</f>
        <v>2.9487224386903266E-2</v>
      </c>
      <c r="Q3142" s="52">
        <f>IFERROR(_xll.qlIndexFixing(ONIndex1Y,I3142,TRUE,_xll.ohTrigger(RecalcTrigger,Trigger1Y)),NA())</f>
        <v>2.9054908238226318E-2</v>
      </c>
    </row>
    <row r="3143" spans="2:17" x14ac:dyDescent="0.2">
      <c r="B3143" s="46" t="s">
        <v>51</v>
      </c>
      <c r="D3143" s="49">
        <f>_xll.qlCalendarAdvance(LocalCalendar,$D3142,B3143,"f",FALSE)</f>
        <v>61365</v>
      </c>
      <c r="E3143" s="49">
        <f>_xll.qlInterestRateIndexValueDate(IndexON,D3143)</f>
        <v>61365</v>
      </c>
      <c r="F3143" s="52">
        <f>IFERROR(_xll.qlIndexFixing(IndexON,D3143,TRUE,_xll.ohTrigger(RecalcTrigger,TriggerON)),NA())</f>
        <v>2.5437614180336965E-2</v>
      </c>
      <c r="H3143" s="49">
        <f>_xll.qlCalendarAdvance(IborCalendar,$H3142,B3143,"f",FALSE)</f>
        <v>61345</v>
      </c>
      <c r="I3143" s="49">
        <f>_xll.qlInterestRateIndexValueDate(Index1M,$H3143)</f>
        <v>61347</v>
      </c>
      <c r="J3143" s="52">
        <f>IFERROR(_xll.qlIndexFixing(Index1M,$H3143,TRUE,_xll.ohTrigger(RecalcTrigger,Trigger1M)),NA())</f>
        <v>2.5921539757792211E-2</v>
      </c>
      <c r="K3143" s="52">
        <f>IFERROR(_xll.qlIndexFixing(ONIndex1M,I3143,TRUE,_xll.ohTrigger(RecalcTrigger,Trigger1M)),NA())</f>
        <v>2.5894515620086267E-2</v>
      </c>
      <c r="L3143" s="52">
        <f>IFERROR(_xll.qlIndexFixing(Index3M,H3143,TRUE,_xll.ohTrigger(RecalcTrigger,Trigger3M)),NA())</f>
        <v>2.7124793115560243E-2</v>
      </c>
      <c r="M3143" s="52">
        <f>IFERROR(_xll.qlIndexFixing(ONIndex3M,I3143,TRUE,_xll.ohTrigger(RecalcTrigger,Trigger3M)),NA())</f>
        <v>2.7035269809330131E-2</v>
      </c>
      <c r="N3143" s="52">
        <f>IFERROR(_xll.qlIndexFixing(Index6M,$H3143,TRUE,_xll.ohTrigger(RecalcTrigger,Trigger6M)),NA())</f>
        <v>2.8069443040298656E-2</v>
      </c>
      <c r="O3143" s="52">
        <f>IFERROR(_xll.qlIndexFixing(ONIndex6M,I3143,TRUE,_xll.ohTrigger(RecalcTrigger,Trigger6M)),NA())</f>
        <v>2.7872653683891357E-2</v>
      </c>
      <c r="P3143" s="52">
        <f>IFERROR(_xll.qlIndexFixing(Index1Y,$H3143,TRUE,_xll.ohTrigger(RecalcTrigger,Trigger1Y)),NA())</f>
        <v>2.9487275332615654E-2</v>
      </c>
      <c r="Q3143" s="52">
        <f>IFERROR(_xll.qlIndexFixing(ONIndex1Y,I3143,TRUE,_xll.ohTrigger(RecalcTrigger,Trigger1Y)),NA())</f>
        <v>2.9054961211212316E-2</v>
      </c>
    </row>
    <row r="3144" spans="2:17" x14ac:dyDescent="0.2">
      <c r="B3144" s="46" t="s">
        <v>51</v>
      </c>
      <c r="D3144" s="49">
        <f>_xll.qlCalendarAdvance(LocalCalendar,$D3143,B3144,"f",FALSE)</f>
        <v>61372</v>
      </c>
      <c r="E3144" s="49">
        <f>_xll.qlInterestRateIndexValueDate(IndexON,D3144)</f>
        <v>61372</v>
      </c>
      <c r="F3144" s="52">
        <f>IFERROR(_xll.qlIndexFixing(IndexON,D3144,TRUE,_xll.ohTrigger(RecalcTrigger,TriggerON)),NA())</f>
        <v>2.5437614180336965E-2</v>
      </c>
      <c r="H3144" s="49">
        <f>_xll.qlCalendarAdvance(IborCalendar,$H3143,B3144,"f",FALSE)</f>
        <v>61352</v>
      </c>
      <c r="I3144" s="49">
        <f>_xll.qlInterestRateIndexValueDate(Index1M,$H3144)</f>
        <v>61354</v>
      </c>
      <c r="J3144" s="52">
        <f>IFERROR(_xll.qlIndexFixing(Index1M,$H3144,TRUE,_xll.ohTrigger(RecalcTrigger,Trigger1M)),NA())</f>
        <v>2.5920607265226627E-2</v>
      </c>
      <c r="K3144" s="52">
        <f>IFERROR(_xll.qlIndexFixing(ONIndex1M,I3144,TRUE,_xll.ohTrigger(RecalcTrigger,Trigger1M)),NA())</f>
        <v>2.5896378147471921E-2</v>
      </c>
      <c r="L3144" s="52">
        <f>IFERROR(_xll.qlIndexFixing(Index3M,H3144,TRUE,_xll.ohTrigger(RecalcTrigger,Trigger3M)),NA())</f>
        <v>2.7124793115561121E-2</v>
      </c>
      <c r="M3144" s="52">
        <f>IFERROR(_xll.qlIndexFixing(ONIndex3M,I3144,TRUE,_xll.ohTrigger(RecalcTrigger,Trigger3M)),NA())</f>
        <v>2.7037300052455748E-2</v>
      </c>
      <c r="N3144" s="52">
        <f>IFERROR(_xll.qlIndexFixing(Index6M,$H3144,TRUE,_xll.ohTrigger(RecalcTrigger,Trigger6M)),NA())</f>
        <v>2.806940504336549E-2</v>
      </c>
      <c r="O3144" s="52">
        <f>IFERROR(_xll.qlIndexFixing(ONIndex6M,I3144,TRUE,_xll.ohTrigger(RecalcTrigger,Trigger6M)),NA())</f>
        <v>2.787476735904626E-2</v>
      </c>
      <c r="P3144" s="52">
        <f>IFERROR(_xll.qlIndexFixing(Index1Y,$H3144,TRUE,_xll.ohTrigger(RecalcTrigger,Trigger1Y)),NA())</f>
        <v>2.9487326139621777E-2</v>
      </c>
      <c r="Q3144" s="52">
        <f>IFERROR(_xll.qlIndexFixing(ONIndex1Y,I3144,TRUE,_xll.ohTrigger(RecalcTrigger,Trigger1Y)),NA())</f>
        <v>2.9057366505975679E-2</v>
      </c>
    </row>
    <row r="3145" spans="2:17" x14ac:dyDescent="0.2">
      <c r="B3145" s="46" t="s">
        <v>51</v>
      </c>
      <c r="D3145" s="49">
        <f>_xll.qlCalendarAdvance(LocalCalendar,$D3144,B3145,"f",FALSE)</f>
        <v>61379</v>
      </c>
      <c r="E3145" s="49">
        <f>_xll.qlInterestRateIndexValueDate(IndexON,D3145)</f>
        <v>61379</v>
      </c>
      <c r="F3145" s="52">
        <f>IFERROR(_xll.qlIndexFixing(IndexON,D3145,TRUE,_xll.ohTrigger(RecalcTrigger,TriggerON)),NA())</f>
        <v>2.5437614180336965E-2</v>
      </c>
      <c r="H3145" s="49">
        <f>_xll.qlCalendarAdvance(IborCalendar,$H3144,B3145,"f",FALSE)</f>
        <v>61359</v>
      </c>
      <c r="I3145" s="49">
        <f>_xll.qlInterestRateIndexValueDate(Index1M,$H3145)</f>
        <v>61361</v>
      </c>
      <c r="J3145" s="52">
        <f>IFERROR(_xll.qlIndexFixing(Index1M,$H3145,TRUE,_xll.ohTrigger(RecalcTrigger,Trigger1M)),NA())</f>
        <v>2.5921539757794709E-2</v>
      </c>
      <c r="K3145" s="52">
        <f>IFERROR(_xll.qlIndexFixing(ONIndex1M,I3145,TRUE,_xll.ohTrigger(RecalcTrigger,Trigger1M)),NA())</f>
        <v>2.5895446861443627E-2</v>
      </c>
      <c r="L3145" s="52">
        <f>IFERROR(_xll.qlIndexFixing(Index3M,H3145,TRUE,_xll.ohTrigger(RecalcTrigger,Trigger3M)),NA())</f>
        <v>2.7124793115560243E-2</v>
      </c>
      <c r="M3145" s="52">
        <f>IFERROR(_xll.qlIndexFixing(ONIndex3M,I3145,TRUE,_xll.ohTrigger(RecalcTrigger,Trigger3M)),NA())</f>
        <v>2.7036284905497254E-2</v>
      </c>
      <c r="N3145" s="52">
        <f>IFERROR(_xll.qlIndexFixing(Index6M,$H3145,TRUE,_xll.ohTrigger(RecalcTrigger,Trigger6M)),NA())</f>
        <v>2.8066108215858275E-2</v>
      </c>
      <c r="O3145" s="52">
        <f>IFERROR(_xll.qlIndexFixing(ONIndex6M,I3145,TRUE,_xll.ohTrigger(RecalcTrigger,Trigger6M)),NA())</f>
        <v>2.787365247218343E-2</v>
      </c>
      <c r="P3145" s="52">
        <f>IFERROR(_xll.qlIndexFixing(Index1Y,$H3145,TRUE,_xll.ohTrigger(RecalcTrigger,Trigger1Y)),NA())</f>
        <v>2.9487376807922287E-2</v>
      </c>
      <c r="Q3145" s="52">
        <f>IFERROR(_xll.qlIndexFixing(ONIndex1Y,I3145,TRUE,_xll.ohTrigger(RecalcTrigger,Trigger1Y)),NA())</f>
        <v>2.905624294455178E-2</v>
      </c>
    </row>
    <row r="3146" spans="2:17" x14ac:dyDescent="0.2">
      <c r="B3146" s="46" t="s">
        <v>51</v>
      </c>
      <c r="D3146" s="49">
        <f>_xll.qlCalendarAdvance(LocalCalendar,$D3145,B3146,"f",FALSE)</f>
        <v>61386</v>
      </c>
      <c r="E3146" s="49">
        <f>_xll.qlInterestRateIndexValueDate(IndexON,D3146)</f>
        <v>61386</v>
      </c>
      <c r="F3146" s="52">
        <f>IFERROR(_xll.qlIndexFixing(IndexON,D3146,TRUE,_xll.ohTrigger(RecalcTrigger,TriggerON)),NA())</f>
        <v>2.5437614180416901E-2</v>
      </c>
      <c r="H3146" s="49">
        <f>_xll.qlCalendarAdvance(IborCalendar,$H3145,B3146,"f",FALSE)</f>
        <v>61366</v>
      </c>
      <c r="I3146" s="49">
        <f>_xll.qlInterestRateIndexValueDate(Index1M,$H3146)</f>
        <v>61368</v>
      </c>
      <c r="J3146" s="52">
        <f>IFERROR(_xll.qlIndexFixing(Index1M,$H3146,TRUE,_xll.ohTrigger(RecalcTrigger,Trigger1M)),NA())</f>
        <v>2.5920607265224049E-2</v>
      </c>
      <c r="K3146" s="52">
        <f>IFERROR(_xll.qlIndexFixing(ONIndex1M,I3146,TRUE,_xll.ohTrigger(RecalcTrigger,Trigger1M)),NA())</f>
        <v>2.5894515620059622E-2</v>
      </c>
      <c r="L3146" s="52">
        <f>IFERROR(_xll.qlIndexFixing(Index3M,H3146,TRUE,_xll.ohTrigger(RecalcTrigger,Trigger3M)),NA())</f>
        <v>2.7124793115560243E-2</v>
      </c>
      <c r="M3146" s="52">
        <f>IFERROR(_xll.qlIndexFixing(ONIndex3M,I3146,TRUE,_xll.ohTrigger(RecalcTrigger,Trigger3M)),NA())</f>
        <v>2.7035269809330131E-2</v>
      </c>
      <c r="N3146" s="52">
        <f>IFERROR(_xll.qlIndexFixing(Index6M,$H3146,TRUE,_xll.ohTrigger(RecalcTrigger,Trigger6M)),NA())</f>
        <v>2.8066070406601012E-2</v>
      </c>
      <c r="O3146" s="52">
        <f>IFERROR(_xll.qlIndexFixing(ONIndex6M,I3146,TRUE,_xll.ohTrigger(RecalcTrigger,Trigger6M)),NA())</f>
        <v>2.7872537731843394E-2</v>
      </c>
      <c r="P3146" s="52">
        <f>IFERROR(_xll.qlIndexFixing(Index1Y,$H3146,TRUE,_xll.ohTrigger(RecalcTrigger,Trigger1Y)),NA())</f>
        <v>2.9487427337515876E-2</v>
      </c>
      <c r="Q3146" s="52">
        <f>IFERROR(_xll.qlIndexFixing(ONIndex1Y,I3146,TRUE,_xll.ohTrigger(RecalcTrigger,Trigger1Y)),NA())</f>
        <v>2.9055119321856893E-2</v>
      </c>
    </row>
    <row r="3147" spans="2:17" x14ac:dyDescent="0.2">
      <c r="B3147" s="46" t="s">
        <v>51</v>
      </c>
      <c r="D3147" s="49">
        <f>_xll.qlCalendarAdvance(LocalCalendar,$D3146,B3147,"f",FALSE)</f>
        <v>61393</v>
      </c>
      <c r="E3147" s="49">
        <f>_xll.qlInterestRateIndexValueDate(IndexON,D3147)</f>
        <v>61393</v>
      </c>
      <c r="F3147" s="52">
        <f>IFERROR(_xll.qlIndexFixing(IndexON,D3147,TRUE,_xll.ohTrigger(RecalcTrigger,TriggerON)),NA())</f>
        <v>2.5437614180416901E-2</v>
      </c>
      <c r="H3147" s="49">
        <f>_xll.qlCalendarAdvance(IborCalendar,$H3146,B3147,"f",FALSE)</f>
        <v>61373</v>
      </c>
      <c r="I3147" s="49">
        <f>_xll.qlInterestRateIndexValueDate(Index1M,$H3147)</f>
        <v>61375</v>
      </c>
      <c r="J3147" s="52">
        <f>IFERROR(_xll.qlIndexFixing(Index1M,$H3147,TRUE,_xll.ohTrigger(RecalcTrigger,Trigger1M)),NA())</f>
        <v>2.5920607265226627E-2</v>
      </c>
      <c r="K3147" s="52">
        <f>IFERROR(_xll.qlIndexFixing(ONIndex1M,I3147,TRUE,_xll.ohTrigger(RecalcTrigger,Trigger1M)),NA())</f>
        <v>2.5895446861443627E-2</v>
      </c>
      <c r="L3147" s="52">
        <f>IFERROR(_xll.qlIndexFixing(Index3M,H3147,TRUE,_xll.ohTrigger(RecalcTrigger,Trigger3M)),NA())</f>
        <v>2.7124793115561121E-2</v>
      </c>
      <c r="M3147" s="52">
        <f>IFERROR(_xll.qlIndexFixing(ONIndex3M,I3147,TRUE,_xll.ohTrigger(RecalcTrigger,Trigger3M)),NA())</f>
        <v>2.7036284905497254E-2</v>
      </c>
      <c r="N3147" s="52">
        <f>IFERROR(_xll.qlIndexFixing(Index6M,$H3147,TRUE,_xll.ohTrigger(RecalcTrigger,Trigger6M)),NA())</f>
        <v>2.8066032697501873E-2</v>
      </c>
      <c r="O3147" s="52">
        <f>IFERROR(_xll.qlIndexFixing(ONIndex6M,I3147,TRUE,_xll.ohTrigger(RecalcTrigger,Trigger6M)),NA())</f>
        <v>2.7873575475274581E-2</v>
      </c>
      <c r="P3147" s="52">
        <f>IFERROR(_xll.qlIndexFixing(Index1Y,$H3147,TRUE,_xll.ohTrigger(RecalcTrigger,Trigger1Y)),NA())</f>
        <v>2.9487477728403415E-2</v>
      </c>
      <c r="Q3147" s="52">
        <f>IFERROR(_xll.qlIndexFixing(ONIndex1Y,I3147,TRUE,_xll.ohTrigger(RecalcTrigger,Trigger1Y)),NA())</f>
        <v>2.9056347936786686E-2</v>
      </c>
    </row>
    <row r="3148" spans="2:17" x14ac:dyDescent="0.2">
      <c r="B3148" s="46" t="s">
        <v>51</v>
      </c>
      <c r="D3148" s="49">
        <f>_xll.qlCalendarAdvance(LocalCalendar,$D3147,B3148,"f",FALSE)</f>
        <v>61400</v>
      </c>
      <c r="E3148" s="49">
        <f>_xll.qlInterestRateIndexValueDate(IndexON,D3148)</f>
        <v>61400</v>
      </c>
      <c r="F3148" s="52">
        <f>IFERROR(_xll.qlIndexFixing(IndexON,D3148,TRUE,_xll.ohTrigger(RecalcTrigger,TriggerON)),NA())</f>
        <v>2.5437614180336965E-2</v>
      </c>
      <c r="H3148" s="49">
        <f>_xll.qlCalendarAdvance(IborCalendar,$H3147,B3148,"f",FALSE)</f>
        <v>61380</v>
      </c>
      <c r="I3148" s="49">
        <f>_xll.qlInterestRateIndexValueDate(Index1M,$H3148)</f>
        <v>61382</v>
      </c>
      <c r="J3148" s="52">
        <f>IFERROR(_xll.qlIndexFixing(Index1M,$H3148,TRUE,_xll.ohTrigger(RecalcTrigger,Trigger1M)),NA())</f>
        <v>2.5921539757794709E-2</v>
      </c>
      <c r="K3148" s="52">
        <f>IFERROR(_xll.qlIndexFixing(ONIndex1M,I3148,TRUE,_xll.ohTrigger(RecalcTrigger,Trigger1M)),NA())</f>
        <v>2.5894515620086267E-2</v>
      </c>
      <c r="L3148" s="52">
        <f>IFERROR(_xll.qlIndexFixing(Index3M,H3148,TRUE,_xll.ohTrigger(RecalcTrigger,Trigger3M)),NA())</f>
        <v>2.7128871738382375E-2</v>
      </c>
      <c r="M3148" s="52">
        <f>IFERROR(_xll.qlIndexFixing(ONIndex3M,I3148,TRUE,_xll.ohTrigger(RecalcTrigger,Trigger3M)),NA())</f>
        <v>2.7035269809356777E-2</v>
      </c>
      <c r="N3148" s="52">
        <f>IFERROR(_xll.qlIndexFixing(Index6M,$H3148,TRUE,_xll.ohTrigger(RecalcTrigger,Trigger6M)),NA())</f>
        <v>2.8065995088560416E-2</v>
      </c>
      <c r="O3148" s="52">
        <f>IFERROR(_xll.qlIndexFixing(ONIndex6M,I3148,TRUE,_xll.ohTrigger(RecalcTrigger,Trigger6M)),NA())</f>
        <v>2.7872460924376341E-2</v>
      </c>
      <c r="P3148" s="52">
        <f>IFERROR(_xll.qlIndexFixing(Index1Y,$H3148,TRUE,_xll.ohTrigger(RecalcTrigger,Trigger1Y)),NA())</f>
        <v>2.9488727246880498E-2</v>
      </c>
      <c r="Q3148" s="52">
        <f>IFERROR(_xll.qlIndexFixing(ONIndex1Y,I3148,TRUE,_xll.ohTrigger(RecalcTrigger,Trigger1Y)),NA())</f>
        <v>2.9055224055545281E-2</v>
      </c>
    </row>
    <row r="3149" spans="2:17" x14ac:dyDescent="0.2">
      <c r="B3149" s="46" t="s">
        <v>51</v>
      </c>
      <c r="D3149" s="49">
        <f>_xll.qlCalendarAdvance(LocalCalendar,$D3148,B3149,"f",FALSE)</f>
        <v>61407</v>
      </c>
      <c r="E3149" s="49">
        <f>_xll.qlInterestRateIndexValueDate(IndexON,D3149)</f>
        <v>61407</v>
      </c>
      <c r="F3149" s="52">
        <f>IFERROR(_xll.qlIndexFixing(IndexON,D3149,TRUE,_xll.ohTrigger(RecalcTrigger,TriggerON)),NA())</f>
        <v>2.5437614180416901E-2</v>
      </c>
      <c r="H3149" s="49">
        <f>_xll.qlCalendarAdvance(IborCalendar,$H3148,B3149,"f",FALSE)</f>
        <v>61387</v>
      </c>
      <c r="I3149" s="49">
        <f>_xll.qlInterestRateIndexValueDate(Index1M,$H3149)</f>
        <v>61389</v>
      </c>
      <c r="J3149" s="52">
        <f>IFERROR(_xll.qlIndexFixing(Index1M,$H3149,TRUE,_xll.ohTrigger(RecalcTrigger,Trigger1M)),NA())</f>
        <v>2.5920607265226627E-2</v>
      </c>
      <c r="K3149" s="52">
        <f>IFERROR(_xll.qlIndexFixing(ONIndex1M,I3149,TRUE,_xll.ohTrigger(RecalcTrigger,Trigger1M)),NA())</f>
        <v>2.5894515620059622E-2</v>
      </c>
      <c r="L3149" s="52">
        <f>IFERROR(_xll.qlIndexFixing(Index3M,H3149,TRUE,_xll.ohTrigger(RecalcTrigger,Trigger3M)),NA())</f>
        <v>2.7124793115561121E-2</v>
      </c>
      <c r="M3149" s="52">
        <f>IFERROR(_xll.qlIndexFixing(ONIndex3M,I3149,TRUE,_xll.ohTrigger(RecalcTrigger,Trigger3M)),NA())</f>
        <v>2.7035269809356777E-2</v>
      </c>
      <c r="N3149" s="52">
        <f>IFERROR(_xll.qlIndexFixing(Index6M,$H3149,TRUE,_xll.ohTrigger(RecalcTrigger,Trigger6M)),NA())</f>
        <v>2.8065957579776646E-2</v>
      </c>
      <c r="O3149" s="52">
        <f>IFERROR(_xll.qlIndexFixing(ONIndex6M,I3149,TRUE,_xll.ohTrigger(RecalcTrigger,Trigger6M)),NA())</f>
        <v>2.787242266881762E-2</v>
      </c>
      <c r="P3149" s="52">
        <f>IFERROR(_xll.qlIndexFixing(Index1Y,$H3149,TRUE,_xll.ohTrigger(RecalcTrigger,Trigger1Y)),NA())</f>
        <v>2.9487578094060562E-2</v>
      </c>
      <c r="Q3149" s="52">
        <f>IFERROR(_xll.qlIndexFixing(ONIndex1Y,I3149,TRUE,_xll.ohTrigger(RecalcTrigger,Trigger1Y)),NA())</f>
        <v>2.9055276220324444E-2</v>
      </c>
    </row>
    <row r="3150" spans="2:17" x14ac:dyDescent="0.2">
      <c r="B3150" s="46" t="s">
        <v>51</v>
      </c>
      <c r="D3150" s="49">
        <f>_xll.qlCalendarAdvance(LocalCalendar,$D3149,B3150,"f",FALSE)</f>
        <v>61414</v>
      </c>
      <c r="E3150" s="49">
        <f>_xll.qlInterestRateIndexValueDate(IndexON,D3150)</f>
        <v>61414</v>
      </c>
      <c r="F3150" s="52">
        <f>IFERROR(_xll.qlIndexFixing(IndexON,D3150,TRUE,_xll.ohTrigger(RecalcTrigger,TriggerON)),NA())</f>
        <v>2.5437614180336965E-2</v>
      </c>
      <c r="H3150" s="49">
        <f>_xll.qlCalendarAdvance(IborCalendar,$H3149,B3150,"f",FALSE)</f>
        <v>61394</v>
      </c>
      <c r="I3150" s="49">
        <f>_xll.qlInterestRateIndexValueDate(Index1M,$H3150)</f>
        <v>61396</v>
      </c>
      <c r="J3150" s="52">
        <f>IFERROR(_xll.qlIndexFixing(Index1M,$H3150,TRUE,_xll.ohTrigger(RecalcTrigger,Trigger1M)),NA())</f>
        <v>2.5920607265226627E-2</v>
      </c>
      <c r="K3150" s="52">
        <f>IFERROR(_xll.qlIndexFixing(ONIndex1M,I3150,TRUE,_xll.ohTrigger(RecalcTrigger,Trigger1M)),NA())</f>
        <v>2.5894515620059622E-2</v>
      </c>
      <c r="L3150" s="52">
        <f>IFERROR(_xll.qlIndexFixing(Index3M,H3150,TRUE,_xll.ohTrigger(RecalcTrigger,Trigger3M)),NA())</f>
        <v>2.7123773587531375E-2</v>
      </c>
      <c r="M3150" s="52">
        <f>IFERROR(_xll.qlIndexFixing(ONIndex3M,I3150,TRUE,_xll.ohTrigger(RecalcTrigger,Trigger3M)),NA())</f>
        <v>2.7035269809356777E-2</v>
      </c>
      <c r="N3150" s="52">
        <f>IFERROR(_xll.qlIndexFixing(Index6M,$H3150,TRUE,_xll.ohTrigger(RecalcTrigger,Trigger6M)),NA())</f>
        <v>2.8065920171150997E-2</v>
      </c>
      <c r="O3150" s="52">
        <f>IFERROR(_xll.qlIndexFixing(ONIndex6M,I3150,TRUE,_xll.ohTrigger(RecalcTrigger,Trigger6M)),NA())</f>
        <v>2.7872384512059867E-2</v>
      </c>
      <c r="P3150" s="52">
        <f>IFERROR(_xll.qlIndexFixing(Index1Y,$H3150,TRUE,_xll.ohTrigger(RecalcTrigger,Trigger1Y)),NA())</f>
        <v>2.9487628068829298E-2</v>
      </c>
      <c r="Q3150" s="52">
        <f>IFERROR(_xll.qlIndexFixing(ONIndex1Y,I3150,TRUE,_xll.ohTrigger(RecalcTrigger,Trigger1Y)),NA())</f>
        <v>2.905532825041135E-2</v>
      </c>
    </row>
    <row r="3151" spans="2:17" x14ac:dyDescent="0.2">
      <c r="B3151" s="46" t="s">
        <v>51</v>
      </c>
      <c r="D3151" s="49">
        <f>_xll.qlCalendarAdvance(LocalCalendar,$D3150,B3151,"f",FALSE)</f>
        <v>61421</v>
      </c>
      <c r="E3151" s="49">
        <f>_xll.qlInterestRateIndexValueDate(IndexON,D3151)</f>
        <v>61421</v>
      </c>
      <c r="F3151" s="52">
        <f>IFERROR(_xll.qlIndexFixing(IndexON,D3151,TRUE,_xll.ohTrigger(RecalcTrigger,TriggerON)),NA())</f>
        <v>2.5437614180416901E-2</v>
      </c>
      <c r="H3151" s="49">
        <f>_xll.qlCalendarAdvance(IborCalendar,$H3150,B3151,"f",FALSE)</f>
        <v>61401</v>
      </c>
      <c r="I3151" s="49">
        <f>_xll.qlInterestRateIndexValueDate(Index1M,$H3151)</f>
        <v>61403</v>
      </c>
      <c r="J3151" s="52">
        <f>IFERROR(_xll.qlIndexFixing(Index1M,$H3151,TRUE,_xll.ohTrigger(RecalcTrigger,Trigger1M)),NA())</f>
        <v>2.5920607265226627E-2</v>
      </c>
      <c r="K3151" s="52">
        <f>IFERROR(_xll.qlIndexFixing(ONIndex1M,I3151,TRUE,_xll.ohTrigger(RecalcTrigger,Trigger1M)),NA())</f>
        <v>2.5894515620086267E-2</v>
      </c>
      <c r="L3151" s="52">
        <f>IFERROR(_xll.qlIndexFixing(Index3M,H3151,TRUE,_xll.ohTrigger(RecalcTrigger,Trigger3M)),NA())</f>
        <v>2.7123773587531375E-2</v>
      </c>
      <c r="M3151" s="52">
        <f>IFERROR(_xll.qlIndexFixing(ONIndex3M,I3151,TRUE,_xll.ohTrigger(RecalcTrigger,Trigger3M)),NA())</f>
        <v>2.7035269809330131E-2</v>
      </c>
      <c r="N3151" s="52">
        <f>IFERROR(_xll.qlIndexFixing(Index6M,$H3151,TRUE,_xll.ohTrigger(RecalcTrigger,Trigger6M)),NA())</f>
        <v>2.8065882862682155E-2</v>
      </c>
      <c r="O3151" s="52">
        <f>IFERROR(_xll.qlIndexFixing(ONIndex6M,I3151,TRUE,_xll.ohTrigger(RecalcTrigger,Trigger6M)),NA())</f>
        <v>2.7872346454023145E-2</v>
      </c>
      <c r="P3151" s="52">
        <f>IFERROR(_xll.qlIndexFixing(Index1Y,$H3151,TRUE,_xll.ohTrigger(RecalcTrigger,Trigger1Y)),NA())</f>
        <v>2.9487677904892203E-2</v>
      </c>
      <c r="Q3151" s="52">
        <f>IFERROR(_xll.qlIndexFixing(ONIndex1Y,I3151,TRUE,_xll.ohTrigger(RecalcTrigger,Trigger1Y)),NA())</f>
        <v>2.9055380145832643E-2</v>
      </c>
    </row>
    <row r="3152" spans="2:17" x14ac:dyDescent="0.2">
      <c r="B3152" s="46" t="s">
        <v>51</v>
      </c>
      <c r="D3152" s="49">
        <f>_xll.qlCalendarAdvance(LocalCalendar,$D3151,B3152,"f",FALSE)</f>
        <v>61428</v>
      </c>
      <c r="E3152" s="49">
        <f>_xll.qlInterestRateIndexValueDate(IndexON,D3152)</f>
        <v>61428</v>
      </c>
      <c r="F3152" s="52">
        <f>IFERROR(_xll.qlIndexFixing(IndexON,D3152,TRUE,_xll.ohTrigger(RecalcTrigger,TriggerON)),NA())</f>
        <v>2.5437614180336965E-2</v>
      </c>
      <c r="H3152" s="49">
        <f>_xll.qlCalendarAdvance(IborCalendar,$H3151,B3152,"f",FALSE)</f>
        <v>61408</v>
      </c>
      <c r="I3152" s="49">
        <f>_xll.qlInterestRateIndexValueDate(Index1M,$H3152)</f>
        <v>61410</v>
      </c>
      <c r="J3152" s="52">
        <f>IFERROR(_xll.qlIndexFixing(Index1M,$H3152,TRUE,_xll.ohTrigger(RecalcTrigger,Trigger1M)),NA())</f>
        <v>2.5920607265226627E-2</v>
      </c>
      <c r="K3152" s="52">
        <f>IFERROR(_xll.qlIndexFixing(ONIndex1M,I3152,TRUE,_xll.ohTrigger(RecalcTrigger,Trigger1M)),NA())</f>
        <v>2.5895446861463611E-2</v>
      </c>
      <c r="L3152" s="52">
        <f>IFERROR(_xll.qlIndexFixing(Index3M,H3152,TRUE,_xll.ohTrigger(RecalcTrigger,Trigger3M)),NA())</f>
        <v>2.7123773587530486E-2</v>
      </c>
      <c r="M3152" s="52">
        <f>IFERROR(_xll.qlIndexFixing(ONIndex3M,I3152,TRUE,_xll.ohTrigger(RecalcTrigger,Trigger3M)),NA())</f>
        <v>2.703628490547727E-2</v>
      </c>
      <c r="N3152" s="52">
        <f>IFERROR(_xll.qlIndexFixing(Index6M,$H3152,TRUE,_xll.ohTrigger(RecalcTrigger,Trigger6M)),NA())</f>
        <v>2.8065845654370997E-2</v>
      </c>
      <c r="O3152" s="52">
        <f>IFERROR(_xll.qlIndexFixing(ONIndex6M,I3152,TRUE,_xll.ohTrigger(RecalcTrigger,Trigger6M)),NA())</f>
        <v>2.7873384711869509E-2</v>
      </c>
      <c r="P3152" s="52">
        <f>IFERROR(_xll.qlIndexFixing(Index1Y,$H3152,TRUE,_xll.ohTrigger(RecalcTrigger,Trigger1Y)),NA())</f>
        <v>2.9488926845021558E-2</v>
      </c>
      <c r="Q3152" s="52">
        <f>IFERROR(_xll.qlIndexFixing(ONIndex1Y,I3152,TRUE,_xll.ohTrigger(RecalcTrigger,Trigger1Y)),NA())</f>
        <v>2.9056608060149536E-2</v>
      </c>
    </row>
    <row r="3153" spans="2:17" x14ac:dyDescent="0.2">
      <c r="B3153" s="46" t="s">
        <v>51</v>
      </c>
      <c r="D3153" s="49">
        <f>_xll.qlCalendarAdvance(LocalCalendar,$D3152,B3153,"f",FALSE)</f>
        <v>61435</v>
      </c>
      <c r="E3153" s="49">
        <f>_xll.qlInterestRateIndexValueDate(IndexON,D3153)</f>
        <v>61435</v>
      </c>
      <c r="F3153" s="52">
        <f>IFERROR(_xll.qlIndexFixing(IndexON,D3153,TRUE,_xll.ohTrigger(RecalcTrigger,TriggerON)),NA())</f>
        <v>2.5437614180416901E-2</v>
      </c>
      <c r="H3153" s="49">
        <f>_xll.qlCalendarAdvance(IborCalendar,$H3152,B3153,"f",FALSE)</f>
        <v>61415</v>
      </c>
      <c r="I3153" s="49">
        <f>_xll.qlInterestRateIndexValueDate(Index1M,$H3153)</f>
        <v>61417</v>
      </c>
      <c r="J3153" s="52">
        <f>IFERROR(_xll.qlIndexFixing(Index1M,$H3153,TRUE,_xll.ohTrigger(RecalcTrigger,Trigger1M)),NA())</f>
        <v>2.5920607265226627E-2</v>
      </c>
      <c r="K3153" s="52">
        <f>IFERROR(_xll.qlIndexFixing(ONIndex1M,I3153,TRUE,_xll.ohTrigger(RecalcTrigger,Trigger1M)),NA())</f>
        <v>2.5894515620059622E-2</v>
      </c>
      <c r="L3153" s="52">
        <f>IFERROR(_xll.qlIndexFixing(Index3M,H3153,TRUE,_xll.ohTrigger(RecalcTrigger,Trigger3M)),NA())</f>
        <v>2.7123773587532263E-2</v>
      </c>
      <c r="M3153" s="52">
        <f>IFERROR(_xll.qlIndexFixing(ONIndex3M,I3153,TRUE,_xll.ohTrigger(RecalcTrigger,Trigger3M)),NA())</f>
        <v>2.7035269809330131E-2</v>
      </c>
      <c r="N3153" s="52">
        <f>IFERROR(_xll.qlIndexFixing(Index6M,$H3153,TRUE,_xll.ohTrigger(RecalcTrigger,Trigger6M)),NA())</f>
        <v>2.8065808546217964E-2</v>
      </c>
      <c r="O3153" s="52">
        <f>IFERROR(_xll.qlIndexFixing(ONIndex6M,I3153,TRUE,_xll.ohTrigger(RecalcTrigger,Trigger6M)),NA())</f>
        <v>2.7872270634299312E-2</v>
      </c>
      <c r="P3153" s="52">
        <f>IFERROR(_xll.qlIndexFixing(Index1Y,$H3153,TRUE,_xll.ohTrigger(RecalcTrigger,Trigger1Y)),NA())</f>
        <v>2.9487777160899214E-2</v>
      </c>
      <c r="Q3153" s="52">
        <f>IFERROR(_xll.qlIndexFixing(ONIndex1Y,I3153,TRUE,_xll.ohTrigger(RecalcTrigger,Trigger1Y)),NA())</f>
        <v>2.9055483532545168E-2</v>
      </c>
    </row>
    <row r="3154" spans="2:17" x14ac:dyDescent="0.2">
      <c r="B3154" s="46" t="s">
        <v>51</v>
      </c>
      <c r="D3154" s="49">
        <f>_xll.qlCalendarAdvance(LocalCalendar,$D3153,B3154,"f",FALSE)</f>
        <v>61442</v>
      </c>
      <c r="E3154" s="49">
        <f>_xll.qlInterestRateIndexValueDate(IndexON,D3154)</f>
        <v>61442</v>
      </c>
      <c r="F3154" s="52">
        <f>IFERROR(_xll.qlIndexFixing(IndexON,D3154,TRUE,_xll.ohTrigger(RecalcTrigger,TriggerON)),NA())</f>
        <v>2.5437614180416901E-2</v>
      </c>
      <c r="H3154" s="49">
        <f>_xll.qlCalendarAdvance(IborCalendar,$H3153,B3154,"f",FALSE)</f>
        <v>61422</v>
      </c>
      <c r="I3154" s="49">
        <f>_xll.qlInterestRateIndexValueDate(Index1M,$H3154)</f>
        <v>61424</v>
      </c>
      <c r="J3154" s="52">
        <f>IFERROR(_xll.qlIndexFixing(Index1M,$H3154,TRUE,_xll.ohTrigger(RecalcTrigger,Trigger1M)),NA())</f>
        <v>2.5920607265226627E-2</v>
      </c>
      <c r="K3154" s="52">
        <f>IFERROR(_xll.qlIndexFixing(ONIndex1M,I3154,TRUE,_xll.ohTrigger(RecalcTrigger,Trigger1M)),NA())</f>
        <v>2.5894515620059622E-2</v>
      </c>
      <c r="L3154" s="52">
        <f>IFERROR(_xll.qlIndexFixing(Index3M,H3154,TRUE,_xll.ohTrigger(RecalcTrigger,Trigger3M)),NA())</f>
        <v>2.7127852006065538E-2</v>
      </c>
      <c r="M3154" s="52">
        <f>IFERROR(_xll.qlIndexFixing(ONIndex3M,I3154,TRUE,_xll.ohTrigger(RecalcTrigger,Trigger3M)),NA())</f>
        <v>2.7035269809356777E-2</v>
      </c>
      <c r="N3154" s="52">
        <f>IFERROR(_xll.qlIndexFixing(Index6M,$H3154,TRUE,_xll.ohTrigger(RecalcTrigger,Trigger6M)),NA())</f>
        <v>2.8070117045665026E-2</v>
      </c>
      <c r="O3154" s="52">
        <f>IFERROR(_xll.qlIndexFixing(ONIndex6M,I3154,TRUE,_xll.ohTrigger(RecalcTrigger,Trigger6M)),NA())</f>
        <v>2.7872232872638847E-2</v>
      </c>
      <c r="P3154" s="52">
        <f>IFERROR(_xll.qlIndexFixing(Index1Y,$H3154,TRUE,_xll.ohTrigger(RecalcTrigger,Trigger1Y)),NA())</f>
        <v>2.9487826580842882E-2</v>
      </c>
      <c r="Q3154" s="52">
        <f>IFERROR(_xll.qlIndexFixing(ONIndex1Y,I3154,TRUE,_xll.ohTrigger(RecalcTrigger,Trigger1Y)),NA())</f>
        <v>2.9055535023863044E-2</v>
      </c>
    </row>
    <row r="3155" spans="2:17" x14ac:dyDescent="0.2">
      <c r="B3155" s="46" t="s">
        <v>51</v>
      </c>
      <c r="D3155" s="49">
        <f>_xll.qlCalendarAdvance(LocalCalendar,$D3154,B3155,"f",FALSE)</f>
        <v>61449</v>
      </c>
      <c r="E3155" s="49">
        <f>_xll.qlInterestRateIndexValueDate(IndexON,D3155)</f>
        <v>61449</v>
      </c>
      <c r="F3155" s="52">
        <f>IFERROR(_xll.qlIndexFixing(IndexON,D3155,TRUE,_xll.ohTrigger(RecalcTrigger,TriggerON)),NA())</f>
        <v>2.5437614180336965E-2</v>
      </c>
      <c r="H3155" s="49">
        <f>_xll.qlCalendarAdvance(IborCalendar,$H3154,B3155,"f",FALSE)</f>
        <v>61429</v>
      </c>
      <c r="I3155" s="49">
        <f>_xll.qlInterestRateIndexValueDate(Index1M,$H3155)</f>
        <v>61431</v>
      </c>
      <c r="J3155" s="52">
        <f>IFERROR(_xll.qlIndexFixing(Index1M,$H3155,TRUE,_xll.ohTrigger(RecalcTrigger,Trigger1M)),NA())</f>
        <v>2.5920607265226627E-2</v>
      </c>
      <c r="K3155" s="52">
        <f>IFERROR(_xll.qlIndexFixing(ONIndex1M,I3155,TRUE,_xll.ohTrigger(RecalcTrigger,Trigger1M)),NA())</f>
        <v>2.5894515620059622E-2</v>
      </c>
      <c r="L3155" s="52">
        <f>IFERROR(_xll.qlIndexFixing(Index3M,H3155,TRUE,_xll.ohTrigger(RecalcTrigger,Trigger3M)),NA())</f>
        <v>2.7127852006066388E-2</v>
      </c>
      <c r="M3155" s="52">
        <f>IFERROR(_xll.qlIndexFixing(ONIndex3M,I3155,TRUE,_xll.ohTrigger(RecalcTrigger,Trigger3M)),NA())</f>
        <v>2.7035269809330131E-2</v>
      </c>
      <c r="N3155" s="52">
        <f>IFERROR(_xll.qlIndexFixing(Index6M,$H3155,TRUE,_xll.ohTrigger(RecalcTrigger,Trigger6M)),NA())</f>
        <v>2.8068993689042344E-2</v>
      </c>
      <c r="O3155" s="52">
        <f>IFERROR(_xll.qlIndexFixing(ONIndex6M,I3155,TRUE,_xll.ohTrigger(RecalcTrigger,Trigger6M)),NA())</f>
        <v>2.7872195209779349E-2</v>
      </c>
      <c r="P3155" s="52">
        <f>IFERROR(_xll.qlIndexFixing(Index1Y,$H3155,TRUE,_xll.ohTrigger(RecalcTrigger,Trigger1Y)),NA())</f>
        <v>2.9487875862080504E-2</v>
      </c>
      <c r="Q3155" s="52">
        <f>IFERROR(_xll.qlIndexFixing(ONIndex1Y,I3155,TRUE,_xll.ohTrigger(RecalcTrigger,Trigger1Y)),NA())</f>
        <v>2.9055586380488663E-2</v>
      </c>
    </row>
    <row r="3156" spans="2:17" x14ac:dyDescent="0.2">
      <c r="B3156" s="46" t="s">
        <v>51</v>
      </c>
      <c r="D3156" s="49">
        <f>_xll.qlCalendarAdvance(LocalCalendar,$D3155,B3156,"f",FALSE)</f>
        <v>61456</v>
      </c>
      <c r="E3156" s="49">
        <f>_xll.qlInterestRateIndexValueDate(IndexON,D3156)</f>
        <v>61456</v>
      </c>
      <c r="F3156" s="52">
        <f>IFERROR(_xll.qlIndexFixing(IndexON,D3156,TRUE,_xll.ohTrigger(RecalcTrigger,TriggerON)),NA())</f>
        <v>2.5437614180336965E-2</v>
      </c>
      <c r="H3156" s="49">
        <f>_xll.qlCalendarAdvance(IborCalendar,$H3155,B3156,"f",FALSE)</f>
        <v>61436</v>
      </c>
      <c r="I3156" s="49">
        <f>_xll.qlInterestRateIndexValueDate(Index1M,$H3156)</f>
        <v>61438</v>
      </c>
      <c r="J3156" s="52">
        <f>IFERROR(_xll.qlIndexFixing(Index1M,$H3156,TRUE,_xll.ohTrigger(RecalcTrigger,Trigger1M)),NA())</f>
        <v>2.5920607265226627E-2</v>
      </c>
      <c r="K3156" s="52">
        <f>IFERROR(_xll.qlIndexFixing(ONIndex1M,I3156,TRUE,_xll.ohTrigger(RecalcTrigger,Trigger1M)),NA())</f>
        <v>2.5894515620086267E-2</v>
      </c>
      <c r="L3156" s="52">
        <f>IFERROR(_xll.qlIndexFixing(Index3M,H3156,TRUE,_xll.ohTrigger(RecalcTrigger,Trigger3M)),NA())</f>
        <v>2.7127852006066388E-2</v>
      </c>
      <c r="M3156" s="52">
        <f>IFERROR(_xll.qlIndexFixing(ONIndex3M,I3156,TRUE,_xll.ohTrigger(RecalcTrigger,Trigger3M)),NA())</f>
        <v>2.7035269809356777E-2</v>
      </c>
      <c r="N3156" s="52">
        <f>IFERROR(_xll.qlIndexFixing(Index6M,$H3156,TRUE,_xll.ohTrigger(RecalcTrigger,Trigger6M)),NA())</f>
        <v>2.8068956894280513E-2</v>
      </c>
      <c r="O3156" s="52">
        <f>IFERROR(_xll.qlIndexFixing(ONIndex6M,I3156,TRUE,_xll.ohTrigger(RecalcTrigger,Trigger6M)),NA())</f>
        <v>2.7872157645667528E-2</v>
      </c>
      <c r="P3156" s="52">
        <f>IFERROR(_xll.qlIndexFixing(Index1Y,$H3156,TRUE,_xll.ohTrigger(RecalcTrigger,Trigger1Y)),NA())</f>
        <v>2.9487925004611854E-2</v>
      </c>
      <c r="Q3156" s="52">
        <f>IFERROR(_xll.qlIndexFixing(ONIndex1Y,I3156,TRUE,_xll.ohTrigger(RecalcTrigger,Trigger1Y)),NA())</f>
        <v>2.9055637602422024E-2</v>
      </c>
    </row>
    <row r="3157" spans="2:17" x14ac:dyDescent="0.2">
      <c r="B3157" s="46" t="s">
        <v>51</v>
      </c>
      <c r="D3157" s="49">
        <f>_xll.qlCalendarAdvance(LocalCalendar,$D3156,B3157,"f",FALSE)</f>
        <v>61463</v>
      </c>
      <c r="E3157" s="49">
        <f>_xll.qlInterestRateIndexValueDate(IndexON,D3157)</f>
        <v>61463</v>
      </c>
      <c r="F3157" s="52">
        <f>IFERROR(_xll.qlIndexFixing(IndexON,D3157,TRUE,_xll.ohTrigger(RecalcTrigger,TriggerON)),NA())</f>
        <v>2.5437614180416901E-2</v>
      </c>
      <c r="H3157" s="49">
        <f>_xll.qlCalendarAdvance(IborCalendar,$H3156,B3157,"f",FALSE)</f>
        <v>61443</v>
      </c>
      <c r="I3157" s="49">
        <f>_xll.qlInterestRateIndexValueDate(Index1M,$H3157)</f>
        <v>61445</v>
      </c>
      <c r="J3157" s="52">
        <f>IFERROR(_xll.qlIndexFixing(Index1M,$H3157,TRUE,_xll.ohTrigger(RecalcTrigger,Trigger1M)),NA())</f>
        <v>2.5921539757792211E-2</v>
      </c>
      <c r="K3157" s="52">
        <f>IFERROR(_xll.qlIndexFixing(ONIndex1M,I3157,TRUE,_xll.ohTrigger(RecalcTrigger,Trigger1M)),NA())</f>
        <v>2.5894515620059622E-2</v>
      </c>
      <c r="L3157" s="52">
        <f>IFERROR(_xll.qlIndexFixing(Index3M,H3157,TRUE,_xll.ohTrigger(RecalcTrigger,Trigger3M)),NA())</f>
        <v>2.7127852006065538E-2</v>
      </c>
      <c r="M3157" s="52">
        <f>IFERROR(_xll.qlIndexFixing(ONIndex3M,I3157,TRUE,_xll.ohTrigger(RecalcTrigger,Trigger3M)),NA())</f>
        <v>2.7035269809356777E-2</v>
      </c>
      <c r="N3157" s="52">
        <f>IFERROR(_xll.qlIndexFixing(Index6M,$H3157,TRUE,_xll.ohTrigger(RecalcTrigger,Trigger6M)),NA())</f>
        <v>2.8068920199699299E-2</v>
      </c>
      <c r="O3157" s="52">
        <f>IFERROR(_xll.qlIndexFixing(ONIndex6M,I3157,TRUE,_xll.ohTrigger(RecalcTrigger,Trigger6M)),NA())</f>
        <v>2.7872120180303384E-2</v>
      </c>
      <c r="P3157" s="52">
        <f>IFERROR(_xll.qlIndexFixing(Index1Y,$H3157,TRUE,_xll.ohTrigger(RecalcTrigger,Trigger1Y)),NA())</f>
        <v>2.9487974008436724E-2</v>
      </c>
      <c r="Q3157" s="52">
        <f>IFERROR(_xll.qlIndexFixing(ONIndex1Y,I3157,TRUE,_xll.ohTrigger(RecalcTrigger,Trigger1Y)),NA())</f>
        <v>2.9055688689663128E-2</v>
      </c>
    </row>
    <row r="3158" spans="2:17" x14ac:dyDescent="0.2">
      <c r="B3158" s="46" t="s">
        <v>51</v>
      </c>
      <c r="D3158" s="49">
        <f>_xll.qlCalendarAdvance(LocalCalendar,$D3157,B3158,"f",FALSE)</f>
        <v>61470</v>
      </c>
      <c r="E3158" s="49">
        <f>_xll.qlInterestRateIndexValueDate(IndexON,D3158)</f>
        <v>61470</v>
      </c>
      <c r="F3158" s="52">
        <f>IFERROR(_xll.qlIndexFixing(IndexON,D3158,TRUE,_xll.ohTrigger(RecalcTrigger,TriggerON)),NA())</f>
        <v>2.5437614180416901E-2</v>
      </c>
      <c r="H3158" s="49">
        <f>_xll.qlCalendarAdvance(IborCalendar,$H3157,B3158,"f",FALSE)</f>
        <v>61450</v>
      </c>
      <c r="I3158" s="49">
        <f>_xll.qlInterestRateIndexValueDate(Index1M,$H3158)</f>
        <v>61452</v>
      </c>
      <c r="J3158" s="52">
        <f>IFERROR(_xll.qlIndexFixing(Index1M,$H3158,TRUE,_xll.ohTrigger(RecalcTrigger,Trigger1M)),NA())</f>
        <v>2.5920607265226627E-2</v>
      </c>
      <c r="K3158" s="52">
        <f>IFERROR(_xll.qlIndexFixing(ONIndex1M,I3158,TRUE,_xll.ohTrigger(RecalcTrigger,Trigger1M)),NA())</f>
        <v>2.5894515620059622E-2</v>
      </c>
      <c r="L3158" s="52">
        <f>IFERROR(_xll.qlIndexFixing(Index3M,H3158,TRUE,_xll.ohTrigger(RecalcTrigger,Trigger3M)),NA())</f>
        <v>2.7124793115561121E-2</v>
      </c>
      <c r="M3158" s="52">
        <f>IFERROR(_xll.qlIndexFixing(ONIndex3M,I3158,TRUE,_xll.ohTrigger(RecalcTrigger,Trigger3M)),NA())</f>
        <v>2.7035269809356777E-2</v>
      </c>
      <c r="N3158" s="52">
        <f>IFERROR(_xll.qlIndexFixing(Index6M,$H3158,TRUE,_xll.ohTrigger(RecalcTrigger,Trigger6M)),NA())</f>
        <v>2.8065624507816741E-2</v>
      </c>
      <c r="O3158" s="52">
        <f>IFERROR(_xll.qlIndexFixing(ONIndex6M,I3158,TRUE,_xll.ohTrigger(RecalcTrigger,Trigger6M)),NA())</f>
        <v>2.7872082813766852E-2</v>
      </c>
      <c r="P3158" s="52">
        <f>IFERROR(_xll.qlIndexFixing(Index1Y,$H3158,TRUE,_xll.ohTrigger(RecalcTrigger,Trigger1Y)),NA())</f>
        <v>2.9484425636679031E-2</v>
      </c>
      <c r="Q3158" s="52">
        <f>IFERROR(_xll.qlIndexFixing(ONIndex1Y,I3158,TRUE,_xll.ohTrigger(RecalcTrigger,Trigger1Y)),NA())</f>
        <v>2.9055739642211975E-2</v>
      </c>
    </row>
    <row r="3159" spans="2:17" x14ac:dyDescent="0.2">
      <c r="B3159" s="46" t="s">
        <v>51</v>
      </c>
      <c r="D3159" s="49">
        <f>_xll.qlCalendarAdvance(LocalCalendar,$D3158,B3159,"f",FALSE)</f>
        <v>61477</v>
      </c>
      <c r="E3159" s="49">
        <f>_xll.qlInterestRateIndexValueDate(IndexON,D3159)</f>
        <v>61477</v>
      </c>
      <c r="F3159" s="52">
        <f>IFERROR(_xll.qlIndexFixing(IndexON,D3159,TRUE,_xll.ohTrigger(RecalcTrigger,TriggerON)),NA())</f>
        <v>2.5437614180336965E-2</v>
      </c>
      <c r="H3159" s="49">
        <f>_xll.qlCalendarAdvance(IborCalendar,$H3158,B3159,"f",FALSE)</f>
        <v>61457</v>
      </c>
      <c r="I3159" s="49">
        <f>_xll.qlInterestRateIndexValueDate(Index1M,$H3159)</f>
        <v>61459</v>
      </c>
      <c r="J3159" s="52">
        <f>IFERROR(_xll.qlIndexFixing(Index1M,$H3159,TRUE,_xll.ohTrigger(RecalcTrigger,Trigger1M)),NA())</f>
        <v>2.5921539757792211E-2</v>
      </c>
      <c r="K3159" s="52">
        <f>IFERROR(_xll.qlIndexFixing(ONIndex1M,I3159,TRUE,_xll.ohTrigger(RecalcTrigger,Trigger1M)),NA())</f>
        <v>2.5894515620086267E-2</v>
      </c>
      <c r="L3159" s="52">
        <f>IFERROR(_xll.qlIndexFixing(Index3M,H3159,TRUE,_xll.ohTrigger(RecalcTrigger,Trigger3M)),NA())</f>
        <v>2.7124793115561121E-2</v>
      </c>
      <c r="M3159" s="52">
        <f>IFERROR(_xll.qlIndexFixing(ONIndex3M,I3159,TRUE,_xll.ohTrigger(RecalcTrigger,Trigger3M)),NA())</f>
        <v>2.7035269809356777E-2</v>
      </c>
      <c r="N3159" s="52">
        <f>IFERROR(_xll.qlIndexFixing(Index6M,$H3159,TRUE,_xll.ohTrigger(RecalcTrigger,Trigger6M)),NA())</f>
        <v>2.8069933594338205E-2</v>
      </c>
      <c r="O3159" s="52">
        <f>IFERROR(_xll.qlIndexFixing(ONIndex6M,I3159,TRUE,_xll.ohTrigger(RecalcTrigger,Trigger6M)),NA())</f>
        <v>2.7872045546004642E-2</v>
      </c>
      <c r="P3159" s="52">
        <f>IFERROR(_xll.qlIndexFixing(Index1Y,$H3159,TRUE,_xll.ohTrigger(RecalcTrigger,Trigger1Y)),NA())</f>
        <v>2.9488071599967219E-2</v>
      </c>
      <c r="Q3159" s="52">
        <f>IFERROR(_xll.qlIndexFixing(ONIndex1Y,I3159,TRUE,_xll.ohTrigger(RecalcTrigger,Trigger1Y)),NA())</f>
        <v>2.9055790460068565E-2</v>
      </c>
    </row>
    <row r="3160" spans="2:17" x14ac:dyDescent="0.2">
      <c r="B3160" s="46" t="s">
        <v>51</v>
      </c>
      <c r="D3160" s="49">
        <f>_xll.qlCalendarAdvance(LocalCalendar,$D3159,B3160,"f",FALSE)</f>
        <v>61484</v>
      </c>
      <c r="E3160" s="49">
        <f>_xll.qlInterestRateIndexValueDate(IndexON,D3160)</f>
        <v>61484</v>
      </c>
      <c r="F3160" s="52">
        <f>IFERROR(_xll.qlIndexFixing(IndexON,D3160,TRUE,_xll.ohTrigger(RecalcTrigger,TriggerON)),NA())</f>
        <v>2.5437614180416901E-2</v>
      </c>
      <c r="H3160" s="49">
        <f>_xll.qlCalendarAdvance(IborCalendar,$H3159,B3160,"f",FALSE)</f>
        <v>61464</v>
      </c>
      <c r="I3160" s="49">
        <f>_xll.qlInterestRateIndexValueDate(Index1M,$H3160)</f>
        <v>61466</v>
      </c>
      <c r="J3160" s="52">
        <f>IFERROR(_xll.qlIndexFixing(Index1M,$H3160,TRUE,_xll.ohTrigger(RecalcTrigger,Trigger1M)),NA())</f>
        <v>2.5920607265224049E-2</v>
      </c>
      <c r="K3160" s="52">
        <f>IFERROR(_xll.qlIndexFixing(ONIndex1M,I3160,TRUE,_xll.ohTrigger(RecalcTrigger,Trigger1M)),NA())</f>
        <v>2.5894515620032976E-2</v>
      </c>
      <c r="L3160" s="52">
        <f>IFERROR(_xll.qlIndexFixing(Index3M,H3160,TRUE,_xll.ohTrigger(RecalcTrigger,Trigger3M)),NA())</f>
        <v>2.7124793115560243E-2</v>
      </c>
      <c r="M3160" s="52">
        <f>IFERROR(_xll.qlIndexFixing(ONIndex3M,I3160,TRUE,_xll.ohTrigger(RecalcTrigger,Trigger3M)),NA())</f>
        <v>2.7035269809330131E-2</v>
      </c>
      <c r="N3160" s="52">
        <f>IFERROR(_xll.qlIndexFixing(Index6M,$H3160,TRUE,_xll.ohTrigger(RecalcTrigger,Trigger6M)),NA())</f>
        <v>2.8068810717041551E-2</v>
      </c>
      <c r="O3160" s="52">
        <f>IFERROR(_xll.qlIndexFixing(ONIndex6M,I3160,TRUE,_xll.ohTrigger(RecalcTrigger,Trigger6M)),NA())</f>
        <v>2.7872008376963464E-2</v>
      </c>
      <c r="P3160" s="52">
        <f>IFERROR(_xll.qlIndexFixing(Index1Y,$H3160,TRUE,_xll.ohTrigger(RecalcTrigger,Trigger1Y)),NA())</f>
        <v>2.9489319382862703E-2</v>
      </c>
      <c r="Q3160" s="52">
        <f>IFERROR(_xll.qlIndexFixing(ONIndex1Y,I3160,TRUE,_xll.ohTrigger(RecalcTrigger,Trigger1Y)),NA())</f>
        <v>2.9055841143206251E-2</v>
      </c>
    </row>
    <row r="3161" spans="2:17" x14ac:dyDescent="0.2">
      <c r="B3161" s="46" t="s">
        <v>51</v>
      </c>
      <c r="D3161" s="49">
        <f>_xll.qlCalendarAdvance(LocalCalendar,$D3160,B3161,"f",FALSE)</f>
        <v>61491</v>
      </c>
      <c r="E3161" s="49">
        <f>_xll.qlInterestRateIndexValueDate(IndexON,D3161)</f>
        <v>61491</v>
      </c>
      <c r="F3161" s="52">
        <f>IFERROR(_xll.qlIndexFixing(IndexON,D3161,TRUE,_xll.ohTrigger(RecalcTrigger,TriggerON)),NA())</f>
        <v>2.5437614180416901E-2</v>
      </c>
      <c r="H3161" s="49">
        <f>_xll.qlCalendarAdvance(IborCalendar,$H3160,B3161,"f",FALSE)</f>
        <v>61471</v>
      </c>
      <c r="I3161" s="49">
        <f>_xll.qlInterestRateIndexValueDate(Index1M,$H3161)</f>
        <v>61477</v>
      </c>
      <c r="J3161" s="52">
        <f>IFERROR(_xll.qlIndexFixing(Index1M,$H3161,TRUE,_xll.ohTrigger(RecalcTrigger,Trigger1M)),NA())</f>
        <v>2.5919674817379779E-2</v>
      </c>
      <c r="K3161" s="52">
        <f>IFERROR(_xll.qlIndexFixing(ONIndex1M,I3161,TRUE,_xll.ohTrigger(RecalcTrigger,Trigger1M)),NA())</f>
        <v>2.5892653271304411E-2</v>
      </c>
      <c r="L3161" s="52">
        <f>IFERROR(_xll.qlIndexFixing(Index3M,H3161,TRUE,_xll.ohTrigger(RecalcTrigger,Trigger3M)),NA())</f>
        <v>2.7124793115561121E-2</v>
      </c>
      <c r="M3161" s="52">
        <f>IFERROR(_xll.qlIndexFixing(ONIndex3M,I3161,TRUE,_xll.ohTrigger(RecalcTrigger,Trigger3M)),NA())</f>
        <v>2.7033239769513884E-2</v>
      </c>
      <c r="N3161" s="52">
        <f>IFERROR(_xll.qlIndexFixing(Index6M,$H3161,TRUE,_xll.ohTrigger(RecalcTrigger,Trigger6M)),NA())</f>
        <v>2.806658090961622E-2</v>
      </c>
      <c r="O3161" s="52">
        <f>IFERROR(_xll.qlIndexFixing(ONIndex6M,I3161,TRUE,_xll.ohTrigger(RecalcTrigger,Trigger6M)),NA())</f>
        <v>2.7869797822184239E-2</v>
      </c>
      <c r="P3161" s="52">
        <f>IFERROR(_xll.qlIndexFixing(Index1Y,$H3161,TRUE,_xll.ohTrigger(RecalcTrigger,Trigger1Y)),NA())</f>
        <v>2.948579808030078E-2</v>
      </c>
      <c r="Q3161" s="52">
        <f>IFERROR(_xll.qlIndexFixing(ONIndex1Y,I3161,TRUE,_xll.ohTrigger(RecalcTrigger,Trigger1Y)),NA())</f>
        <v>2.9053568502384053E-2</v>
      </c>
    </row>
    <row r="3162" spans="2:17" x14ac:dyDescent="0.2">
      <c r="B3162" s="46" t="s">
        <v>51</v>
      </c>
      <c r="D3162" s="49">
        <f>_xll.qlCalendarAdvance(LocalCalendar,$D3161,B3162,"f",FALSE)</f>
        <v>61498</v>
      </c>
      <c r="E3162" s="49">
        <f>_xll.qlInterestRateIndexValueDate(IndexON,D3162)</f>
        <v>61498</v>
      </c>
      <c r="F3162" s="52">
        <f>IFERROR(_xll.qlIndexFixing(IndexON,D3162,TRUE,_xll.ohTrigger(RecalcTrigger,TriggerON)),NA())</f>
        <v>2.5437614180336965E-2</v>
      </c>
      <c r="H3162" s="49">
        <f>_xll.qlCalendarAdvance(IborCalendar,$H3161,B3162,"f",FALSE)</f>
        <v>61478</v>
      </c>
      <c r="I3162" s="49">
        <f>_xll.qlInterestRateIndexValueDate(Index1M,$H3162)</f>
        <v>61480</v>
      </c>
      <c r="J3162" s="52">
        <f>IFERROR(_xll.qlIndexFixing(Index1M,$H3162,TRUE,_xll.ohTrigger(RecalcTrigger,Trigger1M)),NA())</f>
        <v>2.5921539757794709E-2</v>
      </c>
      <c r="K3162" s="52">
        <f>IFERROR(_xll.qlIndexFixing(ONIndex1M,I3162,TRUE,_xll.ohTrigger(RecalcTrigger,Trigger1M)),NA())</f>
        <v>2.5894515620086267E-2</v>
      </c>
      <c r="L3162" s="52">
        <f>IFERROR(_xll.qlIndexFixing(Index3M,H3162,TRUE,_xll.ohTrigger(RecalcTrigger,Trigger3M)),NA())</f>
        <v>2.7124793115561121E-2</v>
      </c>
      <c r="M3162" s="52">
        <f>IFERROR(_xll.qlIndexFixing(ONIndex3M,I3162,TRUE,_xll.ohTrigger(RecalcTrigger,Trigger3M)),NA())</f>
        <v>2.7035269809356777E-2</v>
      </c>
      <c r="N3162" s="52">
        <f>IFERROR(_xll.qlIndexFixing(Index6M,$H3162,TRUE,_xll.ohTrigger(RecalcTrigger,Trigger6M)),NA())</f>
        <v>2.8068738229507305E-2</v>
      </c>
      <c r="O3162" s="52">
        <f>IFERROR(_xll.qlIndexFixing(ONIndex6M,I3162,TRUE,_xll.ohTrigger(RecalcTrigger,Trigger6M)),NA())</f>
        <v>2.7871934335337301E-2</v>
      </c>
      <c r="P3162" s="52">
        <f>IFERROR(_xll.qlIndexFixing(Index1Y,$H3162,TRUE,_xll.ohTrigger(RecalcTrigger,Trigger1Y)),NA())</f>
        <v>2.9488216946964435E-2</v>
      </c>
      <c r="Q3162" s="52">
        <f>IFERROR(_xll.qlIndexFixing(ONIndex1Y,I3162,TRUE,_xll.ohTrigger(RecalcTrigger,Trigger1Y)),NA())</f>
        <v>2.9055942105484789E-2</v>
      </c>
    </row>
    <row r="3163" spans="2:17" x14ac:dyDescent="0.2">
      <c r="B3163" s="46" t="s">
        <v>51</v>
      </c>
      <c r="D3163" s="49">
        <f>_xll.qlCalendarAdvance(LocalCalendar,$D3162,B3163,"f",FALSE)</f>
        <v>61505</v>
      </c>
      <c r="E3163" s="49">
        <f>_xll.qlInterestRateIndexValueDate(IndexON,D3163)</f>
        <v>61505</v>
      </c>
      <c r="F3163" s="52">
        <f>IFERROR(_xll.qlIndexFixing(IndexON,D3163,TRUE,_xll.ohTrigger(RecalcTrigger,TriggerON)),NA())</f>
        <v>2.5437614180336965E-2</v>
      </c>
      <c r="H3163" s="49">
        <f>_xll.qlCalendarAdvance(IborCalendar,$H3162,B3163,"f",FALSE)</f>
        <v>61485</v>
      </c>
      <c r="I3163" s="49">
        <f>_xll.qlInterestRateIndexValueDate(Index1M,$H3163)</f>
        <v>61487</v>
      </c>
      <c r="J3163" s="52">
        <f>IFERROR(_xll.qlIndexFixing(Index1M,$H3163,TRUE,_xll.ohTrigger(RecalcTrigger,Trigger1M)),NA())</f>
        <v>2.5920607265226627E-2</v>
      </c>
      <c r="K3163" s="52">
        <f>IFERROR(_xll.qlIndexFixing(ONIndex1M,I3163,TRUE,_xll.ohTrigger(RecalcTrigger,Trigger1M)),NA())</f>
        <v>2.5895446861443627E-2</v>
      </c>
      <c r="L3163" s="52">
        <f>IFERROR(_xll.qlIndexFixing(Index3M,H3163,TRUE,_xll.ohTrigger(RecalcTrigger,Trigger3M)),NA())</f>
        <v>2.7127852006066388E-2</v>
      </c>
      <c r="M3163" s="52">
        <f>IFERROR(_xll.qlIndexFixing(ONIndex3M,I3163,TRUE,_xll.ohTrigger(RecalcTrigger,Trigger3M)),NA())</f>
        <v>2.7036284905497254E-2</v>
      </c>
      <c r="N3163" s="52">
        <f>IFERROR(_xll.qlIndexFixing(Index6M,$H3163,TRUE,_xll.ohTrigger(RecalcTrigger,Trigger6M)),NA())</f>
        <v>2.8068702136011547E-2</v>
      </c>
      <c r="O3163" s="52">
        <f>IFERROR(_xll.qlIndexFixing(ONIndex6M,I3163,TRUE,_xll.ohTrigger(RecalcTrigger,Trigger6M)),NA())</f>
        <v>2.7872973725524552E-2</v>
      </c>
      <c r="P3163" s="52">
        <f>IFERROR(_xll.qlIndexFixing(Index1Y,$H3163,TRUE,_xll.ohTrigger(RecalcTrigger,Trigger1Y)),NA())</f>
        <v>2.9489464295712683E-2</v>
      </c>
      <c r="Q3163" s="52">
        <f>IFERROR(_xll.qlIndexFixing(ONIndex1Y,I3163,TRUE,_xll.ohTrigger(RecalcTrigger,Trigger1Y)),NA())</f>
        <v>2.9057168477581996E-2</v>
      </c>
    </row>
    <row r="3164" spans="2:17" x14ac:dyDescent="0.2">
      <c r="B3164" s="46" t="s">
        <v>51</v>
      </c>
      <c r="D3164" s="49">
        <f>_xll.qlCalendarAdvance(LocalCalendar,$D3163,B3164,"f",FALSE)</f>
        <v>61512</v>
      </c>
      <c r="E3164" s="49">
        <f>_xll.qlInterestRateIndexValueDate(IndexON,D3164)</f>
        <v>61512</v>
      </c>
      <c r="F3164" s="52">
        <f>IFERROR(_xll.qlIndexFixing(IndexON,D3164,TRUE,_xll.ohTrigger(RecalcTrigger,TriggerON)),NA())</f>
        <v>2.5437614180416901E-2</v>
      </c>
      <c r="H3164" s="49">
        <f>_xll.qlCalendarAdvance(IborCalendar,$H3163,B3164,"f",FALSE)</f>
        <v>61492</v>
      </c>
      <c r="I3164" s="49">
        <f>_xll.qlInterestRateIndexValueDate(Index1M,$H3164)</f>
        <v>61494</v>
      </c>
      <c r="J3164" s="52">
        <f>IFERROR(_xll.qlIndexFixing(Index1M,$H3164,TRUE,_xll.ohTrigger(RecalcTrigger,Trigger1M)),NA())</f>
        <v>2.5920607265226627E-2</v>
      </c>
      <c r="K3164" s="52">
        <f>IFERROR(_xll.qlIndexFixing(ONIndex1M,I3164,TRUE,_xll.ohTrigger(RecalcTrigger,Trigger1M)),NA())</f>
        <v>2.5894515620059622E-2</v>
      </c>
      <c r="L3164" s="52">
        <f>IFERROR(_xll.qlIndexFixing(Index3M,H3164,TRUE,_xll.ohTrigger(RecalcTrigger,Trigger3M)),NA())</f>
        <v>2.7127852006065538E-2</v>
      </c>
      <c r="M3164" s="52">
        <f>IFERROR(_xll.qlIndexFixing(ONIndex3M,I3164,TRUE,_xll.ohTrigger(RecalcTrigger,Trigger3M)),NA())</f>
        <v>2.7035269809330131E-2</v>
      </c>
      <c r="N3164" s="52">
        <f>IFERROR(_xll.qlIndexFixing(Index6M,$H3164,TRUE,_xll.ohTrigger(RecalcTrigger,Trigger6M)),NA())</f>
        <v>2.8069752647726105E-2</v>
      </c>
      <c r="O3164" s="52">
        <f>IFERROR(_xll.qlIndexFixing(ONIndex6M,I3164,TRUE,_xll.ohTrigger(RecalcTrigger,Trigger6M)),NA())</f>
        <v>2.7871860688755135E-2</v>
      </c>
      <c r="P3164" s="52">
        <f>IFERROR(_xll.qlIndexFixing(Index1Y,$H3164,TRUE,_xll.ohTrigger(RecalcTrigger,Trigger1Y)),NA())</f>
        <v>2.948831315143052E-2</v>
      </c>
      <c r="Q3164" s="52">
        <f>IFERROR(_xll.qlIndexFixing(ONIndex1Y,I3164,TRUE,_xll.ohTrigger(RecalcTrigger,Trigger1Y)),NA())</f>
        <v>2.9056042528914361E-2</v>
      </c>
    </row>
    <row r="3165" spans="2:17" x14ac:dyDescent="0.2">
      <c r="B3165" s="46" t="s">
        <v>51</v>
      </c>
      <c r="D3165" s="49">
        <f>_xll.qlCalendarAdvance(LocalCalendar,$D3164,B3165,"f",FALSE)</f>
        <v>61519</v>
      </c>
      <c r="E3165" s="49">
        <f>_xll.qlInterestRateIndexValueDate(IndexON,D3165)</f>
        <v>61519</v>
      </c>
      <c r="F3165" s="52">
        <f>IFERROR(_xll.qlIndexFixing(IndexON,D3165,TRUE,_xll.ohTrigger(RecalcTrigger,TriggerON)),NA())</f>
        <v>2.5437614180336965E-2</v>
      </c>
      <c r="H3165" s="49">
        <f>_xll.qlCalendarAdvance(IborCalendar,$H3164,B3165,"f",FALSE)</f>
        <v>61499</v>
      </c>
      <c r="I3165" s="49">
        <f>_xll.qlInterestRateIndexValueDate(Index1M,$H3165)</f>
        <v>61501</v>
      </c>
      <c r="J3165" s="52">
        <f>IFERROR(_xll.qlIndexFixing(Index1M,$H3165,TRUE,_xll.ohTrigger(RecalcTrigger,Trigger1M)),NA())</f>
        <v>2.5920607265226627E-2</v>
      </c>
      <c r="K3165" s="52">
        <f>IFERROR(_xll.qlIndexFixing(ONIndex1M,I3165,TRUE,_xll.ohTrigger(RecalcTrigger,Trigger1M)),NA())</f>
        <v>2.5894515620086267E-2</v>
      </c>
      <c r="L3165" s="52">
        <f>IFERROR(_xll.qlIndexFixing(Index3M,H3165,TRUE,_xll.ohTrigger(RecalcTrigger,Trigger3M)),NA())</f>
        <v>2.7127852006066388E-2</v>
      </c>
      <c r="M3165" s="52">
        <f>IFERROR(_xll.qlIndexFixing(ONIndex3M,I3165,TRUE,_xll.ohTrigger(RecalcTrigger,Trigger3M)),NA())</f>
        <v>2.7035269809356777E-2</v>
      </c>
      <c r="N3165" s="52">
        <f>IFERROR(_xll.qlIndexFixing(Index6M,$H3165,TRUE,_xll.ohTrigger(RecalcTrigger,Trigger6M)),NA())</f>
        <v>2.8068630249561886E-2</v>
      </c>
      <c r="O3165" s="52">
        <f>IFERROR(_xll.qlIndexFixing(ONIndex6M,I3165,TRUE,_xll.ohTrigger(RecalcTrigger,Trigger6M)),NA())</f>
        <v>2.7871824013638857E-2</v>
      </c>
      <c r="P3165" s="52">
        <f>IFERROR(_xll.qlIndexFixing(Index1Y,$H3165,TRUE,_xll.ohTrigger(RecalcTrigger,Trigger1Y)),NA())</f>
        <v>2.9488361045603508E-2</v>
      </c>
      <c r="Q3165" s="52">
        <f>IFERROR(_xll.qlIndexFixing(ONIndex1Y,I3165,TRUE,_xll.ohTrigger(RecalcTrigger,Trigger1Y)),NA())</f>
        <v>2.9056092538617406E-2</v>
      </c>
    </row>
    <row r="3166" spans="2:17" x14ac:dyDescent="0.2">
      <c r="B3166" s="46" t="s">
        <v>51</v>
      </c>
      <c r="D3166" s="49">
        <f>_xll.qlCalendarAdvance(LocalCalendar,$D3165,B3166,"f",FALSE)</f>
        <v>61526</v>
      </c>
      <c r="E3166" s="49">
        <f>_xll.qlInterestRateIndexValueDate(IndexON,D3166)</f>
        <v>61526</v>
      </c>
      <c r="F3166" s="52">
        <f>IFERROR(_xll.qlIndexFixing(IndexON,D3166,TRUE,_xll.ohTrigger(RecalcTrigger,TriggerON)),NA())</f>
        <v>2.5437614180336965E-2</v>
      </c>
      <c r="H3166" s="49">
        <f>_xll.qlCalendarAdvance(IborCalendar,$H3165,B3166,"f",FALSE)</f>
        <v>61506</v>
      </c>
      <c r="I3166" s="49">
        <f>_xll.qlInterestRateIndexValueDate(Index1M,$H3166)</f>
        <v>61508</v>
      </c>
      <c r="J3166" s="52">
        <f>IFERROR(_xll.qlIndexFixing(Index1M,$H3166,TRUE,_xll.ohTrigger(RecalcTrigger,Trigger1M)),NA())</f>
        <v>2.5920607265226627E-2</v>
      </c>
      <c r="K3166" s="52">
        <f>IFERROR(_xll.qlIndexFixing(ONIndex1M,I3166,TRUE,_xll.ohTrigger(RecalcTrigger,Trigger1M)),NA())</f>
        <v>2.5895446861443627E-2</v>
      </c>
      <c r="L3166" s="52">
        <f>IFERROR(_xll.qlIndexFixing(Index3M,H3166,TRUE,_xll.ohTrigger(RecalcTrigger,Trigger3M)),NA())</f>
        <v>2.7128871738382375E-2</v>
      </c>
      <c r="M3166" s="52">
        <f>IFERROR(_xll.qlIndexFixing(ONIndex3M,I3166,TRUE,_xll.ohTrigger(RecalcTrigger,Trigger3M)),NA())</f>
        <v>2.7036284905497254E-2</v>
      </c>
      <c r="N3166" s="52">
        <f>IFERROR(_xll.qlIndexFixing(Index6M,$H3166,TRUE,_xll.ohTrigger(RecalcTrigger,Trigger6M)),NA())</f>
        <v>2.8068594456608854E-2</v>
      </c>
      <c r="O3166" s="52">
        <f>IFERROR(_xll.qlIndexFixing(ONIndex6M,I3166,TRUE,_xll.ohTrigger(RecalcTrigger,Trigger6M)),NA())</f>
        <v>2.7872863712845586E-2</v>
      </c>
      <c r="P3166" s="52">
        <f>IFERROR(_xll.qlIndexFixing(Index1Y,$H3166,TRUE,_xll.ohTrigger(RecalcTrigger,Trigger1Y)),NA())</f>
        <v>2.9489607960103068E-2</v>
      </c>
      <c r="Q3166" s="52">
        <f>IFERROR(_xll.qlIndexFixing(ONIndex1Y,I3166,TRUE,_xll.ohTrigger(RecalcTrigger,Trigger1Y)),NA())</f>
        <v>2.905731848990456E-2</v>
      </c>
    </row>
    <row r="3167" spans="2:17" x14ac:dyDescent="0.2">
      <c r="B3167" s="46" t="s">
        <v>51</v>
      </c>
      <c r="D3167" s="49">
        <f>_xll.qlCalendarAdvance(LocalCalendar,$D3166,B3167,"f",FALSE)</f>
        <v>61533</v>
      </c>
      <c r="E3167" s="49">
        <f>_xll.qlInterestRateIndexValueDate(IndexON,D3167)</f>
        <v>61533</v>
      </c>
      <c r="F3167" s="52">
        <f>IFERROR(_xll.qlIndexFixing(IndexON,D3167,TRUE,_xll.ohTrigger(RecalcTrigger,TriggerON)),NA())</f>
        <v>2.5437614180336965E-2</v>
      </c>
      <c r="H3167" s="49">
        <f>_xll.qlCalendarAdvance(IborCalendar,$H3166,B3167,"f",FALSE)</f>
        <v>61513</v>
      </c>
      <c r="I3167" s="49">
        <f>_xll.qlInterestRateIndexValueDate(Index1M,$H3167)</f>
        <v>61515</v>
      </c>
      <c r="J3167" s="52">
        <f>IFERROR(_xll.qlIndexFixing(Index1M,$H3167,TRUE,_xll.ohTrigger(RecalcTrigger,Trigger1M)),NA())</f>
        <v>2.5920607265226627E-2</v>
      </c>
      <c r="K3167" s="52">
        <f>IFERROR(_xll.qlIndexFixing(ONIndex1M,I3167,TRUE,_xll.ohTrigger(RecalcTrigger,Trigger1M)),NA())</f>
        <v>2.5894515620086267E-2</v>
      </c>
      <c r="L3167" s="52">
        <f>IFERROR(_xll.qlIndexFixing(Index3M,H3167,TRUE,_xll.ohTrigger(RecalcTrigger,Trigger3M)),NA())</f>
        <v>2.7128871738382375E-2</v>
      </c>
      <c r="M3167" s="52">
        <f>IFERROR(_xll.qlIndexFixing(ONIndex3M,I3167,TRUE,_xll.ohTrigger(RecalcTrigger,Trigger3M)),NA())</f>
        <v>2.7035269809330131E-2</v>
      </c>
      <c r="N3167" s="52">
        <f>IFERROR(_xll.qlIndexFixing(Index6M,$H3167,TRUE,_xll.ohTrigger(RecalcTrigger,Trigger6M)),NA())</f>
        <v>2.8068558763836873E-2</v>
      </c>
      <c r="O3167" s="52">
        <f>IFERROR(_xll.qlIndexFixing(ONIndex6M,I3167,TRUE,_xll.ohTrigger(RecalcTrigger,Trigger6M)),NA())</f>
        <v>2.787175095978256E-2</v>
      </c>
      <c r="P3167" s="52">
        <f>IFERROR(_xll.qlIndexFixing(Index1Y,$H3167,TRUE,_xll.ohTrigger(RecalcTrigger,Trigger1Y)),NA())</f>
        <v>2.9488456417830246E-2</v>
      </c>
      <c r="Q3167" s="52">
        <f>IFERROR(_xll.qlIndexFixing(ONIndex1Y,I3167,TRUE,_xll.ohTrigger(RecalcTrigger,Trigger1Y)),NA())</f>
        <v>2.905619215392008E-2</v>
      </c>
    </row>
    <row r="3168" spans="2:17" x14ac:dyDescent="0.2">
      <c r="B3168" s="46" t="s">
        <v>51</v>
      </c>
      <c r="D3168" s="49">
        <f>_xll.qlCalendarAdvance(LocalCalendar,$D3167,B3168,"f",FALSE)</f>
        <v>61540</v>
      </c>
      <c r="E3168" s="49">
        <f>_xll.qlInterestRateIndexValueDate(IndexON,D3168)</f>
        <v>61540</v>
      </c>
      <c r="F3168" s="52">
        <f>IFERROR(_xll.qlIndexFixing(IndexON,D3168,TRUE,_xll.ohTrigger(RecalcTrigger,TriggerON)),NA())</f>
        <v>2.5437614180336965E-2</v>
      </c>
      <c r="H3168" s="49">
        <f>_xll.qlCalendarAdvance(IborCalendar,$H3167,B3168,"f",FALSE)</f>
        <v>61520</v>
      </c>
      <c r="I3168" s="49">
        <f>_xll.qlInterestRateIndexValueDate(Index1M,$H3168)</f>
        <v>61522</v>
      </c>
      <c r="J3168" s="52">
        <f>IFERROR(_xll.qlIndexFixing(Index1M,$H3168,TRUE,_xll.ohTrigger(RecalcTrigger,Trigger1M)),NA())</f>
        <v>2.5920607265226627E-2</v>
      </c>
      <c r="K3168" s="52">
        <f>IFERROR(_xll.qlIndexFixing(ONIndex1M,I3168,TRUE,_xll.ohTrigger(RecalcTrigger,Trigger1M)),NA())</f>
        <v>2.5894515620086267E-2</v>
      </c>
      <c r="L3168" s="52">
        <f>IFERROR(_xll.qlIndexFixing(Index3M,H3168,TRUE,_xll.ohTrigger(RecalcTrigger,Trigger3M)),NA())</f>
        <v>2.7127852006065538E-2</v>
      </c>
      <c r="M3168" s="52">
        <f>IFERROR(_xll.qlIndexFixing(ONIndex3M,I3168,TRUE,_xll.ohTrigger(RecalcTrigger,Trigger3M)),NA())</f>
        <v>2.7035269809330131E-2</v>
      </c>
      <c r="N3168" s="52">
        <f>IFERROR(_xll.qlIndexFixing(Index6M,$H3168,TRUE,_xll.ohTrigger(RecalcTrigger,Trigger6M)),NA())</f>
        <v>2.8068523171245079E-2</v>
      </c>
      <c r="O3168" s="52">
        <f>IFERROR(_xll.qlIndexFixing(ONIndex6M,I3168,TRUE,_xll.ohTrigger(RecalcTrigger,Trigger6M)),NA())</f>
        <v>2.7871714580989249E-2</v>
      </c>
      <c r="P3168" s="52">
        <f>IFERROR(_xll.qlIndexFixing(Index1Y,$H3168,TRUE,_xll.ohTrigger(RecalcTrigger,Trigger1Y)),NA())</f>
        <v>2.9488503895883342E-2</v>
      </c>
      <c r="Q3168" s="52">
        <f>IFERROR(_xll.qlIndexFixing(ONIndex1Y,I3168,TRUE,_xll.ohTrigger(RecalcTrigger,Trigger1Y)),NA())</f>
        <v>2.9056241759546353E-2</v>
      </c>
    </row>
    <row r="3169" spans="2:17" x14ac:dyDescent="0.2">
      <c r="B3169" s="46" t="s">
        <v>51</v>
      </c>
      <c r="D3169" s="49">
        <f>_xll.qlCalendarAdvance(LocalCalendar,$D3168,B3169,"f",FALSE)</f>
        <v>61547</v>
      </c>
      <c r="E3169" s="49">
        <f>_xll.qlInterestRateIndexValueDate(IndexON,D3169)</f>
        <v>61547</v>
      </c>
      <c r="F3169" s="52">
        <f>IFERROR(_xll.qlIndexFixing(IndexON,D3169,TRUE,_xll.ohTrigger(RecalcTrigger,TriggerON)),NA())</f>
        <v>2.5438512891802212E-2</v>
      </c>
      <c r="H3169" s="49">
        <f>_xll.qlCalendarAdvance(IborCalendar,$H3168,B3169,"f",FALSE)</f>
        <v>61527</v>
      </c>
      <c r="I3169" s="49">
        <f>_xll.qlInterestRateIndexValueDate(Index1M,$H3169)</f>
        <v>61529</v>
      </c>
      <c r="J3169" s="52">
        <f>IFERROR(_xll.qlIndexFixing(Index1M,$H3169,TRUE,_xll.ohTrigger(RecalcTrigger,Trigger1M)),NA())</f>
        <v>2.5920607265226627E-2</v>
      </c>
      <c r="K3169" s="52">
        <f>IFERROR(_xll.qlIndexFixing(ONIndex1M,I3169,TRUE,_xll.ohTrigger(RecalcTrigger,Trigger1M)),NA())</f>
        <v>2.5894515620086267E-2</v>
      </c>
      <c r="L3169" s="52">
        <f>IFERROR(_xll.qlIndexFixing(Index3M,H3169,TRUE,_xll.ohTrigger(RecalcTrigger,Trigger3M)),NA())</f>
        <v>2.7127852006065538E-2</v>
      </c>
      <c r="M3169" s="52">
        <f>IFERROR(_xll.qlIndexFixing(ONIndex3M,I3169,TRUE,_xll.ohTrigger(RecalcTrigger,Trigger3M)),NA())</f>
        <v>2.7035269809330131E-2</v>
      </c>
      <c r="N3169" s="52">
        <f>IFERROR(_xll.qlIndexFixing(Index6M,$H3169,TRUE,_xll.ohTrigger(RecalcTrigger,Trigger6M)),NA())</f>
        <v>2.8068487678834339E-2</v>
      </c>
      <c r="O3169" s="52">
        <f>IFERROR(_xll.qlIndexFixing(ONIndex6M,I3169,TRUE,_xll.ohTrigger(RecalcTrigger,Trigger6M)),NA())</f>
        <v>2.7871678300996905E-2</v>
      </c>
      <c r="P3169" s="52">
        <f>IFERROR(_xll.qlIndexFixing(Index1Y,$H3169,TRUE,_xll.ohTrigger(RecalcTrigger,Trigger1Y)),NA())</f>
        <v>2.9488551235230389E-2</v>
      </c>
      <c r="Q3169" s="52">
        <f>IFERROR(_xll.qlIndexFixing(ONIndex1Y,I3169,TRUE,_xll.ohTrigger(RecalcTrigger,Trigger1Y)),NA())</f>
        <v>2.9056291230480369E-2</v>
      </c>
    </row>
    <row r="3170" spans="2:17" x14ac:dyDescent="0.2">
      <c r="B3170" s="46" t="s">
        <v>51</v>
      </c>
      <c r="D3170" s="49">
        <f>_xll.qlCalendarAdvance(LocalCalendar,$D3169,B3170,"f",FALSE)</f>
        <v>61554</v>
      </c>
      <c r="E3170" s="49">
        <f>_xll.qlInterestRateIndexValueDate(IndexON,D3170)</f>
        <v>61554</v>
      </c>
      <c r="F3170" s="52">
        <f>IFERROR(_xll.qlIndexFixing(IndexON,D3170,TRUE,_xll.ohTrigger(RecalcTrigger,TriggerON)),NA())</f>
        <v>2.5437614180336965E-2</v>
      </c>
      <c r="H3170" s="49">
        <f>_xll.qlCalendarAdvance(IborCalendar,$H3169,B3170,"f",FALSE)</f>
        <v>61534</v>
      </c>
      <c r="I3170" s="49">
        <f>_xll.qlInterestRateIndexValueDate(Index1M,$H3170)</f>
        <v>61536</v>
      </c>
      <c r="J3170" s="52">
        <f>IFERROR(_xll.qlIndexFixing(Index1M,$H3170,TRUE,_xll.ohTrigger(RecalcTrigger,Trigger1M)),NA())</f>
        <v>2.5920607265226627E-2</v>
      </c>
      <c r="K3170" s="52">
        <f>IFERROR(_xll.qlIndexFixing(ONIndex1M,I3170,TRUE,_xll.ohTrigger(RecalcTrigger,Trigger1M)),NA())</f>
        <v>2.5894515620059622E-2</v>
      </c>
      <c r="L3170" s="52">
        <f>IFERROR(_xll.qlIndexFixing(Index3M,H3170,TRUE,_xll.ohTrigger(RecalcTrigger,Trigger3M)),NA())</f>
        <v>2.7127852006066388E-2</v>
      </c>
      <c r="M3170" s="52">
        <f>IFERROR(_xll.qlIndexFixing(ONIndex3M,I3170,TRUE,_xll.ohTrigger(RecalcTrigger,Trigger3M)),NA())</f>
        <v>2.7035269809356777E-2</v>
      </c>
      <c r="N3170" s="52">
        <f>IFERROR(_xll.qlIndexFixing(Index6M,$H3170,TRUE,_xll.ohTrigger(RecalcTrigger,Trigger6M)),NA())</f>
        <v>2.806845228660422E-2</v>
      </c>
      <c r="O3170" s="52">
        <f>IFERROR(_xll.qlIndexFixing(ONIndex6M,I3170,TRUE,_xll.ohTrigger(RecalcTrigger,Trigger6M)),NA())</f>
        <v>2.7871642119778883E-2</v>
      </c>
      <c r="P3170" s="52">
        <f>IFERROR(_xll.qlIndexFixing(Index1Y,$H3170,TRUE,_xll.ohTrigger(RecalcTrigger,Trigger1Y)),NA())</f>
        <v>2.9488598435870296E-2</v>
      </c>
      <c r="Q3170" s="52">
        <f>IFERROR(_xll.qlIndexFixing(ONIndex1Y,I3170,TRUE,_xll.ohTrigger(RecalcTrigger,Trigger1Y)),NA())</f>
        <v>2.9056340566695482E-2</v>
      </c>
    </row>
    <row r="3171" spans="2:17" x14ac:dyDescent="0.2">
      <c r="B3171" s="46" t="s">
        <v>51</v>
      </c>
      <c r="D3171" s="49">
        <f>_xll.qlCalendarAdvance(LocalCalendar,$D3170,B3171,"f",FALSE)</f>
        <v>61561</v>
      </c>
      <c r="E3171" s="49">
        <f>_xll.qlInterestRateIndexValueDate(IndexON,D3171)</f>
        <v>61561</v>
      </c>
      <c r="F3171" s="52">
        <f>IFERROR(_xll.qlIndexFixing(IndexON,D3171,TRUE,_xll.ohTrigger(RecalcTrigger,TriggerON)),NA())</f>
        <v>2.5437614180416901E-2</v>
      </c>
      <c r="H3171" s="49">
        <f>_xll.qlCalendarAdvance(IborCalendar,$H3170,B3171,"f",FALSE)</f>
        <v>61541</v>
      </c>
      <c r="I3171" s="49">
        <f>_xll.qlInterestRateIndexValueDate(Index1M,$H3171)</f>
        <v>61543</v>
      </c>
      <c r="J3171" s="52">
        <f>IFERROR(_xll.qlIndexFixing(Index1M,$H3171,TRUE,_xll.ohTrigger(RecalcTrigger,Trigger1M)),NA())</f>
        <v>2.5921539757792211E-2</v>
      </c>
      <c r="K3171" s="52">
        <f>IFERROR(_xll.qlIndexFixing(ONIndex1M,I3171,TRUE,_xll.ohTrigger(RecalcTrigger,Trigger1M)),NA())</f>
        <v>2.5894515620032976E-2</v>
      </c>
      <c r="L3171" s="52">
        <f>IFERROR(_xll.qlIndexFixing(Index3M,H3171,TRUE,_xll.ohTrigger(RecalcTrigger,Trigger3M)),NA())</f>
        <v>2.7124793115560243E-2</v>
      </c>
      <c r="M3171" s="52">
        <f>IFERROR(_xll.qlIndexFixing(ONIndex3M,I3171,TRUE,_xll.ohTrigger(RecalcTrigger,Trigger3M)),NA())</f>
        <v>2.7035269809330131E-2</v>
      </c>
      <c r="N3171" s="52">
        <f>IFERROR(_xll.qlIndexFixing(Index6M,$H3171,TRUE,_xll.ohTrigger(RecalcTrigger,Trigger6M)),NA())</f>
        <v>2.8068416994555586E-2</v>
      </c>
      <c r="O3171" s="52">
        <f>IFERROR(_xll.qlIndexFixing(ONIndex6M,I3171,TRUE,_xll.ohTrigger(RecalcTrigger,Trigger6M)),NA())</f>
        <v>2.7871606037335184E-2</v>
      </c>
      <c r="P3171" s="52">
        <f>IFERROR(_xll.qlIndexFixing(Index1Y,$H3171,TRUE,_xll.ohTrigger(RecalcTrigger,Trigger1Y)),NA())</f>
        <v>2.9485048496503186E-2</v>
      </c>
      <c r="Q3171" s="52">
        <f>IFERROR(_xll.qlIndexFixing(ONIndex1Y,I3171,TRUE,_xll.ohTrigger(RecalcTrigger,Trigger1Y)),NA())</f>
        <v>2.9056389768218338E-2</v>
      </c>
    </row>
    <row r="3172" spans="2:17" x14ac:dyDescent="0.2">
      <c r="B3172" s="46" t="s">
        <v>51</v>
      </c>
      <c r="D3172" s="49">
        <f>_xll.qlCalendarAdvance(LocalCalendar,$D3171,B3172,"f",FALSE)</f>
        <v>61568</v>
      </c>
      <c r="E3172" s="49">
        <f>_xll.qlInterestRateIndexValueDate(IndexON,D3172)</f>
        <v>61568</v>
      </c>
      <c r="F3172" s="52">
        <f>IFERROR(_xll.qlIndexFixing(IndexON,D3172,TRUE,_xll.ohTrigger(RecalcTrigger,TriggerON)),NA())</f>
        <v>2.5437614180336965E-2</v>
      </c>
      <c r="H3172" s="49">
        <f>_xll.qlCalendarAdvance(IborCalendar,$H3171,B3172,"f",FALSE)</f>
        <v>61548</v>
      </c>
      <c r="I3172" s="49">
        <f>_xll.qlInterestRateIndexValueDate(Index1M,$H3172)</f>
        <v>61550</v>
      </c>
      <c r="J3172" s="52">
        <f>IFERROR(_xll.qlIndexFixing(Index1M,$H3172,TRUE,_xll.ohTrigger(RecalcTrigger,Trigger1M)),NA())</f>
        <v>2.5920607265226627E-2</v>
      </c>
      <c r="K3172" s="52">
        <f>IFERROR(_xll.qlIndexFixing(ONIndex1M,I3172,TRUE,_xll.ohTrigger(RecalcTrigger,Trigger1M)),NA())</f>
        <v>2.5894515620059622E-2</v>
      </c>
      <c r="L3172" s="52">
        <f>IFERROR(_xll.qlIndexFixing(Index3M,H3172,TRUE,_xll.ohTrigger(RecalcTrigger,Trigger3M)),NA())</f>
        <v>2.7128871738383215E-2</v>
      </c>
      <c r="M3172" s="52">
        <f>IFERROR(_xll.qlIndexFixing(ONIndex3M,I3172,TRUE,_xll.ohTrigger(RecalcTrigger,Trigger3M)),NA())</f>
        <v>2.7035269809356777E-2</v>
      </c>
      <c r="N3172" s="52">
        <f>IFERROR(_xll.qlIndexFixing(Index6M,$H3172,TRUE,_xll.ohTrigger(RecalcTrigger,Trigger6M)),NA())</f>
        <v>2.8068381802686705E-2</v>
      </c>
      <c r="O3172" s="52">
        <f>IFERROR(_xll.qlIndexFixing(ONIndex6M,I3172,TRUE,_xll.ohTrigger(RecalcTrigger,Trigger6M)),NA())</f>
        <v>2.7871570053692452E-2</v>
      </c>
      <c r="P3172" s="52">
        <f>IFERROR(_xll.qlIndexFixing(Index1Y,$H3172,TRUE,_xll.ohTrigger(RecalcTrigger,Trigger1Y)),NA())</f>
        <v>2.9488692421030659E-2</v>
      </c>
      <c r="Q3172" s="52">
        <f>IFERROR(_xll.qlIndexFixing(ONIndex1Y,I3172,TRUE,_xll.ohTrigger(RecalcTrigger,Trigger1Y)),NA())</f>
        <v>2.9056438835075582E-2</v>
      </c>
    </row>
    <row r="3173" spans="2:17" x14ac:dyDescent="0.2">
      <c r="B3173" s="46" t="s">
        <v>51</v>
      </c>
      <c r="D3173" s="49">
        <f>_xll.qlCalendarAdvance(LocalCalendar,$D3172,B3173,"f",FALSE)</f>
        <v>61575</v>
      </c>
      <c r="E3173" s="49">
        <f>_xll.qlInterestRateIndexValueDate(IndexON,D3173)</f>
        <v>61575</v>
      </c>
      <c r="F3173" s="52">
        <f>IFERROR(_xll.qlIndexFixing(IndexON,D3173,TRUE,_xll.ohTrigger(RecalcTrigger,TriggerON)),NA())</f>
        <v>2.5437614180336965E-2</v>
      </c>
      <c r="H3173" s="49">
        <f>_xll.qlCalendarAdvance(IborCalendar,$H3172,B3173,"f",FALSE)</f>
        <v>61555</v>
      </c>
      <c r="I3173" s="49">
        <f>_xll.qlInterestRateIndexValueDate(Index1M,$H3173)</f>
        <v>61557</v>
      </c>
      <c r="J3173" s="52">
        <f>IFERROR(_xll.qlIndexFixing(Index1M,$H3173,TRUE,_xll.ohTrigger(RecalcTrigger,Trigger1M)),NA())</f>
        <v>2.5920607265226627E-2</v>
      </c>
      <c r="K3173" s="52">
        <f>IFERROR(_xll.qlIndexFixing(ONIndex1M,I3173,TRUE,_xll.ohTrigger(RecalcTrigger,Trigger1M)),NA())</f>
        <v>2.5894515620086267E-2</v>
      </c>
      <c r="L3173" s="52">
        <f>IFERROR(_xll.qlIndexFixing(Index3M,H3173,TRUE,_xll.ohTrigger(RecalcTrigger,Trigger3M)),NA())</f>
        <v>2.7127852006066388E-2</v>
      </c>
      <c r="M3173" s="52">
        <f>IFERROR(_xll.qlIndexFixing(ONIndex3M,I3173,TRUE,_xll.ohTrigger(RecalcTrigger,Trigger3M)),NA())</f>
        <v>2.7035269809356777E-2</v>
      </c>
      <c r="N3173" s="52">
        <f>IFERROR(_xll.qlIndexFixing(Index6M,$H3173,TRUE,_xll.ohTrigger(RecalcTrigger,Trigger6M)),NA())</f>
        <v>2.8068346710999312E-2</v>
      </c>
      <c r="O3173" s="52">
        <f>IFERROR(_xll.qlIndexFixing(ONIndex6M,I3173,TRUE,_xll.ohTrigger(RecalcTrigger,Trigger6M)),NA())</f>
        <v>2.7871534168824041E-2</v>
      </c>
      <c r="P3173" s="52">
        <f>IFERROR(_xll.qlIndexFixing(Index1Y,$H3173,TRUE,_xll.ohTrigger(RecalcTrigger,Trigger1Y)),NA())</f>
        <v>2.9488739205550896E-2</v>
      </c>
      <c r="Q3173" s="52">
        <f>IFERROR(_xll.qlIndexFixing(ONIndex1Y,I3173,TRUE,_xll.ohTrigger(RecalcTrigger,Trigger1Y)),NA())</f>
        <v>2.9056487767240569E-2</v>
      </c>
    </row>
    <row r="3174" spans="2:17" x14ac:dyDescent="0.2">
      <c r="B3174" s="46" t="s">
        <v>51</v>
      </c>
      <c r="D3174" s="49">
        <f>_xll.qlCalendarAdvance(LocalCalendar,$D3173,B3174,"f",FALSE)</f>
        <v>61582</v>
      </c>
      <c r="E3174" s="49">
        <f>_xll.qlInterestRateIndexValueDate(IndexON,D3174)</f>
        <v>61582</v>
      </c>
      <c r="F3174" s="52">
        <f>IFERROR(_xll.qlIndexFixing(IndexON,D3174,TRUE,_xll.ohTrigger(RecalcTrigger,TriggerON)),NA())</f>
        <v>2.5437614180336965E-2</v>
      </c>
      <c r="H3174" s="49">
        <f>_xll.qlCalendarAdvance(IborCalendar,$H3173,B3174,"f",FALSE)</f>
        <v>61562</v>
      </c>
      <c r="I3174" s="49">
        <f>_xll.qlInterestRateIndexValueDate(Index1M,$H3174)</f>
        <v>61564</v>
      </c>
      <c r="J3174" s="52">
        <f>IFERROR(_xll.qlIndexFixing(Index1M,$H3174,TRUE,_xll.ohTrigger(RecalcTrigger,Trigger1M)),NA())</f>
        <v>2.5920607265226627E-2</v>
      </c>
      <c r="K3174" s="52">
        <f>IFERROR(_xll.qlIndexFixing(ONIndex1M,I3174,TRUE,_xll.ohTrigger(RecalcTrigger,Trigger1M)),NA())</f>
        <v>2.5894515620059622E-2</v>
      </c>
      <c r="L3174" s="52">
        <f>IFERROR(_xll.qlIndexFixing(Index3M,H3174,TRUE,_xll.ohTrigger(RecalcTrigger,Trigger3M)),NA())</f>
        <v>2.7127852006066388E-2</v>
      </c>
      <c r="M3174" s="52">
        <f>IFERROR(_xll.qlIndexFixing(ONIndex3M,I3174,TRUE,_xll.ohTrigger(RecalcTrigger,Trigger3M)),NA())</f>
        <v>2.7035269809356777E-2</v>
      </c>
      <c r="N3174" s="52">
        <f>IFERROR(_xll.qlIndexFixing(Index6M,$H3174,TRUE,_xll.ohTrigger(RecalcTrigger,Trigger6M)),NA())</f>
        <v>2.8069398268648623E-2</v>
      </c>
      <c r="O3174" s="52">
        <f>IFERROR(_xll.qlIndexFixing(ONIndex6M,I3174,TRUE,_xll.ohTrigger(RecalcTrigger,Trigger6M)),NA())</f>
        <v>2.7871498382729953E-2</v>
      </c>
      <c r="P3174" s="52">
        <f>IFERROR(_xll.qlIndexFixing(Index1Y,$H3174,TRUE,_xll.ohTrigger(RecalcTrigger,Trigger1Y)),NA())</f>
        <v>2.9488785851364645E-2</v>
      </c>
      <c r="Q3174" s="52">
        <f>IFERROR(_xll.qlIndexFixing(ONIndex1Y,I3174,TRUE,_xll.ohTrigger(RecalcTrigger,Trigger1Y)),NA())</f>
        <v>2.9056536564713298E-2</v>
      </c>
    </row>
    <row r="3175" spans="2:17" x14ac:dyDescent="0.2">
      <c r="B3175" s="46" t="s">
        <v>51</v>
      </c>
      <c r="D3175" s="49">
        <f>_xll.qlCalendarAdvance(LocalCalendar,$D3174,B3175,"f",FALSE)</f>
        <v>61589</v>
      </c>
      <c r="E3175" s="49">
        <f>_xll.qlInterestRateIndexValueDate(IndexON,D3175)</f>
        <v>61589</v>
      </c>
      <c r="F3175" s="52">
        <f>IFERROR(_xll.qlIndexFixing(IndexON,D3175,TRUE,_xll.ohTrigger(RecalcTrigger,TriggerON)),NA())</f>
        <v>2.5437614180336965E-2</v>
      </c>
      <c r="H3175" s="49">
        <f>_xll.qlCalendarAdvance(IborCalendar,$H3174,B3175,"f",FALSE)</f>
        <v>61569</v>
      </c>
      <c r="I3175" s="49">
        <f>_xll.qlInterestRateIndexValueDate(Index1M,$H3175)</f>
        <v>61571</v>
      </c>
      <c r="J3175" s="52">
        <f>IFERROR(_xll.qlIndexFixing(Index1M,$H3175,TRUE,_xll.ohTrigger(RecalcTrigger,Trigger1M)),NA())</f>
        <v>2.5921539757792211E-2</v>
      </c>
      <c r="K3175" s="52">
        <f>IFERROR(_xll.qlIndexFixing(ONIndex1M,I3175,TRUE,_xll.ohTrigger(RecalcTrigger,Trigger1M)),NA())</f>
        <v>2.5894515620059622E-2</v>
      </c>
      <c r="L3175" s="52">
        <f>IFERROR(_xll.qlIndexFixing(Index3M,H3175,TRUE,_xll.ohTrigger(RecalcTrigger,Trigger3M)),NA())</f>
        <v>2.7127852006065538E-2</v>
      </c>
      <c r="M3175" s="52">
        <f>IFERROR(_xll.qlIndexFixing(ONIndex3M,I3175,TRUE,_xll.ohTrigger(RecalcTrigger,Trigger3M)),NA())</f>
        <v>2.7035269809330131E-2</v>
      </c>
      <c r="N3175" s="52">
        <f>IFERROR(_xll.qlIndexFixing(Index6M,$H3175,TRUE,_xll.ohTrigger(RecalcTrigger,Trigger6M)),NA())</f>
        <v>2.8068276828166819E-2</v>
      </c>
      <c r="O3175" s="52">
        <f>IFERROR(_xll.qlIndexFixing(ONIndex6M,I3175,TRUE,_xll.ohTrigger(RecalcTrigger,Trigger6M)),NA())</f>
        <v>2.7871462695356897E-2</v>
      </c>
      <c r="P3175" s="52">
        <f>IFERROR(_xll.qlIndexFixing(Index1Y,$H3175,TRUE,_xll.ohTrigger(RecalcTrigger,Trigger1Y)),NA())</f>
        <v>2.9488832358470825E-2</v>
      </c>
      <c r="Q3175" s="52">
        <f>IFERROR(_xll.qlIndexFixing(ONIndex1Y,I3175,TRUE,_xll.ohTrigger(RecalcTrigger,Trigger1Y)),NA())</f>
        <v>2.9056585227413834E-2</v>
      </c>
    </row>
    <row r="3176" spans="2:17" x14ac:dyDescent="0.2">
      <c r="B3176" s="46" t="s">
        <v>51</v>
      </c>
      <c r="D3176" s="49">
        <f>_xll.qlCalendarAdvance(LocalCalendar,$D3175,B3176,"f",FALSE)</f>
        <v>61596</v>
      </c>
      <c r="E3176" s="49">
        <f>_xll.qlInterestRateIndexValueDate(IndexON,D3176)</f>
        <v>61596</v>
      </c>
      <c r="F3176" s="52">
        <f>IFERROR(_xll.qlIndexFixing(IndexON,D3176,TRUE,_xll.ohTrigger(RecalcTrigger,TriggerON)),NA())</f>
        <v>2.5437614180416901E-2</v>
      </c>
      <c r="H3176" s="49">
        <f>_xll.qlCalendarAdvance(IborCalendar,$H3175,B3176,"f",FALSE)</f>
        <v>61576</v>
      </c>
      <c r="I3176" s="49">
        <f>_xll.qlInterestRateIndexValueDate(Index1M,$H3176)</f>
        <v>61578</v>
      </c>
      <c r="J3176" s="52">
        <f>IFERROR(_xll.qlIndexFixing(Index1M,$H3176,TRUE,_xll.ohTrigger(RecalcTrigger,Trigger1M)),NA())</f>
        <v>2.5921539757792211E-2</v>
      </c>
      <c r="K3176" s="52">
        <f>IFERROR(_xll.qlIndexFixing(ONIndex1M,I3176,TRUE,_xll.ohTrigger(RecalcTrigger,Trigger1M)),NA())</f>
        <v>2.5894515620086267E-2</v>
      </c>
      <c r="L3176" s="52">
        <f>IFERROR(_xll.qlIndexFixing(Index3M,H3176,TRUE,_xll.ohTrigger(RecalcTrigger,Trigger3M)),NA())</f>
        <v>2.7127852006065538E-2</v>
      </c>
      <c r="M3176" s="52">
        <f>IFERROR(_xll.qlIndexFixing(ONIndex3M,I3176,TRUE,_xll.ohTrigger(RecalcTrigger,Trigger3M)),NA())</f>
        <v>2.7035269809356777E-2</v>
      </c>
      <c r="N3176" s="52">
        <f>IFERROR(_xll.qlIndexFixing(Index6M,$H3176,TRUE,_xll.ohTrigger(RecalcTrigger,Trigger6M)),NA())</f>
        <v>2.8068242037021719E-2</v>
      </c>
      <c r="O3176" s="52">
        <f>IFERROR(_xll.qlIndexFixing(ONIndex6M,I3176,TRUE,_xll.ohTrigger(RecalcTrigger,Trigger6M)),NA())</f>
        <v>2.7871427106838098E-2</v>
      </c>
      <c r="P3176" s="52">
        <f>IFERROR(_xll.qlIndexFixing(Index1Y,$H3176,TRUE,_xll.ohTrigger(RecalcTrigger,Trigger1Y)),NA())</f>
        <v>2.9488878726870952E-2</v>
      </c>
      <c r="Q3176" s="52">
        <f>IFERROR(_xll.qlIndexFixing(ONIndex1Y,I3176,TRUE,_xll.ohTrigger(RecalcTrigger,Trigger1Y)),NA())</f>
        <v>2.9056633755502048E-2</v>
      </c>
    </row>
    <row r="3177" spans="2:17" x14ac:dyDescent="0.2">
      <c r="B3177" s="46" t="s">
        <v>51</v>
      </c>
      <c r="D3177" s="49">
        <f>_xll.qlCalendarAdvance(LocalCalendar,$D3176,B3177,"f",FALSE)</f>
        <v>61603</v>
      </c>
      <c r="E3177" s="49">
        <f>_xll.qlInterestRateIndexValueDate(IndexON,D3177)</f>
        <v>61603</v>
      </c>
      <c r="F3177" s="52">
        <f>IFERROR(_xll.qlIndexFixing(IndexON,D3177,TRUE,_xll.ohTrigger(RecalcTrigger,TriggerON)),NA())</f>
        <v>2.5437614180336965E-2</v>
      </c>
      <c r="H3177" s="49">
        <f>_xll.qlCalendarAdvance(IborCalendar,$H3176,B3177,"f",FALSE)</f>
        <v>61583</v>
      </c>
      <c r="I3177" s="49">
        <f>_xll.qlInterestRateIndexValueDate(Index1M,$H3177)</f>
        <v>61585</v>
      </c>
      <c r="J3177" s="52">
        <f>IFERROR(_xll.qlIndexFixing(Index1M,$H3177,TRUE,_xll.ohTrigger(RecalcTrigger,Trigger1M)),NA())</f>
        <v>2.5920607265226627E-2</v>
      </c>
      <c r="K3177" s="52">
        <f>IFERROR(_xll.qlIndexFixing(ONIndex1M,I3177,TRUE,_xll.ohTrigger(RecalcTrigger,Trigger1M)),NA())</f>
        <v>2.5894515620086267E-2</v>
      </c>
      <c r="L3177" s="52">
        <f>IFERROR(_xll.qlIndexFixing(Index3M,H3177,TRUE,_xll.ohTrigger(RecalcTrigger,Trigger3M)),NA())</f>
        <v>2.7128871738382375E-2</v>
      </c>
      <c r="M3177" s="52">
        <f>IFERROR(_xll.qlIndexFixing(ONIndex3M,I3177,TRUE,_xll.ohTrigger(RecalcTrigger,Trigger3M)),NA())</f>
        <v>2.7035269809356777E-2</v>
      </c>
      <c r="N3177" s="52">
        <f>IFERROR(_xll.qlIndexFixing(Index6M,$H3177,TRUE,_xll.ohTrigger(RecalcTrigger,Trigger6M)),NA())</f>
        <v>2.806820734605724E-2</v>
      </c>
      <c r="O3177" s="52">
        <f>IFERROR(_xll.qlIndexFixing(ONIndex6M,I3177,TRUE,_xll.ohTrigger(RecalcTrigger,Trigger6M)),NA())</f>
        <v>2.7871391617093622E-2</v>
      </c>
      <c r="P3177" s="52">
        <f>IFERROR(_xll.qlIndexFixing(Index1Y,$H3177,TRUE,_xll.ohTrigger(RecalcTrigger,Trigger1Y)),NA())</f>
        <v>2.9488924956563942E-2</v>
      </c>
      <c r="Q3177" s="52">
        <f>IFERROR(_xll.qlIndexFixing(ONIndex1Y,I3177,TRUE,_xll.ohTrigger(RecalcTrigger,Trigger1Y)),NA())</f>
        <v>2.9056682148898005E-2</v>
      </c>
    </row>
    <row r="3178" spans="2:17" x14ac:dyDescent="0.2">
      <c r="B3178" s="46" t="s">
        <v>51</v>
      </c>
      <c r="D3178" s="49">
        <f>_xll.qlCalendarAdvance(LocalCalendar,$D3177,B3178,"f",FALSE)</f>
        <v>61610</v>
      </c>
      <c r="E3178" s="49">
        <f>_xll.qlInterestRateIndexValueDate(IndexON,D3178)</f>
        <v>61610</v>
      </c>
      <c r="F3178" s="52">
        <f>IFERROR(_xll.qlIndexFixing(IndexON,D3178,TRUE,_xll.ohTrigger(RecalcTrigger,TriggerON)),NA())</f>
        <v>2.5437614180416901E-2</v>
      </c>
      <c r="H3178" s="49">
        <f>_xll.qlCalendarAdvance(IborCalendar,$H3177,B3178,"f",FALSE)</f>
        <v>61590</v>
      </c>
      <c r="I3178" s="49">
        <f>_xll.qlInterestRateIndexValueDate(Index1M,$H3178)</f>
        <v>61592</v>
      </c>
      <c r="J3178" s="52">
        <f>IFERROR(_xll.qlIndexFixing(Index1M,$H3178,TRUE,_xll.ohTrigger(RecalcTrigger,Trigger1M)),NA())</f>
        <v>2.5920607265224049E-2</v>
      </c>
      <c r="K3178" s="52">
        <f>IFERROR(_xll.qlIndexFixing(ONIndex1M,I3178,TRUE,_xll.ohTrigger(RecalcTrigger,Trigger1M)),NA())</f>
        <v>2.5894515620086267E-2</v>
      </c>
      <c r="L3178" s="52">
        <f>IFERROR(_xll.qlIndexFixing(Index3M,H3178,TRUE,_xll.ohTrigger(RecalcTrigger,Trigger3M)),NA())</f>
        <v>2.7127852006066388E-2</v>
      </c>
      <c r="M3178" s="52">
        <f>IFERROR(_xll.qlIndexFixing(ONIndex3M,I3178,TRUE,_xll.ohTrigger(RecalcTrigger,Trigger3M)),NA())</f>
        <v>2.7035269809356777E-2</v>
      </c>
      <c r="N3178" s="52">
        <f>IFERROR(_xll.qlIndexFixing(Index6M,$H3178,TRUE,_xll.ohTrigger(RecalcTrigger,Trigger6M)),NA())</f>
        <v>2.8069259322297854E-2</v>
      </c>
      <c r="O3178" s="52">
        <f>IFERROR(_xll.qlIndexFixing(ONIndex6M,I3178,TRUE,_xll.ohTrigger(RecalcTrigger,Trigger6M)),NA())</f>
        <v>2.7871356226096822E-2</v>
      </c>
      <c r="P3178" s="52">
        <f>IFERROR(_xll.qlIndexFixing(Index1Y,$H3178,TRUE,_xll.ohTrigger(RecalcTrigger,Trigger1Y)),NA())</f>
        <v>2.9488971047550879E-2</v>
      </c>
      <c r="Q3178" s="52">
        <f>IFERROR(_xll.qlIndexFixing(ONIndex1Y,I3178,TRUE,_xll.ohTrigger(RecalcTrigger,Trigger1Y)),NA())</f>
        <v>2.9056730407601705E-2</v>
      </c>
    </row>
    <row r="3179" spans="2:17" x14ac:dyDescent="0.2">
      <c r="B3179" s="46" t="s">
        <v>51</v>
      </c>
      <c r="D3179" s="49">
        <f>_xll.qlCalendarAdvance(LocalCalendar,$D3178,B3179,"f",FALSE)</f>
        <v>61617</v>
      </c>
      <c r="E3179" s="49">
        <f>_xll.qlInterestRateIndexValueDate(IndexON,D3179)</f>
        <v>61617</v>
      </c>
      <c r="F3179" s="52">
        <f>IFERROR(_xll.qlIndexFixing(IndexON,D3179,TRUE,_xll.ohTrigger(RecalcTrigger,TriggerON)),NA())</f>
        <v>2.5437614180336965E-2</v>
      </c>
      <c r="H3179" s="49">
        <f>_xll.qlCalendarAdvance(IborCalendar,$H3178,B3179,"f",FALSE)</f>
        <v>61597</v>
      </c>
      <c r="I3179" s="49">
        <f>_xll.qlInterestRateIndexValueDate(Index1M,$H3179)</f>
        <v>61599</v>
      </c>
      <c r="J3179" s="52">
        <f>IFERROR(_xll.qlIndexFixing(Index1M,$H3179,TRUE,_xll.ohTrigger(RecalcTrigger,Trigger1M)),NA())</f>
        <v>2.5920607265224049E-2</v>
      </c>
      <c r="K3179" s="52">
        <f>IFERROR(_xll.qlIndexFixing(ONIndex1M,I3179,TRUE,_xll.ohTrigger(RecalcTrigger,Trigger1M)),NA())</f>
        <v>2.5895446861443627E-2</v>
      </c>
      <c r="L3179" s="52">
        <f>IFERROR(_xll.qlIndexFixing(Index3M,H3179,TRUE,_xll.ohTrigger(RecalcTrigger,Trigger3M)),NA())</f>
        <v>2.7127852006065538E-2</v>
      </c>
      <c r="M3179" s="52">
        <f>IFERROR(_xll.qlIndexFixing(ONIndex3M,I3179,TRUE,_xll.ohTrigger(RecalcTrigger,Trigger3M)),NA())</f>
        <v>2.703628490547727E-2</v>
      </c>
      <c r="N3179" s="52">
        <f>IFERROR(_xll.qlIndexFixing(Index6M,$H3179,TRUE,_xll.ohTrigger(RecalcTrigger,Trigger6M)),NA())</f>
        <v>2.8068138264671437E-2</v>
      </c>
      <c r="O3179" s="52">
        <f>IFERROR(_xll.qlIndexFixing(ONIndex6M,I3179,TRUE,_xll.ohTrigger(RecalcTrigger,Trigger6M)),NA())</f>
        <v>2.7872397265025217E-2</v>
      </c>
      <c r="P3179" s="52">
        <f>IFERROR(_xll.qlIndexFixing(Index1Y,$H3179,TRUE,_xll.ohTrigger(RecalcTrigger,Trigger1Y)),NA())</f>
        <v>2.9490216079140583E-2</v>
      </c>
      <c r="Q3179" s="52">
        <f>IFERROR(_xll.qlIndexFixing(ONIndex1Y,I3179,TRUE,_xll.ohTrigger(RecalcTrigger,Trigger1Y)),NA())</f>
        <v>2.9057954534081887E-2</v>
      </c>
    </row>
    <row r="3180" spans="2:17" x14ac:dyDescent="0.2">
      <c r="B3180" s="46" t="s">
        <v>51</v>
      </c>
      <c r="D3180" s="49">
        <f>_xll.qlCalendarAdvance(LocalCalendar,$D3179,B3180,"f",FALSE)</f>
        <v>61624</v>
      </c>
      <c r="E3180" s="49">
        <f>_xll.qlInterestRateIndexValueDate(IndexON,D3180)</f>
        <v>61624</v>
      </c>
      <c r="F3180" s="52">
        <f>IFERROR(_xll.qlIndexFixing(IndexON,D3180,TRUE,_xll.ohTrigger(RecalcTrigger,TriggerON)),NA())</f>
        <v>2.5437614180336965E-2</v>
      </c>
      <c r="H3180" s="49">
        <f>_xll.qlCalendarAdvance(IborCalendar,$H3179,B3180,"f",FALSE)</f>
        <v>61604</v>
      </c>
      <c r="I3180" s="49">
        <f>_xll.qlInterestRateIndexValueDate(Index1M,$H3180)</f>
        <v>61606</v>
      </c>
      <c r="J3180" s="52">
        <f>IFERROR(_xll.qlIndexFixing(Index1M,$H3180,TRUE,_xll.ohTrigger(RecalcTrigger,Trigger1M)),NA())</f>
        <v>2.5917810055822801E-2</v>
      </c>
      <c r="K3180" s="52">
        <f>IFERROR(_xll.qlIndexFixing(ONIndex1M,I3180,TRUE,_xll.ohTrigger(RecalcTrigger,Trigger1M)),NA())</f>
        <v>2.5895446861443627E-2</v>
      </c>
      <c r="L3180" s="52">
        <f>IFERROR(_xll.qlIndexFixing(Index3M,H3180,TRUE,_xll.ohTrigger(RecalcTrigger,Trigger3M)),NA())</f>
        <v>2.7124793115561121E-2</v>
      </c>
      <c r="M3180" s="52">
        <f>IFERROR(_xll.qlIndexFixing(ONIndex3M,I3180,TRUE,_xll.ohTrigger(RecalcTrigger,Trigger3M)),NA())</f>
        <v>2.703628490547727E-2</v>
      </c>
      <c r="N3180" s="52">
        <f>IFERROR(_xll.qlIndexFixing(Index6M,$H3180,TRUE,_xll.ohTrigger(RecalcTrigger,Trigger6M)),NA())</f>
        <v>2.8063758135916207E-2</v>
      </c>
      <c r="O3180" s="52">
        <f>IFERROR(_xll.qlIndexFixing(ONIndex6M,I3180,TRUE,_xll.ohTrigger(RecalcTrigger,Trigger6M)),NA())</f>
        <v>2.7872362075913593E-2</v>
      </c>
      <c r="P3180" s="52">
        <f>IFERROR(_xll.qlIndexFixing(Index1Y,$H3180,TRUE,_xll.ohTrigger(RecalcTrigger,Trigger1Y)),NA())</f>
        <v>2.9485465978515445E-2</v>
      </c>
      <c r="Q3180" s="52">
        <f>IFERROR(_xll.qlIndexFixing(ONIndex1Y,I3180,TRUE,_xll.ohTrigger(RecalcTrigger,Trigger1Y)),NA())</f>
        <v>2.905800251761903E-2</v>
      </c>
    </row>
    <row r="3181" spans="2:17" x14ac:dyDescent="0.2">
      <c r="B3181" s="46" t="s">
        <v>51</v>
      </c>
      <c r="D3181" s="49">
        <f>_xll.qlCalendarAdvance(LocalCalendar,$D3180,B3181,"f",FALSE)</f>
        <v>61631</v>
      </c>
      <c r="E3181" s="49">
        <f>_xll.qlInterestRateIndexValueDate(IndexON,D3181)</f>
        <v>61631</v>
      </c>
      <c r="F3181" s="52">
        <f>IFERROR(_xll.qlIndexFixing(IndexON,D3181,TRUE,_xll.ohTrigger(RecalcTrigger,TriggerON)),NA())</f>
        <v>2.5437614180336965E-2</v>
      </c>
      <c r="H3181" s="49">
        <f>_xll.qlCalendarAdvance(IborCalendar,$H3180,B3181,"f",FALSE)</f>
        <v>61611</v>
      </c>
      <c r="I3181" s="49">
        <f>_xll.qlInterestRateIndexValueDate(Index1M,$H3181)</f>
        <v>61613</v>
      </c>
      <c r="J3181" s="52">
        <f>IFERROR(_xll.qlIndexFixing(Index1M,$H3181,TRUE,_xll.ohTrigger(RecalcTrigger,Trigger1M)),NA())</f>
        <v>2.5921539757792211E-2</v>
      </c>
      <c r="K3181" s="52">
        <f>IFERROR(_xll.qlIndexFixing(ONIndex1M,I3181,TRUE,_xll.ohTrigger(RecalcTrigger,Trigger1M)),NA())</f>
        <v>2.5894515620059622E-2</v>
      </c>
      <c r="L3181" s="52">
        <f>IFERROR(_xll.qlIndexFixing(Index3M,H3181,TRUE,_xll.ohTrigger(RecalcTrigger,Trigger3M)),NA())</f>
        <v>2.7124793115561121E-2</v>
      </c>
      <c r="M3181" s="52">
        <f>IFERROR(_xll.qlIndexFixing(ONIndex3M,I3181,TRUE,_xll.ohTrigger(RecalcTrigger,Trigger3M)),NA())</f>
        <v>2.7035269809330131E-2</v>
      </c>
      <c r="N3181" s="52">
        <f>IFERROR(_xll.qlIndexFixing(Index6M,$H3181,TRUE,_xll.ohTrigger(RecalcTrigger,Trigger6M)),NA())</f>
        <v>2.8063723827677307E-2</v>
      </c>
      <c r="O3181" s="52">
        <f>IFERROR(_xll.qlIndexFixing(ONIndex6M,I3181,TRUE,_xll.ohTrigger(RecalcTrigger,Trigger6M)),NA())</f>
        <v>2.7871250645805645E-2</v>
      </c>
      <c r="P3181" s="52">
        <f>IFERROR(_xll.qlIndexFixing(Index1Y,$H3181,TRUE,_xll.ohTrigger(RecalcTrigger,Trigger1Y)),NA())</f>
        <v>2.948910848826887E-2</v>
      </c>
      <c r="Q3181" s="52">
        <f>IFERROR(_xll.qlIndexFixing(ONIndex1Y,I3181,TRUE,_xll.ohTrigger(RecalcTrigger,Trigger1Y)),NA())</f>
        <v>2.905687437550597E-2</v>
      </c>
    </row>
    <row r="3182" spans="2:17" x14ac:dyDescent="0.2">
      <c r="B3182" s="46" t="s">
        <v>51</v>
      </c>
      <c r="D3182" s="49">
        <f>_xll.qlCalendarAdvance(LocalCalendar,$D3181,B3182,"f",FALSE)</f>
        <v>61638</v>
      </c>
      <c r="E3182" s="49">
        <f>_xll.qlInterestRateIndexValueDate(IndexON,D3182)</f>
        <v>61638</v>
      </c>
      <c r="F3182" s="52">
        <f>IFERROR(_xll.qlIndexFixing(IndexON,D3182,TRUE,_xll.ohTrigger(RecalcTrigger,TriggerON)),NA())</f>
        <v>2.5437614180416901E-2</v>
      </c>
      <c r="H3182" s="49">
        <f>_xll.qlCalendarAdvance(IborCalendar,$H3181,B3182,"f",FALSE)</f>
        <v>61618</v>
      </c>
      <c r="I3182" s="49">
        <f>_xll.qlInterestRateIndexValueDate(Index1M,$H3182)</f>
        <v>61620</v>
      </c>
      <c r="J3182" s="52">
        <f>IFERROR(_xll.qlIndexFixing(Index1M,$H3182,TRUE,_xll.ohTrigger(RecalcTrigger,Trigger1M)),NA())</f>
        <v>2.5920607265229208E-2</v>
      </c>
      <c r="K3182" s="52">
        <f>IFERROR(_xll.qlIndexFixing(ONIndex1M,I3182,TRUE,_xll.ohTrigger(RecalcTrigger,Trigger1M)),NA())</f>
        <v>2.5894515620059622E-2</v>
      </c>
      <c r="L3182" s="52">
        <f>IFERROR(_xll.qlIndexFixing(Index3M,H3182,TRUE,_xll.ohTrigger(RecalcTrigger,Trigger3M)),NA())</f>
        <v>2.7124793115561121E-2</v>
      </c>
      <c r="M3182" s="52">
        <f>IFERROR(_xll.qlIndexFixing(ONIndex3M,I3182,TRUE,_xll.ohTrigger(RecalcTrigger,Trigger3M)),NA())</f>
        <v>2.7035269809330131E-2</v>
      </c>
      <c r="N3182" s="52">
        <f>IFERROR(_xll.qlIndexFixing(Index6M,$H3182,TRUE,_xll.ohTrigger(RecalcTrigger,Trigger6M)),NA())</f>
        <v>2.8063689619586801E-2</v>
      </c>
      <c r="O3182" s="52">
        <f>IFERROR(_xll.qlIndexFixing(ONIndex6M,I3182,TRUE,_xll.ohTrigger(RecalcTrigger,Trigger6M)),NA())</f>
        <v>2.7871215649906134E-2</v>
      </c>
      <c r="P3182" s="52">
        <f>IFERROR(_xll.qlIndexFixing(Index1Y,$H3182,TRUE,_xll.ohTrigger(RecalcTrigger,Trigger1Y)),NA())</f>
        <v>2.9489154024427693E-2</v>
      </c>
      <c r="Q3182" s="52">
        <f>IFERROR(_xll.qlIndexFixing(ONIndex1Y,I3182,TRUE,_xll.ohTrigger(RecalcTrigger,Trigger1Y)),NA())</f>
        <v>2.9056922095360704E-2</v>
      </c>
    </row>
    <row r="3183" spans="2:17" x14ac:dyDescent="0.2">
      <c r="B3183" s="46" t="s">
        <v>51</v>
      </c>
      <c r="D3183" s="49">
        <f>_xll.qlCalendarAdvance(LocalCalendar,$D3182,B3183,"f",FALSE)</f>
        <v>61645</v>
      </c>
      <c r="E3183" s="49">
        <f>_xll.qlInterestRateIndexValueDate(IndexON,D3183)</f>
        <v>61645</v>
      </c>
      <c r="F3183" s="52">
        <f>IFERROR(_xll.qlIndexFixing(IndexON,D3183,TRUE,_xll.ohTrigger(RecalcTrigger,TriggerON)),NA())</f>
        <v>2.5437614180416901E-2</v>
      </c>
      <c r="H3183" s="49">
        <f>_xll.qlCalendarAdvance(IborCalendar,$H3182,B3183,"f",FALSE)</f>
        <v>61625</v>
      </c>
      <c r="I3183" s="49">
        <f>_xll.qlInterestRateIndexValueDate(Index1M,$H3183)</f>
        <v>61627</v>
      </c>
      <c r="J3183" s="52">
        <f>IFERROR(_xll.qlIndexFixing(Index1M,$H3183,TRUE,_xll.ohTrigger(RecalcTrigger,Trigger1M)),NA())</f>
        <v>2.5920607265226627E-2</v>
      </c>
      <c r="K3183" s="52">
        <f>IFERROR(_xll.qlIndexFixing(ONIndex1M,I3183,TRUE,_xll.ohTrigger(RecalcTrigger,Trigger1M)),NA())</f>
        <v>2.5894515620059622E-2</v>
      </c>
      <c r="L3183" s="52">
        <f>IFERROR(_xll.qlIndexFixing(Index3M,H3183,TRUE,_xll.ohTrigger(RecalcTrigger,Trigger3M)),NA())</f>
        <v>2.7124793115560243E-2</v>
      </c>
      <c r="M3183" s="52">
        <f>IFERROR(_xll.qlIndexFixing(ONIndex3M,I3183,TRUE,_xll.ohTrigger(RecalcTrigger,Trigger3M)),NA())</f>
        <v>2.7035269809356777E-2</v>
      </c>
      <c r="N3183" s="52">
        <f>IFERROR(_xll.qlIndexFixing(Index6M,$H3183,TRUE,_xll.ohTrigger(RecalcTrigger,Trigger6M)),NA())</f>
        <v>2.8063655511647346E-2</v>
      </c>
      <c r="O3183" s="52">
        <f>IFERROR(_xll.qlIndexFixing(ONIndex6M,I3183,TRUE,_xll.ohTrigger(RecalcTrigger,Trigger6M)),NA())</f>
        <v>2.787118075286088E-2</v>
      </c>
      <c r="P3183" s="52">
        <f>IFERROR(_xll.qlIndexFixing(Index1Y,$H3183,TRUE,_xll.ohTrigger(RecalcTrigger,Trigger1Y)),NA())</f>
        <v>2.9489199421879594E-2</v>
      </c>
      <c r="Q3183" s="52">
        <f>IFERROR(_xll.qlIndexFixing(ONIndex1Y,I3183,TRUE,_xll.ohTrigger(RecalcTrigger,Trigger1Y)),NA())</f>
        <v>2.9056969680576472E-2</v>
      </c>
    </row>
    <row r="3184" spans="2:17" x14ac:dyDescent="0.2">
      <c r="B3184" s="46" t="s">
        <v>51</v>
      </c>
      <c r="D3184" s="49">
        <f>_xll.qlCalendarAdvance(LocalCalendar,$D3183,B3184,"f",FALSE)</f>
        <v>61652</v>
      </c>
      <c r="E3184" s="49">
        <f>_xll.qlInterestRateIndexValueDate(IndexON,D3184)</f>
        <v>61652</v>
      </c>
      <c r="F3184" s="52">
        <f>IFERROR(_xll.qlIndexFixing(IndexON,D3184,TRUE,_xll.ohTrigger(RecalcTrigger,TriggerON)),NA())</f>
        <v>2.5437614180336965E-2</v>
      </c>
      <c r="H3184" s="49">
        <f>_xll.qlCalendarAdvance(IborCalendar,$H3183,B3184,"f",FALSE)</f>
        <v>61632</v>
      </c>
      <c r="I3184" s="49">
        <f>_xll.qlInterestRateIndexValueDate(Index1M,$H3184)</f>
        <v>61634</v>
      </c>
      <c r="J3184" s="52">
        <f>IFERROR(_xll.qlIndexFixing(Index1M,$H3184,TRUE,_xll.ohTrigger(RecalcTrigger,Trigger1M)),NA())</f>
        <v>2.5922472295080663E-2</v>
      </c>
      <c r="K3184" s="52">
        <f>IFERROR(_xll.qlIndexFixing(ONIndex1M,I3184,TRUE,_xll.ohTrigger(RecalcTrigger,Trigger1M)),NA())</f>
        <v>2.5894515620086267E-2</v>
      </c>
      <c r="L3184" s="52">
        <f>IFERROR(_xll.qlIndexFixing(Index3M,H3184,TRUE,_xll.ohTrigger(RecalcTrigger,Trigger3M)),NA())</f>
        <v>2.7127852006066388E-2</v>
      </c>
      <c r="M3184" s="52">
        <f>IFERROR(_xll.qlIndexFixing(ONIndex3M,I3184,TRUE,_xll.ohTrigger(RecalcTrigger,Trigger3M)),NA())</f>
        <v>2.7035269809356777E-2</v>
      </c>
      <c r="N3184" s="52">
        <f>IFERROR(_xll.qlIndexFixing(Index6M,$H3184,TRUE,_xll.ohTrigger(RecalcTrigger,Trigger6M)),NA())</f>
        <v>2.8064707871634401E-2</v>
      </c>
      <c r="O3184" s="52">
        <f>IFERROR(_xll.qlIndexFixing(ONIndex6M,I3184,TRUE,_xll.ohTrigger(RecalcTrigger,Trigger6M)),NA())</f>
        <v>2.7871145954536658E-2</v>
      </c>
      <c r="P3184" s="52">
        <f>IFERROR(_xll.qlIndexFixing(Index1Y,$H3184,TRUE,_xll.ohTrigger(RecalcTrigger,Trigger1Y)),NA())</f>
        <v>2.9489244680625009E-2</v>
      </c>
      <c r="Q3184" s="52">
        <f>IFERROR(_xll.qlIndexFixing(ONIndex1Y,I3184,TRUE,_xll.ohTrigger(RecalcTrigger,Trigger1Y)),NA())</f>
        <v>2.9057017131126628E-2</v>
      </c>
    </row>
    <row r="3185" spans="2:17" x14ac:dyDescent="0.2">
      <c r="B3185" s="46" t="s">
        <v>51</v>
      </c>
      <c r="D3185" s="49">
        <f>_xll.qlCalendarAdvance(LocalCalendar,$D3184,B3185,"f",FALSE)</f>
        <v>61659</v>
      </c>
      <c r="E3185" s="49">
        <f>_xll.qlInterestRateIndexValueDate(IndexON,D3185)</f>
        <v>61659</v>
      </c>
      <c r="F3185" s="52">
        <f>IFERROR(_xll.qlIndexFixing(IndexON,D3185,TRUE,_xll.ohTrigger(RecalcTrigger,TriggerON)),NA())</f>
        <v>2.5437614180336965E-2</v>
      </c>
      <c r="H3185" s="49">
        <f>_xll.qlCalendarAdvance(IborCalendar,$H3184,B3185,"f",FALSE)</f>
        <v>61639</v>
      </c>
      <c r="I3185" s="49">
        <f>_xll.qlInterestRateIndexValueDate(Index1M,$H3185)</f>
        <v>61641</v>
      </c>
      <c r="J3185" s="52">
        <f>IFERROR(_xll.qlIndexFixing(Index1M,$H3185,TRUE,_xll.ohTrigger(RecalcTrigger,Trigger1M)),NA())</f>
        <v>2.5920607265226627E-2</v>
      </c>
      <c r="K3185" s="52">
        <f>IFERROR(_xll.qlIndexFixing(ONIndex1M,I3185,TRUE,_xll.ohTrigger(RecalcTrigger,Trigger1M)),NA())</f>
        <v>2.5895446861463611E-2</v>
      </c>
      <c r="L3185" s="52">
        <f>IFERROR(_xll.qlIndexFixing(Index3M,H3185,TRUE,_xll.ohTrigger(RecalcTrigger,Trigger3M)),NA())</f>
        <v>2.7127852006065538E-2</v>
      </c>
      <c r="M3185" s="52">
        <f>IFERROR(_xll.qlIndexFixing(ONIndex3M,I3185,TRUE,_xll.ohTrigger(RecalcTrigger,Trigger3M)),NA())</f>
        <v>2.7036284905497254E-2</v>
      </c>
      <c r="N3185" s="52">
        <f>IFERROR(_xll.qlIndexFixing(Index6M,$H3185,TRUE,_xll.ohTrigger(RecalcTrigger,Trigger6M)),NA())</f>
        <v>2.8064673968522875E-2</v>
      </c>
      <c r="O3185" s="52">
        <f>IFERROR(_xll.qlIndexFixing(ONIndex6M,I3185,TRUE,_xll.ohTrigger(RecalcTrigger,Trigger6M)),NA())</f>
        <v>2.7872187612250077E-2</v>
      </c>
      <c r="P3185" s="52">
        <f>IFERROR(_xll.qlIndexFixing(Index1Y,$H3185,TRUE,_xll.ohTrigger(RecalcTrigger,Trigger1Y)),NA())</f>
        <v>2.9489289800663506E-2</v>
      </c>
      <c r="Q3185" s="52">
        <f>IFERROR(_xll.qlIndexFixing(ONIndex1Y,I3185,TRUE,_xll.ohTrigger(RecalcTrigger,Trigger1Y)),NA())</f>
        <v>2.9058240414820968E-2</v>
      </c>
    </row>
    <row r="3186" spans="2:17" x14ac:dyDescent="0.2">
      <c r="B3186" s="46" t="s">
        <v>51</v>
      </c>
      <c r="D3186" s="49">
        <f>_xll.qlCalendarAdvance(LocalCalendar,$D3185,B3186,"f",FALSE)</f>
        <v>61666</v>
      </c>
      <c r="E3186" s="49">
        <f>_xll.qlInterestRateIndexValueDate(IndexON,D3186)</f>
        <v>61666</v>
      </c>
      <c r="F3186" s="52">
        <f>IFERROR(_xll.qlIndexFixing(IndexON,D3186,TRUE,_xll.ohTrigger(RecalcTrigger,TriggerON)),NA())</f>
        <v>2.5437614180416901E-2</v>
      </c>
      <c r="H3186" s="49">
        <f>_xll.qlCalendarAdvance(IborCalendar,$H3185,B3186,"f",FALSE)</f>
        <v>61646</v>
      </c>
      <c r="I3186" s="49">
        <f>_xll.qlInterestRateIndexValueDate(Index1M,$H3186)</f>
        <v>61648</v>
      </c>
      <c r="J3186" s="52">
        <f>IFERROR(_xll.qlIndexFixing(Index1M,$H3186,TRUE,_xll.ohTrigger(RecalcTrigger,Trigger1M)),NA())</f>
        <v>2.5921539757792211E-2</v>
      </c>
      <c r="K3186" s="52">
        <f>IFERROR(_xll.qlIndexFixing(ONIndex1M,I3186,TRUE,_xll.ohTrigger(RecalcTrigger,Trigger1M)),NA())</f>
        <v>2.5894515620086267E-2</v>
      </c>
      <c r="L3186" s="52">
        <f>IFERROR(_xll.qlIndexFixing(Index3M,H3186,TRUE,_xll.ohTrigger(RecalcTrigger,Trigger3M)),NA())</f>
        <v>2.7127852006065538E-2</v>
      </c>
      <c r="M3186" s="52">
        <f>IFERROR(_xll.qlIndexFixing(ONIndex3M,I3186,TRUE,_xll.ohTrigger(RecalcTrigger,Trigger3M)),NA())</f>
        <v>2.7035269809330131E-2</v>
      </c>
      <c r="N3186" s="52">
        <f>IFERROR(_xll.qlIndexFixing(Index6M,$H3186,TRUE,_xll.ohTrigger(RecalcTrigger,Trigger6M)),NA())</f>
        <v>2.8068986238644528E-2</v>
      </c>
      <c r="O3186" s="52">
        <f>IFERROR(_xll.qlIndexFixing(ONIndex6M,I3186,TRUE,_xll.ohTrigger(RecalcTrigger,Trigger6M)),NA())</f>
        <v>2.7871076654264471E-2</v>
      </c>
      <c r="P3186" s="52">
        <f>IFERROR(_xll.qlIndexFixing(Index1Y,$H3186,TRUE,_xll.ohTrigger(RecalcTrigger,Trigger1Y)),NA())</f>
        <v>2.9490533817594828E-2</v>
      </c>
      <c r="Q3186" s="52">
        <f>IFERROR(_xll.qlIndexFixing(ONIndex1Y,I3186,TRUE,_xll.ohTrigger(RecalcTrigger,Trigger1Y)),NA())</f>
        <v>2.9057111628096877E-2</v>
      </c>
    </row>
    <row r="3187" spans="2:17" x14ac:dyDescent="0.2">
      <c r="B3187" s="46" t="s">
        <v>51</v>
      </c>
      <c r="D3187" s="49">
        <f>_xll.qlCalendarAdvance(LocalCalendar,$D3186,B3187,"f",FALSE)</f>
        <v>61673</v>
      </c>
      <c r="E3187" s="49">
        <f>_xll.qlInterestRateIndexValueDate(IndexON,D3187)</f>
        <v>61673</v>
      </c>
      <c r="F3187" s="52">
        <f>IFERROR(_xll.qlIndexFixing(IndexON,D3187,TRUE,_xll.ohTrigger(RecalcTrigger,TriggerON)),NA())</f>
        <v>2.5437614180336965E-2</v>
      </c>
      <c r="H3187" s="49">
        <f>_xll.qlCalendarAdvance(IborCalendar,$H3186,B3187,"f",FALSE)</f>
        <v>61653</v>
      </c>
      <c r="I3187" s="49">
        <f>_xll.qlInterestRateIndexValueDate(Index1M,$H3187)</f>
        <v>61655</v>
      </c>
      <c r="J3187" s="52">
        <f>IFERROR(_xll.qlIndexFixing(Index1M,$H3187,TRUE,_xll.ohTrigger(RecalcTrigger,Trigger1M)),NA())</f>
        <v>2.5920607265226627E-2</v>
      </c>
      <c r="K3187" s="52">
        <f>IFERROR(_xll.qlIndexFixing(ONIndex1M,I3187,TRUE,_xll.ohTrigger(RecalcTrigger,Trigger1M)),NA())</f>
        <v>2.5894515620059622E-2</v>
      </c>
      <c r="L3187" s="52">
        <f>IFERROR(_xll.qlIndexFixing(Index3M,H3187,TRUE,_xll.ohTrigger(RecalcTrigger,Trigger3M)),NA())</f>
        <v>2.7128871738383215E-2</v>
      </c>
      <c r="M3187" s="52">
        <f>IFERROR(_xll.qlIndexFixing(ONIndex3M,I3187,TRUE,_xll.ohTrigger(RecalcTrigger,Trigger3M)),NA())</f>
        <v>2.7035269809356777E-2</v>
      </c>
      <c r="N3187" s="52">
        <f>IFERROR(_xll.qlIndexFixing(Index6M,$H3187,TRUE,_xll.ohTrigger(RecalcTrigger,Trigger6M)),NA())</f>
        <v>2.8064606462771993E-2</v>
      </c>
      <c r="O3187" s="52">
        <f>IFERROR(_xll.qlIndexFixing(ONIndex6M,I3187,TRUE,_xll.ohTrigger(RecalcTrigger,Trigger6M)),NA())</f>
        <v>2.7871042152263215E-2</v>
      </c>
      <c r="P3187" s="52">
        <f>IFERROR(_xll.qlIndexFixing(Index1Y,$H3187,TRUE,_xll.ohTrigger(RecalcTrigger,Trigger1Y)),NA())</f>
        <v>2.9489379624619297E-2</v>
      </c>
      <c r="Q3187" s="52">
        <f>IFERROR(_xll.qlIndexFixing(ONIndex1Y,I3187,TRUE,_xll.ohTrigger(RecalcTrigger,Trigger1Y)),NA())</f>
        <v>2.905715867451697E-2</v>
      </c>
    </row>
    <row r="3188" spans="2:17" x14ac:dyDescent="0.2">
      <c r="B3188" s="46" t="s">
        <v>51</v>
      </c>
      <c r="D3188" s="49">
        <f>_xll.qlCalendarAdvance(LocalCalendar,$D3187,B3188,"f",FALSE)</f>
        <v>61680</v>
      </c>
      <c r="E3188" s="49">
        <f>_xll.qlInterestRateIndexValueDate(IndexON,D3188)</f>
        <v>61680</v>
      </c>
      <c r="F3188" s="52">
        <f>IFERROR(_xll.qlIndexFixing(IndexON,D3188,TRUE,_xll.ohTrigger(RecalcTrigger,TriggerON)),NA())</f>
        <v>2.5437614180336965E-2</v>
      </c>
      <c r="H3188" s="49">
        <f>_xll.qlCalendarAdvance(IborCalendar,$H3187,B3188,"f",FALSE)</f>
        <v>61660</v>
      </c>
      <c r="I3188" s="49">
        <f>_xll.qlInterestRateIndexValueDate(Index1M,$H3188)</f>
        <v>61662</v>
      </c>
      <c r="J3188" s="52">
        <f>IFERROR(_xll.qlIndexFixing(Index1M,$H3188,TRUE,_xll.ohTrigger(RecalcTrigger,Trigger1M)),NA())</f>
        <v>2.5920607265226627E-2</v>
      </c>
      <c r="K3188" s="52">
        <f>IFERROR(_xll.qlIndexFixing(ONIndex1M,I3188,TRUE,_xll.ohTrigger(RecalcTrigger,Trigger1M)),NA())</f>
        <v>2.5894515620086267E-2</v>
      </c>
      <c r="L3188" s="52">
        <f>IFERROR(_xll.qlIndexFixing(Index3M,H3188,TRUE,_xll.ohTrigger(RecalcTrigger,Trigger3M)),NA())</f>
        <v>2.7127852006066388E-2</v>
      </c>
      <c r="M3188" s="52">
        <f>IFERROR(_xll.qlIndexFixing(ONIndex3M,I3188,TRUE,_xll.ohTrigger(RecalcTrigger,Trigger3M)),NA())</f>
        <v>2.7035269809356777E-2</v>
      </c>
      <c r="N3188" s="52">
        <f>IFERROR(_xll.qlIndexFixing(Index6M,$H3188,TRUE,_xll.ohTrigger(RecalcTrigger,Trigger6M)),NA())</f>
        <v>2.806457286013396E-2</v>
      </c>
      <c r="O3188" s="52">
        <f>IFERROR(_xll.qlIndexFixing(ONIndex6M,I3188,TRUE,_xll.ohTrigger(RecalcTrigger,Trigger6M)),NA())</f>
        <v>2.7871007749089571E-2</v>
      </c>
      <c r="P3188" s="52">
        <f>IFERROR(_xll.qlIndexFixing(Index1Y,$H3188,TRUE,_xll.ohTrigger(RecalcTrigger,Trigger1Y)),NA())</f>
        <v>2.9489424328536597E-2</v>
      </c>
      <c r="Q3188" s="52">
        <f>IFERROR(_xll.qlIndexFixing(ONIndex1Y,I3188,TRUE,_xll.ohTrigger(RecalcTrigger,Trigger1Y)),NA())</f>
        <v>2.9057205586298096E-2</v>
      </c>
    </row>
    <row r="3189" spans="2:17" x14ac:dyDescent="0.2">
      <c r="B3189" s="46" t="s">
        <v>51</v>
      </c>
      <c r="D3189" s="49">
        <f>_xll.qlCalendarAdvance(LocalCalendar,$D3188,B3189,"f",FALSE)</f>
        <v>61687</v>
      </c>
      <c r="E3189" s="49">
        <f>_xll.qlInterestRateIndexValueDate(IndexON,D3189)</f>
        <v>61687</v>
      </c>
      <c r="F3189" s="52">
        <f>IFERROR(_xll.qlIndexFixing(IndexON,D3189,TRUE,_xll.ohTrigger(RecalcTrigger,TriggerON)),NA())</f>
        <v>2.5437614180416901E-2</v>
      </c>
      <c r="H3189" s="49">
        <f>_xll.qlCalendarAdvance(IborCalendar,$H3188,B3189,"f",FALSE)</f>
        <v>61667</v>
      </c>
      <c r="I3189" s="49">
        <f>_xll.qlInterestRateIndexValueDate(Index1M,$H3189)</f>
        <v>61669</v>
      </c>
      <c r="J3189" s="52">
        <f>IFERROR(_xll.qlIndexFixing(Index1M,$H3189,TRUE,_xll.ohTrigger(RecalcTrigger,Trigger1M)),NA())</f>
        <v>2.5920607265224049E-2</v>
      </c>
      <c r="K3189" s="52">
        <f>IFERROR(_xll.qlIndexFixing(ONIndex1M,I3189,TRUE,_xll.ohTrigger(RecalcTrigger,Trigger1M)),NA())</f>
        <v>2.5894515620032976E-2</v>
      </c>
      <c r="L3189" s="52">
        <f>IFERROR(_xll.qlIndexFixing(Index3M,H3189,TRUE,_xll.ohTrigger(RecalcTrigger,Trigger3M)),NA())</f>
        <v>2.7127852006066388E-2</v>
      </c>
      <c r="M3189" s="52">
        <f>IFERROR(_xll.qlIndexFixing(ONIndex3M,I3189,TRUE,_xll.ohTrigger(RecalcTrigger,Trigger3M)),NA())</f>
        <v>2.7035269809330131E-2</v>
      </c>
      <c r="N3189" s="52">
        <f>IFERROR(_xll.qlIndexFixing(Index6M,$H3189,TRUE,_xll.ohTrigger(RecalcTrigger,Trigger6M)),NA())</f>
        <v>2.8063452967151695E-2</v>
      </c>
      <c r="O3189" s="52">
        <f>IFERROR(_xll.qlIndexFixing(ONIndex6M,I3189,TRUE,_xll.ohTrigger(RecalcTrigger,Trigger6M)),NA())</f>
        <v>2.7870973444636959E-2</v>
      </c>
      <c r="P3189" s="52">
        <f>IFERROR(_xll.qlIndexFixing(Index1Y,$H3189,TRUE,_xll.ohTrigger(RecalcTrigger,Trigger1Y)),NA())</f>
        <v>2.9489468893746974E-2</v>
      </c>
      <c r="Q3189" s="52">
        <f>IFERROR(_xll.qlIndexFixing(ONIndex1Y,I3189,TRUE,_xll.ohTrigger(RecalcTrigger,Trigger1Y)),NA())</f>
        <v>2.9057252363280384E-2</v>
      </c>
    </row>
    <row r="3190" spans="2:17" x14ac:dyDescent="0.2">
      <c r="B3190" s="46" t="s">
        <v>51</v>
      </c>
      <c r="D3190" s="49">
        <f>_xll.qlCalendarAdvance(LocalCalendar,$D3189,B3190,"f",FALSE)</f>
        <v>61694</v>
      </c>
      <c r="E3190" s="49">
        <f>_xll.qlInterestRateIndexValueDate(IndexON,D3190)</f>
        <v>61694</v>
      </c>
      <c r="F3190" s="52">
        <f>IFERROR(_xll.qlIndexFixing(IndexON,D3190,TRUE,_xll.ohTrigger(RecalcTrigger,TriggerON)),NA())</f>
        <v>2.5437614180336965E-2</v>
      </c>
      <c r="H3190" s="49">
        <f>_xll.qlCalendarAdvance(IborCalendar,$H3189,B3190,"f",FALSE)</f>
        <v>61674</v>
      </c>
      <c r="I3190" s="49">
        <f>_xll.qlInterestRateIndexValueDate(Index1M,$H3190)</f>
        <v>61676</v>
      </c>
      <c r="J3190" s="52">
        <f>IFERROR(_xll.qlIndexFixing(Index1M,$H3190,TRUE,_xll.ohTrigger(RecalcTrigger,Trigger1M)),NA())</f>
        <v>2.5920607265226627E-2</v>
      </c>
      <c r="K3190" s="52">
        <f>IFERROR(_xll.qlIndexFixing(ONIndex1M,I3190,TRUE,_xll.ohTrigger(RecalcTrigger,Trigger1M)),NA())</f>
        <v>2.5895446861443627E-2</v>
      </c>
      <c r="L3190" s="52">
        <f>IFERROR(_xll.qlIndexFixing(Index3M,H3190,TRUE,_xll.ohTrigger(RecalcTrigger,Trigger3M)),NA())</f>
        <v>2.7127852006065538E-2</v>
      </c>
      <c r="M3190" s="52">
        <f>IFERROR(_xll.qlIndexFixing(ONIndex3M,I3190,TRUE,_xll.ohTrigger(RecalcTrigger,Trigger3M)),NA())</f>
        <v>2.703628490547727E-2</v>
      </c>
      <c r="N3190" s="52">
        <f>IFERROR(_xll.qlIndexFixing(Index6M,$H3190,TRUE,_xll.ohTrigger(RecalcTrigger,Trigger6M)),NA())</f>
        <v>2.8063419560259855E-2</v>
      </c>
      <c r="O3190" s="52">
        <f>IFERROR(_xll.qlIndexFixing(ONIndex6M,I3190,TRUE,_xll.ohTrigger(RecalcTrigger,Trigger6M)),NA())</f>
        <v>2.7872015618211066E-2</v>
      </c>
      <c r="P3190" s="52">
        <f>IFERROR(_xll.qlIndexFixing(Index1Y,$H3190,TRUE,_xll.ohTrigger(RecalcTrigger,Trigger1Y)),NA())</f>
        <v>2.9490712330626792E-2</v>
      </c>
      <c r="Q3190" s="52">
        <f>IFERROR(_xll.qlIndexFixing(ONIndex1Y,I3190,TRUE,_xll.ohTrigger(RecalcTrigger,Trigger1Y)),NA())</f>
        <v>2.9058474944376744E-2</v>
      </c>
    </row>
    <row r="3191" spans="2:17" x14ac:dyDescent="0.2">
      <c r="B3191" s="46" t="s">
        <v>51</v>
      </c>
      <c r="D3191" s="49">
        <f>_xll.qlCalendarAdvance(LocalCalendar,$D3190,B3191,"f",FALSE)</f>
        <v>61701</v>
      </c>
      <c r="E3191" s="49">
        <f>_xll.qlInterestRateIndexValueDate(IndexON,D3191)</f>
        <v>61701</v>
      </c>
      <c r="F3191" s="52">
        <f>IFERROR(_xll.qlIndexFixing(IndexON,D3191,TRUE,_xll.ohTrigger(RecalcTrigger,TriggerON)),NA())</f>
        <v>2.5437614180336965E-2</v>
      </c>
      <c r="H3191" s="49">
        <f>_xll.qlCalendarAdvance(IborCalendar,$H3190,B3191,"f",FALSE)</f>
        <v>61681</v>
      </c>
      <c r="I3191" s="49">
        <f>_xll.qlInterestRateIndexValueDate(Index1M,$H3191)</f>
        <v>61683</v>
      </c>
      <c r="J3191" s="52">
        <f>IFERROR(_xll.qlIndexFixing(Index1M,$H3191,TRUE,_xll.ohTrigger(RecalcTrigger,Trigger1M)),NA())</f>
        <v>2.5920607265224049E-2</v>
      </c>
      <c r="K3191" s="52">
        <f>IFERROR(_xll.qlIndexFixing(ONIndex1M,I3191,TRUE,_xll.ohTrigger(RecalcTrigger,Trigger1M)),NA())</f>
        <v>2.5894515620059622E-2</v>
      </c>
      <c r="L3191" s="52">
        <f>IFERROR(_xll.qlIndexFixing(Index3M,H3191,TRUE,_xll.ohTrigger(RecalcTrigger,Trigger3M)),NA())</f>
        <v>2.7128871738382375E-2</v>
      </c>
      <c r="M3191" s="52">
        <f>IFERROR(_xll.qlIndexFixing(ONIndex3M,I3191,TRUE,_xll.ohTrigger(RecalcTrigger,Trigger3M)),NA())</f>
        <v>2.7035269809356777E-2</v>
      </c>
      <c r="N3191" s="52">
        <f>IFERROR(_xll.qlIndexFixing(Index6M,$H3191,TRUE,_xll.ohTrigger(RecalcTrigger,Trigger6M)),NA())</f>
        <v>2.8063386253518181E-2</v>
      </c>
      <c r="O3191" s="52">
        <f>IFERROR(_xll.qlIndexFixing(ONIndex6M,I3191,TRUE,_xll.ohTrigger(RecalcTrigger,Trigger6M)),NA())</f>
        <v>2.7870905132161283E-2</v>
      </c>
      <c r="P3191" s="52">
        <f>IFERROR(_xll.qlIndexFixing(Index1Y,$H3191,TRUE,_xll.ohTrigger(RecalcTrigger,Trigger1Y)),NA())</f>
        <v>2.9489557608046967E-2</v>
      </c>
      <c r="Q3191" s="52">
        <f>IFERROR(_xll.qlIndexFixing(ONIndex1Y,I3191,TRUE,_xll.ohTrigger(RecalcTrigger,Trigger1Y)),NA())</f>
        <v>2.9057345513354704E-2</v>
      </c>
    </row>
    <row r="3192" spans="2:17" x14ac:dyDescent="0.2">
      <c r="B3192" s="46" t="s">
        <v>51</v>
      </c>
      <c r="D3192" s="49">
        <f>_xll.qlCalendarAdvance(LocalCalendar,$D3191,B3192,"f",FALSE)</f>
        <v>61708</v>
      </c>
      <c r="E3192" s="49">
        <f>_xll.qlInterestRateIndexValueDate(IndexON,D3192)</f>
        <v>61708</v>
      </c>
      <c r="F3192" s="52">
        <f>IFERROR(_xll.qlIndexFixing(IndexON,D3192,TRUE,_xll.ohTrigger(RecalcTrigger,TriggerON)),NA())</f>
        <v>2.5437614180336965E-2</v>
      </c>
      <c r="H3192" s="49">
        <f>_xll.qlCalendarAdvance(IborCalendar,$H3191,B3192,"f",FALSE)</f>
        <v>61688</v>
      </c>
      <c r="I3192" s="49">
        <f>_xll.qlInterestRateIndexValueDate(Index1M,$H3192)</f>
        <v>61690</v>
      </c>
      <c r="J3192" s="52">
        <f>IFERROR(_xll.qlIndexFixing(Index1M,$H3192,TRUE,_xll.ohTrigger(RecalcTrigger,Trigger1M)),NA())</f>
        <v>2.5920607265226627E-2</v>
      </c>
      <c r="K3192" s="52">
        <f>IFERROR(_xll.qlIndexFixing(ONIndex1M,I3192,TRUE,_xll.ohTrigger(RecalcTrigger,Trigger1M)),NA())</f>
        <v>2.5894515620059622E-2</v>
      </c>
      <c r="L3192" s="52">
        <f>IFERROR(_xll.qlIndexFixing(Index3M,H3192,TRUE,_xll.ohTrigger(RecalcTrigger,Trigger3M)),NA())</f>
        <v>2.7127852006066388E-2</v>
      </c>
      <c r="M3192" s="52">
        <f>IFERROR(_xll.qlIndexFixing(ONIndex3M,I3192,TRUE,_xll.ohTrigger(RecalcTrigger,Trigger3M)),NA())</f>
        <v>2.7035269809356777E-2</v>
      </c>
      <c r="N3192" s="52">
        <f>IFERROR(_xll.qlIndexFixing(Index6M,$H3192,TRUE,_xll.ohTrigger(RecalcTrigger,Trigger6M)),NA())</f>
        <v>2.8063353046924908E-2</v>
      </c>
      <c r="O3192" s="52">
        <f>IFERROR(_xll.qlIndexFixing(ONIndex6M,I3192,TRUE,_xll.ohTrigger(RecalcTrigger,Trigger6M)),NA())</f>
        <v>2.7870871124058283E-2</v>
      </c>
      <c r="P3192" s="52">
        <f>IFERROR(_xll.qlIndexFixing(Index1Y,$H3192,TRUE,_xll.ohTrigger(RecalcTrigger,Trigger1Y)),NA())</f>
        <v>2.9489601757136365E-2</v>
      </c>
      <c r="Q3192" s="52">
        <f>IFERROR(_xll.qlIndexFixing(ONIndex1Y,I3192,TRUE,_xll.ohTrigger(RecalcTrigger,Trigger1Y)),NA())</f>
        <v>2.9057391886340156E-2</v>
      </c>
    </row>
    <row r="3193" spans="2:17" x14ac:dyDescent="0.2">
      <c r="B3193" s="46" t="s">
        <v>51</v>
      </c>
      <c r="D3193" s="49">
        <f>_xll.qlCalendarAdvance(LocalCalendar,$D3192,B3193,"f",FALSE)</f>
        <v>61715</v>
      </c>
      <c r="E3193" s="49">
        <f>_xll.qlInterestRateIndexValueDate(IndexON,D3193)</f>
        <v>61715</v>
      </c>
      <c r="F3193" s="52">
        <f>IFERROR(_xll.qlIndexFixing(IndexON,D3193,TRUE,_xll.ohTrigger(RecalcTrigger,TriggerON)),NA())</f>
        <v>2.5437614180416901E-2</v>
      </c>
      <c r="H3193" s="49">
        <f>_xll.qlCalendarAdvance(IborCalendar,$H3192,B3193,"f",FALSE)</f>
        <v>61695</v>
      </c>
      <c r="I3193" s="49">
        <f>_xll.qlInterestRateIndexValueDate(Index1M,$H3193)</f>
        <v>61697</v>
      </c>
      <c r="J3193" s="52">
        <f>IFERROR(_xll.qlIndexFixing(Index1M,$H3193,TRUE,_xll.ohTrigger(RecalcTrigger,Trigger1M)),NA())</f>
        <v>2.5920607265226627E-2</v>
      </c>
      <c r="K3193" s="52">
        <f>IFERROR(_xll.qlIndexFixing(ONIndex1M,I3193,TRUE,_xll.ohTrigger(RecalcTrigger,Trigger1M)),NA())</f>
        <v>2.5894515620086267E-2</v>
      </c>
      <c r="L3193" s="52">
        <f>IFERROR(_xll.qlIndexFixing(Index3M,H3193,TRUE,_xll.ohTrigger(RecalcTrigger,Trigger3M)),NA())</f>
        <v>2.7123773587531375E-2</v>
      </c>
      <c r="M3193" s="52">
        <f>IFERROR(_xll.qlIndexFixing(ONIndex3M,I3193,TRUE,_xll.ohTrigger(RecalcTrigger,Trigger3M)),NA())</f>
        <v>2.7035269809330131E-2</v>
      </c>
      <c r="N3193" s="52">
        <f>IFERROR(_xll.qlIndexFixing(Index6M,$H3193,TRUE,_xll.ohTrigger(RecalcTrigger,Trigger6M)),NA())</f>
        <v>2.8064406349300706E-2</v>
      </c>
      <c r="O3193" s="52">
        <f>IFERROR(_xll.qlIndexFixing(ONIndex6M,I3193,TRUE,_xll.ohTrigger(RecalcTrigger,Trigger6M)),NA())</f>
        <v>2.7870837214729605E-2</v>
      </c>
      <c r="P3193" s="52">
        <f>IFERROR(_xll.qlIndexFixing(Index1Y,$H3193,TRUE,_xll.ohTrigger(RecalcTrigger,Trigger1Y)),NA())</f>
        <v>2.9486049177806062E-2</v>
      </c>
      <c r="Q3193" s="52">
        <f>IFERROR(_xll.qlIndexFixing(ONIndex1Y,I3193,TRUE,_xll.ohTrigger(RecalcTrigger,Trigger1Y)),NA())</f>
        <v>2.9057438124606705E-2</v>
      </c>
    </row>
    <row r="3194" spans="2:17" x14ac:dyDescent="0.2">
      <c r="B3194" s="46" t="s">
        <v>51</v>
      </c>
      <c r="D3194" s="49">
        <f>_xll.qlCalendarAdvance(LocalCalendar,$D3193,B3194,"f",FALSE)</f>
        <v>61723</v>
      </c>
      <c r="E3194" s="49">
        <f>_xll.qlInterestRateIndexValueDate(IndexON,D3194)</f>
        <v>61723</v>
      </c>
      <c r="F3194" s="52">
        <f>IFERROR(_xll.qlIndexFixing(IndexON,D3194,TRUE,_xll.ohTrigger(RecalcTrigger,TriggerON)),NA())</f>
        <v>2.5437614180416901E-2</v>
      </c>
      <c r="H3194" s="49">
        <f>_xll.qlCalendarAdvance(IborCalendar,$H3193,B3194,"f",FALSE)</f>
        <v>61702</v>
      </c>
      <c r="I3194" s="49">
        <f>_xll.qlInterestRateIndexValueDate(Index1M,$H3194)</f>
        <v>61704</v>
      </c>
      <c r="J3194" s="52">
        <f>IFERROR(_xll.qlIndexFixing(Index1M,$H3194,TRUE,_xll.ohTrigger(RecalcTrigger,Trigger1M)),NA())</f>
        <v>2.5920607265226627E-2</v>
      </c>
      <c r="K3194" s="52">
        <f>IFERROR(_xll.qlIndexFixing(ONIndex1M,I3194,TRUE,_xll.ohTrigger(RecalcTrigger,Trigger1M)),NA())</f>
        <v>2.5894515620059622E-2</v>
      </c>
      <c r="L3194" s="52">
        <f>IFERROR(_xll.qlIndexFixing(Index3M,H3194,TRUE,_xll.ohTrigger(RecalcTrigger,Trigger3M)),NA())</f>
        <v>2.7123773587531375E-2</v>
      </c>
      <c r="M3194" s="52">
        <f>IFERROR(_xll.qlIndexFixing(ONIndex3M,I3194,TRUE,_xll.ohTrigger(RecalcTrigger,Trigger3M)),NA())</f>
        <v>2.7035269809356777E-2</v>
      </c>
      <c r="N3194" s="52">
        <f>IFERROR(_xll.qlIndexFixing(Index6M,$H3194,TRUE,_xll.ohTrigger(RecalcTrigger,Trigger6M)),NA())</f>
        <v>2.806437334760702E-2</v>
      </c>
      <c r="O3194" s="52">
        <f>IFERROR(_xll.qlIndexFixing(ONIndex6M,I3194,TRUE,_xll.ohTrigger(RecalcTrigger,Trigger6M)),NA())</f>
        <v>2.7870803404255184E-2</v>
      </c>
      <c r="P3194" s="52">
        <f>IFERROR(_xll.qlIndexFixing(Index1Y,$H3194,TRUE,_xll.ohTrigger(RecalcTrigger,Trigger1Y)),NA())</f>
        <v>2.9489689639193527E-2</v>
      </c>
      <c r="Q3194" s="52">
        <f>IFERROR(_xll.qlIndexFixing(ONIndex1Y,I3194,TRUE,_xll.ohTrigger(RecalcTrigger,Trigger1Y)),NA())</f>
        <v>2.9057484228207642E-2</v>
      </c>
    </row>
    <row r="3195" spans="2:17" x14ac:dyDescent="0.2">
      <c r="B3195" s="46" t="s">
        <v>51</v>
      </c>
      <c r="D3195" s="49">
        <f>_xll.qlCalendarAdvance(LocalCalendar,$D3194,B3195,"f",FALSE)</f>
        <v>61730</v>
      </c>
      <c r="E3195" s="49">
        <f>_xll.qlInterestRateIndexValueDate(IndexON,D3195)</f>
        <v>61730</v>
      </c>
      <c r="F3195" s="52">
        <f>IFERROR(_xll.qlIndexFixing(IndexON,D3195,TRUE,_xll.ohTrigger(RecalcTrigger,TriggerON)),NA())</f>
        <v>2.5437614180416901E-2</v>
      </c>
      <c r="H3195" s="49">
        <f>_xll.qlCalendarAdvance(IborCalendar,$H3194,B3195,"f",FALSE)</f>
        <v>61709</v>
      </c>
      <c r="I3195" s="49">
        <f>_xll.qlInterestRateIndexValueDate(Index1M,$H3195)</f>
        <v>61711</v>
      </c>
      <c r="J3195" s="52">
        <f>IFERROR(_xll.qlIndexFixing(Index1M,$H3195,TRUE,_xll.ohTrigger(RecalcTrigger,Trigger1M)),NA())</f>
        <v>2.5920607265226627E-2</v>
      </c>
      <c r="K3195" s="52">
        <f>IFERROR(_xll.qlIndexFixing(ONIndex1M,I3195,TRUE,_xll.ohTrigger(RecalcTrigger,Trigger1M)),NA())</f>
        <v>2.5894515620059622E-2</v>
      </c>
      <c r="L3195" s="52">
        <f>IFERROR(_xll.qlIndexFixing(Index3M,H3195,TRUE,_xll.ohTrigger(RecalcTrigger,Trigger3M)),NA())</f>
        <v>2.7123773587531375E-2</v>
      </c>
      <c r="M3195" s="52">
        <f>IFERROR(_xll.qlIndexFixing(ONIndex3M,I3195,TRUE,_xll.ohTrigger(RecalcTrigger,Trigger3M)),NA())</f>
        <v>2.7035269809330131E-2</v>
      </c>
      <c r="N3195" s="52">
        <f>IFERROR(_xll.qlIndexFixing(Index6M,$H3195,TRUE,_xll.ohTrigger(RecalcTrigger,Trigger6M)),NA())</f>
        <v>2.8064340446070139E-2</v>
      </c>
      <c r="O3195" s="52">
        <f>IFERROR(_xll.qlIndexFixing(ONIndex6M,I3195,TRUE,_xll.ohTrigger(RecalcTrigger,Trigger6M)),NA())</f>
        <v>2.7870769692501796E-2</v>
      </c>
      <c r="P3195" s="52">
        <f>IFERROR(_xll.qlIndexFixing(Index1Y,$H3195,TRUE,_xll.ohTrigger(RecalcTrigger,Trigger1Y)),NA())</f>
        <v>2.9489733372161511E-2</v>
      </c>
      <c r="Q3195" s="52">
        <f>IFERROR(_xll.qlIndexFixing(ONIndex1Y,I3195,TRUE,_xll.ohTrigger(RecalcTrigger,Trigger1Y)),NA())</f>
        <v>2.9057530197089676E-2</v>
      </c>
    </row>
    <row r="3196" spans="2:17" x14ac:dyDescent="0.2">
      <c r="B3196" s="46" t="s">
        <v>51</v>
      </c>
      <c r="D3196" s="49">
        <f>_xll.qlCalendarAdvance(LocalCalendar,$D3195,B3196,"f",FALSE)</f>
        <v>61737</v>
      </c>
      <c r="E3196" s="49">
        <f>_xll.qlInterestRateIndexValueDate(IndexON,D3196)</f>
        <v>61737</v>
      </c>
      <c r="F3196" s="52">
        <f>IFERROR(_xll.qlIndexFixing(IndexON,D3196,TRUE,_xll.ohTrigger(RecalcTrigger,TriggerON)),NA())</f>
        <v>2.5437614180336965E-2</v>
      </c>
      <c r="H3196" s="49">
        <f>_xll.qlCalendarAdvance(IborCalendar,$H3195,B3196,"f",FALSE)</f>
        <v>61716</v>
      </c>
      <c r="I3196" s="49">
        <f>_xll.qlInterestRateIndexValueDate(Index1M,$H3196)</f>
        <v>61718</v>
      </c>
      <c r="J3196" s="52">
        <f>IFERROR(_xll.qlIndexFixing(Index1M,$H3196,TRUE,_xll.ohTrigger(RecalcTrigger,Trigger1M)),NA())</f>
        <v>2.5921539757794709E-2</v>
      </c>
      <c r="K3196" s="52">
        <f>IFERROR(_xll.qlIndexFixing(ONIndex1M,I3196,TRUE,_xll.ohTrigger(RecalcTrigger,Trigger1M)),NA())</f>
        <v>2.5894515620059622E-2</v>
      </c>
      <c r="L3196" s="52">
        <f>IFERROR(_xll.qlIndexFixing(Index3M,H3196,TRUE,_xll.ohTrigger(RecalcTrigger,Trigger3M)),NA())</f>
        <v>2.7123773587531375E-2</v>
      </c>
      <c r="M3196" s="52">
        <f>IFERROR(_xll.qlIndexFixing(ONIndex3M,I3196,TRUE,_xll.ohTrigger(RecalcTrigger,Trigger3M)),NA())</f>
        <v>2.7035269809356777E-2</v>
      </c>
      <c r="N3196" s="52">
        <f>IFERROR(_xll.qlIndexFixing(Index6M,$H3196,TRUE,_xll.ohTrigger(RecalcTrigger,Trigger6M)),NA())</f>
        <v>2.8064307644691384E-2</v>
      </c>
      <c r="O3196" s="52">
        <f>IFERROR(_xll.qlIndexFixing(ONIndex6M,I3196,TRUE,_xll.ohTrigger(RecalcTrigger,Trigger6M)),NA())</f>
        <v>2.7870736079522729E-2</v>
      </c>
      <c r="P3196" s="52">
        <f>IFERROR(_xll.qlIndexFixing(Index1Y,$H3196,TRUE,_xll.ohTrigger(RecalcTrigger,Trigger1Y)),NA())</f>
        <v>2.9489776966422791E-2</v>
      </c>
      <c r="Q3196" s="52">
        <f>IFERROR(_xll.qlIndexFixing(ONIndex1Y,I3196,TRUE,_xll.ohTrigger(RecalcTrigger,Trigger1Y)),NA())</f>
        <v>2.9057576031306098E-2</v>
      </c>
    </row>
    <row r="3197" spans="2:17" x14ac:dyDescent="0.2">
      <c r="B3197" s="46" t="s">
        <v>51</v>
      </c>
      <c r="D3197" s="49">
        <f>_xll.qlCalendarAdvance(LocalCalendar,$D3196,B3197,"f",FALSE)</f>
        <v>61744</v>
      </c>
      <c r="E3197" s="49">
        <f>_xll.qlInterestRateIndexValueDate(IndexON,D3197)</f>
        <v>61744</v>
      </c>
      <c r="F3197" s="52">
        <f>IFERROR(_xll.qlIndexFixing(IndexON,D3197,TRUE,_xll.ohTrigger(RecalcTrigger,TriggerON)),NA())</f>
        <v>2.5437614180336965E-2</v>
      </c>
      <c r="H3197" s="49">
        <f>_xll.qlCalendarAdvance(IborCalendar,$H3196,B3197,"f",FALSE)</f>
        <v>61724</v>
      </c>
      <c r="I3197" s="49">
        <f>_xll.qlInterestRateIndexValueDate(Index1M,$H3197)</f>
        <v>61728</v>
      </c>
      <c r="J3197" s="52">
        <f>IFERROR(_xll.qlIndexFixing(Index1M,$H3197,TRUE,_xll.ohTrigger(RecalcTrigger,Trigger1M)),NA())</f>
        <v>2.5920607265226627E-2</v>
      </c>
      <c r="K3197" s="52">
        <f>IFERROR(_xll.qlIndexFixing(ONIndex1M,I3197,TRUE,_xll.ohTrigger(RecalcTrigger,Trigger1M)),NA())</f>
        <v>2.5893584423339888E-2</v>
      </c>
      <c r="L3197" s="52">
        <f>IFERROR(_xll.qlIndexFixing(Index3M,H3197,TRUE,_xll.ohTrigger(RecalcTrigger,Trigger3M)),NA())</f>
        <v>2.7121734684662453E-2</v>
      </c>
      <c r="M3197" s="52">
        <f>IFERROR(_xll.qlIndexFixing(ONIndex3M,I3197,TRUE,_xll.ohTrigger(RecalcTrigger,Trigger3M)),NA())</f>
        <v>2.7034254763962373E-2</v>
      </c>
      <c r="N3197" s="52">
        <f>IFERROR(_xll.qlIndexFixing(Index6M,$H3197,TRUE,_xll.ohTrigger(RecalcTrigger,Trigger6M)),NA())</f>
        <v>2.8061001841303342E-2</v>
      </c>
      <c r="O3197" s="52">
        <f>IFERROR(_xll.qlIndexFixing(ONIndex6M,I3197,TRUE,_xll.ohTrigger(RecalcTrigger,Trigger6M)),NA())</f>
        <v>2.7869611876125688E-2</v>
      </c>
      <c r="P3197" s="52">
        <f>IFERROR(_xll.qlIndexFixing(Index1Y,$H3197,TRUE,_xll.ohTrigger(RecalcTrigger,Trigger1Y)),NA())</f>
        <v>2.9487441269351249E-2</v>
      </c>
      <c r="Q3197" s="52">
        <f>IFERROR(_xll.qlIndexFixing(ONIndex1Y,I3197,TRUE,_xll.ohTrigger(RecalcTrigger,Trigger1Y)),NA())</f>
        <v>2.9056465442951485E-2</v>
      </c>
    </row>
    <row r="3198" spans="2:17" x14ac:dyDescent="0.2">
      <c r="B3198" s="46" t="s">
        <v>51</v>
      </c>
      <c r="D3198" s="49">
        <f>_xll.qlCalendarAdvance(LocalCalendar,$D3197,B3198,"f",FALSE)</f>
        <v>61751</v>
      </c>
      <c r="E3198" s="49">
        <f>_xll.qlInterestRateIndexValueDate(IndexON,D3198)</f>
        <v>61751</v>
      </c>
      <c r="F3198" s="52">
        <f>IFERROR(_xll.qlIndexFixing(IndexON,D3198,TRUE,_xll.ohTrigger(RecalcTrigger,TriggerON)),NA())</f>
        <v>2.5437614180336965E-2</v>
      </c>
      <c r="H3198" s="49">
        <f>_xll.qlCalendarAdvance(IborCalendar,$H3197,B3198,"f",FALSE)</f>
        <v>61731</v>
      </c>
      <c r="I3198" s="49">
        <f>_xll.qlInterestRateIndexValueDate(Index1M,$H3198)</f>
        <v>61735</v>
      </c>
      <c r="J3198" s="52">
        <f>IFERROR(_xll.qlIndexFixing(Index1M,$H3198,TRUE,_xll.ohTrigger(RecalcTrigger,Trigger1M)),NA())</f>
        <v>2.5920607265226627E-2</v>
      </c>
      <c r="K3198" s="52">
        <f>IFERROR(_xll.qlIndexFixing(ONIndex1M,I3198,TRUE,_xll.ohTrigger(RecalcTrigger,Trigger1M)),NA())</f>
        <v>2.5892653271224475E-2</v>
      </c>
      <c r="L3198" s="52">
        <f>IFERROR(_xll.qlIndexFixing(Index3M,H3198,TRUE,_xll.ohTrigger(RecalcTrigger,Trigger3M)),NA())</f>
        <v>2.7124793115561121E-2</v>
      </c>
      <c r="M3198" s="52">
        <f>IFERROR(_xll.qlIndexFixing(ONIndex3M,I3198,TRUE,_xll.ohTrigger(RecalcTrigger,Trigger3M)),NA())</f>
        <v>2.7033239769513884E-2</v>
      </c>
      <c r="N3198" s="52">
        <f>IFERROR(_xll.qlIndexFixing(Index6M,$H3198,TRUE,_xll.ohTrigger(RecalcTrigger,Trigger6M)),NA())</f>
        <v>2.8064228401179853E-2</v>
      </c>
      <c r="O3198" s="52">
        <f>IFERROR(_xll.qlIndexFixing(ONIndex6M,I3198,TRUE,_xll.ohTrigger(RecalcTrigger,Trigger6M)),NA())</f>
        <v>2.7868502193779676E-2</v>
      </c>
      <c r="P3198" s="52">
        <f>IFERROR(_xll.qlIndexFixing(Index1Y,$H3198,TRUE,_xll.ohTrigger(RecalcTrigger,Trigger1Y)),NA())</f>
        <v>2.9487484539582484E-2</v>
      </c>
      <c r="Q3198" s="52">
        <f>IFERROR(_xll.qlIndexFixing(ONIndex1Y,I3198,TRUE,_xll.ohTrigger(RecalcTrigger,Trigger1Y)),NA())</f>
        <v>2.9055335192458287E-2</v>
      </c>
    </row>
    <row r="3199" spans="2:17" x14ac:dyDescent="0.2">
      <c r="B3199" s="46" t="s">
        <v>51</v>
      </c>
      <c r="D3199" s="49">
        <f>_xll.qlCalendarAdvance(LocalCalendar,$D3198,B3199,"f",FALSE)</f>
        <v>61758</v>
      </c>
      <c r="E3199" s="49">
        <f>_xll.qlInterestRateIndexValueDate(IndexON,D3199)</f>
        <v>61758</v>
      </c>
      <c r="F3199" s="52">
        <f>IFERROR(_xll.qlIndexFixing(IndexON,D3199,TRUE,_xll.ohTrigger(RecalcTrigger,TriggerON)),NA())</f>
        <v>2.5437614180336965E-2</v>
      </c>
      <c r="H3199" s="49">
        <f>_xll.qlCalendarAdvance(IborCalendar,$H3198,B3199,"f",FALSE)</f>
        <v>61738</v>
      </c>
      <c r="I3199" s="49">
        <f>_xll.qlInterestRateIndexValueDate(Index1M,$H3199)</f>
        <v>61742</v>
      </c>
      <c r="J3199" s="52">
        <f>IFERROR(_xll.qlIndexFixing(Index1M,$H3199,TRUE,_xll.ohTrigger(RecalcTrigger,Trigger1M)),NA())</f>
        <v>2.5920607265226627E-2</v>
      </c>
      <c r="K3199" s="52">
        <f>IFERROR(_xll.qlIndexFixing(ONIndex1M,I3199,TRUE,_xll.ohTrigger(RecalcTrigger,Trigger1M)),NA())</f>
        <v>2.5892653271304411E-2</v>
      </c>
      <c r="L3199" s="52">
        <f>IFERROR(_xll.qlIndexFixing(Index3M,H3199,TRUE,_xll.ohTrigger(RecalcTrigger,Trigger3M)),NA())</f>
        <v>2.7125812694657678E-2</v>
      </c>
      <c r="M3199" s="52">
        <f>IFERROR(_xll.qlIndexFixing(ONIndex3M,I3199,TRUE,_xll.ohTrigger(RecalcTrigger,Trigger3M)),NA())</f>
        <v>2.7033239769513884E-2</v>
      </c>
      <c r="N3199" s="52">
        <f>IFERROR(_xll.qlIndexFixing(Index6M,$H3199,TRUE,_xll.ohTrigger(RecalcTrigger,Trigger6M)),NA())</f>
        <v>2.8064195943197617E-2</v>
      </c>
      <c r="O3199" s="52">
        <f>IFERROR(_xll.qlIndexFixing(ONIndex6M,I3199,TRUE,_xll.ohTrigger(RecalcTrigger,Trigger6M)),NA())</f>
        <v>2.7868468910643429E-2</v>
      </c>
      <c r="P3199" s="52">
        <f>IFERROR(_xll.qlIndexFixing(Index1Y,$H3199,TRUE,_xll.ohTrigger(RecalcTrigger,Trigger1Y)),NA())</f>
        <v>2.94875276711286E-2</v>
      </c>
      <c r="Q3199" s="52">
        <f>IFERROR(_xll.qlIndexFixing(ONIndex1Y,I3199,TRUE,_xll.ohTrigger(RecalcTrigger,Trigger1Y)),NA())</f>
        <v>2.9055380576874512E-2</v>
      </c>
    </row>
    <row r="3200" spans="2:17" x14ac:dyDescent="0.2">
      <c r="B3200" s="46" t="s">
        <v>51</v>
      </c>
      <c r="D3200" s="49">
        <f>_xll.qlCalendarAdvance(LocalCalendar,$D3199,B3200,"f",FALSE)</f>
        <v>61765</v>
      </c>
      <c r="E3200" s="49">
        <f>_xll.qlInterestRateIndexValueDate(IndexON,D3200)</f>
        <v>61765</v>
      </c>
      <c r="F3200" s="52">
        <f>IFERROR(_xll.qlIndexFixing(IndexON,D3200,TRUE,_xll.ohTrigger(RecalcTrigger,TriggerON)),NA())</f>
        <v>2.5437614180336965E-2</v>
      </c>
      <c r="H3200" s="49">
        <f>_xll.qlCalendarAdvance(IborCalendar,$H3199,B3200,"f",FALSE)</f>
        <v>61745</v>
      </c>
      <c r="I3200" s="49">
        <f>_xll.qlInterestRateIndexValueDate(Index1M,$H3200)</f>
        <v>61750</v>
      </c>
      <c r="J3200" s="52">
        <f>IFERROR(_xll.qlIndexFixing(Index1M,$H3200,TRUE,_xll.ohTrigger(RecalcTrigger,Trigger1M)),NA())</f>
        <v>2.5920607265224049E-2</v>
      </c>
      <c r="K3200" s="52">
        <f>IFERROR(_xll.qlIndexFixing(ONIndex1M,I3200,TRUE,_xll.ohTrigger(RecalcTrigger,Trigger1M)),NA())</f>
        <v>2.5892653271304411E-2</v>
      </c>
      <c r="L3200" s="52">
        <f>IFERROR(_xll.qlIndexFixing(Index3M,H3200,TRUE,_xll.ohTrigger(RecalcTrigger,Trigger3M)),NA())</f>
        <v>2.7123773587531375E-2</v>
      </c>
      <c r="M3200" s="52">
        <f>IFERROR(_xll.qlIndexFixing(ONIndex3M,I3200,TRUE,_xll.ohTrigger(RecalcTrigger,Trigger3M)),NA())</f>
        <v>2.703323976959382E-2</v>
      </c>
      <c r="N3200" s="52">
        <f>IFERROR(_xll.qlIndexFixing(Index6M,$H3200,TRUE,_xll.ohTrigger(RecalcTrigger,Trigger6M)),NA())</f>
        <v>2.8063072527169417E-2</v>
      </c>
      <c r="O3200" s="52">
        <f>IFERROR(_xll.qlIndexFixing(ONIndex6M,I3200,TRUE,_xll.ohTrigger(RecalcTrigger,Trigger6M)),NA())</f>
        <v>2.7868430993613913E-2</v>
      </c>
      <c r="P3200" s="52">
        <f>IFERROR(_xll.qlIndexFixing(Index1Y,$H3200,TRUE,_xll.ohTrigger(RecalcTrigger,Trigger1Y)),NA())</f>
        <v>2.9487576794505747E-2</v>
      </c>
      <c r="Q3200" s="52">
        <f>IFERROR(_xll.qlIndexFixing(ONIndex1Y,I3200,TRUE,_xll.ohTrigger(RecalcTrigger,Trigger1Y)),NA())</f>
        <v>2.9055432279756488E-2</v>
      </c>
    </row>
    <row r="3201" spans="2:17" x14ac:dyDescent="0.2">
      <c r="B3201" s="46" t="s">
        <v>51</v>
      </c>
      <c r="D3201" s="49">
        <f>_xll.qlCalendarAdvance(LocalCalendar,$D3200,B3201,"f",FALSE)</f>
        <v>61772</v>
      </c>
      <c r="E3201" s="49">
        <f>_xll.qlInterestRateIndexValueDate(IndexON,D3201)</f>
        <v>61772</v>
      </c>
      <c r="F3201" s="52">
        <f>IFERROR(_xll.qlIndexFixing(IndexON,D3201,TRUE,_xll.ohTrigger(RecalcTrigger,TriggerON)),NA())</f>
        <v>2.5437614180336965E-2</v>
      </c>
      <c r="H3201" s="49">
        <f>_xll.qlCalendarAdvance(IborCalendar,$H3200,B3201,"f",FALSE)</f>
        <v>61752</v>
      </c>
      <c r="I3201" s="49">
        <f>_xll.qlInterestRateIndexValueDate(Index1M,$H3201)</f>
        <v>61756</v>
      </c>
      <c r="J3201" s="52">
        <f>IFERROR(_xll.qlIndexFixing(Index1M,$H3201,TRUE,_xll.ohTrigger(RecalcTrigger,Trigger1M)),NA())</f>
        <v>2.5920607265226627E-2</v>
      </c>
      <c r="K3201" s="52">
        <f>IFERROR(_xll.qlIndexFixing(ONIndex1M,I3201,TRUE,_xll.ohTrigger(RecalcTrigger,Trigger1M)),NA())</f>
        <v>2.5892653271224475E-2</v>
      </c>
      <c r="L3201" s="52">
        <f>IFERROR(_xll.qlIndexFixing(Index3M,H3201,TRUE,_xll.ohTrigger(RecalcTrigger,Trigger3M)),NA())</f>
        <v>2.7124793115559365E-2</v>
      </c>
      <c r="M3201" s="52">
        <f>IFERROR(_xll.qlIndexFixing(ONIndex3M,I3201,TRUE,_xll.ohTrigger(RecalcTrigger,Trigger3M)),NA())</f>
        <v>2.7033239769354012E-2</v>
      </c>
      <c r="N3201" s="52">
        <f>IFERROR(_xll.qlIndexFixing(Index6M,$H3201,TRUE,_xll.ohTrigger(RecalcTrigger,Trigger6M)),NA())</f>
        <v>2.8064131327704439E-2</v>
      </c>
      <c r="O3201" s="52">
        <f>IFERROR(_xll.qlIndexFixing(ONIndex6M,I3201,TRUE,_xll.ohTrigger(RecalcTrigger,Trigger6M)),NA())</f>
        <v>2.7868402640374157E-2</v>
      </c>
      <c r="P3201" s="52">
        <f>IFERROR(_xll.qlIndexFixing(Index1Y,$H3201,TRUE,_xll.ohTrigger(RecalcTrigger,Trigger1Y)),NA())</f>
        <v>2.9487613518165916E-2</v>
      </c>
      <c r="Q3201" s="52">
        <f>IFERROR(_xll.qlIndexFixing(ONIndex1Y,I3201,TRUE,_xll.ohTrigger(RecalcTrigger,Trigger1Y)),NA())</f>
        <v>2.9055470941390382E-2</v>
      </c>
    </row>
    <row r="3202" spans="2:17" x14ac:dyDescent="0.2">
      <c r="B3202" s="46" t="s">
        <v>51</v>
      </c>
      <c r="D3202" s="49">
        <f>_xll.qlCalendarAdvance(LocalCalendar,$D3201,B3202,"f",FALSE)</f>
        <v>61779</v>
      </c>
      <c r="E3202" s="49">
        <f>_xll.qlInterestRateIndexValueDate(IndexON,D3202)</f>
        <v>61779</v>
      </c>
      <c r="F3202" s="52">
        <f>IFERROR(_xll.qlIndexFixing(IndexON,D3202,TRUE,_xll.ohTrigger(RecalcTrigger,TriggerON)),NA())</f>
        <v>2.5437614180416901E-2</v>
      </c>
      <c r="H3202" s="49">
        <f>_xll.qlCalendarAdvance(IborCalendar,$H3201,B3202,"f",FALSE)</f>
        <v>61759</v>
      </c>
      <c r="I3202" s="49">
        <f>_xll.qlInterestRateIndexValueDate(Index1M,$H3202)</f>
        <v>61763</v>
      </c>
      <c r="J3202" s="52">
        <f>IFERROR(_xll.qlIndexFixing(Index1M,$H3202,TRUE,_xll.ohTrigger(RecalcTrigger,Trigger1M)),NA())</f>
        <v>2.5917810055822801E-2</v>
      </c>
      <c r="K3202" s="52">
        <f>IFERROR(_xll.qlIndexFixing(ONIndex1M,I3202,TRUE,_xll.ohTrigger(RecalcTrigger,Trigger1M)),NA())</f>
        <v>2.5892653271224475E-2</v>
      </c>
      <c r="L3202" s="52">
        <f>IFERROR(_xll.qlIndexFixing(Index3M,H3202,TRUE,_xll.ohTrigger(RecalcTrigger,Trigger3M)),NA())</f>
        <v>2.7125812694656807E-2</v>
      </c>
      <c r="M3202" s="52">
        <f>IFERROR(_xll.qlIndexFixing(ONIndex3M,I3202,TRUE,_xll.ohTrigger(RecalcTrigger,Trigger3M)),NA())</f>
        <v>2.7033239769433948E-2</v>
      </c>
      <c r="N3202" s="52">
        <f>IFERROR(_xll.qlIndexFixing(Index6M,$H3202,TRUE,_xll.ohTrigger(RecalcTrigger,Trigger6M)),NA())</f>
        <v>2.8064099170193941E-2</v>
      </c>
      <c r="O3202" s="52">
        <f>IFERROR(_xll.qlIndexFixing(ONIndex6M,I3202,TRUE,_xll.ohTrigger(RecalcTrigger,Trigger6M)),NA())</f>
        <v>2.7868369653401004E-2</v>
      </c>
      <c r="P3202" s="52">
        <f>IFERROR(_xll.qlIndexFixing(Index1Y,$H3202,TRUE,_xll.ohTrigger(RecalcTrigger,Trigger1Y)),NA())</f>
        <v>2.9487656233657553E-2</v>
      </c>
      <c r="Q3202" s="52">
        <f>IFERROR(_xll.qlIndexFixing(ONIndex1Y,I3202,TRUE,_xll.ohTrigger(RecalcTrigger,Trigger1Y)),NA())</f>
        <v>2.9055515921809771E-2</v>
      </c>
    </row>
    <row r="3203" spans="2:17" x14ac:dyDescent="0.2">
      <c r="B3203" s="46" t="s">
        <v>51</v>
      </c>
      <c r="D3203" s="49">
        <f>_xll.qlCalendarAdvance(LocalCalendar,$D3202,B3203,"f",FALSE)</f>
        <v>61786</v>
      </c>
      <c r="E3203" s="49">
        <f>_xll.qlInterestRateIndexValueDate(IndexON,D3203)</f>
        <v>61786</v>
      </c>
      <c r="F3203" s="52">
        <f>IFERROR(_xll.qlIndexFixing(IndexON,D3203,TRUE,_xll.ohTrigger(RecalcTrigger,TriggerON)),NA())</f>
        <v>2.5437614180336965E-2</v>
      </c>
      <c r="H3203" s="49">
        <f>_xll.qlCalendarAdvance(IborCalendar,$H3202,B3203,"f",FALSE)</f>
        <v>61766</v>
      </c>
      <c r="I3203" s="49">
        <f>_xll.qlInterestRateIndexValueDate(Index1M,$H3203)</f>
        <v>61770</v>
      </c>
      <c r="J3203" s="52">
        <f>IFERROR(_xll.qlIndexFixing(Index1M,$H3203,TRUE,_xll.ohTrigger(RecalcTrigger,Trigger1M)),NA())</f>
        <v>2.5917810055822801E-2</v>
      </c>
      <c r="K3203" s="52">
        <f>IFERROR(_xll.qlIndexFixing(ONIndex1M,I3203,TRUE,_xll.ohTrigger(RecalcTrigger,Trigger1M)),NA())</f>
        <v>2.5892653271224475E-2</v>
      </c>
      <c r="L3203" s="52">
        <f>IFERROR(_xll.qlIndexFixing(Index3M,H3203,TRUE,_xll.ohTrigger(RecalcTrigger,Trigger3M)),NA())</f>
        <v>2.7124793115561121E-2</v>
      </c>
      <c r="M3203" s="52">
        <f>IFERROR(_xll.qlIndexFixing(ONIndex3M,I3203,TRUE,_xll.ohTrigger(RecalcTrigger,Trigger3M)),NA())</f>
        <v>2.7033239769513884E-2</v>
      </c>
      <c r="N3203" s="52">
        <f>IFERROR(_xll.qlIndexFixing(Index6M,$H3203,TRUE,_xll.ohTrigger(RecalcTrigger,Trigger6M)),NA())</f>
        <v>2.8064067112841561E-2</v>
      </c>
      <c r="O3203" s="52">
        <f>IFERROR(_xll.qlIndexFixing(ONIndex6M,I3203,TRUE,_xll.ohTrigger(RecalcTrigger,Trigger6M)),NA())</f>
        <v>2.7868336765228818E-2</v>
      </c>
      <c r="P3203" s="52">
        <f>IFERROR(_xll.qlIndexFixing(Index1Y,$H3203,TRUE,_xll.ohTrigger(RecalcTrigger,Trigger1Y)),NA())</f>
        <v>2.9487698810464508E-2</v>
      </c>
      <c r="Q3203" s="52">
        <f>IFERROR(_xll.qlIndexFixing(ONIndex1Y,I3203,TRUE,_xll.ohTrigger(RecalcTrigger,Trigger1Y)),NA())</f>
        <v>2.9055560767456967E-2</v>
      </c>
    </row>
    <row r="3204" spans="2:17" x14ac:dyDescent="0.2">
      <c r="B3204" s="46" t="s">
        <v>51</v>
      </c>
      <c r="D3204" s="49">
        <f>_xll.qlCalendarAdvance(LocalCalendar,$D3203,B3204,"f",FALSE)</f>
        <v>61793</v>
      </c>
      <c r="E3204" s="49">
        <f>_xll.qlInterestRateIndexValueDate(IndexON,D3204)</f>
        <v>61793</v>
      </c>
      <c r="F3204" s="52">
        <f>IFERROR(_xll.qlIndexFixing(IndexON,D3204,TRUE,_xll.ohTrigger(RecalcTrigger,TriggerON)),NA())</f>
        <v>2.5437614180336965E-2</v>
      </c>
      <c r="H3204" s="49">
        <f>_xll.qlCalendarAdvance(IborCalendar,$H3203,B3204,"f",FALSE)</f>
        <v>61773</v>
      </c>
      <c r="I3204" s="49">
        <f>_xll.qlInterestRateIndexValueDate(Index1M,$H3204)</f>
        <v>61778</v>
      </c>
      <c r="J3204" s="52">
        <f>IFERROR(_xll.qlIndexFixing(Index1M,$H3204,TRUE,_xll.ohTrigger(RecalcTrigger,Trigger1M)),NA())</f>
        <v>2.5917810055825656E-2</v>
      </c>
      <c r="K3204" s="52">
        <f>IFERROR(_xll.qlIndexFixing(ONIndex1M,I3204,TRUE,_xll.ohTrigger(RecalcTrigger,Trigger1M)),NA())</f>
        <v>2.5892653271304411E-2</v>
      </c>
      <c r="L3204" s="52">
        <f>IFERROR(_xll.qlIndexFixing(Index3M,H3204,TRUE,_xll.ohTrigger(RecalcTrigger,Trigger3M)),NA())</f>
        <v>2.7123773587531375E-2</v>
      </c>
      <c r="M3204" s="52">
        <f>IFERROR(_xll.qlIndexFixing(ONIndex3M,I3204,TRUE,_xll.ohTrigger(RecalcTrigger,Trigger3M)),NA())</f>
        <v>2.7033239769513884E-2</v>
      </c>
      <c r="N3204" s="52">
        <f>IFERROR(_xll.qlIndexFixing(Index6M,$H3204,TRUE,_xll.ohTrigger(RecalcTrigger,Trigger6M)),NA())</f>
        <v>2.8062944135997688E-2</v>
      </c>
      <c r="O3204" s="52">
        <f>IFERROR(_xll.qlIndexFixing(ONIndex6M,I3204,TRUE,_xll.ohTrigger(RecalcTrigger,Trigger6M)),NA())</f>
        <v>2.786829929959822E-2</v>
      </c>
      <c r="P3204" s="52">
        <f>IFERROR(_xll.qlIndexFixing(Index1Y,$H3204,TRUE,_xll.ohTrigger(RecalcTrigger,Trigger1Y)),NA())</f>
        <v>2.9487747299853668E-2</v>
      </c>
      <c r="Q3204" s="52">
        <f>IFERROR(_xll.qlIndexFixing(ONIndex1Y,I3204,TRUE,_xll.ohTrigger(RecalcTrigger,Trigger1Y)),NA())</f>
        <v>2.905561185459149E-2</v>
      </c>
    </row>
    <row r="3205" spans="2:17" x14ac:dyDescent="0.2">
      <c r="B3205" s="46" t="s">
        <v>51</v>
      </c>
      <c r="D3205" s="49">
        <f>_xll.qlCalendarAdvance(LocalCalendar,$D3204,B3205,"f",FALSE)</f>
        <v>61800</v>
      </c>
      <c r="E3205" s="49">
        <f>_xll.qlInterestRateIndexValueDate(IndexON,D3205)</f>
        <v>61800</v>
      </c>
      <c r="F3205" s="52">
        <f>IFERROR(_xll.qlIndexFixing(IndexON,D3205,TRUE,_xll.ohTrigger(RecalcTrigger,TriggerON)),NA())</f>
        <v>2.5437614180336965E-2</v>
      </c>
      <c r="H3205" s="49">
        <f>_xll.qlCalendarAdvance(IborCalendar,$H3204,B3205,"f",FALSE)</f>
        <v>61780</v>
      </c>
      <c r="I3205" s="49">
        <f>_xll.qlInterestRateIndexValueDate(Index1M,$H3205)</f>
        <v>61784</v>
      </c>
      <c r="J3205" s="52">
        <f>IFERROR(_xll.qlIndexFixing(Index1M,$H3205,TRUE,_xll.ohTrigger(RecalcTrigger,Trigger1M)),NA())</f>
        <v>2.5917810055825656E-2</v>
      </c>
      <c r="K3205" s="52">
        <f>IFERROR(_xll.qlIndexFixing(ONIndex1M,I3205,TRUE,_xll.ohTrigger(RecalcTrigger,Trigger1M)),NA())</f>
        <v>2.5892653271224475E-2</v>
      </c>
      <c r="L3205" s="52">
        <f>IFERROR(_xll.qlIndexFixing(Index3M,H3205,TRUE,_xll.ohTrigger(RecalcTrigger,Trigger3M)),NA())</f>
        <v>2.7125812694657678E-2</v>
      </c>
      <c r="M3205" s="52">
        <f>IFERROR(_xll.qlIndexFixing(ONIndex3M,I3205,TRUE,_xll.ohTrigger(RecalcTrigger,Trigger3M)),NA())</f>
        <v>2.7033239769433948E-2</v>
      </c>
      <c r="N3205" s="52">
        <f>IFERROR(_xll.qlIndexFixing(Index6M,$H3205,TRUE,_xll.ohTrigger(RecalcTrigger,Trigger6M)),NA())</f>
        <v>2.8065089821721314E-2</v>
      </c>
      <c r="O3205" s="52">
        <f>IFERROR(_xll.qlIndexFixing(ONIndex6M,I3205,TRUE,_xll.ohTrigger(RecalcTrigger,Trigger6M)),NA())</f>
        <v>2.7868271285047541E-2</v>
      </c>
      <c r="P3205" s="52">
        <f>IFERROR(_xll.qlIndexFixing(Index1Y,$H3205,TRUE,_xll.ohTrigger(RecalcTrigger,Trigger1Y)),NA())</f>
        <v>2.9487783548022849E-2</v>
      </c>
      <c r="Q3205" s="52">
        <f>IFERROR(_xll.qlIndexFixing(ONIndex1Y,I3205,TRUE,_xll.ohTrigger(RecalcTrigger,Trigger1Y)),NA())</f>
        <v>2.9055650054434778E-2</v>
      </c>
    </row>
    <row r="3206" spans="2:17" x14ac:dyDescent="0.2">
      <c r="B3206" s="46" t="s">
        <v>51</v>
      </c>
      <c r="D3206" s="49">
        <f>_xll.qlCalendarAdvance(LocalCalendar,$D3205,B3206,"f",FALSE)</f>
        <v>61807</v>
      </c>
      <c r="E3206" s="49">
        <f>_xll.qlInterestRateIndexValueDate(IndexON,D3206)</f>
        <v>61807</v>
      </c>
      <c r="F3206" s="52">
        <f>IFERROR(_xll.qlIndexFixing(IndexON,D3206,TRUE,_xll.ohTrigger(RecalcTrigger,TriggerON)),NA())</f>
        <v>2.5437614180416901E-2</v>
      </c>
      <c r="H3206" s="49">
        <f>_xll.qlCalendarAdvance(IborCalendar,$H3205,B3206,"f",FALSE)</f>
        <v>61787</v>
      </c>
      <c r="I3206" s="49">
        <f>_xll.qlInterestRateIndexValueDate(Index1M,$H3206)</f>
        <v>61791</v>
      </c>
      <c r="J3206" s="52">
        <f>IFERROR(_xll.qlIndexFixing(Index1M,$H3206,TRUE,_xll.ohTrigger(RecalcTrigger,Trigger1M)),NA())</f>
        <v>2.5920607265226627E-2</v>
      </c>
      <c r="K3206" s="52">
        <f>IFERROR(_xll.qlIndexFixing(ONIndex1M,I3206,TRUE,_xll.ohTrigger(RecalcTrigger,Trigger1M)),NA())</f>
        <v>2.5892653271304411E-2</v>
      </c>
      <c r="L3206" s="52">
        <f>IFERROR(_xll.qlIndexFixing(Index3M,H3206,TRUE,_xll.ohTrigger(RecalcTrigger,Trigger3M)),NA())</f>
        <v>2.7125812694657678E-2</v>
      </c>
      <c r="M3206" s="52">
        <f>IFERROR(_xll.qlIndexFixing(ONIndex3M,I3206,TRUE,_xll.ohTrigger(RecalcTrigger,Trigger3M)),NA())</f>
        <v>2.7033239769513884E-2</v>
      </c>
      <c r="N3206" s="52">
        <f>IFERROR(_xll.qlIndexFixing(Index6M,$H3206,TRUE,_xll.ohTrigger(RecalcTrigger,Trigger6M)),NA())</f>
        <v>2.8066144653935907E-2</v>
      </c>
      <c r="O3206" s="52">
        <f>IFERROR(_xll.qlIndexFixing(ONIndex6M,I3206,TRUE,_xll.ohTrigger(RecalcTrigger,Trigger6M)),NA())</f>
        <v>2.7868238693278258E-2</v>
      </c>
      <c r="P3206" s="52">
        <f>IFERROR(_xll.qlIndexFixing(Index1Y,$H3206,TRUE,_xll.ohTrigger(RecalcTrigger,Trigger1Y)),NA())</f>
        <v>2.9487825708774888E-2</v>
      </c>
      <c r="Q3206" s="52">
        <f>IFERROR(_xll.qlIndexFixing(ONIndex1Y,I3206,TRUE,_xll.ohTrigger(RecalcTrigger,Trigger1Y)),NA())</f>
        <v>2.9055694496324946E-2</v>
      </c>
    </row>
    <row r="3207" spans="2:17" x14ac:dyDescent="0.2">
      <c r="B3207" s="46" t="s">
        <v>51</v>
      </c>
      <c r="D3207" s="49">
        <f>_xll.qlCalendarAdvance(LocalCalendar,$D3206,B3207,"f",FALSE)</f>
        <v>61814</v>
      </c>
      <c r="E3207" s="49">
        <f>_xll.qlInterestRateIndexValueDate(IndexON,D3207)</f>
        <v>61814</v>
      </c>
      <c r="F3207" s="52">
        <f>IFERROR(_xll.qlIndexFixing(IndexON,D3207,TRUE,_xll.ohTrigger(RecalcTrigger,TriggerON)),NA())</f>
        <v>2.5437614180336965E-2</v>
      </c>
      <c r="H3207" s="49">
        <f>_xll.qlCalendarAdvance(IborCalendar,$H3206,B3207,"f",FALSE)</f>
        <v>61794</v>
      </c>
      <c r="I3207" s="49">
        <f>_xll.qlInterestRateIndexValueDate(Index1M,$H3207)</f>
        <v>61798</v>
      </c>
      <c r="J3207" s="52">
        <f>IFERROR(_xll.qlIndexFixing(Index1M,$H3207,TRUE,_xll.ohTrigger(RecalcTrigger,Trigger1M)),NA())</f>
        <v>2.5920607265226627E-2</v>
      </c>
      <c r="K3207" s="52">
        <f>IFERROR(_xll.qlIndexFixing(ONIndex1M,I3207,TRUE,_xll.ohTrigger(RecalcTrigger,Trigger1M)),NA())</f>
        <v>2.5892653271304411E-2</v>
      </c>
      <c r="L3207" s="52">
        <f>IFERROR(_xll.qlIndexFixing(Index3M,H3207,TRUE,_xll.ohTrigger(RecalcTrigger,Trigger3M)),NA())</f>
        <v>2.7125812694658545E-2</v>
      </c>
      <c r="M3207" s="52">
        <f>IFERROR(_xll.qlIndexFixing(ONIndex3M,I3207,TRUE,_xll.ohTrigger(RecalcTrigger,Trigger3M)),NA())</f>
        <v>2.7033239769513884E-2</v>
      </c>
      <c r="N3207" s="52">
        <f>IFERROR(_xll.qlIndexFixing(Index6M,$H3207,TRUE,_xll.ohTrigger(RecalcTrigger,Trigger6M)),NA())</f>
        <v>2.8066113006622005E-2</v>
      </c>
      <c r="O3207" s="52">
        <f>IFERROR(_xll.qlIndexFixing(ONIndex6M,I3207,TRUE,_xll.ohTrigger(RecalcTrigger,Trigger6M)),NA())</f>
        <v>2.7868206200070134E-2</v>
      </c>
      <c r="P3207" s="52">
        <f>IFERROR(_xll.qlIndexFixing(Index1Y,$H3207,TRUE,_xll.ohTrigger(RecalcTrigger,Trigger1Y)),NA())</f>
        <v>2.9487867730842249E-2</v>
      </c>
      <c r="Q3207" s="52">
        <f>IFERROR(_xll.qlIndexFixing(ONIndex1Y,I3207,TRUE,_xll.ohTrigger(RecalcTrigger,Trigger1Y)),NA())</f>
        <v>2.9055738803203113E-2</v>
      </c>
    </row>
    <row r="3208" spans="2:17" x14ac:dyDescent="0.2">
      <c r="B3208" s="46" t="s">
        <v>51</v>
      </c>
      <c r="D3208" s="49">
        <f>_xll.qlCalendarAdvance(LocalCalendar,$D3207,B3208,"f",FALSE)</f>
        <v>61821</v>
      </c>
      <c r="E3208" s="49">
        <f>_xll.qlInterestRateIndexValueDate(IndexON,D3208)</f>
        <v>61821</v>
      </c>
      <c r="F3208" s="52">
        <f>IFERROR(_xll.qlIndexFixing(IndexON,D3208,TRUE,_xll.ohTrigger(RecalcTrigger,TriggerON)),NA())</f>
        <v>2.5437614180336965E-2</v>
      </c>
      <c r="H3208" s="49">
        <f>_xll.qlCalendarAdvance(IborCalendar,$H3207,B3208,"f",FALSE)</f>
        <v>61801</v>
      </c>
      <c r="I3208" s="49">
        <f>_xll.qlInterestRateIndexValueDate(Index1M,$H3208)</f>
        <v>61805</v>
      </c>
      <c r="J3208" s="52">
        <f>IFERROR(_xll.qlIndexFixing(Index1M,$H3208,TRUE,_xll.ohTrigger(RecalcTrigger,Trigger1M)),NA())</f>
        <v>2.5920607265226627E-2</v>
      </c>
      <c r="K3208" s="52">
        <f>IFERROR(_xll.qlIndexFixing(ONIndex1M,I3208,TRUE,_xll.ohTrigger(RecalcTrigger,Trigger1M)),NA())</f>
        <v>2.5892653271224475E-2</v>
      </c>
      <c r="L3208" s="52">
        <f>IFERROR(_xll.qlIndexFixing(Index3M,H3208,TRUE,_xll.ohTrigger(RecalcTrigger,Trigger3M)),NA())</f>
        <v>2.7125812694657678E-2</v>
      </c>
      <c r="M3208" s="52">
        <f>IFERROR(_xll.qlIndexFixing(ONIndex3M,I3208,TRUE,_xll.ohTrigger(RecalcTrigger,Trigger3M)),NA())</f>
        <v>2.7033239769513884E-2</v>
      </c>
      <c r="N3208" s="52">
        <f>IFERROR(_xll.qlIndexFixing(Index6M,$H3208,TRUE,_xll.ohTrigger(RecalcTrigger,Trigger6M)),NA())</f>
        <v>2.8066081459480152E-2</v>
      </c>
      <c r="O3208" s="52">
        <f>IFERROR(_xll.qlIndexFixing(ONIndex6M,I3208,TRUE,_xll.ohTrigger(RecalcTrigger,Trigger6M)),NA())</f>
        <v>2.7868173805583041E-2</v>
      </c>
      <c r="P3208" s="52">
        <f>IFERROR(_xll.qlIndexFixing(Index1Y,$H3208,TRUE,_xll.ohTrigger(RecalcTrigger,Trigger1Y)),NA())</f>
        <v>2.9487909614224272E-2</v>
      </c>
      <c r="Q3208" s="52">
        <f>IFERROR(_xll.qlIndexFixing(ONIndex1Y,I3208,TRUE,_xll.ohTrigger(RecalcTrigger,Trigger1Y)),NA())</f>
        <v>2.9055782975389022E-2</v>
      </c>
    </row>
    <row r="3209" spans="2:17" x14ac:dyDescent="0.2">
      <c r="B3209" s="46" t="s">
        <v>51</v>
      </c>
      <c r="D3209" s="49">
        <f>_xll.qlCalendarAdvance(LocalCalendar,$D3208,B3209,"f",FALSE)</f>
        <v>61828</v>
      </c>
      <c r="E3209" s="49">
        <f>_xll.qlInterestRateIndexValueDate(IndexON,D3209)</f>
        <v>61828</v>
      </c>
      <c r="F3209" s="52">
        <f>IFERROR(_xll.qlIndexFixing(IndexON,D3209,TRUE,_xll.ohTrigger(RecalcTrigger,TriggerON)),NA())</f>
        <v>2.5437614180336965E-2</v>
      </c>
      <c r="H3209" s="49">
        <f>_xll.qlCalendarAdvance(IborCalendar,$H3208,B3209,"f",FALSE)</f>
        <v>61808</v>
      </c>
      <c r="I3209" s="49">
        <f>_xll.qlInterestRateIndexValueDate(Index1M,$H3209)</f>
        <v>61812</v>
      </c>
      <c r="J3209" s="52">
        <f>IFERROR(_xll.qlIndexFixing(Index1M,$H3209,TRUE,_xll.ohTrigger(RecalcTrigger,Trigger1M)),NA())</f>
        <v>2.5920607265226627E-2</v>
      </c>
      <c r="K3209" s="52">
        <f>IFERROR(_xll.qlIndexFixing(ONIndex1M,I3209,TRUE,_xll.ohTrigger(RecalcTrigger,Trigger1M)),NA())</f>
        <v>2.5892653271304411E-2</v>
      </c>
      <c r="L3209" s="52">
        <f>IFERROR(_xll.qlIndexFixing(Index3M,H3209,TRUE,_xll.ohTrigger(RecalcTrigger,Trigger3M)),NA())</f>
        <v>2.7125812694657678E-2</v>
      </c>
      <c r="M3209" s="52">
        <f>IFERROR(_xll.qlIndexFixing(ONIndex3M,I3209,TRUE,_xll.ohTrigger(RecalcTrigger,Trigger3M)),NA())</f>
        <v>2.7033239769513884E-2</v>
      </c>
      <c r="N3209" s="52">
        <f>IFERROR(_xll.qlIndexFixing(Index6M,$H3209,TRUE,_xll.ohTrigger(RecalcTrigger,Trigger6M)),NA())</f>
        <v>2.8066050012511209E-2</v>
      </c>
      <c r="O3209" s="52">
        <f>IFERROR(_xll.qlIndexFixing(ONIndex6M,I3209,TRUE,_xll.ohTrigger(RecalcTrigger,Trigger6M)),NA())</f>
        <v>2.7868141509976851E-2</v>
      </c>
      <c r="P3209" s="52">
        <f>IFERROR(_xll.qlIndexFixing(Index1Y,$H3209,TRUE,_xll.ohTrigger(RecalcTrigger,Trigger1Y)),NA())</f>
        <v>2.9487951358921176E-2</v>
      </c>
      <c r="Q3209" s="52">
        <f>IFERROR(_xll.qlIndexFixing(ONIndex1Y,I3209,TRUE,_xll.ohTrigger(RecalcTrigger,Trigger1Y)),NA())</f>
        <v>2.905582701296261E-2</v>
      </c>
    </row>
    <row r="3210" spans="2:17" x14ac:dyDescent="0.2">
      <c r="B3210" s="46" t="s">
        <v>51</v>
      </c>
      <c r="D3210" s="49">
        <f>_xll.qlCalendarAdvance(LocalCalendar,$D3209,B3210,"f",FALSE)</f>
        <v>61835</v>
      </c>
      <c r="E3210" s="49">
        <f>_xll.qlInterestRateIndexValueDate(IndexON,D3210)</f>
        <v>61835</v>
      </c>
      <c r="F3210" s="52">
        <f>IFERROR(_xll.qlIndexFixing(IndexON,D3210,TRUE,_xll.ohTrigger(RecalcTrigger,TriggerON)),NA())</f>
        <v>2.5437614180416901E-2</v>
      </c>
      <c r="H3210" s="49">
        <f>_xll.qlCalendarAdvance(IborCalendar,$H3209,B3210,"f",FALSE)</f>
        <v>61815</v>
      </c>
      <c r="I3210" s="49">
        <f>_xll.qlInterestRateIndexValueDate(Index1M,$H3210)</f>
        <v>61819</v>
      </c>
      <c r="J3210" s="52">
        <f>IFERROR(_xll.qlIndexFixing(Index1M,$H3210,TRUE,_xll.ohTrigger(RecalcTrigger,Trigger1M)),NA())</f>
        <v>2.5919674817379779E-2</v>
      </c>
      <c r="K3210" s="52">
        <f>IFERROR(_xll.qlIndexFixing(ONIndex1M,I3210,TRUE,_xll.ohTrigger(RecalcTrigger,Trigger1M)),NA())</f>
        <v>2.5892653271304411E-2</v>
      </c>
      <c r="L3210" s="52">
        <f>IFERROR(_xll.qlIndexFixing(Index3M,H3210,TRUE,_xll.ohTrigger(RecalcTrigger,Trigger3M)),NA())</f>
        <v>2.7124793115561121E-2</v>
      </c>
      <c r="M3210" s="52">
        <f>IFERROR(_xll.qlIndexFixing(ONIndex3M,I3210,TRUE,_xll.ohTrigger(RecalcTrigger,Trigger3M)),NA())</f>
        <v>2.7033239769513884E-2</v>
      </c>
      <c r="N3210" s="52">
        <f>IFERROR(_xll.qlIndexFixing(Index6M,$H3210,TRUE,_xll.ohTrigger(RecalcTrigger,Trigger6M)),NA())</f>
        <v>2.8064932062450313E-2</v>
      </c>
      <c r="O3210" s="52">
        <f>IFERROR(_xll.qlIndexFixing(ONIndex6M,I3210,TRUE,_xll.ohTrigger(RecalcTrigger,Trigger6M)),NA())</f>
        <v>2.786810931317163E-2</v>
      </c>
      <c r="P3210" s="52">
        <f>IFERROR(_xll.qlIndexFixing(Index1Y,$H3210,TRUE,_xll.ohTrigger(RecalcTrigger,Trigger1Y)),NA())</f>
        <v>2.9487992964933183E-2</v>
      </c>
      <c r="Q3210" s="52">
        <f>IFERROR(_xll.qlIndexFixing(ONIndex1Y,I3210,TRUE,_xll.ohTrigger(RecalcTrigger,Trigger1Y)),NA())</f>
        <v>2.9055870916003812E-2</v>
      </c>
    </row>
    <row r="3211" spans="2:17" x14ac:dyDescent="0.2">
      <c r="B3211" s="46" t="s">
        <v>51</v>
      </c>
      <c r="D3211" s="49">
        <f>_xll.qlCalendarAdvance(LocalCalendar,$D3210,B3211,"f",FALSE)</f>
        <v>61842</v>
      </c>
      <c r="E3211" s="49">
        <f>_xll.qlInterestRateIndexValueDate(IndexON,D3211)</f>
        <v>61842</v>
      </c>
      <c r="F3211" s="52">
        <f>IFERROR(_xll.qlIndexFixing(IndexON,D3211,TRUE,_xll.ohTrigger(RecalcTrigger,TriggerON)),NA())</f>
        <v>2.5437614180336965E-2</v>
      </c>
      <c r="H3211" s="49">
        <f>_xll.qlCalendarAdvance(IborCalendar,$H3210,B3211,"f",FALSE)</f>
        <v>61822</v>
      </c>
      <c r="I3211" s="49">
        <f>_xll.qlInterestRateIndexValueDate(Index1M,$H3211)</f>
        <v>61826</v>
      </c>
      <c r="J3211" s="52">
        <f>IFERROR(_xll.qlIndexFixing(Index1M,$H3211,TRUE,_xll.ohTrigger(RecalcTrigger,Trigger1M)),NA())</f>
        <v>2.5919674817379779E-2</v>
      </c>
      <c r="K3211" s="52">
        <f>IFERROR(_xll.qlIndexFixing(ONIndex1M,I3211,TRUE,_xll.ohTrigger(RecalcTrigger,Trigger1M)),NA())</f>
        <v>2.5892653271304411E-2</v>
      </c>
      <c r="L3211" s="52">
        <f>IFERROR(_xll.qlIndexFixing(Index3M,H3211,TRUE,_xll.ohTrigger(RecalcTrigger,Trigger3M)),NA())</f>
        <v>2.7124793115561121E-2</v>
      </c>
      <c r="M3211" s="52">
        <f>IFERROR(_xll.qlIndexFixing(ONIndex3M,I3211,TRUE,_xll.ohTrigger(RecalcTrigger,Trigger3M)),NA())</f>
        <v>2.703323976959382E-2</v>
      </c>
      <c r="N3211" s="52">
        <f>IFERROR(_xll.qlIndexFixing(Index6M,$H3211,TRUE,_xll.ohTrigger(RecalcTrigger,Trigger6M)),NA())</f>
        <v>2.8064900811091652E-2</v>
      </c>
      <c r="O3211" s="52">
        <f>IFERROR(_xll.qlIndexFixing(ONIndex6M,I3211,TRUE,_xll.ohTrigger(RecalcTrigger,Trigger6M)),NA())</f>
        <v>2.7868077215167375E-2</v>
      </c>
      <c r="P3211" s="52">
        <f>IFERROR(_xll.qlIndexFixing(Index1Y,$H3211,TRUE,_xll.ohTrigger(RecalcTrigger,Trigger1Y)),NA())</f>
        <v>2.9488034432260508E-2</v>
      </c>
      <c r="Q3211" s="52">
        <f>IFERROR(_xll.qlIndexFixing(ONIndex1Y,I3211,TRUE,_xll.ohTrigger(RecalcTrigger,Trigger1Y)),NA())</f>
        <v>2.9055914684272821E-2</v>
      </c>
    </row>
    <row r="3212" spans="2:17" x14ac:dyDescent="0.2">
      <c r="B3212" s="46" t="s">
        <v>51</v>
      </c>
      <c r="D3212" s="49">
        <f>_xll.qlCalendarAdvance(LocalCalendar,$D3211,B3212,"f",FALSE)</f>
        <v>61849</v>
      </c>
      <c r="E3212" s="49">
        <f>_xll.qlInterestRateIndexValueDate(IndexON,D3212)</f>
        <v>61849</v>
      </c>
      <c r="F3212" s="52">
        <f>IFERROR(_xll.qlIndexFixing(IndexON,D3212,TRUE,_xll.ohTrigger(RecalcTrigger,TriggerON)),NA())</f>
        <v>2.5437614180336965E-2</v>
      </c>
      <c r="H3212" s="49">
        <f>_xll.qlCalendarAdvance(IborCalendar,$H3211,B3212,"f",FALSE)</f>
        <v>61829</v>
      </c>
      <c r="I3212" s="49">
        <f>_xll.qlInterestRateIndexValueDate(Index1M,$H3212)</f>
        <v>61835</v>
      </c>
      <c r="J3212" s="52">
        <f>IFERROR(_xll.qlIndexFixing(Index1M,$H3212,TRUE,_xll.ohTrigger(RecalcTrigger,Trigger1M)),NA())</f>
        <v>2.5919674817377114E-2</v>
      </c>
      <c r="K3212" s="52">
        <f>IFERROR(_xll.qlIndexFixing(ONIndex1M,I3212,TRUE,_xll.ohTrigger(RecalcTrigger,Trigger1M)),NA())</f>
        <v>2.5892653271304411E-2</v>
      </c>
      <c r="L3212" s="52">
        <f>IFERROR(_xll.qlIndexFixing(Index3M,H3212,TRUE,_xll.ohTrigger(RecalcTrigger,Trigger3M)),NA())</f>
        <v>2.7124793115561121E-2</v>
      </c>
      <c r="M3212" s="52">
        <f>IFERROR(_xll.qlIndexFixing(ONIndex3M,I3212,TRUE,_xll.ohTrigger(RecalcTrigger,Trigger3M)),NA())</f>
        <v>2.7033239769513884E-2</v>
      </c>
      <c r="N3212" s="52">
        <f>IFERROR(_xll.qlIndexFixing(Index6M,$H3212,TRUE,_xll.ohTrigger(RecalcTrigger,Trigger6M)),NA())</f>
        <v>2.8064860777954195E-2</v>
      </c>
      <c r="O3212" s="52">
        <f>IFERROR(_xll.qlIndexFixing(ONIndex6M,I3212,TRUE,_xll.ohTrigger(RecalcTrigger,Trigger6M)),NA())</f>
        <v>2.7868036091263093E-2</v>
      </c>
      <c r="P3212" s="52">
        <f>IFERROR(_xll.qlIndexFixing(Index1Y,$H3212,TRUE,_xll.ohTrigger(RecalcTrigger,Trigger1Y)),NA())</f>
        <v>2.9488087543613192E-2</v>
      </c>
      <c r="Q3212" s="52">
        <f>IFERROR(_xll.qlIndexFixing(ONIndex1Y,I3212,TRUE,_xll.ohTrigger(RecalcTrigger,Trigger1Y)),NA())</f>
        <v>2.9055970759896965E-2</v>
      </c>
    </row>
    <row r="3213" spans="2:17" x14ac:dyDescent="0.2">
      <c r="B3213" s="46" t="s">
        <v>51</v>
      </c>
      <c r="D3213" s="49">
        <f>_xll.qlCalendarAdvance(LocalCalendar,$D3212,B3213,"f",FALSE)</f>
        <v>61856</v>
      </c>
      <c r="E3213" s="49">
        <f>_xll.qlInterestRateIndexValueDate(IndexON,D3213)</f>
        <v>61856</v>
      </c>
      <c r="F3213" s="52">
        <f>IFERROR(_xll.qlIndexFixing(IndexON,D3213,TRUE,_xll.ohTrigger(RecalcTrigger,TriggerON)),NA())</f>
        <v>2.5437614180416901E-2</v>
      </c>
      <c r="H3213" s="49">
        <f>_xll.qlCalendarAdvance(IborCalendar,$H3212,B3213,"f",FALSE)</f>
        <v>61836</v>
      </c>
      <c r="I3213" s="49">
        <f>_xll.qlInterestRateIndexValueDate(Index1M,$H3213)</f>
        <v>61840</v>
      </c>
      <c r="J3213" s="52">
        <f>IFERROR(_xll.qlIndexFixing(Index1M,$H3213,TRUE,_xll.ohTrigger(RecalcTrigger,Trigger1M)),NA())</f>
        <v>2.5919674817377114E-2</v>
      </c>
      <c r="K3213" s="52">
        <f>IFERROR(_xll.qlIndexFixing(ONIndex1M,I3213,TRUE,_xll.ohTrigger(RecalcTrigger,Trigger1M)),NA())</f>
        <v>2.5892653271304411E-2</v>
      </c>
      <c r="L3213" s="52">
        <f>IFERROR(_xll.qlIndexFixing(Index3M,H3213,TRUE,_xll.ohTrigger(RecalcTrigger,Trigger3M)),NA())</f>
        <v>2.7124793115561121E-2</v>
      </c>
      <c r="M3213" s="52">
        <f>IFERROR(_xll.qlIndexFixing(ONIndex3M,I3213,TRUE,_xll.ohTrigger(RecalcTrigger,Trigger3M)),NA())</f>
        <v>2.7033239769513884E-2</v>
      </c>
      <c r="N3213" s="52">
        <f>IFERROR(_xll.qlIndexFixing(Index6M,$H3213,TRUE,_xll.ohTrigger(RecalcTrigger,Trigger6M)),NA())</f>
        <v>2.8064838608868829E-2</v>
      </c>
      <c r="O3213" s="52">
        <f>IFERROR(_xll.qlIndexFixing(ONIndex6M,I3213,TRUE,_xll.ohTrigger(RecalcTrigger,Trigger6M)),NA())</f>
        <v>2.7868013315162088E-2</v>
      </c>
      <c r="P3213" s="52">
        <f>IFERROR(_xll.qlIndexFixing(Index1Y,$H3213,TRUE,_xll.ohTrigger(RecalcTrigger,Trigger1Y)),NA())</f>
        <v>2.9488116950859584E-2</v>
      </c>
      <c r="Q3213" s="52">
        <f>IFERROR(_xll.qlIndexFixing(ONIndex1Y,I3213,TRUE,_xll.ohTrigger(RecalcTrigger,Trigger1Y)),NA())</f>
        <v>2.9056001816734067E-2</v>
      </c>
    </row>
    <row r="3214" spans="2:17" x14ac:dyDescent="0.2">
      <c r="B3214" s="46" t="s">
        <v>51</v>
      </c>
      <c r="D3214" s="49">
        <f>_xll.qlCalendarAdvance(LocalCalendar,$D3213,B3214,"f",FALSE)</f>
        <v>61863</v>
      </c>
      <c r="E3214" s="49">
        <f>_xll.qlInterestRateIndexValueDate(IndexON,D3214)</f>
        <v>61863</v>
      </c>
      <c r="F3214" s="52">
        <f>IFERROR(_xll.qlIndexFixing(IndexON,D3214,TRUE,_xll.ohTrigger(RecalcTrigger,TriggerON)),NA())</f>
        <v>2.5437614180336965E-2</v>
      </c>
      <c r="H3214" s="49">
        <f>_xll.qlCalendarAdvance(IborCalendar,$H3213,B3214,"f",FALSE)</f>
        <v>61843</v>
      </c>
      <c r="I3214" s="49">
        <f>_xll.qlInterestRateIndexValueDate(Index1M,$H3214)</f>
        <v>61847</v>
      </c>
      <c r="J3214" s="52">
        <f>IFERROR(_xll.qlIndexFixing(Index1M,$H3214,TRUE,_xll.ohTrigger(RecalcTrigger,Trigger1M)),NA())</f>
        <v>2.5919674817379779E-2</v>
      </c>
      <c r="K3214" s="52">
        <f>IFERROR(_xll.qlIndexFixing(ONIndex1M,I3214,TRUE,_xll.ohTrigger(RecalcTrigger,Trigger1M)),NA())</f>
        <v>2.5892653271304411E-2</v>
      </c>
      <c r="L3214" s="52">
        <f>IFERROR(_xll.qlIndexFixing(Index3M,H3214,TRUE,_xll.ohTrigger(RecalcTrigger,Trigger3M)),NA())</f>
        <v>2.7124793115560243E-2</v>
      </c>
      <c r="M3214" s="52">
        <f>IFERROR(_xll.qlIndexFixing(ONIndex3M,I3214,TRUE,_xll.ohTrigger(RecalcTrigger,Trigger3M)),NA())</f>
        <v>2.7033239769513884E-2</v>
      </c>
      <c r="N3214" s="52">
        <f>IFERROR(_xll.qlIndexFixing(Index6M,$H3214,TRUE,_xll.ohTrigger(RecalcTrigger,Trigger6M)),NA())</f>
        <v>2.8064807658005099E-2</v>
      </c>
      <c r="O3214" s="52">
        <f>IFERROR(_xll.qlIndexFixing(ONIndex6M,I3214,TRUE,_xll.ohTrigger(RecalcTrigger,Trigger6M)),NA())</f>
        <v>2.7867981513320927E-2</v>
      </c>
      <c r="P3214" s="52">
        <f>IFERROR(_xll.qlIndexFixing(Index1Y,$H3214,TRUE,_xll.ohTrigger(RecalcTrigger,Trigger1Y)),NA())</f>
        <v>2.9488158002131556E-2</v>
      </c>
      <c r="Q3214" s="52">
        <f>IFERROR(_xll.qlIndexFixing(ONIndex1Y,I3214,TRUE,_xll.ohTrigger(RecalcTrigger,Trigger1Y)),NA())</f>
        <v>2.9056045180926304E-2</v>
      </c>
    </row>
    <row r="3215" spans="2:17" x14ac:dyDescent="0.2">
      <c r="B3215" s="46" t="s">
        <v>51</v>
      </c>
      <c r="D3215" s="49">
        <f>_xll.qlCalendarAdvance(LocalCalendar,$D3214,B3215,"f",FALSE)</f>
        <v>61870</v>
      </c>
      <c r="E3215" s="49">
        <f>_xll.qlInterestRateIndexValueDate(IndexON,D3215)</f>
        <v>61870</v>
      </c>
      <c r="F3215" s="52">
        <f>IFERROR(_xll.qlIndexFixing(IndexON,D3215,TRUE,_xll.ohTrigger(RecalcTrigger,TriggerON)),NA())</f>
        <v>2.5437614180336965E-2</v>
      </c>
      <c r="H3215" s="49">
        <f>_xll.qlCalendarAdvance(IborCalendar,$H3214,B3215,"f",FALSE)</f>
        <v>61850</v>
      </c>
      <c r="I3215" s="49">
        <f>_xll.qlInterestRateIndexValueDate(Index1M,$H3215)</f>
        <v>61855</v>
      </c>
      <c r="J3215" s="52">
        <f>IFERROR(_xll.qlIndexFixing(Index1M,$H3215,TRUE,_xll.ohTrigger(RecalcTrigger,Trigger1M)),NA())</f>
        <v>2.5920607265226627E-2</v>
      </c>
      <c r="K3215" s="52">
        <f>IFERROR(_xll.qlIndexFixing(ONIndex1M,I3215,TRUE,_xll.ohTrigger(RecalcTrigger,Trigger1M)),NA())</f>
        <v>2.5892653271304411E-2</v>
      </c>
      <c r="L3215" s="52">
        <f>IFERROR(_xll.qlIndexFixing(Index3M,H3215,TRUE,_xll.ohTrigger(RecalcTrigger,Trigger3M)),NA())</f>
        <v>2.7125812694657678E-2</v>
      </c>
      <c r="M3215" s="52">
        <f>IFERROR(_xll.qlIndexFixing(ONIndex3M,I3215,TRUE,_xll.ohTrigger(RecalcTrigger,Trigger3M)),NA())</f>
        <v>2.7033239769513884E-2</v>
      </c>
      <c r="N3215" s="52">
        <f>IFERROR(_xll.qlIndexFixing(Index6M,$H3215,TRUE,_xll.ohTrigger(RecalcTrigger,Trigger6M)),NA())</f>
        <v>2.8065859035945776E-2</v>
      </c>
      <c r="O3215" s="52">
        <f>IFERROR(_xll.qlIndexFixing(ONIndex6M,I3215,TRUE,_xll.ohTrigger(RecalcTrigger,Trigger6M)),NA())</f>
        <v>2.7867945289337115E-2</v>
      </c>
      <c r="P3215" s="52">
        <f>IFERROR(_xll.qlIndexFixing(Index1Y,$H3215,TRUE,_xll.ohTrigger(RecalcTrigger,Trigger1Y)),NA())</f>
        <v>2.9488204748052443E-2</v>
      </c>
      <c r="Q3215" s="52">
        <f>IFERROR(_xll.qlIndexFixing(ONIndex1Y,I3215,TRUE,_xll.ohTrigger(RecalcTrigger,Trigger1Y)),NA())</f>
        <v>2.9056094575254932E-2</v>
      </c>
    </row>
    <row r="3216" spans="2:17" x14ac:dyDescent="0.2">
      <c r="B3216" s="46" t="s">
        <v>51</v>
      </c>
      <c r="D3216" s="49">
        <f>_xll.qlCalendarAdvance(LocalCalendar,$D3215,B3216,"f",FALSE)</f>
        <v>61877</v>
      </c>
      <c r="E3216" s="49">
        <f>_xll.qlInterestRateIndexValueDate(IndexON,D3216)</f>
        <v>61877</v>
      </c>
      <c r="F3216" s="52">
        <f>IFERROR(_xll.qlIndexFixing(IndexON,D3216,TRUE,_xll.ohTrigger(RecalcTrigger,TriggerON)),NA())</f>
        <v>2.5437614180336965E-2</v>
      </c>
      <c r="H3216" s="49">
        <f>_xll.qlCalendarAdvance(IborCalendar,$H3215,B3216,"f",FALSE)</f>
        <v>61857</v>
      </c>
      <c r="I3216" s="49">
        <f>_xll.qlInterestRateIndexValueDate(Index1M,$H3216)</f>
        <v>61861</v>
      </c>
      <c r="J3216" s="52">
        <f>IFERROR(_xll.qlIndexFixing(Index1M,$H3216,TRUE,_xll.ohTrigger(RecalcTrigger,Trigger1M)),NA())</f>
        <v>2.5920607265226627E-2</v>
      </c>
      <c r="K3216" s="52">
        <f>IFERROR(_xll.qlIndexFixing(ONIndex1M,I3216,TRUE,_xll.ohTrigger(RecalcTrigger,Trigger1M)),NA())</f>
        <v>2.5892653271304411E-2</v>
      </c>
      <c r="L3216" s="52">
        <f>IFERROR(_xll.qlIndexFixing(Index3M,H3216,TRUE,_xll.ohTrigger(RecalcTrigger,Trigger3M)),NA())</f>
        <v>2.7125812694657678E-2</v>
      </c>
      <c r="M3216" s="52">
        <f>IFERROR(_xll.qlIndexFixing(ONIndex3M,I3216,TRUE,_xll.ohTrigger(RecalcTrigger,Trigger3M)),NA())</f>
        <v>2.7033239769513884E-2</v>
      </c>
      <c r="N3216" s="52">
        <f>IFERROR(_xll.qlIndexFixing(Index6M,$H3216,TRUE,_xll.ohTrigger(RecalcTrigger,Trigger6M)),NA())</f>
        <v>2.8065832688571494E-2</v>
      </c>
      <c r="O3216" s="52">
        <f>IFERROR(_xll.qlIndexFixing(ONIndex6M,I3216,TRUE,_xll.ohTrigger(RecalcTrigger,Trigger6M)),NA())</f>
        <v>2.7867918205961573E-2</v>
      </c>
      <c r="P3216" s="52">
        <f>IFERROR(_xll.qlIndexFixing(Index1Y,$H3216,TRUE,_xll.ohTrigger(RecalcTrigger,Trigger1Y)),NA())</f>
        <v>2.9488239688620143E-2</v>
      </c>
      <c r="Q3216" s="52">
        <f>IFERROR(_xll.qlIndexFixing(ONIndex1Y,I3216,TRUE,_xll.ohTrigger(RecalcTrigger,Trigger1Y)),NA())</f>
        <v>2.9056131505393878E-2</v>
      </c>
    </row>
    <row r="3217" spans="2:17" x14ac:dyDescent="0.2">
      <c r="B3217" s="46" t="s">
        <v>51</v>
      </c>
      <c r="D3217" s="49">
        <f>_xll.qlCalendarAdvance(LocalCalendar,$D3216,B3217,"f",FALSE)</f>
        <v>61884</v>
      </c>
      <c r="E3217" s="49">
        <f>_xll.qlInterestRateIndexValueDate(IndexON,D3217)</f>
        <v>61884</v>
      </c>
      <c r="F3217" s="52">
        <f>IFERROR(_xll.qlIndexFixing(IndexON,D3217,TRUE,_xll.ohTrigger(RecalcTrigger,TriggerON)),NA())</f>
        <v>2.5437614180336965E-2</v>
      </c>
      <c r="H3217" s="49">
        <f>_xll.qlCalendarAdvance(IborCalendar,$H3216,B3217,"f",FALSE)</f>
        <v>61864</v>
      </c>
      <c r="I3217" s="49">
        <f>_xll.qlInterestRateIndexValueDate(Index1M,$H3217)</f>
        <v>61868</v>
      </c>
      <c r="J3217" s="52">
        <f>IFERROR(_xll.qlIndexFixing(Index1M,$H3217,TRUE,_xll.ohTrigger(RecalcTrigger,Trigger1M)),NA())</f>
        <v>2.5920607265226627E-2</v>
      </c>
      <c r="K3217" s="52">
        <f>IFERROR(_xll.qlIndexFixing(ONIndex1M,I3217,TRUE,_xll.ohTrigger(RecalcTrigger,Trigger1M)),NA())</f>
        <v>2.5892653271304411E-2</v>
      </c>
      <c r="L3217" s="52">
        <f>IFERROR(_xll.qlIndexFixing(Index3M,H3217,TRUE,_xll.ohTrigger(RecalcTrigger,Trigger3M)),NA())</f>
        <v>2.7125812694656807E-2</v>
      </c>
      <c r="M3217" s="52">
        <f>IFERROR(_xll.qlIndexFixing(ONIndex3M,I3217,TRUE,_xll.ohTrigger(RecalcTrigger,Trigger3M)),NA())</f>
        <v>2.7033239769513884E-2</v>
      </c>
      <c r="N3217" s="52">
        <f>IFERROR(_xll.qlIndexFixing(Index6M,$H3217,TRUE,_xll.ohTrigger(RecalcTrigger,Trigger6M)),NA())</f>
        <v>2.8065802042985425E-2</v>
      </c>
      <c r="O3217" s="52">
        <f>IFERROR(_xll.qlIndexFixing(ONIndex6M,I3217,TRUE,_xll.ohTrigger(RecalcTrigger,Trigger6M)),NA())</f>
        <v>2.7867886700443378E-2</v>
      </c>
      <c r="P3217" s="52">
        <f>IFERROR(_xll.qlIndexFixing(Index1Y,$H3217,TRUE,_xll.ohTrigger(RecalcTrigger,Trigger1Y)),NA())</f>
        <v>2.9488280323836758E-2</v>
      </c>
      <c r="Q3217" s="52">
        <f>IFERROR(_xll.qlIndexFixing(ONIndex1Y,I3217,TRUE,_xll.ohTrigger(RecalcTrigger,Trigger1Y)),NA())</f>
        <v>2.9056174465669216E-2</v>
      </c>
    </row>
    <row r="3218" spans="2:17" x14ac:dyDescent="0.2">
      <c r="B3218" s="46" t="s">
        <v>51</v>
      </c>
      <c r="D3218" s="49">
        <f>_xll.qlCalendarAdvance(LocalCalendar,$D3217,B3218,"f",FALSE)</f>
        <v>61891</v>
      </c>
      <c r="E3218" s="49">
        <f>_xll.qlInterestRateIndexValueDate(IndexON,D3218)</f>
        <v>61891</v>
      </c>
      <c r="F3218" s="52">
        <f>IFERROR(_xll.qlIndexFixing(IndexON,D3218,TRUE,_xll.ohTrigger(RecalcTrigger,TriggerON)),NA())</f>
        <v>2.5437614180336965E-2</v>
      </c>
      <c r="H3218" s="49">
        <f>_xll.qlCalendarAdvance(IborCalendar,$H3217,B3218,"f",FALSE)</f>
        <v>61871</v>
      </c>
      <c r="I3218" s="49">
        <f>_xll.qlInterestRateIndexValueDate(Index1M,$H3218)</f>
        <v>61876</v>
      </c>
      <c r="J3218" s="52">
        <f>IFERROR(_xll.qlIndexFixing(Index1M,$H3218,TRUE,_xll.ohTrigger(RecalcTrigger,Trigger1M)),NA())</f>
        <v>2.5920607265226627E-2</v>
      </c>
      <c r="K3218" s="52">
        <f>IFERROR(_xll.qlIndexFixing(ONIndex1M,I3218,TRUE,_xll.ohTrigger(RecalcTrigger,Trigger1M)),NA())</f>
        <v>2.5892653271304411E-2</v>
      </c>
      <c r="L3218" s="52">
        <f>IFERROR(_xll.qlIndexFixing(Index3M,H3218,TRUE,_xll.ohTrigger(RecalcTrigger,Trigger3M)),NA())</f>
        <v>2.7125812694656807E-2</v>
      </c>
      <c r="M3218" s="52">
        <f>IFERROR(_xll.qlIndexFixing(ONIndex3M,I3218,TRUE,_xll.ohTrigger(RecalcTrigger,Trigger3M)),NA())</f>
        <v>2.7033239769513884E-2</v>
      </c>
      <c r="N3218" s="52">
        <f>IFERROR(_xll.qlIndexFixing(Index6M,$H3218,TRUE,_xll.ohTrigger(RecalcTrigger,Trigger6M)),NA())</f>
        <v>2.8066853840779653E-2</v>
      </c>
      <c r="O3218" s="52">
        <f>IFERROR(_xll.qlIndexFixing(ONIndex6M,I3218,TRUE,_xll.ohTrigger(RecalcTrigger,Trigger6M)),NA())</f>
        <v>2.7867850815228579E-2</v>
      </c>
      <c r="P3218" s="52">
        <f>IFERROR(_xll.qlIndexFixing(Index1Y,$H3218,TRUE,_xll.ohTrigger(RecalcTrigger,Trigger1Y)),NA())</f>
        <v>2.9488326594266E-2</v>
      </c>
      <c r="Q3218" s="52">
        <f>IFERROR(_xll.qlIndexFixing(ONIndex1Y,I3218,TRUE,_xll.ohTrigger(RecalcTrigger,Trigger1Y)),NA())</f>
        <v>2.9056223398127301E-2</v>
      </c>
    </row>
    <row r="3219" spans="2:17" x14ac:dyDescent="0.2">
      <c r="B3219" s="46" t="s">
        <v>51</v>
      </c>
      <c r="D3219" s="49">
        <f>_xll.qlCalendarAdvance(LocalCalendar,$D3218,B3219,"f",FALSE)</f>
        <v>61898</v>
      </c>
      <c r="E3219" s="49">
        <f>_xll.qlInterestRateIndexValueDate(IndexON,D3219)</f>
        <v>61898</v>
      </c>
      <c r="F3219" s="52">
        <f>IFERROR(_xll.qlIndexFixing(IndexON,D3219,TRUE,_xll.ohTrigger(RecalcTrigger,TriggerON)),NA())</f>
        <v>2.5437614180336965E-2</v>
      </c>
      <c r="H3219" s="49">
        <f>_xll.qlCalendarAdvance(IborCalendar,$H3218,B3219,"f",FALSE)</f>
        <v>61878</v>
      </c>
      <c r="I3219" s="49">
        <f>_xll.qlInterestRateIndexValueDate(Index1M,$H3219)</f>
        <v>61882</v>
      </c>
      <c r="J3219" s="52">
        <f>IFERROR(_xll.qlIndexFixing(Index1M,$H3219,TRUE,_xll.ohTrigger(RecalcTrigger,Trigger1M)),NA())</f>
        <v>2.5919674817377114E-2</v>
      </c>
      <c r="K3219" s="52">
        <f>IFERROR(_xll.qlIndexFixing(ONIndex1M,I3219,TRUE,_xll.ohTrigger(RecalcTrigger,Trigger1M)),NA())</f>
        <v>2.5892653271224475E-2</v>
      </c>
      <c r="L3219" s="52">
        <f>IFERROR(_xll.qlIndexFixing(Index3M,H3219,TRUE,_xll.ohTrigger(RecalcTrigger,Trigger3M)),NA())</f>
        <v>2.7125812694657678E-2</v>
      </c>
      <c r="M3219" s="52">
        <f>IFERROR(_xll.qlIndexFixing(ONIndex3M,I3219,TRUE,_xll.ohTrigger(RecalcTrigger,Trigger3M)),NA())</f>
        <v>2.7033239769433948E-2</v>
      </c>
      <c r="N3219" s="52">
        <f>IFERROR(_xll.qlIndexFixing(Index6M,$H3219,TRUE,_xll.ohTrigger(RecalcTrigger,Trigger6M)),NA())</f>
        <v>2.8064654406162844E-2</v>
      </c>
      <c r="O3219" s="52">
        <f>IFERROR(_xll.qlIndexFixing(ONIndex6M,I3219,TRUE,_xll.ohTrigger(RecalcTrigger,Trigger6M)),NA())</f>
        <v>2.7867823985729956E-2</v>
      </c>
      <c r="P3219" s="52">
        <f>IFERROR(_xll.qlIndexFixing(Index1Y,$H3219,TRUE,_xll.ohTrigger(RecalcTrigger,Trigger1Y)),NA())</f>
        <v>2.9488361178214635E-2</v>
      </c>
      <c r="Q3219" s="52">
        <f>IFERROR(_xll.qlIndexFixing(ONIndex1Y,I3219,TRUE,_xll.ohTrigger(RecalcTrigger,Trigger1Y)),NA())</f>
        <v>2.9056259982063182E-2</v>
      </c>
    </row>
    <row r="3220" spans="2:17" x14ac:dyDescent="0.2">
      <c r="B3220" s="46" t="s">
        <v>51</v>
      </c>
      <c r="D3220" s="49">
        <f>_xll.qlCalendarAdvance(LocalCalendar,$D3219,B3220,"f",FALSE)</f>
        <v>61905</v>
      </c>
      <c r="E3220" s="49">
        <f>_xll.qlInterestRateIndexValueDate(IndexON,D3220)</f>
        <v>61905</v>
      </c>
      <c r="F3220" s="52">
        <f>IFERROR(_xll.qlIndexFixing(IndexON,D3220,TRUE,_xll.ohTrigger(RecalcTrigger,TriggerON)),NA())</f>
        <v>2.5437614180416901E-2</v>
      </c>
      <c r="H3220" s="49">
        <f>_xll.qlCalendarAdvance(IborCalendar,$H3219,B3220,"f",FALSE)</f>
        <v>61885</v>
      </c>
      <c r="I3220" s="49">
        <f>_xll.qlInterestRateIndexValueDate(Index1M,$H3220)</f>
        <v>61889</v>
      </c>
      <c r="J3220" s="52">
        <f>IFERROR(_xll.qlIndexFixing(Index1M,$H3220,TRUE,_xll.ohTrigger(RecalcTrigger,Trigger1M)),NA())</f>
        <v>2.591967481737445E-2</v>
      </c>
      <c r="K3220" s="52">
        <f>IFERROR(_xll.qlIndexFixing(ONIndex1M,I3220,TRUE,_xll.ohTrigger(RecalcTrigger,Trigger1M)),NA())</f>
        <v>2.5892653271224475E-2</v>
      </c>
      <c r="L3220" s="52">
        <f>IFERROR(_xll.qlIndexFixing(Index3M,H3220,TRUE,_xll.ohTrigger(RecalcTrigger,Trigger3M)),NA())</f>
        <v>2.7125812694657678E-2</v>
      </c>
      <c r="M3220" s="52">
        <f>IFERROR(_xll.qlIndexFixing(ONIndex3M,I3220,TRUE,_xll.ohTrigger(RecalcTrigger,Trigger3M)),NA())</f>
        <v>2.7033239769513884E-2</v>
      </c>
      <c r="N3220" s="52">
        <f>IFERROR(_xll.qlIndexFixing(Index6M,$H3220,TRUE,_xll.ohTrigger(RecalcTrigger,Trigger6M)),NA())</f>
        <v>2.8064624056289844E-2</v>
      </c>
      <c r="O3220" s="52">
        <f>IFERROR(_xll.qlIndexFixing(ONIndex6M,I3220,TRUE,_xll.ohTrigger(RecalcTrigger,Trigger6M)),NA())</f>
        <v>2.7867792776534728E-2</v>
      </c>
      <c r="P3220" s="52">
        <f>IFERROR(_xll.qlIndexFixing(Index1Y,$H3220,TRUE,_xll.ohTrigger(RecalcTrigger,Trigger1Y)),NA())</f>
        <v>2.9488401397376116E-2</v>
      </c>
      <c r="Q3220" s="52">
        <f>IFERROR(_xll.qlIndexFixing(ONIndex1Y,I3220,TRUE,_xll.ohTrigger(RecalcTrigger,Trigger1Y)),NA())</f>
        <v>2.9056302538341683E-2</v>
      </c>
    </row>
    <row r="3221" spans="2:17" x14ac:dyDescent="0.2">
      <c r="B3221" s="46" t="s">
        <v>51</v>
      </c>
      <c r="D3221" s="49">
        <f>_xll.qlCalendarAdvance(LocalCalendar,$D3220,B3221,"f",FALSE)</f>
        <v>61912</v>
      </c>
      <c r="E3221" s="49">
        <f>_xll.qlInterestRateIndexValueDate(IndexON,D3221)</f>
        <v>61912</v>
      </c>
      <c r="F3221" s="52">
        <f>IFERROR(_xll.qlIndexFixing(IndexON,D3221,TRUE,_xll.ohTrigger(RecalcTrigger,TriggerON)),NA())</f>
        <v>2.5438512891802212E-2</v>
      </c>
      <c r="H3221" s="49">
        <f>_xll.qlCalendarAdvance(IborCalendar,$H3220,B3221,"f",FALSE)</f>
        <v>61892</v>
      </c>
      <c r="I3221" s="49">
        <f>_xll.qlInterestRateIndexValueDate(Index1M,$H3221)</f>
        <v>61896</v>
      </c>
      <c r="J3221" s="52">
        <f>IFERROR(_xll.qlIndexFixing(Index1M,$H3221,TRUE,_xll.ohTrigger(RecalcTrigger,Trigger1M)),NA())</f>
        <v>2.5919674817379779E-2</v>
      </c>
      <c r="K3221" s="52">
        <f>IFERROR(_xll.qlIndexFixing(ONIndex1M,I3221,TRUE,_xll.ohTrigger(RecalcTrigger,Trigger1M)),NA())</f>
        <v>2.5892653271304411E-2</v>
      </c>
      <c r="L3221" s="52">
        <f>IFERROR(_xll.qlIndexFixing(Index3M,H3221,TRUE,_xll.ohTrigger(RecalcTrigger,Trigger3M)),NA())</f>
        <v>2.7125812694657678E-2</v>
      </c>
      <c r="M3221" s="52">
        <f>IFERROR(_xll.qlIndexFixing(ONIndex3M,I3221,TRUE,_xll.ohTrigger(RecalcTrigger,Trigger3M)),NA())</f>
        <v>2.7033239769513884E-2</v>
      </c>
      <c r="N3221" s="52">
        <f>IFERROR(_xll.qlIndexFixing(Index6M,$H3221,TRUE,_xll.ohTrigger(RecalcTrigger,Trigger6M)),NA())</f>
        <v>2.806459380658197E-2</v>
      </c>
      <c r="O3221" s="52">
        <f>IFERROR(_xll.qlIndexFixing(ONIndex6M,I3221,TRUE,_xll.ohTrigger(RecalcTrigger,Trigger6M)),NA())</f>
        <v>2.7867761666060531E-2</v>
      </c>
      <c r="P3221" s="52">
        <f>IFERROR(_xll.qlIndexFixing(Index1Y,$H3221,TRUE,_xll.ohTrigger(RecalcTrigger,Trigger1Y)),NA())</f>
        <v>2.948844147785204E-2</v>
      </c>
      <c r="Q3221" s="52">
        <f>IFERROR(_xll.qlIndexFixing(ONIndex1Y,I3221,TRUE,_xll.ohTrigger(RecalcTrigger,Trigger1Y)),NA())</f>
        <v>2.9056344959847991E-2</v>
      </c>
    </row>
    <row r="3222" spans="2:17" x14ac:dyDescent="0.2">
      <c r="B3222" s="46" t="s">
        <v>51</v>
      </c>
      <c r="D3222" s="49">
        <f>_xll.qlCalendarAdvance(LocalCalendar,$D3221,B3222,"f",FALSE)</f>
        <v>61919</v>
      </c>
      <c r="E3222" s="49">
        <f>_xll.qlInterestRateIndexValueDate(IndexON,D3222)</f>
        <v>61919</v>
      </c>
      <c r="F3222" s="52">
        <f>IFERROR(_xll.qlIndexFixing(IndexON,D3222,TRUE,_xll.ohTrigger(RecalcTrigger,TriggerON)),NA())</f>
        <v>2.5437614180336965E-2</v>
      </c>
      <c r="H3222" s="49">
        <f>_xll.qlCalendarAdvance(IborCalendar,$H3221,B3222,"f",FALSE)</f>
        <v>61899</v>
      </c>
      <c r="I3222" s="49">
        <f>_xll.qlInterestRateIndexValueDate(Index1M,$H3222)</f>
        <v>61903</v>
      </c>
      <c r="J3222" s="52">
        <f>IFERROR(_xll.qlIndexFixing(Index1M,$H3222,TRUE,_xll.ohTrigger(RecalcTrigger,Trigger1M)),NA())</f>
        <v>2.5919674817379779E-2</v>
      </c>
      <c r="K3222" s="52">
        <f>IFERROR(_xll.qlIndexFixing(ONIndex1M,I3222,TRUE,_xll.ohTrigger(RecalcTrigger,Trigger1M)),NA())</f>
        <v>2.5892653271384347E-2</v>
      </c>
      <c r="L3222" s="52">
        <f>IFERROR(_xll.qlIndexFixing(Index3M,H3222,TRUE,_xll.ohTrigger(RecalcTrigger,Trigger3M)),NA())</f>
        <v>2.7125812694657678E-2</v>
      </c>
      <c r="M3222" s="52">
        <f>IFERROR(_xll.qlIndexFixing(ONIndex3M,I3222,TRUE,_xll.ohTrigger(RecalcTrigger,Trigger3M)),NA())</f>
        <v>2.7033239769513884E-2</v>
      </c>
      <c r="N3222" s="52">
        <f>IFERROR(_xll.qlIndexFixing(Index6M,$H3222,TRUE,_xll.ohTrigger(RecalcTrigger,Trigger6M)),NA())</f>
        <v>2.8064563657039219E-2</v>
      </c>
      <c r="O3222" s="52">
        <f>IFERROR(_xll.qlIndexFixing(ONIndex6M,I3222,TRUE,_xll.ohTrigger(RecalcTrigger,Trigger6M)),NA())</f>
        <v>2.7867730654387302E-2</v>
      </c>
      <c r="P3222" s="52">
        <f>IFERROR(_xll.qlIndexFixing(Index1Y,$H3222,TRUE,_xll.ohTrigger(RecalcTrigger,Trigger1Y)),NA())</f>
        <v>2.9488481419642849E-2</v>
      </c>
      <c r="Q3222" s="52">
        <f>IFERROR(_xll.qlIndexFixing(ONIndex1Y,I3222,TRUE,_xll.ohTrigger(RecalcTrigger,Trigger1Y)),NA())</f>
        <v>2.9056387246741977E-2</v>
      </c>
    </row>
    <row r="3223" spans="2:17" x14ac:dyDescent="0.2">
      <c r="B3223" s="46" t="s">
        <v>51</v>
      </c>
      <c r="D3223" s="49">
        <f>_xll.qlCalendarAdvance(LocalCalendar,$D3222,B3223,"f",FALSE)</f>
        <v>61926</v>
      </c>
      <c r="E3223" s="49">
        <f>_xll.qlInterestRateIndexValueDate(IndexON,D3223)</f>
        <v>61926</v>
      </c>
      <c r="F3223" s="52">
        <f>IFERROR(_xll.qlIndexFixing(IndexON,D3223,TRUE,_xll.ohTrigger(RecalcTrigger,TriggerON)),NA())</f>
        <v>2.5437614180416901E-2</v>
      </c>
      <c r="H3223" s="49">
        <f>_xll.qlCalendarAdvance(IborCalendar,$H3222,B3223,"f",FALSE)</f>
        <v>61906</v>
      </c>
      <c r="I3223" s="49">
        <f>_xll.qlInterestRateIndexValueDate(Index1M,$H3223)</f>
        <v>61910</v>
      </c>
      <c r="J3223" s="52">
        <f>IFERROR(_xll.qlIndexFixing(Index1M,$H3223,TRUE,_xll.ohTrigger(RecalcTrigger,Trigger1M)),NA())</f>
        <v>2.5920607265226627E-2</v>
      </c>
      <c r="K3223" s="52">
        <f>IFERROR(_xll.qlIndexFixing(ONIndex1M,I3223,TRUE,_xll.ohTrigger(RecalcTrigger,Trigger1M)),NA())</f>
        <v>2.5892653271304411E-2</v>
      </c>
      <c r="L3223" s="52">
        <f>IFERROR(_xll.qlIndexFixing(Index3M,H3223,TRUE,_xll.ohTrigger(RecalcTrigger,Trigger3M)),NA())</f>
        <v>2.7125812694657678E-2</v>
      </c>
      <c r="M3223" s="52">
        <f>IFERROR(_xll.qlIndexFixing(ONIndex3M,I3223,TRUE,_xll.ohTrigger(RecalcTrigger,Trigger3M)),NA())</f>
        <v>2.7033239769433948E-2</v>
      </c>
      <c r="N3223" s="52">
        <f>IFERROR(_xll.qlIndexFixing(Index6M,$H3223,TRUE,_xll.ohTrigger(RecalcTrigger,Trigger6M)),NA())</f>
        <v>2.8066706995146917E-2</v>
      </c>
      <c r="O3223" s="52">
        <f>IFERROR(_xll.qlIndexFixing(ONIndex6M,I3223,TRUE,_xll.ohTrigger(RecalcTrigger,Trigger6M)),NA())</f>
        <v>2.786769974151504E-2</v>
      </c>
      <c r="P3223" s="52">
        <f>IFERROR(_xll.qlIndexFixing(Index1Y,$H3223,TRUE,_xll.ohTrigger(RecalcTrigger,Trigger1Y)),NA())</f>
        <v>2.9488521222748535E-2</v>
      </c>
      <c r="Q3223" s="52">
        <f>IFERROR(_xll.qlIndexFixing(ONIndex1Y,I3223,TRUE,_xll.ohTrigger(RecalcTrigger,Trigger1Y)),NA())</f>
        <v>2.905642939886377E-2</v>
      </c>
    </row>
    <row r="3224" spans="2:17" x14ac:dyDescent="0.2">
      <c r="B3224" s="46" t="s">
        <v>51</v>
      </c>
      <c r="D3224" s="49">
        <f>_xll.qlCalendarAdvance(LocalCalendar,$D3223,B3224,"f",FALSE)</f>
        <v>61933</v>
      </c>
      <c r="E3224" s="49">
        <f>_xll.qlInterestRateIndexValueDate(IndexON,D3224)</f>
        <v>61933</v>
      </c>
      <c r="F3224" s="52">
        <f>IFERROR(_xll.qlIndexFixing(IndexON,D3224,TRUE,_xll.ohTrigger(RecalcTrigger,TriggerON)),NA())</f>
        <v>2.5437614180336965E-2</v>
      </c>
      <c r="H3224" s="49">
        <f>_xll.qlCalendarAdvance(IborCalendar,$H3223,B3224,"f",FALSE)</f>
        <v>61913</v>
      </c>
      <c r="I3224" s="49">
        <f>_xll.qlInterestRateIndexValueDate(Index1M,$H3224)</f>
        <v>61917</v>
      </c>
      <c r="J3224" s="52">
        <f>IFERROR(_xll.qlIndexFixing(Index1M,$H3224,TRUE,_xll.ohTrigger(RecalcTrigger,Trigger1M)),NA())</f>
        <v>2.5920607265226627E-2</v>
      </c>
      <c r="K3224" s="52">
        <f>IFERROR(_xll.qlIndexFixing(ONIndex1M,I3224,TRUE,_xll.ohTrigger(RecalcTrigger,Trigger1M)),NA())</f>
        <v>2.5892653271304411E-2</v>
      </c>
      <c r="L3224" s="52">
        <f>IFERROR(_xll.qlIndexFixing(Index3M,H3224,TRUE,_xll.ohTrigger(RecalcTrigger,Trigger3M)),NA())</f>
        <v>2.7125812694657678E-2</v>
      </c>
      <c r="M3224" s="52">
        <f>IFERROR(_xll.qlIndexFixing(ONIndex3M,I3224,TRUE,_xll.ohTrigger(RecalcTrigger,Trigger3M)),NA())</f>
        <v>2.7033239769513884E-2</v>
      </c>
      <c r="N3224" s="52">
        <f>IFERROR(_xll.qlIndexFixing(Index6M,$H3224,TRUE,_xll.ohTrigger(RecalcTrigger,Trigger6M)),NA())</f>
        <v>2.806559032872365E-2</v>
      </c>
      <c r="O3224" s="52">
        <f>IFERROR(_xll.qlIndexFixing(ONIndex6M,I3224,TRUE,_xll.ohTrigger(RecalcTrigger,Trigger6M)),NA())</f>
        <v>2.7867668927363809E-2</v>
      </c>
      <c r="P3224" s="52">
        <f>IFERROR(_xll.qlIndexFixing(Index1Y,$H3224,TRUE,_xll.ohTrigger(RecalcTrigger,Trigger1Y)),NA())</f>
        <v>2.9488560887169106E-2</v>
      </c>
      <c r="Q3224" s="52">
        <f>IFERROR(_xll.qlIndexFixing(ONIndex1Y,I3224,TRUE,_xll.ohTrigger(RecalcTrigger,Trigger1Y)),NA())</f>
        <v>2.9056471416453178E-2</v>
      </c>
    </row>
    <row r="3225" spans="2:17" x14ac:dyDescent="0.2">
      <c r="B3225" s="46" t="s">
        <v>51</v>
      </c>
      <c r="D3225" s="49">
        <f>_xll.qlCalendarAdvance(LocalCalendar,$D3224,B3225,"f",FALSE)</f>
        <v>61940</v>
      </c>
      <c r="E3225" s="49">
        <f>_xll.qlInterestRateIndexValueDate(IndexON,D3225)</f>
        <v>61940</v>
      </c>
      <c r="F3225" s="52">
        <f>IFERROR(_xll.qlIndexFixing(IndexON,D3225,TRUE,_xll.ohTrigger(RecalcTrigger,TriggerON)),NA())</f>
        <v>2.5437614180336965E-2</v>
      </c>
      <c r="H3225" s="49">
        <f>_xll.qlCalendarAdvance(IborCalendar,$H3224,B3225,"f",FALSE)</f>
        <v>61920</v>
      </c>
      <c r="I3225" s="49">
        <f>_xll.qlInterestRateIndexValueDate(Index1M,$H3225)</f>
        <v>61924</v>
      </c>
      <c r="J3225" s="52">
        <f>IFERROR(_xll.qlIndexFixing(Index1M,$H3225,TRUE,_xll.ohTrigger(RecalcTrigger,Trigger1M)),NA())</f>
        <v>2.5920607265226627E-2</v>
      </c>
      <c r="K3225" s="52">
        <f>IFERROR(_xll.qlIndexFixing(ONIndex1M,I3225,TRUE,_xll.ohTrigger(RecalcTrigger,Trigger1M)),NA())</f>
        <v>2.5892653271304411E-2</v>
      </c>
      <c r="L3225" s="52">
        <f>IFERROR(_xll.qlIndexFixing(Index3M,H3225,TRUE,_xll.ohTrigger(RecalcTrigger,Trigger3M)),NA())</f>
        <v>2.7125812694658545E-2</v>
      </c>
      <c r="M3225" s="52">
        <f>IFERROR(_xll.qlIndexFixing(ONIndex3M,I3225,TRUE,_xll.ohTrigger(RecalcTrigger,Trigger3M)),NA())</f>
        <v>2.703323976959382E-2</v>
      </c>
      <c r="N3225" s="52">
        <f>IFERROR(_xll.qlIndexFixing(Index6M,$H3225,TRUE,_xll.ohTrigger(RecalcTrigger,Trigger6M)),NA())</f>
        <v>2.8065560484520892E-2</v>
      </c>
      <c r="O3225" s="52">
        <f>IFERROR(_xll.qlIndexFixing(ONIndex6M,I3225,TRUE,_xll.ohTrigger(RecalcTrigger,Trigger6M)),NA())</f>
        <v>2.786763821193361E-2</v>
      </c>
      <c r="P3225" s="52">
        <f>IFERROR(_xll.qlIndexFixing(Index1Y,$H3225,TRUE,_xll.ohTrigger(RecalcTrigger,Trigger1Y)),NA())</f>
        <v>2.9488600412904117E-2</v>
      </c>
      <c r="Q3225" s="52">
        <f>IFERROR(_xll.qlIndexFixing(ONIndex1Y,I3225,TRUE,_xll.ohTrigger(RecalcTrigger,Trigger1Y)),NA())</f>
        <v>2.9056513299270392E-2</v>
      </c>
    </row>
    <row r="3226" spans="2:17" x14ac:dyDescent="0.2">
      <c r="B3226" s="46" t="s">
        <v>51</v>
      </c>
      <c r="D3226" s="49">
        <f>_xll.qlCalendarAdvance(LocalCalendar,$D3225,B3226,"f",FALSE)</f>
        <v>61947</v>
      </c>
      <c r="E3226" s="49">
        <f>_xll.qlInterestRateIndexValueDate(IndexON,D3226)</f>
        <v>61947</v>
      </c>
      <c r="F3226" s="52">
        <f>IFERROR(_xll.qlIndexFixing(IndexON,D3226,TRUE,_xll.ohTrigger(RecalcTrigger,TriggerON)),NA())</f>
        <v>2.5437614180336965E-2</v>
      </c>
      <c r="H3226" s="49">
        <f>_xll.qlCalendarAdvance(IborCalendar,$H3225,B3226,"f",FALSE)</f>
        <v>61927</v>
      </c>
      <c r="I3226" s="49">
        <f>_xll.qlInterestRateIndexValueDate(Index1M,$H3226)</f>
        <v>61931</v>
      </c>
      <c r="J3226" s="52">
        <f>IFERROR(_xll.qlIndexFixing(Index1M,$H3226,TRUE,_xll.ohTrigger(RecalcTrigger,Trigger1M)),NA())</f>
        <v>2.5920607265226627E-2</v>
      </c>
      <c r="K3226" s="52">
        <f>IFERROR(_xll.qlIndexFixing(ONIndex1M,I3226,TRUE,_xll.ohTrigger(RecalcTrigger,Trigger1M)),NA())</f>
        <v>2.5892653271224475E-2</v>
      </c>
      <c r="L3226" s="52">
        <f>IFERROR(_xll.qlIndexFixing(Index3M,H3226,TRUE,_xll.ohTrigger(RecalcTrigger,Trigger3M)),NA())</f>
        <v>2.7125812694658545E-2</v>
      </c>
      <c r="M3226" s="52">
        <f>IFERROR(_xll.qlIndexFixing(ONIndex3M,I3226,TRUE,_xll.ohTrigger(RecalcTrigger,Trigger3M)),NA())</f>
        <v>2.7033239769433948E-2</v>
      </c>
      <c r="N3226" s="52">
        <f>IFERROR(_xll.qlIndexFixing(Index6M,$H3226,TRUE,_xll.ohTrigger(RecalcTrigger,Trigger6M)),NA())</f>
        <v>2.8065530740489741E-2</v>
      </c>
      <c r="O3226" s="52">
        <f>IFERROR(_xll.qlIndexFixing(ONIndex6M,I3226,TRUE,_xll.ohTrigger(RecalcTrigger,Trigger6M)),NA())</f>
        <v>2.7867607595144506E-2</v>
      </c>
      <c r="P3226" s="52">
        <f>IFERROR(_xll.qlIndexFixing(Index1Y,$H3226,TRUE,_xll.ohTrigger(RecalcTrigger,Trigger1Y)),NA())</f>
        <v>2.9488639799954013E-2</v>
      </c>
      <c r="Q3226" s="52">
        <f>IFERROR(_xll.qlIndexFixing(ONIndex1Y,I3226,TRUE,_xll.ohTrigger(RecalcTrigger,Trigger1Y)),NA())</f>
        <v>2.9056555047395349E-2</v>
      </c>
    </row>
    <row r="3227" spans="2:17" x14ac:dyDescent="0.2">
      <c r="B3227" s="46" t="s">
        <v>51</v>
      </c>
      <c r="D3227" s="49">
        <f>_xll.qlCalendarAdvance(LocalCalendar,$D3226,B3227,"f",FALSE)</f>
        <v>61954</v>
      </c>
      <c r="E3227" s="49">
        <f>_xll.qlInterestRateIndexValueDate(IndexON,D3227)</f>
        <v>61954</v>
      </c>
      <c r="F3227" s="52">
        <f>IFERROR(_xll.qlIndexFixing(IndexON,D3227,TRUE,_xll.ohTrigger(RecalcTrigger,TriggerON)),NA())</f>
        <v>2.5437614180416901E-2</v>
      </c>
      <c r="H3227" s="49">
        <f>_xll.qlCalendarAdvance(IborCalendar,$H3226,B3227,"f",FALSE)</f>
        <v>61934</v>
      </c>
      <c r="I3227" s="49">
        <f>_xll.qlInterestRateIndexValueDate(Index1M,$H3227)</f>
        <v>61938</v>
      </c>
      <c r="J3227" s="52">
        <f>IFERROR(_xll.qlIndexFixing(Index1M,$H3227,TRUE,_xll.ohTrigger(RecalcTrigger,Trigger1M)),NA())</f>
        <v>2.5920607265226627E-2</v>
      </c>
      <c r="K3227" s="52">
        <f>IFERROR(_xll.qlIndexFixing(ONIndex1M,I3227,TRUE,_xll.ohTrigger(RecalcTrigger,Trigger1M)),NA())</f>
        <v>2.5892653271224475E-2</v>
      </c>
      <c r="L3227" s="52">
        <f>IFERROR(_xll.qlIndexFixing(Index3M,H3227,TRUE,_xll.ohTrigger(RecalcTrigger,Trigger3M)),NA())</f>
        <v>2.7125812694657678E-2</v>
      </c>
      <c r="M3227" s="52">
        <f>IFERROR(_xll.qlIndexFixing(ONIndex3M,I3227,TRUE,_xll.ohTrigger(RecalcTrigger,Trigger3M)),NA())</f>
        <v>2.7033239769433948E-2</v>
      </c>
      <c r="N3227" s="52">
        <f>IFERROR(_xll.qlIndexFixing(Index6M,$H3227,TRUE,_xll.ohTrigger(RecalcTrigger,Trigger6M)),NA())</f>
        <v>2.8065501096631935E-2</v>
      </c>
      <c r="O3227" s="52">
        <f>IFERROR(_xll.qlIndexFixing(ONIndex6M,I3227,TRUE,_xll.ohTrigger(RecalcTrigger,Trigger6M)),NA())</f>
        <v>2.7867577077316241E-2</v>
      </c>
      <c r="P3227" s="52">
        <f>IFERROR(_xll.qlIndexFixing(Index1Y,$H3227,TRUE,_xll.ohTrigger(RecalcTrigger,Trigger1Y)),NA())</f>
        <v>2.948867904831879E-2</v>
      </c>
      <c r="Q3227" s="52">
        <f>IFERROR(_xll.qlIndexFixing(ONIndex1Y,I3227,TRUE,_xll.ohTrigger(RecalcTrigger,Trigger1Y)),NA())</f>
        <v>2.9056596660987921E-2</v>
      </c>
    </row>
    <row r="3228" spans="2:17" x14ac:dyDescent="0.2">
      <c r="B3228" s="46" t="s">
        <v>51</v>
      </c>
      <c r="D3228" s="49">
        <f>_xll.qlCalendarAdvance(LocalCalendar,$D3227,B3228,"f",FALSE)</f>
        <v>61961</v>
      </c>
      <c r="E3228" s="49">
        <f>_xll.qlInterestRateIndexValueDate(IndexON,D3228)</f>
        <v>61961</v>
      </c>
      <c r="F3228" s="52">
        <f>IFERROR(_xll.qlIndexFixing(IndexON,D3228,TRUE,_xll.ohTrigger(RecalcTrigger,TriggerON)),NA())</f>
        <v>2.5437614180416901E-2</v>
      </c>
      <c r="H3228" s="49">
        <f>_xll.qlCalendarAdvance(IborCalendar,$H3227,B3228,"f",FALSE)</f>
        <v>61941</v>
      </c>
      <c r="I3228" s="49">
        <f>_xll.qlInterestRateIndexValueDate(Index1M,$H3228)</f>
        <v>61945</v>
      </c>
      <c r="J3228" s="52">
        <f>IFERROR(_xll.qlIndexFixing(Index1M,$H3228,TRUE,_xll.ohTrigger(RecalcTrigger,Trigger1M)),NA())</f>
        <v>2.5920607265226627E-2</v>
      </c>
      <c r="K3228" s="52">
        <f>IFERROR(_xll.qlIndexFixing(ONIndex1M,I3228,TRUE,_xll.ohTrigger(RecalcTrigger,Trigger1M)),NA())</f>
        <v>2.5892653271304411E-2</v>
      </c>
      <c r="L3228" s="52">
        <f>IFERROR(_xll.qlIndexFixing(Index3M,H3228,TRUE,_xll.ohTrigger(RecalcTrigger,Trigger3M)),NA())</f>
        <v>2.7125812694657678E-2</v>
      </c>
      <c r="M3228" s="52">
        <f>IFERROR(_xll.qlIndexFixing(ONIndex3M,I3228,TRUE,_xll.ohTrigger(RecalcTrigger,Trigger3M)),NA())</f>
        <v>2.7033239769513884E-2</v>
      </c>
      <c r="N3228" s="52">
        <f>IFERROR(_xll.qlIndexFixing(Index6M,$H3228,TRUE,_xll.ohTrigger(RecalcTrigger,Trigger6M)),NA())</f>
        <v>2.8065471552947047E-2</v>
      </c>
      <c r="O3228" s="52">
        <f>IFERROR(_xll.qlIndexFixing(ONIndex6M,I3228,TRUE,_xll.ohTrigger(RecalcTrigger,Trigger6M)),NA())</f>
        <v>2.7867546658288944E-2</v>
      </c>
      <c r="P3228" s="52">
        <f>IFERROR(_xll.qlIndexFixing(Index1Y,$H3228,TRUE,_xll.ohTrigger(RecalcTrigger,Trigger1Y)),NA())</f>
        <v>2.9488718157997793E-2</v>
      </c>
      <c r="Q3228" s="52">
        <f>IFERROR(_xll.qlIndexFixing(ONIndex1Y,I3228,TRUE,_xll.ohTrigger(RecalcTrigger,Trigger1Y)),NA())</f>
        <v>2.90566381398083E-2</v>
      </c>
    </row>
    <row r="3229" spans="2:17" x14ac:dyDescent="0.2">
      <c r="B3229" s="46" t="s">
        <v>51</v>
      </c>
      <c r="D3229" s="49">
        <f>_xll.qlCalendarAdvance(LocalCalendar,$D3228,B3229,"f",FALSE)</f>
        <v>61968</v>
      </c>
      <c r="E3229" s="49">
        <f>_xll.qlInterestRateIndexValueDate(IndexON,D3229)</f>
        <v>61968</v>
      </c>
      <c r="F3229" s="52">
        <f>IFERROR(_xll.qlIndexFixing(IndexON,D3229,TRUE,_xll.ohTrigger(RecalcTrigger,TriggerON)),NA())</f>
        <v>2.5437614180336965E-2</v>
      </c>
      <c r="H3229" s="49">
        <f>_xll.qlCalendarAdvance(IborCalendar,$H3228,B3229,"f",FALSE)</f>
        <v>61948</v>
      </c>
      <c r="I3229" s="49">
        <f>_xll.qlInterestRateIndexValueDate(Index1M,$H3229)</f>
        <v>61952</v>
      </c>
      <c r="J3229" s="52">
        <f>IFERROR(_xll.qlIndexFixing(Index1M,$H3229,TRUE,_xll.ohTrigger(RecalcTrigger,Trigger1M)),NA())</f>
        <v>2.5920607265226627E-2</v>
      </c>
      <c r="K3229" s="52">
        <f>IFERROR(_xll.qlIndexFixing(ONIndex1M,I3229,TRUE,_xll.ohTrigger(RecalcTrigger,Trigger1M)),NA())</f>
        <v>2.5892653271304411E-2</v>
      </c>
      <c r="L3229" s="52">
        <f>IFERROR(_xll.qlIndexFixing(Index3M,H3229,TRUE,_xll.ohTrigger(RecalcTrigger,Trigger3M)),NA())</f>
        <v>2.7125812694658545E-2</v>
      </c>
      <c r="M3229" s="52">
        <f>IFERROR(_xll.qlIndexFixing(ONIndex3M,I3229,TRUE,_xll.ohTrigger(RecalcTrigger,Trigger3M)),NA())</f>
        <v>2.7033239769513884E-2</v>
      </c>
      <c r="N3229" s="52">
        <f>IFERROR(_xll.qlIndexFixing(Index6M,$H3229,TRUE,_xll.ohTrigger(RecalcTrigger,Trigger6M)),NA())</f>
        <v>2.8065442109435072E-2</v>
      </c>
      <c r="O3229" s="52">
        <f>IFERROR(_xll.qlIndexFixing(ONIndex6M,I3229,TRUE,_xll.ohTrigger(RecalcTrigger,Trigger6M)),NA())</f>
        <v>2.7867516337902742E-2</v>
      </c>
      <c r="P3229" s="52">
        <f>IFERROR(_xll.qlIndexFixing(Index1Y,$H3229,TRUE,_xll.ohTrigger(RecalcTrigger,Trigger1Y)),NA())</f>
        <v>2.9488757128992116E-2</v>
      </c>
      <c r="Q3229" s="52">
        <f>IFERROR(_xll.qlIndexFixing(ONIndex1Y,I3229,TRUE,_xll.ohTrigger(RecalcTrigger,Trigger1Y)),NA())</f>
        <v>2.9056679484016357E-2</v>
      </c>
    </row>
    <row r="3230" spans="2:17" x14ac:dyDescent="0.2">
      <c r="B3230" s="46" t="s">
        <v>51</v>
      </c>
      <c r="D3230" s="49">
        <f>_xll.qlCalendarAdvance(LocalCalendar,$D3229,B3230,"f",FALSE)</f>
        <v>61975</v>
      </c>
      <c r="E3230" s="49">
        <f>_xll.qlInterestRateIndexValueDate(IndexON,D3230)</f>
        <v>61975</v>
      </c>
      <c r="F3230" s="52">
        <f>IFERROR(_xll.qlIndexFixing(IndexON,D3230,TRUE,_xll.ohTrigger(RecalcTrigger,TriggerON)),NA())</f>
        <v>2.5437614180336965E-2</v>
      </c>
      <c r="H3230" s="49">
        <f>_xll.qlCalendarAdvance(IborCalendar,$H3229,B3230,"f",FALSE)</f>
        <v>61955</v>
      </c>
      <c r="I3230" s="49">
        <f>_xll.qlInterestRateIndexValueDate(Index1M,$H3230)</f>
        <v>61959</v>
      </c>
      <c r="J3230" s="52">
        <f>IFERROR(_xll.qlIndexFixing(Index1M,$H3230,TRUE,_xll.ohTrigger(RecalcTrigger,Trigger1M)),NA())</f>
        <v>2.5920607265226627E-2</v>
      </c>
      <c r="K3230" s="52">
        <f>IFERROR(_xll.qlIndexFixing(ONIndex1M,I3230,TRUE,_xll.ohTrigger(RecalcTrigger,Trigger1M)),NA())</f>
        <v>2.5892653271224475E-2</v>
      </c>
      <c r="L3230" s="52">
        <f>IFERROR(_xll.qlIndexFixing(Index3M,H3230,TRUE,_xll.ohTrigger(RecalcTrigger,Trigger3M)),NA())</f>
        <v>2.7125812694656807E-2</v>
      </c>
      <c r="M3230" s="52">
        <f>IFERROR(_xll.qlIndexFixing(ONIndex3M,I3230,TRUE,_xll.ohTrigger(RecalcTrigger,Trigger3M)),NA())</f>
        <v>2.7033239769433948E-2</v>
      </c>
      <c r="N3230" s="52">
        <f>IFERROR(_xll.qlIndexFixing(Index6M,$H3230,TRUE,_xll.ohTrigger(RecalcTrigger,Trigger6M)),NA())</f>
        <v>2.806541276609514E-2</v>
      </c>
      <c r="O3230" s="52">
        <f>IFERROR(_xll.qlIndexFixing(ONIndex6M,I3230,TRUE,_xll.ohTrigger(RecalcTrigger,Trigger6M)),NA())</f>
        <v>2.7867486116237572E-2</v>
      </c>
      <c r="P3230" s="52">
        <f>IFERROR(_xll.qlIndexFixing(Index1Y,$H3230,TRUE,_xll.ohTrigger(RecalcTrigger,Trigger1Y)),NA())</f>
        <v>2.9488795961300444E-2</v>
      </c>
      <c r="Q3230" s="52">
        <f>IFERROR(_xll.qlIndexFixing(ONIndex1Y,I3230,TRUE,_xll.ohTrigger(RecalcTrigger,Trigger1Y)),NA())</f>
        <v>2.9056720693372284E-2</v>
      </c>
    </row>
    <row r="3231" spans="2:17" x14ac:dyDescent="0.2">
      <c r="B3231" s="46" t="s">
        <v>51</v>
      </c>
      <c r="D3231" s="49">
        <f>_xll.qlCalendarAdvance(LocalCalendar,$D3230,B3231,"f",FALSE)</f>
        <v>61982</v>
      </c>
      <c r="E3231" s="49">
        <f>_xll.qlInterestRateIndexValueDate(IndexON,D3231)</f>
        <v>61982</v>
      </c>
      <c r="F3231" s="52">
        <f>IFERROR(_xll.qlIndexFixing(IndexON,D3231,TRUE,_xll.ohTrigger(RecalcTrigger,TriggerON)),NA())</f>
        <v>2.5437614180336965E-2</v>
      </c>
      <c r="H3231" s="49">
        <f>_xll.qlCalendarAdvance(IborCalendar,$H3230,B3231,"f",FALSE)</f>
        <v>61962</v>
      </c>
      <c r="I3231" s="49">
        <f>_xll.qlInterestRateIndexValueDate(Index1M,$H3231)</f>
        <v>61967</v>
      </c>
      <c r="J3231" s="52">
        <f>IFERROR(_xll.qlIndexFixing(Index1M,$H3231,TRUE,_xll.ohTrigger(RecalcTrigger,Trigger1M)),NA())</f>
        <v>2.5920607265226627E-2</v>
      </c>
      <c r="K3231" s="52">
        <f>IFERROR(_xll.qlIndexFixing(ONIndex1M,I3231,TRUE,_xll.ohTrigger(RecalcTrigger,Trigger1M)),NA())</f>
        <v>2.5892653271304411E-2</v>
      </c>
      <c r="L3231" s="52">
        <f>IFERROR(_xll.qlIndexFixing(Index3M,H3231,TRUE,_xll.ohTrigger(RecalcTrigger,Trigger3M)),NA())</f>
        <v>2.7125812694657678E-2</v>
      </c>
      <c r="M3231" s="52">
        <f>IFERROR(_xll.qlIndexFixing(ONIndex3M,I3231,TRUE,_xll.ohTrigger(RecalcTrigger,Trigger3M)),NA())</f>
        <v>2.7033239769433948E-2</v>
      </c>
      <c r="N3231" s="52">
        <f>IFERROR(_xll.qlIndexFixing(Index6M,$H3231,TRUE,_xll.ohTrigger(RecalcTrigger,Trigger6M)),NA())</f>
        <v>2.8065379353510701E-2</v>
      </c>
      <c r="O3231" s="52">
        <f>IFERROR(_xll.qlIndexFixing(ONIndex6M,I3231,TRUE,_xll.ohTrigger(RecalcTrigger,Trigger6M)),NA())</f>
        <v>2.7867451698169177E-2</v>
      </c>
      <c r="P3231" s="52">
        <f>IFERROR(_xll.qlIndexFixing(Index1Y,$H3231,TRUE,_xll.ohTrigger(RecalcTrigger,Trigger1Y)),NA())</f>
        <v>2.9488840171263478E-2</v>
      </c>
      <c r="Q3231" s="52">
        <f>IFERROR(_xll.qlIndexFixing(ONIndex1Y,I3231,TRUE,_xll.ohTrigger(RecalcTrigger,Trigger1Y)),NA())</f>
        <v>2.905676762511078E-2</v>
      </c>
    </row>
    <row r="3232" spans="2:17" x14ac:dyDescent="0.2">
      <c r="B3232" s="46" t="s">
        <v>51</v>
      </c>
      <c r="D3232" s="49">
        <f>_xll.qlCalendarAdvance(LocalCalendar,$D3231,B3232,"f",FALSE)</f>
        <v>61989</v>
      </c>
      <c r="E3232" s="49">
        <f>_xll.qlInterestRateIndexValueDate(IndexON,D3232)</f>
        <v>61989</v>
      </c>
      <c r="F3232" s="52">
        <f>IFERROR(_xll.qlIndexFixing(IndexON,D3232,TRUE,_xll.ohTrigger(RecalcTrigger,TriggerON)),NA())</f>
        <v>2.5437614180336965E-2</v>
      </c>
      <c r="H3232" s="49">
        <f>_xll.qlCalendarAdvance(IborCalendar,$H3231,B3232,"f",FALSE)</f>
        <v>61969</v>
      </c>
      <c r="I3232" s="49">
        <f>_xll.qlInterestRateIndexValueDate(Index1M,$H3232)</f>
        <v>61974</v>
      </c>
      <c r="J3232" s="52">
        <f>IFERROR(_xll.qlIndexFixing(Index1M,$H3232,TRUE,_xll.ohTrigger(RecalcTrigger,Trigger1M)),NA())</f>
        <v>2.5919674817377114E-2</v>
      </c>
      <c r="K3232" s="52">
        <f>IFERROR(_xll.qlIndexFixing(ONIndex1M,I3232,TRUE,_xll.ohTrigger(RecalcTrigger,Trigger1M)),NA())</f>
        <v>2.5892653271304411E-2</v>
      </c>
      <c r="L3232" s="52">
        <f>IFERROR(_xll.qlIndexFixing(Index3M,H3232,TRUE,_xll.ohTrigger(RecalcTrigger,Trigger3M)),NA())</f>
        <v>2.7124793115560243E-2</v>
      </c>
      <c r="M3232" s="52">
        <f>IFERROR(_xll.qlIndexFixing(ONIndex3M,I3232,TRUE,_xll.ohTrigger(RecalcTrigger,Trigger3M)),NA())</f>
        <v>2.7033239769433948E-2</v>
      </c>
      <c r="N3232" s="52">
        <f>IFERROR(_xll.qlIndexFixing(Index6M,$H3232,TRUE,_xll.ohTrigger(RecalcTrigger,Trigger6M)),NA())</f>
        <v>2.8062090264812219E-2</v>
      </c>
      <c r="O3232" s="52">
        <f>IFERROR(_xll.qlIndexFixing(ONIndex6M,I3232,TRUE,_xll.ohTrigger(RecalcTrigger,Trigger6M)),NA())</f>
        <v>2.7867421688254623E-2</v>
      </c>
      <c r="P3232" s="52">
        <f>IFERROR(_xll.qlIndexFixing(Index1Y,$H3232,TRUE,_xll.ohTrigger(RecalcTrigger,Trigger1Y)),NA())</f>
        <v>2.9488878706389034E-2</v>
      </c>
      <c r="Q3232" s="52">
        <f>IFERROR(_xll.qlIndexFixing(ONIndex1Y,I3232,TRUE,_xll.ohTrigger(RecalcTrigger,Trigger1Y)),NA())</f>
        <v>2.9056808545977475E-2</v>
      </c>
    </row>
    <row r="3233" spans="2:17" x14ac:dyDescent="0.2">
      <c r="B3233" s="46" t="s">
        <v>51</v>
      </c>
      <c r="D3233" s="49">
        <f>_xll.qlCalendarAdvance(LocalCalendar,$D3232,B3233,"f",FALSE)</f>
        <v>61996</v>
      </c>
      <c r="E3233" s="49">
        <f>_xll.qlInterestRateIndexValueDate(IndexON,D3233)</f>
        <v>61996</v>
      </c>
      <c r="F3233" s="52">
        <f>IFERROR(_xll.qlIndexFixing(IndexON,D3233,TRUE,_xll.ohTrigger(RecalcTrigger,TriggerON)),NA())</f>
        <v>2.5437614180336965E-2</v>
      </c>
      <c r="H3233" s="49">
        <f>_xll.qlCalendarAdvance(IborCalendar,$H3232,B3233,"f",FALSE)</f>
        <v>61976</v>
      </c>
      <c r="I3233" s="49">
        <f>_xll.qlInterestRateIndexValueDate(Index1M,$H3233)</f>
        <v>61980</v>
      </c>
      <c r="J3233" s="52">
        <f>IFERROR(_xll.qlIndexFixing(Index1M,$H3233,TRUE,_xll.ohTrigger(RecalcTrigger,Trigger1M)),NA())</f>
        <v>2.5919674817377114E-2</v>
      </c>
      <c r="K3233" s="52">
        <f>IFERROR(_xll.qlIndexFixing(ONIndex1M,I3233,TRUE,_xll.ohTrigger(RecalcTrigger,Trigger1M)),NA())</f>
        <v>2.5892653271224475E-2</v>
      </c>
      <c r="L3233" s="52">
        <f>IFERROR(_xll.qlIndexFixing(Index3M,H3233,TRUE,_xll.ohTrigger(RecalcTrigger,Trigger3M)),NA())</f>
        <v>2.7124793115560243E-2</v>
      </c>
      <c r="M3233" s="52">
        <f>IFERROR(_xll.qlIndexFixing(ONIndex3M,I3233,TRUE,_xll.ohTrigger(RecalcTrigger,Trigger3M)),NA())</f>
        <v>2.7033239769433948E-2</v>
      </c>
      <c r="N3233" s="52">
        <f>IFERROR(_xll.qlIndexFixing(Index6M,$H3233,TRUE,_xll.ohTrigger(RecalcTrigger,Trigger6M)),NA())</f>
        <v>2.8063151965414274E-2</v>
      </c>
      <c r="O3233" s="52">
        <f>IFERROR(_xll.qlIndexFixing(ONIndex6M,I3233,TRUE,_xll.ohTrigger(RecalcTrigger,Trigger6M)),NA())</f>
        <v>2.7867396043967929E-2</v>
      </c>
      <c r="P3233" s="52">
        <f>IFERROR(_xll.qlIndexFixing(Index1Y,$H3233,TRUE,_xll.ohTrigger(RecalcTrigger,Trigger1Y)),NA())</f>
        <v>2.9488911626114719E-2</v>
      </c>
      <c r="Q3233" s="52">
        <f>IFERROR(_xll.qlIndexFixing(ONIndex1Y,I3233,TRUE,_xll.ohTrigger(RecalcTrigger,Trigger1Y)),NA())</f>
        <v>2.9056843513926012E-2</v>
      </c>
    </row>
    <row r="3234" spans="2:17" x14ac:dyDescent="0.2">
      <c r="B3234" s="46" t="s">
        <v>51</v>
      </c>
      <c r="D3234" s="49">
        <f>_xll.qlCalendarAdvance(LocalCalendar,$D3233,B3234,"f",FALSE)</f>
        <v>62003</v>
      </c>
      <c r="E3234" s="49">
        <f>_xll.qlInterestRateIndexValueDate(IndexON,D3234)</f>
        <v>62003</v>
      </c>
      <c r="F3234" s="52">
        <f>IFERROR(_xll.qlIndexFixing(IndexON,D3234,TRUE,_xll.ohTrigger(RecalcTrigger,TriggerON)),NA())</f>
        <v>2.5437614180416901E-2</v>
      </c>
      <c r="H3234" s="49">
        <f>_xll.qlCalendarAdvance(IborCalendar,$H3233,B3234,"f",FALSE)</f>
        <v>61983</v>
      </c>
      <c r="I3234" s="49">
        <f>_xll.qlInterestRateIndexValueDate(Index1M,$H3234)</f>
        <v>61987</v>
      </c>
      <c r="J3234" s="52">
        <f>IFERROR(_xll.qlIndexFixing(Index1M,$H3234,TRUE,_xll.ohTrigger(RecalcTrigger,Trigger1M)),NA())</f>
        <v>2.5919674817377114E-2</v>
      </c>
      <c r="K3234" s="52">
        <f>IFERROR(_xll.qlIndexFixing(ONIndex1M,I3234,TRUE,_xll.ohTrigger(RecalcTrigger,Trigger1M)),NA())</f>
        <v>2.5892653271304411E-2</v>
      </c>
      <c r="L3234" s="52">
        <f>IFERROR(_xll.qlIndexFixing(Index3M,H3234,TRUE,_xll.ohTrigger(RecalcTrigger,Trigger3M)),NA())</f>
        <v>2.7124793115560243E-2</v>
      </c>
      <c r="M3234" s="52">
        <f>IFERROR(_xll.qlIndexFixing(ONIndex3M,I3234,TRUE,_xll.ohTrigger(RecalcTrigger,Trigger3M)),NA())</f>
        <v>2.7033239769433948E-2</v>
      </c>
      <c r="N3234" s="52">
        <f>IFERROR(_xll.qlIndexFixing(Index6M,$H3234,TRUE,_xll.ohTrigger(RecalcTrigger,Trigger6M)),NA())</f>
        <v>2.8063123012938253E-2</v>
      </c>
      <c r="O3234" s="52">
        <f>IFERROR(_xll.qlIndexFixing(ONIndex6M,I3234,TRUE,_xll.ohTrigger(RecalcTrigger,Trigger6M)),NA())</f>
        <v>2.7867366217426692E-2</v>
      </c>
      <c r="P3234" s="52">
        <f>IFERROR(_xll.qlIndexFixing(Index1Y,$H3234,TRUE,_xll.ohTrigger(RecalcTrigger,Trigger1Y)),NA())</f>
        <v>2.9488949903681918E-2</v>
      </c>
      <c r="Q3234" s="52">
        <f>IFERROR(_xll.qlIndexFixing(ONIndex1Y,I3234,TRUE,_xll.ohTrigger(RecalcTrigger,Trigger1Y)),NA())</f>
        <v>2.9056884184672782E-2</v>
      </c>
    </row>
    <row r="3235" spans="2:17" x14ac:dyDescent="0.2">
      <c r="B3235" s="46" t="s">
        <v>51</v>
      </c>
      <c r="D3235" s="49">
        <f>_xll.qlCalendarAdvance(LocalCalendar,$D3234,B3235,"f",FALSE)</f>
        <v>62010</v>
      </c>
      <c r="E3235" s="49">
        <f>_xll.qlInterestRateIndexValueDate(IndexON,D3235)</f>
        <v>62010</v>
      </c>
      <c r="F3235" s="52">
        <f>IFERROR(_xll.qlIndexFixing(IndexON,D3235,TRUE,_xll.ohTrigger(RecalcTrigger,TriggerON)),NA())</f>
        <v>2.5437614180416901E-2</v>
      </c>
      <c r="H3235" s="49">
        <f>_xll.qlCalendarAdvance(IborCalendar,$H3234,B3235,"f",FALSE)</f>
        <v>61990</v>
      </c>
      <c r="I3235" s="49">
        <f>_xll.qlInterestRateIndexValueDate(Index1M,$H3235)</f>
        <v>61994</v>
      </c>
      <c r="J3235" s="52">
        <f>IFERROR(_xll.qlIndexFixing(Index1M,$H3235,TRUE,_xll.ohTrigger(RecalcTrigger,Trigger1M)),NA())</f>
        <v>2.5919674817377114E-2</v>
      </c>
      <c r="K3235" s="52">
        <f>IFERROR(_xll.qlIndexFixing(ONIndex1M,I3235,TRUE,_xll.ohTrigger(RecalcTrigger,Trigger1M)),NA())</f>
        <v>2.5892653271304411E-2</v>
      </c>
      <c r="L3235" s="52">
        <f>IFERROR(_xll.qlIndexFixing(Index3M,H3235,TRUE,_xll.ohTrigger(RecalcTrigger,Trigger3M)),NA())</f>
        <v>2.7124793115561121E-2</v>
      </c>
      <c r="M3235" s="52">
        <f>IFERROR(_xll.qlIndexFixing(ONIndex3M,I3235,TRUE,_xll.ohTrigger(RecalcTrigger,Trigger3M)),NA())</f>
        <v>2.7033239769513884E-2</v>
      </c>
      <c r="N3235" s="52">
        <f>IFERROR(_xll.qlIndexFixing(Index6M,$H3235,TRUE,_xll.ohTrigger(RecalcTrigger,Trigger6M)),NA())</f>
        <v>2.8063094160619036E-2</v>
      </c>
      <c r="O3235" s="52">
        <f>IFERROR(_xll.qlIndexFixing(ONIndex6M,I3235,TRUE,_xll.ohTrigger(RecalcTrigger,Trigger6M)),NA())</f>
        <v>2.7867336489766359E-2</v>
      </c>
      <c r="P3235" s="52">
        <f>IFERROR(_xll.qlIndexFixing(Index1Y,$H3235,TRUE,_xll.ohTrigger(RecalcTrigger,Trigger1Y)),NA())</f>
        <v>2.9488988042563995E-2</v>
      </c>
      <c r="Q3235" s="52">
        <f>IFERROR(_xll.qlIndexFixing(ONIndex1Y,I3235,TRUE,_xll.ohTrigger(RecalcTrigger,Trigger1Y)),NA())</f>
        <v>2.9056924720887167E-2</v>
      </c>
    </row>
    <row r="3236" spans="2:17" x14ac:dyDescent="0.2">
      <c r="B3236" s="46" t="s">
        <v>51</v>
      </c>
      <c r="D3236" s="49">
        <f>_xll.qlCalendarAdvance(LocalCalendar,$D3235,B3236,"f",FALSE)</f>
        <v>62017</v>
      </c>
      <c r="E3236" s="49">
        <f>_xll.qlInterestRateIndexValueDate(IndexON,D3236)</f>
        <v>62017</v>
      </c>
      <c r="F3236" s="52">
        <f>IFERROR(_xll.qlIndexFixing(IndexON,D3236,TRUE,_xll.ohTrigger(RecalcTrigger,TriggerON)),NA())</f>
        <v>2.5437614180336965E-2</v>
      </c>
      <c r="H3236" s="49">
        <f>_xll.qlCalendarAdvance(IborCalendar,$H3235,B3236,"f",FALSE)</f>
        <v>61997</v>
      </c>
      <c r="I3236" s="49">
        <f>_xll.qlInterestRateIndexValueDate(Index1M,$H3236)</f>
        <v>62001</v>
      </c>
      <c r="J3236" s="52">
        <f>IFERROR(_xll.qlIndexFixing(Index1M,$H3236,TRUE,_xll.ohTrigger(RecalcTrigger,Trigger1M)),NA())</f>
        <v>2.5920607265226627E-2</v>
      </c>
      <c r="K3236" s="52">
        <f>IFERROR(_xll.qlIndexFixing(ONIndex1M,I3236,TRUE,_xll.ohTrigger(RecalcTrigger,Trigger1M)),NA())</f>
        <v>2.5892653271304411E-2</v>
      </c>
      <c r="L3236" s="52">
        <f>IFERROR(_xll.qlIndexFixing(Index3M,H3236,TRUE,_xll.ohTrigger(RecalcTrigger,Trigger3M)),NA())</f>
        <v>2.7125812694658545E-2</v>
      </c>
      <c r="M3236" s="52">
        <f>IFERROR(_xll.qlIndexFixing(ONIndex3M,I3236,TRUE,_xll.ohTrigger(RecalcTrigger,Trigger3M)),NA())</f>
        <v>2.703323976959382E-2</v>
      </c>
      <c r="N3236" s="52">
        <f>IFERROR(_xll.qlIndexFixing(Index6M,$H3236,TRUE,_xll.ohTrigger(RecalcTrigger,Trigger6M)),NA())</f>
        <v>2.8058719285332261E-2</v>
      </c>
      <c r="O3236" s="52">
        <f>IFERROR(_xll.qlIndexFixing(ONIndex6M,I3236,TRUE,_xll.ohTrigger(RecalcTrigger,Trigger6M)),NA())</f>
        <v>2.7867306860747121E-2</v>
      </c>
      <c r="P3236" s="52">
        <f>IFERROR(_xll.qlIndexFixing(Index1Y,$H3236,TRUE,_xll.ohTrigger(RecalcTrigger,Trigger1Y)),NA())</f>
        <v>2.94890260427603E-2</v>
      </c>
      <c r="Q3236" s="52">
        <f>IFERROR(_xll.qlIndexFixing(ONIndex1Y,I3236,TRUE,_xll.ohTrigger(RecalcTrigger,Trigger1Y)),NA())</f>
        <v>2.9056965122409295E-2</v>
      </c>
    </row>
    <row r="3237" spans="2:17" x14ac:dyDescent="0.2">
      <c r="B3237" s="46" t="s">
        <v>51</v>
      </c>
      <c r="D3237" s="49">
        <f>_xll.qlCalendarAdvance(LocalCalendar,$D3236,B3237,"f",FALSE)</f>
        <v>62024</v>
      </c>
      <c r="E3237" s="49">
        <f>_xll.qlInterestRateIndexValueDate(IndexON,D3237)</f>
        <v>62024</v>
      </c>
      <c r="F3237" s="52">
        <f>IFERROR(_xll.qlIndexFixing(IndexON,D3237,TRUE,_xll.ohTrigger(RecalcTrigger,TriggerON)),NA())</f>
        <v>2.5437614180336965E-2</v>
      </c>
      <c r="H3237" s="49">
        <f>_xll.qlCalendarAdvance(IborCalendar,$H3236,B3237,"f",FALSE)</f>
        <v>62004</v>
      </c>
      <c r="I3237" s="49">
        <f>_xll.qlInterestRateIndexValueDate(Index1M,$H3237)</f>
        <v>62008</v>
      </c>
      <c r="J3237" s="52">
        <f>IFERROR(_xll.qlIndexFixing(Index1M,$H3237,TRUE,_xll.ohTrigger(RecalcTrigger,Trigger1M)),NA())</f>
        <v>2.5920607265226627E-2</v>
      </c>
      <c r="K3237" s="52">
        <f>IFERROR(_xll.qlIndexFixing(ONIndex1M,I3237,TRUE,_xll.ohTrigger(RecalcTrigger,Trigger1M)),NA())</f>
        <v>2.5892653271224475E-2</v>
      </c>
      <c r="L3237" s="52">
        <f>IFERROR(_xll.qlIndexFixing(Index3M,H3237,TRUE,_xll.ohTrigger(RecalcTrigger,Trigger3M)),NA())</f>
        <v>2.7125812694656807E-2</v>
      </c>
      <c r="M3237" s="52">
        <f>IFERROR(_xll.qlIndexFixing(ONIndex3M,I3237,TRUE,_xll.ohTrigger(RecalcTrigger,Trigger3M)),NA())</f>
        <v>2.7033239769433948E-2</v>
      </c>
      <c r="N3237" s="52">
        <f>IFERROR(_xll.qlIndexFixing(Index6M,$H3237,TRUE,_xll.ohTrigger(RecalcTrigger,Trigger6M)),NA())</f>
        <v>2.8063036756452782E-2</v>
      </c>
      <c r="O3237" s="52">
        <f>IFERROR(_xll.qlIndexFixing(ONIndex6M,I3237,TRUE,_xll.ohTrigger(RecalcTrigger,Trigger6M)),NA())</f>
        <v>2.7867277330368978E-2</v>
      </c>
      <c r="P3237" s="52">
        <f>IFERROR(_xll.qlIndexFixing(Index1Y,$H3237,TRUE,_xll.ohTrigger(RecalcTrigger,Trigger1Y)),NA())</f>
        <v>2.9489063904271487E-2</v>
      </c>
      <c r="Q3237" s="52">
        <f>IFERROR(_xll.qlIndexFixing(ONIndex1Y,I3237,TRUE,_xll.ohTrigger(RecalcTrigger,Trigger1Y)),NA())</f>
        <v>2.9057005389079293E-2</v>
      </c>
    </row>
    <row r="3238" spans="2:17" x14ac:dyDescent="0.2">
      <c r="B3238" s="46" t="s">
        <v>51</v>
      </c>
      <c r="D3238" s="49">
        <f>_xll.qlCalendarAdvance(LocalCalendar,$D3237,B3238,"f",FALSE)</f>
        <v>62031</v>
      </c>
      <c r="E3238" s="49">
        <f>_xll.qlInterestRateIndexValueDate(IndexON,D3238)</f>
        <v>62031</v>
      </c>
      <c r="F3238" s="52">
        <f>IFERROR(_xll.qlIndexFixing(IndexON,D3238,TRUE,_xll.ohTrigger(RecalcTrigger,TriggerON)),NA())</f>
        <v>2.5437614180336965E-2</v>
      </c>
      <c r="H3238" s="49">
        <f>_xll.qlCalendarAdvance(IborCalendar,$H3237,B3238,"f",FALSE)</f>
        <v>62011</v>
      </c>
      <c r="I3238" s="49">
        <f>_xll.qlInterestRateIndexValueDate(Index1M,$H3238)</f>
        <v>62016</v>
      </c>
      <c r="J3238" s="52">
        <f>IFERROR(_xll.qlIndexFixing(Index1M,$H3238,TRUE,_xll.ohTrigger(RecalcTrigger,Trigger1M)),NA())</f>
        <v>2.5920607265224049E-2</v>
      </c>
      <c r="K3238" s="52">
        <f>IFERROR(_xll.qlIndexFixing(ONIndex1M,I3238,TRUE,_xll.ohTrigger(RecalcTrigger,Trigger1M)),NA())</f>
        <v>2.5892653271224475E-2</v>
      </c>
      <c r="L3238" s="52">
        <f>IFERROR(_xll.qlIndexFixing(Index3M,H3238,TRUE,_xll.ohTrigger(RecalcTrigger,Trigger3M)),NA())</f>
        <v>2.7125812694657678E-2</v>
      </c>
      <c r="M3238" s="52">
        <f>IFERROR(_xll.qlIndexFixing(ONIndex3M,I3238,TRUE,_xll.ohTrigger(RecalcTrigger,Trigger3M)),NA())</f>
        <v>2.7033239769513884E-2</v>
      </c>
      <c r="N3238" s="52">
        <f>IFERROR(_xll.qlIndexFixing(Index6M,$H3238,TRUE,_xll.ohTrigger(RecalcTrigger,Trigger6M)),NA())</f>
        <v>2.8063004133946329E-2</v>
      </c>
      <c r="O3238" s="52">
        <f>IFERROR(_xll.qlIndexFixing(ONIndex6M,I3238,TRUE,_xll.ohTrigger(RecalcTrigger,Trigger6M)),NA())</f>
        <v>2.786724370254845E-2</v>
      </c>
      <c r="P3238" s="52">
        <f>IFERROR(_xll.qlIndexFixing(Index1Y,$H3238,TRUE,_xll.ohTrigger(RecalcTrigger,Trigger1Y)),NA())</f>
        <v>2.948910700475051E-2</v>
      </c>
      <c r="Q3238" s="52">
        <f>IFERROR(_xll.qlIndexFixing(ONIndex1Y,I3238,TRUE,_xll.ohTrigger(RecalcTrigger,Trigger1Y)),NA())</f>
        <v>2.905705124327973E-2</v>
      </c>
    </row>
    <row r="3239" spans="2:17" x14ac:dyDescent="0.2">
      <c r="B3239" s="46" t="s">
        <v>51</v>
      </c>
      <c r="D3239" s="49">
        <f>_xll.qlCalendarAdvance(LocalCalendar,$D3238,B3239,"f",FALSE)</f>
        <v>62038</v>
      </c>
      <c r="E3239" s="49">
        <f>_xll.qlInterestRateIndexValueDate(IndexON,D3239)</f>
        <v>62038</v>
      </c>
      <c r="F3239" s="52">
        <f>IFERROR(_xll.qlIndexFixing(IndexON,D3239,TRUE,_xll.ohTrigger(RecalcTrigger,TriggerON)),NA())</f>
        <v>2.5437614180416901E-2</v>
      </c>
      <c r="H3239" s="49">
        <f>_xll.qlCalendarAdvance(IborCalendar,$H3238,B3239,"f",FALSE)</f>
        <v>62018</v>
      </c>
      <c r="I3239" s="49">
        <f>_xll.qlInterestRateIndexValueDate(Index1M,$H3239)</f>
        <v>62022</v>
      </c>
      <c r="J3239" s="52">
        <f>IFERROR(_xll.qlIndexFixing(Index1M,$H3239,TRUE,_xll.ohTrigger(RecalcTrigger,Trigger1M)),NA())</f>
        <v>2.5920607265226627E-2</v>
      </c>
      <c r="K3239" s="52">
        <f>IFERROR(_xll.qlIndexFixing(ONIndex1M,I3239,TRUE,_xll.ohTrigger(RecalcTrigger,Trigger1M)),NA())</f>
        <v>2.5892653271304411E-2</v>
      </c>
      <c r="L3239" s="52">
        <f>IFERROR(_xll.qlIndexFixing(Index3M,H3239,TRUE,_xll.ohTrigger(RecalcTrigger,Trigger3M)),NA())</f>
        <v>2.7125812694657678E-2</v>
      </c>
      <c r="M3239" s="52">
        <f>IFERROR(_xll.qlIndexFixing(ONIndex3M,I3239,TRUE,_xll.ohTrigger(RecalcTrigger,Trigger3M)),NA())</f>
        <v>2.7033239769513884E-2</v>
      </c>
      <c r="N3239" s="52">
        <f>IFERROR(_xll.qlIndexFixing(Index6M,$H3239,TRUE,_xll.ohTrigger(RecalcTrigger,Trigger6M)),NA())</f>
        <v>2.8062979752915069E-2</v>
      </c>
      <c r="O3239" s="52">
        <f>IFERROR(_xll.qlIndexFixing(ONIndex6M,I3239,TRUE,_xll.ohTrigger(RecalcTrigger,Trigger6M)),NA())</f>
        <v>2.7867218566335339E-2</v>
      </c>
      <c r="P3239" s="52">
        <f>IFERROR(_xll.qlIndexFixing(Index1Y,$H3239,TRUE,_xll.ohTrigger(RecalcTrigger,Trigger1Y)),NA())</f>
        <v>2.9489139211236755E-2</v>
      </c>
      <c r="Q3239" s="52">
        <f>IFERROR(_xll.qlIndexFixing(ONIndex1Y,I3239,TRUE,_xll.ohTrigger(RecalcTrigger,Trigger1Y)),NA())</f>
        <v>2.9057085518742198E-2</v>
      </c>
    </row>
    <row r="3240" spans="2:17" x14ac:dyDescent="0.2">
      <c r="B3240" s="46" t="s">
        <v>51</v>
      </c>
      <c r="D3240" s="49">
        <f>_xll.qlCalendarAdvance(LocalCalendar,$D3239,B3240,"f",FALSE)</f>
        <v>62045</v>
      </c>
      <c r="E3240" s="49">
        <f>_xll.qlInterestRateIndexValueDate(IndexON,D3240)</f>
        <v>62045</v>
      </c>
      <c r="F3240" s="52">
        <f>IFERROR(_xll.qlIndexFixing(IndexON,D3240,TRUE,_xll.ohTrigger(RecalcTrigger,TriggerON)),NA())</f>
        <v>2.5437614180336965E-2</v>
      </c>
      <c r="H3240" s="49">
        <f>_xll.qlCalendarAdvance(IborCalendar,$H3239,B3240,"f",FALSE)</f>
        <v>62025</v>
      </c>
      <c r="I3240" s="49">
        <f>_xll.qlInterestRateIndexValueDate(Index1M,$H3240)</f>
        <v>62029</v>
      </c>
      <c r="J3240" s="52">
        <f>IFERROR(_xll.qlIndexFixing(Index1M,$H3240,TRUE,_xll.ohTrigger(RecalcTrigger,Trigger1M)),NA())</f>
        <v>2.5921539757794709E-2</v>
      </c>
      <c r="K3240" s="52">
        <f>IFERROR(_xll.qlIndexFixing(ONIndex1M,I3240,TRUE,_xll.ohTrigger(RecalcTrigger,Trigger1M)),NA())</f>
        <v>2.5892653271304411E-2</v>
      </c>
      <c r="L3240" s="52">
        <f>IFERROR(_xll.qlIndexFixing(Index3M,H3240,TRUE,_xll.ohTrigger(RecalcTrigger,Trigger3M)),NA())</f>
        <v>2.7125812694658545E-2</v>
      </c>
      <c r="M3240" s="52">
        <f>IFERROR(_xll.qlIndexFixing(ONIndex3M,I3240,TRUE,_xll.ohTrigger(RecalcTrigger,Trigger3M)),NA())</f>
        <v>2.7033239769513884E-2</v>
      </c>
      <c r="N3240" s="52">
        <f>IFERROR(_xll.qlIndexFixing(Index6M,$H3240,TRUE,_xll.ohTrigger(RecalcTrigger,Trigger6M)),NA())</f>
        <v>2.8062951401382517E-2</v>
      </c>
      <c r="O3240" s="52">
        <f>IFERROR(_xll.qlIndexFixing(ONIndex6M,I3240,TRUE,_xll.ohTrigger(RecalcTrigger,Trigger6M)),NA())</f>
        <v>2.7867189332280162E-2</v>
      </c>
      <c r="P3240" s="52">
        <f>IFERROR(_xll.qlIndexFixing(Index1Y,$H3240,TRUE,_xll.ohTrigger(RecalcTrigger,Trigger1Y)),NA())</f>
        <v>2.9489176656691273E-2</v>
      </c>
      <c r="Q3240" s="52">
        <f>IFERROR(_xll.qlIndexFixing(ONIndex1Y,I3240,TRUE,_xll.ohTrigger(RecalcTrigger,Trigger1Y)),NA())</f>
        <v>2.9057125381495297E-2</v>
      </c>
    </row>
    <row r="3241" spans="2:17" x14ac:dyDescent="0.2">
      <c r="B3241" s="46" t="s">
        <v>51</v>
      </c>
      <c r="D3241" s="49">
        <f>_xll.qlCalendarAdvance(LocalCalendar,$D3240,B3241,"f",FALSE)</f>
        <v>62052</v>
      </c>
      <c r="E3241" s="49">
        <f>_xll.qlInterestRateIndexValueDate(IndexON,D3241)</f>
        <v>62052</v>
      </c>
      <c r="F3241" s="52">
        <f>IFERROR(_xll.qlIndexFixing(IndexON,D3241,TRUE,_xll.ohTrigger(RecalcTrigger,TriggerON)),NA())</f>
        <v>2.5437614180416901E-2</v>
      </c>
      <c r="H3241" s="49">
        <f>_xll.qlCalendarAdvance(IborCalendar,$H3240,B3241,"f",FALSE)</f>
        <v>62032</v>
      </c>
      <c r="I3241" s="49">
        <f>_xll.qlInterestRateIndexValueDate(Index1M,$H3241)</f>
        <v>62036</v>
      </c>
      <c r="J3241" s="52">
        <f>IFERROR(_xll.qlIndexFixing(Index1M,$H3241,TRUE,_xll.ohTrigger(RecalcTrigger,Trigger1M)),NA())</f>
        <v>2.5919674817379779E-2</v>
      </c>
      <c r="K3241" s="52">
        <f>IFERROR(_xll.qlIndexFixing(ONIndex1M,I3241,TRUE,_xll.ohTrigger(RecalcTrigger,Trigger1M)),NA())</f>
        <v>2.5892653271224475E-2</v>
      </c>
      <c r="L3241" s="52">
        <f>IFERROR(_xll.qlIndexFixing(Index3M,H3241,TRUE,_xll.ohTrigger(RecalcTrigger,Trigger3M)),NA())</f>
        <v>2.7125812694656807E-2</v>
      </c>
      <c r="M3241" s="52">
        <f>IFERROR(_xll.qlIndexFixing(ONIndex3M,I3241,TRUE,_xll.ohTrigger(RecalcTrigger,Trigger3M)),NA())</f>
        <v>2.7033239769433948E-2</v>
      </c>
      <c r="N3241" s="52">
        <f>IFERROR(_xll.qlIndexFixing(Index6M,$H3241,TRUE,_xll.ohTrigger(RecalcTrigger,Trigger6M)),NA())</f>
        <v>2.8064009847074772E-2</v>
      </c>
      <c r="O3241" s="52">
        <f>IFERROR(_xll.qlIndexFixing(ONIndex6M,I3241,TRUE,_xll.ohTrigger(RecalcTrigger,Trigger6M)),NA())</f>
        <v>2.7867160197105889E-2</v>
      </c>
      <c r="P3241" s="52">
        <f>IFERROR(_xll.qlIndexFixing(Index1Y,$H3241,TRUE,_xll.ohTrigger(RecalcTrigger,Trigger1Y)),NA())</f>
        <v>2.9489213963460673E-2</v>
      </c>
      <c r="Q3241" s="52">
        <f>IFERROR(_xll.qlIndexFixing(ONIndex1Y,I3241,TRUE,_xll.ohTrigger(RecalcTrigger,Trigger1Y)),NA())</f>
        <v>2.9057165109636074E-2</v>
      </c>
    </row>
    <row r="3242" spans="2:17" x14ac:dyDescent="0.2">
      <c r="B3242" s="46" t="s">
        <v>51</v>
      </c>
      <c r="D3242" s="49">
        <f>_xll.qlCalendarAdvance(LocalCalendar,$D3241,B3242,"f",FALSE)</f>
        <v>62059</v>
      </c>
      <c r="E3242" s="49">
        <f>_xll.qlInterestRateIndexValueDate(IndexON,D3242)</f>
        <v>62059</v>
      </c>
      <c r="F3242" s="52">
        <f>IFERROR(_xll.qlIndexFixing(IndexON,D3242,TRUE,_xll.ohTrigger(RecalcTrigger,TriggerON)),NA())</f>
        <v>2.5438512891762244E-2</v>
      </c>
      <c r="H3242" s="49">
        <f>_xll.qlCalendarAdvance(IborCalendar,$H3241,B3242,"f",FALSE)</f>
        <v>62039</v>
      </c>
      <c r="I3242" s="49">
        <f>_xll.qlInterestRateIndexValueDate(Index1M,$H3242)</f>
        <v>62044</v>
      </c>
      <c r="J3242" s="52">
        <f>IFERROR(_xll.qlIndexFixing(Index1M,$H3242,TRUE,_xll.ohTrigger(RecalcTrigger,Trigger1M)),NA())</f>
        <v>2.5919674817377114E-2</v>
      </c>
      <c r="K3242" s="52">
        <f>IFERROR(_xll.qlIndexFixing(ONIndex1M,I3242,TRUE,_xll.ohTrigger(RecalcTrigger,Trigger1M)),NA())</f>
        <v>2.5892653271304411E-2</v>
      </c>
      <c r="L3242" s="52">
        <f>IFERROR(_xll.qlIndexFixing(Index3M,H3242,TRUE,_xll.ohTrigger(RecalcTrigger,Trigger3M)),NA())</f>
        <v>2.7125812694657678E-2</v>
      </c>
      <c r="M3242" s="52">
        <f>IFERROR(_xll.qlIndexFixing(ONIndex3M,I3242,TRUE,_xll.ohTrigger(RecalcTrigger,Trigger3M)),NA())</f>
        <v>2.7033239769433948E-2</v>
      </c>
      <c r="N3242" s="52">
        <f>IFERROR(_xll.qlIndexFixing(Index6M,$H3242,TRUE,_xll.ohTrigger(RecalcTrigger,Trigger6M)),NA())</f>
        <v>2.8061804339226247E-2</v>
      </c>
      <c r="O3242" s="52">
        <f>IFERROR(_xll.qlIndexFixing(ONIndex6M,I3242,TRUE,_xll.ohTrigger(RecalcTrigger,Trigger6M)),NA())</f>
        <v>2.7867127020764215E-2</v>
      </c>
      <c r="P3242" s="52">
        <f>IFERROR(_xll.qlIndexFixing(Index1Y,$H3242,TRUE,_xll.ohTrigger(RecalcTrigger,Trigger1Y)),NA())</f>
        <v>2.9489256429949078E-2</v>
      </c>
      <c r="Q3242" s="52">
        <f>IFERROR(_xll.qlIndexFixing(ONIndex1Y,I3242,TRUE,_xll.ohTrigger(RecalcTrigger,Trigger1Y)),NA())</f>
        <v>2.9057210348168994E-2</v>
      </c>
    </row>
    <row r="3243" spans="2:17" x14ac:dyDescent="0.2">
      <c r="B3243" s="46" t="s">
        <v>51</v>
      </c>
      <c r="D3243" s="49">
        <f>_xll.qlCalendarAdvance(LocalCalendar,$D3242,B3243,"f",FALSE)</f>
        <v>62066</v>
      </c>
      <c r="E3243" s="49">
        <f>_xll.qlInterestRateIndexValueDate(IndexON,D3243)</f>
        <v>62066</v>
      </c>
      <c r="F3243" s="52">
        <f>IFERROR(_xll.qlIndexFixing(IndexON,D3243,TRUE,_xll.ohTrigger(RecalcTrigger,TriggerON)),NA())</f>
        <v>2.5437614180336965E-2</v>
      </c>
      <c r="H3243" s="49">
        <f>_xll.qlCalendarAdvance(IborCalendar,$H3242,B3243,"f",FALSE)</f>
        <v>62046</v>
      </c>
      <c r="I3243" s="49">
        <f>_xll.qlInterestRateIndexValueDate(Index1M,$H3243)</f>
        <v>62050</v>
      </c>
      <c r="J3243" s="52">
        <f>IFERROR(_xll.qlIndexFixing(Index1M,$H3243,TRUE,_xll.ohTrigger(RecalcTrigger,Trigger1M)),NA())</f>
        <v>2.5919674817377114E-2</v>
      </c>
      <c r="K3243" s="52">
        <f>IFERROR(_xll.qlIndexFixing(ONIndex1M,I3243,TRUE,_xll.ohTrigger(RecalcTrigger,Trigger1M)),NA())</f>
        <v>2.5892653271304411E-2</v>
      </c>
      <c r="L3243" s="52">
        <f>IFERROR(_xll.qlIndexFixing(Index3M,H3243,TRUE,_xll.ohTrigger(RecalcTrigger,Trigger3M)),NA())</f>
        <v>2.7125812694657678E-2</v>
      </c>
      <c r="M3243" s="52">
        <f>IFERROR(_xll.qlIndexFixing(ONIndex3M,I3243,TRUE,_xll.ohTrigger(RecalcTrigger,Trigger3M)),NA())</f>
        <v>2.7033239769433948E-2</v>
      </c>
      <c r="N3243" s="52">
        <f>IFERROR(_xll.qlIndexFixing(Index6M,$H3243,TRUE,_xll.ohTrigger(RecalcTrigger,Trigger6M)),NA())</f>
        <v>2.8062866947727021E-2</v>
      </c>
      <c r="O3243" s="52">
        <f>IFERROR(_xll.qlIndexFixing(ONIndex6M,I3243,TRUE,_xll.ohTrigger(RecalcTrigger,Trigger6M)),NA())</f>
        <v>2.7867102223000373E-2</v>
      </c>
      <c r="P3243" s="52">
        <f>IFERROR(_xll.qlIndexFixing(Index1Y,$H3243,TRUE,_xll.ohTrigger(RecalcTrigger,Trigger1Y)),NA())</f>
        <v>2.9489288160942144E-2</v>
      </c>
      <c r="Q3243" s="52">
        <f>IFERROR(_xll.qlIndexFixing(ONIndex1Y,I3243,TRUE,_xll.ohTrigger(RecalcTrigger,Trigger1Y)),NA())</f>
        <v>2.905724416176092E-2</v>
      </c>
    </row>
    <row r="3244" spans="2:17" x14ac:dyDescent="0.2">
      <c r="B3244" s="46" t="s">
        <v>51</v>
      </c>
      <c r="D3244" s="49">
        <f>_xll.qlCalendarAdvance(LocalCalendar,$D3243,B3244,"f",FALSE)</f>
        <v>62073</v>
      </c>
      <c r="E3244" s="49">
        <f>_xll.qlInterestRateIndexValueDate(IndexON,D3244)</f>
        <v>62073</v>
      </c>
      <c r="F3244" s="52">
        <f>IFERROR(_xll.qlIndexFixing(IndexON,D3244,TRUE,_xll.ohTrigger(RecalcTrigger,TriggerON)),NA())</f>
        <v>2.5437614180336965E-2</v>
      </c>
      <c r="H3244" s="49">
        <f>_xll.qlCalendarAdvance(IborCalendar,$H3243,B3244,"f",FALSE)</f>
        <v>62053</v>
      </c>
      <c r="I3244" s="49">
        <f>_xll.qlInterestRateIndexValueDate(Index1M,$H3244)</f>
        <v>62057</v>
      </c>
      <c r="J3244" s="52">
        <f>IFERROR(_xll.qlIndexFixing(Index1M,$H3244,TRUE,_xll.ohTrigger(RecalcTrigger,Trigger1M)),NA())</f>
        <v>2.5921539757792211E-2</v>
      </c>
      <c r="K3244" s="52">
        <f>IFERROR(_xll.qlIndexFixing(ONIndex1M,I3244,TRUE,_xll.ohTrigger(RecalcTrigger,Trigger1M)),NA())</f>
        <v>2.5892653271304411E-2</v>
      </c>
      <c r="L3244" s="52">
        <f>IFERROR(_xll.qlIndexFixing(Index3M,H3244,TRUE,_xll.ohTrigger(RecalcTrigger,Trigger3M)),NA())</f>
        <v>2.7125812694657678E-2</v>
      </c>
      <c r="M3244" s="52">
        <f>IFERROR(_xll.qlIndexFixing(ONIndex3M,I3244,TRUE,_xll.ohTrigger(RecalcTrigger,Trigger3M)),NA())</f>
        <v>2.7033239769433948E-2</v>
      </c>
      <c r="N3244" s="52">
        <f>IFERROR(_xll.qlIndexFixing(Index6M,$H3244,TRUE,_xll.ohTrigger(RecalcTrigger,Trigger6M)),NA())</f>
        <v>2.8063925708840032E-2</v>
      </c>
      <c r="O3244" s="52">
        <f>IFERROR(_xll.qlIndexFixing(ONIndex6M,I3244,TRUE,_xll.ohTrigger(RecalcTrigger,Trigger6M)),NA())</f>
        <v>2.7867073384149066E-2</v>
      </c>
      <c r="P3244" s="52">
        <f>IFERROR(_xll.qlIndexFixing(Index1Y,$H3244,TRUE,_xll.ohTrigger(RecalcTrigger,Trigger1Y)),NA())</f>
        <v>2.9489325051654657E-2</v>
      </c>
      <c r="Q3244" s="52">
        <f>IFERROR(_xll.qlIndexFixing(ONIndex1Y,I3244,TRUE,_xll.ohTrigger(RecalcTrigger,Trigger1Y)),NA())</f>
        <v>2.9057283485824925E-2</v>
      </c>
    </row>
    <row r="3245" spans="2:17" x14ac:dyDescent="0.2">
      <c r="B3245" s="46" t="s">
        <v>51</v>
      </c>
      <c r="D3245" s="49">
        <f>_xll.qlCalendarAdvance(LocalCalendar,$D3244,B3245,"f",FALSE)</f>
        <v>62080</v>
      </c>
      <c r="E3245" s="49">
        <f>_xll.qlInterestRateIndexValueDate(IndexON,D3245)</f>
        <v>62080</v>
      </c>
      <c r="F3245" s="52">
        <f>IFERROR(_xll.qlIndexFixing(IndexON,D3245,TRUE,_xll.ohTrigger(RecalcTrigger,TriggerON)),NA())</f>
        <v>2.5437614180336965E-2</v>
      </c>
      <c r="H3245" s="49">
        <f>_xll.qlCalendarAdvance(IborCalendar,$H3244,B3245,"f",FALSE)</f>
        <v>62060</v>
      </c>
      <c r="I3245" s="49">
        <f>_xll.qlInterestRateIndexValueDate(Index1M,$H3245)</f>
        <v>62064</v>
      </c>
      <c r="J3245" s="52">
        <f>IFERROR(_xll.qlIndexFixing(Index1M,$H3245,TRUE,_xll.ohTrigger(RecalcTrigger,Trigger1M)),NA())</f>
        <v>2.5920607265226627E-2</v>
      </c>
      <c r="K3245" s="52">
        <f>IFERROR(_xll.qlIndexFixing(ONIndex1M,I3245,TRUE,_xll.ohTrigger(RecalcTrigger,Trigger1M)),NA())</f>
        <v>2.5892653271224475E-2</v>
      </c>
      <c r="L3245" s="52">
        <f>IFERROR(_xll.qlIndexFixing(Index3M,H3245,TRUE,_xll.ohTrigger(RecalcTrigger,Trigger3M)),NA())</f>
        <v>2.7124793115560243E-2</v>
      </c>
      <c r="M3245" s="52">
        <f>IFERROR(_xll.qlIndexFixing(ONIndex3M,I3245,TRUE,_xll.ohTrigger(RecalcTrigger,Trigger3M)),NA())</f>
        <v>2.7033239769513884E-2</v>
      </c>
      <c r="N3245" s="52">
        <f>IFERROR(_xll.qlIndexFixing(Index6M,$H3245,TRUE,_xll.ohTrigger(RecalcTrigger,Trigger6M)),NA())</f>
        <v>2.8062811146076248E-2</v>
      </c>
      <c r="O3245" s="52">
        <f>IFERROR(_xll.qlIndexFixing(ONIndex6M,I3245,TRUE,_xll.ohTrigger(RecalcTrigger,Trigger6M)),NA())</f>
        <v>2.7867044643938854E-2</v>
      </c>
      <c r="P3245" s="52">
        <f>IFERROR(_xll.qlIndexFixing(Index1Y,$H3245,TRUE,_xll.ohTrigger(RecalcTrigger,Trigger1Y)),NA())</f>
        <v>2.9489361803681613E-2</v>
      </c>
      <c r="Q3245" s="52">
        <f>IFERROR(_xll.qlIndexFixing(ONIndex1Y,I3245,TRUE,_xll.ohTrigger(RecalcTrigger,Trigger1Y)),NA())</f>
        <v>2.9057322675196673E-2</v>
      </c>
    </row>
    <row r="3246" spans="2:17" x14ac:dyDescent="0.2">
      <c r="B3246" s="46" t="s">
        <v>51</v>
      </c>
      <c r="D3246" s="49">
        <f>_xll.qlCalendarAdvance(LocalCalendar,$D3245,B3246,"f",FALSE)</f>
        <v>62088</v>
      </c>
      <c r="E3246" s="49">
        <f>_xll.qlInterestRateIndexValueDate(IndexON,D3246)</f>
        <v>62088</v>
      </c>
      <c r="F3246" s="52">
        <f>IFERROR(_xll.qlIndexFixing(IndexON,D3246,TRUE,_xll.ohTrigger(RecalcTrigger,TriggerON)),NA())</f>
        <v>2.5437614180416901E-2</v>
      </c>
      <c r="H3246" s="49">
        <f>_xll.qlCalendarAdvance(IborCalendar,$H3245,B3246,"f",FALSE)</f>
        <v>62067</v>
      </c>
      <c r="I3246" s="49">
        <f>_xll.qlInterestRateIndexValueDate(Index1M,$H3246)</f>
        <v>62071</v>
      </c>
      <c r="J3246" s="52">
        <f>IFERROR(_xll.qlIndexFixing(Index1M,$H3246,TRUE,_xll.ohTrigger(RecalcTrigger,Trigger1M)),NA())</f>
        <v>2.5920607265226627E-2</v>
      </c>
      <c r="K3246" s="52">
        <f>IFERROR(_xll.qlIndexFixing(ONIndex1M,I3246,TRUE,_xll.ohTrigger(RecalcTrigger,Trigger1M)),NA())</f>
        <v>2.5892653271304411E-2</v>
      </c>
      <c r="L3246" s="52">
        <f>IFERROR(_xll.qlIndexFixing(Index3M,H3246,TRUE,_xll.ohTrigger(RecalcTrigger,Trigger3M)),NA())</f>
        <v>2.7124793115561121E-2</v>
      </c>
      <c r="M3246" s="52">
        <f>IFERROR(_xll.qlIndexFixing(ONIndex3M,I3246,TRUE,_xll.ohTrigger(RecalcTrigger,Trigger3M)),NA())</f>
        <v>2.7033239769513884E-2</v>
      </c>
      <c r="N3246" s="52">
        <f>IFERROR(_xll.qlIndexFixing(Index6M,$H3246,TRUE,_xll.ohTrigger(RecalcTrigger,Trigger6M)),NA())</f>
        <v>2.806278339548585E-2</v>
      </c>
      <c r="O3246" s="52">
        <f>IFERROR(_xll.qlIndexFixing(ONIndex6M,I3246,TRUE,_xll.ohTrigger(RecalcTrigger,Trigger6M)),NA())</f>
        <v>2.786701600252961E-2</v>
      </c>
      <c r="P3246" s="52">
        <f>IFERROR(_xll.qlIndexFixing(Index1Y,$H3246,TRUE,_xll.ohTrigger(RecalcTrigger,Trigger1Y)),NA())</f>
        <v>2.9489398417023013E-2</v>
      </c>
      <c r="Q3246" s="52">
        <f>IFERROR(_xll.qlIndexFixing(ONIndex1Y,I3246,TRUE,_xll.ohTrigger(RecalcTrigger,Trigger1Y)),NA())</f>
        <v>2.9057361730036035E-2</v>
      </c>
    </row>
    <row r="3247" spans="2:17" x14ac:dyDescent="0.2">
      <c r="B3247" s="46" t="s">
        <v>51</v>
      </c>
      <c r="D3247" s="49">
        <f>_xll.qlCalendarAdvance(LocalCalendar,$D3246,B3247,"f",FALSE)</f>
        <v>62095</v>
      </c>
      <c r="E3247" s="49">
        <f>_xll.qlInterestRateIndexValueDate(IndexON,D3247)</f>
        <v>62095</v>
      </c>
      <c r="F3247" s="52">
        <f>IFERROR(_xll.qlIndexFixing(IndexON,D3247,TRUE,_xll.ohTrigger(RecalcTrigger,TriggerON)),NA())</f>
        <v>2.5437614180336965E-2</v>
      </c>
      <c r="H3247" s="49">
        <f>_xll.qlCalendarAdvance(IborCalendar,$H3246,B3247,"f",FALSE)</f>
        <v>62074</v>
      </c>
      <c r="I3247" s="49">
        <f>_xll.qlInterestRateIndexValueDate(Index1M,$H3247)</f>
        <v>62078</v>
      </c>
      <c r="J3247" s="52">
        <f>IFERROR(_xll.qlIndexFixing(Index1M,$H3247,TRUE,_xll.ohTrigger(RecalcTrigger,Trigger1M)),NA())</f>
        <v>2.5920607265226627E-2</v>
      </c>
      <c r="K3247" s="52">
        <f>IFERROR(_xll.qlIndexFixing(ONIndex1M,I3247,TRUE,_xll.ohTrigger(RecalcTrigger,Trigger1M)),NA())</f>
        <v>2.5892653271304411E-2</v>
      </c>
      <c r="L3247" s="52">
        <f>IFERROR(_xll.qlIndexFixing(Index3M,H3247,TRUE,_xll.ohTrigger(RecalcTrigger,Trigger3M)),NA())</f>
        <v>2.7124793115560243E-2</v>
      </c>
      <c r="M3247" s="52">
        <f>IFERROR(_xll.qlIndexFixing(ONIndex3M,I3247,TRUE,_xll.ohTrigger(RecalcTrigger,Trigger3M)),NA())</f>
        <v>2.7033239769513884E-2</v>
      </c>
      <c r="N3247" s="52">
        <f>IFERROR(_xll.qlIndexFixing(Index6M,$H3247,TRUE,_xll.ohTrigger(RecalcTrigger,Trigger6M)),NA())</f>
        <v>2.8062755745054017E-2</v>
      </c>
      <c r="O3247" s="52">
        <f>IFERROR(_xll.qlIndexFixing(ONIndex6M,I3247,TRUE,_xll.ohTrigger(RecalcTrigger,Trigger6M)),NA())</f>
        <v>2.7866987460001269E-2</v>
      </c>
      <c r="P3247" s="52">
        <f>IFERROR(_xll.qlIndexFixing(Index1Y,$H3247,TRUE,_xll.ohTrigger(RecalcTrigger,Trigger1Y)),NA())</f>
        <v>2.9489434891678858E-2</v>
      </c>
      <c r="Q3247" s="52">
        <f>IFERROR(_xll.qlIndexFixing(ONIndex1Y,I3247,TRUE,_xll.ohTrigger(RecalcTrigger,Trigger1Y)),NA())</f>
        <v>2.9057400650103204E-2</v>
      </c>
    </row>
    <row r="3248" spans="2:17" x14ac:dyDescent="0.2">
      <c r="B3248" s="46" t="s">
        <v>51</v>
      </c>
      <c r="D3248" s="49">
        <f>_xll.qlCalendarAdvance(LocalCalendar,$D3247,B3248,"f",FALSE)</f>
        <v>62102</v>
      </c>
      <c r="E3248" s="49">
        <f>_xll.qlInterestRateIndexValueDate(IndexON,D3248)</f>
        <v>62102</v>
      </c>
      <c r="F3248" s="52">
        <f>IFERROR(_xll.qlIndexFixing(IndexON,D3248,TRUE,_xll.ohTrigger(RecalcTrigger,TriggerON)),NA())</f>
        <v>2.5437614180336965E-2</v>
      </c>
      <c r="H3248" s="49">
        <f>_xll.qlCalendarAdvance(IborCalendar,$H3247,B3248,"f",FALSE)</f>
        <v>62081</v>
      </c>
      <c r="I3248" s="49">
        <f>_xll.qlInterestRateIndexValueDate(Index1M,$H3248)</f>
        <v>62085</v>
      </c>
      <c r="J3248" s="52">
        <f>IFERROR(_xll.qlIndexFixing(Index1M,$H3248,TRUE,_xll.ohTrigger(RecalcTrigger,Trigger1M)),NA())</f>
        <v>2.5920607265226627E-2</v>
      </c>
      <c r="K3248" s="52">
        <f>IFERROR(_xll.qlIndexFixing(ONIndex1M,I3248,TRUE,_xll.ohTrigger(RecalcTrigger,Trigger1M)),NA())</f>
        <v>2.5892653271224475E-2</v>
      </c>
      <c r="L3248" s="52">
        <f>IFERROR(_xll.qlIndexFixing(Index3M,H3248,TRUE,_xll.ohTrigger(RecalcTrigger,Trigger3M)),NA())</f>
        <v>2.7124793115560243E-2</v>
      </c>
      <c r="M3248" s="52">
        <f>IFERROR(_xll.qlIndexFixing(ONIndex3M,I3248,TRUE,_xll.ohTrigger(RecalcTrigger,Trigger3M)),NA())</f>
        <v>2.7033239769433948E-2</v>
      </c>
      <c r="N3248" s="52">
        <f>IFERROR(_xll.qlIndexFixing(Index6M,$H3248,TRUE,_xll.ohTrigger(RecalcTrigger,Trigger6M)),NA())</f>
        <v>2.806272819477855E-2</v>
      </c>
      <c r="O3248" s="52">
        <f>IFERROR(_xll.qlIndexFixing(ONIndex6M,I3248,TRUE,_xll.ohTrigger(RecalcTrigger,Trigger6M)),NA())</f>
        <v>2.786695901619396E-2</v>
      </c>
      <c r="P3248" s="52">
        <f>IFERROR(_xll.qlIndexFixing(Index1Y,$H3248,TRUE,_xll.ohTrigger(RecalcTrigger,Trigger1Y)),NA())</f>
        <v>2.9489471227649364E-2</v>
      </c>
      <c r="Q3248" s="52">
        <f>IFERROR(_xll.qlIndexFixing(ONIndex1Y,I3248,TRUE,_xll.ohTrigger(RecalcTrigger,Trigger1Y)),NA())</f>
        <v>2.9057439435478116E-2</v>
      </c>
    </row>
    <row r="3249" spans="2:17" x14ac:dyDescent="0.2">
      <c r="B3249" s="46" t="s">
        <v>51</v>
      </c>
      <c r="D3249" s="49">
        <f>_xll.qlCalendarAdvance(LocalCalendar,$D3248,B3249,"f",FALSE)</f>
        <v>62109</v>
      </c>
      <c r="E3249" s="49">
        <f>_xll.qlInterestRateIndexValueDate(IndexON,D3249)</f>
        <v>62109</v>
      </c>
      <c r="F3249" s="52">
        <f>IFERROR(_xll.qlIndexFixing(IndexON,D3249,TRUE,_xll.ohTrigger(RecalcTrigger,TriggerON)),NA())</f>
        <v>2.5437614180336965E-2</v>
      </c>
      <c r="H3249" s="49">
        <f>_xll.qlCalendarAdvance(IborCalendar,$H3248,B3249,"f",FALSE)</f>
        <v>62089</v>
      </c>
      <c r="I3249" s="49">
        <f>_xll.qlInterestRateIndexValueDate(Index1M,$H3249)</f>
        <v>62093</v>
      </c>
      <c r="J3249" s="52">
        <f>IFERROR(_xll.qlIndexFixing(Index1M,$H3249,TRUE,_xll.ohTrigger(RecalcTrigger,Trigger1M)),NA())</f>
        <v>2.5920607265226627E-2</v>
      </c>
      <c r="K3249" s="52">
        <f>IFERROR(_xll.qlIndexFixing(ONIndex1M,I3249,TRUE,_xll.ohTrigger(RecalcTrigger,Trigger1M)),NA())</f>
        <v>2.5893584423339888E-2</v>
      </c>
      <c r="L3249" s="52">
        <f>IFERROR(_xll.qlIndexFixing(Index3M,H3249,TRUE,_xll.ohTrigger(RecalcTrigger,Trigger3M)),NA())</f>
        <v>2.7119695986031901E-2</v>
      </c>
      <c r="M3249" s="52">
        <f>IFERROR(_xll.qlIndexFixing(ONIndex3M,I3249,TRUE,_xll.ohTrigger(RecalcTrigger,Trigger3M)),NA())</f>
        <v>2.7034254764002341E-2</v>
      </c>
      <c r="N3249" s="52">
        <f>IFERROR(_xll.qlIndexFixing(Index6M,$H3249,TRUE,_xll.ohTrigger(RecalcTrigger,Trigger6M)),NA())</f>
        <v>2.8061610150208232E-2</v>
      </c>
      <c r="O3249" s="52">
        <f>IFERROR(_xll.qlIndexFixing(ONIndex6M,I3249,TRUE,_xll.ohTrigger(RecalcTrigger,Trigger6M)),NA())</f>
        <v>2.7868003173394662E-2</v>
      </c>
      <c r="P3249" s="52">
        <f>IFERROR(_xll.qlIndexFixing(Index1Y,$H3249,TRUE,_xll.ohTrigger(RecalcTrigger,Trigger1Y)),NA())</f>
        <v>2.9489512584653103E-2</v>
      </c>
      <c r="Q3249" s="52">
        <f>IFERROR(_xll.qlIndexFixing(ONIndex1Y,I3249,TRUE,_xll.ohTrigger(RecalcTrigger,Trigger1Y)),NA())</f>
        <v>2.9058659041694135E-2</v>
      </c>
    </row>
    <row r="3250" spans="2:17" x14ac:dyDescent="0.2">
      <c r="B3250" s="46" t="s">
        <v>51</v>
      </c>
      <c r="D3250" s="49">
        <f>_xll.qlCalendarAdvance(LocalCalendar,$D3249,B3250,"f",FALSE)</f>
        <v>62116</v>
      </c>
      <c r="E3250" s="49">
        <f>_xll.qlInterestRateIndexValueDate(IndexON,D3250)</f>
        <v>62116</v>
      </c>
      <c r="F3250" s="52">
        <f>IFERROR(_xll.qlIndexFixing(IndexON,D3250,TRUE,_xll.ohTrigger(RecalcTrigger,TriggerON)),NA())</f>
        <v>2.5437614180416901E-2</v>
      </c>
      <c r="H3250" s="49">
        <f>_xll.qlCalendarAdvance(IborCalendar,$H3249,B3250,"f",FALSE)</f>
        <v>62096</v>
      </c>
      <c r="I3250" s="49">
        <f>_xll.qlInterestRateIndexValueDate(Index1M,$H3250)</f>
        <v>62100</v>
      </c>
      <c r="J3250" s="52">
        <f>IFERROR(_xll.qlIndexFixing(Index1M,$H3250,TRUE,_xll.ohTrigger(RecalcTrigger,Trigger1M)),NA())</f>
        <v>2.5920607265226627E-2</v>
      </c>
      <c r="K3250" s="52">
        <f>IFERROR(_xll.qlIndexFixing(ONIndex1M,I3250,TRUE,_xll.ohTrigger(RecalcTrigger,Trigger1M)),NA())</f>
        <v>2.5892653271224475E-2</v>
      </c>
      <c r="L3250" s="52">
        <f>IFERROR(_xll.qlIndexFixing(Index3M,H3250,TRUE,_xll.ohTrigger(RecalcTrigger,Trigger3M)),NA())</f>
        <v>2.7123773587531375E-2</v>
      </c>
      <c r="M3250" s="52">
        <f>IFERROR(_xll.qlIndexFixing(ONIndex3M,I3250,TRUE,_xll.ohTrigger(RecalcTrigger,Trigger3M)),NA())</f>
        <v>2.7033239769513884E-2</v>
      </c>
      <c r="N3250" s="52">
        <f>IFERROR(_xll.qlIndexFixing(Index6M,$H3250,TRUE,_xll.ohTrigger(RecalcTrigger,Trigger6M)),NA())</f>
        <v>2.8061582809518079E-2</v>
      </c>
      <c r="O3250" s="52">
        <f>IFERROR(_xll.qlIndexFixing(ONIndex6M,I3250,TRUE,_xll.ohTrigger(RecalcTrigger,Trigger6M)),NA())</f>
        <v>2.7866898397483908E-2</v>
      </c>
      <c r="P3250" s="52">
        <f>IFERROR(_xll.qlIndexFixing(Index1Y,$H3250,TRUE,_xll.ohTrigger(RecalcTrigger,Trigger1Y)),NA())</f>
        <v>2.948954862343996E-2</v>
      </c>
      <c r="Q3250" s="52">
        <f>IFERROR(_xll.qlIndexFixing(ONIndex1Y,I3250,TRUE,_xll.ohTrigger(RecalcTrigger,Trigger1Y)),NA())</f>
        <v>2.9057522093518529E-2</v>
      </c>
    </row>
    <row r="3251" spans="2:17" x14ac:dyDescent="0.2">
      <c r="B3251" s="46" t="s">
        <v>51</v>
      </c>
      <c r="D3251" s="49">
        <f>_xll.qlCalendarAdvance(LocalCalendar,$D3250,B3251,"f",FALSE)</f>
        <v>62123</v>
      </c>
      <c r="E3251" s="49">
        <f>_xll.qlInterestRateIndexValueDate(IndexON,D3251)</f>
        <v>62123</v>
      </c>
      <c r="F3251" s="52">
        <f>IFERROR(_xll.qlIndexFixing(IndexON,D3251,TRUE,_xll.ohTrigger(RecalcTrigger,TriggerON)),NA())</f>
        <v>2.5437614180416901E-2</v>
      </c>
      <c r="H3251" s="49">
        <f>_xll.qlCalendarAdvance(IborCalendar,$H3250,B3251,"f",FALSE)</f>
        <v>62103</v>
      </c>
      <c r="I3251" s="49">
        <f>_xll.qlInterestRateIndexValueDate(Index1M,$H3251)</f>
        <v>62107</v>
      </c>
      <c r="J3251" s="52">
        <f>IFERROR(_xll.qlIndexFixing(Index1M,$H3251,TRUE,_xll.ohTrigger(RecalcTrigger,Trigger1M)),NA())</f>
        <v>2.5920607265226627E-2</v>
      </c>
      <c r="K3251" s="52">
        <f>IFERROR(_xll.qlIndexFixing(ONIndex1M,I3251,TRUE,_xll.ohTrigger(RecalcTrigger,Trigger1M)),NA())</f>
        <v>2.5892653271304411E-2</v>
      </c>
      <c r="L3251" s="52">
        <f>IFERROR(_xll.qlIndexFixing(Index3M,H3251,TRUE,_xll.ohTrigger(RecalcTrigger,Trigger3M)),NA())</f>
        <v>2.7123773587531375E-2</v>
      </c>
      <c r="M3251" s="52">
        <f>IFERROR(_xll.qlIndexFixing(ONIndex3M,I3251,TRUE,_xll.ohTrigger(RecalcTrigger,Trigger3M)),NA())</f>
        <v>2.7033239769513884E-2</v>
      </c>
      <c r="N3251" s="52">
        <f>IFERROR(_xll.qlIndexFixing(Index6M,$H3251,TRUE,_xll.ohTrigger(RecalcTrigger,Trigger6M)),NA())</f>
        <v>2.8061555568977208E-2</v>
      </c>
      <c r="O3251" s="52">
        <f>IFERROR(_xll.qlIndexFixing(ONIndex6M,I3251,TRUE,_xll.ohTrigger(RecalcTrigger,Trigger6M)),NA())</f>
        <v>2.7866870264148247E-2</v>
      </c>
      <c r="P3251" s="52">
        <f>IFERROR(_xll.qlIndexFixing(Index1Y,$H3251,TRUE,_xll.ohTrigger(RecalcTrigger,Trigger1Y)),NA())</f>
        <v>2.9489584523541047E-2</v>
      </c>
      <c r="Q3251" s="52">
        <f>IFERROR(_xll.qlIndexFixing(ONIndex1Y,I3251,TRUE,_xll.ohTrigger(RecalcTrigger,Trigger1Y)),NA())</f>
        <v>2.905756045571195E-2</v>
      </c>
    </row>
    <row r="3252" spans="2:17" x14ac:dyDescent="0.2">
      <c r="B3252" s="46" t="s">
        <v>51</v>
      </c>
      <c r="D3252" s="49">
        <f>_xll.qlCalendarAdvance(LocalCalendar,$D3251,B3252,"f",FALSE)</f>
        <v>62130</v>
      </c>
      <c r="E3252" s="49">
        <f>_xll.qlInterestRateIndexValueDate(IndexON,D3252)</f>
        <v>62130</v>
      </c>
      <c r="F3252" s="52">
        <f>IFERROR(_xll.qlIndexFixing(IndexON,D3252,TRUE,_xll.ohTrigger(RecalcTrigger,TriggerON)),NA())</f>
        <v>2.5437614180336965E-2</v>
      </c>
      <c r="H3252" s="49">
        <f>_xll.qlCalendarAdvance(IborCalendar,$H3251,B3252,"f",FALSE)</f>
        <v>62110</v>
      </c>
      <c r="I3252" s="49">
        <f>_xll.qlInterestRateIndexValueDate(Index1M,$H3252)</f>
        <v>62114</v>
      </c>
      <c r="J3252" s="52">
        <f>IFERROR(_xll.qlIndexFixing(Index1M,$H3252,TRUE,_xll.ohTrigger(RecalcTrigger,Trigger1M)),NA())</f>
        <v>2.5920607265226627E-2</v>
      </c>
      <c r="K3252" s="52">
        <f>IFERROR(_xll.qlIndexFixing(ONIndex1M,I3252,TRUE,_xll.ohTrigger(RecalcTrigger,Trigger1M)),NA())</f>
        <v>2.5892653271304411E-2</v>
      </c>
      <c r="L3252" s="52">
        <f>IFERROR(_xll.qlIndexFixing(Index3M,H3252,TRUE,_xll.ohTrigger(RecalcTrigger,Trigger3M)),NA())</f>
        <v>2.7123773587530486E-2</v>
      </c>
      <c r="M3252" s="52">
        <f>IFERROR(_xll.qlIndexFixing(ONIndex3M,I3252,TRUE,_xll.ohTrigger(RecalcTrigger,Trigger3M)),NA())</f>
        <v>2.7033239769513884E-2</v>
      </c>
      <c r="N3252" s="52">
        <f>IFERROR(_xll.qlIndexFixing(Index6M,$H3252,TRUE,_xll.ohTrigger(RecalcTrigger,Trigger6M)),NA())</f>
        <v>2.8061528428586058E-2</v>
      </c>
      <c r="O3252" s="52">
        <f>IFERROR(_xll.qlIndexFixing(ONIndex6M,I3252,TRUE,_xll.ohTrigger(RecalcTrigger,Trigger6M)),NA())</f>
        <v>2.7866842229533617E-2</v>
      </c>
      <c r="P3252" s="52">
        <f>IFERROR(_xll.qlIndexFixing(Index1Y,$H3252,TRUE,_xll.ohTrigger(RecalcTrigger,Trigger1Y)),NA())</f>
        <v>2.9489620284956355E-2</v>
      </c>
      <c r="Q3252" s="52">
        <f>IFERROR(_xll.qlIndexFixing(ONIndex1Y,I3252,TRUE,_xll.ohTrigger(RecalcTrigger,Trigger1Y)),NA())</f>
        <v>2.9057598683293051E-2</v>
      </c>
    </row>
    <row r="3253" spans="2:17" x14ac:dyDescent="0.2">
      <c r="B3253" s="46" t="s">
        <v>51</v>
      </c>
      <c r="D3253" s="49">
        <f>_xll.qlCalendarAdvance(LocalCalendar,$D3252,B3253,"f",FALSE)</f>
        <v>62137</v>
      </c>
      <c r="E3253" s="49">
        <f>_xll.qlInterestRateIndexValueDate(IndexON,D3253)</f>
        <v>62137</v>
      </c>
      <c r="F3253" s="52">
        <f>IFERROR(_xll.qlIndexFixing(IndexON,D3253,TRUE,_xll.ohTrigger(RecalcTrigger,TriggerON)),NA())</f>
        <v>2.5437614180416901E-2</v>
      </c>
      <c r="H3253" s="49">
        <f>_xll.qlCalendarAdvance(IborCalendar,$H3252,B3253,"f",FALSE)</f>
        <v>62117</v>
      </c>
      <c r="I3253" s="49">
        <f>_xll.qlInterestRateIndexValueDate(Index1M,$H3253)</f>
        <v>62121</v>
      </c>
      <c r="J3253" s="52">
        <f>IFERROR(_xll.qlIndexFixing(Index1M,$H3253,TRUE,_xll.ohTrigger(RecalcTrigger,Trigger1M)),NA())</f>
        <v>2.5920607265226627E-2</v>
      </c>
      <c r="K3253" s="52">
        <f>IFERROR(_xll.qlIndexFixing(ONIndex1M,I3253,TRUE,_xll.ohTrigger(RecalcTrigger,Trigger1M)),NA())</f>
        <v>2.5892653271224475E-2</v>
      </c>
      <c r="L3253" s="52">
        <f>IFERROR(_xll.qlIndexFixing(Index3M,H3253,TRUE,_xll.ohTrigger(RecalcTrigger,Trigger3M)),NA())</f>
        <v>2.7123773587531375E-2</v>
      </c>
      <c r="M3253" s="52">
        <f>IFERROR(_xll.qlIndexFixing(ONIndex3M,I3253,TRUE,_xll.ohTrigger(RecalcTrigger,Trigger3M)),NA())</f>
        <v>2.7033239769513884E-2</v>
      </c>
      <c r="N3253" s="52">
        <f>IFERROR(_xll.qlIndexFixing(Index6M,$H3253,TRUE,_xll.ohTrigger(RecalcTrigger,Trigger6M)),NA())</f>
        <v>2.8061501388342864E-2</v>
      </c>
      <c r="O3253" s="52">
        <f>IFERROR(_xll.qlIndexFixing(ONIndex6M,I3253,TRUE,_xll.ohTrigger(RecalcTrigger,Trigger6M)),NA())</f>
        <v>2.7866814293480147E-2</v>
      </c>
      <c r="P3253" s="52">
        <f>IFERROR(_xll.qlIndexFixing(Index1Y,$H3253,TRUE,_xll.ohTrigger(RecalcTrigger,Trigger1Y)),NA())</f>
        <v>2.9489655907686107E-2</v>
      </c>
      <c r="Q3253" s="52">
        <f>IFERROR(_xll.qlIndexFixing(ONIndex1Y,I3253,TRUE,_xll.ohTrigger(RecalcTrigger,Trigger1Y)),NA())</f>
        <v>2.9057636776101958E-2</v>
      </c>
    </row>
    <row r="3254" spans="2:17" x14ac:dyDescent="0.2">
      <c r="B3254" s="46" t="s">
        <v>51</v>
      </c>
      <c r="D3254" s="49">
        <f>_xll.qlCalendarAdvance(LocalCalendar,$D3253,B3254,"f",FALSE)</f>
        <v>62144</v>
      </c>
      <c r="E3254" s="49">
        <f>_xll.qlInterestRateIndexValueDate(IndexON,D3254)</f>
        <v>62144</v>
      </c>
      <c r="F3254" s="52">
        <f>IFERROR(_xll.qlIndexFixing(IndexON,D3254,TRUE,_xll.ohTrigger(RecalcTrigger,TriggerON)),NA())</f>
        <v>2.5437614180416901E-2</v>
      </c>
      <c r="H3254" s="49">
        <f>_xll.qlCalendarAdvance(IborCalendar,$H3253,B3254,"f",FALSE)</f>
        <v>62124</v>
      </c>
      <c r="I3254" s="49">
        <f>_xll.qlInterestRateIndexValueDate(Index1M,$H3254)</f>
        <v>62128</v>
      </c>
      <c r="J3254" s="52">
        <f>IFERROR(_xll.qlIndexFixing(Index1M,$H3254,TRUE,_xll.ohTrigger(RecalcTrigger,Trigger1M)),NA())</f>
        <v>2.5917810055822801E-2</v>
      </c>
      <c r="K3254" s="52">
        <f>IFERROR(_xll.qlIndexFixing(ONIndex1M,I3254,TRUE,_xll.ohTrigger(RecalcTrigger,Trigger1M)),NA())</f>
        <v>2.5892653271304411E-2</v>
      </c>
      <c r="L3254" s="52">
        <f>IFERROR(_xll.qlIndexFixing(Index3M,H3254,TRUE,_xll.ohTrigger(RecalcTrigger,Trigger3M)),NA())</f>
        <v>2.7124793115561121E-2</v>
      </c>
      <c r="M3254" s="52">
        <f>IFERROR(_xll.qlIndexFixing(ONIndex3M,I3254,TRUE,_xll.ohTrigger(RecalcTrigger,Trigger3M)),NA())</f>
        <v>2.703323976959382E-2</v>
      </c>
      <c r="N3254" s="52">
        <f>IFERROR(_xll.qlIndexFixing(Index6M,$H3254,TRUE,_xll.ohTrigger(RecalcTrigger,Trigger6M)),NA())</f>
        <v>2.8061474448250273E-2</v>
      </c>
      <c r="O3254" s="52">
        <f>IFERROR(_xll.qlIndexFixing(ONIndex6M,I3254,TRUE,_xll.ohTrigger(RecalcTrigger,Trigger6M)),NA())</f>
        <v>2.7866786456387516E-2</v>
      </c>
      <c r="P3254" s="52">
        <f>IFERROR(_xll.qlIndexFixing(Index1Y,$H3254,TRUE,_xll.ohTrigger(RecalcTrigger,Trigger1Y)),NA())</f>
        <v>2.9489691391730303E-2</v>
      </c>
      <c r="Q3254" s="52">
        <f>IFERROR(_xll.qlIndexFixing(ONIndex1Y,I3254,TRUE,_xll.ohTrigger(RecalcTrigger,Trigger1Y)),NA())</f>
        <v>2.9057674734298544E-2</v>
      </c>
    </row>
    <row r="3255" spans="2:17" x14ac:dyDescent="0.2">
      <c r="B3255" s="46" t="s">
        <v>51</v>
      </c>
      <c r="D3255" s="49">
        <f>_xll.qlCalendarAdvance(LocalCalendar,$D3254,B3255,"f",FALSE)</f>
        <v>62151</v>
      </c>
      <c r="E3255" s="49">
        <f>_xll.qlInterestRateIndexValueDate(IndexON,D3255)</f>
        <v>62151</v>
      </c>
      <c r="F3255" s="52">
        <f>IFERROR(_xll.qlIndexFixing(IndexON,D3255,TRUE,_xll.ohTrigger(RecalcTrigger,TriggerON)),NA())</f>
        <v>2.5437614180416901E-2</v>
      </c>
      <c r="H3255" s="49">
        <f>_xll.qlCalendarAdvance(IborCalendar,$H3254,B3255,"f",FALSE)</f>
        <v>62131</v>
      </c>
      <c r="I3255" s="49">
        <f>_xll.qlInterestRateIndexValueDate(Index1M,$H3255)</f>
        <v>62135</v>
      </c>
      <c r="J3255" s="52">
        <f>IFERROR(_xll.qlIndexFixing(Index1M,$H3255,TRUE,_xll.ohTrigger(RecalcTrigger,Trigger1M)),NA())</f>
        <v>2.5917810055825656E-2</v>
      </c>
      <c r="K3255" s="52">
        <f>IFERROR(_xll.qlIndexFixing(ONIndex1M,I3255,TRUE,_xll.ohTrigger(RecalcTrigger,Trigger1M)),NA())</f>
        <v>2.5892653271304411E-2</v>
      </c>
      <c r="L3255" s="52">
        <f>IFERROR(_xll.qlIndexFixing(Index3M,H3255,TRUE,_xll.ohTrigger(RecalcTrigger,Trigger3M)),NA())</f>
        <v>2.7123773587531375E-2</v>
      </c>
      <c r="M3255" s="52">
        <f>IFERROR(_xll.qlIndexFixing(ONIndex3M,I3255,TRUE,_xll.ohTrigger(RecalcTrigger,Trigger3M)),NA())</f>
        <v>2.7033239769513884E-2</v>
      </c>
      <c r="N3255" s="52">
        <f>IFERROR(_xll.qlIndexFixing(Index6M,$H3255,TRUE,_xll.ohTrigger(RecalcTrigger,Trigger6M)),NA())</f>
        <v>2.8061447608306526E-2</v>
      </c>
      <c r="O3255" s="52">
        <f>IFERROR(_xll.qlIndexFixing(ONIndex6M,I3255,TRUE,_xll.ohTrigger(RecalcTrigger,Trigger6M)),NA())</f>
        <v>2.786675871793598E-2</v>
      </c>
      <c r="P3255" s="52">
        <f>IFERROR(_xll.qlIndexFixing(Index1Y,$H3255,TRUE,_xll.ohTrigger(RecalcTrigger,Trigger1Y)),NA())</f>
        <v>2.9489726737088284E-2</v>
      </c>
      <c r="Q3255" s="52">
        <f>IFERROR(_xll.qlIndexFixing(ONIndex1Y,I3255,TRUE,_xll.ohTrigger(RecalcTrigger,Trigger1Y)),NA())</f>
        <v>2.9057712557722937E-2</v>
      </c>
    </row>
    <row r="3256" spans="2:17" x14ac:dyDescent="0.2">
      <c r="B3256" s="46" t="s">
        <v>51</v>
      </c>
      <c r="D3256" s="49">
        <f>_xll.qlCalendarAdvance(LocalCalendar,$D3255,B3256,"f",FALSE)</f>
        <v>62158</v>
      </c>
      <c r="E3256" s="49">
        <f>_xll.qlInterestRateIndexValueDate(IndexON,D3256)</f>
        <v>62158</v>
      </c>
      <c r="F3256" s="52">
        <f>IFERROR(_xll.qlIndexFixing(IndexON,D3256,TRUE,_xll.ohTrigger(RecalcTrigger,TriggerON)),NA())</f>
        <v>2.5437614180336965E-2</v>
      </c>
      <c r="H3256" s="49">
        <f>_xll.qlCalendarAdvance(IborCalendar,$H3255,B3256,"f",FALSE)</f>
        <v>62138</v>
      </c>
      <c r="I3256" s="49">
        <f>_xll.qlInterestRateIndexValueDate(Index1M,$H3256)</f>
        <v>62142</v>
      </c>
      <c r="J3256" s="52">
        <f>IFERROR(_xll.qlIndexFixing(Index1M,$H3256,TRUE,_xll.ohTrigger(RecalcTrigger,Trigger1M)),NA())</f>
        <v>2.5917810055822801E-2</v>
      </c>
      <c r="K3256" s="52">
        <f>IFERROR(_xll.qlIndexFixing(ONIndex1M,I3256,TRUE,_xll.ohTrigger(RecalcTrigger,Trigger1M)),NA())</f>
        <v>2.5892653271224475E-2</v>
      </c>
      <c r="L3256" s="52">
        <f>IFERROR(_xll.qlIndexFixing(Index3M,H3256,TRUE,_xll.ohTrigger(RecalcTrigger,Trigger3M)),NA())</f>
        <v>2.7123773587531375E-2</v>
      </c>
      <c r="M3256" s="52">
        <f>IFERROR(_xll.qlIndexFixing(ONIndex3M,I3256,TRUE,_xll.ohTrigger(RecalcTrigger,Trigger3M)),NA())</f>
        <v>2.7033239769433948E-2</v>
      </c>
      <c r="N3256" s="52">
        <f>IFERROR(_xll.qlIndexFixing(Index6M,$H3256,TRUE,_xll.ohTrigger(RecalcTrigger,Trigger6M)),NA())</f>
        <v>2.8061420868512502E-2</v>
      </c>
      <c r="O3256" s="52">
        <f>IFERROR(_xll.qlIndexFixing(ONIndex6M,I3256,TRUE,_xll.ohTrigger(RecalcTrigger,Trigger6M)),NA())</f>
        <v>2.7866731078285412E-2</v>
      </c>
      <c r="P3256" s="52">
        <f>IFERROR(_xll.qlIndexFixing(Index1Y,$H3256,TRUE,_xll.ohTrigger(RecalcTrigger,Trigger1Y)),NA())</f>
        <v>2.9489761943761149E-2</v>
      </c>
      <c r="Q3256" s="52">
        <f>IFERROR(_xll.qlIndexFixing(ONIndex1Y,I3256,TRUE,_xll.ohTrigger(RecalcTrigger,Trigger1Y)),NA())</f>
        <v>2.9057750246455072E-2</v>
      </c>
    </row>
    <row r="3257" spans="2:17" x14ac:dyDescent="0.2">
      <c r="B3257" s="46" t="s">
        <v>51</v>
      </c>
      <c r="D3257" s="49">
        <f>_xll.qlCalendarAdvance(LocalCalendar,$D3256,B3257,"f",FALSE)</f>
        <v>62165</v>
      </c>
      <c r="E3257" s="49">
        <f>_xll.qlInterestRateIndexValueDate(IndexON,D3257)</f>
        <v>62165</v>
      </c>
      <c r="F3257" s="52">
        <f>IFERROR(_xll.qlIndexFixing(IndexON,D3257,TRUE,_xll.ohTrigger(RecalcTrigger,TriggerON)),NA())</f>
        <v>2.5437614180336965E-2</v>
      </c>
      <c r="H3257" s="49">
        <f>_xll.qlCalendarAdvance(IborCalendar,$H3256,B3257,"f",FALSE)</f>
        <v>62145</v>
      </c>
      <c r="I3257" s="49">
        <f>_xll.qlInterestRateIndexValueDate(Index1M,$H3257)</f>
        <v>62149</v>
      </c>
      <c r="J3257" s="52">
        <f>IFERROR(_xll.qlIndexFixing(Index1M,$H3257,TRUE,_xll.ohTrigger(RecalcTrigger,Trigger1M)),NA())</f>
        <v>2.5917810055822801E-2</v>
      </c>
      <c r="K3257" s="52">
        <f>IFERROR(_xll.qlIndexFixing(ONIndex1M,I3257,TRUE,_xll.ohTrigger(RecalcTrigger,Trigger1M)),NA())</f>
        <v>2.5892653271224475E-2</v>
      </c>
      <c r="L3257" s="52">
        <f>IFERROR(_xll.qlIndexFixing(Index3M,H3257,TRUE,_xll.ohTrigger(RecalcTrigger,Trigger3M)),NA())</f>
        <v>2.7124793115561121E-2</v>
      </c>
      <c r="M3257" s="52">
        <f>IFERROR(_xll.qlIndexFixing(ONIndex3M,I3257,TRUE,_xll.ohTrigger(RecalcTrigger,Trigger3M)),NA())</f>
        <v>2.7033239769513884E-2</v>
      </c>
      <c r="N3257" s="52">
        <f>IFERROR(_xll.qlIndexFixing(Index6M,$H3257,TRUE,_xll.ohTrigger(RecalcTrigger,Trigger6M)),NA())</f>
        <v>2.8062480950569266E-2</v>
      </c>
      <c r="O3257" s="52">
        <f>IFERROR(_xll.qlIndexFixing(ONIndex6M,I3257,TRUE,_xll.ohTrigger(RecalcTrigger,Trigger6M)),NA())</f>
        <v>2.7866703537435811E-2</v>
      </c>
      <c r="P3257" s="52">
        <f>IFERROR(_xll.qlIndexFixing(Index1Y,$H3257,TRUE,_xll.ohTrigger(RecalcTrigger,Trigger1Y)),NA())</f>
        <v>2.9489797011748021E-2</v>
      </c>
      <c r="Q3257" s="52">
        <f>IFERROR(_xll.qlIndexFixing(ONIndex1Y,I3257,TRUE,_xll.ohTrigger(RecalcTrigger,Trigger1Y)),NA())</f>
        <v>2.9057787800574886E-2</v>
      </c>
    </row>
    <row r="3258" spans="2:17" x14ac:dyDescent="0.2">
      <c r="B3258" s="46" t="s">
        <v>51</v>
      </c>
      <c r="D3258" s="49">
        <f>_xll.qlCalendarAdvance(LocalCalendar,$D3257,B3258,"f",FALSE)</f>
        <v>62172</v>
      </c>
      <c r="E3258" s="49">
        <f>_xll.qlInterestRateIndexValueDate(IndexON,D3258)</f>
        <v>62172</v>
      </c>
      <c r="F3258" s="52">
        <f>IFERROR(_xll.qlIndexFixing(IndexON,D3258,TRUE,_xll.ohTrigger(RecalcTrigger,TriggerON)),NA())</f>
        <v>2.5437614180416901E-2</v>
      </c>
      <c r="H3258" s="49">
        <f>_xll.qlCalendarAdvance(IborCalendar,$H3257,B3258,"f",FALSE)</f>
        <v>62152</v>
      </c>
      <c r="I3258" s="49">
        <f>_xll.qlInterestRateIndexValueDate(Index1M,$H3258)</f>
        <v>62156</v>
      </c>
      <c r="J3258" s="52">
        <f>IFERROR(_xll.qlIndexFixing(Index1M,$H3258,TRUE,_xll.ohTrigger(RecalcTrigger,Trigger1M)),NA())</f>
        <v>2.5920607265226627E-2</v>
      </c>
      <c r="K3258" s="52">
        <f>IFERROR(_xll.qlIndexFixing(ONIndex1M,I3258,TRUE,_xll.ohTrigger(RecalcTrigger,Trigger1M)),NA())</f>
        <v>2.5892653271304411E-2</v>
      </c>
      <c r="L3258" s="52">
        <f>IFERROR(_xll.qlIndexFixing(Index3M,H3258,TRUE,_xll.ohTrigger(RecalcTrigger,Trigger3M)),NA())</f>
        <v>2.7125812694656807E-2</v>
      </c>
      <c r="M3258" s="52">
        <f>IFERROR(_xll.qlIndexFixing(ONIndex3M,I3258,TRUE,_xll.ohTrigger(RecalcTrigger,Trigger3M)),NA())</f>
        <v>2.7033239769513884E-2</v>
      </c>
      <c r="N3258" s="52">
        <f>IFERROR(_xll.qlIndexFixing(Index6M,$H3258,TRUE,_xll.ohTrigger(RecalcTrigger,Trigger6M)),NA())</f>
        <v>2.8064628039681291E-2</v>
      </c>
      <c r="O3258" s="52">
        <f>IFERROR(_xll.qlIndexFixing(ONIndex6M,I3258,TRUE,_xll.ohTrigger(RecalcTrigger,Trigger6M)),NA())</f>
        <v>2.7866676095307241E-2</v>
      </c>
      <c r="P3258" s="52">
        <f>IFERROR(_xll.qlIndexFixing(Index1Y,$H3258,TRUE,_xll.ohTrigger(RecalcTrigger,Trigger1Y)),NA())</f>
        <v>2.9489831941049333E-2</v>
      </c>
      <c r="Q3258" s="52">
        <f>IFERROR(_xll.qlIndexFixing(ONIndex1Y,I3258,TRUE,_xll.ohTrigger(RecalcTrigger,Trigger1Y)),NA())</f>
        <v>2.9057825220162314E-2</v>
      </c>
    </row>
    <row r="3259" spans="2:17" x14ac:dyDescent="0.2">
      <c r="B3259" s="46" t="s">
        <v>51</v>
      </c>
      <c r="D3259" s="49">
        <f>_xll.qlCalendarAdvance(LocalCalendar,$D3258,B3259,"f",FALSE)</f>
        <v>62179</v>
      </c>
      <c r="E3259" s="49">
        <f>_xll.qlInterestRateIndexValueDate(IndexON,D3259)</f>
        <v>62179</v>
      </c>
      <c r="F3259" s="52">
        <f>IFERROR(_xll.qlIndexFixing(IndexON,D3259,TRUE,_xll.ohTrigger(RecalcTrigger,TriggerON)),NA())</f>
        <v>2.5437614180336965E-2</v>
      </c>
      <c r="H3259" s="49">
        <f>_xll.qlCalendarAdvance(IborCalendar,$H3258,B3259,"f",FALSE)</f>
        <v>62159</v>
      </c>
      <c r="I3259" s="49">
        <f>_xll.qlInterestRateIndexValueDate(Index1M,$H3259)</f>
        <v>62163</v>
      </c>
      <c r="J3259" s="52">
        <f>IFERROR(_xll.qlIndexFixing(Index1M,$H3259,TRUE,_xll.ohTrigger(RecalcTrigger,Trigger1M)),NA())</f>
        <v>2.5920607265226627E-2</v>
      </c>
      <c r="K3259" s="52">
        <f>IFERROR(_xll.qlIndexFixing(ONIndex1M,I3259,TRUE,_xll.ohTrigger(RecalcTrigger,Trigger1M)),NA())</f>
        <v>2.5892653271304411E-2</v>
      </c>
      <c r="L3259" s="52">
        <f>IFERROR(_xll.qlIndexFixing(Index3M,H3259,TRUE,_xll.ohTrigger(RecalcTrigger,Trigger3M)),NA())</f>
        <v>2.7125812694658545E-2</v>
      </c>
      <c r="M3259" s="52">
        <f>IFERROR(_xll.qlIndexFixing(ONIndex3M,I3259,TRUE,_xll.ohTrigger(RecalcTrigger,Trigger3M)),NA())</f>
        <v>2.7033239769513884E-2</v>
      </c>
      <c r="N3259" s="52">
        <f>IFERROR(_xll.qlIndexFixing(Index6M,$H3259,TRUE,_xll.ohTrigger(RecalcTrigger,Trigger6M)),NA())</f>
        <v>2.806460161566136E-2</v>
      </c>
      <c r="O3259" s="52">
        <f>IFERROR(_xll.qlIndexFixing(ONIndex6M,I3259,TRUE,_xll.ohTrigger(RecalcTrigger,Trigger6M)),NA())</f>
        <v>2.7866648752059575E-2</v>
      </c>
      <c r="P3259" s="52">
        <f>IFERROR(_xll.qlIndexFixing(Index1Y,$H3259,TRUE,_xll.ohTrigger(RecalcTrigger,Trigger1Y)),NA())</f>
        <v>2.9489866731664215E-2</v>
      </c>
      <c r="Q3259" s="52">
        <f>IFERROR(_xll.qlIndexFixing(ONIndex1Y,I3259,TRUE,_xll.ohTrigger(RecalcTrigger,Trigger1Y)),NA())</f>
        <v>2.9057862504817678E-2</v>
      </c>
    </row>
    <row r="3260" spans="2:17" x14ac:dyDescent="0.2">
      <c r="B3260" s="46" t="s">
        <v>51</v>
      </c>
      <c r="D3260" s="49">
        <f>_xll.qlCalendarAdvance(LocalCalendar,$D3259,B3260,"f",FALSE)</f>
        <v>62186</v>
      </c>
      <c r="E3260" s="49">
        <f>_xll.qlInterestRateIndexValueDate(IndexON,D3260)</f>
        <v>62186</v>
      </c>
      <c r="F3260" s="52">
        <f>IFERROR(_xll.qlIndexFixing(IndexON,D3260,TRUE,_xll.ohTrigger(RecalcTrigger,TriggerON)),NA())</f>
        <v>2.5437614180336965E-2</v>
      </c>
      <c r="H3260" s="49">
        <f>_xll.qlCalendarAdvance(IborCalendar,$H3259,B3260,"f",FALSE)</f>
        <v>62166</v>
      </c>
      <c r="I3260" s="49">
        <f>_xll.qlInterestRateIndexValueDate(Index1M,$H3260)</f>
        <v>62170</v>
      </c>
      <c r="J3260" s="52">
        <f>IFERROR(_xll.qlIndexFixing(Index1M,$H3260,TRUE,_xll.ohTrigger(RecalcTrigger,Trigger1M)),NA())</f>
        <v>2.5920607265229208E-2</v>
      </c>
      <c r="K3260" s="52">
        <f>IFERROR(_xll.qlIndexFixing(ONIndex1M,I3260,TRUE,_xll.ohTrigger(RecalcTrigger,Trigger1M)),NA())</f>
        <v>2.5892653271224475E-2</v>
      </c>
      <c r="L3260" s="52">
        <f>IFERROR(_xll.qlIndexFixing(Index3M,H3260,TRUE,_xll.ohTrigger(RecalcTrigger,Trigger3M)),NA())</f>
        <v>2.7125812694656807E-2</v>
      </c>
      <c r="M3260" s="52">
        <f>IFERROR(_xll.qlIndexFixing(ONIndex3M,I3260,TRUE,_xll.ohTrigger(RecalcTrigger,Trigger3M)),NA())</f>
        <v>2.7033239769433948E-2</v>
      </c>
      <c r="N3260" s="52">
        <f>IFERROR(_xll.qlIndexFixing(Index6M,$H3260,TRUE,_xll.ohTrigger(RecalcTrigger,Trigger6M)),NA())</f>
        <v>2.8064575291813477E-2</v>
      </c>
      <c r="O3260" s="52">
        <f>IFERROR(_xll.qlIndexFixing(ONIndex6M,I3260,TRUE,_xll.ohTrigger(RecalcTrigger,Trigger6M)),NA())</f>
        <v>2.7866621507373068E-2</v>
      </c>
      <c r="P3260" s="52">
        <f>IFERROR(_xll.qlIndexFixing(Index1Y,$H3260,TRUE,_xll.ohTrigger(RecalcTrigger,Trigger1Y)),NA())</f>
        <v>2.9489901383593982E-2</v>
      </c>
      <c r="Q3260" s="52">
        <f>IFERROR(_xll.qlIndexFixing(ONIndex1Y,I3260,TRUE,_xll.ohTrigger(RecalcTrigger,Trigger1Y)),NA())</f>
        <v>2.9057899654940655E-2</v>
      </c>
    </row>
    <row r="3261" spans="2:17" x14ac:dyDescent="0.2">
      <c r="B3261" s="46" t="s">
        <v>51</v>
      </c>
      <c r="D3261" s="49">
        <f>_xll.qlCalendarAdvance(LocalCalendar,$D3260,B3261,"f",FALSE)</f>
        <v>62193</v>
      </c>
      <c r="E3261" s="49">
        <f>_xll.qlInterestRateIndexValueDate(IndexON,D3261)</f>
        <v>62193</v>
      </c>
      <c r="F3261" s="52">
        <f>IFERROR(_xll.qlIndexFixing(IndexON,D3261,TRUE,_xll.ohTrigger(RecalcTrigger,TriggerON)),NA())</f>
        <v>2.5437614180416901E-2</v>
      </c>
      <c r="H3261" s="49">
        <f>_xll.qlCalendarAdvance(IborCalendar,$H3260,B3261,"f",FALSE)</f>
        <v>62173</v>
      </c>
      <c r="I3261" s="49">
        <f>_xll.qlInterestRateIndexValueDate(Index1M,$H3261)</f>
        <v>62177</v>
      </c>
      <c r="J3261" s="52">
        <f>IFERROR(_xll.qlIndexFixing(Index1M,$H3261,TRUE,_xll.ohTrigger(RecalcTrigger,Trigger1M)),NA())</f>
        <v>2.5920607265224049E-2</v>
      </c>
      <c r="K3261" s="52">
        <f>IFERROR(_xll.qlIndexFixing(ONIndex1M,I3261,TRUE,_xll.ohTrigger(RecalcTrigger,Trigger1M)),NA())</f>
        <v>2.5892653271304411E-2</v>
      </c>
      <c r="L3261" s="52">
        <f>IFERROR(_xll.qlIndexFixing(Index3M,H3261,TRUE,_xll.ohTrigger(RecalcTrigger,Trigger3M)),NA())</f>
        <v>2.7125812694657678E-2</v>
      </c>
      <c r="M3261" s="52">
        <f>IFERROR(_xll.qlIndexFixing(ONIndex3M,I3261,TRUE,_xll.ohTrigger(RecalcTrigger,Trigger3M)),NA())</f>
        <v>2.7033239769513884E-2</v>
      </c>
      <c r="N3261" s="52">
        <f>IFERROR(_xll.qlIndexFixing(Index6M,$H3261,TRUE,_xll.ohTrigger(RecalcTrigger,Trigger6M)),NA())</f>
        <v>2.8064549068138073E-2</v>
      </c>
      <c r="O3261" s="52">
        <f>IFERROR(_xll.qlIndexFixing(ONIndex6M,I3261,TRUE,_xll.ohTrigger(RecalcTrigger,Trigger6M)),NA())</f>
        <v>2.7866594361647401E-2</v>
      </c>
      <c r="P3261" s="52">
        <f>IFERROR(_xll.qlIndexFixing(Index1Y,$H3261,TRUE,_xll.ohTrigger(RecalcTrigger,Trigger1Y)),NA())</f>
        <v>2.948993589683797E-2</v>
      </c>
      <c r="Q3261" s="52">
        <f>IFERROR(_xll.qlIndexFixing(ONIndex1Y,I3261,TRUE,_xll.ohTrigger(RecalcTrigger,Trigger1Y)),NA())</f>
        <v>2.9057936670451312E-2</v>
      </c>
    </row>
    <row r="3262" spans="2:17" x14ac:dyDescent="0.2">
      <c r="B3262" s="46" t="s">
        <v>51</v>
      </c>
      <c r="D3262" s="49">
        <f>_xll.qlCalendarAdvance(LocalCalendar,$D3261,B3262,"f",FALSE)</f>
        <v>62200</v>
      </c>
      <c r="E3262" s="49">
        <f>_xll.qlInterestRateIndexValueDate(IndexON,D3262)</f>
        <v>62200</v>
      </c>
      <c r="F3262" s="52">
        <f>IFERROR(_xll.qlIndexFixing(IndexON,D3262,TRUE,_xll.ohTrigger(RecalcTrigger,TriggerON)),NA())</f>
        <v>2.5437614180416901E-2</v>
      </c>
      <c r="H3262" s="49">
        <f>_xll.qlCalendarAdvance(IborCalendar,$H3261,B3262,"f",FALSE)</f>
        <v>62184</v>
      </c>
      <c r="I3262" s="49">
        <f>_xll.qlInterestRateIndexValueDate(Index1M,$H3262)</f>
        <v>62186</v>
      </c>
      <c r="J3262" s="52">
        <f>IFERROR(_xll.qlIndexFixing(Index1M,$H3262,TRUE,_xll.ohTrigger(RecalcTrigger,Trigger1M)),NA())</f>
        <v>2.5922472295083085E-2</v>
      </c>
      <c r="K3262" s="52">
        <f>IFERROR(_xll.qlIndexFixing(ONIndex1M,I3262,TRUE,_xll.ohTrigger(RecalcTrigger,Trigger1M)),NA())</f>
        <v>2.5892653271304411E-2</v>
      </c>
      <c r="L3262" s="52">
        <f>IFERROR(_xll.qlIndexFixing(Index3M,H3262,TRUE,_xll.ohTrigger(RecalcTrigger,Trigger3M)),NA())</f>
        <v>2.7124793115561121E-2</v>
      </c>
      <c r="M3262" s="52">
        <f>IFERROR(_xll.qlIndexFixing(ONIndex3M,I3262,TRUE,_xll.ohTrigger(RecalcTrigger,Trigger3M)),NA())</f>
        <v>2.7033239769513884E-2</v>
      </c>
      <c r="N3262" s="52">
        <f>IFERROR(_xll.qlIndexFixing(Index6M,$H3262,TRUE,_xll.ohTrigger(RecalcTrigger,Trigger6M)),NA())</f>
        <v>2.8063428637151742E-2</v>
      </c>
      <c r="O3262" s="52">
        <f>IFERROR(_xll.qlIndexFixing(ONIndex6M,I3262,TRUE,_xll.ohTrigger(RecalcTrigger,Trigger6M)),NA())</f>
        <v>2.7866559604889929E-2</v>
      </c>
      <c r="P3262" s="52">
        <f>IFERROR(_xll.qlIndexFixing(Index1Y,$H3262,TRUE,_xll.ohTrigger(RecalcTrigger,Trigger1Y)),NA())</f>
        <v>2.9489980067225207E-2</v>
      </c>
      <c r="Q3262" s="52">
        <f>IFERROR(_xll.qlIndexFixing(ONIndex1Y,I3262,TRUE,_xll.ohTrigger(RecalcTrigger,Trigger1Y)),NA())</f>
        <v>2.9057984063820541E-2</v>
      </c>
    </row>
    <row r="3263" spans="2:17" x14ac:dyDescent="0.2">
      <c r="B3263" s="46" t="s">
        <v>51</v>
      </c>
      <c r="D3263" s="49">
        <f>_xll.qlCalendarAdvance(LocalCalendar,$D3262,B3263,"f",FALSE)</f>
        <v>62207</v>
      </c>
      <c r="E3263" s="49">
        <f>_xll.qlInterestRateIndexValueDate(IndexON,D3263)</f>
        <v>62207</v>
      </c>
      <c r="F3263" s="52">
        <f>IFERROR(_xll.qlIndexFixing(IndexON,D3263,TRUE,_xll.ohTrigger(RecalcTrigger,TriggerON)),NA())</f>
        <v>2.5437614180336965E-2</v>
      </c>
      <c r="H3263" s="49">
        <f>_xll.qlCalendarAdvance(IborCalendar,$H3262,B3263,"f",FALSE)</f>
        <v>62191</v>
      </c>
      <c r="I3263" s="49">
        <f>_xll.qlInterestRateIndexValueDate(Index1M,$H3263)</f>
        <v>62193</v>
      </c>
      <c r="J3263" s="52">
        <f>IFERROR(_xll.qlIndexFixing(Index1M,$H3263,TRUE,_xll.ohTrigger(RecalcTrigger,Trigger1M)),NA())</f>
        <v>2.5921539757792211E-2</v>
      </c>
      <c r="K3263" s="52">
        <f>IFERROR(_xll.qlIndexFixing(ONIndex1M,I3263,TRUE,_xll.ohTrigger(RecalcTrigger,Trigger1M)),NA())</f>
        <v>2.5892653271304411E-2</v>
      </c>
      <c r="L3263" s="52">
        <f>IFERROR(_xll.qlIndexFixing(Index3M,H3263,TRUE,_xll.ohTrigger(RecalcTrigger,Trigger3M)),NA())</f>
        <v>2.7124793115560243E-2</v>
      </c>
      <c r="M3263" s="52">
        <f>IFERROR(_xll.qlIndexFixing(ONIndex3M,I3263,TRUE,_xll.ohTrigger(RecalcTrigger,Trigger3M)),NA())</f>
        <v>2.7033239769433948E-2</v>
      </c>
      <c r="N3263" s="52">
        <f>IFERROR(_xll.qlIndexFixing(Index6M,$H3263,TRUE,_xll.ohTrigger(RecalcTrigger,Trigger6M)),NA())</f>
        <v>2.8063402637299853E-2</v>
      </c>
      <c r="O3263" s="52">
        <f>IFERROR(_xll.qlIndexFixing(ONIndex6M,I3263,TRUE,_xll.ohTrigger(RecalcTrigger,Trigger6M)),NA())</f>
        <v>2.7866532684743817E-2</v>
      </c>
      <c r="P3263" s="52">
        <f>IFERROR(_xll.qlIndexFixing(Index1Y,$H3263,TRUE,_xll.ohTrigger(RecalcTrigger,Trigger1Y)),NA())</f>
        <v>2.9490014263472794E-2</v>
      </c>
      <c r="Q3263" s="52">
        <f>IFERROR(_xll.qlIndexFixing(ONIndex1Y,I3263,TRUE,_xll.ohTrigger(RecalcTrigger,Trigger1Y)),NA())</f>
        <v>2.9058020771337567E-2</v>
      </c>
    </row>
    <row r="3264" spans="2:17" x14ac:dyDescent="0.2">
      <c r="B3264" s="46" t="s">
        <v>51</v>
      </c>
      <c r="D3264" s="49">
        <f>_xll.qlCalendarAdvance(LocalCalendar,$D3263,B3264,"f",FALSE)</f>
        <v>62214</v>
      </c>
      <c r="E3264" s="49">
        <f>_xll.qlInterestRateIndexValueDate(IndexON,D3264)</f>
        <v>62214</v>
      </c>
      <c r="F3264" s="52">
        <f>IFERROR(_xll.qlIndexFixing(IndexON,D3264,TRUE,_xll.ohTrigger(RecalcTrigger,TriggerON)),NA())</f>
        <v>2.5437614180416901E-2</v>
      </c>
      <c r="H3264" s="49">
        <f>_xll.qlCalendarAdvance(IborCalendar,$H3263,B3264,"f",FALSE)</f>
        <v>62198</v>
      </c>
      <c r="I3264" s="49">
        <f>_xll.qlInterestRateIndexValueDate(Index1M,$H3264)</f>
        <v>62200</v>
      </c>
      <c r="J3264" s="52">
        <f>IFERROR(_xll.qlIndexFixing(Index1M,$H3264,TRUE,_xll.ohTrigger(RecalcTrigger,Trigger1M)),NA())</f>
        <v>2.5921539757794709E-2</v>
      </c>
      <c r="K3264" s="52">
        <f>IFERROR(_xll.qlIndexFixing(ONIndex1M,I3264,TRUE,_xll.ohTrigger(RecalcTrigger,Trigger1M)),NA())</f>
        <v>2.5892653271304411E-2</v>
      </c>
      <c r="L3264" s="52">
        <f>IFERROR(_xll.qlIndexFixing(Index3M,H3264,TRUE,_xll.ohTrigger(RecalcTrigger,Trigger3M)),NA())</f>
        <v>2.7124793115561121E-2</v>
      </c>
      <c r="M3264" s="52">
        <f>IFERROR(_xll.qlIndexFixing(ONIndex3M,I3264,TRUE,_xll.ohTrigger(RecalcTrigger,Trigger3M)),NA())</f>
        <v>2.7033239769513884E-2</v>
      </c>
      <c r="N3264" s="52">
        <f>IFERROR(_xll.qlIndexFixing(Index6M,$H3264,TRUE,_xll.ohTrigger(RecalcTrigger,Trigger6M)),NA())</f>
        <v>2.8063376737613086E-2</v>
      </c>
      <c r="O3264" s="52">
        <f>IFERROR(_xll.qlIndexFixing(ONIndex6M,I3264,TRUE,_xll.ohTrigger(RecalcTrigger,Trigger6M)),NA())</f>
        <v>2.786650586363848E-2</v>
      </c>
      <c r="P3264" s="52">
        <f>IFERROR(_xll.qlIndexFixing(Index1Y,$H3264,TRUE,_xll.ohTrigger(RecalcTrigger,Trigger1Y)),NA())</f>
        <v>2.9494842214316707E-2</v>
      </c>
      <c r="Q3264" s="52">
        <f>IFERROR(_xll.qlIndexFixing(ONIndex1Y,I3264,TRUE,_xll.ohTrigger(RecalcTrigger,Trigger1Y)),NA())</f>
        <v>2.9058057344322208E-2</v>
      </c>
    </row>
    <row r="3265" spans="2:17" x14ac:dyDescent="0.2">
      <c r="B3265" s="46" t="s">
        <v>51</v>
      </c>
      <c r="D3265" s="49">
        <f>_xll.qlCalendarAdvance(LocalCalendar,$D3264,B3265,"f",FALSE)</f>
        <v>62221</v>
      </c>
      <c r="E3265" s="49">
        <f>_xll.qlInterestRateIndexValueDate(IndexON,D3265)</f>
        <v>62221</v>
      </c>
      <c r="F3265" s="52">
        <f>IFERROR(_xll.qlIndexFixing(IndexON,D3265,TRUE,_xll.ohTrigger(RecalcTrigger,TriggerON)),NA())</f>
        <v>2.5437614180496837E-2</v>
      </c>
      <c r="H3265" s="49">
        <f>_xll.qlCalendarAdvance(IborCalendar,$H3264,B3265,"f",FALSE)</f>
        <v>62205</v>
      </c>
      <c r="I3265" s="49">
        <f>_xll.qlInterestRateIndexValueDate(Index1M,$H3265)</f>
        <v>62207</v>
      </c>
      <c r="J3265" s="52">
        <f>IFERROR(_xll.qlIndexFixing(Index1M,$H3265,TRUE,_xll.ohTrigger(RecalcTrigger,Trigger1M)),NA())</f>
        <v>2.5922472295080663E-2</v>
      </c>
      <c r="K3265" s="52">
        <f>IFERROR(_xll.qlIndexFixing(ONIndex1M,I3265,TRUE,_xll.ohTrigger(RecalcTrigger,Trigger1M)),NA())</f>
        <v>2.5892653271224475E-2</v>
      </c>
      <c r="L3265" s="52">
        <f>IFERROR(_xll.qlIndexFixing(Index3M,H3265,TRUE,_xll.ohTrigger(RecalcTrigger,Trigger3M)),NA())</f>
        <v>2.7124793115561121E-2</v>
      </c>
      <c r="M3265" s="52">
        <f>IFERROR(_xll.qlIndexFixing(ONIndex3M,I3265,TRUE,_xll.ohTrigger(RecalcTrigger,Trigger3M)),NA())</f>
        <v>2.7033239769513884E-2</v>
      </c>
      <c r="N3265" s="52">
        <f>IFERROR(_xll.qlIndexFixing(Index6M,$H3265,TRUE,_xll.ohTrigger(RecalcTrigger,Trigger6M)),NA())</f>
        <v>2.8063350938091005E-2</v>
      </c>
      <c r="O3265" s="52">
        <f>IFERROR(_xll.qlIndexFixing(ONIndex6M,I3265,TRUE,_xll.ohTrigger(RecalcTrigger,Trigger6M)),NA())</f>
        <v>2.7866479141014366E-2</v>
      </c>
      <c r="P3265" s="52">
        <f>IFERROR(_xll.qlIndexFixing(Index1Y,$H3265,TRUE,_xll.ohTrigger(RecalcTrigger,Trigger1Y)),NA())</f>
        <v>2.9490082239910863E-2</v>
      </c>
      <c r="Q3265" s="52">
        <f>IFERROR(_xll.qlIndexFixing(ONIndex1Y,I3265,TRUE,_xll.ohTrigger(RecalcTrigger,Trigger1Y)),NA())</f>
        <v>2.9058093782694527E-2</v>
      </c>
    </row>
    <row r="3266" spans="2:17" x14ac:dyDescent="0.2">
      <c r="B3266" s="46" t="s">
        <v>51</v>
      </c>
      <c r="D3266" s="49">
        <f>_xll.qlCalendarAdvance(LocalCalendar,$D3265,B3266,"f",FALSE)</f>
        <v>62228</v>
      </c>
      <c r="E3266" s="49">
        <f>_xll.qlInterestRateIndexValueDate(IndexON,D3266)</f>
        <v>62228</v>
      </c>
      <c r="F3266" s="52">
        <f>IFERROR(_xll.qlIndexFixing(IndexON,D3266,TRUE,_xll.ohTrigger(RecalcTrigger,TriggerON)),NA())</f>
        <v>2.5437614180257029E-2</v>
      </c>
      <c r="H3266" s="49">
        <f>_xll.qlCalendarAdvance(IborCalendar,$H3265,B3266,"f",FALSE)</f>
        <v>62212</v>
      </c>
      <c r="I3266" s="49">
        <f>_xll.qlInterestRateIndexValueDate(Index1M,$H3266)</f>
        <v>62214</v>
      </c>
      <c r="J3266" s="52">
        <f>IFERROR(_xll.qlIndexFixing(Index1M,$H3266,TRUE,_xll.ohTrigger(RecalcTrigger,Trigger1M)),NA())</f>
        <v>2.5921539757792211E-2</v>
      </c>
      <c r="K3266" s="52">
        <f>IFERROR(_xll.qlIndexFixing(ONIndex1M,I3266,TRUE,_xll.ohTrigger(RecalcTrigger,Trigger1M)),NA())</f>
        <v>2.5892653271224475E-2</v>
      </c>
      <c r="L3266" s="52">
        <f>IFERROR(_xll.qlIndexFixing(Index3M,H3266,TRUE,_xll.ohTrigger(RecalcTrigger,Trigger3M)),NA())</f>
        <v>2.7125812694657678E-2</v>
      </c>
      <c r="M3266" s="52">
        <f>IFERROR(_xll.qlIndexFixing(ONIndex3M,I3266,TRUE,_xll.ohTrigger(RecalcTrigger,Trigger3M)),NA())</f>
        <v>2.7033239769513884E-2</v>
      </c>
      <c r="N3266" s="52">
        <f>IFERROR(_xll.qlIndexFixing(Index6M,$H3266,TRUE,_xll.ohTrigger(RecalcTrigger,Trigger6M)),NA())</f>
        <v>2.8066586056609902E-2</v>
      </c>
      <c r="O3266" s="52">
        <f>IFERROR(_xll.qlIndexFixing(ONIndex6M,I3266,TRUE,_xll.ohTrigger(RecalcTrigger,Trigger6M)),NA())</f>
        <v>2.7866452517271156E-2</v>
      </c>
      <c r="P3266" s="52">
        <f>IFERROR(_xll.qlIndexFixing(Index1Y,$H3266,TRUE,_xll.ohTrigger(RecalcTrigger,Trigger1Y)),NA())</f>
        <v>2.9490116020100685E-2</v>
      </c>
      <c r="Q3266" s="52">
        <f>IFERROR(_xll.qlIndexFixing(ONIndex1Y,I3266,TRUE,_xll.ohTrigger(RecalcTrigger,Trigger1Y)),NA())</f>
        <v>2.9058130086134781E-2</v>
      </c>
    </row>
    <row r="3267" spans="2:17" x14ac:dyDescent="0.2">
      <c r="B3267" s="46" t="s">
        <v>51</v>
      </c>
      <c r="D3267" s="49">
        <f>_xll.qlCalendarAdvance(LocalCalendar,$D3266,B3267,"f",FALSE)</f>
        <v>62235</v>
      </c>
      <c r="E3267" s="49">
        <f>_xll.qlInterestRateIndexValueDate(IndexON,D3267)</f>
        <v>62235</v>
      </c>
      <c r="F3267" s="52">
        <f>IFERROR(_xll.qlIndexFixing(IndexON,D3267,TRUE,_xll.ohTrigger(RecalcTrigger,TriggerON)),NA())</f>
        <v>2.5437614180336965E-2</v>
      </c>
      <c r="H3267" s="49">
        <f>_xll.qlCalendarAdvance(IborCalendar,$H3266,B3267,"f",FALSE)</f>
        <v>62219</v>
      </c>
      <c r="I3267" s="49">
        <f>_xll.qlInterestRateIndexValueDate(Index1M,$H3267)</f>
        <v>62221</v>
      </c>
      <c r="J3267" s="52">
        <f>IFERROR(_xll.qlIndexFixing(Index1M,$H3267,TRUE,_xll.ohTrigger(RecalcTrigger,Trigger1M)),NA())</f>
        <v>2.5921539757792211E-2</v>
      </c>
      <c r="K3267" s="52">
        <f>IFERROR(_xll.qlIndexFixing(ONIndex1M,I3267,TRUE,_xll.ohTrigger(RecalcTrigger,Trigger1M)),NA())</f>
        <v>2.5892653271304411E-2</v>
      </c>
      <c r="L3267" s="52">
        <f>IFERROR(_xll.qlIndexFixing(Index3M,H3267,TRUE,_xll.ohTrigger(RecalcTrigger,Trigger3M)),NA())</f>
        <v>2.7125812694657678E-2</v>
      </c>
      <c r="M3267" s="52">
        <f>IFERROR(_xll.qlIndexFixing(ONIndex3M,I3267,TRUE,_xll.ohTrigger(RecalcTrigger,Trigger3M)),NA())</f>
        <v>2.7033239769433948E-2</v>
      </c>
      <c r="N3267" s="52">
        <f>IFERROR(_xll.qlIndexFixing(Index6M,$H3267,TRUE,_xll.ohTrigger(RecalcTrigger,Trigger6M)),NA())</f>
        <v>2.8066560472940955E-2</v>
      </c>
      <c r="O3267" s="52">
        <f>IFERROR(_xll.qlIndexFixing(ONIndex6M,I3267,TRUE,_xll.ohTrigger(RecalcTrigger,Trigger6M)),NA())</f>
        <v>2.7866425992169042E-2</v>
      </c>
      <c r="P3267" s="52">
        <f>IFERROR(_xll.qlIndexFixing(Index1Y,$H3267,TRUE,_xll.ohTrigger(RecalcTrigger,Trigger1Y)),NA())</f>
        <v>2.9490149661604733E-2</v>
      </c>
      <c r="Q3267" s="52">
        <f>IFERROR(_xll.qlIndexFixing(ONIndex1Y,I3267,TRUE,_xll.ohTrigger(RecalcTrigger,Trigger1Y)),NA())</f>
        <v>2.9058166255122586E-2</v>
      </c>
    </row>
    <row r="3268" spans="2:17" x14ac:dyDescent="0.2">
      <c r="B3268" s="46" t="s">
        <v>51</v>
      </c>
      <c r="D3268" s="49">
        <f>_xll.qlCalendarAdvance(LocalCalendar,$D3267,B3268,"f",FALSE)</f>
        <v>62242</v>
      </c>
      <c r="E3268" s="49">
        <f>_xll.qlInterestRateIndexValueDate(IndexON,D3268)</f>
        <v>62242</v>
      </c>
      <c r="F3268" s="52">
        <f>IFERROR(_xll.qlIndexFixing(IndexON,D3268,TRUE,_xll.ohTrigger(RecalcTrigger,TriggerON)),NA())</f>
        <v>2.5437614180416901E-2</v>
      </c>
      <c r="H3268" s="49">
        <f>_xll.qlCalendarAdvance(IborCalendar,$H3267,B3268,"f",FALSE)</f>
        <v>62226</v>
      </c>
      <c r="I3268" s="49">
        <f>_xll.qlInterestRateIndexValueDate(Index1M,$H3268)</f>
        <v>62228</v>
      </c>
      <c r="J3268" s="52">
        <f>IFERROR(_xll.qlIndexFixing(Index1M,$H3268,TRUE,_xll.ohTrigger(RecalcTrigger,Trigger1M)),NA())</f>
        <v>2.5921539757794709E-2</v>
      </c>
      <c r="K3268" s="52">
        <f>IFERROR(_xll.qlIndexFixing(ONIndex1M,I3268,TRUE,_xll.ohTrigger(RecalcTrigger,Trigger1M)),NA())</f>
        <v>2.5892653271304411E-2</v>
      </c>
      <c r="L3268" s="52">
        <f>IFERROR(_xll.qlIndexFixing(Index3M,H3268,TRUE,_xll.ohTrigger(RecalcTrigger,Trigger3M)),NA())</f>
        <v>2.7125812694657678E-2</v>
      </c>
      <c r="M3268" s="52">
        <f>IFERROR(_xll.qlIndexFixing(ONIndex3M,I3268,TRUE,_xll.ohTrigger(RecalcTrigger,Trigger3M)),NA())</f>
        <v>2.7033239769513884E-2</v>
      </c>
      <c r="N3268" s="52">
        <f>IFERROR(_xll.qlIndexFixing(Index6M,$H3268,TRUE,_xll.ohTrigger(RecalcTrigger,Trigger6M)),NA())</f>
        <v>2.8066534989461111E-2</v>
      </c>
      <c r="O3268" s="52">
        <f>IFERROR(_xll.qlIndexFixing(ONIndex6M,I3268,TRUE,_xll.ohTrigger(RecalcTrigger,Trigger6M)),NA())</f>
        <v>2.786639956594783E-2</v>
      </c>
      <c r="P3268" s="52">
        <f>IFERROR(_xll.qlIndexFixing(Index1Y,$H3268,TRUE,_xll.ohTrigger(RecalcTrigger,Trigger1Y)),NA())</f>
        <v>2.9490183164423225E-2</v>
      </c>
      <c r="Q3268" s="52">
        <f>IFERROR(_xll.qlIndexFixing(ONIndex1Y,I3268,TRUE,_xll.ohTrigger(RecalcTrigger,Trigger1Y)),NA())</f>
        <v>2.9058202289418134E-2</v>
      </c>
    </row>
    <row r="3269" spans="2:17" x14ac:dyDescent="0.2">
      <c r="B3269" s="46" t="s">
        <v>51</v>
      </c>
      <c r="D3269" s="49">
        <f>_xll.qlCalendarAdvance(LocalCalendar,$D3268,B3269,"f",FALSE)</f>
        <v>62249</v>
      </c>
      <c r="E3269" s="49">
        <f>_xll.qlInterestRateIndexValueDate(IndexON,D3269)</f>
        <v>62249</v>
      </c>
      <c r="F3269" s="52">
        <f>IFERROR(_xll.qlIndexFixing(IndexON,D3269,TRUE,_xll.ohTrigger(RecalcTrigger,TriggerON)),NA())</f>
        <v>2.5437614180416901E-2</v>
      </c>
      <c r="H3269" s="49">
        <f>_xll.qlCalendarAdvance(IborCalendar,$H3268,B3269,"f",FALSE)</f>
        <v>62233</v>
      </c>
      <c r="I3269" s="49">
        <f>_xll.qlInterestRateIndexValueDate(Index1M,$H3269)</f>
        <v>62235</v>
      </c>
      <c r="J3269" s="52">
        <f>IFERROR(_xll.qlIndexFixing(Index1M,$H3269,TRUE,_xll.ohTrigger(RecalcTrigger,Trigger1M)),NA())</f>
        <v>2.5921539757794709E-2</v>
      </c>
      <c r="K3269" s="52">
        <f>IFERROR(_xll.qlIndexFixing(ONIndex1M,I3269,TRUE,_xll.ohTrigger(RecalcTrigger,Trigger1M)),NA())</f>
        <v>2.5892653271304411E-2</v>
      </c>
      <c r="L3269" s="52">
        <f>IFERROR(_xll.qlIndexFixing(Index3M,H3269,TRUE,_xll.ohTrigger(RecalcTrigger,Trigger3M)),NA())</f>
        <v>2.7125812694657678E-2</v>
      </c>
      <c r="M3269" s="52">
        <f>IFERROR(_xll.qlIndexFixing(ONIndex3M,I3269,TRUE,_xll.ohTrigger(RecalcTrigger,Trigger3M)),NA())</f>
        <v>2.7033239769513884E-2</v>
      </c>
      <c r="N3269" s="52">
        <f>IFERROR(_xll.qlIndexFixing(Index6M,$H3269,TRUE,_xll.ohTrigger(RecalcTrigger,Trigger6M)),NA())</f>
        <v>2.8066509606169084E-2</v>
      </c>
      <c r="O3269" s="52">
        <f>IFERROR(_xll.qlIndexFixing(ONIndex6M,I3269,TRUE,_xll.ohTrigger(RecalcTrigger,Trigger6M)),NA())</f>
        <v>2.7866373238527586E-2</v>
      </c>
      <c r="P3269" s="52">
        <f>IFERROR(_xll.qlIndexFixing(Index1Y,$H3269,TRUE,_xll.ohTrigger(RecalcTrigger,Trigger1Y)),NA())</f>
        <v>2.9490216528555505E-2</v>
      </c>
      <c r="Q3269" s="52">
        <f>IFERROR(_xll.qlIndexFixing(ONIndex1Y,I3269,TRUE,_xll.ohTrigger(RecalcTrigger,Trigger1Y)),NA())</f>
        <v>2.905823818910136E-2</v>
      </c>
    </row>
    <row r="3270" spans="2:17" x14ac:dyDescent="0.2">
      <c r="B3270" s="46" t="s">
        <v>51</v>
      </c>
      <c r="D3270" s="49">
        <f>_xll.qlCalendarAdvance(LocalCalendar,$D3269,B3270,"f",FALSE)</f>
        <v>62256</v>
      </c>
      <c r="E3270" s="49">
        <f>_xll.qlInterestRateIndexValueDate(IndexON,D3270)</f>
        <v>62256</v>
      </c>
      <c r="F3270" s="52">
        <f>IFERROR(_xll.qlIndexFixing(IndexON,D3270,TRUE,_xll.ohTrigger(RecalcTrigger,TriggerON)),NA())</f>
        <v>2.5437614180257029E-2</v>
      </c>
      <c r="H3270" s="49">
        <f>_xll.qlCalendarAdvance(IborCalendar,$H3269,B3270,"f",FALSE)</f>
        <v>62240</v>
      </c>
      <c r="I3270" s="49">
        <f>_xll.qlInterestRateIndexValueDate(Index1M,$H3270)</f>
        <v>62242</v>
      </c>
      <c r="J3270" s="52">
        <f>IFERROR(_xll.qlIndexFixing(Index1M,$H3270,TRUE,_xll.ohTrigger(RecalcTrigger,Trigger1M)),NA())</f>
        <v>2.5921539757789713E-2</v>
      </c>
      <c r="K3270" s="52">
        <f>IFERROR(_xll.qlIndexFixing(ONIndex1M,I3270,TRUE,_xll.ohTrigger(RecalcTrigger,Trigger1M)),NA())</f>
        <v>2.5892653271224475E-2</v>
      </c>
      <c r="L3270" s="52">
        <f>IFERROR(_xll.qlIndexFixing(Index3M,H3270,TRUE,_xll.ohTrigger(RecalcTrigger,Trigger3M)),NA())</f>
        <v>2.7125812694656807E-2</v>
      </c>
      <c r="M3270" s="52">
        <f>IFERROR(_xll.qlIndexFixing(ONIndex3M,I3270,TRUE,_xll.ohTrigger(RecalcTrigger,Trigger3M)),NA())</f>
        <v>2.7033239769433948E-2</v>
      </c>
      <c r="N3270" s="52">
        <f>IFERROR(_xll.qlIndexFixing(Index6M,$H3270,TRUE,_xll.ohTrigger(RecalcTrigger,Trigger6M)),NA())</f>
        <v>2.8063223442953061E-2</v>
      </c>
      <c r="O3270" s="52">
        <f>IFERROR(_xll.qlIndexFixing(ONIndex6M,I3270,TRUE,_xll.ohTrigger(RecalcTrigger,Trigger6M)),NA())</f>
        <v>2.7866347009668502E-2</v>
      </c>
      <c r="P3270" s="52">
        <f>IFERROR(_xll.qlIndexFixing(Index1Y,$H3270,TRUE,_xll.ohTrigger(RecalcTrigger,Trigger1Y)),NA())</f>
        <v>2.9490249754002228E-2</v>
      </c>
      <c r="Q3270" s="52">
        <f>IFERROR(_xll.qlIndexFixing(ONIndex1Y,I3270,TRUE,_xll.ohTrigger(RecalcTrigger,Trigger1Y)),NA())</f>
        <v>2.9058273953932456E-2</v>
      </c>
    </row>
    <row r="3271" spans="2:17" x14ac:dyDescent="0.2">
      <c r="B3271" s="46" t="s">
        <v>51</v>
      </c>
      <c r="D3271" s="49">
        <f>_xll.qlCalendarAdvance(LocalCalendar,$D3270,B3271,"f",FALSE)</f>
        <v>62263</v>
      </c>
      <c r="E3271" s="49">
        <f>_xll.qlInterestRateIndexValueDate(IndexON,D3271)</f>
        <v>62263</v>
      </c>
      <c r="F3271" s="52">
        <f>IFERROR(_xll.qlIndexFixing(IndexON,D3271,TRUE,_xll.ohTrigger(RecalcTrigger,TriggerON)),NA())</f>
        <v>2.5437614180336965E-2</v>
      </c>
      <c r="H3271" s="49">
        <f>_xll.qlCalendarAdvance(IborCalendar,$H3270,B3271,"f",FALSE)</f>
        <v>62247</v>
      </c>
      <c r="I3271" s="49">
        <f>_xll.qlInterestRateIndexValueDate(Index1M,$H3271)</f>
        <v>62249</v>
      </c>
      <c r="J3271" s="52">
        <f>IFERROR(_xll.qlIndexFixing(Index1M,$H3271,TRUE,_xll.ohTrigger(RecalcTrigger,Trigger1M)),NA())</f>
        <v>2.5921539757792211E-2</v>
      </c>
      <c r="K3271" s="52">
        <f>IFERROR(_xll.qlIndexFixing(ONIndex1M,I3271,TRUE,_xll.ohTrigger(RecalcTrigger,Trigger1M)),NA())</f>
        <v>2.5892653271304411E-2</v>
      </c>
      <c r="L3271" s="52">
        <f>IFERROR(_xll.qlIndexFixing(Index3M,H3271,TRUE,_xll.ohTrigger(RecalcTrigger,Trigger3M)),NA())</f>
        <v>2.7125812694657678E-2</v>
      </c>
      <c r="M3271" s="52">
        <f>IFERROR(_xll.qlIndexFixing(ONIndex3M,I3271,TRUE,_xll.ohTrigger(RecalcTrigger,Trigger3M)),NA())</f>
        <v>2.7033239769513884E-2</v>
      </c>
      <c r="N3271" s="52">
        <f>IFERROR(_xll.qlIndexFixing(Index6M,$H3271,TRUE,_xll.ohTrigger(RecalcTrigger,Trigger6M)),NA())</f>
        <v>2.8063198244420839E-2</v>
      </c>
      <c r="O3271" s="52">
        <f>IFERROR(_xll.qlIndexFixing(ONIndex6M,I3271,TRUE,_xll.ohTrigger(RecalcTrigger,Trigger6M)),NA())</f>
        <v>2.7866320879770257E-2</v>
      </c>
      <c r="P3271" s="52">
        <f>IFERROR(_xll.qlIndexFixing(Index1Y,$H3271,TRUE,_xll.ohTrigger(RecalcTrigger,Trigger1Y)),NA())</f>
        <v>2.9490282840762518E-2</v>
      </c>
      <c r="Q3271" s="52">
        <f>IFERROR(_xll.qlIndexFixing(ONIndex1Y,I3271,TRUE,_xll.ohTrigger(RecalcTrigger,Trigger1Y)),NA())</f>
        <v>2.9058309584231168E-2</v>
      </c>
    </row>
    <row r="3272" spans="2:17" x14ac:dyDescent="0.2">
      <c r="B3272" s="46" t="s">
        <v>51</v>
      </c>
      <c r="D3272" s="49">
        <f>_xll.qlCalendarAdvance(LocalCalendar,$D3271,B3272,"f",FALSE)</f>
        <v>62270</v>
      </c>
      <c r="E3272" s="49">
        <f>_xll.qlInterestRateIndexValueDate(IndexON,D3272)</f>
        <v>62270</v>
      </c>
      <c r="F3272" s="52">
        <f>IFERROR(_xll.qlIndexFixing(IndexON,D3272,TRUE,_xll.ohTrigger(RecalcTrigger,TriggerON)),NA())</f>
        <v>2.5437614180336965E-2</v>
      </c>
      <c r="H3272" s="49">
        <f>_xll.qlCalendarAdvance(IborCalendar,$H3271,B3272,"f",FALSE)</f>
        <v>62254</v>
      </c>
      <c r="I3272" s="49">
        <f>_xll.qlInterestRateIndexValueDate(Index1M,$H3272)</f>
        <v>62256</v>
      </c>
      <c r="J3272" s="52">
        <f>IFERROR(_xll.qlIndexFixing(Index1M,$H3272,TRUE,_xll.ohTrigger(RecalcTrigger,Trigger1M)),NA())</f>
        <v>2.5921539757794709E-2</v>
      </c>
      <c r="K3272" s="52">
        <f>IFERROR(_xll.qlIndexFixing(ONIndex1M,I3272,TRUE,_xll.ohTrigger(RecalcTrigger,Trigger1M)),NA())</f>
        <v>2.5892653271304411E-2</v>
      </c>
      <c r="L3272" s="52">
        <f>IFERROR(_xll.qlIndexFixing(Index3M,H3272,TRUE,_xll.ohTrigger(RecalcTrigger,Trigger3M)),NA())</f>
        <v>2.7125812694657678E-2</v>
      </c>
      <c r="M3272" s="52">
        <f>IFERROR(_xll.qlIndexFixing(ONIndex3M,I3272,TRUE,_xll.ohTrigger(RecalcTrigger,Trigger3M)),NA())</f>
        <v>2.7033239769513884E-2</v>
      </c>
      <c r="N3272" s="52">
        <f>IFERROR(_xll.qlIndexFixing(Index6M,$H3272,TRUE,_xll.ohTrigger(RecalcTrigger,Trigger6M)),NA())</f>
        <v>2.8063173146052427E-2</v>
      </c>
      <c r="O3272" s="52">
        <f>IFERROR(_xll.qlIndexFixing(ONIndex6M,I3272,TRUE,_xll.ohTrigger(RecalcTrigger,Trigger6M)),NA())</f>
        <v>2.7866294848593043E-2</v>
      </c>
      <c r="P3272" s="52">
        <f>IFERROR(_xll.qlIndexFixing(Index1Y,$H3272,TRUE,_xll.ohTrigger(RecalcTrigger,Trigger1Y)),NA())</f>
        <v>2.9490315788837252E-2</v>
      </c>
      <c r="Q3272" s="52">
        <f>IFERROR(_xll.qlIndexFixing(ONIndex1Y,I3272,TRUE,_xll.ohTrigger(RecalcTrigger,Trigger1Y)),NA())</f>
        <v>2.9058345079837622E-2</v>
      </c>
    </row>
    <row r="3273" spans="2:17" x14ac:dyDescent="0.2">
      <c r="B3273" s="46" t="s">
        <v>51</v>
      </c>
      <c r="D3273" s="49">
        <f>_xll.qlCalendarAdvance(LocalCalendar,$D3272,B3273,"f",FALSE)</f>
        <v>62277</v>
      </c>
      <c r="E3273" s="49">
        <f>_xll.qlInterestRateIndexValueDate(IndexON,D3273)</f>
        <v>62277</v>
      </c>
      <c r="F3273" s="52">
        <f>IFERROR(_xll.qlIndexFixing(IndexON,D3273,TRUE,_xll.ohTrigger(RecalcTrigger,TriggerON)),NA())</f>
        <v>2.5440310441611214E-2</v>
      </c>
      <c r="H3273" s="49">
        <f>_xll.qlCalendarAdvance(IborCalendar,$H3272,B3273,"f",FALSE)</f>
        <v>62261</v>
      </c>
      <c r="I3273" s="49">
        <f>_xll.qlInterestRateIndexValueDate(Index1M,$H3273)</f>
        <v>62263</v>
      </c>
      <c r="J3273" s="52">
        <f>IFERROR(_xll.qlIndexFixing(Index1M,$H3273,TRUE,_xll.ohTrigger(RecalcTrigger,Trigger1M)),NA())</f>
        <v>2.5921539757794709E-2</v>
      </c>
      <c r="K3273" s="52">
        <f>IFERROR(_xll.qlIndexFixing(ONIndex1M,I3273,TRUE,_xll.ohTrigger(RecalcTrigger,Trigger1M)),NA())</f>
        <v>2.5892653271304411E-2</v>
      </c>
      <c r="L3273" s="52">
        <f>IFERROR(_xll.qlIndexFixing(Index3M,H3273,TRUE,_xll.ohTrigger(RecalcTrigger,Trigger3M)),NA())</f>
        <v>2.7125812694658545E-2</v>
      </c>
      <c r="M3273" s="52">
        <f>IFERROR(_xll.qlIndexFixing(ONIndex3M,I3273,TRUE,_xll.ohTrigger(RecalcTrigger,Trigger3M)),NA())</f>
        <v>2.7033239769513884E-2</v>
      </c>
      <c r="N3273" s="52">
        <f>IFERROR(_xll.qlIndexFixing(Index6M,$H3273,TRUE,_xll.ohTrigger(RecalcTrigger,Trigger6M)),NA())</f>
        <v>2.8063148147849139E-2</v>
      </c>
      <c r="O3273" s="52">
        <f>IFERROR(_xll.qlIndexFixing(ONIndex6M,I3273,TRUE,_xll.ohTrigger(RecalcTrigger,Trigger6M)),NA())</f>
        <v>2.786626891613686E-2</v>
      </c>
      <c r="P3273" s="52">
        <f>IFERROR(_xll.qlIndexFixing(Index1Y,$H3273,TRUE,_xll.ohTrigger(RecalcTrigger,Trigger1Y)),NA())</f>
        <v>2.9490348598225774E-2</v>
      </c>
      <c r="Q3273" s="52">
        <f>IFERROR(_xll.qlIndexFixing(ONIndex1Y,I3273,TRUE,_xll.ohTrigger(RecalcTrigger,Trigger1Y)),NA())</f>
        <v>2.9058380440671883E-2</v>
      </c>
    </row>
    <row r="3274" spans="2:17" x14ac:dyDescent="0.2">
      <c r="B3274" s="46" t="s">
        <v>51</v>
      </c>
      <c r="D3274" s="49">
        <f>_xll.qlCalendarAdvance(LocalCalendar,$D3273,B3274,"f",FALSE)</f>
        <v>62284</v>
      </c>
      <c r="E3274" s="49">
        <f>_xll.qlInterestRateIndexValueDate(IndexON,D3274)</f>
        <v>62284</v>
      </c>
      <c r="F3274" s="52">
        <f>IFERROR(_xll.qlIndexFixing(IndexON,D3274,TRUE,_xll.ohTrigger(RecalcTrigger,TriggerON)),NA())</f>
        <v>2.5437614180336965E-2</v>
      </c>
      <c r="H3274" s="49">
        <f>_xll.qlCalendarAdvance(IborCalendar,$H3273,B3274,"f",FALSE)</f>
        <v>62268</v>
      </c>
      <c r="I3274" s="49">
        <f>_xll.qlInterestRateIndexValueDate(Index1M,$H3274)</f>
        <v>62270</v>
      </c>
      <c r="J3274" s="52">
        <f>IFERROR(_xll.qlIndexFixing(Index1M,$H3274,TRUE,_xll.ohTrigger(RecalcTrigger,Trigger1M)),NA())</f>
        <v>2.5921539757792211E-2</v>
      </c>
      <c r="K3274" s="52">
        <f>IFERROR(_xll.qlIndexFixing(ONIndex1M,I3274,TRUE,_xll.ohTrigger(RecalcTrigger,Trigger1M)),NA())</f>
        <v>2.5892653271304411E-2</v>
      </c>
      <c r="L3274" s="52">
        <f>IFERROR(_xll.qlIndexFixing(Index3M,H3274,TRUE,_xll.ohTrigger(RecalcTrigger,Trigger3M)),NA())</f>
        <v>2.7125812694657678E-2</v>
      </c>
      <c r="M3274" s="52">
        <f>IFERROR(_xll.qlIndexFixing(ONIndex3M,I3274,TRUE,_xll.ohTrigger(RecalcTrigger,Trigger3M)),NA())</f>
        <v>2.7033239769433948E-2</v>
      </c>
      <c r="N3274" s="52">
        <f>IFERROR(_xll.qlIndexFixing(Index6M,$H3274,TRUE,_xll.ohTrigger(RecalcTrigger,Trigger6M)),NA())</f>
        <v>2.8066384192528753E-2</v>
      </c>
      <c r="O3274" s="52">
        <f>IFERROR(_xll.qlIndexFixing(ONIndex6M,I3274,TRUE,_xll.ohTrigger(RecalcTrigger,Trigger6M)),NA())</f>
        <v>2.7866243082401709E-2</v>
      </c>
      <c r="P3274" s="52">
        <f>IFERROR(_xll.qlIndexFixing(Index1Y,$H3274,TRUE,_xll.ohTrigger(RecalcTrigger,Trigger1Y)),NA())</f>
        <v>2.9490381268928518E-2</v>
      </c>
      <c r="Q3274" s="52">
        <f>IFERROR(_xll.qlIndexFixing(ONIndex1Y,I3274,TRUE,_xll.ohTrigger(RecalcTrigger,Trigger1Y)),NA())</f>
        <v>2.9058415666973758E-2</v>
      </c>
    </row>
    <row r="3275" spans="2:17" x14ac:dyDescent="0.2">
      <c r="B3275" s="46" t="s">
        <v>51</v>
      </c>
      <c r="D3275" s="49">
        <f>_xll.qlCalendarAdvance(LocalCalendar,$D3274,B3275,"f",FALSE)</f>
        <v>62291</v>
      </c>
      <c r="E3275" s="49">
        <f>_xll.qlInterestRateIndexValueDate(IndexON,D3275)</f>
        <v>62291</v>
      </c>
      <c r="F3275" s="52">
        <f>IFERROR(_xll.qlIndexFixing(IndexON,D3275,TRUE,_xll.ohTrigger(RecalcTrigger,TriggerON)),NA())</f>
        <v>2.5437614180336965E-2</v>
      </c>
      <c r="H3275" s="49">
        <f>_xll.qlCalendarAdvance(IborCalendar,$H3274,B3275,"f",FALSE)</f>
        <v>62275</v>
      </c>
      <c r="I3275" s="49">
        <f>_xll.qlInterestRateIndexValueDate(Index1M,$H3275)</f>
        <v>62277</v>
      </c>
      <c r="J3275" s="52">
        <f>IFERROR(_xll.qlIndexFixing(Index1M,$H3275,TRUE,_xll.ohTrigger(RecalcTrigger,Trigger1M)),NA())</f>
        <v>2.5921539757794709E-2</v>
      </c>
      <c r="K3275" s="52">
        <f>IFERROR(_xll.qlIndexFixing(ONIndex1M,I3275,TRUE,_xll.ohTrigger(RecalcTrigger,Trigger1M)),NA())</f>
        <v>2.5895446861443627E-2</v>
      </c>
      <c r="L3275" s="52">
        <f>IFERROR(_xll.qlIndexFixing(Index3M,H3275,TRUE,_xll.ohTrigger(RecalcTrigger,Trigger3M)),NA())</f>
        <v>2.7125812694657678E-2</v>
      </c>
      <c r="M3275" s="52">
        <f>IFERROR(_xll.qlIndexFixing(ONIndex3M,I3275,TRUE,_xll.ohTrigger(RecalcTrigger,Trigger3M)),NA())</f>
        <v>2.703628490547727E-2</v>
      </c>
      <c r="N3275" s="52">
        <f>IFERROR(_xll.qlIndexFixing(Index6M,$H3275,TRUE,_xll.ohTrigger(RecalcTrigger,Trigger6M)),NA())</f>
        <v>2.8066359410365765E-2</v>
      </c>
      <c r="O3275" s="52">
        <f>IFERROR(_xll.qlIndexFixing(ONIndex6M,I3275,TRUE,_xll.ohTrigger(RecalcTrigger,Trigger6M)),NA())</f>
        <v>2.7869447538002579E-2</v>
      </c>
      <c r="P3275" s="52">
        <f>IFERROR(_xll.qlIndexFixing(Index1Y,$H3275,TRUE,_xll.ohTrigger(RecalcTrigger,Trigger1Y)),NA())</f>
        <v>2.949400888649855E-2</v>
      </c>
      <c r="Q3275" s="52">
        <f>IFERROR(_xll.qlIndexFixing(ONIndex1Y,I3275,TRUE,_xll.ohTrigger(RecalcTrigger,Trigger1Y)),NA())</f>
        <v>2.9061976756457053E-2</v>
      </c>
    </row>
    <row r="3276" spans="2:17" x14ac:dyDescent="0.2">
      <c r="B3276" s="46" t="s">
        <v>51</v>
      </c>
      <c r="D3276" s="49">
        <f>_xll.qlCalendarAdvance(LocalCalendar,$D3275,B3276,"f",FALSE)</f>
        <v>62298</v>
      </c>
      <c r="E3276" s="49">
        <f>_xll.qlInterestRateIndexValueDate(IndexON,D3276)</f>
        <v>62298</v>
      </c>
      <c r="F3276" s="52">
        <f>IFERROR(_xll.qlIndexFixing(IndexON,D3276,TRUE,_xll.ohTrigger(RecalcTrigger,TriggerON)),NA())</f>
        <v>2.5437614180336965E-2</v>
      </c>
      <c r="H3276" s="49">
        <f>_xll.qlCalendarAdvance(IborCalendar,$H3275,B3276,"f",FALSE)</f>
        <v>62282</v>
      </c>
      <c r="I3276" s="49">
        <f>_xll.qlInterestRateIndexValueDate(Index1M,$H3276)</f>
        <v>62284</v>
      </c>
      <c r="J3276" s="52">
        <f>IFERROR(_xll.qlIndexFixing(Index1M,$H3276,TRUE,_xll.ohTrigger(RecalcTrigger,Trigger1M)),NA())</f>
        <v>2.5921539757794709E-2</v>
      </c>
      <c r="K3276" s="52">
        <f>IFERROR(_xll.qlIndexFixing(ONIndex1M,I3276,TRUE,_xll.ohTrigger(RecalcTrigger,Trigger1M)),NA())</f>
        <v>2.5892653271304411E-2</v>
      </c>
      <c r="L3276" s="52">
        <f>IFERROR(_xll.qlIndexFixing(Index3M,H3276,TRUE,_xll.ohTrigger(RecalcTrigger,Trigger3M)),NA())</f>
        <v>2.7125812694657678E-2</v>
      </c>
      <c r="M3276" s="52">
        <f>IFERROR(_xll.qlIndexFixing(ONIndex3M,I3276,TRUE,_xll.ohTrigger(RecalcTrigger,Trigger3M)),NA())</f>
        <v>2.7033239769513884E-2</v>
      </c>
      <c r="N3276" s="52">
        <f>IFERROR(_xll.qlIndexFixing(Index6M,$H3276,TRUE,_xll.ohTrigger(RecalcTrigger,Trigger6M)),NA())</f>
        <v>2.8066334728389302E-2</v>
      </c>
      <c r="O3276" s="52">
        <f>IFERROR(_xll.qlIndexFixing(ONIndex6M,I3276,TRUE,_xll.ohTrigger(RecalcTrigger,Trigger6M)),NA())</f>
        <v>2.7866191711334309E-2</v>
      </c>
      <c r="P3276" s="52">
        <f>IFERROR(_xll.qlIndexFixing(Index1Y,$H3276,TRUE,_xll.ohTrigger(RecalcTrigger,Trigger1Y)),NA())</f>
        <v>2.9490446194275592E-2</v>
      </c>
      <c r="Q3276" s="52">
        <f>IFERROR(_xll.qlIndexFixing(ONIndex1Y,I3276,TRUE,_xll.ohTrigger(RecalcTrigger,Trigger1Y)),NA())</f>
        <v>2.9058485715260929E-2</v>
      </c>
    </row>
    <row r="3277" spans="2:17" x14ac:dyDescent="0.2">
      <c r="B3277" s="46" t="s">
        <v>51</v>
      </c>
      <c r="D3277" s="49">
        <f>_xll.qlCalendarAdvance(LocalCalendar,$D3276,B3277,"f",FALSE)</f>
        <v>62305</v>
      </c>
      <c r="E3277" s="49">
        <f>_xll.qlInterestRateIndexValueDate(IndexON,D3277)</f>
        <v>62305</v>
      </c>
      <c r="F3277" s="52">
        <f>IFERROR(_xll.qlIndexFixing(IndexON,D3277,TRUE,_xll.ohTrigger(RecalcTrigger,TriggerON)),NA())</f>
        <v>2.5437614180336965E-2</v>
      </c>
      <c r="H3277" s="49">
        <f>_xll.qlCalendarAdvance(IborCalendar,$H3276,B3277,"f",FALSE)</f>
        <v>62289</v>
      </c>
      <c r="I3277" s="49">
        <f>_xll.qlInterestRateIndexValueDate(Index1M,$H3277)</f>
        <v>62291</v>
      </c>
      <c r="J3277" s="52">
        <f>IFERROR(_xll.qlIndexFixing(Index1M,$H3277,TRUE,_xll.ohTrigger(RecalcTrigger,Trigger1M)),NA())</f>
        <v>2.5921539757792211E-2</v>
      </c>
      <c r="K3277" s="52">
        <f>IFERROR(_xll.qlIndexFixing(ONIndex1M,I3277,TRUE,_xll.ohTrigger(RecalcTrigger,Trigger1M)),NA())</f>
        <v>2.5892653271304411E-2</v>
      </c>
      <c r="L3277" s="52">
        <f>IFERROR(_xll.qlIndexFixing(Index3M,H3277,TRUE,_xll.ohTrigger(RecalcTrigger,Trigger3M)),NA())</f>
        <v>2.7125812694657678E-2</v>
      </c>
      <c r="M3277" s="52">
        <f>IFERROR(_xll.qlIndexFixing(ONIndex3M,I3277,TRUE,_xll.ohTrigger(RecalcTrigger,Trigger3M)),NA())</f>
        <v>2.7033239769433948E-2</v>
      </c>
      <c r="N3277" s="52">
        <f>IFERROR(_xll.qlIndexFixing(Index6M,$H3277,TRUE,_xll.ohTrigger(RecalcTrigger,Trigger6M)),NA())</f>
        <v>2.8067397256569739E-2</v>
      </c>
      <c r="O3277" s="52">
        <f>IFERROR(_xll.qlIndexFixing(ONIndex6M,I3277,TRUE,_xll.ohTrigger(RecalcTrigger,Trigger6M)),NA())</f>
        <v>2.7866166174002061E-2</v>
      </c>
      <c r="P3277" s="52">
        <f>IFERROR(_xll.qlIndexFixing(Index1Y,$H3277,TRUE,_xll.ohTrigger(RecalcTrigger,Trigger1Y)),NA())</f>
        <v>2.9490478448920353E-2</v>
      </c>
      <c r="Q3277" s="52">
        <f>IFERROR(_xll.qlIndexFixing(ONIndex1Y,I3277,TRUE,_xll.ohTrigger(RecalcTrigger,Trigger1Y)),NA())</f>
        <v>2.9058520537486032E-2</v>
      </c>
    </row>
    <row r="3278" spans="2:17" x14ac:dyDescent="0.2">
      <c r="B3278" s="46" t="s">
        <v>51</v>
      </c>
      <c r="D3278" s="49">
        <f>_xll.qlCalendarAdvance(LocalCalendar,$D3277,B3278,"f",FALSE)</f>
        <v>62312</v>
      </c>
      <c r="E3278" s="49">
        <f>_xll.qlInterestRateIndexValueDate(IndexON,D3278)</f>
        <v>62312</v>
      </c>
      <c r="F3278" s="52">
        <f>IFERROR(_xll.qlIndexFixing(IndexON,D3278,TRUE,_xll.ohTrigger(RecalcTrigger,TriggerON)),NA())</f>
        <v>2.5437614180336965E-2</v>
      </c>
      <c r="H3278" s="49">
        <f>_xll.qlCalendarAdvance(IborCalendar,$H3277,B3278,"f",FALSE)</f>
        <v>62296</v>
      </c>
      <c r="I3278" s="49">
        <f>_xll.qlInterestRateIndexValueDate(Index1M,$H3278)</f>
        <v>62298</v>
      </c>
      <c r="J3278" s="52">
        <f>IFERROR(_xll.qlIndexFixing(Index1M,$H3278,TRUE,_xll.ohTrigger(RecalcTrigger,Trigger1M)),NA())</f>
        <v>2.5922472295080663E-2</v>
      </c>
      <c r="K3278" s="52">
        <f>IFERROR(_xll.qlIndexFixing(ONIndex1M,I3278,TRUE,_xll.ohTrigger(RecalcTrigger,Trigger1M)),NA())</f>
        <v>2.5892653271224475E-2</v>
      </c>
      <c r="L3278" s="52">
        <f>IFERROR(_xll.qlIndexFixing(Index3M,H3278,TRUE,_xll.ohTrigger(RecalcTrigger,Trigger3M)),NA())</f>
        <v>2.7125812694657678E-2</v>
      </c>
      <c r="M3278" s="52">
        <f>IFERROR(_xll.qlIndexFixing(ONIndex3M,I3278,TRUE,_xll.ohTrigger(RecalcTrigger,Trigger3M)),NA())</f>
        <v>2.7033239769433948E-2</v>
      </c>
      <c r="N3278" s="52">
        <f>IFERROR(_xll.qlIndexFixing(Index6M,$H3278,TRUE,_xll.ohTrigger(RecalcTrigger,Trigger6M)),NA())</f>
        <v>2.8066285665002827E-2</v>
      </c>
      <c r="O3278" s="52">
        <f>IFERROR(_xll.qlIndexFixing(ONIndex6M,I3278,TRUE,_xll.ohTrigger(RecalcTrigger,Trigger6M)),NA())</f>
        <v>2.7866140735390843E-2</v>
      </c>
      <c r="P3278" s="52">
        <f>IFERROR(_xll.qlIndexFixing(Index1Y,$H3278,TRUE,_xll.ohTrigger(RecalcTrigger,Trigger1Y)),NA())</f>
        <v>2.9490510564878905E-2</v>
      </c>
      <c r="Q3278" s="52">
        <f>IFERROR(_xll.qlIndexFixing(ONIndex1Y,I3278,TRUE,_xll.ohTrigger(RecalcTrigger,Trigger1Y)),NA())</f>
        <v>2.9058555225098814E-2</v>
      </c>
    </row>
    <row r="3279" spans="2:17" x14ac:dyDescent="0.2">
      <c r="B3279" s="46" t="s">
        <v>51</v>
      </c>
      <c r="D3279" s="49">
        <f>_xll.qlCalendarAdvance(LocalCalendar,$D3278,B3279,"f",FALSE)</f>
        <v>62319</v>
      </c>
      <c r="E3279" s="49">
        <f>_xll.qlInterestRateIndexValueDate(IndexON,D3279)</f>
        <v>62319</v>
      </c>
      <c r="F3279" s="52">
        <f>IFERROR(_xll.qlIndexFixing(IndexON,D3279,TRUE,_xll.ohTrigger(RecalcTrigger,TriggerON)),NA())</f>
        <v>2.5437614180416901E-2</v>
      </c>
      <c r="H3279" s="49">
        <f>_xll.qlCalendarAdvance(IborCalendar,$H3278,B3279,"f",FALSE)</f>
        <v>62303</v>
      </c>
      <c r="I3279" s="49">
        <f>_xll.qlInterestRateIndexValueDate(Index1M,$H3279)</f>
        <v>62305</v>
      </c>
      <c r="J3279" s="52">
        <f>IFERROR(_xll.qlIndexFixing(Index1M,$H3279,TRUE,_xll.ohTrigger(RecalcTrigger,Trigger1M)),NA())</f>
        <v>2.5918742414244203E-2</v>
      </c>
      <c r="K3279" s="52">
        <f>IFERROR(_xll.qlIndexFixing(ONIndex1M,I3279,TRUE,_xll.ohTrigger(RecalcTrigger,Trigger1M)),NA())</f>
        <v>2.5892653271304411E-2</v>
      </c>
      <c r="L3279" s="52">
        <f>IFERROR(_xll.qlIndexFixing(Index3M,H3279,TRUE,_xll.ohTrigger(RecalcTrigger,Trigger3M)),NA())</f>
        <v>2.7125812694657678E-2</v>
      </c>
      <c r="M3279" s="52">
        <f>IFERROR(_xll.qlIndexFixing(ONIndex3M,I3279,TRUE,_xll.ohTrigger(RecalcTrigger,Trigger3M)),NA())</f>
        <v>2.703323976959382E-2</v>
      </c>
      <c r="N3279" s="52">
        <f>IFERROR(_xll.qlIndexFixing(Index6M,$H3279,TRUE,_xll.ohTrigger(RecalcTrigger,Trigger6M)),NA())</f>
        <v>2.8063000262090854E-2</v>
      </c>
      <c r="O3279" s="52">
        <f>IFERROR(_xll.qlIndexFixing(ONIndex6M,I3279,TRUE,_xll.ohTrigger(RecalcTrigger,Trigger6M)),NA())</f>
        <v>2.7866115395580593E-2</v>
      </c>
      <c r="P3279" s="52">
        <f>IFERROR(_xll.qlIndexFixing(Index1Y,$H3279,TRUE,_xll.ohTrigger(RecalcTrigger,Trigger1Y)),NA())</f>
        <v>2.9490542542151898E-2</v>
      </c>
      <c r="Q3279" s="52">
        <f>IFERROR(_xll.qlIndexFixing(ONIndex1Y,I3279,TRUE,_xll.ohTrigger(RecalcTrigger,Trigger1Y)),NA())</f>
        <v>2.9058589778019339E-2</v>
      </c>
    </row>
    <row r="3280" spans="2:17" x14ac:dyDescent="0.2">
      <c r="B3280" s="46" t="s">
        <v>51</v>
      </c>
      <c r="D3280" s="49">
        <f>_xll.qlCalendarAdvance(LocalCalendar,$D3279,B3280,"f",FALSE)</f>
        <v>62326</v>
      </c>
      <c r="E3280" s="49">
        <f>_xll.qlInterestRateIndexValueDate(IndexON,D3280)</f>
        <v>62326</v>
      </c>
      <c r="F3280" s="52">
        <f>IFERROR(_xll.qlIndexFixing(IndexON,D3280,TRUE,_xll.ohTrigger(RecalcTrigger,TriggerON)),NA())</f>
        <v>2.5437614180416901E-2</v>
      </c>
      <c r="H3280" s="49">
        <f>_xll.qlCalendarAdvance(IborCalendar,$H3279,B3280,"f",FALSE)</f>
        <v>62310</v>
      </c>
      <c r="I3280" s="49">
        <f>_xll.qlInterestRateIndexValueDate(Index1M,$H3280)</f>
        <v>62312</v>
      </c>
      <c r="J3280" s="52">
        <f>IFERROR(_xll.qlIndexFixing(Index1M,$H3280,TRUE,_xll.ohTrigger(RecalcTrigger,Trigger1M)),NA())</f>
        <v>2.5921539757794709E-2</v>
      </c>
      <c r="K3280" s="52">
        <f>IFERROR(_xll.qlIndexFixing(ONIndex1M,I3280,TRUE,_xll.ohTrigger(RecalcTrigger,Trigger1M)),NA())</f>
        <v>2.5892653271304411E-2</v>
      </c>
      <c r="L3280" s="52">
        <f>IFERROR(_xll.qlIndexFixing(Index3M,H3280,TRUE,_xll.ohTrigger(RecalcTrigger,Trigger3M)),NA())</f>
        <v>2.7125812694657678E-2</v>
      </c>
      <c r="M3280" s="52">
        <f>IFERROR(_xll.qlIndexFixing(ONIndex3M,I3280,TRUE,_xll.ohTrigger(RecalcTrigger,Trigger3M)),NA())</f>
        <v>2.7033239769513884E-2</v>
      </c>
      <c r="N3280" s="52">
        <f>IFERROR(_xll.qlIndexFixing(Index6M,$H3280,TRUE,_xll.ohTrigger(RecalcTrigger,Trigger6M)),NA())</f>
        <v>2.8066237002368478E-2</v>
      </c>
      <c r="O3280" s="52">
        <f>IFERROR(_xll.qlIndexFixing(ONIndex6M,I3280,TRUE,_xll.ohTrigger(RecalcTrigger,Trigger6M)),NA())</f>
        <v>2.7866090154491374E-2</v>
      </c>
      <c r="P3280" s="52">
        <f>IFERROR(_xll.qlIndexFixing(Index1Y,$H3280,TRUE,_xll.ohTrigger(RecalcTrigger,Trigger1Y)),NA())</f>
        <v>2.9490574380738242E-2</v>
      </c>
      <c r="Q3280" s="52">
        <f>IFERROR(_xll.qlIndexFixing(ONIndex1Y,I3280,TRUE,_xll.ohTrigger(RecalcTrigger,Trigger1Y)),NA())</f>
        <v>2.9058624196167671E-2</v>
      </c>
    </row>
    <row r="3281" spans="2:17" x14ac:dyDescent="0.2">
      <c r="B3281" s="46" t="s">
        <v>51</v>
      </c>
      <c r="D3281" s="49">
        <f>_xll.qlCalendarAdvance(LocalCalendar,$D3280,B3281,"f",FALSE)</f>
        <v>62333</v>
      </c>
      <c r="E3281" s="49">
        <f>_xll.qlInterestRateIndexValueDate(IndexON,D3281)</f>
        <v>62333</v>
      </c>
      <c r="F3281" s="52">
        <f>IFERROR(_xll.qlIndexFixing(IndexON,D3281,TRUE,_xll.ohTrigger(RecalcTrigger,TriggerON)),NA())</f>
        <v>2.5437614180257029E-2</v>
      </c>
      <c r="H3281" s="49">
        <f>_xll.qlCalendarAdvance(IborCalendar,$H3280,B3281,"f",FALSE)</f>
        <v>62317</v>
      </c>
      <c r="I3281" s="49">
        <f>_xll.qlInterestRateIndexValueDate(Index1M,$H3281)</f>
        <v>62319</v>
      </c>
      <c r="J3281" s="52">
        <f>IFERROR(_xll.qlIndexFixing(Index1M,$H3281,TRUE,_xll.ohTrigger(RecalcTrigger,Trigger1M)),NA())</f>
        <v>2.5921539757792211E-2</v>
      </c>
      <c r="K3281" s="52">
        <f>IFERROR(_xll.qlIndexFixing(ONIndex1M,I3281,TRUE,_xll.ohTrigger(RecalcTrigger,Trigger1M)),NA())</f>
        <v>2.5892653271224475E-2</v>
      </c>
      <c r="L3281" s="52">
        <f>IFERROR(_xll.qlIndexFixing(Index3M,H3281,TRUE,_xll.ohTrigger(RecalcTrigger,Trigger3M)),NA())</f>
        <v>2.7125812694657678E-2</v>
      </c>
      <c r="M3281" s="52">
        <f>IFERROR(_xll.qlIndexFixing(ONIndex3M,I3281,TRUE,_xll.ohTrigger(RecalcTrigger,Trigger3M)),NA())</f>
        <v>2.7033239769433948E-2</v>
      </c>
      <c r="N3281" s="52">
        <f>IFERROR(_xll.qlIndexFixing(Index6M,$H3281,TRUE,_xll.ohTrigger(RecalcTrigger,Trigger6M)),NA())</f>
        <v>2.8067299952394327E-2</v>
      </c>
      <c r="O3281" s="52">
        <f>IFERROR(_xll.qlIndexFixing(ONIndex6M,I3281,TRUE,_xll.ohTrigger(RecalcTrigger,Trigger6M)),NA())</f>
        <v>2.7866065012043251E-2</v>
      </c>
      <c r="P3281" s="52">
        <f>IFERROR(_xll.qlIndexFixing(Index1Y,$H3281,TRUE,_xll.ohTrigger(RecalcTrigger,Trigger1Y)),NA())</f>
        <v>2.9490606080638589E-2</v>
      </c>
      <c r="Q3281" s="52">
        <f>IFERROR(_xll.qlIndexFixing(ONIndex1Y,I3281,TRUE,_xll.ohTrigger(RecalcTrigger,Trigger1Y)),NA())</f>
        <v>2.9058658479623745E-2</v>
      </c>
    </row>
    <row r="3282" spans="2:17" x14ac:dyDescent="0.2">
      <c r="B3282" s="46" t="s">
        <v>51</v>
      </c>
      <c r="D3282" s="49">
        <f>_xll.qlCalendarAdvance(LocalCalendar,$D3281,B3282,"f",FALSE)</f>
        <v>62340</v>
      </c>
      <c r="E3282" s="49">
        <f>_xll.qlInterestRateIndexValueDate(IndexON,D3282)</f>
        <v>62340</v>
      </c>
      <c r="F3282" s="52">
        <f>IFERROR(_xll.qlIndexFixing(IndexON,D3282,TRUE,_xll.ohTrigger(RecalcTrigger,TriggerON)),NA())</f>
        <v>2.5437614180416901E-2</v>
      </c>
      <c r="H3282" s="49">
        <f>_xll.qlCalendarAdvance(IborCalendar,$H3281,B3282,"f",FALSE)</f>
        <v>62324</v>
      </c>
      <c r="I3282" s="49">
        <f>_xll.qlInterestRateIndexValueDate(Index1M,$H3282)</f>
        <v>62326</v>
      </c>
      <c r="J3282" s="52">
        <f>IFERROR(_xll.qlIndexFixing(Index1M,$H3282,TRUE,_xll.ohTrigger(RecalcTrigger,Trigger1M)),NA())</f>
        <v>2.5921539757792211E-2</v>
      </c>
      <c r="K3282" s="52">
        <f>IFERROR(_xll.qlIndexFixing(ONIndex1M,I3282,TRUE,_xll.ohTrigger(RecalcTrigger,Trigger1M)),NA())</f>
        <v>2.5892653271304411E-2</v>
      </c>
      <c r="L3282" s="52">
        <f>IFERROR(_xll.qlIndexFixing(Index3M,H3282,TRUE,_xll.ohTrigger(RecalcTrigger,Trigger3M)),NA())</f>
        <v>2.7125812694657678E-2</v>
      </c>
      <c r="M3282" s="52">
        <f>IFERROR(_xll.qlIndexFixing(ONIndex3M,I3282,TRUE,_xll.ohTrigger(RecalcTrigger,Trigger3M)),NA())</f>
        <v>2.7033239769513884E-2</v>
      </c>
      <c r="N3282" s="52">
        <f>IFERROR(_xll.qlIndexFixing(Index6M,$H3282,TRUE,_xll.ohTrigger(RecalcTrigger,Trigger6M)),NA())</f>
        <v>2.8066188740486244E-2</v>
      </c>
      <c r="O3282" s="52">
        <f>IFERROR(_xll.qlIndexFixing(ONIndex6M,I3282,TRUE,_xll.ohTrigger(RecalcTrigger,Trigger6M)),NA())</f>
        <v>2.7866039968476031E-2</v>
      </c>
      <c r="P3282" s="52">
        <f>IFERROR(_xll.qlIndexFixing(Index1Y,$H3282,TRUE,_xll.ohTrigger(RecalcTrigger,Trigger1Y)),NA())</f>
        <v>2.9490637641852942E-2</v>
      </c>
      <c r="Q3282" s="52">
        <f>IFERROR(_xll.qlIndexFixing(ONIndex1Y,I3282,TRUE,_xll.ohTrigger(RecalcTrigger,Trigger1Y)),NA())</f>
        <v>2.9058692628547433E-2</v>
      </c>
    </row>
    <row r="3283" spans="2:17" x14ac:dyDescent="0.2">
      <c r="B3283" s="46" t="s">
        <v>51</v>
      </c>
      <c r="D3283" s="49">
        <f>_xll.qlCalendarAdvance(LocalCalendar,$D3282,B3283,"f",FALSE)</f>
        <v>62347</v>
      </c>
      <c r="E3283" s="49">
        <f>_xll.qlInterestRateIndexValueDate(IndexON,D3283)</f>
        <v>62347</v>
      </c>
      <c r="F3283" s="52">
        <f>IFERROR(_xll.qlIndexFixing(IndexON,D3283,TRUE,_xll.ohTrigger(RecalcTrigger,TriggerON)),NA())</f>
        <v>2.5437614180416901E-2</v>
      </c>
      <c r="H3283" s="49">
        <f>_xll.qlCalendarAdvance(IborCalendar,$H3282,B3283,"f",FALSE)</f>
        <v>62331</v>
      </c>
      <c r="I3283" s="49">
        <f>_xll.qlInterestRateIndexValueDate(Index1M,$H3283)</f>
        <v>62333</v>
      </c>
      <c r="J3283" s="52">
        <f>IFERROR(_xll.qlIndexFixing(Index1M,$H3283,TRUE,_xll.ohTrigger(RecalcTrigger,Trigger1M)),NA())</f>
        <v>2.5921539757794709E-2</v>
      </c>
      <c r="K3283" s="52">
        <f>IFERROR(_xll.qlIndexFixing(ONIndex1M,I3283,TRUE,_xll.ohTrigger(RecalcTrigger,Trigger1M)),NA())</f>
        <v>2.5892653271304411E-2</v>
      </c>
      <c r="L3283" s="52">
        <f>IFERROR(_xll.qlIndexFixing(Index3M,H3283,TRUE,_xll.ohTrigger(RecalcTrigger,Trigger3M)),NA())</f>
        <v>2.7125812694657678E-2</v>
      </c>
      <c r="M3283" s="52">
        <f>IFERROR(_xll.qlIndexFixing(ONIndex3M,I3283,TRUE,_xll.ohTrigger(RecalcTrigger,Trigger3M)),NA())</f>
        <v>2.703323976959382E-2</v>
      </c>
      <c r="N3283" s="52">
        <f>IFERROR(_xll.qlIndexFixing(Index6M,$H3283,TRUE,_xll.ohTrigger(RecalcTrigger,Trigger6M)),NA())</f>
        <v>2.8062903674880929E-2</v>
      </c>
      <c r="O3283" s="52">
        <f>IFERROR(_xll.qlIndexFixing(ONIndex6M,I3283,TRUE,_xll.ohTrigger(RecalcTrigger,Trigger6M)),NA())</f>
        <v>2.7866015023709778E-2</v>
      </c>
      <c r="P3283" s="52">
        <f>IFERROR(_xll.qlIndexFixing(Index1Y,$H3283,TRUE,_xll.ohTrigger(RecalcTrigger,Trigger1Y)),NA())</f>
        <v>2.9490669064381303E-2</v>
      </c>
      <c r="Q3283" s="52">
        <f>IFERROR(_xll.qlIndexFixing(ONIndex1Y,I3283,TRUE,_xll.ohTrigger(RecalcTrigger,Trigger1Y)),NA())</f>
        <v>2.9058726642778865E-2</v>
      </c>
    </row>
    <row r="3284" spans="2:17" x14ac:dyDescent="0.2">
      <c r="B3284" s="46" t="s">
        <v>51</v>
      </c>
      <c r="D3284" s="49">
        <f>_xll.qlCalendarAdvance(LocalCalendar,$D3283,B3284,"f",FALSE)</f>
        <v>62354</v>
      </c>
      <c r="E3284" s="49">
        <f>_xll.qlInterestRateIndexValueDate(IndexON,D3284)</f>
        <v>62354</v>
      </c>
      <c r="F3284" s="52">
        <f>IFERROR(_xll.qlIndexFixing(IndexON,D3284,TRUE,_xll.ohTrigger(RecalcTrigger,TriggerON)),NA())</f>
        <v>2.5437614180336965E-2</v>
      </c>
      <c r="H3284" s="49">
        <f>_xll.qlCalendarAdvance(IborCalendar,$H3283,B3284,"f",FALSE)</f>
        <v>62338</v>
      </c>
      <c r="I3284" s="49">
        <f>_xll.qlInterestRateIndexValueDate(Index1M,$H3284)</f>
        <v>62340</v>
      </c>
      <c r="J3284" s="52">
        <f>IFERROR(_xll.qlIndexFixing(Index1M,$H3284,TRUE,_xll.ohTrigger(RecalcTrigger,Trigger1M)),NA())</f>
        <v>2.5921539757794709E-2</v>
      </c>
      <c r="K3284" s="52">
        <f>IFERROR(_xll.qlIndexFixing(ONIndex1M,I3284,TRUE,_xll.ohTrigger(RecalcTrigger,Trigger1M)),NA())</f>
        <v>2.5892653271304411E-2</v>
      </c>
      <c r="L3284" s="52">
        <f>IFERROR(_xll.qlIndexFixing(Index3M,H3284,TRUE,_xll.ohTrigger(RecalcTrigger,Trigger3M)),NA())</f>
        <v>2.7124793115561999E-2</v>
      </c>
      <c r="M3284" s="52">
        <f>IFERROR(_xll.qlIndexFixing(ONIndex3M,I3284,TRUE,_xll.ohTrigger(RecalcTrigger,Trigger3M)),NA())</f>
        <v>2.7033239769513884E-2</v>
      </c>
      <c r="N3284" s="52">
        <f>IFERROR(_xll.qlIndexFixing(Index6M,$H3284,TRUE,_xll.ohTrigger(RecalcTrigger,Trigger6M)),NA())</f>
        <v>2.8060705994568152E-2</v>
      </c>
      <c r="O3284" s="52">
        <f>IFERROR(_xll.qlIndexFixing(ONIndex6M,I3284,TRUE,_xll.ohTrigger(RecalcTrigger,Trigger6M)),NA())</f>
        <v>2.7865990177744493E-2</v>
      </c>
      <c r="P3284" s="52">
        <f>IFERROR(_xll.qlIndexFixing(Index1Y,$H3284,TRUE,_xll.ohTrigger(RecalcTrigger,Trigger1Y)),NA())</f>
        <v>2.949070034822367E-2</v>
      </c>
      <c r="Q3284" s="52">
        <f>IFERROR(_xll.qlIndexFixing(ONIndex1Y,I3284,TRUE,_xll.ohTrigger(RecalcTrigger,Trigger1Y)),NA())</f>
        <v>2.9058760522318039E-2</v>
      </c>
    </row>
    <row r="3285" spans="2:17" x14ac:dyDescent="0.2">
      <c r="B3285" s="46" t="s">
        <v>51</v>
      </c>
      <c r="D3285" s="49">
        <f>_xll.qlCalendarAdvance(LocalCalendar,$D3284,B3285,"f",FALSE)</f>
        <v>62361</v>
      </c>
      <c r="E3285" s="49">
        <f>_xll.qlInterestRateIndexValueDate(IndexON,D3285)</f>
        <v>62361</v>
      </c>
      <c r="F3285" s="52">
        <f>IFERROR(_xll.qlIndexFixing(IndexON,D3285,TRUE,_xll.ohTrigger(RecalcTrigger,TriggerON)),NA())</f>
        <v>2.5437614180336965E-2</v>
      </c>
      <c r="H3285" s="49">
        <f>_xll.qlCalendarAdvance(IborCalendar,$H3284,B3285,"f",FALSE)</f>
        <v>62345</v>
      </c>
      <c r="I3285" s="49">
        <f>_xll.qlInterestRateIndexValueDate(Index1M,$H3285)</f>
        <v>62347</v>
      </c>
      <c r="J3285" s="52">
        <f>IFERROR(_xll.qlIndexFixing(Index1M,$H3285,TRUE,_xll.ohTrigger(RecalcTrigger,Trigger1M)),NA())</f>
        <v>2.5922472295080663E-2</v>
      </c>
      <c r="K3285" s="52">
        <f>IFERROR(_xll.qlIndexFixing(ONIndex1M,I3285,TRUE,_xll.ohTrigger(RecalcTrigger,Trigger1M)),NA())</f>
        <v>2.5892653271224475E-2</v>
      </c>
      <c r="L3285" s="52">
        <f>IFERROR(_xll.qlIndexFixing(Index3M,H3285,TRUE,_xll.ohTrigger(RecalcTrigger,Trigger3M)),NA())</f>
        <v>2.7124793115561121E-2</v>
      </c>
      <c r="M3285" s="52">
        <f>IFERROR(_xll.qlIndexFixing(ONIndex3M,I3285,TRUE,_xll.ohTrigger(RecalcTrigger,Trigger3M)),NA())</f>
        <v>2.7033239769513884E-2</v>
      </c>
      <c r="N3285" s="52">
        <f>IFERROR(_xll.qlIndexFixing(Index6M,$H3285,TRUE,_xll.ohTrigger(RecalcTrigger,Trigger6M)),NA())</f>
        <v>2.8060682187718178E-2</v>
      </c>
      <c r="O3285" s="52">
        <f>IFERROR(_xll.qlIndexFixing(ONIndex6M,I3285,TRUE,_xll.ohTrigger(RecalcTrigger,Trigger6M)),NA())</f>
        <v>2.7865965430340367E-2</v>
      </c>
      <c r="P3285" s="52">
        <f>IFERROR(_xll.qlIndexFixing(Index1Y,$H3285,TRUE,_xll.ohTrigger(RecalcTrigger,Trigger1Y)),NA())</f>
        <v>2.9490731493379385E-2</v>
      </c>
      <c r="Q3285" s="52">
        <f>IFERROR(_xll.qlIndexFixing(ONIndex1Y,I3285,TRUE,_xll.ohTrigger(RecalcTrigger,Trigger1Y)),NA())</f>
        <v>2.905879426708502E-2</v>
      </c>
    </row>
    <row r="3286" spans="2:17" x14ac:dyDescent="0.2">
      <c r="B3286" s="46" t="s">
        <v>51</v>
      </c>
      <c r="D3286" s="49">
        <f>_xll.qlCalendarAdvance(LocalCalendar,$D3285,B3286,"f",FALSE)</f>
        <v>62368</v>
      </c>
      <c r="E3286" s="49">
        <f>_xll.qlInterestRateIndexValueDate(IndexON,D3286)</f>
        <v>62368</v>
      </c>
      <c r="F3286" s="52">
        <f>IFERROR(_xll.qlIndexFixing(IndexON,D3286,TRUE,_xll.ohTrigger(RecalcTrigger,TriggerON)),NA())</f>
        <v>2.5437614180416901E-2</v>
      </c>
      <c r="H3286" s="49">
        <f>_xll.qlCalendarAdvance(IborCalendar,$H3285,B3286,"f",FALSE)</f>
        <v>62352</v>
      </c>
      <c r="I3286" s="49">
        <f>_xll.qlInterestRateIndexValueDate(Index1M,$H3286)</f>
        <v>62354</v>
      </c>
      <c r="J3286" s="52">
        <f>IFERROR(_xll.qlIndexFixing(Index1M,$H3286,TRUE,_xll.ohTrigger(RecalcTrigger,Trigger1M)),NA())</f>
        <v>2.5921539757794709E-2</v>
      </c>
      <c r="K3286" s="52">
        <f>IFERROR(_xll.qlIndexFixing(ONIndex1M,I3286,TRUE,_xll.ohTrigger(RecalcTrigger,Trigger1M)),NA())</f>
        <v>2.5892653271304411E-2</v>
      </c>
      <c r="L3286" s="52">
        <f>IFERROR(_xll.qlIndexFixing(Index3M,H3286,TRUE,_xll.ohTrigger(RecalcTrigger,Trigger3M)),NA())</f>
        <v>2.7124793115560243E-2</v>
      </c>
      <c r="M3286" s="52">
        <f>IFERROR(_xll.qlIndexFixing(ONIndex3M,I3286,TRUE,_xll.ohTrigger(RecalcTrigger,Trigger3M)),NA())</f>
        <v>2.7033239769513884E-2</v>
      </c>
      <c r="N3286" s="52">
        <f>IFERROR(_xll.qlIndexFixing(Index6M,$H3286,TRUE,_xll.ohTrigger(RecalcTrigger,Trigger6M)),NA())</f>
        <v>2.806065848101837E-2</v>
      </c>
      <c r="O3286" s="52">
        <f>IFERROR(_xll.qlIndexFixing(ONIndex6M,I3286,TRUE,_xll.ohTrigger(RecalcTrigger,Trigger6M)),NA())</f>
        <v>2.7865940781897081E-2</v>
      </c>
      <c r="P3286" s="52">
        <f>IFERROR(_xll.qlIndexFixing(Index1Y,$H3286,TRUE,_xll.ohTrigger(RecalcTrigger,Trigger1Y)),NA())</f>
        <v>2.9490762499849103E-2</v>
      </c>
      <c r="Q3286" s="52">
        <f>IFERROR(_xll.qlIndexFixing(ONIndex1Y,I3286,TRUE,_xll.ohTrigger(RecalcTrigger,Trigger1Y)),NA())</f>
        <v>2.9058827877319615E-2</v>
      </c>
    </row>
    <row r="3287" spans="2:17" x14ac:dyDescent="0.2">
      <c r="B3287" s="46" t="s">
        <v>51</v>
      </c>
      <c r="D3287" s="49">
        <f>_xll.qlCalendarAdvance(LocalCalendar,$D3286,B3287,"f",FALSE)</f>
        <v>62375</v>
      </c>
      <c r="E3287" s="49">
        <f>_xll.qlInterestRateIndexValueDate(IndexON,D3287)</f>
        <v>62375</v>
      </c>
      <c r="F3287" s="52">
        <f>IFERROR(_xll.qlIndexFixing(IndexON,D3287,TRUE,_xll.ohTrigger(RecalcTrigger,TriggerON)),NA())</f>
        <v>2.5437614180416901E-2</v>
      </c>
      <c r="H3287" s="49">
        <f>_xll.qlCalendarAdvance(IborCalendar,$H3286,B3287,"f",FALSE)</f>
        <v>62359</v>
      </c>
      <c r="I3287" s="49">
        <f>_xll.qlInterestRateIndexValueDate(Index1M,$H3287)</f>
        <v>62361</v>
      </c>
      <c r="J3287" s="52">
        <f>IFERROR(_xll.qlIndexFixing(Index1M,$H3287,TRUE,_xll.ohTrigger(RecalcTrigger,Trigger1M)),NA())</f>
        <v>2.5921539757794709E-2</v>
      </c>
      <c r="K3287" s="52">
        <f>IFERROR(_xll.qlIndexFixing(ONIndex1M,I3287,TRUE,_xll.ohTrigger(RecalcTrigger,Trigger1M)),NA())</f>
        <v>2.5892653271304411E-2</v>
      </c>
      <c r="L3287" s="52">
        <f>IFERROR(_xll.qlIndexFixing(Index3M,H3287,TRUE,_xll.ohTrigger(RecalcTrigger,Trigger3M)),NA())</f>
        <v>2.7128871738383215E-2</v>
      </c>
      <c r="M3287" s="52">
        <f>IFERROR(_xll.qlIndexFixing(ONIndex3M,I3287,TRUE,_xll.ohTrigger(RecalcTrigger,Trigger3M)),NA())</f>
        <v>2.7033239769513884E-2</v>
      </c>
      <c r="N3287" s="52">
        <f>IFERROR(_xll.qlIndexFixing(Index6M,$H3287,TRUE,_xll.ohTrigger(RecalcTrigger,Trigger6M)),NA())</f>
        <v>2.8060634874468728E-2</v>
      </c>
      <c r="O3287" s="52">
        <f>IFERROR(_xll.qlIndexFixing(ONIndex6M,I3287,TRUE,_xll.ohTrigger(RecalcTrigger,Trigger6M)),NA())</f>
        <v>2.7865916232174825E-2</v>
      </c>
      <c r="P3287" s="52">
        <f>IFERROR(_xll.qlIndexFixing(Index1Y,$H3287,TRUE,_xll.ohTrigger(RecalcTrigger,Trigger1Y)),NA())</f>
        <v>2.949079336763305E-2</v>
      </c>
      <c r="Q3287" s="52">
        <f>IFERROR(_xll.qlIndexFixing(ONIndex1Y,I3287,TRUE,_xll.ohTrigger(RecalcTrigger,Trigger1Y)),NA())</f>
        <v>2.9058861352861953E-2</v>
      </c>
    </row>
    <row r="3288" spans="2:17" x14ac:dyDescent="0.2">
      <c r="B3288" s="46" t="s">
        <v>51</v>
      </c>
      <c r="D3288" s="49">
        <f>_xll.qlCalendarAdvance(LocalCalendar,$D3287,B3288,"f",FALSE)</f>
        <v>62382</v>
      </c>
      <c r="E3288" s="49">
        <f>_xll.qlInterestRateIndexValueDate(IndexON,D3288)</f>
        <v>62382</v>
      </c>
      <c r="F3288" s="52">
        <f>IFERROR(_xll.qlIndexFixing(IndexON,D3288,TRUE,_xll.ohTrigger(RecalcTrigger,TriggerON)),NA())</f>
        <v>2.5437614180336965E-2</v>
      </c>
      <c r="H3288" s="49">
        <f>_xll.qlCalendarAdvance(IborCalendar,$H3287,B3288,"f",FALSE)</f>
        <v>62366</v>
      </c>
      <c r="I3288" s="49">
        <f>_xll.qlInterestRateIndexValueDate(Index1M,$H3288)</f>
        <v>62368</v>
      </c>
      <c r="J3288" s="52">
        <f>IFERROR(_xll.qlIndexFixing(Index1M,$H3288,TRUE,_xll.ohTrigger(RecalcTrigger,Trigger1M)),NA())</f>
        <v>2.5921539757789713E-2</v>
      </c>
      <c r="K3288" s="52">
        <f>IFERROR(_xll.qlIndexFixing(ONIndex1M,I3288,TRUE,_xll.ohTrigger(RecalcTrigger,Trigger1M)),NA())</f>
        <v>2.5892653271224475E-2</v>
      </c>
      <c r="L3288" s="52">
        <f>IFERROR(_xll.qlIndexFixing(Index3M,H3288,TRUE,_xll.ohTrigger(RecalcTrigger,Trigger3M)),NA())</f>
        <v>2.7125812694657678E-2</v>
      </c>
      <c r="M3288" s="52">
        <f>IFERROR(_xll.qlIndexFixing(ONIndex3M,I3288,TRUE,_xll.ohTrigger(RecalcTrigger,Trigger3M)),NA())</f>
        <v>2.7033239769433948E-2</v>
      </c>
      <c r="N3288" s="52">
        <f>IFERROR(_xll.qlIndexFixing(Index6M,$H3288,TRUE,_xll.ohTrigger(RecalcTrigger,Trigger6M)),NA())</f>
        <v>2.8061698252990867E-2</v>
      </c>
      <c r="O3288" s="52">
        <f>IFERROR(_xll.qlIndexFixing(ONIndex6M,I3288,TRUE,_xll.ohTrigger(RecalcTrigger,Trigger6M)),NA())</f>
        <v>2.7865891781093666E-2</v>
      </c>
      <c r="P3288" s="52">
        <f>IFERROR(_xll.qlIndexFixing(Index1Y,$H3288,TRUE,_xll.ohTrigger(RecalcTrigger,Trigger1Y)),NA())</f>
        <v>2.9490824096731E-2</v>
      </c>
      <c r="Q3288" s="52">
        <f>IFERROR(_xll.qlIndexFixing(ONIndex1Y,I3288,TRUE,_xll.ohTrigger(RecalcTrigger,Trigger1Y)),NA())</f>
        <v>2.9058894693632098E-2</v>
      </c>
    </row>
    <row r="3289" spans="2:17" x14ac:dyDescent="0.2">
      <c r="B3289" s="46" t="s">
        <v>51</v>
      </c>
      <c r="D3289" s="49">
        <f>_xll.qlCalendarAdvance(LocalCalendar,$D3288,B3289,"f",FALSE)</f>
        <v>62389</v>
      </c>
      <c r="E3289" s="49">
        <f>_xll.qlInterestRateIndexValueDate(IndexON,D3289)</f>
        <v>62389</v>
      </c>
      <c r="F3289" s="52">
        <f>IFERROR(_xll.qlIndexFixing(IndexON,D3289,TRUE,_xll.ohTrigger(RecalcTrigger,TriggerON)),NA())</f>
        <v>2.5437614180416901E-2</v>
      </c>
      <c r="H3289" s="49">
        <f>_xll.qlCalendarAdvance(IborCalendar,$H3288,B3289,"f",FALSE)</f>
        <v>62373</v>
      </c>
      <c r="I3289" s="49">
        <f>_xll.qlInterestRateIndexValueDate(Index1M,$H3289)</f>
        <v>62375</v>
      </c>
      <c r="J3289" s="52">
        <f>IFERROR(_xll.qlIndexFixing(Index1M,$H3289,TRUE,_xll.ohTrigger(RecalcTrigger,Trigger1M)),NA())</f>
        <v>2.5921539757792211E-2</v>
      </c>
      <c r="K3289" s="52">
        <f>IFERROR(_xll.qlIndexFixing(ONIndex1M,I3289,TRUE,_xll.ohTrigger(RecalcTrigger,Trigger1M)),NA())</f>
        <v>2.5892653271224475E-2</v>
      </c>
      <c r="L3289" s="52">
        <f>IFERROR(_xll.qlIndexFixing(Index3M,H3289,TRUE,_xll.ohTrigger(RecalcTrigger,Trigger3M)),NA())</f>
        <v>2.7125812694657678E-2</v>
      </c>
      <c r="M3289" s="52">
        <f>IFERROR(_xll.qlIndexFixing(ONIndex3M,I3289,TRUE,_xll.ohTrigger(RecalcTrigger,Trigger3M)),NA())</f>
        <v>2.7033239769513884E-2</v>
      </c>
      <c r="N3289" s="52">
        <f>IFERROR(_xll.qlIndexFixing(Index6M,$H3289,TRUE,_xll.ohTrigger(RecalcTrigger,Trigger6M)),NA())</f>
        <v>2.8061674852080647E-2</v>
      </c>
      <c r="O3289" s="52">
        <f>IFERROR(_xll.qlIndexFixing(ONIndex6M,I3289,TRUE,_xll.ohTrigger(RecalcTrigger,Trigger6M)),NA())</f>
        <v>2.7865867428813473E-2</v>
      </c>
      <c r="P3289" s="52">
        <f>IFERROR(_xll.qlIndexFixing(Index1Y,$H3289,TRUE,_xll.ohTrigger(RecalcTrigger,Trigger1Y)),NA())</f>
        <v>2.9490854687142302E-2</v>
      </c>
      <c r="Q3289" s="52">
        <f>IFERROR(_xll.qlIndexFixing(ONIndex1Y,I3289,TRUE,_xll.ohTrigger(RecalcTrigger,Trigger1Y)),NA())</f>
        <v>2.9058927899709985E-2</v>
      </c>
    </row>
    <row r="3290" spans="2:17" x14ac:dyDescent="0.2">
      <c r="B3290" s="46" t="s">
        <v>51</v>
      </c>
      <c r="D3290" s="49">
        <f>_xll.qlCalendarAdvance(LocalCalendar,$D3289,B3290,"f",FALSE)</f>
        <v>62396</v>
      </c>
      <c r="E3290" s="49">
        <f>_xll.qlInterestRateIndexValueDate(IndexON,D3290)</f>
        <v>62396</v>
      </c>
      <c r="F3290" s="52">
        <f>IFERROR(_xll.qlIndexFixing(IndexON,D3290,TRUE,_xll.ohTrigger(RecalcTrigger,TriggerON)),NA())</f>
        <v>2.5437614180416901E-2</v>
      </c>
      <c r="H3290" s="49">
        <f>_xll.qlCalendarAdvance(IborCalendar,$H3289,B3290,"f",FALSE)</f>
        <v>62380</v>
      </c>
      <c r="I3290" s="49">
        <f>_xll.qlInterestRateIndexValueDate(Index1M,$H3290)</f>
        <v>62382</v>
      </c>
      <c r="J3290" s="52">
        <f>IFERROR(_xll.qlIndexFixing(Index1M,$H3290,TRUE,_xll.ohTrigger(RecalcTrigger,Trigger1M)),NA())</f>
        <v>2.5921539757792211E-2</v>
      </c>
      <c r="K3290" s="52">
        <f>IFERROR(_xll.qlIndexFixing(ONIndex1M,I3290,TRUE,_xll.ohTrigger(RecalcTrigger,Trigger1M)),NA())</f>
        <v>2.5892653271304411E-2</v>
      </c>
      <c r="L3290" s="52">
        <f>IFERROR(_xll.qlIndexFixing(Index3M,H3290,TRUE,_xll.ohTrigger(RecalcTrigger,Trigger3M)),NA())</f>
        <v>2.7125812694657678E-2</v>
      </c>
      <c r="M3290" s="52">
        <f>IFERROR(_xll.qlIndexFixing(ONIndex3M,I3290,TRUE,_xll.ohTrigger(RecalcTrigger,Trigger3M)),NA())</f>
        <v>2.7033239769513884E-2</v>
      </c>
      <c r="N3290" s="52">
        <f>IFERROR(_xll.qlIndexFixing(Index6M,$H3290,TRUE,_xll.ohTrigger(RecalcTrigger,Trigger6M)),NA())</f>
        <v>2.8061651551328552E-2</v>
      </c>
      <c r="O3290" s="52">
        <f>IFERROR(_xll.qlIndexFixing(ONIndex6M,I3290,TRUE,_xll.ohTrigger(RecalcTrigger,Trigger6M)),NA())</f>
        <v>2.786584317549412E-2</v>
      </c>
      <c r="P3290" s="52">
        <f>IFERROR(_xll.qlIndexFixing(Index1Y,$H3290,TRUE,_xll.ohTrigger(RecalcTrigger,Trigger1Y)),NA())</f>
        <v>2.9490885138867388E-2</v>
      </c>
      <c r="Q3290" s="52">
        <f>IFERROR(_xll.qlIndexFixing(ONIndex1Y,I3290,TRUE,_xll.ohTrigger(RecalcTrigger,Trigger1Y)),NA())</f>
        <v>2.9058960971255487E-2</v>
      </c>
    </row>
    <row r="3291" spans="2:17" x14ac:dyDescent="0.2">
      <c r="B3291" s="46" t="s">
        <v>51</v>
      </c>
      <c r="D3291" s="49">
        <f>_xll.qlCalendarAdvance(LocalCalendar,$D3290,B3291,"f",FALSE)</f>
        <v>62403</v>
      </c>
      <c r="E3291" s="49">
        <f>_xll.qlInterestRateIndexValueDate(IndexON,D3291)</f>
        <v>62403</v>
      </c>
      <c r="F3291" s="52">
        <f>IFERROR(_xll.qlIndexFixing(IndexON,D3291,TRUE,_xll.ohTrigger(RecalcTrigger,TriggerON)),NA())</f>
        <v>2.5437614180336965E-2</v>
      </c>
      <c r="H3291" s="49">
        <f>_xll.qlCalendarAdvance(IborCalendar,$H3290,B3291,"f",FALSE)</f>
        <v>62387</v>
      </c>
      <c r="I3291" s="49">
        <f>_xll.qlInterestRateIndexValueDate(Index1M,$H3291)</f>
        <v>62389</v>
      </c>
      <c r="J3291" s="52">
        <f>IFERROR(_xll.qlIndexFixing(Index1M,$H3291,TRUE,_xll.ohTrigger(RecalcTrigger,Trigger1M)),NA())</f>
        <v>2.5921539757794709E-2</v>
      </c>
      <c r="K3291" s="52">
        <f>IFERROR(_xll.qlIndexFixing(ONIndex1M,I3291,TRUE,_xll.ohTrigger(RecalcTrigger,Trigger1M)),NA())</f>
        <v>2.5892653271304411E-2</v>
      </c>
      <c r="L3291" s="52">
        <f>IFERROR(_xll.qlIndexFixing(Index3M,H3291,TRUE,_xll.ohTrigger(RecalcTrigger,Trigger3M)),NA())</f>
        <v>2.7125812694658545E-2</v>
      </c>
      <c r="M3291" s="52">
        <f>IFERROR(_xll.qlIndexFixing(ONIndex3M,I3291,TRUE,_xll.ohTrigger(RecalcTrigger,Trigger3M)),NA())</f>
        <v>2.7033239769513884E-2</v>
      </c>
      <c r="N3291" s="52">
        <f>IFERROR(_xll.qlIndexFixing(Index6M,$H3291,TRUE,_xll.ohTrigger(RecalcTrigger,Trigger6M)),NA())</f>
        <v>2.806162835073326E-2</v>
      </c>
      <c r="O3291" s="52">
        <f>IFERROR(_xll.qlIndexFixing(ONIndex6M,I3291,TRUE,_xll.ohTrigger(RecalcTrigger,Trigger6M)),NA())</f>
        <v>2.7865819020815863E-2</v>
      </c>
      <c r="P3291" s="52">
        <f>IFERROR(_xll.qlIndexFixing(Index1Y,$H3291,TRUE,_xll.ohTrigger(RecalcTrigger,Trigger1Y)),NA())</f>
        <v>2.949091545190648E-2</v>
      </c>
      <c r="Q3291" s="52">
        <f>IFERROR(_xll.qlIndexFixing(ONIndex1Y,I3291,TRUE,_xll.ohTrigger(RecalcTrigger,Trigger1Y)),NA())</f>
        <v>2.9058993908108732E-2</v>
      </c>
    </row>
    <row r="3292" spans="2:17" x14ac:dyDescent="0.2">
      <c r="B3292" s="46" t="s">
        <v>51</v>
      </c>
      <c r="D3292" s="49">
        <f>_xll.qlCalendarAdvance(LocalCalendar,$D3291,B3292,"f",FALSE)</f>
        <v>62410</v>
      </c>
      <c r="E3292" s="49">
        <f>_xll.qlInterestRateIndexValueDate(IndexON,D3292)</f>
        <v>62410</v>
      </c>
      <c r="F3292" s="52">
        <f>IFERROR(_xll.qlIndexFixing(IndexON,D3292,TRUE,_xll.ohTrigger(RecalcTrigger,TriggerON)),NA())</f>
        <v>2.5437614180257029E-2</v>
      </c>
      <c r="H3292" s="49">
        <f>_xll.qlCalendarAdvance(IborCalendar,$H3291,B3292,"f",FALSE)</f>
        <v>62394</v>
      </c>
      <c r="I3292" s="49">
        <f>_xll.qlInterestRateIndexValueDate(Index1M,$H3292)</f>
        <v>62396</v>
      </c>
      <c r="J3292" s="52">
        <f>IFERROR(_xll.qlIndexFixing(Index1M,$H3292,TRUE,_xll.ohTrigger(RecalcTrigger,Trigger1M)),NA())</f>
        <v>2.5918742414244203E-2</v>
      </c>
      <c r="K3292" s="52">
        <f>IFERROR(_xll.qlIndexFixing(ONIndex1M,I3292,TRUE,_xll.ohTrigger(RecalcTrigger,Trigger1M)),NA())</f>
        <v>2.5892653271224475E-2</v>
      </c>
      <c r="L3292" s="52">
        <f>IFERROR(_xll.qlIndexFixing(Index3M,H3292,TRUE,_xll.ohTrigger(RecalcTrigger,Trigger3M)),NA())</f>
        <v>2.7125812694657678E-2</v>
      </c>
      <c r="M3292" s="52">
        <f>IFERROR(_xll.qlIndexFixing(ONIndex3M,I3292,TRUE,_xll.ohTrigger(RecalcTrigger,Trigger3M)),NA())</f>
        <v>2.7033239769433948E-2</v>
      </c>
      <c r="N3292" s="52">
        <f>IFERROR(_xll.qlIndexFixing(Index6M,$H3292,TRUE,_xll.ohTrigger(RecalcTrigger,Trigger6M)),NA())</f>
        <v>2.8061605250294334E-2</v>
      </c>
      <c r="O3292" s="52">
        <f>IFERROR(_xll.qlIndexFixing(ONIndex6M,I3292,TRUE,_xll.ohTrigger(RecalcTrigger,Trigger6M)),NA())</f>
        <v>2.7865794964778701E-2</v>
      </c>
      <c r="P3292" s="52">
        <f>IFERROR(_xll.qlIndexFixing(Index1Y,$H3292,TRUE,_xll.ohTrigger(RecalcTrigger,Trigger1Y)),NA())</f>
        <v>2.9490945626259139E-2</v>
      </c>
      <c r="Q3292" s="52">
        <f>IFERROR(_xll.qlIndexFixing(ONIndex1Y,I3292,TRUE,_xll.ohTrigger(RecalcTrigger,Trigger1Y)),NA())</f>
        <v>2.9059026710189784E-2</v>
      </c>
    </row>
    <row r="3293" spans="2:17" x14ac:dyDescent="0.2">
      <c r="B3293" s="46" t="s">
        <v>51</v>
      </c>
      <c r="D3293" s="49">
        <f>_xll.qlCalendarAdvance(LocalCalendar,$D3292,B3293,"f",FALSE)</f>
        <v>62417</v>
      </c>
      <c r="E3293" s="49">
        <f>_xll.qlInterestRateIndexValueDate(IndexON,D3293)</f>
        <v>62417</v>
      </c>
      <c r="F3293" s="52">
        <f>IFERROR(_xll.qlIndexFixing(IndexON,D3293,TRUE,_xll.ohTrigger(RecalcTrigger,TriggerON)),NA())</f>
        <v>2.5437614180416901E-2</v>
      </c>
      <c r="H3293" s="49">
        <f>_xll.qlCalendarAdvance(IborCalendar,$H3292,B3293,"f",FALSE)</f>
        <v>62401</v>
      </c>
      <c r="I3293" s="49">
        <f>_xll.qlInterestRateIndexValueDate(Index1M,$H3293)</f>
        <v>62403</v>
      </c>
      <c r="J3293" s="52">
        <f>IFERROR(_xll.qlIndexFixing(Index1M,$H3293,TRUE,_xll.ohTrigger(RecalcTrigger,Trigger1M)),NA())</f>
        <v>2.5921539757794709E-2</v>
      </c>
      <c r="K3293" s="52">
        <f>IFERROR(_xll.qlIndexFixing(ONIndex1M,I3293,TRUE,_xll.ohTrigger(RecalcTrigger,Trigger1M)),NA())</f>
        <v>2.5892653271304411E-2</v>
      </c>
      <c r="L3293" s="52">
        <f>IFERROR(_xll.qlIndexFixing(Index3M,H3293,TRUE,_xll.ohTrigger(RecalcTrigger,Trigger3M)),NA())</f>
        <v>2.7125812694657678E-2</v>
      </c>
      <c r="M3293" s="52">
        <f>IFERROR(_xll.qlIndexFixing(ONIndex3M,I3293,TRUE,_xll.ohTrigger(RecalcTrigger,Trigger3M)),NA())</f>
        <v>2.7033239769513884E-2</v>
      </c>
      <c r="N3293" s="52">
        <f>IFERROR(_xll.qlIndexFixing(Index6M,$H3293,TRUE,_xll.ohTrigger(RecalcTrigger,Trigger6M)),NA())</f>
        <v>2.8060495338299591E-2</v>
      </c>
      <c r="O3293" s="52">
        <f>IFERROR(_xll.qlIndexFixing(ONIndex6M,I3293,TRUE,_xll.ohTrigger(RecalcTrigger,Trigger6M)),NA())</f>
        <v>2.7865771007622442E-2</v>
      </c>
      <c r="P3293" s="52">
        <f>IFERROR(_xll.qlIndexFixing(Index1Y,$H3293,TRUE,_xll.ohTrigger(RecalcTrigger,Trigger1Y)),NA())</f>
        <v>2.9490975661926027E-2</v>
      </c>
      <c r="Q3293" s="52">
        <f>IFERROR(_xll.qlIndexFixing(ONIndex1Y,I3293,TRUE,_xll.ohTrigger(RecalcTrigger,Trigger1Y)),NA())</f>
        <v>2.905905937773845E-2</v>
      </c>
    </row>
    <row r="3294" spans="2:17" x14ac:dyDescent="0.2">
      <c r="B3294" s="46" t="s">
        <v>51</v>
      </c>
      <c r="D3294" s="49">
        <f>_xll.qlCalendarAdvance(LocalCalendar,$D3293,B3294,"f",FALSE)</f>
        <v>62425</v>
      </c>
      <c r="E3294" s="49">
        <f>_xll.qlInterestRateIndexValueDate(IndexON,D3294)</f>
        <v>62425</v>
      </c>
      <c r="F3294" s="52">
        <f>IFERROR(_xll.qlIndexFixing(IndexON,D3294,TRUE,_xll.ohTrigger(RecalcTrigger,TriggerON)),NA())</f>
        <v>2.5439411645500343E-2</v>
      </c>
      <c r="H3294" s="49">
        <f>_xll.qlCalendarAdvance(IborCalendar,$H3293,B3294,"f",FALSE)</f>
        <v>62408</v>
      </c>
      <c r="I3294" s="49">
        <f>_xll.qlInterestRateIndexValueDate(Index1M,$H3294)</f>
        <v>62410</v>
      </c>
      <c r="J3294" s="52">
        <f>IFERROR(_xll.qlIndexFixing(Index1M,$H3294,TRUE,_xll.ohTrigger(RecalcTrigger,Trigger1M)),NA())</f>
        <v>2.5921539757794709E-2</v>
      </c>
      <c r="K3294" s="52">
        <f>IFERROR(_xll.qlIndexFixing(ONIndex1M,I3294,TRUE,_xll.ohTrigger(RecalcTrigger,Trigger1M)),NA())</f>
        <v>2.5892653271304411E-2</v>
      </c>
      <c r="L3294" s="52">
        <f>IFERROR(_xll.qlIndexFixing(Index3M,H3294,TRUE,_xll.ohTrigger(RecalcTrigger,Trigger3M)),NA())</f>
        <v>2.7125812694657678E-2</v>
      </c>
      <c r="M3294" s="52">
        <f>IFERROR(_xll.qlIndexFixing(ONIndex3M,I3294,TRUE,_xll.ohTrigger(RecalcTrigger,Trigger3M)),NA())</f>
        <v>2.703323976959382E-2</v>
      </c>
      <c r="N3294" s="52">
        <f>IFERROR(_xll.qlIndexFixing(Index6M,$H3294,TRUE,_xll.ohTrigger(RecalcTrigger,Trigger6M)),NA())</f>
        <v>2.8060472432794029E-2</v>
      </c>
      <c r="O3294" s="52">
        <f>IFERROR(_xll.qlIndexFixing(ONIndex6M,I3294,TRUE,_xll.ohTrigger(RecalcTrigger,Trigger6M)),NA())</f>
        <v>2.786574714926715E-2</v>
      </c>
      <c r="P3294" s="52">
        <f>IFERROR(_xll.qlIndexFixing(Index1Y,$H3294,TRUE,_xll.ohTrigger(RecalcTrigger,Trigger1Y)),NA())</f>
        <v>2.949100555890604E-2</v>
      </c>
      <c r="Q3294" s="52">
        <f>IFERROR(_xll.qlIndexFixing(ONIndex1Y,I3294,TRUE,_xll.ohTrigger(RecalcTrigger,Trigger1Y)),NA())</f>
        <v>2.9059091910514923E-2</v>
      </c>
    </row>
    <row r="3295" spans="2:17" x14ac:dyDescent="0.2">
      <c r="B3295" s="46" t="s">
        <v>51</v>
      </c>
      <c r="D3295" s="49">
        <f>_xll.qlCalendarAdvance(LocalCalendar,$D3294,B3295,"f",FALSE)</f>
        <v>62432</v>
      </c>
      <c r="E3295" s="49">
        <f>_xll.qlInterestRateIndexValueDate(IndexON,D3295)</f>
        <v>62432</v>
      </c>
      <c r="F3295" s="52">
        <f>IFERROR(_xll.qlIndexFixing(IndexON,D3295,TRUE,_xll.ohTrigger(RecalcTrigger,TriggerON)),NA())</f>
        <v>2.5439411645526988E-2</v>
      </c>
      <c r="H3295" s="49">
        <f>_xll.qlCalendarAdvance(IborCalendar,$H3294,B3295,"f",FALSE)</f>
        <v>62415</v>
      </c>
      <c r="I3295" s="49">
        <f>_xll.qlInterestRateIndexValueDate(Index1M,$H3295)</f>
        <v>62417</v>
      </c>
      <c r="J3295" s="52">
        <f>IFERROR(_xll.qlIndexFixing(Index1M,$H3295,TRUE,_xll.ohTrigger(RecalcTrigger,Trigger1M)),NA())</f>
        <v>2.5921539757789713E-2</v>
      </c>
      <c r="K3295" s="52">
        <f>IFERROR(_xll.qlIndexFixing(ONIndex1M,I3295,TRUE,_xll.ohTrigger(RecalcTrigger,Trigger1M)),NA())</f>
        <v>2.5892653271224475E-2</v>
      </c>
      <c r="L3295" s="52">
        <f>IFERROR(_xll.qlIndexFixing(Index3M,H3295,TRUE,_xll.ohTrigger(RecalcTrigger,Trigger3M)),NA())</f>
        <v>2.7125812694657678E-2</v>
      </c>
      <c r="M3295" s="52">
        <f>IFERROR(_xll.qlIndexFixing(ONIndex3M,I3295,TRUE,_xll.ohTrigger(RecalcTrigger,Trigger3M)),NA())</f>
        <v>2.7033239769433948E-2</v>
      </c>
      <c r="N3295" s="52">
        <f>IFERROR(_xll.qlIndexFixing(Index6M,$H3295,TRUE,_xll.ohTrigger(RecalcTrigger,Trigger6M)),NA())</f>
        <v>2.8060449627437312E-2</v>
      </c>
      <c r="O3295" s="52">
        <f>IFERROR(_xll.qlIndexFixing(ONIndex6M,I3295,TRUE,_xll.ohTrigger(RecalcTrigger,Trigger6M)),NA())</f>
        <v>2.7865723389552954E-2</v>
      </c>
      <c r="P3295" s="52">
        <f>IFERROR(_xll.qlIndexFixing(Index1Y,$H3295,TRUE,_xll.ohTrigger(RecalcTrigger,Trigger1Y)),NA())</f>
        <v>2.9491035317200501E-2</v>
      </c>
      <c r="Q3295" s="52">
        <f>IFERROR(_xll.qlIndexFixing(ONIndex1Y,I3295,TRUE,_xll.ohTrigger(RecalcTrigger,Trigger1Y)),NA())</f>
        <v>2.9059124308519202E-2</v>
      </c>
    </row>
    <row r="3296" spans="2:17" x14ac:dyDescent="0.2">
      <c r="B3296" s="46" t="s">
        <v>51</v>
      </c>
      <c r="D3296" s="49">
        <f>_xll.qlCalendarAdvance(LocalCalendar,$D3295,B3296,"f",FALSE)</f>
        <v>62439</v>
      </c>
      <c r="E3296" s="49">
        <f>_xll.qlInterestRateIndexValueDate(IndexON,D3296)</f>
        <v>62439</v>
      </c>
      <c r="F3296" s="52">
        <f>IFERROR(_xll.qlIndexFixing(IndexON,D3296,TRUE,_xll.ohTrigger(RecalcTrigger,TriggerON)),NA())</f>
        <v>2.5439411645526988E-2</v>
      </c>
      <c r="H3296" s="49">
        <f>_xll.qlCalendarAdvance(IborCalendar,$H3295,B3296,"f",FALSE)</f>
        <v>62422</v>
      </c>
      <c r="I3296" s="49">
        <f>_xll.qlInterestRateIndexValueDate(Index1M,$H3296)</f>
        <v>62425</v>
      </c>
      <c r="J3296" s="52">
        <f>IFERROR(_xll.qlIndexFixing(Index1M,$H3296,TRUE,_xll.ohTrigger(RecalcTrigger,Trigger1M)),NA())</f>
        <v>2.5922472295083085E-2</v>
      </c>
      <c r="K3296" s="52">
        <f>IFERROR(_xll.qlIndexFixing(ONIndex1M,I3296,TRUE,_xll.ohTrigger(RecalcTrigger,Trigger1M)),NA())</f>
        <v>2.5894515620086267E-2</v>
      </c>
      <c r="L3296" s="52">
        <f>IFERROR(_xll.qlIndexFixing(Index3M,H3296,TRUE,_xll.ohTrigger(RecalcTrigger,Trigger3M)),NA())</f>
        <v>2.7124793115561121E-2</v>
      </c>
      <c r="M3296" s="52">
        <f>IFERROR(_xll.qlIndexFixing(ONIndex3M,I3296,TRUE,_xll.ohTrigger(RecalcTrigger,Trigger3M)),NA())</f>
        <v>2.7035269809330131E-2</v>
      </c>
      <c r="N3296" s="52">
        <f>IFERROR(_xll.qlIndexFixing(Index6M,$H3296,TRUE,_xll.ohTrigger(RecalcTrigger,Trigger6M)),NA())</f>
        <v>2.8061510615456347E-2</v>
      </c>
      <c r="O3296" s="52">
        <f>IFERROR(_xll.qlIndexFixing(ONIndex6M,I3296,TRUE,_xll.ohTrigger(RecalcTrigger,Trigger6M)),NA())</f>
        <v>2.7867849978617798E-2</v>
      </c>
      <c r="P3296" s="52">
        <f>IFERROR(_xll.qlIndexFixing(Index1Y,$H3296,TRUE,_xll.ohTrigger(RecalcTrigger,Trigger1Y)),NA())</f>
        <v>2.9493465503471122E-2</v>
      </c>
      <c r="Q3296" s="52">
        <f>IFERROR(_xll.qlIndexFixing(ONIndex1Y,I3296,TRUE,_xll.ohTrigger(RecalcTrigger,Trigger1Y)),NA())</f>
        <v>2.906151148079239E-2</v>
      </c>
    </row>
    <row r="3297" spans="2:17" x14ac:dyDescent="0.2">
      <c r="B3297" s="46" t="s">
        <v>51</v>
      </c>
      <c r="D3297" s="49">
        <f>_xll.qlCalendarAdvance(LocalCalendar,$D3296,B3297,"f",FALSE)</f>
        <v>62446</v>
      </c>
      <c r="E3297" s="49">
        <f>_xll.qlInterestRateIndexValueDate(IndexON,D3297)</f>
        <v>62446</v>
      </c>
      <c r="F3297" s="52">
        <f>IFERROR(_xll.qlIndexFixing(IndexON,D3297,TRUE,_xll.ohTrigger(RecalcTrigger,TriggerON)),NA())</f>
        <v>2.5439411645500343E-2</v>
      </c>
      <c r="H3297" s="49">
        <f>_xll.qlCalendarAdvance(IborCalendar,$H3296,B3297,"f",FALSE)</f>
        <v>62429</v>
      </c>
      <c r="I3297" s="49">
        <f>_xll.qlInterestRateIndexValueDate(Index1M,$H3297)</f>
        <v>62431</v>
      </c>
      <c r="J3297" s="52">
        <f>IFERROR(_xll.qlIndexFixing(Index1M,$H3297,TRUE,_xll.ohTrigger(RecalcTrigger,Trigger1M)),NA())</f>
        <v>2.5921539757794709E-2</v>
      </c>
      <c r="K3297" s="52">
        <f>IFERROR(_xll.qlIndexFixing(ONIndex1M,I3297,TRUE,_xll.ohTrigger(RecalcTrigger,Trigger1M)),NA())</f>
        <v>2.5892653271304411E-2</v>
      </c>
      <c r="L3297" s="52">
        <f>IFERROR(_xll.qlIndexFixing(Index3M,H3297,TRUE,_xll.ohTrigger(RecalcTrigger,Trigger3M)),NA())</f>
        <v>2.7123773587531375E-2</v>
      </c>
      <c r="M3297" s="52">
        <f>IFERROR(_xll.qlIndexFixing(ONIndex3M,I3297,TRUE,_xll.ohTrigger(RecalcTrigger,Trigger3M)),NA())</f>
        <v>2.7033239769433948E-2</v>
      </c>
      <c r="N3297" s="52">
        <f>IFERROR(_xll.qlIndexFixing(Index6M,$H3297,TRUE,_xll.ohTrigger(RecalcTrigger,Trigger6M)),NA())</f>
        <v>2.8061491250456195E-2</v>
      </c>
      <c r="O3297" s="52">
        <f>IFERROR(_xll.qlIndexFixing(ONIndex6M,I3297,TRUE,_xll.ohTrigger(RecalcTrigger,Trigger6M)),NA())</f>
        <v>2.78656761666074E-2</v>
      </c>
      <c r="P3297" s="52">
        <f>IFERROR(_xll.qlIndexFixing(Index1Y,$H3297,TRUE,_xll.ohTrigger(RecalcTrigger,Trigger1Y)),NA())</f>
        <v>2.949109441773012E-2</v>
      </c>
      <c r="Q3297" s="52">
        <f>IFERROR(_xll.qlIndexFixing(ONIndex1Y,I3297,TRUE,_xll.ohTrigger(RecalcTrigger,Trigger1Y)),NA())</f>
        <v>2.9059188700930605E-2</v>
      </c>
    </row>
    <row r="3298" spans="2:17" x14ac:dyDescent="0.2">
      <c r="B3298" s="46" t="s">
        <v>51</v>
      </c>
      <c r="D3298" s="49">
        <f>_xll.qlCalendarAdvance(LocalCalendar,$D3297,B3298,"f",FALSE)</f>
        <v>62453</v>
      </c>
      <c r="E3298" s="49">
        <f>_xll.qlInterestRateIndexValueDate(IndexON,D3298)</f>
        <v>62453</v>
      </c>
      <c r="F3298" s="52">
        <f>IFERROR(_xll.qlIndexFixing(IndexON,D3298,TRUE,_xll.ohTrigger(RecalcTrigger,TriggerON)),NA())</f>
        <v>2.5439411645526988E-2</v>
      </c>
      <c r="H3298" s="49">
        <f>_xll.qlCalendarAdvance(IborCalendar,$H3297,B3298,"f",FALSE)</f>
        <v>62436</v>
      </c>
      <c r="I3298" s="49">
        <f>_xll.qlInterestRateIndexValueDate(Index1M,$H3298)</f>
        <v>62438</v>
      </c>
      <c r="J3298" s="52">
        <f>IFERROR(_xll.qlIndexFixing(Index1M,$H3298,TRUE,_xll.ohTrigger(RecalcTrigger,Trigger1M)),NA())</f>
        <v>2.5921539757792211E-2</v>
      </c>
      <c r="K3298" s="52">
        <f>IFERROR(_xll.qlIndexFixing(ONIndex1M,I3298,TRUE,_xll.ohTrigger(RecalcTrigger,Trigger1M)),NA())</f>
        <v>2.5892653271304411E-2</v>
      </c>
      <c r="L3298" s="52">
        <f>IFERROR(_xll.qlIndexFixing(Index3M,H3298,TRUE,_xll.ohTrigger(RecalcTrigger,Trigger3M)),NA())</f>
        <v>2.7123773587531375E-2</v>
      </c>
      <c r="M3298" s="52">
        <f>IFERROR(_xll.qlIndexFixing(ONIndex3M,I3298,TRUE,_xll.ohTrigger(RecalcTrigger,Trigger3M)),NA())</f>
        <v>2.7033239769513884E-2</v>
      </c>
      <c r="N3298" s="52">
        <f>IFERROR(_xll.qlIndexFixing(Index6M,$H3298,TRUE,_xll.ohTrigger(RecalcTrigger,Trigger6M)),NA())</f>
        <v>2.8061468750959863E-2</v>
      </c>
      <c r="O3298" s="52">
        <f>IFERROR(_xll.qlIndexFixing(ONIndex6M,I3298,TRUE,_xll.ohTrigger(RecalcTrigger,Trigger6M)),NA())</f>
        <v>2.786565270321617E-2</v>
      </c>
      <c r="P3298" s="52">
        <f>IFERROR(_xll.qlIndexFixing(Index1Y,$H3298,TRUE,_xll.ohTrigger(RecalcTrigger,Trigger1Y)),NA())</f>
        <v>2.9491123759965283E-2</v>
      </c>
      <c r="Q3298" s="52">
        <f>IFERROR(_xll.qlIndexFixing(ONIndex1Y,I3298,TRUE,_xll.ohTrigger(RecalcTrigger,Trigger1Y)),NA())</f>
        <v>2.9059220695017984E-2</v>
      </c>
    </row>
    <row r="3299" spans="2:17" x14ac:dyDescent="0.2">
      <c r="B3299" s="46" t="s">
        <v>51</v>
      </c>
      <c r="D3299" s="49">
        <f>_xll.qlCalendarAdvance(LocalCalendar,$D3298,B3299,"f",FALSE)</f>
        <v>62460</v>
      </c>
      <c r="E3299" s="49">
        <f>_xll.qlInterestRateIndexValueDate(IndexON,D3299)</f>
        <v>62460</v>
      </c>
      <c r="F3299" s="52">
        <f>IFERROR(_xll.qlIndexFixing(IndexON,D3299,TRUE,_xll.ohTrigger(RecalcTrigger,TriggerON)),NA())</f>
        <v>2.5439411645526988E-2</v>
      </c>
      <c r="H3299" s="49">
        <f>_xll.qlCalendarAdvance(IborCalendar,$H3298,B3299,"f",FALSE)</f>
        <v>62443</v>
      </c>
      <c r="I3299" s="49">
        <f>_xll.qlInterestRateIndexValueDate(Index1M,$H3299)</f>
        <v>62445</v>
      </c>
      <c r="J3299" s="52">
        <f>IFERROR(_xll.qlIndexFixing(Index1M,$H3299,TRUE,_xll.ohTrigger(RecalcTrigger,Trigger1M)),NA())</f>
        <v>2.5922472295080663E-2</v>
      </c>
      <c r="K3299" s="52">
        <f>IFERROR(_xll.qlIndexFixing(ONIndex1M,I3299,TRUE,_xll.ohTrigger(RecalcTrigger,Trigger1M)),NA())</f>
        <v>2.5892653271224475E-2</v>
      </c>
      <c r="L3299" s="52">
        <f>IFERROR(_xll.qlIndexFixing(Index3M,H3299,TRUE,_xll.ohTrigger(RecalcTrigger,Trigger3M)),NA())</f>
        <v>2.7123773587531375E-2</v>
      </c>
      <c r="M3299" s="52">
        <f>IFERROR(_xll.qlIndexFixing(ONIndex3M,I3299,TRUE,_xll.ohTrigger(RecalcTrigger,Trigger3M)),NA())</f>
        <v>2.7033239769433948E-2</v>
      </c>
      <c r="N3299" s="52">
        <f>IFERROR(_xll.qlIndexFixing(Index6M,$H3299,TRUE,_xll.ohTrigger(RecalcTrigger,Trigger6M)),NA())</f>
        <v>2.8061446351619897E-2</v>
      </c>
      <c r="O3299" s="52">
        <f>IFERROR(_xll.qlIndexFixing(ONIndex6M,I3299,TRUE,_xll.ohTrigger(RecalcTrigger,Trigger6M)),NA())</f>
        <v>2.7865629338625908E-2</v>
      </c>
      <c r="P3299" s="52">
        <f>IFERROR(_xll.qlIndexFixing(Index1Y,$H3299,TRUE,_xll.ohTrigger(RecalcTrigger,Trigger1Y)),NA())</f>
        <v>2.9491152963514233E-2</v>
      </c>
      <c r="Q3299" s="52">
        <f>IFERROR(_xll.qlIndexFixing(ONIndex1Y,I3299,TRUE,_xll.ohTrigger(RecalcTrigger,Trigger1Y)),NA())</f>
        <v>2.905925255433317E-2</v>
      </c>
    </row>
    <row r="3300" spans="2:17" x14ac:dyDescent="0.2">
      <c r="B3300" s="46" t="s">
        <v>51</v>
      </c>
      <c r="D3300" s="49">
        <f>_xll.qlCalendarAdvance(LocalCalendar,$D3299,B3300,"f",FALSE)</f>
        <v>62467</v>
      </c>
      <c r="E3300" s="49">
        <f>_xll.qlInterestRateIndexValueDate(IndexON,D3300)</f>
        <v>62467</v>
      </c>
      <c r="F3300" s="52">
        <f>IFERROR(_xll.qlIndexFixing(IndexON,D3300,TRUE,_xll.ohTrigger(RecalcTrigger,TriggerON)),NA())</f>
        <v>2.5439411645526988E-2</v>
      </c>
      <c r="H3300" s="49">
        <f>_xll.qlCalendarAdvance(IborCalendar,$H3299,B3300,"f",FALSE)</f>
        <v>62450</v>
      </c>
      <c r="I3300" s="49">
        <f>_xll.qlInterestRateIndexValueDate(Index1M,$H3300)</f>
        <v>62456</v>
      </c>
      <c r="J3300" s="52">
        <f>IFERROR(_xll.qlIndexFixing(Index1M,$H3300,TRUE,_xll.ohTrigger(RecalcTrigger,Trigger1M)),NA())</f>
        <v>2.5920607265224049E-2</v>
      </c>
      <c r="K3300" s="52">
        <f>IFERROR(_xll.qlIndexFixing(ONIndex1M,I3300,TRUE,_xll.ohTrigger(RecalcTrigger,Trigger1M)),NA())</f>
        <v>2.5892653271304411E-2</v>
      </c>
      <c r="L3300" s="52">
        <f>IFERROR(_xll.qlIndexFixing(Index3M,H3300,TRUE,_xll.ohTrigger(RecalcTrigger,Trigger3M)),NA())</f>
        <v>2.7124793115560243E-2</v>
      </c>
      <c r="M3300" s="52">
        <f>IFERROR(_xll.qlIndexFixing(ONIndex3M,I3300,TRUE,_xll.ohTrigger(RecalcTrigger,Trigger3M)),NA())</f>
        <v>2.7033239769513884E-2</v>
      </c>
      <c r="N3300" s="52">
        <f>IFERROR(_xll.qlIndexFixing(Index6M,$H3300,TRUE,_xll.ohTrigger(RecalcTrigger,Trigger6M)),NA())</f>
        <v>2.8061411355016039E-2</v>
      </c>
      <c r="O3300" s="52">
        <f>IFERROR(_xll.qlIndexFixing(ONIndex6M,I3300,TRUE,_xll.ohTrigger(RecalcTrigger,Trigger6M)),NA())</f>
        <v>2.7865592822315932E-2</v>
      </c>
      <c r="P3300" s="52">
        <f>IFERROR(_xll.qlIndexFixing(Index1Y,$H3300,TRUE,_xll.ohTrigger(RecalcTrigger,Trigger1Y)),NA())</f>
        <v>2.9491198574602837E-2</v>
      </c>
      <c r="Q3300" s="52">
        <f>IFERROR(_xll.qlIndexFixing(ONIndex1Y,I3300,TRUE,_xll.ohTrigger(RecalcTrigger,Trigger1Y)),NA())</f>
        <v>2.9059302347302918E-2</v>
      </c>
    </row>
    <row r="3301" spans="2:17" x14ac:dyDescent="0.2">
      <c r="B3301" s="46" t="s">
        <v>51</v>
      </c>
      <c r="D3301" s="49">
        <f>_xll.qlCalendarAdvance(LocalCalendar,$D3300,B3301,"f",FALSE)</f>
        <v>62474</v>
      </c>
      <c r="E3301" s="49">
        <f>_xll.qlInterestRateIndexValueDate(IndexON,D3301)</f>
        <v>62474</v>
      </c>
      <c r="F3301" s="52">
        <f>IFERROR(_xll.qlIndexFixing(IndexON,D3301,TRUE,_xll.ohTrigger(RecalcTrigger,TriggerON)),NA())</f>
        <v>2.544031044159123E-2</v>
      </c>
      <c r="H3301" s="49">
        <f>_xll.qlCalendarAdvance(IborCalendar,$H3300,B3301,"f",FALSE)</f>
        <v>62457</v>
      </c>
      <c r="I3301" s="49">
        <f>_xll.qlInterestRateIndexValueDate(Index1M,$H3301)</f>
        <v>62460</v>
      </c>
      <c r="J3301" s="52">
        <f>IFERROR(_xll.qlIndexFixing(Index1M,$H3301,TRUE,_xll.ohTrigger(RecalcTrigger,Trigger1M)),NA())</f>
        <v>2.5920607265226627E-2</v>
      </c>
      <c r="K3301" s="52">
        <f>IFERROR(_xll.qlIndexFixing(ONIndex1M,I3301,TRUE,_xll.ohTrigger(RecalcTrigger,Trigger1M)),NA())</f>
        <v>2.5894515620086267E-2</v>
      </c>
      <c r="L3301" s="52">
        <f>IFERROR(_xll.qlIndexFixing(Index3M,H3301,TRUE,_xll.ohTrigger(RecalcTrigger,Trigger3M)),NA())</f>
        <v>2.7123773587530486E-2</v>
      </c>
      <c r="M3301" s="52">
        <f>IFERROR(_xll.qlIndexFixing(ONIndex3M,I3301,TRUE,_xll.ohTrigger(RecalcTrigger,Trigger3M)),NA())</f>
        <v>2.7035269809330131E-2</v>
      </c>
      <c r="N3301" s="52">
        <f>IFERROR(_xll.qlIndexFixing(Index6M,$H3301,TRUE,_xll.ohTrigger(RecalcTrigger,Trigger6M)),NA())</f>
        <v>2.8060311734542421E-2</v>
      </c>
      <c r="O3301" s="52">
        <f>IFERROR(_xll.qlIndexFixing(ONIndex6M,I3301,TRUE,_xll.ohTrigger(RecalcTrigger,Trigger6M)),NA())</f>
        <v>2.7867733278661433E-2</v>
      </c>
      <c r="P3301" s="52">
        <f>IFERROR(_xll.qlIndexFixing(Index1Y,$H3301,TRUE,_xll.ohTrigger(RecalcTrigger,Trigger1Y)),NA())</f>
        <v>2.9493611346635151E-2</v>
      </c>
      <c r="Q3301" s="52">
        <f>IFERROR(_xll.qlIndexFixing(ONIndex1Y,I3301,TRUE,_xll.ohTrigger(RecalcTrigger,Trigger1Y)),NA())</f>
        <v>2.9061670611287838E-2</v>
      </c>
    </row>
    <row r="3302" spans="2:17" x14ac:dyDescent="0.2">
      <c r="B3302" s="46" t="s">
        <v>51</v>
      </c>
      <c r="D3302" s="49">
        <f>_xll.qlCalendarAdvance(LocalCalendar,$D3301,B3302,"f",FALSE)</f>
        <v>62481</v>
      </c>
      <c r="E3302" s="49">
        <f>_xll.qlInterestRateIndexValueDate(IndexON,D3302)</f>
        <v>62481</v>
      </c>
      <c r="F3302" s="52">
        <f>IFERROR(_xll.qlIndexFixing(IndexON,D3302,TRUE,_xll.ohTrigger(RecalcTrigger,TriggerON)),NA())</f>
        <v>2.5439411645526988E-2</v>
      </c>
      <c r="H3302" s="49">
        <f>_xll.qlCalendarAdvance(IborCalendar,$H3301,B3302,"f",FALSE)</f>
        <v>62464</v>
      </c>
      <c r="I3302" s="49">
        <f>_xll.qlInterestRateIndexValueDate(Index1M,$H3302)</f>
        <v>62466</v>
      </c>
      <c r="J3302" s="52">
        <f>IFERROR(_xll.qlIndexFixing(Index1M,$H3302,TRUE,_xll.ohTrigger(RecalcTrigger,Trigger1M)),NA())</f>
        <v>2.5921539757794709E-2</v>
      </c>
      <c r="K3302" s="52">
        <f>IFERROR(_xll.qlIndexFixing(ONIndex1M,I3302,TRUE,_xll.ohTrigger(RecalcTrigger,Trigger1M)),NA())</f>
        <v>2.5892653271304411E-2</v>
      </c>
      <c r="L3302" s="52">
        <f>IFERROR(_xll.qlIndexFixing(Index3M,H3302,TRUE,_xll.ohTrigger(RecalcTrigger,Trigger3M)),NA())</f>
        <v>2.7123773587531375E-2</v>
      </c>
      <c r="M3302" s="52">
        <f>IFERROR(_xll.qlIndexFixing(ONIndex3M,I3302,TRUE,_xll.ohTrigger(RecalcTrigger,Trigger3M)),NA())</f>
        <v>2.7033239769513884E-2</v>
      </c>
      <c r="N3302" s="52">
        <f>IFERROR(_xll.qlIndexFixing(Index6M,$H3302,TRUE,_xll.ohTrigger(RecalcTrigger,Trigger6M)),NA())</f>
        <v>2.8060292794121474E-2</v>
      </c>
      <c r="O3302" s="52">
        <f>IFERROR(_xll.qlIndexFixing(ONIndex6M,I3302,TRUE,_xll.ohTrigger(RecalcTrigger,Trigger6M)),NA())</f>
        <v>2.7865559837421117E-2</v>
      </c>
      <c r="P3302" s="52">
        <f>IFERROR(_xll.qlIndexFixing(Index1Y,$H3302,TRUE,_xll.ohTrigger(RecalcTrigger,Trigger1Y)),NA())</f>
        <v>2.94912397420438E-2</v>
      </c>
      <c r="Q3302" s="52">
        <f>IFERROR(_xll.qlIndexFixing(ONIndex1Y,I3302,TRUE,_xll.ohTrigger(RecalcTrigger,Trigger1Y)),NA())</f>
        <v>2.9059347324764673E-2</v>
      </c>
    </row>
    <row r="3303" spans="2:17" x14ac:dyDescent="0.2">
      <c r="B3303" s="46" t="s">
        <v>51</v>
      </c>
      <c r="D3303" s="49">
        <f>_xll.qlCalendarAdvance(LocalCalendar,$D3302,B3303,"f",FALSE)</f>
        <v>62488</v>
      </c>
      <c r="E3303" s="49">
        <f>_xll.qlInterestRateIndexValueDate(IndexON,D3303)</f>
        <v>62488</v>
      </c>
      <c r="F3303" s="52">
        <f>IFERROR(_xll.qlIndexFixing(IndexON,D3303,TRUE,_xll.ohTrigger(RecalcTrigger,TriggerON)),NA())</f>
        <v>2.5439411645526988E-2</v>
      </c>
      <c r="H3303" s="49">
        <f>_xll.qlCalendarAdvance(IborCalendar,$H3302,B3303,"f",FALSE)</f>
        <v>62471</v>
      </c>
      <c r="I3303" s="49">
        <f>_xll.qlInterestRateIndexValueDate(Index1M,$H3303)</f>
        <v>62473</v>
      </c>
      <c r="J3303" s="52">
        <f>IFERROR(_xll.qlIndexFixing(Index1M,$H3303,TRUE,_xll.ohTrigger(RecalcTrigger,Trigger1M)),NA())</f>
        <v>2.5922472295078242E-2</v>
      </c>
      <c r="K3303" s="52">
        <f>IFERROR(_xll.qlIndexFixing(ONIndex1M,I3303,TRUE,_xll.ohTrigger(RecalcTrigger,Trigger1M)),NA())</f>
        <v>2.5892653271224475E-2</v>
      </c>
      <c r="L3303" s="52">
        <f>IFERROR(_xll.qlIndexFixing(Index3M,H3303,TRUE,_xll.ohTrigger(RecalcTrigger,Trigger3M)),NA())</f>
        <v>2.7123773587531375E-2</v>
      </c>
      <c r="M3303" s="52">
        <f>IFERROR(_xll.qlIndexFixing(ONIndex3M,I3303,TRUE,_xll.ohTrigger(RecalcTrigger,Trigger3M)),NA())</f>
        <v>2.7033239769433948E-2</v>
      </c>
      <c r="N3303" s="52">
        <f>IFERROR(_xll.qlIndexFixing(Index6M,$H3303,TRUE,_xll.ohTrigger(RecalcTrigger,Trigger6M)),NA())</f>
        <v>2.8060270789958562E-2</v>
      </c>
      <c r="O3303" s="52">
        <f>IFERROR(_xll.qlIndexFixing(ONIndex6M,I3303,TRUE,_xll.ohTrigger(RecalcTrigger,Trigger6M)),NA())</f>
        <v>2.7865536867874852E-2</v>
      </c>
      <c r="P3303" s="52">
        <f>IFERROR(_xll.qlIndexFixing(Index1Y,$H3303,TRUE,_xll.ohTrigger(RecalcTrigger,Trigger1Y)),NA())</f>
        <v>2.9491268390847456E-2</v>
      </c>
      <c r="Q3303" s="52">
        <f>IFERROR(_xll.qlIndexFixing(ONIndex1Y,I3303,TRUE,_xll.ohTrigger(RecalcTrigger,Trigger1Y)),NA())</f>
        <v>2.9059378645470701E-2</v>
      </c>
    </row>
    <row r="3304" spans="2:17" x14ac:dyDescent="0.2">
      <c r="B3304" s="46" t="s">
        <v>51</v>
      </c>
      <c r="D3304" s="49">
        <f>_xll.qlCalendarAdvance(LocalCalendar,$D3303,B3304,"f",FALSE)</f>
        <v>62495</v>
      </c>
      <c r="E3304" s="49">
        <f>_xll.qlInterestRateIndexValueDate(IndexON,D3304)</f>
        <v>62495</v>
      </c>
      <c r="F3304" s="52">
        <f>IFERROR(_xll.qlIndexFixing(IndexON,D3304,TRUE,_xll.ohTrigger(RecalcTrigger,TriggerON)),NA())</f>
        <v>2.5439411645500343E-2</v>
      </c>
      <c r="H3304" s="49">
        <f>_xll.qlCalendarAdvance(IborCalendar,$H3303,B3304,"f",FALSE)</f>
        <v>62478</v>
      </c>
      <c r="I3304" s="49">
        <f>_xll.qlInterestRateIndexValueDate(Index1M,$H3304)</f>
        <v>62480</v>
      </c>
      <c r="J3304" s="52">
        <f>IFERROR(_xll.qlIndexFixing(Index1M,$H3304,TRUE,_xll.ohTrigger(RecalcTrigger,Trigger1M)),NA())</f>
        <v>2.5921539757794709E-2</v>
      </c>
      <c r="K3304" s="52">
        <f>IFERROR(_xll.qlIndexFixing(ONIndex1M,I3304,TRUE,_xll.ohTrigger(RecalcTrigger,Trigger1M)),NA())</f>
        <v>2.5892653271304411E-2</v>
      </c>
      <c r="L3304" s="52">
        <f>IFERROR(_xll.qlIndexFixing(Index3M,H3304,TRUE,_xll.ohTrigger(RecalcTrigger,Trigger3M)),NA())</f>
        <v>2.7123773587531375E-2</v>
      </c>
      <c r="M3304" s="52">
        <f>IFERROR(_xll.qlIndexFixing(ONIndex3M,I3304,TRUE,_xll.ohTrigger(RecalcTrigger,Trigger3M)),NA())</f>
        <v>2.7033239769513884E-2</v>
      </c>
      <c r="N3304" s="52">
        <f>IFERROR(_xll.qlIndexFixing(Index6M,$H3304,TRUE,_xll.ohTrigger(RecalcTrigger,Trigger6M)),NA())</f>
        <v>2.8060248885945816E-2</v>
      </c>
      <c r="O3304" s="52">
        <f>IFERROR(_xll.qlIndexFixing(ONIndex6M,I3304,TRUE,_xll.ohTrigger(RecalcTrigger,Trigger6M)),NA())</f>
        <v>2.7865513997129554E-2</v>
      </c>
      <c r="P3304" s="52">
        <f>IFERROR(_xll.qlIndexFixing(Index1Y,$H3304,TRUE,_xll.ohTrigger(RecalcTrigger,Trigger1Y)),NA())</f>
        <v>2.9491296900964904E-2</v>
      </c>
      <c r="Q3304" s="52">
        <f>IFERROR(_xll.qlIndexFixing(ONIndex1Y,I3304,TRUE,_xll.ohTrigger(RecalcTrigger,Trigger1Y)),NA())</f>
        <v>2.9059409831644345E-2</v>
      </c>
    </row>
    <row r="3305" spans="2:17" x14ac:dyDescent="0.2">
      <c r="B3305" s="46" t="s">
        <v>51</v>
      </c>
      <c r="D3305" s="49">
        <f>_xll.qlCalendarAdvance(LocalCalendar,$D3304,B3305,"f",FALSE)</f>
        <v>62502</v>
      </c>
      <c r="E3305" s="49">
        <f>_xll.qlInterestRateIndexValueDate(IndexON,D3305)</f>
        <v>62502</v>
      </c>
      <c r="F3305" s="52">
        <f>IFERROR(_xll.qlIndexFixing(IndexON,D3305,TRUE,_xll.ohTrigger(RecalcTrigger,TriggerON)),NA())</f>
        <v>2.544031044159123E-2</v>
      </c>
      <c r="H3305" s="49">
        <f>_xll.qlCalendarAdvance(IborCalendar,$H3304,B3305,"f",FALSE)</f>
        <v>62485</v>
      </c>
      <c r="I3305" s="49">
        <f>_xll.qlInterestRateIndexValueDate(Index1M,$H3305)</f>
        <v>62487</v>
      </c>
      <c r="J3305" s="52">
        <f>IFERROR(_xll.qlIndexFixing(Index1M,$H3305,TRUE,_xll.ohTrigger(RecalcTrigger,Trigger1M)),NA())</f>
        <v>2.5918742414244203E-2</v>
      </c>
      <c r="K3305" s="52">
        <f>IFERROR(_xll.qlIndexFixing(ONIndex1M,I3305,TRUE,_xll.ohTrigger(RecalcTrigger,Trigger1M)),NA())</f>
        <v>2.5892653271384347E-2</v>
      </c>
      <c r="L3305" s="52">
        <f>IFERROR(_xll.qlIndexFixing(Index3M,H3305,TRUE,_xll.ohTrigger(RecalcTrigger,Trigger3M)),NA())</f>
        <v>2.7123773587531375E-2</v>
      </c>
      <c r="M3305" s="52">
        <f>IFERROR(_xll.qlIndexFixing(ONIndex3M,I3305,TRUE,_xll.ohTrigger(RecalcTrigger,Trigger3M)),NA())</f>
        <v>2.7033239769513884E-2</v>
      </c>
      <c r="N3305" s="52">
        <f>IFERROR(_xll.qlIndexFixing(Index6M,$H3305,TRUE,_xll.ohTrigger(RecalcTrigger,Trigger6M)),NA())</f>
        <v>2.8060227082081907E-2</v>
      </c>
      <c r="O3305" s="52">
        <f>IFERROR(_xll.qlIndexFixing(ONIndex6M,I3305,TRUE,_xll.ohTrigger(RecalcTrigger,Trigger6M)),NA())</f>
        <v>2.7865491225105288E-2</v>
      </c>
      <c r="P3305" s="52">
        <f>IFERROR(_xll.qlIndexFixing(Index1Y,$H3305,TRUE,_xll.ohTrigger(RecalcTrigger,Trigger1Y)),NA())</f>
        <v>2.9491325272395914E-2</v>
      </c>
      <c r="Q3305" s="52">
        <f>IFERROR(_xll.qlIndexFixing(ONIndex1Y,I3305,TRUE,_xll.ohTrigger(RecalcTrigger,Trigger1Y)),NA())</f>
        <v>2.9059440882965859E-2</v>
      </c>
    </row>
    <row r="3306" spans="2:17" x14ac:dyDescent="0.2">
      <c r="B3306" s="46" t="s">
        <v>51</v>
      </c>
      <c r="D3306" s="49">
        <f>_xll.qlCalendarAdvance(LocalCalendar,$D3305,B3306,"f",FALSE)</f>
        <v>62509</v>
      </c>
      <c r="E3306" s="49">
        <f>_xll.qlInterestRateIndexValueDate(IndexON,D3306)</f>
        <v>62509</v>
      </c>
      <c r="F3306" s="52">
        <f>IFERROR(_xll.qlIndexFixing(IndexON,D3306,TRUE,_xll.ohTrigger(RecalcTrigger,TriggerON)),NA())</f>
        <v>2.5439411645526988E-2</v>
      </c>
      <c r="H3306" s="49">
        <f>_xll.qlCalendarAdvance(IborCalendar,$H3305,B3306,"f",FALSE)</f>
        <v>62492</v>
      </c>
      <c r="I3306" s="49">
        <f>_xll.qlInterestRateIndexValueDate(Index1M,$H3306)</f>
        <v>62494</v>
      </c>
      <c r="J3306" s="52">
        <f>IFERROR(_xll.qlIndexFixing(Index1M,$H3306,TRUE,_xll.ohTrigger(RecalcTrigger,Trigger1M)),NA())</f>
        <v>2.5917810055822801E-2</v>
      </c>
      <c r="K3306" s="52">
        <f>IFERROR(_xll.qlIndexFixing(ONIndex1M,I3306,TRUE,_xll.ohTrigger(RecalcTrigger,Trigger1M)),NA())</f>
        <v>2.5892653271224475E-2</v>
      </c>
      <c r="L3306" s="52">
        <f>IFERROR(_xll.qlIndexFixing(Index3M,H3306,TRUE,_xll.ohTrigger(RecalcTrigger,Trigger3M)),NA())</f>
        <v>2.7122754110566225E-2</v>
      </c>
      <c r="M3306" s="52">
        <f>IFERROR(_xll.qlIndexFixing(ONIndex3M,I3306,TRUE,_xll.ohTrigger(RecalcTrigger,Trigger3M)),NA())</f>
        <v>2.7033239769433948E-2</v>
      </c>
      <c r="N3306" s="52">
        <f>IFERROR(_xll.qlIndexFixing(Index6M,$H3306,TRUE,_xll.ohTrigger(RecalcTrigger,Trigger6M)),NA())</f>
        <v>2.8060205378366398E-2</v>
      </c>
      <c r="O3306" s="52">
        <f>IFERROR(_xll.qlIndexFixing(ONIndex6M,I3306,TRUE,_xll.ohTrigger(RecalcTrigger,Trigger6M)),NA())</f>
        <v>2.7865468551802053E-2</v>
      </c>
      <c r="P3306" s="52">
        <f>IFERROR(_xll.qlIndexFixing(Index1Y,$H3306,TRUE,_xll.ohTrigger(RecalcTrigger,Trigger1Y)),NA())</f>
        <v>2.9491353505140497E-2</v>
      </c>
      <c r="Q3306" s="52">
        <f>IFERROR(_xll.qlIndexFixing(ONIndex1Y,I3306,TRUE,_xll.ohTrigger(RecalcTrigger,Trigger1Y)),NA())</f>
        <v>2.9059471799675052E-2</v>
      </c>
    </row>
    <row r="3307" spans="2:17" x14ac:dyDescent="0.2">
      <c r="B3307" s="46" t="s">
        <v>51</v>
      </c>
      <c r="D3307" s="49">
        <f>_xll.qlCalendarAdvance(LocalCalendar,$D3306,B3307,"f",FALSE)</f>
        <v>62516</v>
      </c>
      <c r="E3307" s="49">
        <f>_xll.qlInterestRateIndexValueDate(IndexON,D3307)</f>
        <v>62516</v>
      </c>
      <c r="F3307" s="52">
        <f>IFERROR(_xll.qlIndexFixing(IndexON,D3307,TRUE,_xll.ohTrigger(RecalcTrigger,TriggerON)),NA())</f>
        <v>2.5439411645526988E-2</v>
      </c>
      <c r="H3307" s="49">
        <f>_xll.qlCalendarAdvance(IborCalendar,$H3306,B3307,"f",FALSE)</f>
        <v>62499</v>
      </c>
      <c r="I3307" s="49">
        <f>_xll.qlInterestRateIndexValueDate(Index1M,$H3307)</f>
        <v>62501</v>
      </c>
      <c r="J3307" s="52">
        <f>IFERROR(_xll.qlIndexFixing(Index1M,$H3307,TRUE,_xll.ohTrigger(RecalcTrigger,Trigger1M)),NA())</f>
        <v>2.5917810055825656E-2</v>
      </c>
      <c r="K3307" s="52">
        <f>IFERROR(_xll.qlIndexFixing(ONIndex1M,I3307,TRUE,_xll.ohTrigger(RecalcTrigger,Trigger1M)),NA())</f>
        <v>2.5892653271224475E-2</v>
      </c>
      <c r="L3307" s="52">
        <f>IFERROR(_xll.qlIndexFixing(Index3M,H3307,TRUE,_xll.ohTrigger(RecalcTrigger,Trigger3M)),NA())</f>
        <v>2.7122754110567124E-2</v>
      </c>
      <c r="M3307" s="52">
        <f>IFERROR(_xll.qlIndexFixing(ONIndex3M,I3307,TRUE,_xll.ohTrigger(RecalcTrigger,Trigger3M)),NA())</f>
        <v>2.7033239769433948E-2</v>
      </c>
      <c r="N3307" s="52">
        <f>IFERROR(_xll.qlIndexFixing(Index6M,$H3307,TRUE,_xll.ohTrigger(RecalcTrigger,Trigger6M)),NA())</f>
        <v>2.8060183774800612E-2</v>
      </c>
      <c r="O3307" s="52">
        <f>IFERROR(_xll.qlIndexFixing(ONIndex6M,I3307,TRUE,_xll.ohTrigger(RecalcTrigger,Trigger6M)),NA())</f>
        <v>2.7865445977299785E-2</v>
      </c>
      <c r="P3307" s="52">
        <f>IFERROR(_xll.qlIndexFixing(Index1Y,$H3307,TRUE,_xll.ohTrigger(RecalcTrigger,Trigger1Y)),NA())</f>
        <v>2.9491381599198643E-2</v>
      </c>
      <c r="Q3307" s="52">
        <f>IFERROR(_xll.qlIndexFixing(ONIndex1Y,I3307,TRUE,_xll.ohTrigger(RecalcTrigger,Trigger1Y)),NA())</f>
        <v>2.9059502581691987E-2</v>
      </c>
    </row>
    <row r="3308" spans="2:17" x14ac:dyDescent="0.2">
      <c r="B3308" s="46" t="s">
        <v>51</v>
      </c>
      <c r="D3308" s="49">
        <f>_xll.qlCalendarAdvance(LocalCalendar,$D3307,B3308,"f",FALSE)</f>
        <v>62523</v>
      </c>
      <c r="E3308" s="49">
        <f>_xll.qlInterestRateIndexValueDate(IndexON,D3308)</f>
        <v>62523</v>
      </c>
      <c r="F3308" s="52">
        <f>IFERROR(_xll.qlIndexFixing(IndexON,D3308,TRUE,_xll.ohTrigger(RecalcTrigger,TriggerON)),NA())</f>
        <v>2.5439411645553633E-2</v>
      </c>
      <c r="H3308" s="49">
        <f>_xll.qlCalendarAdvance(IborCalendar,$H3307,B3308,"f",FALSE)</f>
        <v>62506</v>
      </c>
      <c r="I3308" s="49">
        <f>_xll.qlInterestRateIndexValueDate(Index1M,$H3308)</f>
        <v>62508</v>
      </c>
      <c r="J3308" s="52">
        <f>IFERROR(_xll.qlIndexFixing(Index1M,$H3308,TRUE,_xll.ohTrigger(RecalcTrigger,Trigger1M)),NA())</f>
        <v>2.5917810055825656E-2</v>
      </c>
      <c r="K3308" s="52">
        <f>IFERROR(_xll.qlIndexFixing(ONIndex1M,I3308,TRUE,_xll.ohTrigger(RecalcTrigger,Trigger1M)),NA())</f>
        <v>2.5892653271304411E-2</v>
      </c>
      <c r="L3308" s="52">
        <f>IFERROR(_xll.qlIndexFixing(Index3M,H3308,TRUE,_xll.ohTrigger(RecalcTrigger,Trigger3M)),NA())</f>
        <v>2.7122754110567124E-2</v>
      </c>
      <c r="M3308" s="52">
        <f>IFERROR(_xll.qlIndexFixing(ONIndex3M,I3308,TRUE,_xll.ohTrigger(RecalcTrigger,Trigger3M)),NA())</f>
        <v>2.7033239769513884E-2</v>
      </c>
      <c r="N3308" s="52">
        <f>IFERROR(_xll.qlIndexFixing(Index6M,$H3308,TRUE,_xll.ohTrigger(RecalcTrigger,Trigger6M)),NA())</f>
        <v>2.8060162271384546E-2</v>
      </c>
      <c r="O3308" s="52">
        <f>IFERROR(_xll.qlIndexFixing(ONIndex6M,I3308,TRUE,_xll.ohTrigger(RecalcTrigger,Trigger6M)),NA())</f>
        <v>2.7865423501758357E-2</v>
      </c>
      <c r="P3308" s="52">
        <f>IFERROR(_xll.qlIndexFixing(Index1Y,$H3308,TRUE,_xll.ohTrigger(RecalcTrigger,Trigger1Y)),NA())</f>
        <v>2.949140955457058E-2</v>
      </c>
      <c r="Q3308" s="52">
        <f>IFERROR(_xll.qlIndexFixing(ONIndex1Y,I3308,TRUE,_xll.ohTrigger(RecalcTrigger,Trigger1Y)),NA())</f>
        <v>2.9059533229256473E-2</v>
      </c>
    </row>
    <row r="3309" spans="2:17" x14ac:dyDescent="0.2">
      <c r="B3309" s="46" t="s">
        <v>51</v>
      </c>
      <c r="D3309" s="49">
        <f>_xll.qlCalendarAdvance(LocalCalendar,$D3308,B3309,"f",FALSE)</f>
        <v>62530</v>
      </c>
      <c r="E3309" s="49">
        <f>_xll.qlInterestRateIndexValueDate(IndexON,D3309)</f>
        <v>62530</v>
      </c>
      <c r="F3309" s="52">
        <f>IFERROR(_xll.qlIndexFixing(IndexON,D3309,TRUE,_xll.ohTrigger(RecalcTrigger,TriggerON)),NA())</f>
        <v>2.5439411645526988E-2</v>
      </c>
      <c r="H3309" s="49">
        <f>_xll.qlCalendarAdvance(IborCalendar,$H3308,B3309,"f",FALSE)</f>
        <v>62513</v>
      </c>
      <c r="I3309" s="49">
        <f>_xll.qlInterestRateIndexValueDate(Index1M,$H3309)</f>
        <v>62515</v>
      </c>
      <c r="J3309" s="52">
        <f>IFERROR(_xll.qlIndexFixing(Index1M,$H3309,TRUE,_xll.ohTrigger(RecalcTrigger,Trigger1M)),NA())</f>
        <v>2.5917810055828508E-2</v>
      </c>
      <c r="K3309" s="52">
        <f>IFERROR(_xll.qlIndexFixing(ONIndex1M,I3309,TRUE,_xll.ohTrigger(RecalcTrigger,Trigger1M)),NA())</f>
        <v>2.5892653271304411E-2</v>
      </c>
      <c r="L3309" s="52">
        <f>IFERROR(_xll.qlIndexFixing(Index3M,H3309,TRUE,_xll.ohTrigger(RecalcTrigger,Trigger3M)),NA())</f>
        <v>2.7122754110567124E-2</v>
      </c>
      <c r="M3309" s="52">
        <f>IFERROR(_xll.qlIndexFixing(ONIndex3M,I3309,TRUE,_xll.ohTrigger(RecalcTrigger,Trigger3M)),NA())</f>
        <v>2.703323976959382E-2</v>
      </c>
      <c r="N3309" s="52">
        <f>IFERROR(_xll.qlIndexFixing(Index6M,$H3309,TRUE,_xll.ohTrigger(RecalcTrigger,Trigger6M)),NA())</f>
        <v>2.8060140868117322E-2</v>
      </c>
      <c r="O3309" s="52">
        <f>IFERROR(_xll.qlIndexFixing(ONIndex6M,I3309,TRUE,_xll.ohTrigger(RecalcTrigger,Trigger6M)),NA())</f>
        <v>2.7865401124698153E-2</v>
      </c>
      <c r="P3309" s="52">
        <f>IFERROR(_xll.qlIndexFixing(Index1Y,$H3309,TRUE,_xll.ohTrigger(RecalcTrigger,Trigger1Y)),NA())</f>
        <v>2.9491437371255862E-2</v>
      </c>
      <c r="Q3309" s="52">
        <f>IFERROR(_xll.qlIndexFixing(ONIndex1Y,I3309,TRUE,_xll.ohTrigger(RecalcTrigger,Trigger1Y)),NA())</f>
        <v>2.9059563741888894E-2</v>
      </c>
    </row>
    <row r="3310" spans="2:17" x14ac:dyDescent="0.2">
      <c r="B3310" s="46" t="s">
        <v>51</v>
      </c>
      <c r="D3310" s="49">
        <f>_xll.qlCalendarAdvance(LocalCalendar,$D3309,B3310,"f",FALSE)</f>
        <v>62537</v>
      </c>
      <c r="E3310" s="49">
        <f>_xll.qlInterestRateIndexValueDate(IndexON,D3310)</f>
        <v>62537</v>
      </c>
      <c r="F3310" s="52">
        <f>IFERROR(_xll.qlIndexFixing(IndexON,D3310,TRUE,_xll.ohTrigger(RecalcTrigger,TriggerON)),NA())</f>
        <v>2.5439411645526988E-2</v>
      </c>
      <c r="H3310" s="49">
        <f>_xll.qlCalendarAdvance(IborCalendar,$H3309,B3310,"f",FALSE)</f>
        <v>62520</v>
      </c>
      <c r="I3310" s="49">
        <f>_xll.qlInterestRateIndexValueDate(Index1M,$H3310)</f>
        <v>62522</v>
      </c>
      <c r="J3310" s="52">
        <f>IFERROR(_xll.qlIndexFixing(Index1M,$H3310,TRUE,_xll.ohTrigger(RecalcTrigger,Trigger1M)),NA())</f>
        <v>2.5921539757794709E-2</v>
      </c>
      <c r="K3310" s="52">
        <f>IFERROR(_xll.qlIndexFixing(ONIndex1M,I3310,TRUE,_xll.ohTrigger(RecalcTrigger,Trigger1M)),NA())</f>
        <v>2.5892653271304411E-2</v>
      </c>
      <c r="L3310" s="52">
        <f>IFERROR(_xll.qlIndexFixing(Index3M,H3310,TRUE,_xll.ohTrigger(RecalcTrigger,Trigger3M)),NA())</f>
        <v>2.7125812694657678E-2</v>
      </c>
      <c r="M3310" s="52">
        <f>IFERROR(_xll.qlIndexFixing(ONIndex3M,I3310,TRUE,_xll.ohTrigger(RecalcTrigger,Trigger3M)),NA())</f>
        <v>2.7033239769433948E-2</v>
      </c>
      <c r="N3310" s="52">
        <f>IFERROR(_xll.qlIndexFixing(Index6M,$H3310,TRUE,_xll.ohTrigger(RecalcTrigger,Trigger6M)),NA())</f>
        <v>2.8066642440813742E-2</v>
      </c>
      <c r="O3310" s="52">
        <f>IFERROR(_xll.qlIndexFixing(ONIndex6M,I3310,TRUE,_xll.ohTrigger(RecalcTrigger,Trigger6M)),NA())</f>
        <v>2.7865378846438915E-2</v>
      </c>
      <c r="P3310" s="52">
        <f>IFERROR(_xll.qlIndexFixing(Index1Y,$H3310,TRUE,_xll.ohTrigger(RecalcTrigger,Trigger1Y)),NA())</f>
        <v>2.9495059349005964E-2</v>
      </c>
      <c r="Q3310" s="52">
        <f>IFERROR(_xll.qlIndexFixing(ONIndex1Y,I3310,TRUE,_xll.ohTrigger(RecalcTrigger,Trigger1Y)),NA())</f>
        <v>2.9059594119908994E-2</v>
      </c>
    </row>
    <row r="3311" spans="2:17" x14ac:dyDescent="0.2">
      <c r="B3311" s="46" t="s">
        <v>51</v>
      </c>
      <c r="D3311" s="49">
        <f>_xll.qlCalendarAdvance(LocalCalendar,$D3310,B3311,"f",FALSE)</f>
        <v>62544</v>
      </c>
      <c r="E3311" s="49">
        <f>_xll.qlInterestRateIndexValueDate(IndexON,D3311)</f>
        <v>62544</v>
      </c>
      <c r="F3311" s="52">
        <f>IFERROR(_xll.qlIndexFixing(IndexON,D3311,TRUE,_xll.ohTrigger(RecalcTrigger,TriggerON)),NA())</f>
        <v>2.5439411645526988E-2</v>
      </c>
      <c r="H3311" s="49">
        <f>_xll.qlCalendarAdvance(IborCalendar,$H3310,B3311,"f",FALSE)</f>
        <v>62527</v>
      </c>
      <c r="I3311" s="49">
        <f>_xll.qlInterestRateIndexValueDate(Index1M,$H3311)</f>
        <v>62529</v>
      </c>
      <c r="J3311" s="52">
        <f>IFERROR(_xll.qlIndexFixing(Index1M,$H3311,TRUE,_xll.ohTrigger(RecalcTrigger,Trigger1M)),NA())</f>
        <v>2.5921539757792211E-2</v>
      </c>
      <c r="K3311" s="52">
        <f>IFERROR(_xll.qlIndexFixing(ONIndex1M,I3311,TRUE,_xll.ohTrigger(RecalcTrigger,Trigger1M)),NA())</f>
        <v>2.5892653271304411E-2</v>
      </c>
      <c r="L3311" s="52">
        <f>IFERROR(_xll.qlIndexFixing(Index3M,H3311,TRUE,_xll.ohTrigger(RecalcTrigger,Trigger3M)),NA())</f>
        <v>2.7125812694657678E-2</v>
      </c>
      <c r="M3311" s="52">
        <f>IFERROR(_xll.qlIndexFixing(ONIndex3M,I3311,TRUE,_xll.ohTrigger(RecalcTrigger,Trigger3M)),NA())</f>
        <v>2.7033239769513884E-2</v>
      </c>
      <c r="N3311" s="52">
        <f>IFERROR(_xll.qlIndexFixing(Index6M,$H3311,TRUE,_xll.ohTrigger(RecalcTrigger,Trigger6M)),NA())</f>
        <v>2.806553397771579E-2</v>
      </c>
      <c r="O3311" s="52">
        <f>IFERROR(_xll.qlIndexFixing(ONIndex6M,I3311,TRUE,_xll.ohTrigger(RecalcTrigger,Trigger6M)),NA())</f>
        <v>2.7865356667060581E-2</v>
      </c>
      <c r="P3311" s="52">
        <f>IFERROR(_xll.qlIndexFixing(Index1Y,$H3311,TRUE,_xll.ohTrigger(RecalcTrigger,Trigger1Y)),NA())</f>
        <v>2.9495086865262411E-2</v>
      </c>
      <c r="Q3311" s="52">
        <f>IFERROR(_xll.qlIndexFixing(ONIndex1Y,I3311,TRUE,_xll.ohTrigger(RecalcTrigger,Trigger1Y)),NA())</f>
        <v>2.9059624363396708E-2</v>
      </c>
    </row>
    <row r="3312" spans="2:17" x14ac:dyDescent="0.2">
      <c r="B3312" s="46" t="s">
        <v>51</v>
      </c>
      <c r="D3312" s="49">
        <f>_xll.qlCalendarAdvance(LocalCalendar,$D3311,B3312,"f",FALSE)</f>
        <v>62551</v>
      </c>
      <c r="E3312" s="49">
        <f>_xll.qlInterestRateIndexValueDate(IndexON,D3312)</f>
        <v>62551</v>
      </c>
      <c r="F3312" s="52">
        <f>IFERROR(_xll.qlIndexFixing(IndexON,D3312,TRUE,_xll.ohTrigger(RecalcTrigger,TriggerON)),NA())</f>
        <v>2.5439411645553633E-2</v>
      </c>
      <c r="H3312" s="49">
        <f>_xll.qlCalendarAdvance(IborCalendar,$H3311,B3312,"f",FALSE)</f>
        <v>62534</v>
      </c>
      <c r="I3312" s="49">
        <f>_xll.qlInterestRateIndexValueDate(Index1M,$H3312)</f>
        <v>62536</v>
      </c>
      <c r="J3312" s="52">
        <f>IFERROR(_xll.qlIndexFixing(Index1M,$H3312,TRUE,_xll.ohTrigger(RecalcTrigger,Trigger1M)),NA())</f>
        <v>2.5922472295080663E-2</v>
      </c>
      <c r="K3312" s="52">
        <f>IFERROR(_xll.qlIndexFixing(ONIndex1M,I3312,TRUE,_xll.ohTrigger(RecalcTrigger,Trigger1M)),NA())</f>
        <v>2.5892653271304411E-2</v>
      </c>
      <c r="L3312" s="52">
        <f>IFERROR(_xll.qlIndexFixing(Index3M,H3312,TRUE,_xll.ohTrigger(RecalcTrigger,Trigger3M)),NA())</f>
        <v>2.7125812694657678E-2</v>
      </c>
      <c r="M3312" s="52">
        <f>IFERROR(_xll.qlIndexFixing(ONIndex3M,I3312,TRUE,_xll.ohTrigger(RecalcTrigger,Trigger3M)),NA())</f>
        <v>2.703323976959382E-2</v>
      </c>
      <c r="N3312" s="52">
        <f>IFERROR(_xll.qlIndexFixing(Index6M,$H3312,TRUE,_xll.ohTrigger(RecalcTrigger,Trigger6M)),NA())</f>
        <v>2.8065512902509263E-2</v>
      </c>
      <c r="O3312" s="52">
        <f>IFERROR(_xll.qlIndexFixing(ONIndex6M,I3312,TRUE,_xll.ohTrigger(RecalcTrigger,Trigger6M)),NA())</f>
        <v>2.7865334586403279E-2</v>
      </c>
      <c r="P3312" s="52">
        <f>IFERROR(_xll.qlIndexFixing(Index1Y,$H3312,TRUE,_xll.ohTrigger(RecalcTrigger,Trigger1Y)),NA())</f>
        <v>2.9495114242799169E-2</v>
      </c>
      <c r="Q3312" s="52">
        <f>IFERROR(_xll.qlIndexFixing(ONIndex1Y,I3312,TRUE,_xll.ohTrigger(RecalcTrigger,Trigger1Y)),NA())</f>
        <v>2.9059654472112229E-2</v>
      </c>
    </row>
    <row r="3313" spans="2:17" x14ac:dyDescent="0.2">
      <c r="B3313" s="46" t="s">
        <v>51</v>
      </c>
      <c r="D3313" s="49">
        <f>_xll.qlCalendarAdvance(LocalCalendar,$D3312,B3313,"f",FALSE)</f>
        <v>62558</v>
      </c>
      <c r="E3313" s="49">
        <f>_xll.qlInterestRateIndexValueDate(IndexON,D3313)</f>
        <v>62558</v>
      </c>
      <c r="F3313" s="52">
        <f>IFERROR(_xll.qlIndexFixing(IndexON,D3313,TRUE,_xll.ohTrigger(RecalcTrigger,TriggerON)),NA())</f>
        <v>2.5439411645526988E-2</v>
      </c>
      <c r="H3313" s="49">
        <f>_xll.qlCalendarAdvance(IborCalendar,$H3312,B3313,"f",FALSE)</f>
        <v>62541</v>
      </c>
      <c r="I3313" s="49">
        <f>_xll.qlInterestRateIndexValueDate(Index1M,$H3313)</f>
        <v>62543</v>
      </c>
      <c r="J3313" s="52">
        <f>IFERROR(_xll.qlIndexFixing(Index1M,$H3313,TRUE,_xll.ohTrigger(RecalcTrigger,Trigger1M)),NA())</f>
        <v>2.5921539757792211E-2</v>
      </c>
      <c r="K3313" s="52">
        <f>IFERROR(_xll.qlIndexFixing(ONIndex1M,I3313,TRUE,_xll.ohTrigger(RecalcTrigger,Trigger1M)),NA())</f>
        <v>2.5892653271144539E-2</v>
      </c>
      <c r="L3313" s="52">
        <f>IFERROR(_xll.qlIndexFixing(Index3M,H3313,TRUE,_xll.ohTrigger(RecalcTrigger,Trigger3M)),NA())</f>
        <v>2.7125812694656807E-2</v>
      </c>
      <c r="M3313" s="52">
        <f>IFERROR(_xll.qlIndexFixing(ONIndex3M,I3313,TRUE,_xll.ohTrigger(RecalcTrigger,Trigger3M)),NA())</f>
        <v>2.7033239769433948E-2</v>
      </c>
      <c r="N3313" s="52">
        <f>IFERROR(_xll.qlIndexFixing(Index6M,$H3313,TRUE,_xll.ohTrigger(RecalcTrigger,Trigger6M)),NA())</f>
        <v>2.8065491927490124E-2</v>
      </c>
      <c r="O3313" s="52">
        <f>IFERROR(_xll.qlIndexFixing(ONIndex6M,I3313,TRUE,_xll.ohTrigger(RecalcTrigger,Trigger6M)),NA())</f>
        <v>2.7865312604467007E-2</v>
      </c>
      <c r="P3313" s="52">
        <f>IFERROR(_xll.qlIndexFixing(Index1Y,$H3313,TRUE,_xll.ohTrigger(RecalcTrigger,Trigger1Y)),NA())</f>
        <v>2.9495141481615372E-2</v>
      </c>
      <c r="Q3313" s="52">
        <f>IFERROR(_xll.qlIndexFixing(ONIndex1Y,I3313,TRUE,_xll.ohTrigger(RecalcTrigger,Trigger1Y)),NA())</f>
        <v>2.9059684446055556E-2</v>
      </c>
    </row>
    <row r="3314" spans="2:17" x14ac:dyDescent="0.2">
      <c r="B3314" s="46" t="s">
        <v>51</v>
      </c>
      <c r="D3314" s="49">
        <f>_xll.qlCalendarAdvance(LocalCalendar,$D3313,B3314,"f",FALSE)</f>
        <v>62565</v>
      </c>
      <c r="E3314" s="49">
        <f>_xll.qlInterestRateIndexValueDate(IndexON,D3314)</f>
        <v>62565</v>
      </c>
      <c r="F3314" s="52">
        <f>IFERROR(_xll.qlIndexFixing(IndexON,D3314,TRUE,_xll.ohTrigger(RecalcTrigger,TriggerON)),NA())</f>
        <v>2.5439411645526988E-2</v>
      </c>
      <c r="H3314" s="49">
        <f>_xll.qlCalendarAdvance(IborCalendar,$H3313,B3314,"f",FALSE)</f>
        <v>62548</v>
      </c>
      <c r="I3314" s="49">
        <f>_xll.qlInterestRateIndexValueDate(Index1M,$H3314)</f>
        <v>62550</v>
      </c>
      <c r="J3314" s="52">
        <f>IFERROR(_xll.qlIndexFixing(Index1M,$H3314,TRUE,_xll.ohTrigger(RecalcTrigger,Trigger1M)),NA())</f>
        <v>2.5922472295080663E-2</v>
      </c>
      <c r="K3314" s="52">
        <f>IFERROR(_xll.qlIndexFixing(ONIndex1M,I3314,TRUE,_xll.ohTrigger(RecalcTrigger,Trigger1M)),NA())</f>
        <v>2.5892653271224475E-2</v>
      </c>
      <c r="L3314" s="52">
        <f>IFERROR(_xll.qlIndexFixing(Index3M,H3314,TRUE,_xll.ohTrigger(RecalcTrigger,Trigger3M)),NA())</f>
        <v>2.7124793115560243E-2</v>
      </c>
      <c r="M3314" s="52">
        <f>IFERROR(_xll.qlIndexFixing(ONIndex3M,I3314,TRUE,_xll.ohTrigger(RecalcTrigger,Trigger3M)),NA())</f>
        <v>2.7033239769513884E-2</v>
      </c>
      <c r="N3314" s="52">
        <f>IFERROR(_xll.qlIndexFixing(Index6M,$H3314,TRUE,_xll.ohTrigger(RecalcTrigger,Trigger6M)),NA())</f>
        <v>2.8062209463395691E-2</v>
      </c>
      <c r="O3314" s="52">
        <f>IFERROR(_xll.qlIndexFixing(ONIndex6M,I3314,TRUE,_xll.ohTrigger(RecalcTrigger,Trigger6M)),NA())</f>
        <v>2.7865290721251768E-2</v>
      </c>
      <c r="P3314" s="52">
        <f>IFERROR(_xll.qlIndexFixing(Index1Y,$H3314,TRUE,_xll.ohTrigger(RecalcTrigger,Trigger1Y)),NA())</f>
        <v>2.9495168581711889E-2</v>
      </c>
      <c r="Q3314" s="52">
        <f>IFERROR(_xll.qlIndexFixing(ONIndex1Y,I3314,TRUE,_xll.ohTrigger(RecalcTrigger,Trigger1Y)),NA())</f>
        <v>2.9059714285386562E-2</v>
      </c>
    </row>
    <row r="3315" spans="2:17" x14ac:dyDescent="0.2">
      <c r="B3315" s="46" t="s">
        <v>51</v>
      </c>
      <c r="D3315" s="49">
        <f>_xll.qlCalendarAdvance(LocalCalendar,$D3314,B3315,"f",FALSE)</f>
        <v>62572</v>
      </c>
      <c r="E3315" s="49">
        <f>_xll.qlInterestRateIndexValueDate(IndexON,D3315)</f>
        <v>62572</v>
      </c>
      <c r="F3315" s="52">
        <f>IFERROR(_xll.qlIndexFixing(IndexON,D3315,TRUE,_xll.ohTrigger(RecalcTrigger,TriggerON)),NA())</f>
        <v>2.5439411645526988E-2</v>
      </c>
      <c r="H3315" s="49">
        <f>_xll.qlCalendarAdvance(IborCalendar,$H3314,B3315,"f",FALSE)</f>
        <v>62555</v>
      </c>
      <c r="I3315" s="49">
        <f>_xll.qlInterestRateIndexValueDate(Index1M,$H3315)</f>
        <v>62557</v>
      </c>
      <c r="J3315" s="52">
        <f>IFERROR(_xll.qlIndexFixing(Index1M,$H3315,TRUE,_xll.ohTrigger(RecalcTrigger,Trigger1M)),NA())</f>
        <v>2.5921539757792211E-2</v>
      </c>
      <c r="K3315" s="52">
        <f>IFERROR(_xll.qlIndexFixing(ONIndex1M,I3315,TRUE,_xll.ohTrigger(RecalcTrigger,Trigger1M)),NA())</f>
        <v>2.5892653271224475E-2</v>
      </c>
      <c r="L3315" s="52">
        <f>IFERROR(_xll.qlIndexFixing(Index3M,H3315,TRUE,_xll.ohTrigger(RecalcTrigger,Trigger3M)),NA())</f>
        <v>2.7124793115561999E-2</v>
      </c>
      <c r="M3315" s="52">
        <f>IFERROR(_xll.qlIndexFixing(ONIndex3M,I3315,TRUE,_xll.ohTrigger(RecalcTrigger,Trigger3M)),NA())</f>
        <v>2.7033239769513884E-2</v>
      </c>
      <c r="N3315" s="52">
        <f>IFERROR(_xll.qlIndexFixing(Index6M,$H3315,TRUE,_xll.ohTrigger(RecalcTrigger,Trigger6M)),NA())</f>
        <v>2.806218867211268E-2</v>
      </c>
      <c r="O3315" s="52">
        <f>IFERROR(_xll.qlIndexFixing(ONIndex6M,I3315,TRUE,_xll.ohTrigger(RecalcTrigger,Trigger6M)),NA())</f>
        <v>2.7865268936997367E-2</v>
      </c>
      <c r="P3315" s="52">
        <f>IFERROR(_xll.qlIndexFixing(Index1Y,$H3315,TRUE,_xll.ohTrigger(RecalcTrigger,Trigger1Y)),NA())</f>
        <v>2.9496393732241576E-2</v>
      </c>
      <c r="Q3315" s="52">
        <f>IFERROR(_xll.qlIndexFixing(ONIndex1Y,I3315,TRUE,_xll.ohTrigger(RecalcTrigger,Trigger1Y)),NA())</f>
        <v>2.9059743990185183E-2</v>
      </c>
    </row>
    <row r="3316" spans="2:17" x14ac:dyDescent="0.2">
      <c r="B3316" s="46" t="s">
        <v>51</v>
      </c>
      <c r="D3316" s="49">
        <f>_xll.qlCalendarAdvance(LocalCalendar,$D3315,B3316,"f",FALSE)</f>
        <v>62579</v>
      </c>
      <c r="E3316" s="49">
        <f>_xll.qlInterestRateIndexValueDate(IndexON,D3316)</f>
        <v>62579</v>
      </c>
      <c r="F3316" s="52">
        <f>IFERROR(_xll.qlIndexFixing(IndexON,D3316,TRUE,_xll.ohTrigger(RecalcTrigger,TriggerON)),NA())</f>
        <v>2.5439411645526988E-2</v>
      </c>
      <c r="H3316" s="49">
        <f>_xll.qlCalendarAdvance(IborCalendar,$H3315,B3316,"f",FALSE)</f>
        <v>62562</v>
      </c>
      <c r="I3316" s="49">
        <f>_xll.qlInterestRateIndexValueDate(Index1M,$H3316)</f>
        <v>62564</v>
      </c>
      <c r="J3316" s="52">
        <f>IFERROR(_xll.qlIndexFixing(Index1M,$H3316,TRUE,_xll.ohTrigger(RecalcTrigger,Trigger1M)),NA())</f>
        <v>2.5921539757794709E-2</v>
      </c>
      <c r="K3316" s="52">
        <f>IFERROR(_xll.qlIndexFixing(ONIndex1M,I3316,TRUE,_xll.ohTrigger(RecalcTrigger,Trigger1M)),NA())</f>
        <v>2.5896378147487908E-2</v>
      </c>
      <c r="L3316" s="52">
        <f>IFERROR(_xll.qlIndexFixing(Index3M,H3316,TRUE,_xll.ohTrigger(RecalcTrigger,Trigger3M)),NA())</f>
        <v>2.7124793115561121E-2</v>
      </c>
      <c r="M3316" s="52">
        <f>IFERROR(_xll.qlIndexFixing(ONIndex3M,I3316,TRUE,_xll.ohTrigger(RecalcTrigger,Trigger3M)),NA())</f>
        <v>2.7037300052455748E-2</v>
      </c>
      <c r="N3316" s="52">
        <f>IFERROR(_xll.qlIndexFixing(Index6M,$H3316,TRUE,_xll.ohTrigger(RecalcTrigger,Trigger6M)),NA())</f>
        <v>2.8062167980993917E-2</v>
      </c>
      <c r="O3316" s="52">
        <f>IFERROR(_xll.qlIndexFixing(ONIndex6M,I3316,TRUE,_xll.ohTrigger(RecalcTrigger,Trigger6M)),NA())</f>
        <v>2.7869555140965119E-2</v>
      </c>
      <c r="P3316" s="52">
        <f>IFERROR(_xll.qlIndexFixing(Index1Y,$H3316,TRUE,_xll.ohTrigger(RecalcTrigger,Trigger1Y)),NA())</f>
        <v>2.9495222365744766E-2</v>
      </c>
      <c r="Q3316" s="52">
        <f>IFERROR(_xll.qlIndexFixing(ONIndex1Y,I3316,TRUE,_xll.ohTrigger(RecalcTrigger,Trigger1Y)),NA())</f>
        <v>2.9064473865172857E-2</v>
      </c>
    </row>
    <row r="3317" spans="2:17" x14ac:dyDescent="0.2">
      <c r="B3317" s="46" t="s">
        <v>51</v>
      </c>
      <c r="D3317" s="49">
        <f>_xll.qlCalendarAdvance(LocalCalendar,$D3316,B3317,"f",FALSE)</f>
        <v>62586</v>
      </c>
      <c r="E3317" s="49">
        <f>_xll.qlInterestRateIndexValueDate(IndexON,D3317)</f>
        <v>62586</v>
      </c>
      <c r="F3317" s="52">
        <f>IFERROR(_xll.qlIndexFixing(IndexON,D3317,TRUE,_xll.ohTrigger(RecalcTrigger,TriggerON)),NA())</f>
        <v>2.5439411645526988E-2</v>
      </c>
      <c r="H3317" s="49">
        <f>_xll.qlCalendarAdvance(IborCalendar,$H3316,B3317,"f",FALSE)</f>
        <v>62569</v>
      </c>
      <c r="I3317" s="49">
        <f>_xll.qlInterestRateIndexValueDate(Index1M,$H3317)</f>
        <v>62571</v>
      </c>
      <c r="J3317" s="52">
        <f>IFERROR(_xll.qlIndexFixing(Index1M,$H3317,TRUE,_xll.ohTrigger(RecalcTrigger,Trigger1M)),NA())</f>
        <v>2.5922472295080663E-2</v>
      </c>
      <c r="K3317" s="52">
        <f>IFERROR(_xll.qlIndexFixing(ONIndex1M,I3317,TRUE,_xll.ohTrigger(RecalcTrigger,Trigger1M)),NA())</f>
        <v>2.5892653271224475E-2</v>
      </c>
      <c r="L3317" s="52">
        <f>IFERROR(_xll.qlIndexFixing(Index3M,H3317,TRUE,_xll.ohTrigger(RecalcTrigger,Trigger3M)),NA())</f>
        <v>2.7124793115560243E-2</v>
      </c>
      <c r="M3317" s="52">
        <f>IFERROR(_xll.qlIndexFixing(ONIndex3M,I3317,TRUE,_xll.ohTrigger(RecalcTrigger,Trigger3M)),NA())</f>
        <v>2.7033239769433948E-2</v>
      </c>
      <c r="N3317" s="52">
        <f>IFERROR(_xll.qlIndexFixing(Index6M,$H3317,TRUE,_xll.ohTrigger(RecalcTrigger,Trigger6M)),NA())</f>
        <v>2.8062147390040273E-2</v>
      </c>
      <c r="O3317" s="52">
        <f>IFERROR(_xll.qlIndexFixing(ONIndex6M,I3317,TRUE,_xll.ohTrigger(RecalcTrigger,Trigger6M)),NA())</f>
        <v>2.7865225664491788E-2</v>
      </c>
      <c r="P3317" s="52">
        <f>IFERROR(_xll.qlIndexFixing(Index1Y,$H3317,TRUE,_xll.ohTrigger(RecalcTrigger,Trigger1Y)),NA())</f>
        <v>2.9495249049680913E-2</v>
      </c>
      <c r="Q3317" s="52">
        <f>IFERROR(_xll.qlIndexFixing(ONIndex1Y,I3317,TRUE,_xll.ohTrigger(RecalcTrigger,Trigger1Y)),NA())</f>
        <v>2.905980299554578E-2</v>
      </c>
    </row>
    <row r="3318" spans="2:17" x14ac:dyDescent="0.2">
      <c r="B3318" s="46" t="s">
        <v>51</v>
      </c>
      <c r="D3318" s="49">
        <f>_xll.qlCalendarAdvance(LocalCalendar,$D3317,B3318,"f",FALSE)</f>
        <v>62593</v>
      </c>
      <c r="E3318" s="49">
        <f>_xll.qlInterestRateIndexValueDate(IndexON,D3318)</f>
        <v>62593</v>
      </c>
      <c r="F3318" s="52">
        <f>IFERROR(_xll.qlIndexFixing(IndexON,D3318,TRUE,_xll.ohTrigger(RecalcTrigger,TriggerON)),NA())</f>
        <v>2.5439411645500343E-2</v>
      </c>
      <c r="H3318" s="49">
        <f>_xll.qlCalendarAdvance(IborCalendar,$H3317,B3318,"f",FALSE)</f>
        <v>62576</v>
      </c>
      <c r="I3318" s="49">
        <f>_xll.qlInterestRateIndexValueDate(Index1M,$H3318)</f>
        <v>62578</v>
      </c>
      <c r="J3318" s="52">
        <f>IFERROR(_xll.qlIndexFixing(Index1M,$H3318,TRUE,_xll.ohTrigger(RecalcTrigger,Trigger1M)),NA())</f>
        <v>2.5918742414246958E-2</v>
      </c>
      <c r="K3318" s="52">
        <f>IFERROR(_xll.qlIndexFixing(ONIndex1M,I3318,TRUE,_xll.ohTrigger(RecalcTrigger,Trigger1M)),NA())</f>
        <v>2.5892653271304411E-2</v>
      </c>
      <c r="L3318" s="52">
        <f>IFERROR(_xll.qlIndexFixing(Index3M,H3318,TRUE,_xll.ohTrigger(RecalcTrigger,Trigger3M)),NA())</f>
        <v>2.7125812694657678E-2</v>
      </c>
      <c r="M3318" s="52">
        <f>IFERROR(_xll.qlIndexFixing(ONIndex3M,I3318,TRUE,_xll.ohTrigger(RecalcTrigger,Trigger3M)),NA())</f>
        <v>2.7033239769513884E-2</v>
      </c>
      <c r="N3318" s="52">
        <f>IFERROR(_xll.qlIndexFixing(Index6M,$H3318,TRUE,_xll.ohTrigger(RecalcTrigger,Trigger6M)),NA())</f>
        <v>2.8062126899250882E-2</v>
      </c>
      <c r="O3318" s="52">
        <f>IFERROR(_xll.qlIndexFixing(ONIndex6M,I3318,TRUE,_xll.ohTrigger(RecalcTrigger,Trigger6M)),NA())</f>
        <v>2.7865204176400482E-2</v>
      </c>
      <c r="P3318" s="52">
        <f>IFERROR(_xll.qlIndexFixing(Index1Y,$H3318,TRUE,_xll.ohTrigger(RecalcTrigger,Trigger1Y)),NA())</f>
        <v>2.9491681480534847E-2</v>
      </c>
      <c r="Q3318" s="52">
        <f>IFERROR(_xll.qlIndexFixing(ONIndex1Y,I3318,TRUE,_xll.ohTrigger(RecalcTrigger,Trigger1Y)),NA())</f>
        <v>2.9059832296267629E-2</v>
      </c>
    </row>
    <row r="3319" spans="2:17" x14ac:dyDescent="0.2">
      <c r="B3319" s="46" t="s">
        <v>51</v>
      </c>
      <c r="D3319" s="49">
        <f>_xll.qlCalendarAdvance(LocalCalendar,$D3318,B3319,"f",FALSE)</f>
        <v>62600</v>
      </c>
      <c r="E3319" s="49">
        <f>_xll.qlInterestRateIndexValueDate(IndexON,D3319)</f>
        <v>62600</v>
      </c>
      <c r="F3319" s="52">
        <f>IFERROR(_xll.qlIndexFixing(IndexON,D3319,TRUE,_xll.ohTrigger(RecalcTrigger,TriggerON)),NA())</f>
        <v>2.5440310441611214E-2</v>
      </c>
      <c r="H3319" s="49">
        <f>_xll.qlCalendarAdvance(IborCalendar,$H3318,B3319,"f",FALSE)</f>
        <v>62583</v>
      </c>
      <c r="I3319" s="49">
        <f>_xll.qlInterestRateIndexValueDate(Index1M,$H3319)</f>
        <v>62585</v>
      </c>
      <c r="J3319" s="52">
        <f>IFERROR(_xll.qlIndexFixing(Index1M,$H3319,TRUE,_xll.ohTrigger(RecalcTrigger,Trigger1M)),NA())</f>
        <v>2.5921539757794709E-2</v>
      </c>
      <c r="K3319" s="52">
        <f>IFERROR(_xll.qlIndexFixing(ONIndex1M,I3319,TRUE,_xll.ohTrigger(RecalcTrigger,Trigger1M)),NA())</f>
        <v>2.5892653271304411E-2</v>
      </c>
      <c r="L3319" s="52">
        <f>IFERROR(_xll.qlIndexFixing(Index3M,H3319,TRUE,_xll.ohTrigger(RecalcTrigger,Trigger3M)),NA())</f>
        <v>2.7125812694657678E-2</v>
      </c>
      <c r="M3319" s="52">
        <f>IFERROR(_xll.qlIndexFixing(ONIndex3M,I3319,TRUE,_xll.ohTrigger(RecalcTrigger,Trigger3M)),NA())</f>
        <v>2.7033239769513884E-2</v>
      </c>
      <c r="N3319" s="52">
        <f>IFERROR(_xll.qlIndexFixing(Index6M,$H3319,TRUE,_xll.ohTrigger(RecalcTrigger,Trigger6M)),NA())</f>
        <v>2.806536818132584E-2</v>
      </c>
      <c r="O3319" s="52">
        <f>IFERROR(_xll.qlIndexFixing(ONIndex6M,I3319,TRUE,_xll.ohTrigger(RecalcTrigger,Trigger6M)),NA())</f>
        <v>2.7865182787030207E-2</v>
      </c>
      <c r="P3319" s="52">
        <f>IFERROR(_xll.qlIndexFixing(Index1Y,$H3319,TRUE,_xll.ohTrigger(RecalcTrigger,Trigger1Y)),NA())</f>
        <v>2.9495302001393494E-2</v>
      </c>
      <c r="Q3319" s="52">
        <f>IFERROR(_xll.qlIndexFixing(ONIndex1Y,I3319,TRUE,_xll.ohTrigger(RecalcTrigger,Trigger1Y)),NA())</f>
        <v>2.9059861462297221E-2</v>
      </c>
    </row>
    <row r="3320" spans="2:17" x14ac:dyDescent="0.2">
      <c r="B3320" s="46" t="s">
        <v>51</v>
      </c>
      <c r="D3320" s="49">
        <f>_xll.qlCalendarAdvance(LocalCalendar,$D3319,B3320,"f",FALSE)</f>
        <v>62607</v>
      </c>
      <c r="E3320" s="49">
        <f>_xll.qlInterestRateIndexValueDate(IndexON,D3320)</f>
        <v>62607</v>
      </c>
      <c r="F3320" s="52">
        <f>IFERROR(_xll.qlIndexFixing(IndexON,D3320,TRUE,_xll.ohTrigger(RecalcTrigger,TriggerON)),NA())</f>
        <v>2.5439411645526988E-2</v>
      </c>
      <c r="H3320" s="49">
        <f>_xll.qlCalendarAdvance(IborCalendar,$H3319,B3320,"f",FALSE)</f>
        <v>62590</v>
      </c>
      <c r="I3320" s="49">
        <f>_xll.qlInterestRateIndexValueDate(Index1M,$H3320)</f>
        <v>62592</v>
      </c>
      <c r="J3320" s="52">
        <f>IFERROR(_xll.qlIndexFixing(Index1M,$H3320,TRUE,_xll.ohTrigger(RecalcTrigger,Trigger1M)),NA())</f>
        <v>2.5921539757794709E-2</v>
      </c>
      <c r="K3320" s="52">
        <f>IFERROR(_xll.qlIndexFixing(ONIndex1M,I3320,TRUE,_xll.ohTrigger(RecalcTrigger,Trigger1M)),NA())</f>
        <v>2.5892653271304411E-2</v>
      </c>
      <c r="L3320" s="52">
        <f>IFERROR(_xll.qlIndexFixing(Index3M,H3320,TRUE,_xll.ohTrigger(RecalcTrigger,Trigger3M)),NA())</f>
        <v>2.7125812694657678E-2</v>
      </c>
      <c r="M3320" s="52">
        <f>IFERROR(_xll.qlIndexFixing(ONIndex3M,I3320,TRUE,_xll.ohTrigger(RecalcTrigger,Trigger3M)),NA())</f>
        <v>2.7033239769513884E-2</v>
      </c>
      <c r="N3320" s="52">
        <f>IFERROR(_xll.qlIndexFixing(Index6M,$H3320,TRUE,_xll.ohTrigger(RecalcTrigger,Trigger6M)),NA())</f>
        <v>2.8065347907622693E-2</v>
      </c>
      <c r="O3320" s="52">
        <f>IFERROR(_xll.qlIndexFixing(ONIndex6M,I3320,TRUE,_xll.ohTrigger(RecalcTrigger,Trigger6M)),NA())</f>
        <v>2.78651614964609E-2</v>
      </c>
      <c r="P3320" s="52">
        <f>IFERROR(_xll.qlIndexFixing(Index1Y,$H3320,TRUE,_xll.ohTrigger(RecalcTrigger,Trigger1Y)),NA())</f>
        <v>2.9495328269169275E-2</v>
      </c>
      <c r="Q3320" s="52">
        <f>IFERROR(_xll.qlIndexFixing(ONIndex1Y,I3320,TRUE,_xll.ohTrigger(RecalcTrigger,Trigger1Y)),NA())</f>
        <v>2.9059890493634555E-2</v>
      </c>
    </row>
    <row r="3321" spans="2:17" x14ac:dyDescent="0.2">
      <c r="B3321" s="46" t="s">
        <v>51</v>
      </c>
      <c r="D3321" s="49">
        <f>_xll.qlCalendarAdvance(LocalCalendar,$D3320,B3321,"f",FALSE)</f>
        <v>62614</v>
      </c>
      <c r="E3321" s="49">
        <f>_xll.qlInterestRateIndexValueDate(IndexON,D3321)</f>
        <v>62614</v>
      </c>
      <c r="F3321" s="52">
        <f>IFERROR(_xll.qlIndexFixing(IndexON,D3321,TRUE,_xll.ohTrigger(RecalcTrigger,TriggerON)),NA())</f>
        <v>2.5439411645526988E-2</v>
      </c>
      <c r="H3321" s="49">
        <f>_xll.qlCalendarAdvance(IborCalendar,$H3320,B3321,"f",FALSE)</f>
        <v>62597</v>
      </c>
      <c r="I3321" s="49">
        <f>_xll.qlInterestRateIndexValueDate(Index1M,$H3321)</f>
        <v>62599</v>
      </c>
      <c r="J3321" s="52">
        <f>IFERROR(_xll.qlIndexFixing(Index1M,$H3321,TRUE,_xll.ohTrigger(RecalcTrigger,Trigger1M)),NA())</f>
        <v>2.5921539757792211E-2</v>
      </c>
      <c r="K3321" s="52">
        <f>IFERROR(_xll.qlIndexFixing(ONIndex1M,I3321,TRUE,_xll.ohTrigger(RecalcTrigger,Trigger1M)),NA())</f>
        <v>2.5892653271224475E-2</v>
      </c>
      <c r="L3321" s="52">
        <f>IFERROR(_xll.qlIndexFixing(Index3M,H3321,TRUE,_xll.ohTrigger(RecalcTrigger,Trigger3M)),NA())</f>
        <v>2.7125812694656807E-2</v>
      </c>
      <c r="M3321" s="52">
        <f>IFERROR(_xll.qlIndexFixing(ONIndex3M,I3321,TRUE,_xll.ohTrigger(RecalcTrigger,Trigger3M)),NA())</f>
        <v>2.7033239769433948E-2</v>
      </c>
      <c r="N3321" s="52">
        <f>IFERROR(_xll.qlIndexFixing(Index6M,$H3321,TRUE,_xll.ohTrigger(RecalcTrigger,Trigger6M)),NA())</f>
        <v>2.8065327734107793E-2</v>
      </c>
      <c r="O3321" s="52">
        <f>IFERROR(_xll.qlIndexFixing(ONIndex6M,I3321,TRUE,_xll.ohTrigger(RecalcTrigger,Trigger6M)),NA())</f>
        <v>2.7865140304692559E-2</v>
      </c>
      <c r="P3321" s="52">
        <f>IFERROR(_xll.qlIndexFixing(Index1Y,$H3321,TRUE,_xll.ohTrigger(RecalcTrigger,Trigger1Y)),NA())</f>
        <v>2.9495354398225152E-2</v>
      </c>
      <c r="Q3321" s="52">
        <f>IFERROR(_xll.qlIndexFixing(ONIndex1Y,I3321,TRUE,_xll.ohTrigger(RecalcTrigger,Trigger1Y)),NA())</f>
        <v>2.9059919390199695E-2</v>
      </c>
    </row>
    <row r="3322" spans="2:17" x14ac:dyDescent="0.2">
      <c r="B3322" s="46" t="s">
        <v>51</v>
      </c>
      <c r="D3322" s="49">
        <f>_xll.qlCalendarAdvance(LocalCalendar,$D3321,B3322,"f",FALSE)</f>
        <v>62621</v>
      </c>
      <c r="E3322" s="49">
        <f>_xll.qlInterestRateIndexValueDate(IndexON,D3322)</f>
        <v>62621</v>
      </c>
      <c r="F3322" s="52">
        <f>IFERROR(_xll.qlIndexFixing(IndexON,D3322,TRUE,_xll.ohTrigger(RecalcTrigger,TriggerON)),NA())</f>
        <v>2.5439411645500343E-2</v>
      </c>
      <c r="H3322" s="49">
        <f>_xll.qlCalendarAdvance(IborCalendar,$H3321,B3322,"f",FALSE)</f>
        <v>62604</v>
      </c>
      <c r="I3322" s="49">
        <f>_xll.qlInterestRateIndexValueDate(Index1M,$H3322)</f>
        <v>62606</v>
      </c>
      <c r="J3322" s="52">
        <f>IFERROR(_xll.qlIndexFixing(Index1M,$H3322,TRUE,_xll.ohTrigger(RecalcTrigger,Trigger1M)),NA())</f>
        <v>2.5921539757792211E-2</v>
      </c>
      <c r="K3322" s="52">
        <f>IFERROR(_xll.qlIndexFixing(ONIndex1M,I3322,TRUE,_xll.ohTrigger(RecalcTrigger,Trigger1M)),NA())</f>
        <v>2.5892653271304411E-2</v>
      </c>
      <c r="L3322" s="52">
        <f>IFERROR(_xll.qlIndexFixing(Index3M,H3322,TRUE,_xll.ohTrigger(RecalcTrigger,Trigger3M)),NA())</f>
        <v>2.7125812694656807E-2</v>
      </c>
      <c r="M3322" s="52">
        <f>IFERROR(_xll.qlIndexFixing(ONIndex3M,I3322,TRUE,_xll.ohTrigger(RecalcTrigger,Trigger3M)),NA())</f>
        <v>2.7033239769513884E-2</v>
      </c>
      <c r="N3322" s="52">
        <f>IFERROR(_xll.qlIndexFixing(Index6M,$H3322,TRUE,_xll.ohTrigger(RecalcTrigger,Trigger6M)),NA())</f>
        <v>2.8065307660781136E-2</v>
      </c>
      <c r="O3322" s="52">
        <f>IFERROR(_xll.qlIndexFixing(ONIndex6M,I3322,TRUE,_xll.ohTrigger(RecalcTrigger,Trigger6M)),NA())</f>
        <v>2.7865119211725187E-2</v>
      </c>
      <c r="P3322" s="52">
        <f>IFERROR(_xll.qlIndexFixing(Index1Y,$H3322,TRUE,_xll.ohTrigger(RecalcTrigger,Trigger1Y)),NA())</f>
        <v>2.9496578523269368E-2</v>
      </c>
      <c r="Q3322" s="52">
        <f>IFERROR(_xll.qlIndexFixing(ONIndex1Y,I3322,TRUE,_xll.ohTrigger(RecalcTrigger,Trigger1Y)),NA())</f>
        <v>2.9059948152392323E-2</v>
      </c>
    </row>
    <row r="3323" spans="2:17" x14ac:dyDescent="0.2">
      <c r="B3323" s="46" t="s">
        <v>51</v>
      </c>
      <c r="D3323" s="49">
        <f>_xll.qlCalendarAdvance(LocalCalendar,$D3322,B3323,"f",FALSE)</f>
        <v>62628</v>
      </c>
      <c r="E3323" s="49">
        <f>_xll.qlInterestRateIndexValueDate(IndexON,D3323)</f>
        <v>62628</v>
      </c>
      <c r="F3323" s="52">
        <f>IFERROR(_xll.qlIndexFixing(IndexON,D3323,TRUE,_xll.ohTrigger(RecalcTrigger,TriggerON)),NA())</f>
        <v>2.5439411645526988E-2</v>
      </c>
      <c r="H3323" s="49">
        <f>_xll.qlCalendarAdvance(IborCalendar,$H3322,B3323,"f",FALSE)</f>
        <v>62611</v>
      </c>
      <c r="I3323" s="49">
        <f>_xll.qlInterestRateIndexValueDate(Index1M,$H3323)</f>
        <v>62613</v>
      </c>
      <c r="J3323" s="52">
        <f>IFERROR(_xll.qlIndexFixing(Index1M,$H3323,TRUE,_xll.ohTrigger(RecalcTrigger,Trigger1M)),NA())</f>
        <v>2.5921539757794709E-2</v>
      </c>
      <c r="K3323" s="52">
        <f>IFERROR(_xll.qlIndexFixing(ONIndex1M,I3323,TRUE,_xll.ohTrigger(RecalcTrigger,Trigger1M)),NA())</f>
        <v>2.5892653271304411E-2</v>
      </c>
      <c r="L3323" s="52">
        <f>IFERROR(_xll.qlIndexFixing(Index3M,H3323,TRUE,_xll.ohTrigger(RecalcTrigger,Trigger3M)),NA())</f>
        <v>2.7125812694657678E-2</v>
      </c>
      <c r="M3323" s="52">
        <f>IFERROR(_xll.qlIndexFixing(ONIndex3M,I3323,TRUE,_xll.ohTrigger(RecalcTrigger,Trigger3M)),NA())</f>
        <v>2.7033239769513884E-2</v>
      </c>
      <c r="N3323" s="52">
        <f>IFERROR(_xll.qlIndexFixing(Index6M,$H3323,TRUE,_xll.ohTrigger(RecalcTrigger,Trigger6M)),NA())</f>
        <v>2.8062025947775068E-2</v>
      </c>
      <c r="O3323" s="52">
        <f>IFERROR(_xll.qlIndexFixing(ONIndex6M,I3323,TRUE,_xll.ohTrigger(RecalcTrigger,Trigger6M)),NA())</f>
        <v>2.7865098217398909E-2</v>
      </c>
      <c r="P3323" s="52">
        <f>IFERROR(_xll.qlIndexFixing(Index1Y,$H3323,TRUE,_xll.ohTrigger(RecalcTrigger,Trigger1Y)),NA())</f>
        <v>2.94954062401761E-2</v>
      </c>
      <c r="Q3323" s="52">
        <f>IFERROR(_xll.qlIndexFixing(ONIndex1Y,I3323,TRUE,_xll.ohTrigger(RecalcTrigger,Trigger1Y)),NA())</f>
        <v>2.9059976779572949E-2</v>
      </c>
    </row>
    <row r="3324" spans="2:17" x14ac:dyDescent="0.2">
      <c r="B3324" s="46" t="s">
        <v>51</v>
      </c>
      <c r="D3324" s="49">
        <f>_xll.qlCalendarAdvance(LocalCalendar,$D3323,B3324,"f",FALSE)</f>
        <v>62635</v>
      </c>
      <c r="E3324" s="49">
        <f>_xll.qlInterestRateIndexValueDate(IndexON,D3324)</f>
        <v>62635</v>
      </c>
      <c r="F3324" s="52">
        <f>IFERROR(_xll.qlIndexFixing(IndexON,D3324,TRUE,_xll.ohTrigger(RecalcTrigger,TriggerON)),NA())</f>
        <v>2.5439411645526988E-2</v>
      </c>
      <c r="H3324" s="49">
        <f>_xll.qlCalendarAdvance(IborCalendar,$H3323,B3324,"f",FALSE)</f>
        <v>62618</v>
      </c>
      <c r="I3324" s="49">
        <f>_xll.qlInterestRateIndexValueDate(Index1M,$H3324)</f>
        <v>62620</v>
      </c>
      <c r="J3324" s="52">
        <f>IFERROR(_xll.qlIndexFixing(Index1M,$H3324,TRUE,_xll.ohTrigger(RecalcTrigger,Trigger1M)),NA())</f>
        <v>2.5921539757792211E-2</v>
      </c>
      <c r="K3324" s="52">
        <f>IFERROR(_xll.qlIndexFixing(ONIndex1M,I3324,TRUE,_xll.ohTrigger(RecalcTrigger,Trigger1M)),NA())</f>
        <v>2.5892653271224475E-2</v>
      </c>
      <c r="L3324" s="52">
        <f>IFERROR(_xll.qlIndexFixing(Index3M,H3324,TRUE,_xll.ohTrigger(RecalcTrigger,Trigger3M)),NA())</f>
        <v>2.7125812694657678E-2</v>
      </c>
      <c r="M3324" s="52">
        <f>IFERROR(_xll.qlIndexFixing(ONIndex3M,I3324,TRUE,_xll.ohTrigger(RecalcTrigger,Trigger3M)),NA())</f>
        <v>2.7033239769433948E-2</v>
      </c>
      <c r="N3324" s="52">
        <f>IFERROR(_xll.qlIndexFixing(Index6M,$H3324,TRUE,_xll.ohTrigger(RecalcTrigger,Trigger6M)),NA())</f>
        <v>2.8062006057973352E-2</v>
      </c>
      <c r="O3324" s="52">
        <f>IFERROR(_xll.qlIndexFixing(ONIndex6M,I3324,TRUE,_xll.ohTrigger(RecalcTrigger,Trigger6M)),NA())</f>
        <v>2.7865077321793663E-2</v>
      </c>
      <c r="P3324" s="52">
        <f>IFERROR(_xll.qlIndexFixing(Index1Y,$H3324,TRUE,_xll.ohTrigger(RecalcTrigger,Trigger1Y)),NA())</f>
        <v>2.9495431953071392E-2</v>
      </c>
      <c r="Q3324" s="52">
        <f>IFERROR(_xll.qlIndexFixing(ONIndex1Y,I3324,TRUE,_xll.ohTrigger(RecalcTrigger,Trigger1Y)),NA())</f>
        <v>2.9060005272141254E-2</v>
      </c>
    </row>
    <row r="3325" spans="2:17" x14ac:dyDescent="0.2">
      <c r="B3325" s="46" t="s">
        <v>51</v>
      </c>
      <c r="D3325" s="49">
        <f>_xll.qlCalendarAdvance(LocalCalendar,$D3324,B3325,"f",FALSE)</f>
        <v>62645</v>
      </c>
      <c r="E3325" s="49">
        <f>_xll.qlInterestRateIndexValueDate(IndexON,D3325)</f>
        <v>62645</v>
      </c>
      <c r="F3325" s="52">
        <f>IFERROR(_xll.qlIndexFixing(IndexON,D3325,TRUE,_xll.ohTrigger(RecalcTrigger,TriggerON)),NA())</f>
        <v>2.5437614180416901E-2</v>
      </c>
      <c r="H3325" s="49">
        <f>_xll.qlCalendarAdvance(IborCalendar,$H3324,B3325,"f",FALSE)</f>
        <v>62625</v>
      </c>
      <c r="I3325" s="49">
        <f>_xll.qlInterestRateIndexValueDate(Index1M,$H3325)</f>
        <v>62627</v>
      </c>
      <c r="J3325" s="52">
        <f>IFERROR(_xll.qlIndexFixing(Index1M,$H3325,TRUE,_xll.ohTrigger(RecalcTrigger,Trigger1M)),NA())</f>
        <v>2.5921539757792211E-2</v>
      </c>
      <c r="K3325" s="52">
        <f>IFERROR(_xll.qlIndexFixing(ONIndex1M,I3325,TRUE,_xll.ohTrigger(RecalcTrigger,Trigger1M)),NA())</f>
        <v>2.5892653271144539E-2</v>
      </c>
      <c r="L3325" s="52">
        <f>IFERROR(_xll.qlIndexFixing(Index3M,H3325,TRUE,_xll.ohTrigger(RecalcTrigger,Trigger3M)),NA())</f>
        <v>2.7125812694657678E-2</v>
      </c>
      <c r="M3325" s="52">
        <f>IFERROR(_xll.qlIndexFixing(ONIndex3M,I3325,TRUE,_xll.ohTrigger(RecalcTrigger,Trigger3M)),NA())</f>
        <v>2.7033239769433948E-2</v>
      </c>
      <c r="N3325" s="52">
        <f>IFERROR(_xll.qlIndexFixing(Index6M,$H3325,TRUE,_xll.ohTrigger(RecalcTrigger,Trigger6M)),NA())</f>
        <v>2.8061986268337627E-2</v>
      </c>
      <c r="O3325" s="52">
        <f>IFERROR(_xll.qlIndexFixing(ONIndex6M,I3325,TRUE,_xll.ohTrigger(RecalcTrigger,Trigger6M)),NA())</f>
        <v>2.7865056525069321E-2</v>
      </c>
      <c r="P3325" s="52">
        <f>IFERROR(_xll.qlIndexFixing(Index1Y,$H3325,TRUE,_xll.ohTrigger(RecalcTrigger,Trigger1Y)),NA())</f>
        <v>2.9495457527246562E-2</v>
      </c>
      <c r="Q3325" s="52">
        <f>IFERROR(_xll.qlIndexFixing(ONIndex1Y,I3325,TRUE,_xll.ohTrigger(RecalcTrigger,Trigger1Y)),NA())</f>
        <v>2.9060033630177173E-2</v>
      </c>
    </row>
    <row r="3326" spans="2:17" x14ac:dyDescent="0.2">
      <c r="B3326" s="46" t="s">
        <v>51</v>
      </c>
      <c r="D3326" s="49">
        <f>_xll.qlCalendarAdvance(LocalCalendar,$D3325,B3326,"f",FALSE)</f>
        <v>62652</v>
      </c>
      <c r="E3326" s="49">
        <f>_xll.qlInterestRateIndexValueDate(IndexON,D3326)</f>
        <v>62652</v>
      </c>
      <c r="F3326" s="52">
        <f>IFERROR(_xll.qlIndexFixing(IndexON,D3326,TRUE,_xll.ohTrigger(RecalcTrigger,TriggerON)),NA())</f>
        <v>2.5437614180336965E-2</v>
      </c>
      <c r="H3326" s="49">
        <f>_xll.qlCalendarAdvance(IborCalendar,$H3325,B3326,"f",FALSE)</f>
        <v>62632</v>
      </c>
      <c r="I3326" s="49">
        <f>_xll.qlInterestRateIndexValueDate(Index1M,$H3326)</f>
        <v>62634</v>
      </c>
      <c r="J3326" s="52">
        <f>IFERROR(_xll.qlIndexFixing(Index1M,$H3326,TRUE,_xll.ohTrigger(RecalcTrigger,Trigger1M)),NA())</f>
        <v>2.5921539757794709E-2</v>
      </c>
      <c r="K3326" s="52">
        <f>IFERROR(_xll.qlIndexFixing(ONIndex1M,I3326,TRUE,_xll.ohTrigger(RecalcTrigger,Trigger1M)),NA())</f>
        <v>2.5892653271384347E-2</v>
      </c>
      <c r="L3326" s="52">
        <f>IFERROR(_xll.qlIndexFixing(Index3M,H3326,TRUE,_xll.ohTrigger(RecalcTrigger,Trigger3M)),NA())</f>
        <v>2.7125812694657678E-2</v>
      </c>
      <c r="M3326" s="52">
        <f>IFERROR(_xll.qlIndexFixing(ONIndex3M,I3326,TRUE,_xll.ohTrigger(RecalcTrigger,Trigger3M)),NA())</f>
        <v>2.7033239769513884E-2</v>
      </c>
      <c r="N3326" s="52">
        <f>IFERROR(_xll.qlIndexFixing(Index6M,$H3326,TRUE,_xll.ohTrigger(RecalcTrigger,Trigger6M)),NA())</f>
        <v>2.8066315746270241E-2</v>
      </c>
      <c r="O3326" s="52">
        <f>IFERROR(_xll.qlIndexFixing(ONIndex6M,I3326,TRUE,_xll.ohTrigger(RecalcTrigger,Trigger6M)),NA())</f>
        <v>2.7865035827225881E-2</v>
      </c>
      <c r="P3326" s="52">
        <f>IFERROR(_xll.qlIndexFixing(Index1Y,$H3326,TRUE,_xll.ohTrigger(RecalcTrigger,Trigger1Y)),NA())</f>
        <v>2.9495482962701606E-2</v>
      </c>
      <c r="Q3326" s="52">
        <f>IFERROR(_xll.qlIndexFixing(ONIndex1Y,I3326,TRUE,_xll.ohTrigger(RecalcTrigger,Trigger1Y)),NA())</f>
        <v>2.9060061853600772E-2</v>
      </c>
    </row>
    <row r="3327" spans="2:17" x14ac:dyDescent="0.2">
      <c r="B3327" s="46" t="s">
        <v>51</v>
      </c>
      <c r="D3327" s="49">
        <f>_xll.qlCalendarAdvance(LocalCalendar,$D3326,B3327,"f",FALSE)</f>
        <v>62659</v>
      </c>
      <c r="E3327" s="49">
        <f>_xll.qlInterestRateIndexValueDate(IndexON,D3327)</f>
        <v>62659</v>
      </c>
      <c r="F3327" s="52">
        <f>IFERROR(_xll.qlIndexFixing(IndexON,D3327,TRUE,_xll.ohTrigger(RecalcTrigger,TriggerON)),NA())</f>
        <v>2.5437614180336965E-2</v>
      </c>
      <c r="H3327" s="49">
        <f>_xll.qlCalendarAdvance(IborCalendar,$H3326,B3327,"f",FALSE)</f>
        <v>62639</v>
      </c>
      <c r="I3327" s="49">
        <f>_xll.qlInterestRateIndexValueDate(Index1M,$H3327)</f>
        <v>62641</v>
      </c>
      <c r="J3327" s="52">
        <f>IFERROR(_xll.qlIndexFixing(Index1M,$H3327,TRUE,_xll.ohTrigger(RecalcTrigger,Trigger1M)),NA())</f>
        <v>2.5921539757792211E-2</v>
      </c>
      <c r="K3327" s="52">
        <f>IFERROR(_xll.qlIndexFixing(ONIndex1M,I3327,TRUE,_xll.ohTrigger(RecalcTrigger,Trigger1M)),NA())</f>
        <v>2.5895446861443627E-2</v>
      </c>
      <c r="L3327" s="52">
        <f>IFERROR(_xll.qlIndexFixing(Index3M,H3327,TRUE,_xll.ohTrigger(RecalcTrigger,Trigger3M)),NA())</f>
        <v>2.7125812694658545E-2</v>
      </c>
      <c r="M3327" s="52">
        <f>IFERROR(_xll.qlIndexFixing(ONIndex3M,I3327,TRUE,_xll.ohTrigger(RecalcTrigger,Trigger3M)),NA())</f>
        <v>2.7036284905497254E-2</v>
      </c>
      <c r="N3327" s="52">
        <f>IFERROR(_xll.qlIndexFixing(Index6M,$H3327,TRUE,_xll.ohTrigger(RecalcTrigger,Trigger6M)),NA())</f>
        <v>2.8065208796964218E-2</v>
      </c>
      <c r="O3327" s="52">
        <f>IFERROR(_xll.qlIndexFixing(ONIndex6M,I3327,TRUE,_xll.ohTrigger(RecalcTrigger,Trigger6M)),NA())</f>
        <v>2.7868246240021488E-2</v>
      </c>
      <c r="P3327" s="52">
        <f>IFERROR(_xll.qlIndexFixing(Index1Y,$H3327,TRUE,_xll.ohTrigger(RecalcTrigger,Trigger1Y)),NA())</f>
        <v>2.9496706354920538E-2</v>
      </c>
      <c r="Q3327" s="52">
        <f>IFERROR(_xll.qlIndexFixing(ONIndex1Y,I3327,TRUE,_xll.ohTrigger(RecalcTrigger,Trigger1Y)),NA())</f>
        <v>2.9063614836188911E-2</v>
      </c>
    </row>
    <row r="3328" spans="2:17" x14ac:dyDescent="0.2">
      <c r="B3328" s="46" t="s">
        <v>51</v>
      </c>
      <c r="D3328" s="49">
        <f>_xll.qlCalendarAdvance(LocalCalendar,$D3327,B3328,"f",FALSE)</f>
        <v>62666</v>
      </c>
      <c r="E3328" s="49">
        <f>_xll.qlInterestRateIndexValueDate(IndexON,D3328)</f>
        <v>62666</v>
      </c>
      <c r="F3328" s="52">
        <f>IFERROR(_xll.qlIndexFixing(IndexON,D3328,TRUE,_xll.ohTrigger(RecalcTrigger,TriggerON)),NA())</f>
        <v>2.5437614180416901E-2</v>
      </c>
      <c r="H3328" s="49">
        <f>_xll.qlCalendarAdvance(IborCalendar,$H3327,B3328,"f",FALSE)</f>
        <v>62646</v>
      </c>
      <c r="I3328" s="49">
        <f>_xll.qlInterestRateIndexValueDate(Index1M,$H3328)</f>
        <v>62648</v>
      </c>
      <c r="J3328" s="52">
        <f>IFERROR(_xll.qlIndexFixing(Index1M,$H3328,TRUE,_xll.ohTrigger(RecalcTrigger,Trigger1M)),NA())</f>
        <v>2.5921539757792211E-2</v>
      </c>
      <c r="K3328" s="52">
        <f>IFERROR(_xll.qlIndexFixing(ONIndex1M,I3328,TRUE,_xll.ohTrigger(RecalcTrigger,Trigger1M)),NA())</f>
        <v>2.5892653271224475E-2</v>
      </c>
      <c r="L3328" s="52">
        <f>IFERROR(_xll.qlIndexFixing(Index3M,H3328,TRUE,_xll.ohTrigger(RecalcTrigger,Trigger3M)),NA())</f>
        <v>2.7125812694656807E-2</v>
      </c>
      <c r="M3328" s="52">
        <f>IFERROR(_xll.qlIndexFixing(ONIndex3M,I3328,TRUE,_xll.ohTrigger(RecalcTrigger,Trigger3M)),NA())</f>
        <v>2.7033239769433948E-2</v>
      </c>
      <c r="N3328" s="52">
        <f>IFERROR(_xll.qlIndexFixing(Index6M,$H3328,TRUE,_xll.ohTrigger(RecalcTrigger,Trigger6M)),NA())</f>
        <v>2.8065189324764449E-2</v>
      </c>
      <c r="O3328" s="52">
        <f>IFERROR(_xll.qlIndexFixing(ONIndex6M,I3328,TRUE,_xll.ohTrigger(RecalcTrigger,Trigger6M)),NA())</f>
        <v>2.7864994727382353E-2</v>
      </c>
      <c r="P3328" s="52">
        <f>IFERROR(_xll.qlIndexFixing(Index1Y,$H3328,TRUE,_xll.ohTrigger(RecalcTrigger,Trigger1Y)),NA())</f>
        <v>2.9495533417450898E-2</v>
      </c>
      <c r="Q3328" s="52">
        <f>IFERROR(_xll.qlIndexFixing(ONIndex1Y,I3328,TRUE,_xll.ohTrigger(RecalcTrigger,Trigger1Y)),NA())</f>
        <v>2.9060117896131388E-2</v>
      </c>
    </row>
    <row r="3329" spans="2:17" x14ac:dyDescent="0.2">
      <c r="B3329" s="46" t="s">
        <v>51</v>
      </c>
      <c r="D3329" s="49">
        <f>_xll.qlCalendarAdvance(LocalCalendar,$D3328,B3329,"f",FALSE)</f>
        <v>62673</v>
      </c>
      <c r="E3329" s="49">
        <f>_xll.qlInterestRateIndexValueDate(IndexON,D3329)</f>
        <v>62673</v>
      </c>
      <c r="F3329" s="52">
        <f>IFERROR(_xll.qlIndexFixing(IndexON,D3329,TRUE,_xll.ohTrigger(RecalcTrigger,TriggerON)),NA())</f>
        <v>2.5437614180416901E-2</v>
      </c>
      <c r="H3329" s="49">
        <f>_xll.qlCalendarAdvance(IborCalendar,$H3328,B3329,"f",FALSE)</f>
        <v>62653</v>
      </c>
      <c r="I3329" s="49">
        <f>_xll.qlInterestRateIndexValueDate(Index1M,$H3329)</f>
        <v>62655</v>
      </c>
      <c r="J3329" s="52">
        <f>IFERROR(_xll.qlIndexFixing(Index1M,$H3329,TRUE,_xll.ohTrigger(RecalcTrigger,Trigger1M)),NA())</f>
        <v>2.5921539757792211E-2</v>
      </c>
      <c r="K3329" s="52">
        <f>IFERROR(_xll.qlIndexFixing(ONIndex1M,I3329,TRUE,_xll.ohTrigger(RecalcTrigger,Trigger1M)),NA())</f>
        <v>2.5892653271304411E-2</v>
      </c>
      <c r="L3329" s="52">
        <f>IFERROR(_xll.qlIndexFixing(Index3M,H3329,TRUE,_xll.ohTrigger(RecalcTrigger,Trigger3M)),NA())</f>
        <v>2.7125812694657678E-2</v>
      </c>
      <c r="M3329" s="52">
        <f>IFERROR(_xll.qlIndexFixing(ONIndex3M,I3329,TRUE,_xll.ohTrigger(RecalcTrigger,Trigger3M)),NA())</f>
        <v>2.7033239769513884E-2</v>
      </c>
      <c r="N3329" s="52">
        <f>IFERROR(_xll.qlIndexFixing(Index6M,$H3329,TRUE,_xll.ohTrigger(RecalcTrigger,Trigger6M)),NA())</f>
        <v>2.8066257346620632E-2</v>
      </c>
      <c r="O3329" s="52">
        <f>IFERROR(_xll.qlIndexFixing(ONIndex6M,I3329,TRUE,_xll.ohTrigger(RecalcTrigger,Trigger6M)),NA())</f>
        <v>2.7864974325781944E-2</v>
      </c>
      <c r="P3329" s="52">
        <f>IFERROR(_xll.qlIndexFixing(Index1Y,$H3329,TRUE,_xll.ohTrigger(RecalcTrigger,Trigger1Y)),NA())</f>
        <v>2.949555843674536E-2</v>
      </c>
      <c r="Q3329" s="52">
        <f>IFERROR(_xll.qlIndexFixing(ONIndex1Y,I3329,TRUE,_xll.ohTrigger(RecalcTrigger,Trigger1Y)),NA())</f>
        <v>2.9060145715478214E-2</v>
      </c>
    </row>
    <row r="3330" spans="2:17" x14ac:dyDescent="0.2">
      <c r="B3330" s="46" t="s">
        <v>51</v>
      </c>
      <c r="D3330" s="49">
        <f>_xll.qlCalendarAdvance(LocalCalendar,$D3329,B3330,"f",FALSE)</f>
        <v>62680</v>
      </c>
      <c r="E3330" s="49">
        <f>_xll.qlInterestRateIndexValueDate(IndexON,D3330)</f>
        <v>62680</v>
      </c>
      <c r="F3330" s="52">
        <f>IFERROR(_xll.qlIndexFixing(IndexON,D3330,TRUE,_xll.ohTrigger(RecalcTrigger,TriggerON)),NA())</f>
        <v>2.5437614180257029E-2</v>
      </c>
      <c r="H3330" s="49">
        <f>_xll.qlCalendarAdvance(IborCalendar,$H3329,B3330,"f",FALSE)</f>
        <v>62660</v>
      </c>
      <c r="I3330" s="49">
        <f>_xll.qlInterestRateIndexValueDate(Index1M,$H3330)</f>
        <v>62662</v>
      </c>
      <c r="J3330" s="52">
        <f>IFERROR(_xll.qlIndexFixing(Index1M,$H3330,TRUE,_xll.ohTrigger(RecalcTrigger,Trigger1M)),NA())</f>
        <v>2.5921539757794709E-2</v>
      </c>
      <c r="K3330" s="52">
        <f>IFERROR(_xll.qlIndexFixing(ONIndex1M,I3330,TRUE,_xll.ohTrigger(RecalcTrigger,Trigger1M)),NA())</f>
        <v>2.5892653271304411E-2</v>
      </c>
      <c r="L3330" s="52">
        <f>IFERROR(_xll.qlIndexFixing(Index3M,H3330,TRUE,_xll.ohTrigger(RecalcTrigger,Trigger3M)),NA())</f>
        <v>2.7125812694657678E-2</v>
      </c>
      <c r="M3330" s="52">
        <f>IFERROR(_xll.qlIndexFixing(ONIndex3M,I3330,TRUE,_xll.ohTrigger(RecalcTrigger,Trigger3M)),NA())</f>
        <v>2.703323976959382E-2</v>
      </c>
      <c r="N3330" s="52">
        <f>IFERROR(_xll.qlIndexFixing(Index6M,$H3330,TRUE,_xll.ohTrigger(RecalcTrigger,Trigger6M)),NA())</f>
        <v>2.806515068092965E-2</v>
      </c>
      <c r="O3330" s="52">
        <f>IFERROR(_xll.qlIndexFixing(ONIndex6M,I3330,TRUE,_xll.ohTrigger(RecalcTrigger,Trigger6M)),NA())</f>
        <v>2.7864954022902566E-2</v>
      </c>
      <c r="P3330" s="52">
        <f>IFERROR(_xll.qlIndexFixing(Index1Y,$H3330,TRUE,_xll.ohTrigger(RecalcTrigger,Trigger1Y)),NA())</f>
        <v>2.9495583317319267E-2</v>
      </c>
      <c r="Q3330" s="52">
        <f>IFERROR(_xll.qlIndexFixing(ONIndex1Y,I3330,TRUE,_xll.ohTrigger(RecalcTrigger,Trigger1Y)),NA())</f>
        <v>2.9060173399972911E-2</v>
      </c>
    </row>
    <row r="3331" spans="2:17" x14ac:dyDescent="0.2">
      <c r="B3331" s="46" t="s">
        <v>51</v>
      </c>
      <c r="D3331" s="49">
        <f>_xll.qlCalendarAdvance(LocalCalendar,$D3330,B3331,"f",FALSE)</f>
        <v>62687</v>
      </c>
      <c r="E3331" s="49">
        <f>_xll.qlInterestRateIndexValueDate(IndexON,D3331)</f>
        <v>62687</v>
      </c>
      <c r="F3331" s="52">
        <f>IFERROR(_xll.qlIndexFixing(IndexON,D3331,TRUE,_xll.ohTrigger(RecalcTrigger,TriggerON)),NA())</f>
        <v>2.5437614180416901E-2</v>
      </c>
      <c r="H3331" s="49">
        <f>_xll.qlCalendarAdvance(IborCalendar,$H3330,B3331,"f",FALSE)</f>
        <v>62667</v>
      </c>
      <c r="I3331" s="49">
        <f>_xll.qlInterestRateIndexValueDate(Index1M,$H3331)</f>
        <v>62669</v>
      </c>
      <c r="J3331" s="52">
        <f>IFERROR(_xll.qlIndexFixing(Index1M,$H3331,TRUE,_xll.ohTrigger(RecalcTrigger,Trigger1M)),NA())</f>
        <v>2.5918742414246958E-2</v>
      </c>
      <c r="K3331" s="52">
        <f>IFERROR(_xll.qlIndexFixing(ONIndex1M,I3331,TRUE,_xll.ohTrigger(RecalcTrigger,Trigger1M)),NA())</f>
        <v>2.5892653271304411E-2</v>
      </c>
      <c r="L3331" s="52">
        <f>IFERROR(_xll.qlIndexFixing(Index3M,H3331,TRUE,_xll.ohTrigger(RecalcTrigger,Trigger3M)),NA())</f>
        <v>2.7125812694658545E-2</v>
      </c>
      <c r="M3331" s="52">
        <f>IFERROR(_xll.qlIndexFixing(ONIndex3M,I3331,TRUE,_xll.ohTrigger(RecalcTrigger,Trigger3M)),NA())</f>
        <v>2.7033239769513884E-2</v>
      </c>
      <c r="N3331" s="52">
        <f>IFERROR(_xll.qlIndexFixing(Index6M,$H3331,TRUE,_xll.ohTrigger(RecalcTrigger,Trigger6M)),NA())</f>
        <v>2.8061869633976444E-2</v>
      </c>
      <c r="O3331" s="52">
        <f>IFERROR(_xll.qlIndexFixing(ONIndex6M,I3331,TRUE,_xll.ohTrigger(RecalcTrigger,Trigger6M)),NA())</f>
        <v>2.786493381874422E-2</v>
      </c>
      <c r="P3331" s="52">
        <f>IFERROR(_xll.qlIndexFixing(Index1Y,$H3331,TRUE,_xll.ohTrigger(RecalcTrigger,Trigger1Y)),NA())</f>
        <v>2.9492014250651843E-2</v>
      </c>
      <c r="Q3331" s="52">
        <f>IFERROR(_xll.qlIndexFixing(ONIndex1Y,I3331,TRUE,_xll.ohTrigger(RecalcTrigger,Trigger1Y)),NA())</f>
        <v>2.9060200950095094E-2</v>
      </c>
    </row>
    <row r="3332" spans="2:17" x14ac:dyDescent="0.2">
      <c r="B3332" s="46" t="s">
        <v>51</v>
      </c>
      <c r="D3332" s="49">
        <f>_xll.qlCalendarAdvance(LocalCalendar,$D3331,B3332,"f",FALSE)</f>
        <v>62694</v>
      </c>
      <c r="E3332" s="49">
        <f>_xll.qlInterestRateIndexValueDate(IndexON,D3332)</f>
        <v>62694</v>
      </c>
      <c r="F3332" s="52">
        <f>IFERROR(_xll.qlIndexFixing(IndexON,D3332,TRUE,_xll.ohTrigger(RecalcTrigger,TriggerON)),NA())</f>
        <v>2.5437614180416901E-2</v>
      </c>
      <c r="H3332" s="49">
        <f>_xll.qlCalendarAdvance(IborCalendar,$H3331,B3332,"f",FALSE)</f>
        <v>62674</v>
      </c>
      <c r="I3332" s="49">
        <f>_xll.qlInterestRateIndexValueDate(Index1M,$H3332)</f>
        <v>62676</v>
      </c>
      <c r="J3332" s="52">
        <f>IFERROR(_xll.qlIndexFixing(Index1M,$H3332,TRUE,_xll.ohTrigger(RecalcTrigger,Trigger1M)),NA())</f>
        <v>2.5922472295078242E-2</v>
      </c>
      <c r="K3332" s="52">
        <f>IFERROR(_xll.qlIndexFixing(ONIndex1M,I3332,TRUE,_xll.ohTrigger(RecalcTrigger,Trigger1M)),NA())</f>
        <v>2.5892653271224475E-2</v>
      </c>
      <c r="L3332" s="52">
        <f>IFERROR(_xll.qlIndexFixing(Index3M,H3332,TRUE,_xll.ohTrigger(RecalcTrigger,Trigger3M)),NA())</f>
        <v>2.7125812694658545E-2</v>
      </c>
      <c r="M3332" s="52">
        <f>IFERROR(_xll.qlIndexFixing(ONIndex3M,I3332,TRUE,_xll.ohTrigger(RecalcTrigger,Trigger3M)),NA())</f>
        <v>2.7033239769433948E-2</v>
      </c>
      <c r="N3332" s="52">
        <f>IFERROR(_xll.qlIndexFixing(Index6M,$H3332,TRUE,_xll.ohTrigger(RecalcTrigger,Trigger6M)),NA())</f>
        <v>2.8065112437845253E-2</v>
      </c>
      <c r="O3332" s="52">
        <f>IFERROR(_xll.qlIndexFixing(ONIndex6M,I3332,TRUE,_xll.ohTrigger(RecalcTrigger,Trigger6M)),NA())</f>
        <v>2.7864913713306905E-2</v>
      </c>
      <c r="P3332" s="52">
        <f>IFERROR(_xll.qlIndexFixing(Index1Y,$H3332,TRUE,_xll.ohTrigger(RecalcTrigger,Trigger1Y)),NA())</f>
        <v>2.9495632662307144E-2</v>
      </c>
      <c r="Q3332" s="52">
        <f>IFERROR(_xll.qlIndexFixing(ONIndex1Y,I3332,TRUE,_xll.ohTrigger(RecalcTrigger,Trigger1Y)),NA())</f>
        <v>2.9060228365205276E-2</v>
      </c>
    </row>
    <row r="3333" spans="2:17" x14ac:dyDescent="0.2">
      <c r="B3333" s="46" t="s">
        <v>51</v>
      </c>
      <c r="D3333" s="49">
        <f>_xll.qlCalendarAdvance(LocalCalendar,$D3332,B3333,"f",FALSE)</f>
        <v>62701</v>
      </c>
      <c r="E3333" s="49">
        <f>_xll.qlInterestRateIndexValueDate(IndexON,D3333)</f>
        <v>62701</v>
      </c>
      <c r="F3333" s="52">
        <f>IFERROR(_xll.qlIndexFixing(IndexON,D3333,TRUE,_xll.ohTrigger(RecalcTrigger,TriggerON)),NA())</f>
        <v>2.5437614180336965E-2</v>
      </c>
      <c r="H3333" s="49">
        <f>_xll.qlCalendarAdvance(IborCalendar,$H3332,B3333,"f",FALSE)</f>
        <v>62681</v>
      </c>
      <c r="I3333" s="49">
        <f>_xll.qlInterestRateIndexValueDate(Index1M,$H3333)</f>
        <v>62683</v>
      </c>
      <c r="J3333" s="52">
        <f>IFERROR(_xll.qlIndexFixing(Index1M,$H3333,TRUE,_xll.ohTrigger(RecalcTrigger,Trigger1M)),NA())</f>
        <v>2.5921539757794709E-2</v>
      </c>
      <c r="K3333" s="52">
        <f>IFERROR(_xll.qlIndexFixing(ONIndex1M,I3333,TRUE,_xll.ohTrigger(RecalcTrigger,Trigger1M)),NA())</f>
        <v>2.5892653271384347E-2</v>
      </c>
      <c r="L3333" s="52">
        <f>IFERROR(_xll.qlIndexFixing(Index3M,H3333,TRUE,_xll.ohTrigger(RecalcTrigger,Trigger3M)),NA())</f>
        <v>2.7125812694657678E-2</v>
      </c>
      <c r="M3333" s="52">
        <f>IFERROR(_xll.qlIndexFixing(ONIndex3M,I3333,TRUE,_xll.ohTrigger(RecalcTrigger,Trigger3M)),NA())</f>
        <v>2.7033239769513884E-2</v>
      </c>
      <c r="N3333" s="52">
        <f>IFERROR(_xll.qlIndexFixing(Index6M,$H3333,TRUE,_xll.ohTrigger(RecalcTrigger,Trigger6M)),NA())</f>
        <v>2.8066180883160468E-2</v>
      </c>
      <c r="O3333" s="52">
        <f>IFERROR(_xll.qlIndexFixing(ONIndex6M,I3333,TRUE,_xll.ohTrigger(RecalcTrigger,Trigger6M)),NA())</f>
        <v>2.7864893706670557E-2</v>
      </c>
      <c r="P3333" s="52">
        <f>IFERROR(_xll.qlIndexFixing(Index1Y,$H3333,TRUE,_xll.ohTrigger(RecalcTrigger,Trigger1Y)),NA())</f>
        <v>2.9495657126720684E-2</v>
      </c>
      <c r="Q3333" s="52">
        <f>IFERROR(_xll.qlIndexFixing(ONIndex1Y,I3333,TRUE,_xll.ohTrigger(RecalcTrigger,Trigger1Y)),NA())</f>
        <v>2.9060255645942945E-2</v>
      </c>
    </row>
    <row r="3334" spans="2:17" x14ac:dyDescent="0.2">
      <c r="B3334" s="46" t="s">
        <v>51</v>
      </c>
      <c r="D3334" s="49">
        <f>_xll.qlCalendarAdvance(LocalCalendar,$D3333,B3334,"f",FALSE)</f>
        <v>62709</v>
      </c>
      <c r="E3334" s="49">
        <f>_xll.qlInterestRateIndexValueDate(IndexON,D3334)</f>
        <v>62709</v>
      </c>
      <c r="F3334" s="52">
        <f>IFERROR(_xll.qlIndexFixing(IndexON,D3334,TRUE,_xll.ohTrigger(RecalcTrigger,TriggerON)),NA())</f>
        <v>2.5437614180416901E-2</v>
      </c>
      <c r="H3334" s="49">
        <f>_xll.qlCalendarAdvance(IborCalendar,$H3333,B3334,"f",FALSE)</f>
        <v>62688</v>
      </c>
      <c r="I3334" s="49">
        <f>_xll.qlInterestRateIndexValueDate(Index1M,$H3334)</f>
        <v>62690</v>
      </c>
      <c r="J3334" s="52">
        <f>IFERROR(_xll.qlIndexFixing(Index1M,$H3334,TRUE,_xll.ohTrigger(RecalcTrigger,Trigger1M)),NA())</f>
        <v>2.5921539757794709E-2</v>
      </c>
      <c r="K3334" s="52">
        <f>IFERROR(_xll.qlIndexFixing(ONIndex1M,I3334,TRUE,_xll.ohTrigger(RecalcTrigger,Trigger1M)),NA())</f>
        <v>2.5892653271304411E-2</v>
      </c>
      <c r="L3334" s="52">
        <f>IFERROR(_xll.qlIndexFixing(Index3M,H3334,TRUE,_xll.ohTrigger(RecalcTrigger,Trigger3M)),NA())</f>
        <v>2.7125812694657678E-2</v>
      </c>
      <c r="M3334" s="52">
        <f>IFERROR(_xll.qlIndexFixing(ONIndex3M,I3334,TRUE,_xll.ohTrigger(RecalcTrigger,Trigger3M)),NA())</f>
        <v>2.7033239769513884E-2</v>
      </c>
      <c r="N3334" s="52">
        <f>IFERROR(_xll.qlIndexFixing(Index6M,$H3334,TRUE,_xll.ohTrigger(RecalcTrigger,Trigger6M)),NA())</f>
        <v>2.8065074595513405E-2</v>
      </c>
      <c r="O3334" s="52">
        <f>IFERROR(_xll.qlIndexFixing(ONIndex6M,I3334,TRUE,_xll.ohTrigger(RecalcTrigger,Trigger6M)),NA())</f>
        <v>2.7864873798835177E-2</v>
      </c>
      <c r="P3334" s="52">
        <f>IFERROR(_xll.qlIndexFixing(Index1Y,$H3334,TRUE,_xll.ohTrigger(RecalcTrigger,Trigger1Y)),NA())</f>
        <v>2.9495681452413665E-2</v>
      </c>
      <c r="Q3334" s="52">
        <f>IFERROR(_xll.qlIndexFixing(ONIndex1Y,I3334,TRUE,_xll.ohTrigger(RecalcTrigger,Trigger1Y)),NA())</f>
        <v>2.9060282791828485E-2</v>
      </c>
    </row>
    <row r="3335" spans="2:17" x14ac:dyDescent="0.2">
      <c r="B3335" s="46" t="s">
        <v>51</v>
      </c>
      <c r="D3335" s="49">
        <f>_xll.qlCalendarAdvance(LocalCalendar,$D3334,B3335,"f",FALSE)</f>
        <v>62716</v>
      </c>
      <c r="E3335" s="49">
        <f>_xll.qlInterestRateIndexValueDate(IndexON,D3335)</f>
        <v>62716</v>
      </c>
      <c r="F3335" s="52">
        <f>IFERROR(_xll.qlIndexFixing(IndexON,D3335,TRUE,_xll.ohTrigger(RecalcTrigger,TriggerON)),NA())</f>
        <v>2.5437614180336965E-2</v>
      </c>
      <c r="H3335" s="49">
        <f>_xll.qlCalendarAdvance(IborCalendar,$H3334,B3335,"f",FALSE)</f>
        <v>62695</v>
      </c>
      <c r="I3335" s="49">
        <f>_xll.qlInterestRateIndexValueDate(Index1M,$H3335)</f>
        <v>62697</v>
      </c>
      <c r="J3335" s="52">
        <f>IFERROR(_xll.qlIndexFixing(Index1M,$H3335,TRUE,_xll.ohTrigger(RecalcTrigger,Trigger1M)),NA())</f>
        <v>2.5921539757792211E-2</v>
      </c>
      <c r="K3335" s="52">
        <f>IFERROR(_xll.qlIndexFixing(ONIndex1M,I3335,TRUE,_xll.ohTrigger(RecalcTrigger,Trigger1M)),NA())</f>
        <v>2.5892653271304411E-2</v>
      </c>
      <c r="L3335" s="52">
        <f>IFERROR(_xll.qlIndexFixing(Index3M,H3335,TRUE,_xll.ohTrigger(RecalcTrigger,Trigger3M)),NA())</f>
        <v>2.7125812694656807E-2</v>
      </c>
      <c r="M3335" s="52">
        <f>IFERROR(_xll.qlIndexFixing(ONIndex3M,I3335,TRUE,_xll.ohTrigger(RecalcTrigger,Trigger3M)),NA())</f>
        <v>2.7033239769433948E-2</v>
      </c>
      <c r="N3335" s="52">
        <f>IFERROR(_xll.qlIndexFixing(Index6M,$H3335,TRUE,_xll.ohTrigger(RecalcTrigger,Trigger6M)),NA())</f>
        <v>2.8065055824628773E-2</v>
      </c>
      <c r="O3335" s="52">
        <f>IFERROR(_xll.qlIndexFixing(ONIndex6M,I3335,TRUE,_xll.ohTrigger(RecalcTrigger,Trigger6M)),NA())</f>
        <v>2.7864853989640892E-2</v>
      </c>
      <c r="P3335" s="52">
        <f>IFERROR(_xll.qlIndexFixing(Index1Y,$H3335,TRUE,_xll.ohTrigger(RecalcTrigger,Trigger1Y)),NA())</f>
        <v>2.9496903671529122E-2</v>
      </c>
      <c r="Q3335" s="52">
        <f>IFERROR(_xll.qlIndexFixing(ONIndex1Y,I3335,TRUE,_xll.ohTrigger(RecalcTrigger,Trigger1Y)),NA())</f>
        <v>2.9060309803021767E-2</v>
      </c>
    </row>
    <row r="3336" spans="2:17" x14ac:dyDescent="0.2">
      <c r="B3336" s="46" t="s">
        <v>51</v>
      </c>
      <c r="D3336" s="49">
        <f>_xll.qlCalendarAdvance(LocalCalendar,$D3335,B3336,"f",FALSE)</f>
        <v>62723</v>
      </c>
      <c r="E3336" s="49">
        <f>_xll.qlInterestRateIndexValueDate(IndexON,D3336)</f>
        <v>62723</v>
      </c>
      <c r="F3336" s="52">
        <f>IFERROR(_xll.qlIndexFixing(IndexON,D3336,TRUE,_xll.ohTrigger(RecalcTrigger,TriggerON)),NA())</f>
        <v>2.5437614180416901E-2</v>
      </c>
      <c r="H3336" s="49">
        <f>_xll.qlCalendarAdvance(IborCalendar,$H3335,B3336,"f",FALSE)</f>
        <v>62702</v>
      </c>
      <c r="I3336" s="49">
        <f>_xll.qlInterestRateIndexValueDate(Index1M,$H3336)</f>
        <v>62704</v>
      </c>
      <c r="J3336" s="52">
        <f>IFERROR(_xll.qlIndexFixing(Index1M,$H3336,TRUE,_xll.ohTrigger(RecalcTrigger,Trigger1M)),NA())</f>
        <v>2.5921539757792211E-2</v>
      </c>
      <c r="K3336" s="52">
        <f>IFERROR(_xll.qlIndexFixing(ONIndex1M,I3336,TRUE,_xll.ohTrigger(RecalcTrigger,Trigger1M)),NA())</f>
        <v>2.5892653271224475E-2</v>
      </c>
      <c r="L3336" s="52">
        <f>IFERROR(_xll.qlIndexFixing(Index3M,H3336,TRUE,_xll.ohTrigger(RecalcTrigger,Trigger3M)),NA())</f>
        <v>2.7124793115561121E-2</v>
      </c>
      <c r="M3336" s="52">
        <f>IFERROR(_xll.qlIndexFixing(ONIndex3M,I3336,TRUE,_xll.ohTrigger(RecalcTrigger,Trigger3M)),NA())</f>
        <v>2.7033239769433948E-2</v>
      </c>
      <c r="N3336" s="52">
        <f>IFERROR(_xll.qlIndexFixing(Index6M,$H3336,TRUE,_xll.ohTrigger(RecalcTrigger,Trigger6M)),NA())</f>
        <v>2.8060687986391261E-2</v>
      </c>
      <c r="O3336" s="52">
        <f>IFERROR(_xll.qlIndexFixing(ONIndex6M,I3336,TRUE,_xll.ohTrigger(RecalcTrigger,Trigger6M)),NA())</f>
        <v>2.7864834279327511E-2</v>
      </c>
      <c r="P3336" s="52">
        <f>IFERROR(_xll.qlIndexFixing(Index1Y,$H3336,TRUE,_xll.ohTrigger(RecalcTrigger,Trigger1Y)),NA())</f>
        <v>2.9496927711813246E-2</v>
      </c>
      <c r="Q3336" s="52">
        <f>IFERROR(_xll.qlIndexFixing(ONIndex1Y,I3336,TRUE,_xll.ohTrigger(RecalcTrigger,Trigger1Y)),NA())</f>
        <v>2.9060336679682663E-2</v>
      </c>
    </row>
    <row r="3337" spans="2:17" x14ac:dyDescent="0.2">
      <c r="B3337" s="46" t="s">
        <v>51</v>
      </c>
      <c r="D3337" s="49">
        <f>_xll.qlCalendarAdvance(LocalCalendar,$D3336,B3337,"f",FALSE)</f>
        <v>62730</v>
      </c>
      <c r="E3337" s="49">
        <f>_xll.qlInterestRateIndexValueDate(IndexON,D3337)</f>
        <v>62730</v>
      </c>
      <c r="F3337" s="52">
        <f>IFERROR(_xll.qlIndexFixing(IndexON,D3337,TRUE,_xll.ohTrigger(RecalcTrigger,TriggerON)),NA())</f>
        <v>2.5437614180416901E-2</v>
      </c>
      <c r="H3337" s="49">
        <f>_xll.qlCalendarAdvance(IborCalendar,$H3336,B3337,"f",FALSE)</f>
        <v>62709</v>
      </c>
      <c r="I3337" s="49">
        <f>_xll.qlInterestRateIndexValueDate(Index1M,$H3337)</f>
        <v>62711</v>
      </c>
      <c r="J3337" s="52">
        <f>IFERROR(_xll.qlIndexFixing(Index1M,$H3337,TRUE,_xll.ohTrigger(RecalcTrigger,Trigger1M)),NA())</f>
        <v>2.5922472295080663E-2</v>
      </c>
      <c r="K3337" s="52">
        <f>IFERROR(_xll.qlIndexFixing(ONIndex1M,I3337,TRUE,_xll.ohTrigger(RecalcTrigger,Trigger1M)),NA())</f>
        <v>2.5892653271304411E-2</v>
      </c>
      <c r="L3337" s="52">
        <f>IFERROR(_xll.qlIndexFixing(Index3M,H3337,TRUE,_xll.ohTrigger(RecalcTrigger,Trigger3M)),NA())</f>
        <v>2.7124793115561121E-2</v>
      </c>
      <c r="M3337" s="52">
        <f>IFERROR(_xll.qlIndexFixing(ONIndex3M,I3337,TRUE,_xll.ohTrigger(RecalcTrigger,Trigger3M)),NA())</f>
        <v>2.7033239769513884E-2</v>
      </c>
      <c r="N3337" s="52">
        <f>IFERROR(_xll.qlIndexFixing(Index6M,$H3337,TRUE,_xll.ohTrigger(RecalcTrigger,Trigger6M)),NA())</f>
        <v>2.806066939301519E-2</v>
      </c>
      <c r="O3337" s="52">
        <f>IFERROR(_xll.qlIndexFixing(ONIndex6M,I3337,TRUE,_xll.ohTrigger(RecalcTrigger,Trigger6M)),NA())</f>
        <v>2.7864814667815097E-2</v>
      </c>
      <c r="P3337" s="52">
        <f>IFERROR(_xll.qlIndexFixing(Index1Y,$H3337,TRUE,_xll.ohTrigger(RecalcTrigger,Trigger1Y)),NA())</f>
        <v>2.9495753597171659E-2</v>
      </c>
      <c r="Q3337" s="52">
        <f>IFERROR(_xll.qlIndexFixing(ONIndex1Y,I3337,TRUE,_xll.ohTrigger(RecalcTrigger,Trigger1Y)),NA())</f>
        <v>2.9060363421651303E-2</v>
      </c>
    </row>
    <row r="3338" spans="2:17" x14ac:dyDescent="0.2">
      <c r="B3338" s="46" t="s">
        <v>51</v>
      </c>
      <c r="D3338" s="49">
        <f>_xll.qlCalendarAdvance(LocalCalendar,$D3337,B3338,"f",FALSE)</f>
        <v>62737</v>
      </c>
      <c r="E3338" s="49">
        <f>_xll.qlInterestRateIndexValueDate(IndexON,D3338)</f>
        <v>62737</v>
      </c>
      <c r="F3338" s="52">
        <f>IFERROR(_xll.qlIndexFixing(IndexON,D3338,TRUE,_xll.ohTrigger(RecalcTrigger,TriggerON)),NA())</f>
        <v>2.5437614180416901E-2</v>
      </c>
      <c r="H3338" s="49">
        <f>_xll.qlCalendarAdvance(IborCalendar,$H3337,B3338,"f",FALSE)</f>
        <v>62716</v>
      </c>
      <c r="I3338" s="49">
        <f>_xll.qlInterestRateIndexValueDate(Index1M,$H3338)</f>
        <v>62718</v>
      </c>
      <c r="J3338" s="52">
        <f>IFERROR(_xll.qlIndexFixing(Index1M,$H3338,TRUE,_xll.ohTrigger(RecalcTrigger,Trigger1M)),NA())</f>
        <v>2.5921539757797207E-2</v>
      </c>
      <c r="K3338" s="52">
        <f>IFERROR(_xll.qlIndexFixing(ONIndex1M,I3338,TRUE,_xll.ohTrigger(RecalcTrigger,Trigger1M)),NA())</f>
        <v>2.5892653271304411E-2</v>
      </c>
      <c r="L3338" s="52">
        <f>IFERROR(_xll.qlIndexFixing(Index3M,H3338,TRUE,_xll.ohTrigger(RecalcTrigger,Trigger3M)),NA())</f>
        <v>2.7124793115561121E-2</v>
      </c>
      <c r="M3338" s="52">
        <f>IFERROR(_xll.qlIndexFixing(ONIndex3M,I3338,TRUE,_xll.ohTrigger(RecalcTrigger,Trigger3M)),NA())</f>
        <v>2.703323976959382E-2</v>
      </c>
      <c r="N3338" s="52">
        <f>IFERROR(_xll.qlIndexFixing(Index6M,$H3338,TRUE,_xll.ohTrigger(RecalcTrigger,Trigger6M)),NA())</f>
        <v>2.8060650899795928E-2</v>
      </c>
      <c r="O3338" s="52">
        <f>IFERROR(_xll.qlIndexFixing(ONIndex6M,I3338,TRUE,_xll.ohTrigger(RecalcTrigger,Trigger6M)),NA())</f>
        <v>2.7864795155023714E-2</v>
      </c>
      <c r="P3338" s="52">
        <f>IFERROR(_xll.qlIndexFixing(Index1Y,$H3338,TRUE,_xll.ohTrigger(RecalcTrigger,Trigger1Y)),NA())</f>
        <v>2.9495777367983717E-2</v>
      </c>
      <c r="Q3338" s="52">
        <f>IFERROR(_xll.qlIndexFixing(ONIndex1Y,I3338,TRUE,_xll.ohTrigger(RecalcTrigger,Trigger1Y)),NA())</f>
        <v>2.9060390028927685E-2</v>
      </c>
    </row>
    <row r="3339" spans="2:17" x14ac:dyDescent="0.2">
      <c r="B3339" s="46" t="s">
        <v>51</v>
      </c>
      <c r="D3339" s="49">
        <f>_xll.qlCalendarAdvance(LocalCalendar,$D3338,B3339,"f",FALSE)</f>
        <v>62744</v>
      </c>
      <c r="E3339" s="49">
        <f>_xll.qlInterestRateIndexValueDate(IndexON,D3339)</f>
        <v>62744</v>
      </c>
      <c r="F3339" s="52">
        <f>IFERROR(_xll.qlIndexFixing(IndexON,D3339,TRUE,_xll.ohTrigger(RecalcTrigger,TriggerON)),NA())</f>
        <v>2.5437614180336965E-2</v>
      </c>
      <c r="H3339" s="49">
        <f>_xll.qlCalendarAdvance(IborCalendar,$H3338,B3339,"f",FALSE)</f>
        <v>62723</v>
      </c>
      <c r="I3339" s="49">
        <f>_xll.qlInterestRateIndexValueDate(Index1M,$H3339)</f>
        <v>62725</v>
      </c>
      <c r="J3339" s="52">
        <f>IFERROR(_xll.qlIndexFixing(Index1M,$H3339,TRUE,_xll.ohTrigger(RecalcTrigger,Trigger1M)),NA())</f>
        <v>2.5921539757792211E-2</v>
      </c>
      <c r="K3339" s="52">
        <f>IFERROR(_xll.qlIndexFixing(ONIndex1M,I3339,TRUE,_xll.ohTrigger(RecalcTrigger,Trigger1M)),NA())</f>
        <v>2.5892653271224475E-2</v>
      </c>
      <c r="L3339" s="52">
        <f>IFERROR(_xll.qlIndexFixing(Index3M,H3339,TRUE,_xll.ohTrigger(RecalcTrigger,Trigger3M)),NA())</f>
        <v>2.7124793115560243E-2</v>
      </c>
      <c r="M3339" s="52">
        <f>IFERROR(_xll.qlIndexFixing(ONIndex3M,I3339,TRUE,_xll.ohTrigger(RecalcTrigger,Trigger3M)),NA())</f>
        <v>2.7033239769433948E-2</v>
      </c>
      <c r="N3339" s="52">
        <f>IFERROR(_xll.qlIndexFixing(Index6M,$H3339,TRUE,_xll.ohTrigger(RecalcTrigger,Trigger6M)),NA())</f>
        <v>2.8060632506733029E-2</v>
      </c>
      <c r="O3339" s="52">
        <f>IFERROR(_xll.qlIndexFixing(ONIndex6M,I3339,TRUE,_xll.ohTrigger(RecalcTrigger,Trigger6M)),NA())</f>
        <v>2.7864775740873426E-2</v>
      </c>
      <c r="P3339" s="52">
        <f>IFERROR(_xll.qlIndexFixing(Index1Y,$H3339,TRUE,_xll.ohTrigger(RecalcTrigger,Trigger1Y)),NA())</f>
        <v>2.9495801000075216E-2</v>
      </c>
      <c r="Q3339" s="52">
        <f>IFERROR(_xll.qlIndexFixing(ONIndex1Y,I3339,TRUE,_xll.ohTrigger(RecalcTrigger,Trigger1Y)),NA())</f>
        <v>2.9060416501431874E-2</v>
      </c>
    </row>
    <row r="3340" spans="2:17" x14ac:dyDescent="0.2">
      <c r="B3340" s="46" t="s">
        <v>51</v>
      </c>
      <c r="D3340" s="49">
        <f>_xll.qlCalendarAdvance(LocalCalendar,$D3339,B3340,"f",FALSE)</f>
        <v>62751</v>
      </c>
      <c r="E3340" s="49">
        <f>_xll.qlInterestRateIndexValueDate(IndexON,D3340)</f>
        <v>62751</v>
      </c>
      <c r="F3340" s="52">
        <f>IFERROR(_xll.qlIndexFixing(IndexON,D3340,TRUE,_xll.ohTrigger(RecalcTrigger,TriggerON)),NA())</f>
        <v>2.5437614180416901E-2</v>
      </c>
      <c r="H3340" s="49">
        <f>_xll.qlCalendarAdvance(IborCalendar,$H3339,B3340,"f",FALSE)</f>
        <v>62730</v>
      </c>
      <c r="I3340" s="49">
        <f>_xll.qlInterestRateIndexValueDate(Index1M,$H3340)</f>
        <v>62732</v>
      </c>
      <c r="J3340" s="52">
        <f>IFERROR(_xll.qlIndexFixing(Index1M,$H3340,TRUE,_xll.ohTrigger(RecalcTrigger,Trigger1M)),NA())</f>
        <v>2.5921539757794709E-2</v>
      </c>
      <c r="K3340" s="52">
        <f>IFERROR(_xll.qlIndexFixing(ONIndex1M,I3340,TRUE,_xll.ohTrigger(RecalcTrigger,Trigger1M)),NA())</f>
        <v>2.5892653271304411E-2</v>
      </c>
      <c r="L3340" s="52">
        <f>IFERROR(_xll.qlIndexFixing(Index3M,H3340,TRUE,_xll.ohTrigger(RecalcTrigger,Trigger3M)),NA())</f>
        <v>2.7128871738383215E-2</v>
      </c>
      <c r="M3340" s="52">
        <f>IFERROR(_xll.qlIndexFixing(ONIndex3M,I3340,TRUE,_xll.ohTrigger(RecalcTrigger,Trigger3M)),NA())</f>
        <v>2.7033239769513884E-2</v>
      </c>
      <c r="N3340" s="52">
        <f>IFERROR(_xll.qlIndexFixing(Index6M,$H3340,TRUE,_xll.ohTrigger(RecalcTrigger,Trigger6M)),NA())</f>
        <v>2.8061701443547863E-2</v>
      </c>
      <c r="O3340" s="52">
        <f>IFERROR(_xll.qlIndexFixing(ONIndex6M,I3340,TRUE,_xll.ohTrigger(RecalcTrigger,Trigger6M)),NA())</f>
        <v>2.7864756425683979E-2</v>
      </c>
      <c r="P3340" s="52">
        <f>IFERROR(_xll.qlIndexFixing(Index1Y,$H3340,TRUE,_xll.ohTrigger(RecalcTrigger,Trigger1Y)),NA())</f>
        <v>2.9495824493446596E-2</v>
      </c>
      <c r="Q3340" s="52">
        <f>IFERROR(_xll.qlIndexFixing(ONIndex1Y,I3340,TRUE,_xll.ohTrigger(RecalcTrigger,Trigger1Y)),NA())</f>
        <v>2.9060442839403677E-2</v>
      </c>
    </row>
    <row r="3341" spans="2:17" x14ac:dyDescent="0.2">
      <c r="B3341" s="46" t="s">
        <v>51</v>
      </c>
      <c r="D3341" s="49">
        <f>_xll.qlCalendarAdvance(LocalCalendar,$D3340,B3341,"f",FALSE)</f>
        <v>62758</v>
      </c>
      <c r="E3341" s="49">
        <f>_xll.qlInterestRateIndexValueDate(IndexON,D3341)</f>
        <v>62758</v>
      </c>
      <c r="F3341" s="52">
        <f>IFERROR(_xll.qlIndexFixing(IndexON,D3341,TRUE,_xll.ohTrigger(RecalcTrigger,TriggerON)),NA())</f>
        <v>2.5437614180336965E-2</v>
      </c>
      <c r="H3341" s="49">
        <f>_xll.qlCalendarAdvance(IborCalendar,$H3340,B3341,"f",FALSE)</f>
        <v>62737</v>
      </c>
      <c r="I3341" s="49">
        <f>_xll.qlInterestRateIndexValueDate(Index1M,$H3341)</f>
        <v>62739</v>
      </c>
      <c r="J3341" s="52">
        <f>IFERROR(_xll.qlIndexFixing(Index1M,$H3341,TRUE,_xll.ohTrigger(RecalcTrigger,Trigger1M)),NA())</f>
        <v>2.5921539757794709E-2</v>
      </c>
      <c r="K3341" s="52">
        <f>IFERROR(_xll.qlIndexFixing(ONIndex1M,I3341,TRUE,_xll.ohTrigger(RecalcTrigger,Trigger1M)),NA())</f>
        <v>2.5892653271384347E-2</v>
      </c>
      <c r="L3341" s="52">
        <f>IFERROR(_xll.qlIndexFixing(Index3M,H3341,TRUE,_xll.ohTrigger(RecalcTrigger,Trigger3M)),NA())</f>
        <v>2.7125812694656807E-2</v>
      </c>
      <c r="M3341" s="52">
        <f>IFERROR(_xll.qlIndexFixing(ONIndex3M,I3341,TRUE,_xll.ohTrigger(RecalcTrigger,Trigger3M)),NA())</f>
        <v>2.7033239769433948E-2</v>
      </c>
      <c r="N3341" s="52">
        <f>IFERROR(_xll.qlIndexFixing(Index6M,$H3341,TRUE,_xll.ohTrigger(RecalcTrigger,Trigger6M)),NA())</f>
        <v>2.8066032765631958E-2</v>
      </c>
      <c r="O3341" s="52">
        <f>IFERROR(_xll.qlIndexFixing(ONIndex6M,I3341,TRUE,_xll.ohTrigger(RecalcTrigger,Trigger6M)),NA())</f>
        <v>2.7864737209215562E-2</v>
      </c>
      <c r="P3341" s="52">
        <f>IFERROR(_xll.qlIndexFixing(Index1Y,$H3341,TRUE,_xll.ohTrigger(RecalcTrigger,Trigger1Y)),NA())</f>
        <v>2.9497045832263469E-2</v>
      </c>
      <c r="Q3341" s="52">
        <f>IFERROR(_xll.qlIndexFixing(ONIndex1Y,I3341,TRUE,_xll.ohTrigger(RecalcTrigger,Trigger1Y)),NA())</f>
        <v>2.9060469042683224E-2</v>
      </c>
    </row>
    <row r="3342" spans="2:17" x14ac:dyDescent="0.2">
      <c r="B3342" s="46" t="s">
        <v>51</v>
      </c>
      <c r="D3342" s="49">
        <f>_xll.qlCalendarAdvance(LocalCalendar,$D3341,B3342,"f",FALSE)</f>
        <v>62765</v>
      </c>
      <c r="E3342" s="49">
        <f>_xll.qlInterestRateIndexValueDate(IndexON,D3342)</f>
        <v>62765</v>
      </c>
      <c r="F3342" s="52">
        <f>IFERROR(_xll.qlIndexFixing(IndexON,D3342,TRUE,_xll.ohTrigger(RecalcTrigger,TriggerON)),NA())</f>
        <v>2.5437614180336965E-2</v>
      </c>
      <c r="H3342" s="49">
        <f>_xll.qlCalendarAdvance(IborCalendar,$H3341,B3342,"f",FALSE)</f>
        <v>62744</v>
      </c>
      <c r="I3342" s="49">
        <f>_xll.qlInterestRateIndexValueDate(Index1M,$H3342)</f>
        <v>62746</v>
      </c>
      <c r="J3342" s="52">
        <f>IFERROR(_xll.qlIndexFixing(Index1M,$H3342,TRUE,_xll.ohTrigger(RecalcTrigger,Trigger1M)),NA())</f>
        <v>2.5921539757792211E-2</v>
      </c>
      <c r="K3342" s="52">
        <f>IFERROR(_xll.qlIndexFixing(ONIndex1M,I3342,TRUE,_xll.ohTrigger(RecalcTrigger,Trigger1M)),NA())</f>
        <v>2.5892653271224475E-2</v>
      </c>
      <c r="L3342" s="52">
        <f>IFERROR(_xll.qlIndexFixing(Index3M,H3342,TRUE,_xll.ohTrigger(RecalcTrigger,Trigger3M)),NA())</f>
        <v>2.7125812694657678E-2</v>
      </c>
      <c r="M3342" s="52">
        <f>IFERROR(_xll.qlIndexFixing(ONIndex3M,I3342,TRUE,_xll.ohTrigger(RecalcTrigger,Trigger3M)),NA())</f>
        <v>2.7033239769433948E-2</v>
      </c>
      <c r="N3342" s="52">
        <f>IFERROR(_xll.qlIndexFixing(Index6M,$H3342,TRUE,_xll.ohTrigger(RecalcTrigger,Trigger6M)),NA())</f>
        <v>2.8061665169706665E-2</v>
      </c>
      <c r="O3342" s="52">
        <f>IFERROR(_xll.qlIndexFixing(ONIndex6M,I3342,TRUE,_xll.ohTrigger(RecalcTrigger,Trigger6M)),NA())</f>
        <v>2.7864718091228369E-2</v>
      </c>
      <c r="P3342" s="52">
        <f>IFERROR(_xll.qlIndexFixing(Index1Y,$H3342,TRUE,_xll.ohTrigger(RecalcTrigger,Trigger1Y)),NA())</f>
        <v>2.949587106402812E-2</v>
      </c>
      <c r="Q3342" s="52">
        <f>IFERROR(_xll.qlIndexFixing(ONIndex1Y,I3342,TRUE,_xll.ohTrigger(RecalcTrigger,Trigger1Y)),NA())</f>
        <v>2.906049511111064E-2</v>
      </c>
    </row>
    <row r="3343" spans="2:17" x14ac:dyDescent="0.2">
      <c r="B3343" s="46" t="s">
        <v>51</v>
      </c>
      <c r="D3343" s="49">
        <f>_xll.qlCalendarAdvance(LocalCalendar,$D3342,B3343,"f",FALSE)</f>
        <v>62772</v>
      </c>
      <c r="E3343" s="49">
        <f>_xll.qlInterestRateIndexValueDate(IndexON,D3343)</f>
        <v>62772</v>
      </c>
      <c r="F3343" s="52">
        <f>IFERROR(_xll.qlIndexFixing(IndexON,D3343,TRUE,_xll.ohTrigger(RecalcTrigger,TriggerON)),NA())</f>
        <v>2.5438512891762244E-2</v>
      </c>
      <c r="H3343" s="49">
        <f>_xll.qlCalendarAdvance(IborCalendar,$H3342,B3343,"f",FALSE)</f>
        <v>62751</v>
      </c>
      <c r="I3343" s="49">
        <f>_xll.qlInterestRateIndexValueDate(Index1M,$H3343)</f>
        <v>62753</v>
      </c>
      <c r="J3343" s="52">
        <f>IFERROR(_xll.qlIndexFixing(Index1M,$H3343,TRUE,_xll.ohTrigger(RecalcTrigger,Trigger1M)),NA())</f>
        <v>2.5921539757792211E-2</v>
      </c>
      <c r="K3343" s="52">
        <f>IFERROR(_xll.qlIndexFixing(ONIndex1M,I3343,TRUE,_xll.ohTrigger(RecalcTrigger,Trigger1M)),NA())</f>
        <v>2.5892653271224475E-2</v>
      </c>
      <c r="L3343" s="52">
        <f>IFERROR(_xll.qlIndexFixing(Index3M,H3343,TRUE,_xll.ohTrigger(RecalcTrigger,Trigger3M)),NA())</f>
        <v>2.7125812694657678E-2</v>
      </c>
      <c r="M3343" s="52">
        <f>IFERROR(_xll.qlIndexFixing(ONIndex3M,I3343,TRUE,_xll.ohTrigger(RecalcTrigger,Trigger3M)),NA())</f>
        <v>2.7033239769433948E-2</v>
      </c>
      <c r="N3343" s="52">
        <f>IFERROR(_xll.qlIndexFixing(Index6M,$H3343,TRUE,_xll.ohTrigger(RecalcTrigger,Trigger6M)),NA())</f>
        <v>2.8061647183033969E-2</v>
      </c>
      <c r="O3343" s="52">
        <f>IFERROR(_xll.qlIndexFixing(ONIndex6M,I3343,TRUE,_xll.ohTrigger(RecalcTrigger,Trigger6M)),NA())</f>
        <v>2.7864699072281951E-2</v>
      </c>
      <c r="P3343" s="52">
        <f>IFERROR(_xll.qlIndexFixing(Index1Y,$H3343,TRUE,_xll.ohTrigger(RecalcTrigger,Trigger1Y)),NA())</f>
        <v>2.9495894141238696E-2</v>
      </c>
      <c r="Q3343" s="52">
        <f>IFERROR(_xll.qlIndexFixing(ONIndex1Y,I3343,TRUE,_xll.ohTrigger(RecalcTrigger,Trigger1Y)),NA())</f>
        <v>2.9060521045005672E-2</v>
      </c>
    </row>
    <row r="3344" spans="2:17" x14ac:dyDescent="0.2">
      <c r="B3344" s="46" t="s">
        <v>51</v>
      </c>
      <c r="D3344" s="49">
        <f>_xll.qlCalendarAdvance(LocalCalendar,$D3343,B3344,"f",FALSE)</f>
        <v>62779</v>
      </c>
      <c r="E3344" s="49">
        <f>_xll.qlInterestRateIndexValueDate(IndexON,D3344)</f>
        <v>62779</v>
      </c>
      <c r="F3344" s="52">
        <f>IFERROR(_xll.qlIndexFixing(IndexON,D3344,TRUE,_xll.ohTrigger(RecalcTrigger,TriggerON)),NA())</f>
        <v>2.5437614180336965E-2</v>
      </c>
      <c r="H3344" s="49">
        <f>_xll.qlCalendarAdvance(IborCalendar,$H3343,B3344,"f",FALSE)</f>
        <v>62758</v>
      </c>
      <c r="I3344" s="49">
        <f>_xll.qlInterestRateIndexValueDate(Index1M,$H3344)</f>
        <v>62760</v>
      </c>
      <c r="J3344" s="52">
        <f>IFERROR(_xll.qlIndexFixing(Index1M,$H3344,TRUE,_xll.ohTrigger(RecalcTrigger,Trigger1M)),NA())</f>
        <v>2.5921539757794709E-2</v>
      </c>
      <c r="K3344" s="52">
        <f>IFERROR(_xll.qlIndexFixing(ONIndex1M,I3344,TRUE,_xll.ohTrigger(RecalcTrigger,Trigger1M)),NA())</f>
        <v>2.5892653271304411E-2</v>
      </c>
      <c r="L3344" s="52">
        <f>IFERROR(_xll.qlIndexFixing(Index3M,H3344,TRUE,_xll.ohTrigger(RecalcTrigger,Trigger3M)),NA())</f>
        <v>2.7125812694657678E-2</v>
      </c>
      <c r="M3344" s="52">
        <f>IFERROR(_xll.qlIndexFixing(ONIndex3M,I3344,TRUE,_xll.ohTrigger(RecalcTrigger,Trigger3M)),NA())</f>
        <v>2.703323976959382E-2</v>
      </c>
      <c r="N3344" s="52">
        <f>IFERROR(_xll.qlIndexFixing(Index6M,$H3344,TRUE,_xll.ohTrigger(RecalcTrigger,Trigger6M)),NA())</f>
        <v>2.8061629296525954E-2</v>
      </c>
      <c r="O3344" s="52">
        <f>IFERROR(_xll.qlIndexFixing(ONIndex6M,I3344,TRUE,_xll.ohTrigger(RecalcTrigger,Trigger6M)),NA())</f>
        <v>2.7864680152056565E-2</v>
      </c>
      <c r="P3344" s="52">
        <f>IFERROR(_xll.qlIndexFixing(Index1Y,$H3344,TRUE,_xll.ohTrigger(RecalcTrigger,Trigger1Y)),NA())</f>
        <v>2.9495917079728717E-2</v>
      </c>
      <c r="Q3344" s="52">
        <f>IFERROR(_xll.qlIndexFixing(ONIndex1Y,I3344,TRUE,_xll.ohTrigger(RecalcTrigger,Trigger1Y)),NA())</f>
        <v>2.9060546844208446E-2</v>
      </c>
    </row>
    <row r="3345" spans="2:17" x14ac:dyDescent="0.2">
      <c r="B3345" s="46" t="s">
        <v>51</v>
      </c>
      <c r="D3345" s="49">
        <f>_xll.qlCalendarAdvance(LocalCalendar,$D3344,B3345,"f",FALSE)</f>
        <v>62786</v>
      </c>
      <c r="E3345" s="49">
        <f>_xll.qlInterestRateIndexValueDate(IndexON,D3345)</f>
        <v>62786</v>
      </c>
      <c r="F3345" s="52">
        <f>IFERROR(_xll.qlIndexFixing(IndexON,D3345,TRUE,_xll.ohTrigger(RecalcTrigger,TriggerON)),NA())</f>
        <v>2.5437614180416901E-2</v>
      </c>
      <c r="H3345" s="49">
        <f>_xll.qlCalendarAdvance(IborCalendar,$H3344,B3345,"f",FALSE)</f>
        <v>62765</v>
      </c>
      <c r="I3345" s="49">
        <f>_xll.qlInterestRateIndexValueDate(Index1M,$H3345)</f>
        <v>62767</v>
      </c>
      <c r="J3345" s="52">
        <f>IFERROR(_xll.qlIndexFixing(Index1M,$H3345,TRUE,_xll.ohTrigger(RecalcTrigger,Trigger1M)),NA())</f>
        <v>2.5921539757794709E-2</v>
      </c>
      <c r="K3345" s="52">
        <f>IFERROR(_xll.qlIndexFixing(ONIndex1M,I3345,TRUE,_xll.ohTrigger(RecalcTrigger,Trigger1M)),NA())</f>
        <v>2.5892653271304411E-2</v>
      </c>
      <c r="L3345" s="52">
        <f>IFERROR(_xll.qlIndexFixing(Index3M,H3345,TRUE,_xll.ohTrigger(RecalcTrigger,Trigger3M)),NA())</f>
        <v>2.7125812694658545E-2</v>
      </c>
      <c r="M3345" s="52">
        <f>IFERROR(_xll.qlIndexFixing(ONIndex3M,I3345,TRUE,_xll.ohTrigger(RecalcTrigger,Trigger3M)),NA())</f>
        <v>2.703323976959382E-2</v>
      </c>
      <c r="N3345" s="52">
        <f>IFERROR(_xll.qlIndexFixing(Index6M,$H3345,TRUE,_xll.ohTrigger(RecalcTrigger,Trigger6M)),NA())</f>
        <v>2.8060524251652966E-2</v>
      </c>
      <c r="O3345" s="52">
        <f>IFERROR(_xll.qlIndexFixing(ONIndex6M,I3345,TRUE,_xll.ohTrigger(RecalcTrigger,Trigger6M)),NA())</f>
        <v>2.7864661330632146E-2</v>
      </c>
      <c r="P3345" s="52">
        <f>IFERROR(_xll.qlIndexFixing(Index1Y,$H3345,TRUE,_xll.ohTrigger(RecalcTrigger,Trigger1Y)),NA())</f>
        <v>2.9495939879498178E-2</v>
      </c>
      <c r="Q3345" s="52">
        <f>IFERROR(_xll.qlIndexFixing(ONIndex1Y,I3345,TRUE,_xll.ohTrigger(RecalcTrigger,Trigger1Y)),NA())</f>
        <v>2.9060572508878835E-2</v>
      </c>
    </row>
    <row r="3346" spans="2:17" x14ac:dyDescent="0.2">
      <c r="B3346" s="46" t="s">
        <v>51</v>
      </c>
      <c r="D3346" s="49">
        <f>_xll.qlCalendarAdvance(LocalCalendar,$D3345,B3346,"f",FALSE)</f>
        <v>62793</v>
      </c>
      <c r="E3346" s="49">
        <f>_xll.qlInterestRateIndexValueDate(IndexON,D3346)</f>
        <v>62793</v>
      </c>
      <c r="F3346" s="52">
        <f>IFERROR(_xll.qlIndexFixing(IndexON,D3346,TRUE,_xll.ohTrigger(RecalcTrigger,TriggerON)),NA())</f>
        <v>2.5437614180336965E-2</v>
      </c>
      <c r="H3346" s="49">
        <f>_xll.qlCalendarAdvance(IborCalendar,$H3345,B3346,"f",FALSE)</f>
        <v>62772</v>
      </c>
      <c r="I3346" s="49">
        <f>_xll.qlInterestRateIndexValueDate(Index1M,$H3346)</f>
        <v>62774</v>
      </c>
      <c r="J3346" s="52">
        <f>IFERROR(_xll.qlIndexFixing(Index1M,$H3346,TRUE,_xll.ohTrigger(RecalcTrigger,Trigger1M)),NA())</f>
        <v>2.5921539757789713E-2</v>
      </c>
      <c r="K3346" s="52">
        <f>IFERROR(_xll.qlIndexFixing(ONIndex1M,I3346,TRUE,_xll.ohTrigger(RecalcTrigger,Trigger1M)),NA())</f>
        <v>2.5892653271224475E-2</v>
      </c>
      <c r="L3346" s="52">
        <f>IFERROR(_xll.qlIndexFixing(Index3M,H3346,TRUE,_xll.ohTrigger(RecalcTrigger,Trigger3M)),NA())</f>
        <v>2.7125812694656807E-2</v>
      </c>
      <c r="M3346" s="52">
        <f>IFERROR(_xll.qlIndexFixing(ONIndex3M,I3346,TRUE,_xll.ohTrigger(RecalcTrigger,Trigger3M)),NA())</f>
        <v>2.7033239769433948E-2</v>
      </c>
      <c r="N3346" s="52">
        <f>IFERROR(_xll.qlIndexFixing(Index6M,$H3346,TRUE,_xll.ohTrigger(RecalcTrigger,Trigger6M)),NA())</f>
        <v>2.8060506559687708E-2</v>
      </c>
      <c r="O3346" s="52">
        <f>IFERROR(_xll.qlIndexFixing(ONIndex6M,I3346,TRUE,_xll.ohTrigger(RecalcTrigger,Trigger6M)),NA())</f>
        <v>2.7864642607768886E-2</v>
      </c>
      <c r="P3346" s="52">
        <f>IFERROR(_xll.qlIndexFixing(Index1Y,$H3346,TRUE,_xll.ohTrigger(RecalcTrigger,Trigger1Y)),NA())</f>
        <v>2.9495962540547087E-2</v>
      </c>
      <c r="Q3346" s="52">
        <f>IFERROR(_xll.qlIndexFixing(ONIndex1Y,I3346,TRUE,_xll.ohTrigger(RecalcTrigger,Trigger1Y)),NA())</f>
        <v>2.9060598038537222E-2</v>
      </c>
    </row>
    <row r="3347" spans="2:17" x14ac:dyDescent="0.2">
      <c r="B3347" s="46" t="s">
        <v>51</v>
      </c>
      <c r="D3347" s="49">
        <f>_xll.qlCalendarAdvance(LocalCalendar,$D3346,B3347,"f",FALSE)</f>
        <v>62800</v>
      </c>
      <c r="E3347" s="49">
        <f>_xll.qlInterestRateIndexValueDate(IndexON,D3347)</f>
        <v>62800</v>
      </c>
      <c r="F3347" s="52">
        <f>IFERROR(_xll.qlIndexFixing(IndexON,D3347,TRUE,_xll.ohTrigger(RecalcTrigger,TriggerON)),NA())</f>
        <v>2.5437614180336965E-2</v>
      </c>
      <c r="H3347" s="49">
        <f>_xll.qlCalendarAdvance(IborCalendar,$H3346,B3347,"f",FALSE)</f>
        <v>62779</v>
      </c>
      <c r="I3347" s="49">
        <f>_xll.qlInterestRateIndexValueDate(Index1M,$H3347)</f>
        <v>62781</v>
      </c>
      <c r="J3347" s="52">
        <f>IFERROR(_xll.qlIndexFixing(Index1M,$H3347,TRUE,_xll.ohTrigger(RecalcTrigger,Trigger1M)),NA())</f>
        <v>2.5921539757792211E-2</v>
      </c>
      <c r="K3347" s="52">
        <f>IFERROR(_xll.qlIndexFixing(ONIndex1M,I3347,TRUE,_xll.ohTrigger(RecalcTrigger,Trigger1M)),NA())</f>
        <v>2.5892653271384347E-2</v>
      </c>
      <c r="L3347" s="52">
        <f>IFERROR(_xll.qlIndexFixing(Index3M,H3347,TRUE,_xll.ohTrigger(RecalcTrigger,Trigger3M)),NA())</f>
        <v>2.7125812694657678E-2</v>
      </c>
      <c r="M3347" s="52">
        <f>IFERROR(_xll.qlIndexFixing(ONIndex3M,I3347,TRUE,_xll.ohTrigger(RecalcTrigger,Trigger3M)),NA())</f>
        <v>2.7033239769513884E-2</v>
      </c>
      <c r="N3347" s="52">
        <f>IFERROR(_xll.qlIndexFixing(Index6M,$H3347,TRUE,_xll.ohTrigger(RecalcTrigger,Trigger6M)),NA())</f>
        <v>2.8060488967880579E-2</v>
      </c>
      <c r="O3347" s="52">
        <f>IFERROR(_xll.qlIndexFixing(ONIndex6M,I3347,TRUE,_xll.ohTrigger(RecalcTrigger,Trigger6M)),NA())</f>
        <v>2.7864623984026338E-2</v>
      </c>
      <c r="P3347" s="52">
        <f>IFERROR(_xll.qlIndexFixing(Index1Y,$H3347,TRUE,_xll.ohTrigger(RecalcTrigger,Trigger1Y)),NA())</f>
        <v>2.9495985062876304E-2</v>
      </c>
      <c r="Q3347" s="52">
        <f>IFERROR(_xll.qlIndexFixing(ONIndex1Y,I3347,TRUE,_xll.ohTrigger(RecalcTrigger,Trigger1Y)),NA())</f>
        <v>2.9060623433982968E-2</v>
      </c>
    </row>
    <row r="3348" spans="2:17" x14ac:dyDescent="0.2">
      <c r="B3348" s="46" t="s">
        <v>51</v>
      </c>
      <c r="D3348" s="49">
        <f>_xll.qlCalendarAdvance(LocalCalendar,$D3347,B3348,"f",FALSE)</f>
        <v>62807</v>
      </c>
      <c r="E3348" s="49">
        <f>_xll.qlInterestRateIndexValueDate(IndexON,D3348)</f>
        <v>62807</v>
      </c>
      <c r="F3348" s="52">
        <f>IFERROR(_xll.qlIndexFixing(IndexON,D3348,TRUE,_xll.ohTrigger(RecalcTrigger,TriggerON)),NA())</f>
        <v>2.5437614180416901E-2</v>
      </c>
      <c r="H3348" s="49">
        <f>_xll.qlCalendarAdvance(IborCalendar,$H3347,B3348,"f",FALSE)</f>
        <v>62786</v>
      </c>
      <c r="I3348" s="49">
        <f>_xll.qlInterestRateIndexValueDate(Index1M,$H3348)</f>
        <v>62789</v>
      </c>
      <c r="J3348" s="52">
        <f>IFERROR(_xll.qlIndexFixing(Index1M,$H3348,TRUE,_xll.ohTrigger(RecalcTrigger,Trigger1M)),NA())</f>
        <v>2.5921539757789713E-2</v>
      </c>
      <c r="K3348" s="52">
        <f>IFERROR(_xll.qlIndexFixing(ONIndex1M,I3348,TRUE,_xll.ohTrigger(RecalcTrigger,Trigger1M)),NA())</f>
        <v>2.5894515620086267E-2</v>
      </c>
      <c r="L3348" s="52">
        <f>IFERROR(_xll.qlIndexFixing(Index3M,H3348,TRUE,_xll.ohTrigger(RecalcTrigger,Trigger3M)),NA())</f>
        <v>2.7127852006065538E-2</v>
      </c>
      <c r="M3348" s="52">
        <f>IFERROR(_xll.qlIndexFixing(ONIndex3M,I3348,TRUE,_xll.ohTrigger(RecalcTrigger,Trigger3M)),NA())</f>
        <v>2.7035269809383422E-2</v>
      </c>
      <c r="N3348" s="52">
        <f>IFERROR(_xll.qlIndexFixing(Index6M,$H3348,TRUE,_xll.ohTrigger(RecalcTrigger,Trigger6M)),NA())</f>
        <v>2.8060468985598375E-2</v>
      </c>
      <c r="O3348" s="52">
        <f>IFERROR(_xll.qlIndexFixing(ONIndex6M,I3348,TRUE,_xll.ohTrigger(RecalcTrigger,Trigger6M)),NA())</f>
        <v>2.7866757006798082E-2</v>
      </c>
      <c r="P3348" s="52">
        <f>IFERROR(_xll.qlIndexFixing(Index1Y,$H3348,TRUE,_xll.ohTrigger(RecalcTrigger,Trigger1Y)),NA())</f>
        <v>2.9494812770135565E-2</v>
      </c>
      <c r="Q3348" s="52">
        <f>IFERROR(_xll.qlIndexFixing(ONIndex1Y,I3348,TRUE,_xll.ohTrigger(RecalcTrigger,Trigger1Y)),NA())</f>
        <v>2.9063001842892788E-2</v>
      </c>
    </row>
    <row r="3349" spans="2:17" x14ac:dyDescent="0.2">
      <c r="B3349" s="46" t="s">
        <v>51</v>
      </c>
      <c r="D3349" s="49">
        <f>_xll.qlCalendarAdvance(LocalCalendar,$D3348,B3349,"f",FALSE)</f>
        <v>62814</v>
      </c>
      <c r="E3349" s="49">
        <f>_xll.qlInterestRateIndexValueDate(IndexON,D3349)</f>
        <v>62814</v>
      </c>
      <c r="F3349" s="52">
        <f>IFERROR(_xll.qlIndexFixing(IndexON,D3349,TRUE,_xll.ohTrigger(RecalcTrigger,TriggerON)),NA())</f>
        <v>2.5437614180336965E-2</v>
      </c>
      <c r="H3349" s="49">
        <f>_xll.qlCalendarAdvance(IborCalendar,$H3348,B3349,"f",FALSE)</f>
        <v>62793</v>
      </c>
      <c r="I3349" s="49">
        <f>_xll.qlInterestRateIndexValueDate(Index1M,$H3349)</f>
        <v>62795</v>
      </c>
      <c r="J3349" s="52">
        <f>IFERROR(_xll.qlIndexFixing(Index1M,$H3349,TRUE,_xll.ohTrigger(RecalcTrigger,Trigger1M)),NA())</f>
        <v>2.5921539757792211E-2</v>
      </c>
      <c r="K3349" s="52">
        <f>IFERROR(_xll.qlIndexFixing(ONIndex1M,I3349,TRUE,_xll.ohTrigger(RecalcTrigger,Trigger1M)),NA())</f>
        <v>2.5892653271304411E-2</v>
      </c>
      <c r="L3349" s="52">
        <f>IFERROR(_xll.qlIndexFixing(Index3M,H3349,TRUE,_xll.ohTrigger(RecalcTrigger,Trigger3M)),NA())</f>
        <v>2.7124793115560243E-2</v>
      </c>
      <c r="M3349" s="52">
        <f>IFERROR(_xll.qlIndexFixing(ONIndex3M,I3349,TRUE,_xll.ohTrigger(RecalcTrigger,Trigger3M)),NA())</f>
        <v>2.7033239769433948E-2</v>
      </c>
      <c r="N3349" s="52">
        <f>IFERROR(_xll.qlIndexFixing(Index6M,$H3349,TRUE,_xll.ohTrigger(RecalcTrigger,Trigger6M)),NA())</f>
        <v>2.8061541366452242E-2</v>
      </c>
      <c r="O3349" s="52">
        <f>IFERROR(_xll.qlIndexFixing(ONIndex6M,I3349,TRUE,_xll.ohTrigger(RecalcTrigger,Trigger6M)),NA())</f>
        <v>2.7864587032304655E-2</v>
      </c>
      <c r="P3349" s="52">
        <f>IFERROR(_xll.qlIndexFixing(Index1Y,$H3349,TRUE,_xll.ohTrigger(RecalcTrigger,Trigger1Y)),NA())</f>
        <v>2.9496029691372855E-2</v>
      </c>
      <c r="Q3349" s="52">
        <f>IFERROR(_xll.qlIndexFixing(ONIndex1Y,I3349,TRUE,_xll.ohTrigger(RecalcTrigger,Trigger1Y)),NA())</f>
        <v>2.9060673820318073E-2</v>
      </c>
    </row>
    <row r="3350" spans="2:17" x14ac:dyDescent="0.2">
      <c r="B3350" s="46" t="s">
        <v>51</v>
      </c>
      <c r="D3350" s="49">
        <f>_xll.qlCalendarAdvance(LocalCalendar,$D3349,B3350,"f",FALSE)</f>
        <v>62821</v>
      </c>
      <c r="E3350" s="49">
        <f>_xll.qlInterestRateIndexValueDate(IndexON,D3350)</f>
        <v>62821</v>
      </c>
      <c r="F3350" s="52">
        <f>IFERROR(_xll.qlIndexFixing(IndexON,D3350,TRUE,_xll.ohTrigger(RecalcTrigger,TriggerON)),NA())</f>
        <v>2.5437614180336965E-2</v>
      </c>
      <c r="H3350" s="49">
        <f>_xll.qlCalendarAdvance(IborCalendar,$H3349,B3350,"f",FALSE)</f>
        <v>62800</v>
      </c>
      <c r="I3350" s="49">
        <f>_xll.qlInterestRateIndexValueDate(Index1M,$H3350)</f>
        <v>62802</v>
      </c>
      <c r="J3350" s="52">
        <f>IFERROR(_xll.qlIndexFixing(Index1M,$H3350,TRUE,_xll.ohTrigger(RecalcTrigger,Trigger1M)),NA())</f>
        <v>2.5921539757792211E-2</v>
      </c>
      <c r="K3350" s="52">
        <f>IFERROR(_xll.qlIndexFixing(ONIndex1M,I3350,TRUE,_xll.ohTrigger(RecalcTrigger,Trigger1M)),NA())</f>
        <v>2.5892653271304411E-2</v>
      </c>
      <c r="L3350" s="52">
        <f>IFERROR(_xll.qlIndexFixing(Index3M,H3350,TRUE,_xll.ohTrigger(RecalcTrigger,Trigger3M)),NA())</f>
        <v>2.7124793115560243E-2</v>
      </c>
      <c r="M3350" s="52">
        <f>IFERROR(_xll.qlIndexFixing(ONIndex3M,I3350,TRUE,_xll.ohTrigger(RecalcTrigger,Trigger3M)),NA())</f>
        <v>2.7033239769433948E-2</v>
      </c>
      <c r="N3350" s="52">
        <f>IFERROR(_xll.qlIndexFixing(Index6M,$H3350,TRUE,_xll.ohTrigger(RecalcTrigger,Trigger6M)),NA())</f>
        <v>2.8061524080931467E-2</v>
      </c>
      <c r="O3350" s="52">
        <f>IFERROR(_xll.qlIndexFixing(ONIndex6M,I3350,TRUE,_xll.ohTrigger(RecalcTrigger,Trigger6M)),NA())</f>
        <v>2.7864568704565329E-2</v>
      </c>
      <c r="P3350" s="52">
        <f>IFERROR(_xll.qlIndexFixing(Index1Y,$H3350,TRUE,_xll.ohTrigger(RecalcTrigger,Trigger1Y)),NA())</f>
        <v>2.9496051797540189E-2</v>
      </c>
      <c r="Q3350" s="52">
        <f>IFERROR(_xll.qlIndexFixing(ONIndex1Y,I3350,TRUE,_xll.ohTrigger(RecalcTrigger,Trigger1Y)),NA())</f>
        <v>2.9060698811447239E-2</v>
      </c>
    </row>
    <row r="3351" spans="2:17" x14ac:dyDescent="0.2">
      <c r="B3351" s="46" t="s">
        <v>51</v>
      </c>
      <c r="D3351" s="49">
        <f>_xll.qlCalendarAdvance(LocalCalendar,$D3350,B3351,"f",FALSE)</f>
        <v>62828</v>
      </c>
      <c r="E3351" s="49">
        <f>_xll.qlInterestRateIndexValueDate(IndexON,D3351)</f>
        <v>62828</v>
      </c>
      <c r="F3351" s="52">
        <f>IFERROR(_xll.qlIndexFixing(IndexON,D3351,TRUE,_xll.ohTrigger(RecalcTrigger,TriggerON)),NA())</f>
        <v>2.5437614180416901E-2</v>
      </c>
      <c r="H3351" s="49">
        <f>_xll.qlCalendarAdvance(IborCalendar,$H3350,B3351,"f",FALSE)</f>
        <v>62807</v>
      </c>
      <c r="I3351" s="49">
        <f>_xll.qlInterestRateIndexValueDate(Index1M,$H3351)</f>
        <v>62809</v>
      </c>
      <c r="J3351" s="52">
        <f>IFERROR(_xll.qlIndexFixing(Index1M,$H3351,TRUE,_xll.ohTrigger(RecalcTrigger,Trigger1M)),NA())</f>
        <v>2.5922472295078242E-2</v>
      </c>
      <c r="K3351" s="52">
        <f>IFERROR(_xll.qlIndexFixing(ONIndex1M,I3351,TRUE,_xll.ohTrigger(RecalcTrigger,Trigger1M)),NA())</f>
        <v>2.5892653271224475E-2</v>
      </c>
      <c r="L3351" s="52">
        <f>IFERROR(_xll.qlIndexFixing(Index3M,H3351,TRUE,_xll.ohTrigger(RecalcTrigger,Trigger3M)),NA())</f>
        <v>2.7124793115561121E-2</v>
      </c>
      <c r="M3351" s="52">
        <f>IFERROR(_xll.qlIndexFixing(ONIndex3M,I3351,TRUE,_xll.ohTrigger(RecalcTrigger,Trigger3M)),NA())</f>
        <v>2.7033239769513884E-2</v>
      </c>
      <c r="N3351" s="52">
        <f>IFERROR(_xll.qlIndexFixing(Index6M,$H3351,TRUE,_xll.ohTrigger(RecalcTrigger,Trigger6M)),NA())</f>
        <v>2.8061506895575378E-2</v>
      </c>
      <c r="O3351" s="52">
        <f>IFERROR(_xll.qlIndexFixing(ONIndex6M,I3351,TRUE,_xll.ohTrigger(RecalcTrigger,Trigger6M)),NA())</f>
        <v>2.7864550475786842E-2</v>
      </c>
      <c r="P3351" s="52">
        <f>IFERROR(_xll.qlIndexFixing(Index1Y,$H3351,TRUE,_xll.ohTrigger(RecalcTrigger,Trigger1Y)),NA())</f>
        <v>2.9496073764987613E-2</v>
      </c>
      <c r="Q3351" s="52">
        <f>IFERROR(_xll.qlIndexFixing(ONIndex1Y,I3351,TRUE,_xll.ohTrigger(RecalcTrigger,Trigger1Y)),NA())</f>
        <v>2.9060723668123956E-2</v>
      </c>
    </row>
    <row r="3352" spans="2:17" x14ac:dyDescent="0.2">
      <c r="B3352" s="46" t="s">
        <v>51</v>
      </c>
      <c r="D3352" s="49">
        <f>_xll.qlCalendarAdvance(LocalCalendar,$D3351,B3352,"f",FALSE)</f>
        <v>62835</v>
      </c>
      <c r="E3352" s="49">
        <f>_xll.qlInterestRateIndexValueDate(IndexON,D3352)</f>
        <v>62835</v>
      </c>
      <c r="F3352" s="52">
        <f>IFERROR(_xll.qlIndexFixing(IndexON,D3352,TRUE,_xll.ohTrigger(RecalcTrigger,TriggerON)),NA())</f>
        <v>2.5437614180336965E-2</v>
      </c>
      <c r="H3352" s="49">
        <f>_xll.qlCalendarAdvance(IborCalendar,$H3351,B3352,"f",FALSE)</f>
        <v>62814</v>
      </c>
      <c r="I3352" s="49">
        <f>_xll.qlInterestRateIndexValueDate(Index1M,$H3352)</f>
        <v>62816</v>
      </c>
      <c r="J3352" s="52">
        <f>IFERROR(_xll.qlIndexFixing(Index1M,$H3352,TRUE,_xll.ohTrigger(RecalcTrigger,Trigger1M)),NA())</f>
        <v>2.5921539757794709E-2</v>
      </c>
      <c r="K3352" s="52">
        <f>IFERROR(_xll.qlIndexFixing(ONIndex1M,I3352,TRUE,_xll.ohTrigger(RecalcTrigger,Trigger1M)),NA())</f>
        <v>2.5896378147471921E-2</v>
      </c>
      <c r="L3352" s="52">
        <f>IFERROR(_xll.qlIndexFixing(Index3M,H3352,TRUE,_xll.ohTrigger(RecalcTrigger,Trigger3M)),NA())</f>
        <v>2.7124793115560243E-2</v>
      </c>
      <c r="M3352" s="52">
        <f>IFERROR(_xll.qlIndexFixing(ONIndex3M,I3352,TRUE,_xll.ohTrigger(RecalcTrigger,Trigger3M)),NA())</f>
        <v>2.7037300052439761E-2</v>
      </c>
      <c r="N3352" s="52">
        <f>IFERROR(_xll.qlIndexFixing(Index6M,$H3352,TRUE,_xll.ohTrigger(RecalcTrigger,Trigger6M)),NA())</f>
        <v>2.8061489810383537E-2</v>
      </c>
      <c r="O3352" s="52">
        <f>IFERROR(_xll.qlIndexFixing(ONIndex6M,I3352,TRUE,_xll.ohTrigger(RecalcTrigger,Trigger6M)),NA())</f>
        <v>2.786884103003473E-2</v>
      </c>
      <c r="P3352" s="52">
        <f>IFERROR(_xll.qlIndexFixing(Index1Y,$H3352,TRUE,_xll.ohTrigger(RecalcTrigger,Trigger1Y)),NA())</f>
        <v>2.9498491447877764E-2</v>
      </c>
      <c r="Q3352" s="52">
        <f>IFERROR(_xll.qlIndexFixing(ONIndex1Y,I3352,TRUE,_xll.ohTrigger(RecalcTrigger,Trigger1Y)),NA())</f>
        <v>2.9065447624006424E-2</v>
      </c>
    </row>
    <row r="3353" spans="2:17" x14ac:dyDescent="0.2">
      <c r="B3353" s="46" t="s">
        <v>51</v>
      </c>
      <c r="D3353" s="49">
        <f>_xll.qlCalendarAdvance(LocalCalendar,$D3352,B3353,"f",FALSE)</f>
        <v>62842</v>
      </c>
      <c r="E3353" s="49">
        <f>_xll.qlInterestRateIndexValueDate(IndexON,D3353)</f>
        <v>62842</v>
      </c>
      <c r="F3353" s="52">
        <f>IFERROR(_xll.qlIndexFixing(IndexON,D3353,TRUE,_xll.ohTrigger(RecalcTrigger,TriggerON)),NA())</f>
        <v>2.5437614180416901E-2</v>
      </c>
      <c r="H3353" s="49">
        <f>_xll.qlCalendarAdvance(IborCalendar,$H3352,B3353,"f",FALSE)</f>
        <v>62821</v>
      </c>
      <c r="I3353" s="49">
        <f>_xll.qlInterestRateIndexValueDate(Index1M,$H3353)</f>
        <v>62823</v>
      </c>
      <c r="J3353" s="52">
        <f>IFERROR(_xll.qlIndexFixing(Index1M,$H3353,TRUE,_xll.ohTrigger(RecalcTrigger,Trigger1M)),NA())</f>
        <v>2.5918742414244203E-2</v>
      </c>
      <c r="K3353" s="52">
        <f>IFERROR(_xll.qlIndexFixing(ONIndex1M,I3353,TRUE,_xll.ohTrigger(RecalcTrigger,Trigger1M)),NA())</f>
        <v>2.5895446861423643E-2</v>
      </c>
      <c r="L3353" s="52">
        <f>IFERROR(_xll.qlIndexFixing(Index3M,H3353,TRUE,_xll.ohTrigger(RecalcTrigger,Trigger3M)),NA())</f>
        <v>2.7124793115560243E-2</v>
      </c>
      <c r="M3353" s="52">
        <f>IFERROR(_xll.qlIndexFixing(ONIndex3M,I3353,TRUE,_xll.ohTrigger(RecalcTrigger,Trigger3M)),NA())</f>
        <v>2.703628490547727E-2</v>
      </c>
      <c r="N3353" s="52">
        <f>IFERROR(_xll.qlIndexFixing(Index6M,$H3353,TRUE,_xll.ohTrigger(RecalcTrigger,Trigger6M)),NA())</f>
        <v>2.8060385520328076E-2</v>
      </c>
      <c r="O3353" s="52">
        <f>IFERROR(_xll.qlIndexFixing(ONIndex6M,I3353,TRUE,_xll.ohTrigger(RecalcTrigger,Trigger6M)),NA())</f>
        <v>2.7867745760363771E-2</v>
      </c>
      <c r="P3353" s="52">
        <f>IFERROR(_xll.qlIndexFixing(Index1Y,$H3353,TRUE,_xll.ohTrigger(RecalcTrigger,Trigger1Y)),NA())</f>
        <v>2.9492524005706011E-2</v>
      </c>
      <c r="Q3353" s="52">
        <f>IFERROR(_xll.qlIndexFixing(ONIndex1Y,I3353,TRUE,_xll.ohTrigger(RecalcTrigger,Trigger1Y)),NA())</f>
        <v>2.9064297285985585E-2</v>
      </c>
    </row>
    <row r="3354" spans="2:17" x14ac:dyDescent="0.2">
      <c r="B3354" s="46" t="s">
        <v>51</v>
      </c>
      <c r="D3354" s="49">
        <f>_xll.qlCalendarAdvance(LocalCalendar,$D3353,B3354,"f",FALSE)</f>
        <v>62849</v>
      </c>
      <c r="E3354" s="49">
        <f>_xll.qlInterestRateIndexValueDate(IndexON,D3354)</f>
        <v>62849</v>
      </c>
      <c r="F3354" s="52">
        <f>IFERROR(_xll.qlIndexFixing(IndexON,D3354,TRUE,_xll.ohTrigger(RecalcTrigger,TriggerON)),NA())</f>
        <v>2.5437614180416901E-2</v>
      </c>
      <c r="H3354" s="49">
        <f>_xll.qlCalendarAdvance(IborCalendar,$H3353,B3354,"f",FALSE)</f>
        <v>62828</v>
      </c>
      <c r="I3354" s="49">
        <f>_xll.qlInterestRateIndexValueDate(Index1M,$H3354)</f>
        <v>62830</v>
      </c>
      <c r="J3354" s="52">
        <f>IFERROR(_xll.qlIndexFixing(Index1M,$H3354,TRUE,_xll.ohTrigger(RecalcTrigger,Trigger1M)),NA())</f>
        <v>2.5921539757794709E-2</v>
      </c>
      <c r="K3354" s="52">
        <f>IFERROR(_xll.qlIndexFixing(ONIndex1M,I3354,TRUE,_xll.ohTrigger(RecalcTrigger,Trigger1M)),NA())</f>
        <v>2.5892653271224475E-2</v>
      </c>
      <c r="L3354" s="52">
        <f>IFERROR(_xll.qlIndexFixing(Index3M,H3354,TRUE,_xll.ohTrigger(RecalcTrigger,Trigger3M)),NA())</f>
        <v>2.7124793115561121E-2</v>
      </c>
      <c r="M3354" s="52">
        <f>IFERROR(_xll.qlIndexFixing(ONIndex3M,I3354,TRUE,_xll.ohTrigger(RecalcTrigger,Trigger3M)),NA())</f>
        <v>2.7033239769433948E-2</v>
      </c>
      <c r="N3354" s="52">
        <f>IFERROR(_xll.qlIndexFixing(Index6M,$H3354,TRUE,_xll.ohTrigger(RecalcTrigger,Trigger6M)),NA())</f>
        <v>2.8060368629618145E-2</v>
      </c>
      <c r="O3354" s="52">
        <f>IFERROR(_xll.qlIndexFixing(ONIndex6M,I3354,TRUE,_xll.ohTrigger(RecalcTrigger,Trigger6M)),NA())</f>
        <v>2.7864496381537762E-2</v>
      </c>
      <c r="P3354" s="52">
        <f>IFERROR(_xll.qlIndexFixing(Index1Y,$H3354,TRUE,_xll.ohTrigger(RecalcTrigger,Trigger1Y)),NA())</f>
        <v>2.9496138835006333E-2</v>
      </c>
      <c r="Q3354" s="52">
        <f>IFERROR(_xll.qlIndexFixing(ONIndex1Y,I3354,TRUE,_xll.ohTrigger(RecalcTrigger,Trigger1Y)),NA())</f>
        <v>2.9060797429520946E-2</v>
      </c>
    </row>
    <row r="3355" spans="2:17" x14ac:dyDescent="0.2">
      <c r="B3355" s="46" t="s">
        <v>51</v>
      </c>
      <c r="D3355" s="49">
        <f>_xll.qlCalendarAdvance(LocalCalendar,$D3354,B3355,"f",FALSE)</f>
        <v>62856</v>
      </c>
      <c r="E3355" s="49">
        <f>_xll.qlInterestRateIndexValueDate(IndexON,D3355)</f>
        <v>62856</v>
      </c>
      <c r="F3355" s="52">
        <f>IFERROR(_xll.qlIndexFixing(IndexON,D3355,TRUE,_xll.ohTrigger(RecalcTrigger,TriggerON)),NA())</f>
        <v>2.5437614180336965E-2</v>
      </c>
      <c r="H3355" s="49">
        <f>_xll.qlCalendarAdvance(IborCalendar,$H3354,B3355,"f",FALSE)</f>
        <v>62835</v>
      </c>
      <c r="I3355" s="49">
        <f>_xll.qlInterestRateIndexValueDate(Index1M,$H3355)</f>
        <v>62837</v>
      </c>
      <c r="J3355" s="52">
        <f>IFERROR(_xll.qlIndexFixing(Index1M,$H3355,TRUE,_xll.ohTrigger(RecalcTrigger,Trigger1M)),NA())</f>
        <v>2.5922472295080663E-2</v>
      </c>
      <c r="K3355" s="52">
        <f>IFERROR(_xll.qlIndexFixing(ONIndex1M,I3355,TRUE,_xll.ohTrigger(RecalcTrigger,Trigger1M)),NA())</f>
        <v>2.5892653271304411E-2</v>
      </c>
      <c r="L3355" s="52">
        <f>IFERROR(_xll.qlIndexFixing(Index3M,H3355,TRUE,_xll.ohTrigger(RecalcTrigger,Trigger3M)),NA())</f>
        <v>2.7124793115561121E-2</v>
      </c>
      <c r="M3355" s="52">
        <f>IFERROR(_xll.qlIndexFixing(ONIndex3M,I3355,TRUE,_xll.ohTrigger(RecalcTrigger,Trigger3M)),NA())</f>
        <v>2.7033239769513884E-2</v>
      </c>
      <c r="N3355" s="52">
        <f>IFERROR(_xll.qlIndexFixing(Index6M,$H3355,TRUE,_xll.ohTrigger(RecalcTrigger,Trigger6M)),NA())</f>
        <v>2.806035183906546E-2</v>
      </c>
      <c r="O3355" s="52">
        <f>IFERROR(_xll.qlIndexFixing(ONIndex6M,I3355,TRUE,_xll.ohTrigger(RecalcTrigger,Trigger6M)),NA())</f>
        <v>2.7864478547883209E-2</v>
      </c>
      <c r="P3355" s="52">
        <f>IFERROR(_xll.qlIndexFixing(Index1Y,$H3355,TRUE,_xll.ohTrigger(RecalcTrigger,Trigger1Y)),NA())</f>
        <v>2.9497358118224681E-2</v>
      </c>
      <c r="Q3355" s="52">
        <f>IFERROR(_xll.qlIndexFixing(ONIndex1Y,I3355,TRUE,_xll.ohTrigger(RecalcTrigger,Trigger1Y)),NA())</f>
        <v>2.906082174750857E-2</v>
      </c>
    </row>
    <row r="3356" spans="2:17" x14ac:dyDescent="0.2">
      <c r="B3356" s="46" t="s">
        <v>51</v>
      </c>
      <c r="D3356" s="49">
        <f>_xll.qlCalendarAdvance(LocalCalendar,$D3355,B3356,"f",FALSE)</f>
        <v>62863</v>
      </c>
      <c r="E3356" s="49">
        <f>_xll.qlInterestRateIndexValueDate(IndexON,D3356)</f>
        <v>62863</v>
      </c>
      <c r="F3356" s="52">
        <f>IFERROR(_xll.qlIndexFixing(IndexON,D3356,TRUE,_xll.ohTrigger(RecalcTrigger,TriggerON)),NA())</f>
        <v>2.5437614180416901E-2</v>
      </c>
      <c r="H3356" s="49">
        <f>_xll.qlCalendarAdvance(IborCalendar,$H3355,B3356,"f",FALSE)</f>
        <v>62842</v>
      </c>
      <c r="I3356" s="49">
        <f>_xll.qlInterestRateIndexValueDate(Index1M,$H3356)</f>
        <v>62844</v>
      </c>
      <c r="J3356" s="52">
        <f>IFERROR(_xll.qlIndexFixing(Index1M,$H3356,TRUE,_xll.ohTrigger(RecalcTrigger,Trigger1M)),NA())</f>
        <v>2.5921539757794709E-2</v>
      </c>
      <c r="K3356" s="52">
        <f>IFERROR(_xll.qlIndexFixing(ONIndex1M,I3356,TRUE,_xll.ohTrigger(RecalcTrigger,Trigger1M)),NA())</f>
        <v>2.5892653271304411E-2</v>
      </c>
      <c r="L3356" s="52">
        <f>IFERROR(_xll.qlIndexFixing(Index3M,H3356,TRUE,_xll.ohTrigger(RecalcTrigger,Trigger3M)),NA())</f>
        <v>2.7124793115561121E-2</v>
      </c>
      <c r="M3356" s="52">
        <f>IFERROR(_xll.qlIndexFixing(ONIndex3M,I3356,TRUE,_xll.ohTrigger(RecalcTrigger,Trigger3M)),NA())</f>
        <v>2.7033239769513884E-2</v>
      </c>
      <c r="N3356" s="52">
        <f>IFERROR(_xll.qlIndexFixing(Index6M,$H3356,TRUE,_xll.ohTrigger(RecalcTrigger,Trigger6M)),NA())</f>
        <v>2.8060335148670023E-2</v>
      </c>
      <c r="O3356" s="52">
        <f>IFERROR(_xll.qlIndexFixing(ONIndex6M,I3356,TRUE,_xll.ohTrigger(RecalcTrigger,Trigger6M)),NA())</f>
        <v>2.7864460812869751E-2</v>
      </c>
      <c r="P3356" s="52">
        <f>IFERROR(_xll.qlIndexFixing(Index1Y,$H3356,TRUE,_xll.ohTrigger(RecalcTrigger,Trigger1Y)),NA())</f>
        <v>2.9496181521416611E-2</v>
      </c>
      <c r="Q3356" s="52">
        <f>IFERROR(_xll.qlIndexFixing(ONIndex1Y,I3356,TRUE,_xll.ohTrigger(RecalcTrigger,Trigger1Y)),NA())</f>
        <v>2.9060845930644064E-2</v>
      </c>
    </row>
    <row r="3357" spans="2:17" x14ac:dyDescent="0.2">
      <c r="B3357" s="46" t="s">
        <v>51</v>
      </c>
      <c r="D3357" s="49">
        <f>_xll.qlCalendarAdvance(LocalCalendar,$D3356,B3357,"f",FALSE)</f>
        <v>62870</v>
      </c>
      <c r="E3357" s="49">
        <f>_xll.qlInterestRateIndexValueDate(IndexON,D3357)</f>
        <v>62870</v>
      </c>
      <c r="F3357" s="52">
        <f>IFERROR(_xll.qlIndexFixing(IndexON,D3357,TRUE,_xll.ohTrigger(RecalcTrigger,TriggerON)),NA())</f>
        <v>2.5437614180336965E-2</v>
      </c>
      <c r="H3357" s="49">
        <f>_xll.qlCalendarAdvance(IborCalendar,$H3356,B3357,"f",FALSE)</f>
        <v>62849</v>
      </c>
      <c r="I3357" s="49">
        <f>_xll.qlInterestRateIndexValueDate(Index1M,$H3357)</f>
        <v>62851</v>
      </c>
      <c r="J3357" s="52">
        <f>IFERROR(_xll.qlIndexFixing(Index1M,$H3357,TRUE,_xll.ohTrigger(RecalcTrigger,Trigger1M)),NA())</f>
        <v>2.5921539757794709E-2</v>
      </c>
      <c r="K3357" s="52">
        <f>IFERROR(_xll.qlIndexFixing(ONIndex1M,I3357,TRUE,_xll.ohTrigger(RecalcTrigger,Trigger1M)),NA())</f>
        <v>2.5892653271304411E-2</v>
      </c>
      <c r="L3357" s="52">
        <f>IFERROR(_xll.qlIndexFixing(Index3M,H3357,TRUE,_xll.ohTrigger(RecalcTrigger,Trigger3M)),NA())</f>
        <v>2.7124793115560243E-2</v>
      </c>
      <c r="M3357" s="52">
        <f>IFERROR(_xll.qlIndexFixing(ONIndex3M,I3357,TRUE,_xll.ohTrigger(RecalcTrigger,Trigger3M)),NA())</f>
        <v>2.7033239769433948E-2</v>
      </c>
      <c r="N3357" s="52">
        <f>IFERROR(_xll.qlIndexFixing(Index6M,$H3357,TRUE,_xll.ohTrigger(RecalcTrigger,Trigger6M)),NA())</f>
        <v>2.806031855843007E-2</v>
      </c>
      <c r="O3357" s="52">
        <f>IFERROR(_xll.qlIndexFixing(ONIndex6M,I3357,TRUE,_xll.ohTrigger(RecalcTrigger,Trigger6M)),NA())</f>
        <v>2.7864443176337517E-2</v>
      </c>
      <c r="P3357" s="52">
        <f>IFERROR(_xll.qlIndexFixing(Index1Y,$H3357,TRUE,_xll.ohTrigger(RecalcTrigger,Trigger1Y)),NA())</f>
        <v>2.9496202656540915E-2</v>
      </c>
      <c r="Q3357" s="52">
        <f>IFERROR(_xll.qlIndexFixing(ONIndex1Y,I3357,TRUE,_xll.ohTrigger(RecalcTrigger,Trigger1Y)),NA())</f>
        <v>2.90608699790873E-2</v>
      </c>
    </row>
    <row r="3358" spans="2:17" x14ac:dyDescent="0.2">
      <c r="B3358" s="46" t="s">
        <v>51</v>
      </c>
      <c r="D3358" s="49">
        <f>_xll.qlCalendarAdvance(LocalCalendar,$D3357,B3358,"f",FALSE)</f>
        <v>62877</v>
      </c>
      <c r="E3358" s="49">
        <f>_xll.qlInterestRateIndexValueDate(IndexON,D3358)</f>
        <v>62877</v>
      </c>
      <c r="F3358" s="52">
        <f>IFERROR(_xll.qlIndexFixing(IndexON,D3358,TRUE,_xll.ohTrigger(RecalcTrigger,TriggerON)),NA())</f>
        <v>2.5437614180416901E-2</v>
      </c>
      <c r="H3358" s="49">
        <f>_xll.qlCalendarAdvance(IborCalendar,$H3357,B3358,"f",FALSE)</f>
        <v>62856</v>
      </c>
      <c r="I3358" s="49">
        <f>_xll.qlInterestRateIndexValueDate(Index1M,$H3358)</f>
        <v>62858</v>
      </c>
      <c r="J3358" s="52">
        <f>IFERROR(_xll.qlIndexFixing(Index1M,$H3358,TRUE,_xll.ohTrigger(RecalcTrigger,Trigger1M)),NA())</f>
        <v>2.5918742414244203E-2</v>
      </c>
      <c r="K3358" s="52">
        <f>IFERROR(_xll.qlIndexFixing(ONIndex1M,I3358,TRUE,_xll.ohTrigger(RecalcTrigger,Trigger1M)),NA())</f>
        <v>2.5892653271224475E-2</v>
      </c>
      <c r="L3358" s="52">
        <f>IFERROR(_xll.qlIndexFixing(Index3M,H3358,TRUE,_xll.ohTrigger(RecalcTrigger,Trigger3M)),NA())</f>
        <v>2.7123773587530486E-2</v>
      </c>
      <c r="M3358" s="52">
        <f>IFERROR(_xll.qlIndexFixing(ONIndex3M,I3358,TRUE,_xll.ohTrigger(RecalcTrigger,Trigger3M)),NA())</f>
        <v>2.7033239769513884E-2</v>
      </c>
      <c r="N3358" s="52">
        <f>IFERROR(_xll.qlIndexFixing(Index6M,$H3358,TRUE,_xll.ohTrigger(RecalcTrigger,Trigger6M)),NA())</f>
        <v>2.8060302068347365E-2</v>
      </c>
      <c r="O3358" s="52">
        <f>IFERROR(_xll.qlIndexFixing(ONIndex6M,I3358,TRUE,_xll.ohTrigger(RecalcTrigger,Trigger6M)),NA())</f>
        <v>2.7864425638846058E-2</v>
      </c>
      <c r="P3358" s="52">
        <f>IFERROR(_xll.qlIndexFixing(Index1Y,$H3358,TRUE,_xll.ohTrigger(RecalcTrigger,Trigger1Y)),NA())</f>
        <v>2.9496223652944659E-2</v>
      </c>
      <c r="Q3358" s="52">
        <f>IFERROR(_xll.qlIndexFixing(ONIndex1Y,I3358,TRUE,_xll.ohTrigger(RecalcTrigger,Trigger1Y)),NA())</f>
        <v>2.9060893892918216E-2</v>
      </c>
    </row>
    <row r="3359" spans="2:17" x14ac:dyDescent="0.2">
      <c r="B3359" s="46" t="s">
        <v>51</v>
      </c>
      <c r="D3359" s="49">
        <f>_xll.qlCalendarAdvance(LocalCalendar,$D3358,B3359,"f",FALSE)</f>
        <v>62884</v>
      </c>
      <c r="E3359" s="49">
        <f>_xll.qlInterestRateIndexValueDate(IndexON,D3359)</f>
        <v>62884</v>
      </c>
      <c r="F3359" s="52">
        <f>IFERROR(_xll.qlIndexFixing(IndexON,D3359,TRUE,_xll.ohTrigger(RecalcTrigger,TriggerON)),NA())</f>
        <v>2.5437614180416901E-2</v>
      </c>
      <c r="H3359" s="49">
        <f>_xll.qlCalendarAdvance(IborCalendar,$H3358,B3359,"f",FALSE)</f>
        <v>62863</v>
      </c>
      <c r="I3359" s="49">
        <f>_xll.qlInterestRateIndexValueDate(Index1M,$H3359)</f>
        <v>62865</v>
      </c>
      <c r="J3359" s="52">
        <f>IFERROR(_xll.qlIndexFixing(Index1M,$H3359,TRUE,_xll.ohTrigger(RecalcTrigger,Trigger1M)),NA())</f>
        <v>2.5918742414246958E-2</v>
      </c>
      <c r="K3359" s="52">
        <f>IFERROR(_xll.qlIndexFixing(ONIndex1M,I3359,TRUE,_xll.ohTrigger(RecalcTrigger,Trigger1M)),NA())</f>
        <v>2.5892653271384347E-2</v>
      </c>
      <c r="L3359" s="52">
        <f>IFERROR(_xll.qlIndexFixing(Index3M,H3359,TRUE,_xll.ohTrigger(RecalcTrigger,Trigger3M)),NA())</f>
        <v>2.7123773587531375E-2</v>
      </c>
      <c r="M3359" s="52">
        <f>IFERROR(_xll.qlIndexFixing(ONIndex3M,I3359,TRUE,_xll.ohTrigger(RecalcTrigger,Trigger3M)),NA())</f>
        <v>2.7033239769513884E-2</v>
      </c>
      <c r="N3359" s="52">
        <f>IFERROR(_xll.qlIndexFixing(Index6M,$H3359,TRUE,_xll.ohTrigger(RecalcTrigger,Trigger6M)),NA())</f>
        <v>2.8060285678422343E-2</v>
      </c>
      <c r="O3359" s="52">
        <f>IFERROR(_xll.qlIndexFixing(ONIndex6M,I3359,TRUE,_xll.ohTrigger(RecalcTrigger,Trigger6M)),NA())</f>
        <v>2.7864408200155566E-2</v>
      </c>
      <c r="P3359" s="52">
        <f>IFERROR(_xll.qlIndexFixing(Index1Y,$H3359,TRUE,_xll.ohTrigger(RecalcTrigger,Trigger1Y)),NA())</f>
        <v>2.9496244510628284E-2</v>
      </c>
      <c r="Q3359" s="52">
        <f>IFERROR(_xll.qlIndexFixing(ONIndex1Y,I3359,TRUE,_xll.ohTrigger(RecalcTrigger,Trigger1Y)),NA())</f>
        <v>2.9060917671976938E-2</v>
      </c>
    </row>
    <row r="3360" spans="2:17" x14ac:dyDescent="0.2">
      <c r="B3360" s="46" t="s">
        <v>51</v>
      </c>
      <c r="D3360" s="49">
        <f>_xll.qlCalendarAdvance(LocalCalendar,$D3359,B3360,"f",FALSE)</f>
        <v>62891</v>
      </c>
      <c r="E3360" s="49">
        <f>_xll.qlInterestRateIndexValueDate(IndexON,D3360)</f>
        <v>62891</v>
      </c>
      <c r="F3360" s="52">
        <f>IFERROR(_xll.qlIndexFixing(IndexON,D3360,TRUE,_xll.ohTrigger(RecalcTrigger,TriggerON)),NA())</f>
        <v>2.5437614180336965E-2</v>
      </c>
      <c r="H3360" s="49">
        <f>_xll.qlCalendarAdvance(IborCalendar,$H3359,B3360,"f",FALSE)</f>
        <v>62870</v>
      </c>
      <c r="I3360" s="49">
        <f>_xll.qlInterestRateIndexValueDate(Index1M,$H3360)</f>
        <v>62872</v>
      </c>
      <c r="J3360" s="52">
        <f>IFERROR(_xll.qlIndexFixing(Index1M,$H3360,TRUE,_xll.ohTrigger(RecalcTrigger,Trigger1M)),NA())</f>
        <v>2.5918742414244203E-2</v>
      </c>
      <c r="K3360" s="52">
        <f>IFERROR(_xll.qlIndexFixing(ONIndex1M,I3360,TRUE,_xll.ohTrigger(RecalcTrigger,Trigger1M)),NA())</f>
        <v>2.5892653271304411E-2</v>
      </c>
      <c r="L3360" s="52">
        <f>IFERROR(_xll.qlIndexFixing(Index3M,H3360,TRUE,_xll.ohTrigger(RecalcTrigger,Trigger3M)),NA())</f>
        <v>2.7123773587530486E-2</v>
      </c>
      <c r="M3360" s="52">
        <f>IFERROR(_xll.qlIndexFixing(ONIndex3M,I3360,TRUE,_xll.ohTrigger(RecalcTrigger,Trigger3M)),NA())</f>
        <v>2.7033239769433948E-2</v>
      </c>
      <c r="N3360" s="52">
        <f>IFERROR(_xll.qlIndexFixing(Index6M,$H3360,TRUE,_xll.ohTrigger(RecalcTrigger,Trigger6M)),NA())</f>
        <v>2.8060269388653251E-2</v>
      </c>
      <c r="O3360" s="52">
        <f>IFERROR(_xll.qlIndexFixing(ONIndex6M,I3360,TRUE,_xll.ohTrigger(RecalcTrigger,Trigger6M)),NA())</f>
        <v>2.7864390860026234E-2</v>
      </c>
      <c r="P3360" s="52">
        <f>IFERROR(_xll.qlIndexFixing(Index1Y,$H3360,TRUE,_xll.ohTrigger(RecalcTrigger,Trigger1Y)),NA())</f>
        <v>2.9497463059171669E-2</v>
      </c>
      <c r="Q3360" s="52">
        <f>IFERROR(_xll.qlIndexFixing(ONIndex1Y,I3360,TRUE,_xll.ohTrigger(RecalcTrigger,Trigger1Y)),NA())</f>
        <v>2.9060941316503275E-2</v>
      </c>
    </row>
    <row r="3361" spans="2:17" x14ac:dyDescent="0.2">
      <c r="B3361" s="46" t="s">
        <v>51</v>
      </c>
      <c r="D3361" s="49">
        <f>_xll.qlCalendarAdvance(LocalCalendar,$D3360,B3361,"f",FALSE)</f>
        <v>62898</v>
      </c>
      <c r="E3361" s="49">
        <f>_xll.qlInterestRateIndexValueDate(IndexON,D3361)</f>
        <v>62898</v>
      </c>
      <c r="F3361" s="52">
        <f>IFERROR(_xll.qlIndexFixing(IndexON,D3361,TRUE,_xll.ohTrigger(RecalcTrigger,TriggerON)),NA())</f>
        <v>2.5437614180336965E-2</v>
      </c>
      <c r="H3361" s="49">
        <f>_xll.qlCalendarAdvance(IborCalendar,$H3360,B3361,"f",FALSE)</f>
        <v>62877</v>
      </c>
      <c r="I3361" s="49">
        <f>_xll.qlInterestRateIndexValueDate(Index1M,$H3361)</f>
        <v>62879</v>
      </c>
      <c r="J3361" s="52">
        <f>IFERROR(_xll.qlIndexFixing(Index1M,$H3361,TRUE,_xll.ohTrigger(RecalcTrigger,Trigger1M)),NA())</f>
        <v>2.5918742414244203E-2</v>
      </c>
      <c r="K3361" s="52">
        <f>IFERROR(_xll.qlIndexFixing(ONIndex1M,I3361,TRUE,_xll.ohTrigger(RecalcTrigger,Trigger1M)),NA())</f>
        <v>2.5892653271224475E-2</v>
      </c>
      <c r="L3361" s="52">
        <f>IFERROR(_xll.qlIndexFixing(Index3M,H3361,TRUE,_xll.ohTrigger(RecalcTrigger,Trigger3M)),NA())</f>
        <v>2.7123773587531375E-2</v>
      </c>
      <c r="M3361" s="52">
        <f>IFERROR(_xll.qlIndexFixing(ONIndex3M,I3361,TRUE,_xll.ohTrigger(RecalcTrigger,Trigger3M)),NA())</f>
        <v>2.7033239769513884E-2</v>
      </c>
      <c r="N3361" s="52">
        <f>IFERROR(_xll.qlIndexFixing(Index6M,$H3361,TRUE,_xll.ohTrigger(RecalcTrigger,Trigger6M)),NA())</f>
        <v>2.8060253199040524E-2</v>
      </c>
      <c r="O3361" s="52">
        <f>IFERROR(_xll.qlIndexFixing(ONIndex6M,I3361,TRUE,_xll.ohTrigger(RecalcTrigger,Trigger6M)),NA())</f>
        <v>2.7864373618697869E-2</v>
      </c>
      <c r="P3361" s="52">
        <f>IFERROR(_xll.qlIndexFixing(Index1Y,$H3361,TRUE,_xll.ohTrigger(RecalcTrigger,Trigger1Y)),NA())</f>
        <v>2.949628580983386E-2</v>
      </c>
      <c r="Q3361" s="52">
        <f>IFERROR(_xll.qlIndexFixing(ONIndex1Y,I3361,TRUE,_xll.ohTrigger(RecalcTrigger,Trigger1Y)),NA())</f>
        <v>2.9060964826257418E-2</v>
      </c>
    </row>
    <row r="3362" spans="2:17" x14ac:dyDescent="0.2">
      <c r="B3362" s="46" t="s">
        <v>51</v>
      </c>
      <c r="D3362" s="49">
        <f>_xll.qlCalendarAdvance(LocalCalendar,$D3361,B3362,"f",FALSE)</f>
        <v>62905</v>
      </c>
      <c r="E3362" s="49">
        <f>_xll.qlInterestRateIndexValueDate(IndexON,D3362)</f>
        <v>62905</v>
      </c>
      <c r="F3362" s="52">
        <f>IFERROR(_xll.qlIndexFixing(IndexON,D3362,TRUE,_xll.ohTrigger(RecalcTrigger,TriggerON)),NA())</f>
        <v>2.5437614180416901E-2</v>
      </c>
      <c r="H3362" s="49">
        <f>_xll.qlCalendarAdvance(IborCalendar,$H3361,B3362,"f",FALSE)</f>
        <v>62884</v>
      </c>
      <c r="I3362" s="49">
        <f>_xll.qlInterestRateIndexValueDate(Index1M,$H3362)</f>
        <v>62886</v>
      </c>
      <c r="J3362" s="52">
        <f>IFERROR(_xll.qlIndexFixing(Index1M,$H3362,TRUE,_xll.ohTrigger(RecalcTrigger,Trigger1M)),NA())</f>
        <v>2.5921539757794709E-2</v>
      </c>
      <c r="K3362" s="52">
        <f>IFERROR(_xll.qlIndexFixing(ONIndex1M,I3362,TRUE,_xll.ohTrigger(RecalcTrigger,Trigger1M)),NA())</f>
        <v>2.5892653271384347E-2</v>
      </c>
      <c r="L3362" s="52">
        <f>IFERROR(_xll.qlIndexFixing(Index3M,H3362,TRUE,_xll.ohTrigger(RecalcTrigger,Trigger3M)),NA())</f>
        <v>2.7125812694657678E-2</v>
      </c>
      <c r="M3362" s="52">
        <f>IFERROR(_xll.qlIndexFixing(ONIndex3M,I3362,TRUE,_xll.ohTrigger(RecalcTrigger,Trigger3M)),NA())</f>
        <v>2.703323976959382E-2</v>
      </c>
      <c r="N3362" s="52">
        <f>IFERROR(_xll.qlIndexFixing(Index6M,$H3362,TRUE,_xll.ohTrigger(RecalcTrigger,Trigger6M)),NA())</f>
        <v>2.8065674466682948E-2</v>
      </c>
      <c r="O3362" s="52">
        <f>IFERROR(_xll.qlIndexFixing(ONIndex6M,I3362,TRUE,_xll.ohTrigger(RecalcTrigger,Trigger6M)),NA())</f>
        <v>2.7864356476250407E-2</v>
      </c>
      <c r="P3362" s="52">
        <f>IFERROR(_xll.qlIndexFixing(Index1Y,$H3362,TRUE,_xll.ohTrigger(RecalcTrigger,Trigger1Y)),NA())</f>
        <v>2.9492713195051843E-2</v>
      </c>
      <c r="Q3362" s="52">
        <f>IFERROR(_xll.qlIndexFixing(ONIndex1Y,I3362,TRUE,_xll.ohTrigger(RecalcTrigger,Trigger1Y)),NA())</f>
        <v>2.9060988201479176E-2</v>
      </c>
    </row>
    <row r="3363" spans="2:17" x14ac:dyDescent="0.2">
      <c r="B3363" s="46" t="s">
        <v>51</v>
      </c>
      <c r="D3363" s="49">
        <f>_xll.qlCalendarAdvance(LocalCalendar,$D3362,B3363,"f",FALSE)</f>
        <v>62912</v>
      </c>
      <c r="E3363" s="49">
        <f>_xll.qlInterestRateIndexValueDate(IndexON,D3363)</f>
        <v>62912</v>
      </c>
      <c r="F3363" s="52">
        <f>IFERROR(_xll.qlIndexFixing(IndexON,D3363,TRUE,_xll.ohTrigger(RecalcTrigger,TriggerON)),NA())</f>
        <v>2.5437614180336965E-2</v>
      </c>
      <c r="H3363" s="49">
        <f>_xll.qlCalendarAdvance(IborCalendar,$H3362,B3363,"f",FALSE)</f>
        <v>62891</v>
      </c>
      <c r="I3363" s="49">
        <f>_xll.qlInterestRateIndexValueDate(Index1M,$H3363)</f>
        <v>62893</v>
      </c>
      <c r="J3363" s="52">
        <f>IFERROR(_xll.qlIndexFixing(Index1M,$H3363,TRUE,_xll.ohTrigger(RecalcTrigger,Trigger1M)),NA())</f>
        <v>2.5922472295083085E-2</v>
      </c>
      <c r="K3363" s="52">
        <f>IFERROR(_xll.qlIndexFixing(ONIndex1M,I3363,TRUE,_xll.ohTrigger(RecalcTrigger,Trigger1M)),NA())</f>
        <v>2.5892653271304411E-2</v>
      </c>
      <c r="L3363" s="52">
        <f>IFERROR(_xll.qlIndexFixing(Index3M,H3363,TRUE,_xll.ohTrigger(RecalcTrigger,Trigger3M)),NA())</f>
        <v>2.7125812694657678E-2</v>
      </c>
      <c r="M3363" s="52">
        <f>IFERROR(_xll.qlIndexFixing(ONIndex3M,I3363,TRUE,_xll.ohTrigger(RecalcTrigger,Trigger3M)),NA())</f>
        <v>2.7033239769513884E-2</v>
      </c>
      <c r="N3363" s="52">
        <f>IFERROR(_xll.qlIndexFixing(Index6M,$H3363,TRUE,_xll.ohTrigger(RecalcTrigger,Trigger6M)),NA())</f>
        <v>2.8064570916146375E-2</v>
      </c>
      <c r="O3363" s="52">
        <f>IFERROR(_xll.qlIndexFixing(ONIndex6M,I3363,TRUE,_xll.ohTrigger(RecalcTrigger,Trigger6M)),NA())</f>
        <v>2.7864339432523977E-2</v>
      </c>
      <c r="P3363" s="52">
        <f>IFERROR(_xll.qlIndexFixing(Index1Y,$H3363,TRUE,_xll.ohTrigger(RecalcTrigger,Trigger1Y)),NA())</f>
        <v>2.9492733522655773E-2</v>
      </c>
      <c r="Q3363" s="52">
        <f>IFERROR(_xll.qlIndexFixing(ONIndex1Y,I3363,TRUE,_xll.ohTrigger(RecalcTrigger,Trigger1Y)),NA())</f>
        <v>2.9061011441848805E-2</v>
      </c>
    </row>
    <row r="3364" spans="2:17" x14ac:dyDescent="0.2">
      <c r="B3364" s="46" t="s">
        <v>51</v>
      </c>
      <c r="D3364" s="49">
        <f>_xll.qlCalendarAdvance(LocalCalendar,$D3363,B3364,"f",FALSE)</f>
        <v>62919</v>
      </c>
      <c r="E3364" s="49">
        <f>_xll.qlInterestRateIndexValueDate(IndexON,D3364)</f>
        <v>62919</v>
      </c>
      <c r="F3364" s="52">
        <f>IFERROR(_xll.qlIndexFixing(IndexON,D3364,TRUE,_xll.ohTrigger(RecalcTrigger,TriggerON)),NA())</f>
        <v>2.5437614180257029E-2</v>
      </c>
      <c r="H3364" s="49">
        <f>_xll.qlCalendarAdvance(IborCalendar,$H3363,B3364,"f",FALSE)</f>
        <v>62898</v>
      </c>
      <c r="I3364" s="49">
        <f>_xll.qlInterestRateIndexValueDate(Index1M,$H3364)</f>
        <v>62900</v>
      </c>
      <c r="J3364" s="52">
        <f>IFERROR(_xll.qlIndexFixing(Index1M,$H3364,TRUE,_xll.ohTrigger(RecalcTrigger,Trigger1M)),NA())</f>
        <v>2.5921539757789713E-2</v>
      </c>
      <c r="K3364" s="52">
        <f>IFERROR(_xll.qlIndexFixing(ONIndex1M,I3364,TRUE,_xll.ohTrigger(RecalcTrigger,Trigger1M)),NA())</f>
        <v>2.5892653271224475E-2</v>
      </c>
      <c r="L3364" s="52">
        <f>IFERROR(_xll.qlIndexFixing(Index3M,H3364,TRUE,_xll.ohTrigger(RecalcTrigger,Trigger3M)),NA())</f>
        <v>2.7125812694657678E-2</v>
      </c>
      <c r="M3364" s="52">
        <f>IFERROR(_xll.qlIndexFixing(ONIndex3M,I3364,TRUE,_xll.ohTrigger(RecalcTrigger,Trigger3M)),NA())</f>
        <v>2.7033239769433948E-2</v>
      </c>
      <c r="N3364" s="52">
        <f>IFERROR(_xll.qlIndexFixing(Index6M,$H3364,TRUE,_xll.ohTrigger(RecalcTrigger,Trigger6M)),NA())</f>
        <v>2.8064555050709667E-2</v>
      </c>
      <c r="O3364" s="52">
        <f>IFERROR(_xll.qlIndexFixing(ONIndex6M,I3364,TRUE,_xll.ohTrigger(RecalcTrigger,Trigger6M)),NA())</f>
        <v>2.7864322487598514E-2</v>
      </c>
      <c r="P3364" s="52">
        <f>IFERROR(_xll.qlIndexFixing(Index1Y,$H3364,TRUE,_xll.ohTrigger(RecalcTrigger,Trigger1Y)),NA())</f>
        <v>2.9492753711572832E-2</v>
      </c>
      <c r="Q3364" s="52">
        <f>IFERROR(_xll.qlIndexFixing(ONIndex1Y,I3364,TRUE,_xll.ohTrigger(RecalcTrigger,Trigger1Y)),NA())</f>
        <v>2.9061034547686049E-2</v>
      </c>
    </row>
    <row r="3365" spans="2:17" x14ac:dyDescent="0.2">
      <c r="B3365" s="46" t="s">
        <v>51</v>
      </c>
      <c r="D3365" s="49">
        <f>_xll.qlCalendarAdvance(LocalCalendar,$D3364,B3365,"f",FALSE)</f>
        <v>62926</v>
      </c>
      <c r="E3365" s="49">
        <f>_xll.qlInterestRateIndexValueDate(IndexON,D3365)</f>
        <v>62926</v>
      </c>
      <c r="F3365" s="52">
        <f>IFERROR(_xll.qlIndexFixing(IndexON,D3365,TRUE,_xll.ohTrigger(RecalcTrigger,TriggerON)),NA())</f>
        <v>2.5437614180416901E-2</v>
      </c>
      <c r="H3365" s="49">
        <f>_xll.qlCalendarAdvance(IborCalendar,$H3364,B3365,"f",FALSE)</f>
        <v>62905</v>
      </c>
      <c r="I3365" s="49">
        <f>_xll.qlInterestRateIndexValueDate(Index1M,$H3365)</f>
        <v>62907</v>
      </c>
      <c r="J3365" s="52">
        <f>IFERROR(_xll.qlIndexFixing(Index1M,$H3365,TRUE,_xll.ohTrigger(RecalcTrigger,Trigger1M)),NA())</f>
        <v>2.5921539757789713E-2</v>
      </c>
      <c r="K3365" s="52">
        <f>IFERROR(_xll.qlIndexFixing(ONIndex1M,I3365,TRUE,_xll.ohTrigger(RecalcTrigger,Trigger1M)),NA())</f>
        <v>2.5892653271304411E-2</v>
      </c>
      <c r="L3365" s="52">
        <f>IFERROR(_xll.qlIndexFixing(Index3M,H3365,TRUE,_xll.ohTrigger(RecalcTrigger,Trigger3M)),NA())</f>
        <v>2.7125812694657678E-2</v>
      </c>
      <c r="M3365" s="52">
        <f>IFERROR(_xll.qlIndexFixing(ONIndex3M,I3365,TRUE,_xll.ohTrigger(RecalcTrigger,Trigger3M)),NA())</f>
        <v>2.7033239769513884E-2</v>
      </c>
      <c r="N3365" s="52">
        <f>IFERROR(_xll.qlIndexFixing(Index6M,$H3365,TRUE,_xll.ohTrigger(RecalcTrigger,Trigger6M)),NA())</f>
        <v>2.8064539285462063E-2</v>
      </c>
      <c r="O3365" s="52">
        <f>IFERROR(_xll.qlIndexFixing(ONIndex6M,I3365,TRUE,_xll.ohTrigger(RecalcTrigger,Trigger6M)),NA())</f>
        <v>2.7864305641474019E-2</v>
      </c>
      <c r="P3365" s="52">
        <f>IFERROR(_xll.qlIndexFixing(Index1Y,$H3365,TRUE,_xll.ohTrigger(RecalcTrigger,Trigger1Y)),NA())</f>
        <v>2.9497564531825903E-2</v>
      </c>
      <c r="Q3365" s="52">
        <f>IFERROR(_xll.qlIndexFixing(ONIndex1Y,I3365,TRUE,_xll.ohTrigger(RecalcTrigger,Trigger1Y)),NA())</f>
        <v>2.9061057518910971E-2</v>
      </c>
    </row>
    <row r="3366" spans="2:17" x14ac:dyDescent="0.2">
      <c r="B3366" s="46" t="s">
        <v>51</v>
      </c>
      <c r="D3366" s="49">
        <f>_xll.qlCalendarAdvance(LocalCalendar,$D3365,B3366,"f",FALSE)</f>
        <v>62933</v>
      </c>
      <c r="E3366" s="49">
        <f>_xll.qlInterestRateIndexValueDate(IndexON,D3366)</f>
        <v>62933</v>
      </c>
      <c r="F3366" s="52">
        <f>IFERROR(_xll.qlIndexFixing(IndexON,D3366,TRUE,_xll.ohTrigger(RecalcTrigger,TriggerON)),NA())</f>
        <v>2.5437614180416901E-2</v>
      </c>
      <c r="H3366" s="49">
        <f>_xll.qlCalendarAdvance(IborCalendar,$H3365,B3366,"f",FALSE)</f>
        <v>62912</v>
      </c>
      <c r="I3366" s="49">
        <f>_xll.qlInterestRateIndexValueDate(Index1M,$H3366)</f>
        <v>62914</v>
      </c>
      <c r="J3366" s="52">
        <f>IFERROR(_xll.qlIndexFixing(Index1M,$H3366,TRUE,_xll.ohTrigger(RecalcTrigger,Trigger1M)),NA())</f>
        <v>2.5918742414244203E-2</v>
      </c>
      <c r="K3366" s="52">
        <f>IFERROR(_xll.qlIndexFixing(ONIndex1M,I3366,TRUE,_xll.ohTrigger(RecalcTrigger,Trigger1M)),NA())</f>
        <v>2.5892653271304411E-2</v>
      </c>
      <c r="L3366" s="52">
        <f>IFERROR(_xll.qlIndexFixing(Index3M,H3366,TRUE,_xll.ohTrigger(RecalcTrigger,Trigger3M)),NA())</f>
        <v>2.7124793115561121E-2</v>
      </c>
      <c r="M3366" s="52">
        <f>IFERROR(_xll.qlIndexFixing(ONIndex3M,I3366,TRUE,_xll.ohTrigger(RecalcTrigger,Trigger3M)),NA())</f>
        <v>2.7033239769513884E-2</v>
      </c>
      <c r="N3366" s="52">
        <f>IFERROR(_xll.qlIndexFixing(Index6M,$H3366,TRUE,_xll.ohTrigger(RecalcTrigger,Trigger6M)),NA())</f>
        <v>2.8061261134980989E-2</v>
      </c>
      <c r="O3366" s="52">
        <f>IFERROR(_xll.qlIndexFixing(ONIndex6M,I3366,TRUE,_xll.ohTrigger(RecalcTrigger,Trigger6M)),NA())</f>
        <v>2.7864288893990619E-2</v>
      </c>
      <c r="P3366" s="52">
        <f>IFERROR(_xll.qlIndexFixing(Index1Y,$H3366,TRUE,_xll.ohTrigger(RecalcTrigger,Trigger1Y)),NA())</f>
        <v>2.9492793673345463E-2</v>
      </c>
      <c r="Q3366" s="52">
        <f>IFERROR(_xll.qlIndexFixing(ONIndex1Y,I3366,TRUE,_xll.ohTrigger(RecalcTrigger,Trigger1Y)),NA())</f>
        <v>2.9061080355283764E-2</v>
      </c>
    </row>
    <row r="3367" spans="2:17" x14ac:dyDescent="0.2">
      <c r="B3367" s="46" t="s">
        <v>51</v>
      </c>
      <c r="D3367" s="49">
        <f>_xll.qlCalendarAdvance(LocalCalendar,$D3366,B3367,"f",FALSE)</f>
        <v>62940</v>
      </c>
      <c r="E3367" s="49">
        <f>_xll.qlInterestRateIndexValueDate(IndexON,D3367)</f>
        <v>62940</v>
      </c>
      <c r="F3367" s="52">
        <f>IFERROR(_xll.qlIndexFixing(IndexON,D3367,TRUE,_xll.ohTrigger(RecalcTrigger,TriggerON)),NA())</f>
        <v>2.5437614180336965E-2</v>
      </c>
      <c r="H3367" s="49">
        <f>_xll.qlCalendarAdvance(IborCalendar,$H3366,B3367,"f",FALSE)</f>
        <v>62919</v>
      </c>
      <c r="I3367" s="49">
        <f>_xll.qlInterestRateIndexValueDate(Index1M,$H3367)</f>
        <v>62921</v>
      </c>
      <c r="J3367" s="52">
        <f>IFERROR(_xll.qlIndexFixing(Index1M,$H3367,TRUE,_xll.ohTrigger(RecalcTrigger,Trigger1M)),NA())</f>
        <v>2.5921539757794709E-2</v>
      </c>
      <c r="K3367" s="52">
        <f>IFERROR(_xll.qlIndexFixing(ONIndex1M,I3367,TRUE,_xll.ohTrigger(RecalcTrigger,Trigger1M)),NA())</f>
        <v>2.5896378147487908E-2</v>
      </c>
      <c r="L3367" s="52">
        <f>IFERROR(_xll.qlIndexFixing(Index3M,H3367,TRUE,_xll.ohTrigger(RecalcTrigger,Trigger3M)),NA())</f>
        <v>2.7124793115561121E-2</v>
      </c>
      <c r="M3367" s="52">
        <f>IFERROR(_xll.qlIndexFixing(ONIndex3M,I3367,TRUE,_xll.ohTrigger(RecalcTrigger,Trigger3M)),NA())</f>
        <v>2.7037300052455748E-2</v>
      </c>
      <c r="N3367" s="52">
        <f>IFERROR(_xll.qlIndexFixing(Index6M,$H3367,TRUE,_xll.ohTrigger(RecalcTrigger,Trigger6M)),NA())</f>
        <v>2.8061245552257679E-2</v>
      </c>
      <c r="O3367" s="52">
        <f>IFERROR(_xll.qlIndexFixing(ONIndex6M,I3367,TRUE,_xll.ohTrigger(RecalcTrigger,Trigger6M)),NA())</f>
        <v>2.786858127252323E-2</v>
      </c>
      <c r="P3367" s="52">
        <f>IFERROR(_xll.qlIndexFixing(Index1Y,$H3367,TRUE,_xll.ohTrigger(RecalcTrigger,Trigger1Y)),NA())</f>
        <v>2.9492813446201908E-2</v>
      </c>
      <c r="Q3367" s="52">
        <f>IFERROR(_xll.qlIndexFixing(ONIndex1Y,I3367,TRUE,_xll.ohTrigger(RecalcTrigger,Trigger1Y)),NA())</f>
        <v>2.9065801828384252E-2</v>
      </c>
    </row>
    <row r="3368" spans="2:17" x14ac:dyDescent="0.2">
      <c r="B3368" s="46" t="s">
        <v>51</v>
      </c>
      <c r="D3368" s="49">
        <f>_xll.qlCalendarAdvance(LocalCalendar,$D3367,B3368,"f",FALSE)</f>
        <v>62947</v>
      </c>
      <c r="E3368" s="49">
        <f>_xll.qlInterestRateIndexValueDate(IndexON,D3368)</f>
        <v>62947</v>
      </c>
      <c r="F3368" s="52">
        <f>IFERROR(_xll.qlIndexFixing(IndexON,D3368,TRUE,_xll.ohTrigger(RecalcTrigger,TriggerON)),NA())</f>
        <v>2.5437614180336965E-2</v>
      </c>
      <c r="H3368" s="49">
        <f>_xll.qlCalendarAdvance(IborCalendar,$H3367,B3368,"f",FALSE)</f>
        <v>62926</v>
      </c>
      <c r="I3368" s="49">
        <f>_xll.qlInterestRateIndexValueDate(Index1M,$H3368)</f>
        <v>62928</v>
      </c>
      <c r="J3368" s="52">
        <f>IFERROR(_xll.qlIndexFixing(Index1M,$H3368,TRUE,_xll.ohTrigger(RecalcTrigger,Trigger1M)),NA())</f>
        <v>2.5921539757792211E-2</v>
      </c>
      <c r="K3368" s="52">
        <f>IFERROR(_xll.qlIndexFixing(ONIndex1M,I3368,TRUE,_xll.ohTrigger(RecalcTrigger,Trigger1M)),NA())</f>
        <v>2.5892653271224475E-2</v>
      </c>
      <c r="L3368" s="52">
        <f>IFERROR(_xll.qlIndexFixing(Index3M,H3368,TRUE,_xll.ohTrigger(RecalcTrigger,Trigger3M)),NA())</f>
        <v>2.7124793115560243E-2</v>
      </c>
      <c r="M3368" s="52">
        <f>IFERROR(_xll.qlIndexFixing(ONIndex3M,I3368,TRUE,_xll.ohTrigger(RecalcTrigger,Trigger3M)),NA())</f>
        <v>2.7033239769513884E-2</v>
      </c>
      <c r="N3368" s="52">
        <f>IFERROR(_xll.qlIndexFixing(Index6M,$H3368,TRUE,_xll.ohTrigger(RecalcTrigger,Trigger6M)),NA())</f>
        <v>2.8061230069699059E-2</v>
      </c>
      <c r="O3368" s="52">
        <f>IFERROR(_xll.qlIndexFixing(ONIndex6M,I3368,TRUE,_xll.ohTrigger(RecalcTrigger,Trigger6M)),NA())</f>
        <v>2.7864255695186912E-2</v>
      </c>
      <c r="P3368" s="52">
        <f>IFERROR(_xll.qlIndexFixing(Index1Y,$H3368,TRUE,_xll.ohTrigger(RecalcTrigger,Trigger1Y)),NA())</f>
        <v>2.949283308037039E-2</v>
      </c>
      <c r="Q3368" s="52">
        <f>IFERROR(_xll.qlIndexFixing(ONIndex1Y,I3368,TRUE,_xll.ohTrigger(RecalcTrigger,Trigger1Y)),NA())</f>
        <v>2.9061125624032513E-2</v>
      </c>
    </row>
    <row r="3369" spans="2:17" x14ac:dyDescent="0.2">
      <c r="B3369" s="46" t="s">
        <v>51</v>
      </c>
      <c r="D3369" s="49">
        <f>_xll.qlCalendarAdvance(LocalCalendar,$D3368,B3369,"f",FALSE)</f>
        <v>62954</v>
      </c>
      <c r="E3369" s="49">
        <f>_xll.qlInterestRateIndexValueDate(IndexON,D3369)</f>
        <v>62954</v>
      </c>
      <c r="F3369" s="52">
        <f>IFERROR(_xll.qlIndexFixing(IndexON,D3369,TRUE,_xll.ohTrigger(RecalcTrigger,TriggerON)),NA())</f>
        <v>2.5437614180416901E-2</v>
      </c>
      <c r="H3369" s="49">
        <f>_xll.qlCalendarAdvance(IborCalendar,$H3368,B3369,"f",FALSE)</f>
        <v>62933</v>
      </c>
      <c r="I3369" s="49">
        <f>_xll.qlInterestRateIndexValueDate(Index1M,$H3369)</f>
        <v>62935</v>
      </c>
      <c r="J3369" s="52">
        <f>IFERROR(_xll.qlIndexFixing(Index1M,$H3369,TRUE,_xll.ohTrigger(RecalcTrigger,Trigger1M)),NA())</f>
        <v>2.5921539757794709E-2</v>
      </c>
      <c r="K3369" s="52">
        <f>IFERROR(_xll.qlIndexFixing(ONIndex1M,I3369,TRUE,_xll.ohTrigger(RecalcTrigger,Trigger1M)),NA())</f>
        <v>2.5892653271304411E-2</v>
      </c>
      <c r="L3369" s="52">
        <f>IFERROR(_xll.qlIndexFixing(Index3M,H3369,TRUE,_xll.ohTrigger(RecalcTrigger,Trigger3M)),NA())</f>
        <v>2.7124793115561121E-2</v>
      </c>
      <c r="M3369" s="52">
        <f>IFERROR(_xll.qlIndexFixing(ONIndex3M,I3369,TRUE,_xll.ohTrigger(RecalcTrigger,Trigger3M)),NA())</f>
        <v>2.7033239769513884E-2</v>
      </c>
      <c r="N3369" s="52">
        <f>IFERROR(_xll.qlIndexFixing(Index6M,$H3369,TRUE,_xll.ohTrigger(RecalcTrigger,Trigger6M)),NA())</f>
        <v>2.8061214687304246E-2</v>
      </c>
      <c r="O3369" s="52">
        <f>IFERROR(_xll.qlIndexFixing(ONIndex6M,I3369,TRUE,_xll.ohTrigger(RecalcTrigger,Trigger6M)),NA())</f>
        <v>2.7864239244106415E-2</v>
      </c>
      <c r="P3369" s="52">
        <f>IFERROR(_xll.qlIndexFixing(Index1Y,$H3369,TRUE,_xll.ohTrigger(RecalcTrigger,Trigger1Y)),NA())</f>
        <v>2.9492852575852879E-2</v>
      </c>
      <c r="Q3369" s="52">
        <f>IFERROR(_xll.qlIndexFixing(ONIndex1Y,I3369,TRUE,_xll.ohTrigger(RecalcTrigger,Trigger1Y)),NA())</f>
        <v>2.9061148056648278E-2</v>
      </c>
    </row>
    <row r="3370" spans="2:17" x14ac:dyDescent="0.2">
      <c r="B3370" s="46" t="s">
        <v>51</v>
      </c>
      <c r="D3370" s="49">
        <f>_xll.qlCalendarAdvance(LocalCalendar,$D3369,B3370,"f",FALSE)</f>
        <v>62961</v>
      </c>
      <c r="E3370" s="49">
        <f>_xll.qlInterestRateIndexValueDate(IndexON,D3370)</f>
        <v>62961</v>
      </c>
      <c r="F3370" s="52">
        <f>IFERROR(_xll.qlIndexFixing(IndexON,D3370,TRUE,_xll.ohTrigger(RecalcTrigger,TriggerON)),NA())</f>
        <v>2.5437614180416901E-2</v>
      </c>
      <c r="H3370" s="49">
        <f>_xll.qlCalendarAdvance(IborCalendar,$H3369,B3370,"f",FALSE)</f>
        <v>62940</v>
      </c>
      <c r="I3370" s="49">
        <f>_xll.qlInterestRateIndexValueDate(Index1M,$H3370)</f>
        <v>62942</v>
      </c>
      <c r="J3370" s="52">
        <f>IFERROR(_xll.qlIndexFixing(Index1M,$H3370,TRUE,_xll.ohTrigger(RecalcTrigger,Trigger1M)),NA())</f>
        <v>2.5922472295080663E-2</v>
      </c>
      <c r="K3370" s="52">
        <f>IFERROR(_xll.qlIndexFixing(ONIndex1M,I3370,TRUE,_xll.ohTrigger(RecalcTrigger,Trigger1M)),NA())</f>
        <v>2.5892653271304411E-2</v>
      </c>
      <c r="L3370" s="52">
        <f>IFERROR(_xll.qlIndexFixing(Index3M,H3370,TRUE,_xll.ohTrigger(RecalcTrigger,Trigger3M)),NA())</f>
        <v>2.7124793115561121E-2</v>
      </c>
      <c r="M3370" s="52">
        <f>IFERROR(_xll.qlIndexFixing(ONIndex3M,I3370,TRUE,_xll.ohTrigger(RecalcTrigger,Trigger3M)),NA())</f>
        <v>2.7033239769513884E-2</v>
      </c>
      <c r="N3370" s="52">
        <f>IFERROR(_xll.qlIndexFixing(Index6M,$H3370,TRUE,_xll.ohTrigger(RecalcTrigger,Trigger6M)),NA())</f>
        <v>2.806119940507543E-2</v>
      </c>
      <c r="O3370" s="52">
        <f>IFERROR(_xll.qlIndexFixing(ONIndex6M,I3370,TRUE,_xll.ohTrigger(RecalcTrigger,Trigger6M)),NA())</f>
        <v>2.7864222891746948E-2</v>
      </c>
      <c r="P3370" s="52">
        <f>IFERROR(_xll.qlIndexFixing(Index1Y,$H3370,TRUE,_xll.ohTrigger(RecalcTrigger,Trigger1Y)),NA())</f>
        <v>2.9492871932647841E-2</v>
      </c>
      <c r="Q3370" s="52">
        <f>IFERROR(_xll.qlIndexFixing(ONIndex1Y,I3370,TRUE,_xll.ohTrigger(RecalcTrigger,Trigger1Y)),NA())</f>
        <v>2.9061170354411914E-2</v>
      </c>
    </row>
    <row r="3371" spans="2:17" x14ac:dyDescent="0.2">
      <c r="B3371" s="46" t="s">
        <v>51</v>
      </c>
      <c r="D3371" s="49">
        <f>_xll.qlCalendarAdvance(LocalCalendar,$D3370,B3371,"f",FALSE)</f>
        <v>62968</v>
      </c>
      <c r="E3371" s="49">
        <f>_xll.qlInterestRateIndexValueDate(IndexON,D3371)</f>
        <v>62968</v>
      </c>
      <c r="F3371" s="52">
        <f>IFERROR(_xll.qlIndexFixing(IndexON,D3371,TRUE,_xll.ohTrigger(RecalcTrigger,TriggerON)),NA())</f>
        <v>2.5437614180336965E-2</v>
      </c>
      <c r="H3371" s="49">
        <f>_xll.qlCalendarAdvance(IborCalendar,$H3370,B3371,"f",FALSE)</f>
        <v>62947</v>
      </c>
      <c r="I3371" s="49">
        <f>_xll.qlInterestRateIndexValueDate(Index1M,$H3371)</f>
        <v>62949</v>
      </c>
      <c r="J3371" s="52">
        <f>IFERROR(_xll.qlIndexFixing(Index1M,$H3371,TRUE,_xll.ohTrigger(RecalcTrigger,Trigger1M)),NA())</f>
        <v>2.5921539757792211E-2</v>
      </c>
      <c r="K3371" s="52">
        <f>IFERROR(_xll.qlIndexFixing(ONIndex1M,I3371,TRUE,_xll.ohTrigger(RecalcTrigger,Trigger1M)),NA())</f>
        <v>2.5892653271304411E-2</v>
      </c>
      <c r="L3371" s="52">
        <f>IFERROR(_xll.qlIndexFixing(Index3M,H3371,TRUE,_xll.ohTrigger(RecalcTrigger,Trigger3M)),NA())</f>
        <v>2.7125812694657678E-2</v>
      </c>
      <c r="M3371" s="52">
        <f>IFERROR(_xll.qlIndexFixing(ONIndex3M,I3371,TRUE,_xll.ohTrigger(RecalcTrigger,Trigger3M)),NA())</f>
        <v>2.7033239769433948E-2</v>
      </c>
      <c r="N3371" s="52">
        <f>IFERROR(_xll.qlIndexFixing(Index6M,$H3371,TRUE,_xll.ohTrigger(RecalcTrigger,Trigger6M)),NA())</f>
        <v>2.8064446797914123E-2</v>
      </c>
      <c r="O3371" s="52">
        <f>IFERROR(_xll.qlIndexFixing(ONIndex6M,I3371,TRUE,_xll.ohTrigger(RecalcTrigger,Trigger6M)),NA())</f>
        <v>2.7864206638188449E-2</v>
      </c>
      <c r="P3371" s="52">
        <f>IFERROR(_xll.qlIndexFixing(Index1Y,$H3371,TRUE,_xll.ohTrigger(RecalcTrigger,Trigger1Y)),NA())</f>
        <v>2.9492891150755714E-2</v>
      </c>
      <c r="Q3371" s="52">
        <f>IFERROR(_xll.qlIndexFixing(ONIndex1Y,I3371,TRUE,_xll.ohTrigger(RecalcTrigger,Trigger1Y)),NA())</f>
        <v>2.9061192517403356E-2</v>
      </c>
    </row>
    <row r="3372" spans="2:17" x14ac:dyDescent="0.2">
      <c r="B3372" s="46" t="s">
        <v>51</v>
      </c>
      <c r="D3372" s="49">
        <f>_xll.qlCalendarAdvance(LocalCalendar,$D3371,B3372,"f",FALSE)</f>
        <v>62975</v>
      </c>
      <c r="E3372" s="49">
        <f>_xll.qlInterestRateIndexValueDate(IndexON,D3372)</f>
        <v>62975</v>
      </c>
      <c r="F3372" s="52">
        <f>IFERROR(_xll.qlIndexFixing(IndexON,D3372,TRUE,_xll.ohTrigger(RecalcTrigger,TriggerON)),NA())</f>
        <v>2.5437614180416901E-2</v>
      </c>
      <c r="H3372" s="49">
        <f>_xll.qlCalendarAdvance(IborCalendar,$H3371,B3372,"f",FALSE)</f>
        <v>62954</v>
      </c>
      <c r="I3372" s="49">
        <f>_xll.qlInterestRateIndexValueDate(Index1M,$H3372)</f>
        <v>62956</v>
      </c>
      <c r="J3372" s="52">
        <f>IFERROR(_xll.qlIndexFixing(Index1M,$H3372,TRUE,_xll.ohTrigger(RecalcTrigger,Trigger1M)),NA())</f>
        <v>2.5921539757792211E-2</v>
      </c>
      <c r="K3372" s="52">
        <f>IFERROR(_xll.qlIndexFixing(ONIndex1M,I3372,TRUE,_xll.ohTrigger(RecalcTrigger,Trigger1M)),NA())</f>
        <v>2.5892653271224475E-2</v>
      </c>
      <c r="L3372" s="52">
        <f>IFERROR(_xll.qlIndexFixing(Index3M,H3372,TRUE,_xll.ohTrigger(RecalcTrigger,Trigger3M)),NA())</f>
        <v>2.7125812694657678E-2</v>
      </c>
      <c r="M3372" s="52">
        <f>IFERROR(_xll.qlIndexFixing(ONIndex3M,I3372,TRUE,_xll.ohTrigger(RecalcTrigger,Trigger3M)),NA())</f>
        <v>2.7033239769433948E-2</v>
      </c>
      <c r="N3372" s="52">
        <f>IFERROR(_xll.qlIndexFixing(Index6M,$H3372,TRUE,_xll.ohTrigger(RecalcTrigger,Trigger6M)),NA())</f>
        <v>2.8064431733979937E-2</v>
      </c>
      <c r="O3372" s="52">
        <f>IFERROR(_xll.qlIndexFixing(ONIndex6M,I3372,TRUE,_xll.ohTrigger(RecalcTrigger,Trigger6M)),NA())</f>
        <v>2.7864190483271045E-2</v>
      </c>
      <c r="P3372" s="52">
        <f>IFERROR(_xll.qlIndexFixing(Index1Y,$H3372,TRUE,_xll.ohTrigger(RecalcTrigger,Trigger1Y)),NA())</f>
        <v>2.9492910230176715E-2</v>
      </c>
      <c r="Q3372" s="52">
        <f>IFERROR(_xll.qlIndexFixing(ONIndex1Y,I3372,TRUE,_xll.ohTrigger(RecalcTrigger,Trigger1Y)),NA())</f>
        <v>2.9061214545782477E-2</v>
      </c>
    </row>
    <row r="3373" spans="2:17" x14ac:dyDescent="0.2">
      <c r="B3373" s="46" t="s">
        <v>51</v>
      </c>
      <c r="D3373" s="49">
        <f>_xll.qlCalendarAdvance(LocalCalendar,$D3372,B3373,"f",FALSE)</f>
        <v>62982</v>
      </c>
      <c r="E3373" s="49">
        <f>_xll.qlInterestRateIndexValueDate(IndexON,D3373)</f>
        <v>62982</v>
      </c>
      <c r="F3373" s="52">
        <f>IFERROR(_xll.qlIndexFixing(IndexON,D3373,TRUE,_xll.ohTrigger(RecalcTrigger,TriggerON)),NA())</f>
        <v>2.5437614180416901E-2</v>
      </c>
      <c r="H3373" s="49">
        <f>_xll.qlCalendarAdvance(IborCalendar,$H3372,B3373,"f",FALSE)</f>
        <v>62961</v>
      </c>
      <c r="I3373" s="49">
        <f>_xll.qlInterestRateIndexValueDate(Index1M,$H3373)</f>
        <v>62963</v>
      </c>
      <c r="J3373" s="52">
        <f>IFERROR(_xll.qlIndexFixing(Index1M,$H3373,TRUE,_xll.ohTrigger(RecalcTrigger,Trigger1M)),NA())</f>
        <v>2.5921539757792211E-2</v>
      </c>
      <c r="K3373" s="52">
        <f>IFERROR(_xll.qlIndexFixing(ONIndex1M,I3373,TRUE,_xll.ohTrigger(RecalcTrigger,Trigger1M)),NA())</f>
        <v>2.5892653271304411E-2</v>
      </c>
      <c r="L3373" s="52">
        <f>IFERROR(_xll.qlIndexFixing(Index3M,H3373,TRUE,_xll.ohTrigger(RecalcTrigger,Trigger3M)),NA())</f>
        <v>2.7125812694656807E-2</v>
      </c>
      <c r="M3373" s="52">
        <f>IFERROR(_xll.qlIndexFixing(ONIndex3M,I3373,TRUE,_xll.ohTrigger(RecalcTrigger,Trigger3M)),NA())</f>
        <v>2.7033239769433948E-2</v>
      </c>
      <c r="N3373" s="52">
        <f>IFERROR(_xll.qlIndexFixing(Index6M,$H3373,TRUE,_xll.ohTrigger(RecalcTrigger,Trigger6M)),NA())</f>
        <v>2.8064416770234423E-2</v>
      </c>
      <c r="O3373" s="52">
        <f>IFERROR(_xll.qlIndexFixing(ONIndex6M,I3373,TRUE,_xll.ohTrigger(RecalcTrigger,Trigger6M)),NA())</f>
        <v>2.7864174427154609E-2</v>
      </c>
      <c r="P3373" s="52">
        <f>IFERROR(_xll.qlIndexFixing(Index1Y,$H3373,TRUE,_xll.ohTrigger(RecalcTrigger,Trigger1Y)),NA())</f>
        <v>2.949292917091063E-2</v>
      </c>
      <c r="Q3373" s="52">
        <f>IFERROR(_xll.qlIndexFixing(ONIndex1Y,I3373,TRUE,_xll.ohTrigger(RecalcTrigger,Trigger1Y)),NA())</f>
        <v>2.9061236439709148E-2</v>
      </c>
    </row>
    <row r="3374" spans="2:17" x14ac:dyDescent="0.2">
      <c r="B3374" s="46" t="s">
        <v>51</v>
      </c>
      <c r="D3374" s="49">
        <f>_xll.qlCalendarAdvance(LocalCalendar,$D3373,B3374,"f",FALSE)</f>
        <v>62989</v>
      </c>
      <c r="E3374" s="49">
        <f>_xll.qlInterestRateIndexValueDate(IndexON,D3374)</f>
        <v>62989</v>
      </c>
      <c r="F3374" s="52">
        <f>IFERROR(_xll.qlIndexFixing(IndexON,D3374,TRUE,_xll.ohTrigger(RecalcTrigger,TriggerON)),NA())</f>
        <v>2.5437614180336965E-2</v>
      </c>
      <c r="H3374" s="49">
        <f>_xll.qlCalendarAdvance(IborCalendar,$H3373,B3374,"f",FALSE)</f>
        <v>62968</v>
      </c>
      <c r="I3374" s="49">
        <f>_xll.qlInterestRateIndexValueDate(Index1M,$H3374)</f>
        <v>62970</v>
      </c>
      <c r="J3374" s="52">
        <f>IFERROR(_xll.qlIndexFixing(Index1M,$H3374,TRUE,_xll.ohTrigger(RecalcTrigger,Trigger1M)),NA())</f>
        <v>2.5921539757794709E-2</v>
      </c>
      <c r="K3374" s="52">
        <f>IFERROR(_xll.qlIndexFixing(ONIndex1M,I3374,TRUE,_xll.ohTrigger(RecalcTrigger,Trigger1M)),NA())</f>
        <v>2.5892653271304411E-2</v>
      </c>
      <c r="L3374" s="52">
        <f>IFERROR(_xll.qlIndexFixing(Index3M,H3374,TRUE,_xll.ohTrigger(RecalcTrigger,Trigger3M)),NA())</f>
        <v>2.7125812694658545E-2</v>
      </c>
      <c r="M3374" s="52">
        <f>IFERROR(_xll.qlIndexFixing(ONIndex3M,I3374,TRUE,_xll.ohTrigger(RecalcTrigger,Trigger3M)),NA())</f>
        <v>2.7033239769513884E-2</v>
      </c>
      <c r="N3374" s="52">
        <f>IFERROR(_xll.qlIndexFixing(Index6M,$H3374,TRUE,_xll.ohTrigger(RecalcTrigger,Trigger6M)),NA())</f>
        <v>2.8064401906675439E-2</v>
      </c>
      <c r="O3374" s="52">
        <f>IFERROR(_xll.qlIndexFixing(ONIndex6M,I3374,TRUE,_xll.ohTrigger(RecalcTrigger,Trigger6M)),NA())</f>
        <v>2.7864158469759204E-2</v>
      </c>
      <c r="P3374" s="52">
        <f>IFERROR(_xll.qlIndexFixing(Index1Y,$H3374,TRUE,_xll.ohTrigger(RecalcTrigger,Trigger1Y)),NA())</f>
        <v>2.9492947972957453E-2</v>
      </c>
      <c r="Q3374" s="52">
        <f>IFERROR(_xll.qlIndexFixing(ONIndex1Y,I3374,TRUE,_xll.ohTrigger(RecalcTrigger,Trigger1Y)),NA())</f>
        <v>2.906125819878369E-2</v>
      </c>
    </row>
    <row r="3375" spans="2:17" x14ac:dyDescent="0.2">
      <c r="B3375" s="46" t="s">
        <v>51</v>
      </c>
      <c r="D3375" s="49">
        <f>_xll.qlCalendarAdvance(LocalCalendar,$D3374,B3375,"f",FALSE)</f>
        <v>62996</v>
      </c>
      <c r="E3375" s="49">
        <f>_xll.qlInterestRateIndexValueDate(IndexON,D3375)</f>
        <v>62996</v>
      </c>
      <c r="F3375" s="52">
        <f>IFERROR(_xll.qlIndexFixing(IndexON,D3375,TRUE,_xll.ohTrigger(RecalcTrigger,TriggerON)),NA())</f>
        <v>2.5437614180336965E-2</v>
      </c>
      <c r="H3375" s="49">
        <f>_xll.qlCalendarAdvance(IborCalendar,$H3374,B3375,"f",FALSE)</f>
        <v>62975</v>
      </c>
      <c r="I3375" s="49">
        <f>_xll.qlInterestRateIndexValueDate(Index1M,$H3375)</f>
        <v>62977</v>
      </c>
      <c r="J3375" s="52">
        <f>IFERROR(_xll.qlIndexFixing(Index1M,$H3375,TRUE,_xll.ohTrigger(RecalcTrigger,Trigger1M)),NA())</f>
        <v>2.5922472295080663E-2</v>
      </c>
      <c r="K3375" s="52">
        <f>IFERROR(_xll.qlIndexFixing(ONIndex1M,I3375,TRUE,_xll.ohTrigger(RecalcTrigger,Trigger1M)),NA())</f>
        <v>2.5892653271304411E-2</v>
      </c>
      <c r="L3375" s="52">
        <f>IFERROR(_xll.qlIndexFixing(Index3M,H3375,TRUE,_xll.ohTrigger(RecalcTrigger,Trigger3M)),NA())</f>
        <v>2.7125812694657678E-2</v>
      </c>
      <c r="M3375" s="52">
        <f>IFERROR(_xll.qlIndexFixing(ONIndex3M,I3375,TRUE,_xll.ohTrigger(RecalcTrigger,Trigger3M)),NA())</f>
        <v>2.7033239769433948E-2</v>
      </c>
      <c r="N3375" s="52">
        <f>IFERROR(_xll.qlIndexFixing(Index6M,$H3375,TRUE,_xll.ohTrigger(RecalcTrigger,Trigger6M)),NA())</f>
        <v>2.8061124496395515E-2</v>
      </c>
      <c r="O3375" s="52">
        <f>IFERROR(_xll.qlIndexFixing(ONIndex6M,I3375,TRUE,_xll.ohTrigger(RecalcTrigger,Trigger6M)),NA())</f>
        <v>2.7864142611164766E-2</v>
      </c>
      <c r="P3375" s="52">
        <f>IFERROR(_xll.qlIndexFixing(Index1Y,$H3375,TRUE,_xll.ohTrigger(RecalcTrigger,Trigger1Y)),NA())</f>
        <v>2.9492966636317185E-2</v>
      </c>
      <c r="Q3375" s="52">
        <f>IFERROR(_xll.qlIndexFixing(ONIndex1Y,I3375,TRUE,_xll.ohTrigger(RecalcTrigger,Trigger1Y)),NA())</f>
        <v>2.9061279822926167E-2</v>
      </c>
    </row>
    <row r="3376" spans="2:17" x14ac:dyDescent="0.2">
      <c r="B3376" s="46" t="s">
        <v>51</v>
      </c>
      <c r="D3376" s="49">
        <f>_xll.qlCalendarAdvance(LocalCalendar,$D3375,B3376,"f",FALSE)</f>
        <v>63003</v>
      </c>
      <c r="E3376" s="49">
        <f>_xll.qlInterestRateIndexValueDate(IndexON,D3376)</f>
        <v>63003</v>
      </c>
      <c r="F3376" s="52">
        <f>IFERROR(_xll.qlIndexFixing(IndexON,D3376,TRUE,_xll.ohTrigger(RecalcTrigger,TriggerON)),NA())</f>
        <v>2.5437614180336965E-2</v>
      </c>
      <c r="H3376" s="49">
        <f>_xll.qlCalendarAdvance(IborCalendar,$H3375,B3376,"f",FALSE)</f>
        <v>62982</v>
      </c>
      <c r="I3376" s="49">
        <f>_xll.qlInterestRateIndexValueDate(Index1M,$H3376)</f>
        <v>62984</v>
      </c>
      <c r="J3376" s="52">
        <f>IFERROR(_xll.qlIndexFixing(Index1M,$H3376,TRUE,_xll.ohTrigger(RecalcTrigger,Trigger1M)),NA())</f>
        <v>2.5921539757792211E-2</v>
      </c>
      <c r="K3376" s="52">
        <f>IFERROR(_xll.qlIndexFixing(ONIndex1M,I3376,TRUE,_xll.ohTrigger(RecalcTrigger,Trigger1M)),NA())</f>
        <v>2.5892653271304411E-2</v>
      </c>
      <c r="L3376" s="52">
        <f>IFERROR(_xll.qlIndexFixing(Index3M,H3376,TRUE,_xll.ohTrigger(RecalcTrigger,Trigger3M)),NA())</f>
        <v>2.7125812694657678E-2</v>
      </c>
      <c r="M3376" s="52">
        <f>IFERROR(_xll.qlIndexFixing(ONIndex3M,I3376,TRUE,_xll.ohTrigger(RecalcTrigger,Trigger3M)),NA())</f>
        <v>2.7033239769513884E-2</v>
      </c>
      <c r="N3376" s="52">
        <f>IFERROR(_xll.qlIndexFixing(Index6M,$H3376,TRUE,_xll.ohTrigger(RecalcTrigger,Trigger6M)),NA())</f>
        <v>2.8061109815153064E-2</v>
      </c>
      <c r="O3376" s="52">
        <f>IFERROR(_xll.qlIndexFixing(ONIndex6M,I3376,TRUE,_xll.ohTrigger(RecalcTrigger,Trigger6M)),NA())</f>
        <v>2.7864126851371296E-2</v>
      </c>
      <c r="P3376" s="52">
        <f>IFERROR(_xll.qlIndexFixing(Index1Y,$H3376,TRUE,_xll.ohTrigger(RecalcTrigger,Trigger1Y)),NA())</f>
        <v>2.9492985160990269E-2</v>
      </c>
      <c r="Q3376" s="52">
        <f>IFERROR(_xll.qlIndexFixing(ONIndex1Y,I3376,TRUE,_xll.ohTrigger(RecalcTrigger,Trigger1Y)),NA())</f>
        <v>2.9061301312776067E-2</v>
      </c>
    </row>
    <row r="3377" spans="2:17" x14ac:dyDescent="0.2">
      <c r="B3377" s="46" t="s">
        <v>51</v>
      </c>
      <c r="D3377" s="49">
        <f>_xll.qlCalendarAdvance(LocalCalendar,$D3376,B3377,"f",FALSE)</f>
        <v>63010</v>
      </c>
      <c r="E3377" s="49">
        <f>_xll.qlInterestRateIndexValueDate(IndexON,D3377)</f>
        <v>63010</v>
      </c>
      <c r="F3377" s="52">
        <f>IFERROR(_xll.qlIndexFixing(IndexON,D3377,TRUE,_xll.ohTrigger(RecalcTrigger,TriggerON)),NA())</f>
        <v>2.5437614180416901E-2</v>
      </c>
      <c r="H3377" s="49">
        <f>_xll.qlCalendarAdvance(IborCalendar,$H3376,B3377,"f",FALSE)</f>
        <v>62989</v>
      </c>
      <c r="I3377" s="49">
        <f>_xll.qlInterestRateIndexValueDate(Index1M,$H3377)</f>
        <v>62991</v>
      </c>
      <c r="J3377" s="52">
        <f>IFERROR(_xll.qlIndexFixing(Index1M,$H3377,TRUE,_xll.ohTrigger(RecalcTrigger,Trigger1M)),NA())</f>
        <v>2.5921539757792211E-2</v>
      </c>
      <c r="K3377" s="52">
        <f>IFERROR(_xll.qlIndexFixing(ONIndex1M,I3377,TRUE,_xll.ohTrigger(RecalcTrigger,Trigger1M)),NA())</f>
        <v>2.5892653271384347E-2</v>
      </c>
      <c r="L3377" s="52">
        <f>IFERROR(_xll.qlIndexFixing(Index3M,H3377,TRUE,_xll.ohTrigger(RecalcTrigger,Trigger3M)),NA())</f>
        <v>2.7125812694657678E-2</v>
      </c>
      <c r="M3377" s="52">
        <f>IFERROR(_xll.qlIndexFixing(ONIndex3M,I3377,TRUE,_xll.ohTrigger(RecalcTrigger,Trigger3M)),NA())</f>
        <v>2.7033239769513884E-2</v>
      </c>
      <c r="N3377" s="52">
        <f>IFERROR(_xll.qlIndexFixing(Index6M,$H3377,TRUE,_xll.ohTrigger(RecalcTrigger,Trigger6M)),NA())</f>
        <v>2.8061095234076173E-2</v>
      </c>
      <c r="O3377" s="52">
        <f>IFERROR(_xll.qlIndexFixing(ONIndex6M,I3377,TRUE,_xll.ohTrigger(RecalcTrigger,Trigger6M)),NA())</f>
        <v>2.7864111190378793E-2</v>
      </c>
      <c r="P3377" s="52">
        <f>IFERROR(_xll.qlIndexFixing(Index1Y,$H3377,TRUE,_xll.ohTrigger(RecalcTrigger,Trigger1Y)),NA())</f>
        <v>2.9493003546976045E-2</v>
      </c>
      <c r="Q3377" s="52">
        <f>IFERROR(_xll.qlIndexFixing(ONIndex1Y,I3377,TRUE,_xll.ohTrigger(RecalcTrigger,Trigger1Y)),NA())</f>
        <v>2.9061322667853773E-2</v>
      </c>
    </row>
    <row r="3378" spans="2:17" x14ac:dyDescent="0.2">
      <c r="B3378" s="46" t="s">
        <v>51</v>
      </c>
      <c r="D3378" s="49">
        <f>_xll.qlCalendarAdvance(LocalCalendar,$D3377,B3378,"f",FALSE)</f>
        <v>63017</v>
      </c>
      <c r="E3378" s="49">
        <f>_xll.qlInterestRateIndexValueDate(IndexON,D3378)</f>
        <v>63017</v>
      </c>
      <c r="F3378" s="52">
        <f>IFERROR(_xll.qlIndexFixing(IndexON,D3378,TRUE,_xll.ohTrigger(RecalcTrigger,TriggerON)),NA())</f>
        <v>2.5437614180336965E-2</v>
      </c>
      <c r="H3378" s="49">
        <f>_xll.qlCalendarAdvance(IborCalendar,$H3377,B3378,"f",FALSE)</f>
        <v>62996</v>
      </c>
      <c r="I3378" s="49">
        <f>_xll.qlInterestRateIndexValueDate(Index1M,$H3378)</f>
        <v>62998</v>
      </c>
      <c r="J3378" s="52">
        <f>IFERROR(_xll.qlIndexFixing(Index1M,$H3378,TRUE,_xll.ohTrigger(RecalcTrigger,Trigger1M)),NA())</f>
        <v>2.5921539757794709E-2</v>
      </c>
      <c r="K3378" s="52">
        <f>IFERROR(_xll.qlIndexFixing(ONIndex1M,I3378,TRUE,_xll.ohTrigger(RecalcTrigger,Trigger1M)),NA())</f>
        <v>2.5892653271304411E-2</v>
      </c>
      <c r="L3378" s="52">
        <f>IFERROR(_xll.qlIndexFixing(Index3M,H3378,TRUE,_xll.ohTrigger(RecalcTrigger,Trigger3M)),NA())</f>
        <v>2.7125812694658545E-2</v>
      </c>
      <c r="M3378" s="52">
        <f>IFERROR(_xll.qlIndexFixing(ONIndex3M,I3378,TRUE,_xll.ohTrigger(RecalcTrigger,Trigger3M)),NA())</f>
        <v>2.7033239769513884E-2</v>
      </c>
      <c r="N3378" s="52">
        <f>IFERROR(_xll.qlIndexFixing(Index6M,$H3378,TRUE,_xll.ohTrigger(RecalcTrigger,Trigger6M)),NA())</f>
        <v>2.8061080753162656E-2</v>
      </c>
      <c r="O3378" s="52">
        <f>IFERROR(_xll.qlIndexFixing(ONIndex6M,I3378,TRUE,_xll.ohTrigger(RecalcTrigger,Trigger6M)),NA())</f>
        <v>2.7864095628027385E-2</v>
      </c>
      <c r="P3378" s="52">
        <f>IFERROR(_xll.qlIndexFixing(Index1Y,$H3378,TRUE,_xll.ohTrigger(RecalcTrigger,Trigger1Y)),NA())</f>
        <v>2.9493021794274731E-2</v>
      </c>
      <c r="Q3378" s="52">
        <f>IFERROR(_xll.qlIndexFixing(ONIndex1Y,I3378,TRUE,_xll.ohTrigger(RecalcTrigger,Trigger1Y)),NA())</f>
        <v>2.9061343888319158E-2</v>
      </c>
    </row>
    <row r="3379" spans="2:17" x14ac:dyDescent="0.2">
      <c r="B3379" s="46" t="s">
        <v>51</v>
      </c>
      <c r="D3379" s="49">
        <f>_xll.qlCalendarAdvance(LocalCalendar,$D3378,B3379,"f",FALSE)</f>
        <v>63024</v>
      </c>
      <c r="E3379" s="49">
        <f>_xll.qlInterestRateIndexValueDate(IndexON,D3379)</f>
        <v>63024</v>
      </c>
      <c r="F3379" s="52">
        <f>IFERROR(_xll.qlIndexFixing(IndexON,D3379,TRUE,_xll.ohTrigger(RecalcTrigger,TriggerON)),NA())</f>
        <v>2.5437614180336965E-2</v>
      </c>
      <c r="H3379" s="49">
        <f>_xll.qlCalendarAdvance(IborCalendar,$H3378,B3379,"f",FALSE)</f>
        <v>63003</v>
      </c>
      <c r="I3379" s="49">
        <f>_xll.qlInterestRateIndexValueDate(Index1M,$H3379)</f>
        <v>63005</v>
      </c>
      <c r="J3379" s="52">
        <f>IFERROR(_xll.qlIndexFixing(Index1M,$H3379,TRUE,_xll.ohTrigger(RecalcTrigger,Trigger1M)),NA())</f>
        <v>2.5918742414244203E-2</v>
      </c>
      <c r="K3379" s="52">
        <f>IFERROR(_xll.qlIndexFixing(ONIndex1M,I3379,TRUE,_xll.ohTrigger(RecalcTrigger,Trigger1M)),NA())</f>
        <v>2.5892653271304411E-2</v>
      </c>
      <c r="L3379" s="52">
        <f>IFERROR(_xll.qlIndexFixing(Index3M,H3379,TRUE,_xll.ohTrigger(RecalcTrigger,Trigger3M)),NA())</f>
        <v>2.7125812694657678E-2</v>
      </c>
      <c r="M3379" s="52">
        <f>IFERROR(_xll.qlIndexFixing(ONIndex3M,I3379,TRUE,_xll.ohTrigger(RecalcTrigger,Trigger3M)),NA())</f>
        <v>2.7033239769433948E-2</v>
      </c>
      <c r="N3379" s="52">
        <f>IFERROR(_xll.qlIndexFixing(Index6M,$H3379,TRUE,_xll.ohTrigger(RecalcTrigger,Trigger6M)),NA())</f>
        <v>2.8061066372413821E-2</v>
      </c>
      <c r="O3379" s="52">
        <f>IFERROR(_xll.qlIndexFixing(ONIndex6M,I3379,TRUE,_xll.ohTrigger(RecalcTrigger,Trigger6M)),NA())</f>
        <v>2.7864080164476945E-2</v>
      </c>
      <c r="P3379" s="52">
        <f>IFERROR(_xll.qlIndexFixing(Index1Y,$H3379,TRUE,_xll.ohTrigger(RecalcTrigger,Trigger1Y)),NA())</f>
        <v>2.9493039902886327E-2</v>
      </c>
      <c r="Q3379" s="52">
        <f>IFERROR(_xll.qlIndexFixing(ONIndex1Y,I3379,TRUE,_xll.ohTrigger(RecalcTrigger,Trigger1Y)),NA())</f>
        <v>2.9061364973932413E-2</v>
      </c>
    </row>
    <row r="3380" spans="2:17" x14ac:dyDescent="0.2">
      <c r="B3380" s="46" t="s">
        <v>51</v>
      </c>
      <c r="D3380" s="49">
        <f>_xll.qlCalendarAdvance(LocalCalendar,$D3379,B3380,"f",FALSE)</f>
        <v>63031</v>
      </c>
      <c r="E3380" s="49">
        <f>_xll.qlInterestRateIndexValueDate(IndexON,D3380)</f>
        <v>63031</v>
      </c>
      <c r="F3380" s="52">
        <f>IFERROR(_xll.qlIndexFixing(IndexON,D3380,TRUE,_xll.ohTrigger(RecalcTrigger,TriggerON)),NA())</f>
        <v>2.5437614180336965E-2</v>
      </c>
      <c r="H3380" s="49">
        <f>_xll.qlCalendarAdvance(IborCalendar,$H3379,B3380,"f",FALSE)</f>
        <v>63010</v>
      </c>
      <c r="I3380" s="49">
        <f>_xll.qlInterestRateIndexValueDate(Index1M,$H3380)</f>
        <v>63012</v>
      </c>
      <c r="J3380" s="52">
        <f>IFERROR(_xll.qlIndexFixing(Index1M,$H3380,TRUE,_xll.ohTrigger(RecalcTrigger,Trigger1M)),NA())</f>
        <v>2.5921539757794709E-2</v>
      </c>
      <c r="K3380" s="52">
        <f>IFERROR(_xll.qlIndexFixing(ONIndex1M,I3380,TRUE,_xll.ohTrigger(RecalcTrigger,Trigger1M)),NA())</f>
        <v>2.5892653271304411E-2</v>
      </c>
      <c r="L3380" s="52">
        <f>IFERROR(_xll.qlIndexFixing(Index3M,H3380,TRUE,_xll.ohTrigger(RecalcTrigger,Trigger3M)),NA())</f>
        <v>2.7125812694656807E-2</v>
      </c>
      <c r="M3380" s="52">
        <f>IFERROR(_xll.qlIndexFixing(ONIndex3M,I3380,TRUE,_xll.ohTrigger(RecalcTrigger,Trigger3M)),NA())</f>
        <v>2.7033239769513884E-2</v>
      </c>
      <c r="N3380" s="52">
        <f>IFERROR(_xll.qlIndexFixing(Index6M,$H3380,TRUE,_xll.ohTrigger(RecalcTrigger,Trigger6M)),NA())</f>
        <v>2.8064314829269507E-2</v>
      </c>
      <c r="O3380" s="52">
        <f>IFERROR(_xll.qlIndexFixing(ONIndex6M,I3380,TRUE,_xll.ohTrigger(RecalcTrigger,Trigger6M)),NA())</f>
        <v>2.7864064799807409E-2</v>
      </c>
      <c r="P3380" s="52">
        <f>IFERROR(_xll.qlIndexFixing(Index1Y,$H3380,TRUE,_xll.ohTrigger(RecalcTrigger,Trigger1Y)),NA())</f>
        <v>2.9493057872810834E-2</v>
      </c>
      <c r="Q3380" s="52">
        <f>IFERROR(_xll.qlIndexFixing(ONIndex1Y,I3380,TRUE,_xll.ohTrigger(RecalcTrigger,Trigger1Y)),NA())</f>
        <v>2.9061385925013283E-2</v>
      </c>
    </row>
    <row r="3381" spans="2:17" x14ac:dyDescent="0.2">
      <c r="B3381" s="46" t="s">
        <v>51</v>
      </c>
      <c r="D3381" s="49">
        <f>_xll.qlCalendarAdvance(LocalCalendar,$D3380,B3381,"f",FALSE)</f>
        <v>63038</v>
      </c>
      <c r="E3381" s="49">
        <f>_xll.qlInterestRateIndexValueDate(IndexON,D3381)</f>
        <v>63038</v>
      </c>
      <c r="F3381" s="52">
        <f>IFERROR(_xll.qlIndexFixing(IndexON,D3381,TRUE,_xll.ohTrigger(RecalcTrigger,TriggerON)),NA())</f>
        <v>2.5437614180416901E-2</v>
      </c>
      <c r="H3381" s="49">
        <f>_xll.qlCalendarAdvance(IborCalendar,$H3380,B3381,"f",FALSE)</f>
        <v>63017</v>
      </c>
      <c r="I3381" s="49">
        <f>_xll.qlInterestRateIndexValueDate(Index1M,$H3381)</f>
        <v>63019</v>
      </c>
      <c r="J3381" s="52">
        <f>IFERROR(_xll.qlIndexFixing(Index1M,$H3381,TRUE,_xll.ohTrigger(RecalcTrigger,Trigger1M)),NA())</f>
        <v>2.5921539757794709E-2</v>
      </c>
      <c r="K3381" s="52">
        <f>IFERROR(_xll.qlIndexFixing(ONIndex1M,I3381,TRUE,_xll.ohTrigger(RecalcTrigger,Trigger1M)),NA())</f>
        <v>2.5892653271304411E-2</v>
      </c>
      <c r="L3381" s="52">
        <f>IFERROR(_xll.qlIndexFixing(Index3M,H3381,TRUE,_xll.ohTrigger(RecalcTrigger,Trigger3M)),NA())</f>
        <v>2.7125812694657678E-2</v>
      </c>
      <c r="M3381" s="52">
        <f>IFERROR(_xll.qlIndexFixing(ONIndex3M,I3381,TRUE,_xll.ohTrigger(RecalcTrigger,Trigger3M)),NA())</f>
        <v>2.7033239769513884E-2</v>
      </c>
      <c r="N3381" s="52">
        <f>IFERROR(_xll.qlIndexFixing(Index6M,$H3381,TRUE,_xll.ohTrigger(RecalcTrigger,Trigger6M)),NA())</f>
        <v>2.8065388365765446E-2</v>
      </c>
      <c r="O3381" s="52">
        <f>IFERROR(_xll.qlIndexFixing(ONIndex6M,I3381,TRUE,_xll.ohTrigger(RecalcTrigger,Trigger6M)),NA())</f>
        <v>2.7864049533858903E-2</v>
      </c>
      <c r="P3381" s="52">
        <f>IFERROR(_xll.qlIndexFixing(Index1Y,$H3381,TRUE,_xll.ohTrigger(RecalcTrigger,Trigger1Y)),NA())</f>
        <v>2.9493075704048254E-2</v>
      </c>
      <c r="Q3381" s="52">
        <f>IFERROR(_xll.qlIndexFixing(ONIndex1Y,I3381,TRUE,_xll.ohTrigger(RecalcTrigger,Trigger1Y)),NA())</f>
        <v>2.9061406741401896E-2</v>
      </c>
    </row>
    <row r="3382" spans="2:17" x14ac:dyDescent="0.2">
      <c r="B3382" s="46" t="s">
        <v>51</v>
      </c>
      <c r="D3382" s="49">
        <f>_xll.qlCalendarAdvance(LocalCalendar,$D3381,B3382,"f",FALSE)</f>
        <v>63045</v>
      </c>
      <c r="E3382" s="49">
        <f>_xll.qlInterestRateIndexValueDate(IndexON,D3382)</f>
        <v>63045</v>
      </c>
      <c r="F3382" s="52">
        <f>IFERROR(_xll.qlIndexFixing(IndexON,D3382,TRUE,_xll.ohTrigger(RecalcTrigger,TriggerON)),NA())</f>
        <v>2.5437614180336965E-2</v>
      </c>
      <c r="H3382" s="49">
        <f>_xll.qlCalendarAdvance(IborCalendar,$H3381,B3382,"f",FALSE)</f>
        <v>63024</v>
      </c>
      <c r="I3382" s="49">
        <f>_xll.qlInterestRateIndexValueDate(Index1M,$H3382)</f>
        <v>63026</v>
      </c>
      <c r="J3382" s="52">
        <f>IFERROR(_xll.qlIndexFixing(Index1M,$H3382,TRUE,_xll.ohTrigger(RecalcTrigger,Trigger1M)),NA())</f>
        <v>2.5921539757792211E-2</v>
      </c>
      <c r="K3382" s="52">
        <f>IFERROR(_xll.qlIndexFixing(ONIndex1M,I3382,TRUE,_xll.ohTrigger(RecalcTrigger,Trigger1M)),NA())</f>
        <v>2.5892653271224475E-2</v>
      </c>
      <c r="L3382" s="52">
        <f>IFERROR(_xll.qlIndexFixing(Index3M,H3382,TRUE,_xll.ohTrigger(RecalcTrigger,Trigger3M)),NA())</f>
        <v>2.7125812694656807E-2</v>
      </c>
      <c r="M3382" s="52">
        <f>IFERROR(_xll.qlIndexFixing(ONIndex3M,I3382,TRUE,_xll.ohTrigger(RecalcTrigger,Trigger3M)),NA())</f>
        <v>2.7033239769433948E-2</v>
      </c>
      <c r="N3382" s="52">
        <f>IFERROR(_xll.qlIndexFixing(Index6M,$H3382,TRUE,_xll.ohTrigger(RecalcTrigger,Trigger6M)),NA())</f>
        <v>2.806428660496919E-2</v>
      </c>
      <c r="O3382" s="52">
        <f>IFERROR(_xll.qlIndexFixing(ONIndex6M,I3382,TRUE,_xll.ohTrigger(RecalcTrigger,Trigger6M)),NA())</f>
        <v>2.7864034366551493E-2</v>
      </c>
      <c r="P3382" s="52">
        <f>IFERROR(_xll.qlIndexFixing(Index1Y,$H3382,TRUE,_xll.ohTrigger(RecalcTrigger,Trigger1Y)),NA())</f>
        <v>2.94930933965988E-2</v>
      </c>
      <c r="Q3382" s="52">
        <f>IFERROR(_xll.qlIndexFixing(ONIndex1Y,I3382,TRUE,_xll.ohTrigger(RecalcTrigger,Trigger1Y)),NA())</f>
        <v>2.9061427423098252E-2</v>
      </c>
    </row>
    <row r="3383" spans="2:17" x14ac:dyDescent="0.2">
      <c r="B3383" s="46" t="s">
        <v>51</v>
      </c>
      <c r="D3383" s="49">
        <f>_xll.qlCalendarAdvance(LocalCalendar,$D3382,B3383,"f",FALSE)</f>
        <v>63052</v>
      </c>
      <c r="E3383" s="49">
        <f>_xll.qlInterestRateIndexValueDate(IndexON,D3383)</f>
        <v>63052</v>
      </c>
      <c r="F3383" s="52">
        <f>IFERROR(_xll.qlIndexFixing(IndexON,D3383,TRUE,_xll.ohTrigger(RecalcTrigger,TriggerON)),NA())</f>
        <v>2.5437614180416901E-2</v>
      </c>
      <c r="H3383" s="49">
        <f>_xll.qlCalendarAdvance(IborCalendar,$H3382,B3383,"f",FALSE)</f>
        <v>63031</v>
      </c>
      <c r="I3383" s="49">
        <f>_xll.qlInterestRateIndexValueDate(Index1M,$H3383)</f>
        <v>63033</v>
      </c>
      <c r="J3383" s="52">
        <f>IFERROR(_xll.qlIndexFixing(Index1M,$H3383,TRUE,_xll.ohTrigger(RecalcTrigger,Trigger1M)),NA())</f>
        <v>2.5922472295078242E-2</v>
      </c>
      <c r="K3383" s="52">
        <f>IFERROR(_xll.qlIndexFixing(ONIndex1M,I3383,TRUE,_xll.ohTrigger(RecalcTrigger,Trigger1M)),NA())</f>
        <v>2.5892653271224475E-2</v>
      </c>
      <c r="L3383" s="52">
        <f>IFERROR(_xll.qlIndexFixing(Index3M,H3383,TRUE,_xll.ohTrigger(RecalcTrigger,Trigger3M)),NA())</f>
        <v>2.7125812694657678E-2</v>
      </c>
      <c r="M3383" s="52">
        <f>IFERROR(_xll.qlIndexFixing(ONIndex3M,I3383,TRUE,_xll.ohTrigger(RecalcTrigger,Trigger3M)),NA())</f>
        <v>2.7033239769433948E-2</v>
      </c>
      <c r="N3383" s="52">
        <f>IFERROR(_xll.qlIndexFixing(Index6M,$H3383,TRUE,_xll.ohTrigger(RecalcTrigger,Trigger6M)),NA())</f>
        <v>2.80642726431014E-2</v>
      </c>
      <c r="O3383" s="52">
        <f>IFERROR(_xll.qlIndexFixing(ONIndex6M,I3383,TRUE,_xll.ohTrigger(RecalcTrigger,Trigger6M)),NA())</f>
        <v>2.7864019298045051E-2</v>
      </c>
      <c r="P3383" s="52">
        <f>IFERROR(_xll.qlIndexFixing(Index1Y,$H3383,TRUE,_xll.ohTrigger(RecalcTrigger,Trigger1Y)),NA())</f>
        <v>2.9493110950462042E-2</v>
      </c>
      <c r="Q3383" s="52">
        <f>IFERROR(_xll.qlIndexFixing(ONIndex1Y,I3383,TRUE,_xll.ohTrigger(RecalcTrigger,Trigger1Y)),NA())</f>
        <v>2.906144797010235E-2</v>
      </c>
    </row>
    <row r="3384" spans="2:17" x14ac:dyDescent="0.2">
      <c r="B3384" s="46" t="s">
        <v>51</v>
      </c>
      <c r="D3384" s="49">
        <f>_xll.qlCalendarAdvance(LocalCalendar,$D3383,B3384,"f",FALSE)</f>
        <v>63059</v>
      </c>
      <c r="E3384" s="49">
        <f>_xll.qlInterestRateIndexValueDate(IndexON,D3384)</f>
        <v>63059</v>
      </c>
      <c r="F3384" s="52">
        <f>IFERROR(_xll.qlIndexFixing(IndexON,D3384,TRUE,_xll.ohTrigger(RecalcTrigger,TriggerON)),NA())</f>
        <v>2.5437614180416901E-2</v>
      </c>
      <c r="H3384" s="49">
        <f>_xll.qlCalendarAdvance(IborCalendar,$H3383,B3384,"f",FALSE)</f>
        <v>63038</v>
      </c>
      <c r="I3384" s="49">
        <f>_xll.qlInterestRateIndexValueDate(Index1M,$H3384)</f>
        <v>63040</v>
      </c>
      <c r="J3384" s="52">
        <f>IFERROR(_xll.qlIndexFixing(Index1M,$H3384,TRUE,_xll.ohTrigger(RecalcTrigger,Trigger1M)),NA())</f>
        <v>2.5922472295078242E-2</v>
      </c>
      <c r="K3384" s="52">
        <f>IFERROR(_xll.qlIndexFixing(ONIndex1M,I3384,TRUE,_xll.ohTrigger(RecalcTrigger,Trigger1M)),NA())</f>
        <v>2.5892653271304411E-2</v>
      </c>
      <c r="L3384" s="52">
        <f>IFERROR(_xll.qlIndexFixing(Index3M,H3384,TRUE,_xll.ohTrigger(RecalcTrigger,Trigger3M)),NA())</f>
        <v>2.7125812694657678E-2</v>
      </c>
      <c r="M3384" s="52">
        <f>IFERROR(_xll.qlIndexFixing(ONIndex3M,I3384,TRUE,_xll.ohTrigger(RecalcTrigger,Trigger3M)),NA())</f>
        <v>2.7033239769513884E-2</v>
      </c>
      <c r="N3384" s="52">
        <f>IFERROR(_xll.qlIndexFixing(Index6M,$H3384,TRUE,_xll.ohTrigger(RecalcTrigger,Trigger6M)),NA())</f>
        <v>2.8064258781420565E-2</v>
      </c>
      <c r="O3384" s="52">
        <f>IFERROR(_xll.qlIndexFixing(ONIndex6M,I3384,TRUE,_xll.ohTrigger(RecalcTrigger,Trigger6M)),NA())</f>
        <v>2.7864004328339576E-2</v>
      </c>
      <c r="P3384" s="52">
        <f>IFERROR(_xll.qlIndexFixing(Index1Y,$H3384,TRUE,_xll.ohTrigger(RecalcTrigger,Trigger1Y)),NA())</f>
        <v>2.9493128365638409E-2</v>
      </c>
      <c r="Q3384" s="52">
        <f>IFERROR(_xll.qlIndexFixing(ONIndex1Y,I3384,TRUE,_xll.ohTrigger(RecalcTrigger,Trigger1Y)),NA())</f>
        <v>2.9061468382494127E-2</v>
      </c>
    </row>
    <row r="3385" spans="2:17" x14ac:dyDescent="0.2">
      <c r="B3385" s="46" t="s">
        <v>51</v>
      </c>
      <c r="D3385" s="49">
        <f>_xll.qlCalendarAdvance(LocalCalendar,$D3384,B3385,"f",FALSE)</f>
        <v>63066</v>
      </c>
      <c r="E3385" s="49">
        <f>_xll.qlInterestRateIndexValueDate(IndexON,D3385)</f>
        <v>63066</v>
      </c>
      <c r="F3385" s="52">
        <f>IFERROR(_xll.qlIndexFixing(IndexON,D3385,TRUE,_xll.ohTrigger(RecalcTrigger,TriggerON)),NA())</f>
        <v>2.5437614180416901E-2</v>
      </c>
      <c r="H3385" s="49">
        <f>_xll.qlCalendarAdvance(IborCalendar,$H3384,B3385,"f",FALSE)</f>
        <v>63045</v>
      </c>
      <c r="I3385" s="49">
        <f>_xll.qlInterestRateIndexValueDate(Index1M,$H3385)</f>
        <v>63047</v>
      </c>
      <c r="J3385" s="52">
        <f>IFERROR(_xll.qlIndexFixing(Index1M,$H3385,TRUE,_xll.ohTrigger(RecalcTrigger,Trigger1M)),NA())</f>
        <v>2.5921539757794709E-2</v>
      </c>
      <c r="K3385" s="52">
        <f>IFERROR(_xll.qlIndexFixing(ONIndex1M,I3385,TRUE,_xll.ohTrigger(RecalcTrigger,Trigger1M)),NA())</f>
        <v>2.5892653271304411E-2</v>
      </c>
      <c r="L3385" s="52">
        <f>IFERROR(_xll.qlIndexFixing(Index3M,H3385,TRUE,_xll.ohTrigger(RecalcTrigger,Trigger3M)),NA())</f>
        <v>2.7128871738382375E-2</v>
      </c>
      <c r="M3385" s="52">
        <f>IFERROR(_xll.qlIndexFixing(ONIndex3M,I3385,TRUE,_xll.ohTrigger(RecalcTrigger,Trigger3M)),NA())</f>
        <v>2.7033239769513884E-2</v>
      </c>
      <c r="N3385" s="52">
        <f>IFERROR(_xll.qlIndexFixing(Index6M,$H3385,TRUE,_xll.ohTrigger(RecalcTrigger,Trigger6M)),NA())</f>
        <v>2.8064245019928404E-2</v>
      </c>
      <c r="O3385" s="52">
        <f>IFERROR(_xll.qlIndexFixing(ONIndex6M,I3385,TRUE,_xll.ohTrigger(RecalcTrigger,Trigger6M)),NA())</f>
        <v>2.7863989457515004E-2</v>
      </c>
      <c r="P3385" s="52">
        <f>IFERROR(_xll.qlIndexFixing(Index1Y,$H3385,TRUE,_xll.ohTrigger(RecalcTrigger,Trigger1Y)),NA())</f>
        <v>2.9493145642127471E-2</v>
      </c>
      <c r="Q3385" s="52">
        <f>IFERROR(_xll.qlIndexFixing(ONIndex1Y,I3385,TRUE,_xll.ohTrigger(RecalcTrigger,Trigger1Y)),NA())</f>
        <v>2.9061488660273582E-2</v>
      </c>
    </row>
    <row r="3386" spans="2:17" x14ac:dyDescent="0.2">
      <c r="B3386" s="46" t="s">
        <v>51</v>
      </c>
      <c r="D3386" s="49">
        <f>_xll.qlCalendarAdvance(LocalCalendar,$D3385,B3386,"f",FALSE)</f>
        <v>63073</v>
      </c>
      <c r="E3386" s="49">
        <f>_xll.qlInterestRateIndexValueDate(IndexON,D3386)</f>
        <v>63073</v>
      </c>
      <c r="F3386" s="52">
        <f>IFERROR(_xll.qlIndexFixing(IndexON,D3386,TRUE,_xll.ohTrigger(RecalcTrigger,TriggerON)),NA())</f>
        <v>2.5437614180336965E-2</v>
      </c>
      <c r="H3386" s="49">
        <f>_xll.qlCalendarAdvance(IborCalendar,$H3385,B3386,"f",FALSE)</f>
        <v>63052</v>
      </c>
      <c r="I3386" s="49">
        <f>_xll.qlInterestRateIndexValueDate(Index1M,$H3386)</f>
        <v>63054</v>
      </c>
      <c r="J3386" s="52">
        <f>IFERROR(_xll.qlIndexFixing(Index1M,$H3386,TRUE,_xll.ohTrigger(RecalcTrigger,Trigger1M)),NA())</f>
        <v>2.5921539757792211E-2</v>
      </c>
      <c r="K3386" s="52">
        <f>IFERROR(_xll.qlIndexFixing(ONIndex1M,I3386,TRUE,_xll.ohTrigger(RecalcTrigger,Trigger1M)),NA())</f>
        <v>2.5892653271224475E-2</v>
      </c>
      <c r="L3386" s="52">
        <f>IFERROR(_xll.qlIndexFixing(Index3M,H3386,TRUE,_xll.ohTrigger(RecalcTrigger,Trigger3M)),NA())</f>
        <v>2.7125812694657678E-2</v>
      </c>
      <c r="M3386" s="52">
        <f>IFERROR(_xll.qlIndexFixing(ONIndex3M,I3386,TRUE,_xll.ohTrigger(RecalcTrigger,Trigger3M)),NA())</f>
        <v>2.7033239769433948E-2</v>
      </c>
      <c r="N3386" s="52">
        <f>IFERROR(_xll.qlIndexFixing(Index6M,$H3386,TRUE,_xll.ohTrigger(RecalcTrigger,Trigger6M)),NA())</f>
        <v>2.8065319087782307E-2</v>
      </c>
      <c r="O3386" s="52">
        <f>IFERROR(_xll.qlIndexFixing(ONIndex6M,I3386,TRUE,_xll.ohTrigger(RecalcTrigger,Trigger6M)),NA())</f>
        <v>2.7863974685171655E-2</v>
      </c>
      <c r="P3386" s="52">
        <f>IFERROR(_xll.qlIndexFixing(Index1Y,$H3386,TRUE,_xll.ohTrigger(RecalcTrigger,Trigger1Y)),NA())</f>
        <v>2.9493162779929225E-2</v>
      </c>
      <c r="Q3386" s="52">
        <f>IFERROR(_xll.qlIndexFixing(ONIndex1Y,I3386,TRUE,_xll.ohTrigger(RecalcTrigger,Trigger1Y)),NA())</f>
        <v>2.9061508803200908E-2</v>
      </c>
    </row>
    <row r="3387" spans="2:17" x14ac:dyDescent="0.2">
      <c r="B3387" s="46" t="s">
        <v>51</v>
      </c>
      <c r="D3387" s="49">
        <f>_xll.qlCalendarAdvance(LocalCalendar,$D3386,B3387,"f",FALSE)</f>
        <v>63080</v>
      </c>
      <c r="E3387" s="49">
        <f>_xll.qlInterestRateIndexValueDate(IndexON,D3387)</f>
        <v>63080</v>
      </c>
      <c r="F3387" s="52">
        <f>IFERROR(_xll.qlIndexFixing(IndexON,D3387,TRUE,_xll.ohTrigger(RecalcTrigger,TriggerON)),NA())</f>
        <v>2.5437614180416901E-2</v>
      </c>
      <c r="H3387" s="49">
        <f>_xll.qlCalendarAdvance(IborCalendar,$H3386,B3387,"f",FALSE)</f>
        <v>63059</v>
      </c>
      <c r="I3387" s="49">
        <f>_xll.qlInterestRateIndexValueDate(Index1M,$H3387)</f>
        <v>63061</v>
      </c>
      <c r="J3387" s="52">
        <f>IFERROR(_xll.qlIndexFixing(Index1M,$H3387,TRUE,_xll.ohTrigger(RecalcTrigger,Trigger1M)),NA())</f>
        <v>2.5921539757794709E-2</v>
      </c>
      <c r="K3387" s="52">
        <f>IFERROR(_xll.qlIndexFixing(ONIndex1M,I3387,TRUE,_xll.ohTrigger(RecalcTrigger,Trigger1M)),NA())</f>
        <v>2.5892653271304411E-2</v>
      </c>
      <c r="L3387" s="52">
        <f>IFERROR(_xll.qlIndexFixing(Index3M,H3387,TRUE,_xll.ohTrigger(RecalcTrigger,Trigger3M)),NA())</f>
        <v>2.7125812694657678E-2</v>
      </c>
      <c r="M3387" s="52">
        <f>IFERROR(_xll.qlIndexFixing(ONIndex3M,I3387,TRUE,_xll.ohTrigger(RecalcTrigger,Trigger3M)),NA())</f>
        <v>2.7033239769513884E-2</v>
      </c>
      <c r="N3387" s="52">
        <f>IFERROR(_xll.qlIndexFixing(Index6M,$H3387,TRUE,_xll.ohTrigger(RecalcTrigger,Trigger6M)),NA())</f>
        <v>2.8064217797506237E-2</v>
      </c>
      <c r="O3387" s="52">
        <f>IFERROR(_xll.qlIndexFixing(ONIndex6M,I3387,TRUE,_xll.ohTrigger(RecalcTrigger,Trigger6M)),NA())</f>
        <v>2.7863960011949018E-2</v>
      </c>
      <c r="P3387" s="52">
        <f>IFERROR(_xll.qlIndexFixing(Index1Y,$H3387,TRUE,_xll.ohTrigger(RecalcTrigger,Trigger1Y)),NA())</f>
        <v>2.949317977904389E-2</v>
      </c>
      <c r="Q3387" s="52">
        <f>IFERROR(_xll.qlIndexFixing(ONIndex1Y,I3387,TRUE,_xll.ohTrigger(RecalcTrigger,Trigger1Y)),NA())</f>
        <v>2.9061528811515913E-2</v>
      </c>
    </row>
    <row r="3388" spans="2:17" x14ac:dyDescent="0.2">
      <c r="B3388" s="46" t="s">
        <v>51</v>
      </c>
      <c r="D3388" s="49">
        <f>_xll.qlCalendarAdvance(LocalCalendar,$D3387,B3388,"f",FALSE)</f>
        <v>63087</v>
      </c>
      <c r="E3388" s="49">
        <f>_xll.qlInterestRateIndexValueDate(IndexON,D3388)</f>
        <v>63087</v>
      </c>
      <c r="F3388" s="52">
        <f>IFERROR(_xll.qlIndexFixing(IndexON,D3388,TRUE,_xll.ohTrigger(RecalcTrigger,TriggerON)),NA())</f>
        <v>2.5437614180336965E-2</v>
      </c>
      <c r="H3388" s="49">
        <f>_xll.qlCalendarAdvance(IborCalendar,$H3387,B3388,"f",FALSE)</f>
        <v>63066</v>
      </c>
      <c r="I3388" s="49">
        <f>_xll.qlInterestRateIndexValueDate(Index1M,$H3388)</f>
        <v>63068</v>
      </c>
      <c r="J3388" s="52">
        <f>IFERROR(_xll.qlIndexFixing(Index1M,$H3388,TRUE,_xll.ohTrigger(RecalcTrigger,Trigger1M)),NA())</f>
        <v>2.5921539757792211E-2</v>
      </c>
      <c r="K3388" s="52">
        <f>IFERROR(_xll.qlIndexFixing(ONIndex1M,I3388,TRUE,_xll.ohTrigger(RecalcTrigger,Trigger1M)),NA())</f>
        <v>2.5892653271224475E-2</v>
      </c>
      <c r="L3388" s="52">
        <f>IFERROR(_xll.qlIndexFixing(Index3M,H3388,TRUE,_xll.ohTrigger(RecalcTrigger,Trigger3M)),NA())</f>
        <v>2.7124793115561121E-2</v>
      </c>
      <c r="M3388" s="52">
        <f>IFERROR(_xll.qlIndexFixing(ONIndex3M,I3388,TRUE,_xll.ohTrigger(RecalcTrigger,Trigger3M)),NA())</f>
        <v>2.7033239769513884E-2</v>
      </c>
      <c r="N3388" s="52">
        <f>IFERROR(_xll.qlIndexFixing(Index6M,$H3388,TRUE,_xll.ohTrigger(RecalcTrigger,Trigger6M)),NA())</f>
        <v>2.8058766481250906E-2</v>
      </c>
      <c r="O3388" s="52">
        <f>IFERROR(_xll.qlIndexFixing(ONIndex6M,I3388,TRUE,_xll.ohTrigger(RecalcTrigger,Trigger6M)),NA())</f>
        <v>2.7863945437207605E-2</v>
      </c>
      <c r="P3388" s="52">
        <f>IFERROR(_xll.qlIndexFixing(Index1Y,$H3388,TRUE,_xll.ohTrigger(RecalcTrigger,Trigger1Y)),NA())</f>
        <v>2.9493196639471683E-2</v>
      </c>
      <c r="Q3388" s="52">
        <f>IFERROR(_xll.qlIndexFixing(ONIndex1Y,I3388,TRUE,_xll.ohTrigger(RecalcTrigger,Trigger1Y)),NA())</f>
        <v>2.9061548685218597E-2</v>
      </c>
    </row>
    <row r="3389" spans="2:17" x14ac:dyDescent="0.2">
      <c r="B3389" s="46" t="s">
        <v>51</v>
      </c>
      <c r="D3389" s="49">
        <f>_xll.qlCalendarAdvance(LocalCalendar,$D3388,B3389,"f",FALSE)</f>
        <v>63094</v>
      </c>
      <c r="E3389" s="49">
        <f>_xll.qlInterestRateIndexValueDate(IndexON,D3389)</f>
        <v>63094</v>
      </c>
      <c r="F3389" s="52">
        <f>IFERROR(_xll.qlIndexFixing(IndexON,D3389,TRUE,_xll.ohTrigger(RecalcTrigger,TriggerON)),NA())</f>
        <v>2.5437614180336965E-2</v>
      </c>
      <c r="H3389" s="49">
        <f>_xll.qlCalendarAdvance(IborCalendar,$H3388,B3389,"f",FALSE)</f>
        <v>63073</v>
      </c>
      <c r="I3389" s="49">
        <f>_xll.qlInterestRateIndexValueDate(Index1M,$H3389)</f>
        <v>63075</v>
      </c>
      <c r="J3389" s="52">
        <f>IFERROR(_xll.qlIndexFixing(Index1M,$H3389,TRUE,_xll.ohTrigger(RecalcTrigger,Trigger1M)),NA())</f>
        <v>2.5922472295078242E-2</v>
      </c>
      <c r="K3389" s="52">
        <f>IFERROR(_xll.qlIndexFixing(ONIndex1M,I3389,TRUE,_xll.ohTrigger(RecalcTrigger,Trigger1M)),NA())</f>
        <v>2.5892653271224475E-2</v>
      </c>
      <c r="L3389" s="52">
        <f>IFERROR(_xll.qlIndexFixing(Index3M,H3389,TRUE,_xll.ohTrigger(RecalcTrigger,Trigger3M)),NA())</f>
        <v>2.7124793115561121E-2</v>
      </c>
      <c r="M3389" s="52">
        <f>IFERROR(_xll.qlIndexFixing(ONIndex3M,I3389,TRUE,_xll.ohTrigger(RecalcTrigger,Trigger3M)),NA())</f>
        <v>2.7033239769513884E-2</v>
      </c>
      <c r="N3389" s="52">
        <f>IFERROR(_xll.qlIndexFixing(Index6M,$H3389,TRUE,_xll.ohTrigger(RecalcTrigger,Trigger6M)),NA())</f>
        <v>2.8058753089910276E-2</v>
      </c>
      <c r="O3389" s="52">
        <f>IFERROR(_xll.qlIndexFixing(ONIndex6M,I3389,TRUE,_xll.ohTrigger(RecalcTrigger,Trigger6M)),NA())</f>
        <v>2.7863930961267158E-2</v>
      </c>
      <c r="P3389" s="52">
        <f>IFERROR(_xll.qlIndexFixing(Index1Y,$H3389,TRUE,_xll.ohTrigger(RecalcTrigger,Trigger1Y)),NA())</f>
        <v>2.9493213361212387E-2</v>
      </c>
      <c r="Q3389" s="52">
        <f>IFERROR(_xll.qlIndexFixing(ONIndex1Y,I3389,TRUE,_xll.ohTrigger(RecalcTrigger,Trigger1Y)),NA())</f>
        <v>2.9061568424149087E-2</v>
      </c>
    </row>
    <row r="3390" spans="2:17" x14ac:dyDescent="0.2">
      <c r="B3390" s="46" t="s">
        <v>51</v>
      </c>
      <c r="D3390" s="49">
        <f>_xll.qlCalendarAdvance(LocalCalendar,$D3389,B3390,"f",FALSE)</f>
        <v>63101</v>
      </c>
      <c r="E3390" s="49">
        <f>_xll.qlInterestRateIndexValueDate(IndexON,D3390)</f>
        <v>63101</v>
      </c>
      <c r="F3390" s="52">
        <f>IFERROR(_xll.qlIndexFixing(IndexON,D3390,TRUE,_xll.ohTrigger(RecalcTrigger,TriggerON)),NA())</f>
        <v>2.5437614180336965E-2</v>
      </c>
      <c r="H3390" s="49">
        <f>_xll.qlCalendarAdvance(IborCalendar,$H3389,B3390,"f",FALSE)</f>
        <v>63080</v>
      </c>
      <c r="I3390" s="49">
        <f>_xll.qlInterestRateIndexValueDate(Index1M,$H3390)</f>
        <v>63082</v>
      </c>
      <c r="J3390" s="52">
        <f>IFERROR(_xll.qlIndexFixing(Index1M,$H3390,TRUE,_xll.ohTrigger(RecalcTrigger,Trigger1M)),NA())</f>
        <v>2.5921539757789713E-2</v>
      </c>
      <c r="K3390" s="52">
        <f>IFERROR(_xll.qlIndexFixing(ONIndex1M,I3390,TRUE,_xll.ohTrigger(RecalcTrigger,Trigger1M)),NA())</f>
        <v>2.5892653271224475E-2</v>
      </c>
      <c r="L3390" s="52">
        <f>IFERROR(_xll.qlIndexFixing(Index3M,H3390,TRUE,_xll.ohTrigger(RecalcTrigger,Trigger3M)),NA())</f>
        <v>2.7124793115560243E-2</v>
      </c>
      <c r="M3390" s="52">
        <f>IFERROR(_xll.qlIndexFixing(ONIndex3M,I3390,TRUE,_xll.ohTrigger(RecalcTrigger,Trigger3M)),NA())</f>
        <v>2.7033239769513884E-2</v>
      </c>
      <c r="N3390" s="52">
        <f>IFERROR(_xll.qlIndexFixing(Index6M,$H3390,TRUE,_xll.ohTrigger(RecalcTrigger,Trigger6M)),NA())</f>
        <v>2.8058739798719805E-2</v>
      </c>
      <c r="O3390" s="52">
        <f>IFERROR(_xll.qlIndexFixing(ONIndex6M,I3390,TRUE,_xll.ohTrigger(RecalcTrigger,Trigger6M)),NA())</f>
        <v>2.7863916584207615E-2</v>
      </c>
      <c r="P3390" s="52">
        <f>IFERROR(_xll.qlIndexFixing(Index1Y,$H3390,TRUE,_xll.ohTrigger(RecalcTrigger,Trigger1Y)),NA())</f>
        <v>2.9493229944265564E-2</v>
      </c>
      <c r="Q3390" s="52">
        <f>IFERROR(_xll.qlIndexFixing(ONIndex1Y,I3390,TRUE,_xll.ohTrigger(RecalcTrigger,Trigger1Y)),NA())</f>
        <v>2.9061588028547192E-2</v>
      </c>
    </row>
    <row r="3391" spans="2:17" x14ac:dyDescent="0.2">
      <c r="B3391" s="46" t="s">
        <v>51</v>
      </c>
      <c r="D3391" s="49">
        <f>_xll.qlCalendarAdvance(LocalCalendar,$D3390,B3391,"f",FALSE)</f>
        <v>63108</v>
      </c>
      <c r="E3391" s="49">
        <f>_xll.qlInterestRateIndexValueDate(IndexON,D3391)</f>
        <v>63108</v>
      </c>
      <c r="F3391" s="52">
        <f>IFERROR(_xll.qlIndexFixing(IndexON,D3391,TRUE,_xll.ohTrigger(RecalcTrigger,TriggerON)),NA())</f>
        <v>2.5437614180416901E-2</v>
      </c>
      <c r="H3391" s="49">
        <f>_xll.qlCalendarAdvance(IborCalendar,$H3390,B3391,"f",FALSE)</f>
        <v>63087</v>
      </c>
      <c r="I3391" s="49">
        <f>_xll.qlInterestRateIndexValueDate(Index1M,$H3391)</f>
        <v>63089</v>
      </c>
      <c r="J3391" s="52">
        <f>IFERROR(_xll.qlIndexFixing(Index1M,$H3391,TRUE,_xll.ohTrigger(RecalcTrigger,Trigger1M)),NA())</f>
        <v>2.5921539757794709E-2</v>
      </c>
      <c r="K3391" s="52">
        <f>IFERROR(_xll.qlIndexFixing(ONIndex1M,I3391,TRUE,_xll.ohTrigger(RecalcTrigger,Trigger1M)),NA())</f>
        <v>2.5892653271304411E-2</v>
      </c>
      <c r="L3391" s="52">
        <f>IFERROR(_xll.qlIndexFixing(Index3M,H3391,TRUE,_xll.ohTrigger(RecalcTrigger,Trigger3M)),NA())</f>
        <v>2.7124793115561121E-2</v>
      </c>
      <c r="M3391" s="52">
        <f>IFERROR(_xll.qlIndexFixing(ONIndex3M,I3391,TRUE,_xll.ohTrigger(RecalcTrigger,Trigger3M)),NA())</f>
        <v>2.7033239769513884E-2</v>
      </c>
      <c r="N3391" s="52">
        <f>IFERROR(_xll.qlIndexFixing(Index6M,$H3391,TRUE,_xll.ohTrigger(RecalcTrigger,Trigger6M)),NA())</f>
        <v>2.8058726607678178E-2</v>
      </c>
      <c r="O3391" s="52">
        <f>IFERROR(_xll.qlIndexFixing(ONIndex6M,I3391,TRUE,_xll.ohTrigger(RecalcTrigger,Trigger6M)),NA())</f>
        <v>2.7863902305789168E-2</v>
      </c>
      <c r="P3391" s="52">
        <f>IFERROR(_xll.qlIndexFixing(Index1Y,$H3391,TRUE,_xll.ohTrigger(RecalcTrigger,Trigger1Y)),NA())</f>
        <v>2.949324638863187E-2</v>
      </c>
      <c r="Q3391" s="52">
        <f>IFERROR(_xll.qlIndexFixing(ONIndex1Y,I3391,TRUE,_xll.ohTrigger(RecalcTrigger,Trigger1Y)),NA())</f>
        <v>2.9061607498253039E-2</v>
      </c>
    </row>
    <row r="3392" spans="2:17" x14ac:dyDescent="0.2">
      <c r="B3392" s="46" t="s">
        <v>51</v>
      </c>
      <c r="D3392" s="49">
        <f>_xll.qlCalendarAdvance(LocalCalendar,$D3391,B3392,"f",FALSE)</f>
        <v>63115</v>
      </c>
      <c r="E3392" s="49">
        <f>_xll.qlInterestRateIndexValueDate(IndexON,D3392)</f>
        <v>63115</v>
      </c>
      <c r="F3392" s="52">
        <f>IFERROR(_xll.qlIndexFixing(IndexON,D3392,TRUE,_xll.ohTrigger(RecalcTrigger,TriggerON)),NA())</f>
        <v>2.5437614180416901E-2</v>
      </c>
      <c r="H3392" s="49">
        <f>_xll.qlCalendarAdvance(IborCalendar,$H3391,B3392,"f",FALSE)</f>
        <v>63094</v>
      </c>
      <c r="I3392" s="49">
        <f>_xll.qlInterestRateIndexValueDate(Index1M,$H3392)</f>
        <v>63096</v>
      </c>
      <c r="J3392" s="52">
        <f>IFERROR(_xll.qlIndexFixing(Index1M,$H3392,TRUE,_xll.ohTrigger(RecalcTrigger,Trigger1M)),NA())</f>
        <v>2.5921539757792211E-2</v>
      </c>
      <c r="K3392" s="52">
        <f>IFERROR(_xll.qlIndexFixing(ONIndex1M,I3392,TRUE,_xll.ohTrigger(RecalcTrigger,Trigger1M)),NA())</f>
        <v>2.5892653271304411E-2</v>
      </c>
      <c r="L3392" s="52">
        <f>IFERROR(_xll.qlIndexFixing(Index3M,H3392,TRUE,_xll.ohTrigger(RecalcTrigger,Trigger3M)),NA())</f>
        <v>2.7124793115561121E-2</v>
      </c>
      <c r="M3392" s="52">
        <f>IFERROR(_xll.qlIndexFixing(ONIndex3M,I3392,TRUE,_xll.ohTrigger(RecalcTrigger,Trigger3M)),NA())</f>
        <v>2.7033239769513884E-2</v>
      </c>
      <c r="N3392" s="52">
        <f>IFERROR(_xll.qlIndexFixing(Index6M,$H3392,TRUE,_xll.ohTrigger(RecalcTrigger,Trigger6M)),NA())</f>
        <v>2.8058713516785388E-2</v>
      </c>
      <c r="O3392" s="52">
        <f>IFERROR(_xll.qlIndexFixing(ONIndex6M,I3392,TRUE,_xll.ohTrigger(RecalcTrigger,Trigger6M)),NA())</f>
        <v>2.7863888126251624E-2</v>
      </c>
      <c r="P3392" s="52">
        <f>IFERROR(_xll.qlIndexFixing(Index1Y,$H3392,TRUE,_xll.ohTrigger(RecalcTrigger,Trigger1Y)),NA())</f>
        <v>2.9493262694310868E-2</v>
      </c>
      <c r="Q3392" s="52">
        <f>IFERROR(_xll.qlIndexFixing(ONIndex1Y,I3392,TRUE,_xll.ohTrigger(RecalcTrigger,Trigger1Y)),NA())</f>
        <v>2.9061626833106757E-2</v>
      </c>
    </row>
    <row r="3393" spans="2:17" x14ac:dyDescent="0.2">
      <c r="B3393" s="46" t="s">
        <v>51</v>
      </c>
      <c r="D3393" s="49">
        <f>_xll.qlCalendarAdvance(LocalCalendar,$D3392,B3393,"f",FALSE)</f>
        <v>63122</v>
      </c>
      <c r="E3393" s="49">
        <f>_xll.qlInterestRateIndexValueDate(IndexON,D3393)</f>
        <v>63122</v>
      </c>
      <c r="F3393" s="52">
        <f>IFERROR(_xll.qlIndexFixing(IndexON,D3393,TRUE,_xll.ohTrigger(RecalcTrigger,TriggerON)),NA())</f>
        <v>2.5437614180336965E-2</v>
      </c>
      <c r="H3393" s="49">
        <f>_xll.qlCalendarAdvance(IborCalendar,$H3392,B3393,"f",FALSE)</f>
        <v>63101</v>
      </c>
      <c r="I3393" s="49">
        <f>_xll.qlInterestRateIndexValueDate(Index1M,$H3393)</f>
        <v>63103</v>
      </c>
      <c r="J3393" s="52">
        <f>IFERROR(_xll.qlIndexFixing(Index1M,$H3393,TRUE,_xll.ohTrigger(RecalcTrigger,Trigger1M)),NA())</f>
        <v>2.5921539757792211E-2</v>
      </c>
      <c r="K3393" s="52">
        <f>IFERROR(_xll.qlIndexFixing(ONIndex1M,I3393,TRUE,_xll.ohTrigger(RecalcTrigger,Trigger1M)),NA())</f>
        <v>2.5892653271224475E-2</v>
      </c>
      <c r="L3393" s="52">
        <f>IFERROR(_xll.qlIndexFixing(Index3M,H3393,TRUE,_xll.ohTrigger(RecalcTrigger,Trigger3M)),NA())</f>
        <v>2.7125812694657678E-2</v>
      </c>
      <c r="M3393" s="52">
        <f>IFERROR(_xll.qlIndexFixing(ONIndex3M,I3393,TRUE,_xll.ohTrigger(RecalcTrigger,Trigger3M)),NA())</f>
        <v>2.7033239769433948E-2</v>
      </c>
      <c r="N3393" s="52">
        <f>IFERROR(_xll.qlIndexFixing(Index6M,$H3393,TRUE,_xll.ohTrigger(RecalcTrigger,Trigger6M)),NA())</f>
        <v>2.8059788014239515E-2</v>
      </c>
      <c r="O3393" s="52">
        <f>IFERROR(_xll.qlIndexFixing(ONIndex6M,I3393,TRUE,_xll.ohTrigger(RecalcTrigger,Trigger6M)),NA())</f>
        <v>2.7863874045355175E-2</v>
      </c>
      <c r="P3393" s="52">
        <f>IFERROR(_xll.qlIndexFixing(Index1Y,$H3393,TRUE,_xll.ohTrigger(RecalcTrigger,Trigger1Y)),NA())</f>
        <v>2.949327886130278E-2</v>
      </c>
      <c r="Q3393" s="52">
        <f>IFERROR(_xll.qlIndexFixing(ONIndex1Y,I3393,TRUE,_xll.ohTrigger(RecalcTrigger,Trigger1Y)),NA())</f>
        <v>2.9061646033508026E-2</v>
      </c>
    </row>
    <row r="3394" spans="2:17" x14ac:dyDescent="0.2">
      <c r="B3394" s="46" t="s">
        <v>51</v>
      </c>
      <c r="D3394" s="49">
        <f>_xll.qlCalendarAdvance(LocalCalendar,$D3393,B3394,"f",FALSE)</f>
        <v>63129</v>
      </c>
      <c r="E3394" s="49">
        <f>_xll.qlInterestRateIndexValueDate(IndexON,D3394)</f>
        <v>63129</v>
      </c>
      <c r="F3394" s="52">
        <f>IFERROR(_xll.qlIndexFixing(IndexON,D3394,TRUE,_xll.ohTrigger(RecalcTrigger,TriggerON)),NA())</f>
        <v>2.5437614180336965E-2</v>
      </c>
      <c r="H3394" s="49">
        <f>_xll.qlCalendarAdvance(IborCalendar,$H3393,B3394,"f",FALSE)</f>
        <v>63108</v>
      </c>
      <c r="I3394" s="49">
        <f>_xll.qlInterestRateIndexValueDate(Index1M,$H3394)</f>
        <v>63110</v>
      </c>
      <c r="J3394" s="52">
        <f>IFERROR(_xll.qlIndexFixing(Index1M,$H3394,TRUE,_xll.ohTrigger(RecalcTrigger,Trigger1M)),NA())</f>
        <v>2.5921539757792211E-2</v>
      </c>
      <c r="K3394" s="52">
        <f>IFERROR(_xll.qlIndexFixing(ONIndex1M,I3394,TRUE,_xll.ohTrigger(RecalcTrigger,Trigger1M)),NA())</f>
        <v>2.5892653271304411E-2</v>
      </c>
      <c r="L3394" s="52">
        <f>IFERROR(_xll.qlIndexFixing(Index3M,H3394,TRUE,_xll.ohTrigger(RecalcTrigger,Trigger3M)),NA())</f>
        <v>2.7125812694657678E-2</v>
      </c>
      <c r="M3394" s="52">
        <f>IFERROR(_xll.qlIndexFixing(ONIndex3M,I3394,TRUE,_xll.ohTrigger(RecalcTrigger,Trigger3M)),NA())</f>
        <v>2.7033239769433948E-2</v>
      </c>
      <c r="N3394" s="52">
        <f>IFERROR(_xll.qlIndexFixing(Index6M,$H3394,TRUE,_xll.ohTrigger(RecalcTrigger,Trigger6M)),NA())</f>
        <v>2.805977512980138E-2</v>
      </c>
      <c r="O3394" s="52">
        <f>IFERROR(_xll.qlIndexFixing(ONIndex6M,I3394,TRUE,_xll.ohTrigger(RecalcTrigger,Trigger6M)),NA())</f>
        <v>2.7863860063339629E-2</v>
      </c>
      <c r="P3394" s="52">
        <f>IFERROR(_xll.qlIndexFixing(Index1Y,$H3394,TRUE,_xll.ohTrigger(RecalcTrigger,Trigger1Y)),NA())</f>
        <v>2.9493294889607381E-2</v>
      </c>
      <c r="Q3394" s="52">
        <f>IFERROR(_xll.qlIndexFixing(ONIndex1Y,I3394,TRUE,_xll.ohTrigger(RecalcTrigger,Trigger1Y)),NA())</f>
        <v>2.9061665099137102E-2</v>
      </c>
    </row>
    <row r="3395" spans="2:17" x14ac:dyDescent="0.2">
      <c r="B3395" s="46" t="s">
        <v>51</v>
      </c>
      <c r="D3395" s="49">
        <f>_xll.qlCalendarAdvance(LocalCalendar,$D3394,B3395,"f",FALSE)</f>
        <v>63136</v>
      </c>
      <c r="E3395" s="49">
        <f>_xll.qlInterestRateIndexValueDate(IndexON,D3395)</f>
        <v>63136</v>
      </c>
      <c r="F3395" s="52">
        <f>IFERROR(_xll.qlIndexFixing(IndexON,D3395,TRUE,_xll.ohTrigger(RecalcTrigger,TriggerON)),NA())</f>
        <v>2.5437614180416901E-2</v>
      </c>
      <c r="H3395" s="49">
        <f>_xll.qlCalendarAdvance(IborCalendar,$H3394,B3395,"f",FALSE)</f>
        <v>63115</v>
      </c>
      <c r="I3395" s="49">
        <f>_xll.qlInterestRateIndexValueDate(Index1M,$H3395)</f>
        <v>63117</v>
      </c>
      <c r="J3395" s="52">
        <f>IFERROR(_xll.qlIndexFixing(Index1M,$H3395,TRUE,_xll.ohTrigger(RecalcTrigger,Trigger1M)),NA())</f>
        <v>2.5921539757794709E-2</v>
      </c>
      <c r="K3395" s="52">
        <f>IFERROR(_xll.qlIndexFixing(ONIndex1M,I3395,TRUE,_xll.ohTrigger(RecalcTrigger,Trigger1M)),NA())</f>
        <v>2.5892653271304411E-2</v>
      </c>
      <c r="L3395" s="52">
        <f>IFERROR(_xll.qlIndexFixing(Index3M,H3395,TRUE,_xll.ohTrigger(RecalcTrigger,Trigger3M)),NA())</f>
        <v>2.7125812694657678E-2</v>
      </c>
      <c r="M3395" s="52">
        <f>IFERROR(_xll.qlIndexFixing(ONIndex3M,I3395,TRUE,_xll.ohTrigger(RecalcTrigger,Trigger3M)),NA())</f>
        <v>2.7033239769513884E-2</v>
      </c>
      <c r="N3395" s="52">
        <f>IFERROR(_xll.qlIndexFixing(Index6M,$H3395,TRUE,_xll.ohTrigger(RecalcTrigger,Trigger6M)),NA())</f>
        <v>2.8059762345519615E-2</v>
      </c>
      <c r="O3395" s="52">
        <f>IFERROR(_xll.qlIndexFixing(ONIndex6M,I3395,TRUE,_xll.ohTrigger(RecalcTrigger,Trigger6M)),NA())</f>
        <v>2.7863846180045115E-2</v>
      </c>
      <c r="P3395" s="52">
        <f>IFERROR(_xll.qlIndexFixing(Index1Y,$H3395,TRUE,_xll.ohTrigger(RecalcTrigger,Trigger1Y)),NA())</f>
        <v>2.9493310779224891E-2</v>
      </c>
      <c r="Q3395" s="52">
        <f>IFERROR(_xll.qlIndexFixing(ONIndex1Y,I3395,TRUE,_xll.ohTrigger(RecalcTrigger,Trigger1Y)),NA())</f>
        <v>2.906168403007392E-2</v>
      </c>
    </row>
    <row r="3396" spans="2:17" x14ac:dyDescent="0.2">
      <c r="B3396" s="46" t="s">
        <v>51</v>
      </c>
      <c r="D3396" s="49">
        <f>_xll.qlCalendarAdvance(LocalCalendar,$D3395,B3396,"f",FALSE)</f>
        <v>63143</v>
      </c>
      <c r="E3396" s="49">
        <f>_xll.qlInterestRateIndexValueDate(IndexON,D3396)</f>
        <v>63143</v>
      </c>
      <c r="F3396" s="52">
        <f>IFERROR(_xll.qlIndexFixing(IndexON,D3396,TRUE,_xll.ohTrigger(RecalcTrigger,TriggerON)),NA())</f>
        <v>2.5437614180336965E-2</v>
      </c>
      <c r="H3396" s="49">
        <f>_xll.qlCalendarAdvance(IborCalendar,$H3395,B3396,"f",FALSE)</f>
        <v>63122</v>
      </c>
      <c r="I3396" s="49">
        <f>_xll.qlInterestRateIndexValueDate(Index1M,$H3396)</f>
        <v>63124</v>
      </c>
      <c r="J3396" s="52">
        <f>IFERROR(_xll.qlIndexFixing(Index1M,$H3396,TRUE,_xll.ohTrigger(RecalcTrigger,Trigger1M)),NA())</f>
        <v>2.5921539757794709E-2</v>
      </c>
      <c r="K3396" s="52">
        <f>IFERROR(_xll.qlIndexFixing(ONIndex1M,I3396,TRUE,_xll.ohTrigger(RecalcTrigger,Trigger1M)),NA())</f>
        <v>2.5892653271304411E-2</v>
      </c>
      <c r="L3396" s="52">
        <f>IFERROR(_xll.qlIndexFixing(Index3M,H3396,TRUE,_xll.ohTrigger(RecalcTrigger,Trigger3M)),NA())</f>
        <v>2.7125812694659416E-2</v>
      </c>
      <c r="M3396" s="52">
        <f>IFERROR(_xll.qlIndexFixing(ONIndex3M,I3396,TRUE,_xll.ohTrigger(RecalcTrigger,Trigger3M)),NA())</f>
        <v>2.7033239769513884E-2</v>
      </c>
      <c r="N3396" s="52">
        <f>IFERROR(_xll.qlIndexFixing(Index6M,$H3396,TRUE,_xll.ohTrigger(RecalcTrigger,Trigger6M)),NA())</f>
        <v>2.8059749661394219E-2</v>
      </c>
      <c r="O3396" s="52">
        <f>IFERROR(_xll.qlIndexFixing(ONIndex6M,I3396,TRUE,_xll.ohTrigger(RecalcTrigger,Trigger6M)),NA())</f>
        <v>2.7863832395551569E-2</v>
      </c>
      <c r="P3396" s="52">
        <f>IFERROR(_xll.qlIndexFixing(Index1Y,$H3396,TRUE,_xll.ohTrigger(RecalcTrigger,Trigger1Y)),NA())</f>
        <v>2.9493326530155316E-2</v>
      </c>
      <c r="Q3396" s="52">
        <f>IFERROR(_xll.qlIndexFixing(ONIndex1Y,I3396,TRUE,_xll.ohTrigger(RecalcTrigger,Trigger1Y)),NA())</f>
        <v>2.9061702826398417E-2</v>
      </c>
    </row>
    <row r="3397" spans="2:17" x14ac:dyDescent="0.2">
      <c r="B3397" s="46" t="s">
        <v>51</v>
      </c>
      <c r="D3397" s="49">
        <f>_xll.qlCalendarAdvance(LocalCalendar,$D3396,B3397,"f",FALSE)</f>
        <v>63150</v>
      </c>
      <c r="E3397" s="49">
        <f>_xll.qlInterestRateIndexValueDate(IndexON,D3397)</f>
        <v>63150</v>
      </c>
      <c r="F3397" s="52">
        <f>IFERROR(_xll.qlIndexFixing(IndexON,D3397,TRUE,_xll.ohTrigger(RecalcTrigger,TriggerON)),NA())</f>
        <v>2.5437614180336965E-2</v>
      </c>
      <c r="H3397" s="49">
        <f>_xll.qlCalendarAdvance(IborCalendar,$H3396,B3397,"f",FALSE)</f>
        <v>63129</v>
      </c>
      <c r="I3397" s="49">
        <f>_xll.qlInterestRateIndexValueDate(Index1M,$H3397)</f>
        <v>63131</v>
      </c>
      <c r="J3397" s="52">
        <f>IFERROR(_xll.qlIndexFixing(Index1M,$H3397,TRUE,_xll.ohTrigger(RecalcTrigger,Trigger1M)),NA())</f>
        <v>2.5921539757792211E-2</v>
      </c>
      <c r="K3397" s="52">
        <f>IFERROR(_xll.qlIndexFixing(ONIndex1M,I3397,TRUE,_xll.ohTrigger(RecalcTrigger,Trigger1M)),NA())</f>
        <v>2.5892653271304411E-2</v>
      </c>
      <c r="L3397" s="52">
        <f>IFERROR(_xll.qlIndexFixing(Index3M,H3397,TRUE,_xll.ohTrigger(RecalcTrigger,Trigger3M)),NA())</f>
        <v>2.7125812694657678E-2</v>
      </c>
      <c r="M3397" s="52">
        <f>IFERROR(_xll.qlIndexFixing(ONIndex3M,I3397,TRUE,_xll.ohTrigger(RecalcTrigger,Trigger3M)),NA())</f>
        <v>2.7033239769433948E-2</v>
      </c>
      <c r="N3397" s="52">
        <f>IFERROR(_xll.qlIndexFixing(Index6M,$H3397,TRUE,_xll.ohTrigger(RecalcTrigger,Trigger6M)),NA())</f>
        <v>2.8058649564555796E-2</v>
      </c>
      <c r="O3397" s="52">
        <f>IFERROR(_xll.qlIndexFixing(ONIndex6M,I3397,TRUE,_xll.ohTrigger(RecalcTrigger,Trigger6M)),NA())</f>
        <v>2.7863818709619181E-2</v>
      </c>
      <c r="P3397" s="52">
        <f>IFERROR(_xll.qlIndexFixing(Index1Y,$H3397,TRUE,_xll.ohTrigger(RecalcTrigger,Trigger1Y)),NA())</f>
        <v>2.9493342142398429E-2</v>
      </c>
      <c r="Q3397" s="52">
        <f>IFERROR(_xll.qlIndexFixing(ONIndex1Y,I3397,TRUE,_xll.ohTrigger(RecalcTrigger,Trigger1Y)),NA())</f>
        <v>2.9061721488030656E-2</v>
      </c>
    </row>
    <row r="3398" spans="2:17" x14ac:dyDescent="0.2">
      <c r="B3398" s="46" t="s">
        <v>51</v>
      </c>
      <c r="D3398" s="49">
        <f>_xll.qlCalendarAdvance(LocalCalendar,$D3397,B3398,"f",FALSE)</f>
        <v>63157</v>
      </c>
      <c r="E3398" s="49">
        <f>_xll.qlInterestRateIndexValueDate(IndexON,D3398)</f>
        <v>63157</v>
      </c>
      <c r="F3398" s="52">
        <f>IFERROR(_xll.qlIndexFixing(IndexON,D3398,TRUE,_xll.ohTrigger(RecalcTrigger,TriggerON)),NA())</f>
        <v>2.5437614180336965E-2</v>
      </c>
      <c r="H3398" s="49">
        <f>_xll.qlCalendarAdvance(IborCalendar,$H3397,B3398,"f",FALSE)</f>
        <v>63136</v>
      </c>
      <c r="I3398" s="49">
        <f>_xll.qlInterestRateIndexValueDate(Index1M,$H3398)</f>
        <v>63138</v>
      </c>
      <c r="J3398" s="52">
        <f>IFERROR(_xll.qlIndexFixing(Index1M,$H3398,TRUE,_xll.ohTrigger(RecalcTrigger,Trigger1M)),NA())</f>
        <v>2.5921539757792211E-2</v>
      </c>
      <c r="K3398" s="52">
        <f>IFERROR(_xll.qlIndexFixing(ONIndex1M,I3398,TRUE,_xll.ohTrigger(RecalcTrigger,Trigger1M)),NA())</f>
        <v>2.5895446861423643E-2</v>
      </c>
      <c r="L3398" s="52">
        <f>IFERROR(_xll.qlIndexFixing(Index3M,H3398,TRUE,_xll.ohTrigger(RecalcTrigger,Trigger3M)),NA())</f>
        <v>2.7125812694657678E-2</v>
      </c>
      <c r="M3398" s="52">
        <f>IFERROR(_xll.qlIndexFixing(ONIndex3M,I3398,TRUE,_xll.ohTrigger(RecalcTrigger,Trigger3M)),NA())</f>
        <v>2.703628490547727E-2</v>
      </c>
      <c r="N3398" s="52">
        <f>IFERROR(_xll.qlIndexFixing(Index6M,$H3398,TRUE,_xll.ohTrigger(RecalcTrigger,Trigger6M)),NA())</f>
        <v>2.8058637074557372E-2</v>
      </c>
      <c r="O3398" s="52">
        <f>IFERROR(_xll.qlIndexFixing(ONIndex6M,I3398,TRUE,_xll.ohTrigger(RecalcTrigger,Trigger6M)),NA())</f>
        <v>2.7867037356688051E-2</v>
      </c>
      <c r="P3398" s="52">
        <f>IFERROR(_xll.qlIndexFixing(Index1Y,$H3398,TRUE,_xll.ohTrigger(RecalcTrigger,Trigger1Y)),NA())</f>
        <v>2.9496949758206881E-2</v>
      </c>
      <c r="Q3398" s="52">
        <f>IFERROR(_xll.qlIndexFixing(ONIndex1Y,I3398,TRUE,_xll.ohTrigger(RecalcTrigger,Trigger1Y)),NA())</f>
        <v>2.9065263259246965E-2</v>
      </c>
    </row>
    <row r="3399" spans="2:17" x14ac:dyDescent="0.2">
      <c r="B3399" s="46" t="s">
        <v>51</v>
      </c>
      <c r="D3399" s="49">
        <f>_xll.qlCalendarAdvance(LocalCalendar,$D3398,B3399,"f",FALSE)</f>
        <v>63164</v>
      </c>
      <c r="E3399" s="49">
        <f>_xll.qlInterestRateIndexValueDate(IndexON,D3399)</f>
        <v>63164</v>
      </c>
      <c r="F3399" s="52">
        <f>IFERROR(_xll.qlIndexFixing(IndexON,D3399,TRUE,_xll.ohTrigger(RecalcTrigger,TriggerON)),NA())</f>
        <v>2.5437614180336965E-2</v>
      </c>
      <c r="H3399" s="49">
        <f>_xll.qlCalendarAdvance(IborCalendar,$H3398,B3399,"f",FALSE)</f>
        <v>63143</v>
      </c>
      <c r="I3399" s="49">
        <f>_xll.qlInterestRateIndexValueDate(Index1M,$H3399)</f>
        <v>63145</v>
      </c>
      <c r="J3399" s="52">
        <f>IFERROR(_xll.qlIndexFixing(Index1M,$H3399,TRUE,_xll.ohTrigger(RecalcTrigger,Trigger1M)),NA())</f>
        <v>2.5921539757794709E-2</v>
      </c>
      <c r="K3399" s="52">
        <f>IFERROR(_xll.qlIndexFixing(ONIndex1M,I3399,TRUE,_xll.ohTrigger(RecalcTrigger,Trigger1M)),NA())</f>
        <v>2.5892653271384347E-2</v>
      </c>
      <c r="L3399" s="52">
        <f>IFERROR(_xll.qlIndexFixing(Index3M,H3399,TRUE,_xll.ohTrigger(RecalcTrigger,Trigger3M)),NA())</f>
        <v>2.7125812694659416E-2</v>
      </c>
      <c r="M3399" s="52">
        <f>IFERROR(_xll.qlIndexFixing(ONIndex3M,I3399,TRUE,_xll.ohTrigger(RecalcTrigger,Trigger3M)),NA())</f>
        <v>2.703323976959382E-2</v>
      </c>
      <c r="N3399" s="52">
        <f>IFERROR(_xll.qlIndexFixing(Index6M,$H3399,TRUE,_xll.ohTrigger(RecalcTrigger,Trigger6M)),NA())</f>
        <v>2.805862468470734E-2</v>
      </c>
      <c r="O3399" s="52">
        <f>IFERROR(_xll.qlIndexFixing(ONIndex6M,I3399,TRUE,_xll.ohTrigger(RecalcTrigger,Trigger6M)),NA())</f>
        <v>2.7863791634397117E-2</v>
      </c>
      <c r="P3399" s="52">
        <f>IFERROR(_xll.qlIndexFixing(Index1Y,$H3399,TRUE,_xll.ohTrigger(RecalcTrigger,Trigger1Y)),NA())</f>
        <v>2.9493372950822955E-2</v>
      </c>
      <c r="Q3399" s="52">
        <f>IFERROR(_xll.qlIndexFixing(ONIndex1Y,I3399,TRUE,_xll.ohTrigger(RecalcTrigger,Trigger1Y)),NA())</f>
        <v>2.9061758407298299E-2</v>
      </c>
    </row>
    <row r="3400" spans="2:17" x14ac:dyDescent="0.2">
      <c r="B3400" s="46" t="s">
        <v>51</v>
      </c>
      <c r="D3400" s="49">
        <f>_xll.qlCalendarAdvance(LocalCalendar,$D3399,B3400,"f",FALSE)</f>
        <v>63171</v>
      </c>
      <c r="E3400" s="49">
        <f>_xll.qlInterestRateIndexValueDate(IndexON,D3400)</f>
        <v>63171</v>
      </c>
      <c r="F3400" s="52">
        <f>IFERROR(_xll.qlIndexFixing(IndexON,D3400,TRUE,_xll.ohTrigger(RecalcTrigger,TriggerON)),NA())</f>
        <v>2.5437614180336965E-2</v>
      </c>
      <c r="H3400" s="49">
        <f>_xll.qlCalendarAdvance(IborCalendar,$H3399,B3400,"f",FALSE)</f>
        <v>63150</v>
      </c>
      <c r="I3400" s="49">
        <f>_xll.qlInterestRateIndexValueDate(Index1M,$H3400)</f>
        <v>63153</v>
      </c>
      <c r="J3400" s="52">
        <f>IFERROR(_xll.qlIndexFixing(Index1M,$H3400,TRUE,_xll.ohTrigger(RecalcTrigger,Trigger1M)),NA())</f>
        <v>2.5922472295080663E-2</v>
      </c>
      <c r="K3400" s="52">
        <f>IFERROR(_xll.qlIndexFixing(ONIndex1M,I3400,TRUE,_xll.ohTrigger(RecalcTrigger,Trigger1M)),NA())</f>
        <v>2.5894515620086267E-2</v>
      </c>
      <c r="L3400" s="52">
        <f>IFERROR(_xll.qlIndexFixing(Index3M,H3400,TRUE,_xll.ohTrigger(RecalcTrigger,Trigger3M)),NA())</f>
        <v>2.7127852006066388E-2</v>
      </c>
      <c r="M3400" s="52">
        <f>IFERROR(_xll.qlIndexFixing(ONIndex3M,I3400,TRUE,_xll.ohTrigger(RecalcTrigger,Trigger3M)),NA())</f>
        <v>2.7035269809356777E-2</v>
      </c>
      <c r="N3400" s="52">
        <f>IFERROR(_xll.qlIndexFixing(Index6M,$H3400,TRUE,_xll.ohTrigger(RecalcTrigger,Trigger6M)),NA())</f>
        <v>2.8058610647511185E-2</v>
      </c>
      <c r="O3400" s="52">
        <f>IFERROR(_xll.qlIndexFixing(ONIndex6M,I3400,TRUE,_xll.ohTrigger(RecalcTrigger,Trigger6M)),NA())</f>
        <v>2.7865931132522448E-2</v>
      </c>
      <c r="P3400" s="52">
        <f>IFERROR(_xll.qlIndexFixing(Index1Y,$H3400,TRUE,_xll.ohTrigger(RecalcTrigger,Trigger1Y)),NA())</f>
        <v>2.949578496712028E-2</v>
      </c>
      <c r="Q3400" s="52">
        <f>IFERROR(_xll.qlIndexFixing(ONIndex1Y,I3400,TRUE,_xll.ohTrigger(RecalcTrigger,Trigger1Y)),NA())</f>
        <v>2.9064127994304911E-2</v>
      </c>
    </row>
    <row r="3401" spans="2:17" x14ac:dyDescent="0.2">
      <c r="B3401" s="46" t="s">
        <v>51</v>
      </c>
      <c r="D3401" s="49">
        <f>_xll.qlCalendarAdvance(LocalCalendar,$D3400,B3401,"f",FALSE)</f>
        <v>63178</v>
      </c>
      <c r="E3401" s="49">
        <f>_xll.qlInterestRateIndexValueDate(IndexON,D3401)</f>
        <v>63178</v>
      </c>
      <c r="F3401" s="52">
        <f>IFERROR(_xll.qlIndexFixing(IndexON,D3401,TRUE,_xll.ohTrigger(RecalcTrigger,TriggerON)),NA())</f>
        <v>2.5437614180416901E-2</v>
      </c>
      <c r="H3401" s="49">
        <f>_xll.qlCalendarAdvance(IborCalendar,$H3400,B3401,"f",FALSE)</f>
        <v>63157</v>
      </c>
      <c r="I3401" s="49">
        <f>_xll.qlInterestRateIndexValueDate(Index1M,$H3401)</f>
        <v>63159</v>
      </c>
      <c r="J3401" s="52">
        <f>IFERROR(_xll.qlIndexFixing(Index1M,$H3401,TRUE,_xll.ohTrigger(RecalcTrigger,Trigger1M)),NA())</f>
        <v>2.5922472295080663E-2</v>
      </c>
      <c r="K3401" s="52">
        <f>IFERROR(_xll.qlIndexFixing(ONIndex1M,I3401,TRUE,_xll.ohTrigger(RecalcTrigger,Trigger1M)),NA())</f>
        <v>2.5892653271224475E-2</v>
      </c>
      <c r="L3401" s="52">
        <f>IFERROR(_xll.qlIndexFixing(Index3M,H3401,TRUE,_xll.ohTrigger(RecalcTrigger,Trigger3M)),NA())</f>
        <v>2.7123773587532263E-2</v>
      </c>
      <c r="M3401" s="52">
        <f>IFERROR(_xll.qlIndexFixing(ONIndex3M,I3401,TRUE,_xll.ohTrigger(RecalcTrigger,Trigger3M)),NA())</f>
        <v>2.7033239769513884E-2</v>
      </c>
      <c r="N3401" s="52">
        <f>IFERROR(_xll.qlIndexFixing(Index6M,$H3401,TRUE,_xll.ohTrigger(RecalcTrigger,Trigger6M)),NA())</f>
        <v>2.8059687743120194E-2</v>
      </c>
      <c r="O3401" s="52">
        <f>IFERROR(_xll.qlIndexFixing(ONIndex6M,I3401,TRUE,_xll.ohTrigger(RecalcTrigger,Trigger6M)),NA())</f>
        <v>2.786376495421905E-2</v>
      </c>
      <c r="P3401" s="52">
        <f>IFERROR(_xll.qlIndexFixing(Index1Y,$H3401,TRUE,_xll.ohTrigger(RecalcTrigger,Trigger1Y)),NA())</f>
        <v>2.9493403204498902E-2</v>
      </c>
      <c r="Q3401" s="52">
        <f>IFERROR(_xll.qlIndexFixing(ONIndex1Y,I3401,TRUE,_xll.ohTrigger(RecalcTrigger,Trigger1Y)),NA())</f>
        <v>2.9061794787876849E-2</v>
      </c>
    </row>
    <row r="3402" spans="2:17" x14ac:dyDescent="0.2">
      <c r="B3402" s="46" t="s">
        <v>51</v>
      </c>
      <c r="D3402" s="49">
        <f>_xll.qlCalendarAdvance(LocalCalendar,$D3401,B3402,"f",FALSE)</f>
        <v>63185</v>
      </c>
      <c r="E3402" s="49">
        <f>_xll.qlInterestRateIndexValueDate(IndexON,D3402)</f>
        <v>63185</v>
      </c>
      <c r="F3402" s="52">
        <f>IFERROR(_xll.qlIndexFixing(IndexON,D3402,TRUE,_xll.ohTrigger(RecalcTrigger,TriggerON)),NA())</f>
        <v>2.5437614180416901E-2</v>
      </c>
      <c r="H3402" s="49">
        <f>_xll.qlCalendarAdvance(IborCalendar,$H3401,B3402,"f",FALSE)</f>
        <v>63164</v>
      </c>
      <c r="I3402" s="49">
        <f>_xll.qlInterestRateIndexValueDate(Index1M,$H3402)</f>
        <v>63166</v>
      </c>
      <c r="J3402" s="52">
        <f>IFERROR(_xll.qlIndexFixing(Index1M,$H3402,TRUE,_xll.ohTrigger(RecalcTrigger,Trigger1M)),NA())</f>
        <v>2.5921539757794709E-2</v>
      </c>
      <c r="K3402" s="52">
        <f>IFERROR(_xll.qlIndexFixing(ONIndex1M,I3402,TRUE,_xll.ohTrigger(RecalcTrigger,Trigger1M)),NA())</f>
        <v>2.5892653271304411E-2</v>
      </c>
      <c r="L3402" s="52">
        <f>IFERROR(_xll.qlIndexFixing(Index3M,H3402,TRUE,_xll.ohTrigger(RecalcTrigger,Trigger3M)),NA())</f>
        <v>2.7123773587530486E-2</v>
      </c>
      <c r="M3402" s="52">
        <f>IFERROR(_xll.qlIndexFixing(ONIndex3M,I3402,TRUE,_xll.ohTrigger(RecalcTrigger,Trigger3M)),NA())</f>
        <v>2.7033239769513884E-2</v>
      </c>
      <c r="N3402" s="52">
        <f>IFERROR(_xll.qlIndexFixing(Index6M,$H3402,TRUE,_xll.ohTrigger(RecalcTrigger,Trigger6M)),NA())</f>
        <v>2.8059675659935192E-2</v>
      </c>
      <c r="O3402" s="52">
        <f>IFERROR(_xll.qlIndexFixing(ONIndex6M,I3402,TRUE,_xll.ohTrigger(RecalcTrigger,Trigger6M)),NA())</f>
        <v>2.78637517622915E-2</v>
      </c>
      <c r="P3402" s="52">
        <f>IFERROR(_xll.qlIndexFixing(Index1Y,$H3402,TRUE,_xll.ohTrigger(RecalcTrigger,Trigger1Y)),NA())</f>
        <v>2.9493418123306133E-2</v>
      </c>
      <c r="Q3402" s="52">
        <f>IFERROR(_xll.qlIndexFixing(ONIndex1Y,I3402,TRUE,_xll.ohTrigger(RecalcTrigger,Trigger1Y)),NA())</f>
        <v>2.9061812776207674E-2</v>
      </c>
    </row>
    <row r="3403" spans="2:17" x14ac:dyDescent="0.2">
      <c r="B3403" s="46" t="s">
        <v>51</v>
      </c>
      <c r="D3403" s="49">
        <f>_xll.qlCalendarAdvance(LocalCalendar,$D3402,B3403,"f",FALSE)</f>
        <v>63192</v>
      </c>
      <c r="E3403" s="49">
        <f>_xll.qlInterestRateIndexValueDate(IndexON,D3403)</f>
        <v>63192</v>
      </c>
      <c r="F3403" s="52">
        <f>IFERROR(_xll.qlIndexFixing(IndexON,D3403,TRUE,_xll.ohTrigger(RecalcTrigger,TriggerON)),NA())</f>
        <v>2.5437614180336965E-2</v>
      </c>
      <c r="H3403" s="49">
        <f>_xll.qlCalendarAdvance(IborCalendar,$H3402,B3403,"f",FALSE)</f>
        <v>63171</v>
      </c>
      <c r="I3403" s="49">
        <f>_xll.qlInterestRateIndexValueDate(Index1M,$H3403)</f>
        <v>63173</v>
      </c>
      <c r="J3403" s="52">
        <f>IFERROR(_xll.qlIndexFixing(Index1M,$H3403,TRUE,_xll.ohTrigger(RecalcTrigger,Trigger1M)),NA())</f>
        <v>2.5922472295080663E-2</v>
      </c>
      <c r="K3403" s="52">
        <f>IFERROR(_xll.qlIndexFixing(ONIndex1M,I3403,TRUE,_xll.ohTrigger(RecalcTrigger,Trigger1M)),NA())</f>
        <v>2.5892653271304411E-2</v>
      </c>
      <c r="L3403" s="52">
        <f>IFERROR(_xll.qlIndexFixing(Index3M,H3403,TRUE,_xll.ohTrigger(RecalcTrigger,Trigger3M)),NA())</f>
        <v>2.7123773587532263E-2</v>
      </c>
      <c r="M3403" s="52">
        <f>IFERROR(_xll.qlIndexFixing(ONIndex3M,I3403,TRUE,_xll.ohTrigger(RecalcTrigger,Trigger3M)),NA())</f>
        <v>2.7033239769513884E-2</v>
      </c>
      <c r="N3403" s="52">
        <f>IFERROR(_xll.qlIndexFixing(Index6M,$H3403,TRUE,_xll.ohTrigger(RecalcTrigger,Trigger6M)),NA())</f>
        <v>2.8059663676907872E-2</v>
      </c>
      <c r="O3403" s="52">
        <f>IFERROR(_xll.qlIndexFixing(ONIndex6M,I3403,TRUE,_xll.ohTrigger(RecalcTrigger,Trigger6M)),NA())</f>
        <v>2.7863738669084981E-2</v>
      </c>
      <c r="P3403" s="52">
        <f>IFERROR(_xll.qlIndexFixing(Index1Y,$H3403,TRUE,_xll.ohTrigger(RecalcTrigger,Trigger1Y)),NA())</f>
        <v>2.9493432903425838E-2</v>
      </c>
      <c r="Q3403" s="52">
        <f>IFERROR(_xll.qlIndexFixing(ONIndex1Y,I3403,TRUE,_xll.ohTrigger(RecalcTrigger,Trigger1Y)),NA())</f>
        <v>2.9061830629766305E-2</v>
      </c>
    </row>
    <row r="3404" spans="2:17" x14ac:dyDescent="0.2">
      <c r="B3404" s="46" t="s">
        <v>51</v>
      </c>
      <c r="D3404" s="49">
        <f>_xll.qlCalendarAdvance(LocalCalendar,$D3403,B3404,"f",FALSE)</f>
        <v>63199</v>
      </c>
      <c r="E3404" s="49">
        <f>_xll.qlInterestRateIndexValueDate(IndexON,D3404)</f>
        <v>63199</v>
      </c>
      <c r="F3404" s="52">
        <f>IFERROR(_xll.qlIndexFixing(IndexON,D3404,TRUE,_xll.ohTrigger(RecalcTrigger,TriggerON)),NA())</f>
        <v>2.5437614180336965E-2</v>
      </c>
      <c r="H3404" s="49">
        <f>_xll.qlCalendarAdvance(IborCalendar,$H3403,B3404,"f",FALSE)</f>
        <v>63178</v>
      </c>
      <c r="I3404" s="49">
        <f>_xll.qlInterestRateIndexValueDate(Index1M,$H3404)</f>
        <v>63180</v>
      </c>
      <c r="J3404" s="52">
        <f>IFERROR(_xll.qlIndexFixing(Index1M,$H3404,TRUE,_xll.ohTrigger(RecalcTrigger,Trigger1M)),NA())</f>
        <v>2.5921539757792211E-2</v>
      </c>
      <c r="K3404" s="52">
        <f>IFERROR(_xll.qlIndexFixing(ONIndex1M,I3404,TRUE,_xll.ohTrigger(RecalcTrigger,Trigger1M)),NA())</f>
        <v>2.5892653271224475E-2</v>
      </c>
      <c r="L3404" s="52">
        <f>IFERROR(_xll.qlIndexFixing(Index3M,H3404,TRUE,_xll.ohTrigger(RecalcTrigger,Trigger3M)),NA())</f>
        <v>2.7123773587531375E-2</v>
      </c>
      <c r="M3404" s="52">
        <f>IFERROR(_xll.qlIndexFixing(ONIndex3M,I3404,TRUE,_xll.ohTrigger(RecalcTrigger,Trigger3M)),NA())</f>
        <v>2.7033239769433948E-2</v>
      </c>
      <c r="N3404" s="52">
        <f>IFERROR(_xll.qlIndexFixing(Index6M,$H3404,TRUE,_xll.ohTrigger(RecalcTrigger,Trigger6M)),NA())</f>
        <v>2.8059651794036484E-2</v>
      </c>
      <c r="O3404" s="52">
        <f>IFERROR(_xll.qlIndexFixing(ONIndex6M,I3404,TRUE,_xll.ohTrigger(RecalcTrigger,Trigger6M)),NA())</f>
        <v>2.7863725674599493E-2</v>
      </c>
      <c r="P3404" s="52">
        <f>IFERROR(_xll.qlIndexFixing(Index1Y,$H3404,TRUE,_xll.ohTrigger(RecalcTrigger,Trigger1Y)),NA())</f>
        <v>2.9493447544858671E-2</v>
      </c>
      <c r="Q3404" s="52">
        <f>IFERROR(_xll.qlIndexFixing(ONIndex1Y,I3404,TRUE,_xll.ohTrigger(RecalcTrigger,Trigger1Y)),NA())</f>
        <v>2.906184834863268E-2</v>
      </c>
    </row>
    <row r="3405" spans="2:17" x14ac:dyDescent="0.2">
      <c r="B3405" s="46" t="s">
        <v>51</v>
      </c>
      <c r="D3405" s="49">
        <f>_xll.qlCalendarAdvance(LocalCalendar,$D3404,B3405,"f",FALSE)</f>
        <v>63206</v>
      </c>
      <c r="E3405" s="49">
        <f>_xll.qlInterestRateIndexValueDate(IndexON,D3405)</f>
        <v>63206</v>
      </c>
      <c r="F3405" s="52">
        <f>IFERROR(_xll.qlIndexFixing(IndexON,D3405,TRUE,_xll.ohTrigger(RecalcTrigger,TriggerON)),NA())</f>
        <v>2.5437614180416901E-2</v>
      </c>
      <c r="H3405" s="49">
        <f>_xll.qlCalendarAdvance(IborCalendar,$H3404,B3405,"f",FALSE)</f>
        <v>63186</v>
      </c>
      <c r="I3405" s="49">
        <f>_xll.qlInterestRateIndexValueDate(Index1M,$H3405)</f>
        <v>63188</v>
      </c>
      <c r="J3405" s="52">
        <f>IFERROR(_xll.qlIndexFixing(Index1M,$H3405,TRUE,_xll.ohTrigger(RecalcTrigger,Trigger1M)),NA())</f>
        <v>2.5921539757792211E-2</v>
      </c>
      <c r="K3405" s="52">
        <f>IFERROR(_xll.qlIndexFixing(ONIndex1M,I3405,TRUE,_xll.ohTrigger(RecalcTrigger,Trigger1M)),NA())</f>
        <v>2.5895446861443627E-2</v>
      </c>
      <c r="L3405" s="52">
        <f>IFERROR(_xll.qlIndexFixing(Index3M,H3405,TRUE,_xll.ohTrigger(RecalcTrigger,Trigger3M)),NA())</f>
        <v>2.7124793115559365E-2</v>
      </c>
      <c r="M3405" s="52">
        <f>IFERROR(_xll.qlIndexFixing(ONIndex3M,I3405,TRUE,_xll.ohTrigger(RecalcTrigger,Trigger3M)),NA())</f>
        <v>2.703628490547727E-2</v>
      </c>
      <c r="N3405" s="52">
        <f>IFERROR(_xll.qlIndexFixing(Index6M,$H3405,TRUE,_xll.ohTrigger(RecalcTrigger,Trigger6M)),NA())</f>
        <v>2.8059638336252586E-2</v>
      </c>
      <c r="O3405" s="52">
        <f>IFERROR(_xll.qlIndexFixing(ONIndex6M,I3405,TRUE,_xll.ohTrigger(RecalcTrigger,Trigger6M)),NA())</f>
        <v>2.7866943308079151E-2</v>
      </c>
      <c r="P3405" s="52">
        <f>IFERROR(_xll.qlIndexFixing(Index1Y,$H3405,TRUE,_xll.ohTrigger(RecalcTrigger,Trigger1Y)),NA())</f>
        <v>2.9492266917028893E-2</v>
      </c>
      <c r="Q3405" s="52">
        <f>IFERROR(_xll.qlIndexFixing(ONIndex1Y,I3405,TRUE,_xll.ohTrigger(RecalcTrigger,Trigger1Y)),NA())</f>
        <v>2.90653915031025E-2</v>
      </c>
    </row>
    <row r="3406" spans="2:17" x14ac:dyDescent="0.2">
      <c r="B3406" s="46" t="s">
        <v>51</v>
      </c>
      <c r="D3406" s="49">
        <f>_xll.qlCalendarAdvance(LocalCalendar,$D3405,B3406,"f",FALSE)</f>
        <v>63213</v>
      </c>
      <c r="E3406" s="49">
        <f>_xll.qlInterestRateIndexValueDate(IndexON,D3406)</f>
        <v>63213</v>
      </c>
      <c r="F3406" s="52">
        <f>IFERROR(_xll.qlIndexFixing(IndexON,D3406,TRUE,_xll.ohTrigger(RecalcTrigger,TriggerON)),NA())</f>
        <v>2.5437614180416901E-2</v>
      </c>
      <c r="H3406" s="49">
        <f>_xll.qlCalendarAdvance(IborCalendar,$H3405,B3406,"f",FALSE)</f>
        <v>63193</v>
      </c>
      <c r="I3406" s="49">
        <f>_xll.qlInterestRateIndexValueDate(Index1M,$H3406)</f>
        <v>63195</v>
      </c>
      <c r="J3406" s="52">
        <f>IFERROR(_xll.qlIndexFixing(Index1M,$H3406,TRUE,_xll.ohTrigger(RecalcTrigger,Trigger1M)),NA())</f>
        <v>2.5920607265226627E-2</v>
      </c>
      <c r="K3406" s="52">
        <f>IFERROR(_xll.qlIndexFixing(ONIndex1M,I3406,TRUE,_xll.ohTrigger(RecalcTrigger,Trigger1M)),NA())</f>
        <v>2.5894515620086267E-2</v>
      </c>
      <c r="L3406" s="52">
        <f>IFERROR(_xll.qlIndexFixing(Index3M,H3406,TRUE,_xll.ohTrigger(RecalcTrigger,Trigger3M)),NA())</f>
        <v>2.7123773587531375E-2</v>
      </c>
      <c r="M3406" s="52">
        <f>IFERROR(_xll.qlIndexFixing(ONIndex3M,I3406,TRUE,_xll.ohTrigger(RecalcTrigger,Trigger3M)),NA())</f>
        <v>2.7035269809356777E-2</v>
      </c>
      <c r="N3406" s="52">
        <f>IFERROR(_xll.qlIndexFixing(Index6M,$H3406,TRUE,_xll.ohTrigger(RecalcTrigger,Trigger6M)),NA())</f>
        <v>2.8058539098275256E-2</v>
      </c>
      <c r="O3406" s="52">
        <f>IFERROR(_xll.qlIndexFixing(ONIndex6M,I3406,TRUE,_xll.ohTrigger(RecalcTrigger,Trigger6M)),NA())</f>
        <v>2.7865853026787235E-2</v>
      </c>
      <c r="P3406" s="52">
        <f>IFERROR(_xll.qlIndexFixing(Index1Y,$H3406,TRUE,_xll.ohTrigger(RecalcTrigger,Trigger1Y)),NA())</f>
        <v>2.9495873008241268E-2</v>
      </c>
      <c r="Q3406" s="52">
        <f>IFERROR(_xll.qlIndexFixing(ONIndex1Y,I3406,TRUE,_xll.ohTrigger(RecalcTrigger,Trigger1Y)),NA())</f>
        <v>2.906423449823059E-2</v>
      </c>
    </row>
    <row r="3407" spans="2:17" x14ac:dyDescent="0.2">
      <c r="B3407" s="46" t="s">
        <v>51</v>
      </c>
      <c r="D3407" s="49">
        <f>_xll.qlCalendarAdvance(LocalCalendar,$D3406,B3407,"f",FALSE)</f>
        <v>63220</v>
      </c>
      <c r="E3407" s="49">
        <f>_xll.qlInterestRateIndexValueDate(IndexON,D3407)</f>
        <v>63220</v>
      </c>
      <c r="F3407" s="52">
        <f>IFERROR(_xll.qlIndexFixing(IndexON,D3407,TRUE,_xll.ohTrigger(RecalcTrigger,TriggerON)),NA())</f>
        <v>2.5437614180336965E-2</v>
      </c>
      <c r="H3407" s="49">
        <f>_xll.qlCalendarAdvance(IborCalendar,$H3406,B3407,"f",FALSE)</f>
        <v>63200</v>
      </c>
      <c r="I3407" s="49">
        <f>_xll.qlInterestRateIndexValueDate(Index1M,$H3407)</f>
        <v>63202</v>
      </c>
      <c r="J3407" s="52">
        <f>IFERROR(_xll.qlIndexFixing(Index1M,$H3407,TRUE,_xll.ohTrigger(RecalcTrigger,Trigger1M)),NA())</f>
        <v>2.5920607265226627E-2</v>
      </c>
      <c r="K3407" s="52">
        <f>IFERROR(_xll.qlIndexFixing(ONIndex1M,I3407,TRUE,_xll.ohTrigger(RecalcTrigger,Trigger1M)),NA())</f>
        <v>2.5895446861443627E-2</v>
      </c>
      <c r="L3407" s="52">
        <f>IFERROR(_xll.qlIndexFixing(Index3M,H3407,TRUE,_xll.ohTrigger(RecalcTrigger,Trigger3M)),NA())</f>
        <v>2.7123773587530486E-2</v>
      </c>
      <c r="M3407" s="52">
        <f>IFERROR(_xll.qlIndexFixing(ONIndex3M,I3407,TRUE,_xll.ohTrigger(RecalcTrigger,Trigger3M)),NA())</f>
        <v>2.7036284905497254E-2</v>
      </c>
      <c r="N3407" s="52">
        <f>IFERROR(_xll.qlIndexFixing(Index6M,$H3407,TRUE,_xll.ohTrigger(RecalcTrigger,Trigger6M)),NA())</f>
        <v>2.8058527523924938E-2</v>
      </c>
      <c r="O3407" s="52">
        <f>IFERROR(_xll.qlIndexFixing(ONIndex6M,I3407,TRUE,_xll.ohTrigger(RecalcTrigger,Trigger6M)),NA())</f>
        <v>2.7866917877681363E-2</v>
      </c>
      <c r="P3407" s="52">
        <f>IFERROR(_xll.qlIndexFixing(Index1Y,$H3407,TRUE,_xll.ohTrigger(RecalcTrigger,Trigger1Y)),NA())</f>
        <v>2.9497084561087693E-2</v>
      </c>
      <c r="Q3407" s="52">
        <f>IFERROR(_xll.qlIndexFixing(ONIndex1Y,I3407,TRUE,_xll.ohTrigger(RecalcTrigger,Trigger1Y)),NA())</f>
        <v>2.9065426179843978E-2</v>
      </c>
    </row>
    <row r="3408" spans="2:17" x14ac:dyDescent="0.2">
      <c r="B3408" s="46" t="s">
        <v>51</v>
      </c>
      <c r="D3408" s="49">
        <f>_xll.qlCalendarAdvance(LocalCalendar,$D3407,B3408,"f",FALSE)</f>
        <v>63227</v>
      </c>
      <c r="E3408" s="49">
        <f>_xll.qlInterestRateIndexValueDate(IndexON,D3408)</f>
        <v>63227</v>
      </c>
      <c r="F3408" s="52">
        <f>IFERROR(_xll.qlIndexFixing(IndexON,D3408,TRUE,_xll.ohTrigger(RecalcTrigger,TriggerON)),NA())</f>
        <v>2.5437614180336965E-2</v>
      </c>
      <c r="H3408" s="49">
        <f>_xll.qlCalendarAdvance(IborCalendar,$H3407,B3408,"f",FALSE)</f>
        <v>63207</v>
      </c>
      <c r="I3408" s="49">
        <f>_xll.qlInterestRateIndexValueDate(Index1M,$H3408)</f>
        <v>63209</v>
      </c>
      <c r="J3408" s="52">
        <f>IFERROR(_xll.qlIndexFixing(Index1M,$H3408,TRUE,_xll.ohTrigger(RecalcTrigger,Trigger1M)),NA())</f>
        <v>2.5921539757794709E-2</v>
      </c>
      <c r="K3408" s="52">
        <f>IFERROR(_xll.qlIndexFixing(ONIndex1M,I3408,TRUE,_xll.ohTrigger(RecalcTrigger,Trigger1M)),NA())</f>
        <v>2.5894515620059622E-2</v>
      </c>
      <c r="L3408" s="52">
        <f>IFERROR(_xll.qlIndexFixing(Index3M,H3408,TRUE,_xll.ohTrigger(RecalcTrigger,Trigger3M)),NA())</f>
        <v>2.7123773587531375E-2</v>
      </c>
      <c r="M3408" s="52">
        <f>IFERROR(_xll.qlIndexFixing(ONIndex3M,I3408,TRUE,_xll.ohTrigger(RecalcTrigger,Trigger3M)),NA())</f>
        <v>2.7035269809356777E-2</v>
      </c>
      <c r="N3408" s="52">
        <f>IFERROR(_xll.qlIndexFixing(Index6M,$H3408,TRUE,_xll.ohTrigger(RecalcTrigger,Trigger6M)),NA())</f>
        <v>2.8058516049722575E-2</v>
      </c>
      <c r="O3408" s="52">
        <f>IFERROR(_xll.qlIndexFixing(ONIndex6M,I3408,TRUE,_xll.ohTrigger(RecalcTrigger,Trigger6M)),NA())</f>
        <v>2.7865827781807795E-2</v>
      </c>
      <c r="P3408" s="52">
        <f>IFERROR(_xll.qlIndexFixing(Index1Y,$H3408,TRUE,_xll.ohTrigger(RecalcTrigger,Trigger1Y)),NA())</f>
        <v>2.949590124560467E-2</v>
      </c>
      <c r="Q3408" s="52">
        <f>IFERROR(_xll.qlIndexFixing(ONIndex1Y,I3408,TRUE,_xll.ohTrigger(RecalcTrigger,Trigger1Y)),NA())</f>
        <v>2.9064268921974445E-2</v>
      </c>
    </row>
    <row r="3409" spans="2:17" x14ac:dyDescent="0.2">
      <c r="B3409" s="46" t="s">
        <v>51</v>
      </c>
      <c r="D3409" s="49">
        <f>_xll.qlCalendarAdvance(LocalCalendar,$D3408,B3409,"f",FALSE)</f>
        <v>63234</v>
      </c>
      <c r="E3409" s="49">
        <f>_xll.qlInterestRateIndexValueDate(IndexON,D3409)</f>
        <v>63234</v>
      </c>
      <c r="F3409" s="52">
        <f>IFERROR(_xll.qlIndexFixing(IndexON,D3409,TRUE,_xll.ohTrigger(RecalcTrigger,TriggerON)),NA())</f>
        <v>2.5437614180416901E-2</v>
      </c>
      <c r="H3409" s="49">
        <f>_xll.qlCalendarAdvance(IborCalendar,$H3408,B3409,"f",FALSE)</f>
        <v>63214</v>
      </c>
      <c r="I3409" s="49">
        <f>_xll.qlInterestRateIndexValueDate(Index1M,$H3409)</f>
        <v>63216</v>
      </c>
      <c r="J3409" s="52">
        <f>IFERROR(_xll.qlIndexFixing(Index1M,$H3409,TRUE,_xll.ohTrigger(RecalcTrigger,Trigger1M)),NA())</f>
        <v>2.5920607265226627E-2</v>
      </c>
      <c r="K3409" s="52">
        <f>IFERROR(_xll.qlIndexFixing(ONIndex1M,I3409,TRUE,_xll.ohTrigger(RecalcTrigger,Trigger1M)),NA())</f>
        <v>2.5894515620086267E-2</v>
      </c>
      <c r="L3409" s="52">
        <f>IFERROR(_xll.qlIndexFixing(Index3M,H3409,TRUE,_xll.ohTrigger(RecalcTrigger,Trigger3M)),NA())</f>
        <v>2.7123773587531375E-2</v>
      </c>
      <c r="M3409" s="52">
        <f>IFERROR(_xll.qlIndexFixing(ONIndex3M,I3409,TRUE,_xll.ohTrigger(RecalcTrigger,Trigger3M)),NA())</f>
        <v>2.7035269809330131E-2</v>
      </c>
      <c r="N3409" s="52">
        <f>IFERROR(_xll.qlIndexFixing(Index6M,$H3409,TRUE,_xll.ohTrigger(RecalcTrigger,Trigger6M)),NA())</f>
        <v>2.8058504675668613E-2</v>
      </c>
      <c r="O3409" s="52">
        <f>IFERROR(_xll.qlIndexFixing(ONIndex6M,I3409,TRUE,_xll.ohTrigger(RecalcTrigger,Trigger6M)),NA())</f>
        <v>2.7865815307466235E-2</v>
      </c>
      <c r="P3409" s="52">
        <f>IFERROR(_xll.qlIndexFixing(Index1Y,$H3409,TRUE,_xll.ohTrigger(RecalcTrigger,Trigger1Y)),NA())</f>
        <v>2.9495915156221415E-2</v>
      </c>
      <c r="Q3409" s="52">
        <f>IFERROR(_xll.qlIndexFixing(ONIndex1Y,I3409,TRUE,_xll.ohTrigger(RecalcTrigger,Trigger1Y)),NA())</f>
        <v>2.9064285931807987E-2</v>
      </c>
    </row>
    <row r="3410" spans="2:17" x14ac:dyDescent="0.2">
      <c r="B3410" s="46" t="s">
        <v>51</v>
      </c>
      <c r="D3410" s="49">
        <f>_xll.qlCalendarAdvance(LocalCalendar,$D3409,B3410,"f",FALSE)</f>
        <v>63241</v>
      </c>
      <c r="E3410" s="49">
        <f>_xll.qlInterestRateIndexValueDate(IndexON,D3410)</f>
        <v>63241</v>
      </c>
      <c r="F3410" s="52">
        <f>IFERROR(_xll.qlIndexFixing(IndexON,D3410,TRUE,_xll.ohTrigger(RecalcTrigger,TriggerON)),NA())</f>
        <v>2.5437614180416901E-2</v>
      </c>
      <c r="H3410" s="49">
        <f>_xll.qlCalendarAdvance(IborCalendar,$H3409,B3410,"f",FALSE)</f>
        <v>63221</v>
      </c>
      <c r="I3410" s="49">
        <f>_xll.qlInterestRateIndexValueDate(Index1M,$H3410)</f>
        <v>63223</v>
      </c>
      <c r="J3410" s="52">
        <f>IFERROR(_xll.qlIndexFixing(Index1M,$H3410,TRUE,_xll.ohTrigger(RecalcTrigger,Trigger1M)),NA())</f>
        <v>2.5917810055825656E-2</v>
      </c>
      <c r="K3410" s="52">
        <f>IFERROR(_xll.qlIndexFixing(ONIndex1M,I3410,TRUE,_xll.ohTrigger(RecalcTrigger,Trigger1M)),NA())</f>
        <v>2.5894515620086267E-2</v>
      </c>
      <c r="L3410" s="52">
        <f>IFERROR(_xll.qlIndexFixing(Index3M,H3410,TRUE,_xll.ohTrigger(RecalcTrigger,Trigger3M)),NA())</f>
        <v>2.7122754110566225E-2</v>
      </c>
      <c r="M3410" s="52">
        <f>IFERROR(_xll.qlIndexFixing(ONIndex3M,I3410,TRUE,_xll.ohTrigger(RecalcTrigger,Trigger3M)),NA())</f>
        <v>2.7035269809330131E-2</v>
      </c>
      <c r="N3410" s="52">
        <f>IFERROR(_xll.qlIndexFixing(Index6M,$H3410,TRUE,_xll.ohTrigger(RecalcTrigger,Trigger6M)),NA())</f>
        <v>2.8058493401764369E-2</v>
      </c>
      <c r="O3410" s="52">
        <f>IFERROR(_xll.qlIndexFixing(ONIndex6M,I3410,TRUE,_xll.ohTrigger(RecalcTrigger,Trigger6M)),NA())</f>
        <v>2.7865802931872352E-2</v>
      </c>
      <c r="P3410" s="52">
        <f>IFERROR(_xll.qlIndexFixing(Index1Y,$H3410,TRUE,_xll.ohTrigger(RecalcTrigger,Trigger1Y)),NA())</f>
        <v>2.9495928928128842E-2</v>
      </c>
      <c r="Q3410" s="52">
        <f>IFERROR(_xll.qlIndexFixing(ONIndex1Y,I3410,TRUE,_xll.ohTrigger(RecalcTrigger,Trigger1Y)),NA())</f>
        <v>2.9064302806949271E-2</v>
      </c>
    </row>
    <row r="3411" spans="2:17" x14ac:dyDescent="0.2">
      <c r="B3411" s="46" t="s">
        <v>51</v>
      </c>
      <c r="D3411" s="49">
        <f>_xll.qlCalendarAdvance(LocalCalendar,$D3410,B3411,"f",FALSE)</f>
        <v>63248</v>
      </c>
      <c r="E3411" s="49">
        <f>_xll.qlInterestRateIndexValueDate(IndexON,D3411)</f>
        <v>63248</v>
      </c>
      <c r="F3411" s="52">
        <f>IFERROR(_xll.qlIndexFixing(IndexON,D3411,TRUE,_xll.ohTrigger(RecalcTrigger,TriggerON)),NA())</f>
        <v>2.5437614180336965E-2</v>
      </c>
      <c r="H3411" s="49">
        <f>_xll.qlCalendarAdvance(IborCalendar,$H3410,B3411,"f",FALSE)</f>
        <v>63228</v>
      </c>
      <c r="I3411" s="49">
        <f>_xll.qlInterestRateIndexValueDate(Index1M,$H3411)</f>
        <v>63230</v>
      </c>
      <c r="J3411" s="52">
        <f>IFERROR(_xll.qlIndexFixing(Index1M,$H3411,TRUE,_xll.ohTrigger(RecalcTrigger,Trigger1M)),NA())</f>
        <v>2.5917810055822801E-2</v>
      </c>
      <c r="K3411" s="52">
        <f>IFERROR(_xll.qlIndexFixing(ONIndex1M,I3411,TRUE,_xll.ohTrigger(RecalcTrigger,Trigger1M)),NA())</f>
        <v>2.5894515620086267E-2</v>
      </c>
      <c r="L3411" s="52">
        <f>IFERROR(_xll.qlIndexFixing(Index3M,H3411,TRUE,_xll.ohTrigger(RecalcTrigger,Trigger3M)),NA())</f>
        <v>2.7122754110567124E-2</v>
      </c>
      <c r="M3411" s="52">
        <f>IFERROR(_xll.qlIndexFixing(ONIndex3M,I3411,TRUE,_xll.ohTrigger(RecalcTrigger,Trigger3M)),NA())</f>
        <v>2.7035269809330131E-2</v>
      </c>
      <c r="N3411" s="52">
        <f>IFERROR(_xll.qlIndexFixing(Index6M,$H3411,TRUE,_xll.ohTrigger(RecalcTrigger,Trigger6M)),NA())</f>
        <v>2.8058482228009853E-2</v>
      </c>
      <c r="O3411" s="52">
        <f>IFERROR(_xll.qlIndexFixing(ONIndex6M,I3411,TRUE,_xll.ohTrigger(RecalcTrigger,Trigger6M)),NA())</f>
        <v>2.7865790655132727E-2</v>
      </c>
      <c r="P3411" s="52">
        <f>IFERROR(_xll.qlIndexFixing(Index1Y,$H3411,TRUE,_xll.ohTrigger(RecalcTrigger,Trigger1Y)),NA())</f>
        <v>2.9495942561326739E-2</v>
      </c>
      <c r="Q3411" s="52">
        <f>IFERROR(_xll.qlIndexFixing(ONIndex1Y,I3411,TRUE,_xll.ohTrigger(RecalcTrigger,Trigger1Y)),NA())</f>
        <v>2.9064319547451589E-2</v>
      </c>
    </row>
    <row r="3412" spans="2:17" x14ac:dyDescent="0.2">
      <c r="B3412" s="46" t="s">
        <v>51</v>
      </c>
      <c r="D3412" s="49">
        <f>_xll.qlCalendarAdvance(LocalCalendar,$D3411,B3412,"f",FALSE)</f>
        <v>63255</v>
      </c>
      <c r="E3412" s="49">
        <f>_xll.qlInterestRateIndexValueDate(IndexON,D3412)</f>
        <v>63255</v>
      </c>
      <c r="F3412" s="52">
        <f>IFERROR(_xll.qlIndexFixing(IndexON,D3412,TRUE,_xll.ohTrigger(RecalcTrigger,TriggerON)),NA())</f>
        <v>2.5437614180336965E-2</v>
      </c>
      <c r="H3412" s="49">
        <f>_xll.qlCalendarAdvance(IborCalendar,$H3411,B3412,"f",FALSE)</f>
        <v>63235</v>
      </c>
      <c r="I3412" s="49">
        <f>_xll.qlInterestRateIndexValueDate(Index1M,$H3412)</f>
        <v>63237</v>
      </c>
      <c r="J3412" s="52">
        <f>IFERROR(_xll.qlIndexFixing(Index1M,$H3412,TRUE,_xll.ohTrigger(RecalcTrigger,Trigger1M)),NA())</f>
        <v>2.5917810055822801E-2</v>
      </c>
      <c r="K3412" s="52">
        <f>IFERROR(_xll.qlIndexFixing(ONIndex1M,I3412,TRUE,_xll.ohTrigger(RecalcTrigger,Trigger1M)),NA())</f>
        <v>2.5895446861443627E-2</v>
      </c>
      <c r="L3412" s="52">
        <f>IFERROR(_xll.qlIndexFixing(Index3M,H3412,TRUE,_xll.ohTrigger(RecalcTrigger,Trigger3M)),NA())</f>
        <v>2.7122754110565327E-2</v>
      </c>
      <c r="M3412" s="52">
        <f>IFERROR(_xll.qlIndexFixing(ONIndex3M,I3412,TRUE,_xll.ohTrigger(RecalcTrigger,Trigger3M)),NA())</f>
        <v>2.7036284905457286E-2</v>
      </c>
      <c r="N3412" s="52">
        <f>IFERROR(_xll.qlIndexFixing(Index6M,$H3412,TRUE,_xll.ohTrigger(RecalcTrigger,Trigger6M)),NA())</f>
        <v>2.805847115440285E-2</v>
      </c>
      <c r="O3412" s="52">
        <f>IFERROR(_xll.qlIndexFixing(ONIndex6M,I3412,TRUE,_xll.ohTrigger(RecalcTrigger,Trigger6M)),NA())</f>
        <v>2.7866856030394072E-2</v>
      </c>
      <c r="P3412" s="52">
        <f>IFERROR(_xll.qlIndexFixing(Index1Y,$H3412,TRUE,_xll.ohTrigger(RecalcTrigger,Trigger1Y)),NA())</f>
        <v>2.9497153376640082E-2</v>
      </c>
      <c r="Q3412" s="52">
        <f>IFERROR(_xll.qlIndexFixing(ONIndex1Y,I3412,TRUE,_xll.ohTrigger(RecalcTrigger,Trigger1Y)),NA())</f>
        <v>2.9065510514243442E-2</v>
      </c>
    </row>
    <row r="3413" spans="2:17" x14ac:dyDescent="0.2">
      <c r="B3413" s="46" t="s">
        <v>51</v>
      </c>
      <c r="D3413" s="49">
        <f>_xll.qlCalendarAdvance(LocalCalendar,$D3412,B3413,"f",FALSE)</f>
        <v>63262</v>
      </c>
      <c r="E3413" s="49">
        <f>_xll.qlInterestRateIndexValueDate(IndexON,D3413)</f>
        <v>63262</v>
      </c>
      <c r="F3413" s="52">
        <f>IFERROR(_xll.qlIndexFixing(IndexON,D3413,TRUE,_xll.ohTrigger(RecalcTrigger,TriggerON)),NA())</f>
        <v>2.5437614180416901E-2</v>
      </c>
      <c r="H3413" s="49">
        <f>_xll.qlCalendarAdvance(IborCalendar,$H3412,B3413,"f",FALSE)</f>
        <v>63242</v>
      </c>
      <c r="I3413" s="49">
        <f>_xll.qlInterestRateIndexValueDate(Index1M,$H3413)</f>
        <v>63244</v>
      </c>
      <c r="J3413" s="52">
        <f>IFERROR(_xll.qlIndexFixing(Index1M,$H3413,TRUE,_xll.ohTrigger(RecalcTrigger,Trigger1M)),NA())</f>
        <v>2.5921539757792211E-2</v>
      </c>
      <c r="K3413" s="52">
        <f>IFERROR(_xll.qlIndexFixing(ONIndex1M,I3413,TRUE,_xll.ohTrigger(RecalcTrigger,Trigger1M)),NA())</f>
        <v>2.5894515620059622E-2</v>
      </c>
      <c r="L3413" s="52">
        <f>IFERROR(_xll.qlIndexFixing(Index3M,H3413,TRUE,_xll.ohTrigger(RecalcTrigger,Trigger3M)),NA())</f>
        <v>2.7122754110566225E-2</v>
      </c>
      <c r="M3413" s="52">
        <f>IFERROR(_xll.qlIndexFixing(ONIndex3M,I3413,TRUE,_xll.ohTrigger(RecalcTrigger,Trigger3M)),NA())</f>
        <v>2.7035269809356777E-2</v>
      </c>
      <c r="N3413" s="52">
        <f>IFERROR(_xll.qlIndexFixing(Index6M,$H3413,TRUE,_xll.ohTrigger(RecalcTrigger,Trigger6M)),NA())</f>
        <v>2.8058460180945124E-2</v>
      </c>
      <c r="O3413" s="52">
        <f>IFERROR(_xll.qlIndexFixing(ONIndex6M,I3413,TRUE,_xll.ohTrigger(RecalcTrigger,Trigger6M)),NA())</f>
        <v>2.7865766397923153E-2</v>
      </c>
      <c r="P3413" s="52">
        <f>IFERROR(_xll.qlIndexFixing(Index1Y,$H3413,TRUE,_xll.ohTrigger(RecalcTrigger,Trigger1Y)),NA())</f>
        <v>2.9495969411593055E-2</v>
      </c>
      <c r="Q3413" s="52">
        <f>IFERROR(_xll.qlIndexFixing(ONIndex1Y,I3413,TRUE,_xll.ohTrigger(RecalcTrigger,Trigger1Y)),NA())</f>
        <v>2.9064352624272871E-2</v>
      </c>
    </row>
    <row r="3414" spans="2:17" x14ac:dyDescent="0.2">
      <c r="B3414" s="46" t="s">
        <v>51</v>
      </c>
      <c r="D3414" s="49">
        <f>_xll.qlCalendarAdvance(LocalCalendar,$D3413,B3414,"f",FALSE)</f>
        <v>63269</v>
      </c>
      <c r="E3414" s="49">
        <f>_xll.qlInterestRateIndexValueDate(IndexON,D3414)</f>
        <v>63269</v>
      </c>
      <c r="F3414" s="52">
        <f>IFERROR(_xll.qlIndexFixing(IndexON,D3414,TRUE,_xll.ohTrigger(RecalcTrigger,TriggerON)),NA())</f>
        <v>2.5437614180336965E-2</v>
      </c>
      <c r="H3414" s="49">
        <f>_xll.qlCalendarAdvance(IborCalendar,$H3413,B3414,"f",FALSE)</f>
        <v>63249</v>
      </c>
      <c r="I3414" s="49">
        <f>_xll.qlInterestRateIndexValueDate(Index1M,$H3414)</f>
        <v>63251</v>
      </c>
      <c r="J3414" s="52">
        <f>IFERROR(_xll.qlIndexFixing(Index1M,$H3414,TRUE,_xll.ohTrigger(RecalcTrigger,Trigger1M)),NA())</f>
        <v>2.5920607265226627E-2</v>
      </c>
      <c r="K3414" s="52">
        <f>IFERROR(_xll.qlIndexFixing(ONIndex1M,I3414,TRUE,_xll.ohTrigger(RecalcTrigger,Trigger1M)),NA())</f>
        <v>2.5894515620059622E-2</v>
      </c>
      <c r="L3414" s="52">
        <f>IFERROR(_xll.qlIndexFixing(Index3M,H3414,TRUE,_xll.ohTrigger(RecalcTrigger,Trigger3M)),NA())</f>
        <v>2.7127852006066388E-2</v>
      </c>
      <c r="M3414" s="52">
        <f>IFERROR(_xll.qlIndexFixing(ONIndex3M,I3414,TRUE,_xll.ohTrigger(RecalcTrigger,Trigger3M)),NA())</f>
        <v>2.7035269809356777E-2</v>
      </c>
      <c r="N3414" s="52">
        <f>IFERROR(_xll.qlIndexFixing(Index6M,$H3414,TRUE,_xll.ohTrigger(RecalcTrigger,Trigger6M)),NA())</f>
        <v>2.8063887975625465E-2</v>
      </c>
      <c r="O3414" s="52">
        <f>IFERROR(_xll.qlIndexFixing(ONIndex6M,I3414,TRUE,_xll.ohTrigger(RecalcTrigger,Trigger6M)),NA())</f>
        <v>2.7865754417453203E-2</v>
      </c>
      <c r="P3414" s="52">
        <f>IFERROR(_xll.qlIndexFixing(Index1Y,$H3414,TRUE,_xll.ohTrigger(RecalcTrigger,Trigger1Y)),NA())</f>
        <v>2.9495982628661911E-2</v>
      </c>
      <c r="Q3414" s="52">
        <f>IFERROR(_xll.qlIndexFixing(ONIndex1Y,I3414,TRUE,_xll.ohTrigger(RecalcTrigger,Trigger1Y)),NA())</f>
        <v>2.9064368960645126E-2</v>
      </c>
    </row>
    <row r="3415" spans="2:17" x14ac:dyDescent="0.2">
      <c r="B3415" s="46" t="s">
        <v>51</v>
      </c>
      <c r="D3415" s="49">
        <f>_xll.qlCalendarAdvance(LocalCalendar,$D3414,B3415,"f",FALSE)</f>
        <v>63276</v>
      </c>
      <c r="E3415" s="49">
        <f>_xll.qlInterestRateIndexValueDate(IndexON,D3415)</f>
        <v>63276</v>
      </c>
      <c r="F3415" s="52">
        <f>IFERROR(_xll.qlIndexFixing(IndexON,D3415,TRUE,_xll.ohTrigger(RecalcTrigger,TriggerON)),NA())</f>
        <v>2.5437614180336965E-2</v>
      </c>
      <c r="H3415" s="49">
        <f>_xll.qlCalendarAdvance(IborCalendar,$H3414,B3415,"f",FALSE)</f>
        <v>63256</v>
      </c>
      <c r="I3415" s="49">
        <f>_xll.qlInterestRateIndexValueDate(Index1M,$H3415)</f>
        <v>63258</v>
      </c>
      <c r="J3415" s="52">
        <f>IFERROR(_xll.qlIndexFixing(Index1M,$H3415,TRUE,_xll.ohTrigger(RecalcTrigger,Trigger1M)),NA())</f>
        <v>2.5920607265226627E-2</v>
      </c>
      <c r="K3415" s="52">
        <f>IFERROR(_xll.qlIndexFixing(ONIndex1M,I3415,TRUE,_xll.ohTrigger(RecalcTrigger,Trigger1M)),NA())</f>
        <v>2.5894515620059622E-2</v>
      </c>
      <c r="L3415" s="52">
        <f>IFERROR(_xll.qlIndexFixing(Index3M,H3415,TRUE,_xll.ohTrigger(RecalcTrigger,Trigger3M)),NA())</f>
        <v>2.7127852006066388E-2</v>
      </c>
      <c r="M3415" s="52">
        <f>IFERROR(_xll.qlIndexFixing(ONIndex3M,I3415,TRUE,_xll.ohTrigger(RecalcTrigger,Trigger3M)),NA())</f>
        <v>2.7035269809356777E-2</v>
      </c>
      <c r="N3415" s="52">
        <f>IFERROR(_xll.qlIndexFixing(Index6M,$H3415,TRUE,_xll.ohTrigger(RecalcTrigger,Trigger6M)),NA())</f>
        <v>2.806278938056218E-2</v>
      </c>
      <c r="O3415" s="52">
        <f>IFERROR(_xll.qlIndexFixing(ONIndex6M,I3415,TRUE,_xll.ohTrigger(RecalcTrigger,Trigger6M)),NA())</f>
        <v>2.7865742535837512E-2</v>
      </c>
      <c r="P3415" s="52">
        <f>IFERROR(_xll.qlIndexFixing(Index1Y,$H3415,TRUE,_xll.ohTrigger(RecalcTrigger,Trigger1Y)),NA())</f>
        <v>2.9495995707021015E-2</v>
      </c>
      <c r="Q3415" s="52">
        <f>IFERROR(_xll.qlIndexFixing(ONIndex1Y,I3415,TRUE,_xll.ohTrigger(RecalcTrigger,Trigger1Y)),NA())</f>
        <v>2.9064385162325124E-2</v>
      </c>
    </row>
    <row r="3416" spans="2:17" x14ac:dyDescent="0.2">
      <c r="B3416" s="46" t="s">
        <v>51</v>
      </c>
      <c r="D3416" s="49">
        <f>_xll.qlCalendarAdvance(LocalCalendar,$D3415,B3416,"f",FALSE)</f>
        <v>63283</v>
      </c>
      <c r="E3416" s="49">
        <f>_xll.qlInterestRateIndexValueDate(IndexON,D3416)</f>
        <v>63283</v>
      </c>
      <c r="F3416" s="52">
        <f>IFERROR(_xll.qlIndexFixing(IndexON,D3416,TRUE,_xll.ohTrigger(RecalcTrigger,TriggerON)),NA())</f>
        <v>2.5437614180336965E-2</v>
      </c>
      <c r="H3416" s="49">
        <f>_xll.qlCalendarAdvance(IborCalendar,$H3415,B3416,"f",FALSE)</f>
        <v>63263</v>
      </c>
      <c r="I3416" s="49">
        <f>_xll.qlInterestRateIndexValueDate(Index1M,$H3416)</f>
        <v>63265</v>
      </c>
      <c r="J3416" s="52">
        <f>IFERROR(_xll.qlIndexFixing(Index1M,$H3416,TRUE,_xll.ohTrigger(RecalcTrigger,Trigger1M)),NA())</f>
        <v>2.5920607265226627E-2</v>
      </c>
      <c r="K3416" s="52">
        <f>IFERROR(_xll.qlIndexFixing(ONIndex1M,I3416,TRUE,_xll.ohTrigger(RecalcTrigger,Trigger1M)),NA())</f>
        <v>2.5894515620059622E-2</v>
      </c>
      <c r="L3416" s="52">
        <f>IFERROR(_xll.qlIndexFixing(Index3M,H3416,TRUE,_xll.ohTrigger(RecalcTrigger,Trigger3M)),NA())</f>
        <v>2.7127852006065538E-2</v>
      </c>
      <c r="M3416" s="52">
        <f>IFERROR(_xll.qlIndexFixing(ONIndex3M,I3416,TRUE,_xll.ohTrigger(RecalcTrigger,Trigger3M)),NA())</f>
        <v>2.7035269809303486E-2</v>
      </c>
      <c r="N3416" s="52">
        <f>IFERROR(_xll.qlIndexFixing(Index6M,$H3416,TRUE,_xll.ohTrigger(RecalcTrigger,Trigger6M)),NA())</f>
        <v>2.8062778732869723E-2</v>
      </c>
      <c r="O3416" s="52">
        <f>IFERROR(_xll.qlIndexFixing(ONIndex6M,I3416,TRUE,_xll.ohTrigger(RecalcTrigger,Trigger6M)),NA())</f>
        <v>2.7865730752916207E-2</v>
      </c>
      <c r="P3416" s="52">
        <f>IFERROR(_xll.qlIndexFixing(Index1Y,$H3416,TRUE,_xll.ohTrigger(RecalcTrigger,Trigger1Y)),NA())</f>
        <v>2.949600864666993E-2</v>
      </c>
      <c r="Q3416" s="52">
        <f>IFERROR(_xll.qlIndexFixing(ONIndex1Y,I3416,TRUE,_xll.ohTrigger(RecalcTrigger,Trigger1Y)),NA())</f>
        <v>2.9064401229286219E-2</v>
      </c>
    </row>
    <row r="3417" spans="2:17" x14ac:dyDescent="0.2">
      <c r="B3417" s="46" t="s">
        <v>51</v>
      </c>
      <c r="D3417" s="49">
        <f>_xll.qlCalendarAdvance(LocalCalendar,$D3416,B3417,"f",FALSE)</f>
        <v>63290</v>
      </c>
      <c r="E3417" s="49">
        <f>_xll.qlInterestRateIndexValueDate(IndexON,D3417)</f>
        <v>63290</v>
      </c>
      <c r="F3417" s="52">
        <f>IFERROR(_xll.qlIndexFixing(IndexON,D3417,TRUE,_xll.ohTrigger(RecalcTrigger,TriggerON)),NA())</f>
        <v>2.5437614180336965E-2</v>
      </c>
      <c r="H3417" s="49">
        <f>_xll.qlCalendarAdvance(IborCalendar,$H3416,B3417,"f",FALSE)</f>
        <v>63270</v>
      </c>
      <c r="I3417" s="49">
        <f>_xll.qlInterestRateIndexValueDate(Index1M,$H3417)</f>
        <v>63276</v>
      </c>
      <c r="J3417" s="52">
        <f>IFERROR(_xll.qlIndexFixing(Index1M,$H3417,TRUE,_xll.ohTrigger(RecalcTrigger,Trigger1M)),NA())</f>
        <v>2.5920607265226627E-2</v>
      </c>
      <c r="K3417" s="52">
        <f>IFERROR(_xll.qlIndexFixing(ONIndex1M,I3417,TRUE,_xll.ohTrigger(RecalcTrigger,Trigger1M)),NA())</f>
        <v>2.5892653271304411E-2</v>
      </c>
      <c r="L3417" s="52">
        <f>IFERROR(_xll.qlIndexFixing(Index3M,H3417,TRUE,_xll.ohTrigger(RecalcTrigger,Trigger3M)),NA())</f>
        <v>2.7125812694658545E-2</v>
      </c>
      <c r="M3417" s="52">
        <f>IFERROR(_xll.qlIndexFixing(ONIndex3M,I3417,TRUE,_xll.ohTrigger(RecalcTrigger,Trigger3M)),NA())</f>
        <v>2.7033239769513884E-2</v>
      </c>
      <c r="N3417" s="52">
        <f>IFERROR(_xll.qlIndexFixing(Index6M,$H3417,TRUE,_xll.ohTrigger(RecalcTrigger,Trigger6M)),NA())</f>
        <v>2.8061674390176313E-2</v>
      </c>
      <c r="O3417" s="52">
        <f>IFERROR(_xll.qlIndexFixing(ONIndex6M,I3417,TRUE,_xll.ohTrigger(RecalcTrigger,Trigger6M)),NA())</f>
        <v>2.7863557430221064E-2</v>
      </c>
      <c r="P3417" s="52">
        <f>IFERROR(_xll.qlIndexFixing(Index1Y,$H3417,TRUE,_xll.ohTrigger(RecalcTrigger,Trigger1Y)),NA())</f>
        <v>2.9493634348386057E-2</v>
      </c>
      <c r="Q3417" s="52">
        <f>IFERROR(_xll.qlIndexFixing(ONIndex1Y,I3417,TRUE,_xll.ohTrigger(RecalcTrigger,Trigger1Y)),NA())</f>
        <v>2.9062077763120087E-2</v>
      </c>
    </row>
    <row r="3418" spans="2:17" x14ac:dyDescent="0.2">
      <c r="B3418" s="46" t="s">
        <v>51</v>
      </c>
      <c r="D3418" s="49">
        <f>_xll.qlCalendarAdvance(LocalCalendar,$D3417,B3418,"f",FALSE)</f>
        <v>63297</v>
      </c>
      <c r="E3418" s="49">
        <f>_xll.qlInterestRateIndexValueDate(IndexON,D3418)</f>
        <v>63297</v>
      </c>
      <c r="F3418" s="52">
        <f>IFERROR(_xll.qlIndexFixing(IndexON,D3418,TRUE,_xll.ohTrigger(RecalcTrigger,TriggerON)),NA())</f>
        <v>2.5437614180336965E-2</v>
      </c>
      <c r="H3418" s="49">
        <f>_xll.qlCalendarAdvance(IborCalendar,$H3417,B3418,"f",FALSE)</f>
        <v>63277</v>
      </c>
      <c r="I3418" s="49">
        <f>_xll.qlInterestRateIndexValueDate(Index1M,$H3418)</f>
        <v>63279</v>
      </c>
      <c r="J3418" s="52">
        <f>IFERROR(_xll.qlIndexFixing(Index1M,$H3418,TRUE,_xll.ohTrigger(RecalcTrigger,Trigger1M)),NA())</f>
        <v>2.5917810055822801E-2</v>
      </c>
      <c r="K3418" s="52">
        <f>IFERROR(_xll.qlIndexFixing(ONIndex1M,I3418,TRUE,_xll.ohTrigger(RecalcTrigger,Trigger1M)),NA())</f>
        <v>2.5894515620086267E-2</v>
      </c>
      <c r="L3418" s="52">
        <f>IFERROR(_xll.qlIndexFixing(Index3M,H3418,TRUE,_xll.ohTrigger(RecalcTrigger,Trigger3M)),NA())</f>
        <v>2.7124793115561121E-2</v>
      </c>
      <c r="M3418" s="52">
        <f>IFERROR(_xll.qlIndexFixing(ONIndex3M,I3418,TRUE,_xll.ohTrigger(RecalcTrigger,Trigger3M)),NA())</f>
        <v>2.7035269809356777E-2</v>
      </c>
      <c r="N3418" s="52">
        <f>IFERROR(_xll.qlIndexFixing(Index6M,$H3418,TRUE,_xll.ohTrigger(RecalcTrigger,Trigger6M)),NA())</f>
        <v>2.8059494461231238E-2</v>
      </c>
      <c r="O3418" s="52">
        <f>IFERROR(_xll.qlIndexFixing(ONIndex6M,I3418,TRUE,_xll.ohTrigger(RecalcTrigger,Trigger6M)),NA())</f>
        <v>2.7865707483503144E-2</v>
      </c>
      <c r="P3418" s="52">
        <f>IFERROR(_xll.qlIndexFixing(Index1Y,$H3418,TRUE,_xll.ohTrigger(RecalcTrigger,Trigger1Y)),NA())</f>
        <v>2.9492442689206148E-2</v>
      </c>
      <c r="Q3418" s="52">
        <f>IFERROR(_xll.qlIndexFixing(ONIndex1Y,I3418,TRUE,_xll.ohTrigger(RecalcTrigger,Trigger1Y)),NA())</f>
        <v>2.9064432959211572E-2</v>
      </c>
    </row>
    <row r="3419" spans="2:17" x14ac:dyDescent="0.2">
      <c r="B3419" s="46" t="s">
        <v>51</v>
      </c>
      <c r="D3419" s="49">
        <f>_xll.qlCalendarAdvance(LocalCalendar,$D3418,B3419,"f",FALSE)</f>
        <v>63304</v>
      </c>
      <c r="E3419" s="49">
        <f>_xll.qlInterestRateIndexValueDate(IndexON,D3419)</f>
        <v>63304</v>
      </c>
      <c r="F3419" s="52">
        <f>IFERROR(_xll.qlIndexFixing(IndexON,D3419,TRUE,_xll.ohTrigger(RecalcTrigger,TriggerON)),NA())</f>
        <v>2.5437614180416901E-2</v>
      </c>
      <c r="H3419" s="49">
        <f>_xll.qlCalendarAdvance(IborCalendar,$H3418,B3419,"f",FALSE)</f>
        <v>63284</v>
      </c>
      <c r="I3419" s="49">
        <f>_xll.qlInterestRateIndexValueDate(Index1M,$H3419)</f>
        <v>63286</v>
      </c>
      <c r="J3419" s="52">
        <f>IFERROR(_xll.qlIndexFixing(Index1M,$H3419,TRUE,_xll.ohTrigger(RecalcTrigger,Trigger1M)),NA())</f>
        <v>2.5920607265226627E-2</v>
      </c>
      <c r="K3419" s="52">
        <f>IFERROR(_xll.qlIndexFixing(ONIndex1M,I3419,TRUE,_xll.ohTrigger(RecalcTrigger,Trigger1M)),NA())</f>
        <v>2.5894515620086267E-2</v>
      </c>
      <c r="L3419" s="52">
        <f>IFERROR(_xll.qlIndexFixing(Index3M,H3419,TRUE,_xll.ohTrigger(RecalcTrigger,Trigger3M)),NA())</f>
        <v>2.7124793115560243E-2</v>
      </c>
      <c r="M3419" s="52">
        <f>IFERROR(_xll.qlIndexFixing(ONIndex3M,I3419,TRUE,_xll.ohTrigger(RecalcTrigger,Trigger3M)),NA())</f>
        <v>2.7035269809330131E-2</v>
      </c>
      <c r="N3419" s="52">
        <f>IFERROR(_xll.qlIndexFixing(Index6M,$H3419,TRUE,_xll.ohTrigger(RecalcTrigger,Trigger6M)),NA())</f>
        <v>2.8063835269763852E-2</v>
      </c>
      <c r="O3419" s="52">
        <f>IFERROR(_xll.qlIndexFixing(ONIndex6M,I3419,TRUE,_xll.ohTrigger(RecalcTrigger,Trigger6M)),NA())</f>
        <v>2.7865695996958095E-2</v>
      </c>
      <c r="P3419" s="52">
        <f>IFERROR(_xll.qlIndexFixing(Index1Y,$H3419,TRUE,_xll.ohTrigger(RecalcTrigger,Trigger1Y)),NA())</f>
        <v>2.9496046633359911E-2</v>
      </c>
      <c r="Q3419" s="52">
        <f>IFERROR(_xll.qlIndexFixing(ONIndex1Y,I3419,TRUE,_xll.ohTrigger(RecalcTrigger,Trigger1Y)),NA())</f>
        <v>2.9064448622095895E-2</v>
      </c>
    </row>
    <row r="3420" spans="2:17" x14ac:dyDescent="0.2">
      <c r="B3420" s="46" t="s">
        <v>51</v>
      </c>
      <c r="D3420" s="49">
        <f>_xll.qlCalendarAdvance(LocalCalendar,$D3419,B3420,"f",FALSE)</f>
        <v>63311</v>
      </c>
      <c r="E3420" s="49">
        <f>_xll.qlInterestRateIndexValueDate(IndexON,D3420)</f>
        <v>63311</v>
      </c>
      <c r="F3420" s="52">
        <f>IFERROR(_xll.qlIndexFixing(IndexON,D3420,TRUE,_xll.ohTrigger(RecalcTrigger,TriggerON)),NA())</f>
        <v>2.5437614180416901E-2</v>
      </c>
      <c r="H3420" s="49">
        <f>_xll.qlCalendarAdvance(IborCalendar,$H3419,B3420,"f",FALSE)</f>
        <v>63291</v>
      </c>
      <c r="I3420" s="49">
        <f>_xll.qlInterestRateIndexValueDate(Index1M,$H3420)</f>
        <v>63293</v>
      </c>
      <c r="J3420" s="52">
        <f>IFERROR(_xll.qlIndexFixing(Index1M,$H3420,TRUE,_xll.ohTrigger(RecalcTrigger,Trigger1M)),NA())</f>
        <v>2.5920607265226627E-2</v>
      </c>
      <c r="K3420" s="52">
        <f>IFERROR(_xll.qlIndexFixing(ONIndex1M,I3420,TRUE,_xll.ohTrigger(RecalcTrigger,Trigger1M)),NA())</f>
        <v>2.5894515620059622E-2</v>
      </c>
      <c r="L3420" s="52">
        <f>IFERROR(_xll.qlIndexFixing(Index3M,H3420,TRUE,_xll.ohTrigger(RecalcTrigger,Trigger3M)),NA())</f>
        <v>2.7124793115560243E-2</v>
      </c>
      <c r="M3420" s="52">
        <f>IFERROR(_xll.qlIndexFixing(ONIndex3M,I3420,TRUE,_xll.ohTrigger(RecalcTrigger,Trigger3M)),NA())</f>
        <v>2.7035269809330131E-2</v>
      </c>
      <c r="N3420" s="52">
        <f>IFERROR(_xll.qlIndexFixing(Index6M,$H3420,TRUE,_xll.ohTrigger(RecalcTrigger,Trigger6M)),NA())</f>
        <v>2.8062737143899619E-2</v>
      </c>
      <c r="O3420" s="52">
        <f>IFERROR(_xll.qlIndexFixing(ONIndex6M,I3420,TRUE,_xll.ohTrigger(RecalcTrigger,Trigger6M)),NA())</f>
        <v>2.7865684609187369E-2</v>
      </c>
      <c r="P3420" s="52">
        <f>IFERROR(_xll.qlIndexFixing(Index1Y,$H3420,TRUE,_xll.ohTrigger(RecalcTrigger,Trigger1Y)),NA())</f>
        <v>2.9497256268038528E-2</v>
      </c>
      <c r="Q3420" s="52">
        <f>IFERROR(_xll.qlIndexFixing(ONIndex1Y,I3420,TRUE,_xll.ohTrigger(RecalcTrigger,Trigger1Y)),NA())</f>
        <v>2.9064464150314606E-2</v>
      </c>
    </row>
    <row r="3421" spans="2:17" x14ac:dyDescent="0.2">
      <c r="B3421" s="46" t="s">
        <v>51</v>
      </c>
      <c r="D3421" s="49">
        <f>_xll.qlCalendarAdvance(LocalCalendar,$D3420,B3421,"f",FALSE)</f>
        <v>63318</v>
      </c>
      <c r="E3421" s="49">
        <f>_xll.qlInterestRateIndexValueDate(IndexON,D3421)</f>
        <v>63318</v>
      </c>
      <c r="F3421" s="52">
        <f>IFERROR(_xll.qlIndexFixing(IndexON,D3421,TRUE,_xll.ohTrigger(RecalcTrigger,TriggerON)),NA())</f>
        <v>2.5437614180336965E-2</v>
      </c>
      <c r="H3421" s="49">
        <f>_xll.qlCalendarAdvance(IborCalendar,$H3420,B3421,"f",FALSE)</f>
        <v>63298</v>
      </c>
      <c r="I3421" s="49">
        <f>_xll.qlInterestRateIndexValueDate(Index1M,$H3421)</f>
        <v>63300</v>
      </c>
      <c r="J3421" s="52">
        <f>IFERROR(_xll.qlIndexFixing(Index1M,$H3421,TRUE,_xll.ohTrigger(RecalcTrigger,Trigger1M)),NA())</f>
        <v>2.5920607265226627E-2</v>
      </c>
      <c r="K3421" s="52">
        <f>IFERROR(_xll.qlIndexFixing(ONIndex1M,I3421,TRUE,_xll.ohTrigger(RecalcTrigger,Trigger1M)),NA())</f>
        <v>2.5894515620059622E-2</v>
      </c>
      <c r="L3421" s="52">
        <f>IFERROR(_xll.qlIndexFixing(Index3M,H3421,TRUE,_xll.ohTrigger(RecalcTrigger,Trigger3M)),NA())</f>
        <v>2.7124793115561121E-2</v>
      </c>
      <c r="M3421" s="52">
        <f>IFERROR(_xll.qlIndexFixing(ONIndex3M,I3421,TRUE,_xll.ohTrigger(RecalcTrigger,Trigger3M)),NA())</f>
        <v>2.7035269809330131E-2</v>
      </c>
      <c r="N3421" s="52">
        <f>IFERROR(_xll.qlIndexFixing(Index6M,$H3421,TRUE,_xll.ohTrigger(RecalcTrigger,Trigger6M)),NA())</f>
        <v>2.8062726997106806E-2</v>
      </c>
      <c r="O3421" s="52">
        <f>IFERROR(_xll.qlIndexFixing(ONIndex6M,I3421,TRUE,_xll.ohTrigger(RecalcTrigger,Trigger6M)),NA())</f>
        <v>2.7865673320164319E-2</v>
      </c>
      <c r="P3421" s="52">
        <f>IFERROR(_xll.qlIndexFixing(Index1Y,$H3421,TRUE,_xll.ohTrigger(RecalcTrigger,Trigger1Y)),NA())</f>
        <v>2.9496071264270625E-2</v>
      </c>
      <c r="Q3421" s="52">
        <f>IFERROR(_xll.qlIndexFixing(ONIndex1Y,I3421,TRUE,_xll.ohTrigger(RecalcTrigger,Trigger1Y)),NA())</f>
        <v>2.906447954384106E-2</v>
      </c>
    </row>
    <row r="3422" spans="2:17" x14ac:dyDescent="0.2">
      <c r="B3422" s="46" t="s">
        <v>51</v>
      </c>
      <c r="D3422" s="49">
        <f>_xll.qlCalendarAdvance(LocalCalendar,$D3421,B3422,"f",FALSE)</f>
        <v>63325</v>
      </c>
      <c r="E3422" s="49">
        <f>_xll.qlInterestRateIndexValueDate(IndexON,D3422)</f>
        <v>63325</v>
      </c>
      <c r="F3422" s="52">
        <f>IFERROR(_xll.qlIndexFixing(IndexON,D3422,TRUE,_xll.ohTrigger(RecalcTrigger,TriggerON)),NA())</f>
        <v>2.5437614180257029E-2</v>
      </c>
      <c r="H3422" s="49">
        <f>_xll.qlCalendarAdvance(IborCalendar,$H3421,B3422,"f",FALSE)</f>
        <v>63305</v>
      </c>
      <c r="I3422" s="49">
        <f>_xll.qlInterestRateIndexValueDate(Index1M,$H3422)</f>
        <v>63307</v>
      </c>
      <c r="J3422" s="52">
        <f>IFERROR(_xll.qlIndexFixing(Index1M,$H3422,TRUE,_xll.ohTrigger(RecalcTrigger,Trigger1M)),NA())</f>
        <v>2.5922472295080663E-2</v>
      </c>
      <c r="K3422" s="52">
        <f>IFERROR(_xll.qlIndexFixing(ONIndex1M,I3422,TRUE,_xll.ohTrigger(RecalcTrigger,Trigger1M)),NA())</f>
        <v>2.5895446861463611E-2</v>
      </c>
      <c r="L3422" s="52">
        <f>IFERROR(_xll.qlIndexFixing(Index3M,H3422,TRUE,_xll.ohTrigger(RecalcTrigger,Trigger3M)),NA())</f>
        <v>2.7127852006066388E-2</v>
      </c>
      <c r="M3422" s="52">
        <f>IFERROR(_xll.qlIndexFixing(ONIndex3M,I3422,TRUE,_xll.ohTrigger(RecalcTrigger,Trigger3M)),NA())</f>
        <v>2.7036284905497254E-2</v>
      </c>
      <c r="N3422" s="52">
        <f>IFERROR(_xll.qlIndexFixing(Index6M,$H3422,TRUE,_xll.ohTrigger(RecalcTrigger,Trigger6M)),NA())</f>
        <v>2.8063804848498346E-2</v>
      </c>
      <c r="O3422" s="52">
        <f>IFERROR(_xll.qlIndexFixing(ONIndex6M,I3422,TRUE,_xll.ohTrigger(RecalcTrigger,Trigger6M)),NA())</f>
        <v>2.7866739744792923E-2</v>
      </c>
      <c r="P3422" s="52">
        <f>IFERROR(_xll.qlIndexFixing(Index1Y,$H3422,TRUE,_xll.ohTrigger(RecalcTrigger,Trigger1Y)),NA())</f>
        <v>2.9496083371661683E-2</v>
      </c>
      <c r="Q3422" s="52">
        <f>IFERROR(_xll.qlIndexFixing(ONIndex1Y,I3422,TRUE,_xll.ohTrigger(RecalcTrigger,Trigger1Y)),NA())</f>
        <v>2.9065669080323708E-2</v>
      </c>
    </row>
    <row r="3423" spans="2:17" x14ac:dyDescent="0.2">
      <c r="B3423" s="46" t="s">
        <v>51</v>
      </c>
      <c r="D3423" s="49">
        <f>_xll.qlCalendarAdvance(LocalCalendar,$D3422,B3423,"f",FALSE)</f>
        <v>63332</v>
      </c>
      <c r="E3423" s="49">
        <f>_xll.qlInterestRateIndexValueDate(IndexON,D3423)</f>
        <v>63332</v>
      </c>
      <c r="F3423" s="52">
        <f>IFERROR(_xll.qlIndexFixing(IndexON,D3423,TRUE,_xll.ohTrigger(RecalcTrigger,TriggerON)),NA())</f>
        <v>2.5437614180416901E-2</v>
      </c>
      <c r="H3423" s="49">
        <f>_xll.qlCalendarAdvance(IborCalendar,$H3422,B3423,"f",FALSE)</f>
        <v>63312</v>
      </c>
      <c r="I3423" s="49">
        <f>_xll.qlInterestRateIndexValueDate(Index1M,$H3423)</f>
        <v>63314</v>
      </c>
      <c r="J3423" s="52">
        <f>IFERROR(_xll.qlIndexFixing(Index1M,$H3423,TRUE,_xll.ohTrigger(RecalcTrigger,Trigger1M)),NA())</f>
        <v>2.5920607265226627E-2</v>
      </c>
      <c r="K3423" s="52">
        <f>IFERROR(_xll.qlIndexFixing(ONIndex1M,I3423,TRUE,_xll.ohTrigger(RecalcTrigger,Trigger1M)),NA())</f>
        <v>2.5894515620059622E-2</v>
      </c>
      <c r="L3423" s="52">
        <f>IFERROR(_xll.qlIndexFixing(Index3M,H3423,TRUE,_xll.ohTrigger(RecalcTrigger,Trigger3M)),NA())</f>
        <v>2.7127852006065538E-2</v>
      </c>
      <c r="M3423" s="52">
        <f>IFERROR(_xll.qlIndexFixing(ONIndex3M,I3423,TRUE,_xll.ohTrigger(RecalcTrigger,Trigger3M)),NA())</f>
        <v>2.7035269809303486E-2</v>
      </c>
      <c r="N3423" s="52">
        <f>IFERROR(_xll.qlIndexFixing(Index6M,$H3423,TRUE,_xll.ohTrigger(RecalcTrigger,Trigger6M)),NA())</f>
        <v>2.806270700406218E-2</v>
      </c>
      <c r="O3423" s="52">
        <f>IFERROR(_xll.qlIndexFixing(ONIndex6M,I3423,TRUE,_xll.ohTrigger(RecalcTrigger,Trigger6M)),NA())</f>
        <v>2.7865651038521122E-2</v>
      </c>
      <c r="P3423" s="52">
        <f>IFERROR(_xll.qlIndexFixing(Index1Y,$H3423,TRUE,_xll.ohTrigger(RecalcTrigger,Trigger1Y)),NA())</f>
        <v>2.9497292563417619E-2</v>
      </c>
      <c r="Q3423" s="52">
        <f>IFERROR(_xll.qlIndexFixing(ONIndex1Y,I3423,TRUE,_xll.ohTrigger(RecalcTrigger,Trigger1Y)),NA())</f>
        <v>2.9064509926763904E-2</v>
      </c>
    </row>
    <row r="3424" spans="2:17" x14ac:dyDescent="0.2">
      <c r="B3424" s="46" t="s">
        <v>51</v>
      </c>
      <c r="D3424" s="49">
        <f>_xll.qlCalendarAdvance(LocalCalendar,$D3423,B3424,"f",FALSE)</f>
        <v>63339</v>
      </c>
      <c r="E3424" s="49">
        <f>_xll.qlInterestRateIndexValueDate(IndexON,D3424)</f>
        <v>63339</v>
      </c>
      <c r="F3424" s="52">
        <f>IFERROR(_xll.qlIndexFixing(IndexON,D3424,TRUE,_xll.ohTrigger(RecalcTrigger,TriggerON)),NA())</f>
        <v>2.5437614180416901E-2</v>
      </c>
      <c r="H3424" s="49">
        <f>_xll.qlCalendarAdvance(IborCalendar,$H3423,B3424,"f",FALSE)</f>
        <v>63319</v>
      </c>
      <c r="I3424" s="49">
        <f>_xll.qlInterestRateIndexValueDate(Index1M,$H3424)</f>
        <v>63321</v>
      </c>
      <c r="J3424" s="52">
        <f>IFERROR(_xll.qlIndexFixing(Index1M,$H3424,TRUE,_xll.ohTrigger(RecalcTrigger,Trigger1M)),NA())</f>
        <v>2.5920607265226627E-2</v>
      </c>
      <c r="K3424" s="52">
        <f>IFERROR(_xll.qlIndexFixing(ONIndex1M,I3424,TRUE,_xll.ohTrigger(RecalcTrigger,Trigger1M)),NA())</f>
        <v>2.5894515620086267E-2</v>
      </c>
      <c r="L3424" s="52">
        <f>IFERROR(_xll.qlIndexFixing(Index3M,H3424,TRUE,_xll.ohTrigger(RecalcTrigger,Trigger3M)),NA())</f>
        <v>2.7127852006064688E-2</v>
      </c>
      <c r="M3424" s="52">
        <f>IFERROR(_xll.qlIndexFixing(ONIndex3M,I3424,TRUE,_xll.ohTrigger(RecalcTrigger,Trigger3M)),NA())</f>
        <v>2.7035269809330131E-2</v>
      </c>
      <c r="N3424" s="52">
        <f>IFERROR(_xll.qlIndexFixing(Index6M,$H3424,TRUE,_xll.ohTrigger(RecalcTrigger,Trigger6M)),NA())</f>
        <v>2.8062697157809072E-2</v>
      </c>
      <c r="O3424" s="52">
        <f>IFERROR(_xll.qlIndexFixing(ONIndex6M,I3424,TRUE,_xll.ohTrigger(RecalcTrigger,Trigger6M)),NA())</f>
        <v>2.7865640045874329E-2</v>
      </c>
      <c r="P3424" s="52">
        <f>IFERROR(_xll.qlIndexFixing(Index1Y,$H3424,TRUE,_xll.ohTrigger(RecalcTrigger,Trigger1Y)),NA())</f>
        <v>2.9496107170314107E-2</v>
      </c>
      <c r="Q3424" s="52">
        <f>IFERROR(_xll.qlIndexFixing(ONIndex1Y,I3424,TRUE,_xll.ohTrigger(RecalcTrigger,Trigger1Y)),NA())</f>
        <v>2.9064524916240231E-2</v>
      </c>
    </row>
    <row r="3425" spans="2:17" x14ac:dyDescent="0.2">
      <c r="B3425" s="46" t="s">
        <v>51</v>
      </c>
      <c r="D3425" s="49">
        <f>_xll.qlCalendarAdvance(LocalCalendar,$D3424,B3425,"f",FALSE)</f>
        <v>63346</v>
      </c>
      <c r="E3425" s="49">
        <f>_xll.qlInterestRateIndexValueDate(IndexON,D3425)</f>
        <v>63346</v>
      </c>
      <c r="F3425" s="52">
        <f>IFERROR(_xll.qlIndexFixing(IndexON,D3425,TRUE,_xll.ohTrigger(RecalcTrigger,TriggerON)),NA())</f>
        <v>2.5437614180336965E-2</v>
      </c>
      <c r="H3425" s="49">
        <f>_xll.qlCalendarAdvance(IborCalendar,$H3424,B3425,"f",FALSE)</f>
        <v>63326</v>
      </c>
      <c r="I3425" s="49">
        <f>_xll.qlInterestRateIndexValueDate(Index1M,$H3425)</f>
        <v>63328</v>
      </c>
      <c r="J3425" s="52">
        <f>IFERROR(_xll.qlIndexFixing(Index1M,$H3425,TRUE,_xll.ohTrigger(RecalcTrigger,Trigger1M)),NA())</f>
        <v>2.5920607265226627E-2</v>
      </c>
      <c r="K3425" s="52">
        <f>IFERROR(_xll.qlIndexFixing(ONIndex1M,I3425,TRUE,_xll.ohTrigger(RecalcTrigger,Trigger1M)),NA())</f>
        <v>2.5894515620086267E-2</v>
      </c>
      <c r="L3425" s="52">
        <f>IFERROR(_xll.qlIndexFixing(Index3M,H3425,TRUE,_xll.ohTrigger(RecalcTrigger,Trigger3M)),NA())</f>
        <v>2.7127852006066388E-2</v>
      </c>
      <c r="M3425" s="52">
        <f>IFERROR(_xll.qlIndexFixing(ONIndex3M,I3425,TRUE,_xll.ohTrigger(RecalcTrigger,Trigger3M)),NA())</f>
        <v>2.7035269809330131E-2</v>
      </c>
      <c r="N3425" s="52">
        <f>IFERROR(_xll.qlIndexFixing(Index6M,$H3425,TRUE,_xll.ohTrigger(RecalcTrigger,Trigger6M)),NA())</f>
        <v>2.8062687411736582E-2</v>
      </c>
      <c r="O3425" s="52">
        <f>IFERROR(_xll.qlIndexFixing(ONIndex6M,I3425,TRUE,_xll.ohTrigger(RecalcTrigger,Trigger6M)),NA())</f>
        <v>2.7865629152001858E-2</v>
      </c>
      <c r="P3425" s="52">
        <f>IFERROR(_xll.qlIndexFixing(Index1Y,$H3425,TRUE,_xll.ohTrigger(RecalcTrigger,Trigger1Y)),NA())</f>
        <v>2.9496118861576125E-2</v>
      </c>
      <c r="Q3425" s="52">
        <f>IFERROR(_xll.qlIndexFixing(ONIndex1Y,I3425,TRUE,_xll.ohTrigger(RecalcTrigger,Trigger1Y)),NA())</f>
        <v>2.9064539770997655E-2</v>
      </c>
    </row>
    <row r="3426" spans="2:17" x14ac:dyDescent="0.2">
      <c r="B3426" s="46" t="s">
        <v>51</v>
      </c>
      <c r="D3426" s="49">
        <f>_xll.qlCalendarAdvance(LocalCalendar,$D3425,B3426,"f",FALSE)</f>
        <v>63353</v>
      </c>
      <c r="E3426" s="49">
        <f>_xll.qlInterestRateIndexValueDate(IndexON,D3426)</f>
        <v>63353</v>
      </c>
      <c r="F3426" s="52">
        <f>IFERROR(_xll.qlIndexFixing(IndexON,D3426,TRUE,_xll.ohTrigger(RecalcTrigger,TriggerON)),NA())</f>
        <v>2.5437614180336965E-2</v>
      </c>
      <c r="H3426" s="49">
        <f>_xll.qlCalendarAdvance(IborCalendar,$H3425,B3426,"f",FALSE)</f>
        <v>63333</v>
      </c>
      <c r="I3426" s="49">
        <f>_xll.qlInterestRateIndexValueDate(Index1M,$H3426)</f>
        <v>63335</v>
      </c>
      <c r="J3426" s="52">
        <f>IFERROR(_xll.qlIndexFixing(Index1M,$H3426,TRUE,_xll.ohTrigger(RecalcTrigger,Trigger1M)),NA())</f>
        <v>2.5920607265226627E-2</v>
      </c>
      <c r="K3426" s="52">
        <f>IFERROR(_xll.qlIndexFixing(ONIndex1M,I3426,TRUE,_xll.ohTrigger(RecalcTrigger,Trigger1M)),NA())</f>
        <v>2.5895446861443627E-2</v>
      </c>
      <c r="L3426" s="52">
        <f>IFERROR(_xll.qlIndexFixing(Index3M,H3426,TRUE,_xll.ohTrigger(RecalcTrigger,Trigger3M)),NA())</f>
        <v>2.7128871738383215E-2</v>
      </c>
      <c r="M3426" s="52">
        <f>IFERROR(_xll.qlIndexFixing(ONIndex3M,I3426,TRUE,_xll.ohTrigger(RecalcTrigger,Trigger3M)),NA())</f>
        <v>2.7036284905497254E-2</v>
      </c>
      <c r="N3426" s="52">
        <f>IFERROR(_xll.qlIndexFixing(Index6M,$H3426,TRUE,_xll.ohTrigger(RecalcTrigger,Trigger6M)),NA())</f>
        <v>2.8062677765843418E-2</v>
      </c>
      <c r="O3426" s="52">
        <f>IFERROR(_xll.qlIndexFixing(ONIndex6M,I3426,TRUE,_xll.ohTrigger(RecalcTrigger,Trigger6M)),NA())</f>
        <v>2.7866695996567881E-2</v>
      </c>
      <c r="P3426" s="52">
        <f>IFERROR(_xll.qlIndexFixing(Index1Y,$H3426,TRUE,_xll.ohTrigger(RecalcTrigger,Trigger1Y)),NA())</f>
        <v>2.9497327610308443E-2</v>
      </c>
      <c r="Q3426" s="52">
        <f>IFERROR(_xll.qlIndexFixing(ONIndex1Y,I3426,TRUE,_xll.ohTrigger(RecalcTrigger,Trigger1Y)),NA())</f>
        <v>2.9065728735044871E-2</v>
      </c>
    </row>
    <row r="3427" spans="2:17" x14ac:dyDescent="0.2">
      <c r="B3427" s="46" t="s">
        <v>51</v>
      </c>
      <c r="D3427" s="49">
        <f>_xll.qlCalendarAdvance(LocalCalendar,$D3426,B3427,"f",FALSE)</f>
        <v>63360</v>
      </c>
      <c r="E3427" s="49">
        <f>_xll.qlInterestRateIndexValueDate(IndexON,D3427)</f>
        <v>63360</v>
      </c>
      <c r="F3427" s="52">
        <f>IFERROR(_xll.qlIndexFixing(IndexON,D3427,TRUE,_xll.ohTrigger(RecalcTrigger,TriggerON)),NA())</f>
        <v>2.5437614180416901E-2</v>
      </c>
      <c r="H3427" s="49">
        <f>_xll.qlCalendarAdvance(IborCalendar,$H3426,B3427,"f",FALSE)</f>
        <v>63340</v>
      </c>
      <c r="I3427" s="49">
        <f>_xll.qlInterestRateIndexValueDate(Index1M,$H3427)</f>
        <v>63342</v>
      </c>
      <c r="J3427" s="52">
        <f>IFERROR(_xll.qlIndexFixing(Index1M,$H3427,TRUE,_xll.ohTrigger(RecalcTrigger,Trigger1M)),NA())</f>
        <v>2.5920607265224049E-2</v>
      </c>
      <c r="K3427" s="52">
        <f>IFERROR(_xll.qlIndexFixing(ONIndex1M,I3427,TRUE,_xll.ohTrigger(RecalcTrigger,Trigger1M)),NA())</f>
        <v>2.5894515620059622E-2</v>
      </c>
      <c r="L3427" s="52">
        <f>IFERROR(_xll.qlIndexFixing(Index3M,H3427,TRUE,_xll.ohTrigger(RecalcTrigger,Trigger3M)),NA())</f>
        <v>2.7128871738382375E-2</v>
      </c>
      <c r="M3427" s="52">
        <f>IFERROR(_xll.qlIndexFixing(ONIndex3M,I3427,TRUE,_xll.ohTrigger(RecalcTrigger,Trigger3M)),NA())</f>
        <v>2.7035269809356777E-2</v>
      </c>
      <c r="N3427" s="52">
        <f>IFERROR(_xll.qlIndexFixing(Index6M,$H3427,TRUE,_xll.ohTrigger(RecalcTrigger,Trigger6M)),NA())</f>
        <v>2.8062668220130441E-2</v>
      </c>
      <c r="O3427" s="52">
        <f>IFERROR(_xll.qlIndexFixing(ONIndex6M,I3427,TRUE,_xll.ohTrigger(RecalcTrigger,Trigger6M)),NA())</f>
        <v>2.7865607660606528E-2</v>
      </c>
      <c r="P3427" s="52">
        <f>IFERROR(_xll.qlIndexFixing(Index1Y,$H3427,TRUE,_xll.ohTrigger(RecalcTrigger,Trigger1Y)),NA())</f>
        <v>2.9496141827970251E-2</v>
      </c>
      <c r="Q3427" s="52">
        <f>IFERROR(_xll.qlIndexFixing(ONIndex1Y,I3427,TRUE,_xll.ohTrigger(RecalcTrigger,Trigger1Y)),NA())</f>
        <v>2.906456907638244E-2</v>
      </c>
    </row>
    <row r="3428" spans="2:17" x14ac:dyDescent="0.2">
      <c r="B3428" s="46" t="s">
        <v>51</v>
      </c>
      <c r="D3428" s="49">
        <f>_xll.qlCalendarAdvance(LocalCalendar,$D3427,B3428,"f",FALSE)</f>
        <v>63367</v>
      </c>
      <c r="E3428" s="49">
        <f>_xll.qlInterestRateIndexValueDate(IndexON,D3428)</f>
        <v>63367</v>
      </c>
      <c r="F3428" s="52">
        <f>IFERROR(_xll.qlIndexFixing(IndexON,D3428,TRUE,_xll.ohTrigger(RecalcTrigger,TriggerON)),NA())</f>
        <v>2.5437614180416901E-2</v>
      </c>
      <c r="H3428" s="49">
        <f>_xll.qlCalendarAdvance(IborCalendar,$H3427,B3428,"f",FALSE)</f>
        <v>63347</v>
      </c>
      <c r="I3428" s="49">
        <f>_xll.qlInterestRateIndexValueDate(Index1M,$H3428)</f>
        <v>63349</v>
      </c>
      <c r="J3428" s="52">
        <f>IFERROR(_xll.qlIndexFixing(Index1M,$H3428,TRUE,_xll.ohTrigger(RecalcTrigger,Trigger1M)),NA())</f>
        <v>2.5920607265226627E-2</v>
      </c>
      <c r="K3428" s="52">
        <f>IFERROR(_xll.qlIndexFixing(ONIndex1M,I3428,TRUE,_xll.ohTrigger(RecalcTrigger,Trigger1M)),NA())</f>
        <v>2.5894515620086267E-2</v>
      </c>
      <c r="L3428" s="52">
        <f>IFERROR(_xll.qlIndexFixing(Index3M,H3428,TRUE,_xll.ohTrigger(RecalcTrigger,Trigger3M)),NA())</f>
        <v>2.7127852006065538E-2</v>
      </c>
      <c r="M3428" s="52">
        <f>IFERROR(_xll.qlIndexFixing(ONIndex3M,I3428,TRUE,_xll.ohTrigger(RecalcTrigger,Trigger3M)),NA())</f>
        <v>2.7035269809330131E-2</v>
      </c>
      <c r="N3428" s="52">
        <f>IFERROR(_xll.qlIndexFixing(Index6M,$H3428,TRUE,_xll.ohTrigger(RecalcTrigger,Trigger6M)),NA())</f>
        <v>2.8062658774597651E-2</v>
      </c>
      <c r="O3428" s="52">
        <f>IFERROR(_xll.qlIndexFixing(ONIndex6M,I3428,TRUE,_xll.ohTrigger(RecalcTrigger,Trigger6M)),NA())</f>
        <v>2.7865597063083669E-2</v>
      </c>
      <c r="P3428" s="52">
        <f>IFERROR(_xll.qlIndexFixing(Index1Y,$H3428,TRUE,_xll.ohTrigger(RecalcTrigger,Trigger1Y)),NA())</f>
        <v>2.9496153103102361E-2</v>
      </c>
      <c r="Q3428" s="52">
        <f>IFERROR(_xll.qlIndexFixing(ONIndex1Y,I3428,TRUE,_xll.ohTrigger(RecalcTrigger,Trigger1Y)),NA())</f>
        <v>2.9064583527036447E-2</v>
      </c>
    </row>
    <row r="3429" spans="2:17" x14ac:dyDescent="0.2">
      <c r="B3429" s="46" t="s">
        <v>51</v>
      </c>
      <c r="D3429" s="49">
        <f>_xll.qlCalendarAdvance(LocalCalendar,$D3428,B3429,"f",FALSE)</f>
        <v>63375</v>
      </c>
      <c r="E3429" s="49">
        <f>_xll.qlInterestRateIndexValueDate(IndexON,D3429)</f>
        <v>63375</v>
      </c>
      <c r="F3429" s="52">
        <f>IFERROR(_xll.qlIndexFixing(IndexON,D3429,TRUE,_xll.ohTrigger(RecalcTrigger,TriggerON)),NA())</f>
        <v>2.5437614180416901E-2</v>
      </c>
      <c r="H3429" s="49">
        <f>_xll.qlCalendarAdvance(IborCalendar,$H3428,B3429,"f",FALSE)</f>
        <v>63354</v>
      </c>
      <c r="I3429" s="49">
        <f>_xll.qlInterestRateIndexValueDate(Index1M,$H3429)</f>
        <v>63356</v>
      </c>
      <c r="J3429" s="52">
        <f>IFERROR(_xll.qlIndexFixing(Index1M,$H3429,TRUE,_xll.ohTrigger(RecalcTrigger,Trigger1M)),NA())</f>
        <v>2.5920607265226627E-2</v>
      </c>
      <c r="K3429" s="52">
        <f>IFERROR(_xll.qlIndexFixing(ONIndex1M,I3429,TRUE,_xll.ohTrigger(RecalcTrigger,Trigger1M)),NA())</f>
        <v>2.5894515620086267E-2</v>
      </c>
      <c r="L3429" s="52">
        <f>IFERROR(_xll.qlIndexFixing(Index3M,H3429,TRUE,_xll.ohTrigger(RecalcTrigger,Trigger3M)),NA())</f>
        <v>2.7127852006065538E-2</v>
      </c>
      <c r="M3429" s="52">
        <f>IFERROR(_xll.qlIndexFixing(ONIndex3M,I3429,TRUE,_xll.ohTrigger(RecalcTrigger,Trigger3M)),NA())</f>
        <v>2.7035269809330131E-2</v>
      </c>
      <c r="N3429" s="52">
        <f>IFERROR(_xll.qlIndexFixing(Index6M,$H3429,TRUE,_xll.ohTrigger(RecalcTrigger,Trigger6M)),NA())</f>
        <v>2.8062649429244187E-2</v>
      </c>
      <c r="O3429" s="52">
        <f>IFERROR(_xll.qlIndexFixing(ONIndex6M,I3429,TRUE,_xll.ohTrigger(RecalcTrigger,Trigger6M)),NA())</f>
        <v>2.7865586564308487E-2</v>
      </c>
      <c r="P3429" s="52">
        <f>IFERROR(_xll.qlIndexFixing(Index1Y,$H3429,TRUE,_xll.ohTrigger(RecalcTrigger,Trigger1Y)),NA())</f>
        <v>2.949616423952537E-2</v>
      </c>
      <c r="Q3429" s="52">
        <f>IFERROR(_xll.qlIndexFixing(ONIndex1Y,I3429,TRUE,_xll.ohTrigger(RecalcTrigger,Trigger1Y)),NA())</f>
        <v>2.9064597843024842E-2</v>
      </c>
    </row>
    <row r="3430" spans="2:17" x14ac:dyDescent="0.2">
      <c r="B3430" s="46" t="s">
        <v>51</v>
      </c>
      <c r="D3430" s="49">
        <f>_xll.qlCalendarAdvance(LocalCalendar,$D3429,B3430,"f",FALSE)</f>
        <v>63382</v>
      </c>
      <c r="E3430" s="49">
        <f>_xll.qlInterestRateIndexValueDate(IndexON,D3430)</f>
        <v>63382</v>
      </c>
      <c r="F3430" s="52">
        <f>IFERROR(_xll.qlIndexFixing(IndexON,D3430,TRUE,_xll.ohTrigger(RecalcTrigger,TriggerON)),NA())</f>
        <v>2.5437614180336965E-2</v>
      </c>
      <c r="H3430" s="49">
        <f>_xll.qlCalendarAdvance(IborCalendar,$H3429,B3430,"f",FALSE)</f>
        <v>63361</v>
      </c>
      <c r="I3430" s="49">
        <f>_xll.qlInterestRateIndexValueDate(Index1M,$H3430)</f>
        <v>63363</v>
      </c>
      <c r="J3430" s="52">
        <f>IFERROR(_xll.qlIndexFixing(Index1M,$H3430,TRUE,_xll.ohTrigger(RecalcTrigger,Trigger1M)),NA())</f>
        <v>2.5920607265226627E-2</v>
      </c>
      <c r="K3430" s="52">
        <f>IFERROR(_xll.qlIndexFixing(ONIndex1M,I3430,TRUE,_xll.ohTrigger(RecalcTrigger,Trigger1M)),NA())</f>
        <v>2.5894515620086267E-2</v>
      </c>
      <c r="L3430" s="52">
        <f>IFERROR(_xll.qlIndexFixing(Index3M,H3430,TRUE,_xll.ohTrigger(RecalcTrigger,Trigger3M)),NA())</f>
        <v>2.7127852006066388E-2</v>
      </c>
      <c r="M3430" s="52">
        <f>IFERROR(_xll.qlIndexFixing(ONIndex3M,I3430,TRUE,_xll.ohTrigger(RecalcTrigger,Trigger3M)),NA())</f>
        <v>2.7035269809356777E-2</v>
      </c>
      <c r="N3430" s="52">
        <f>IFERROR(_xll.qlIndexFixing(Index6M,$H3430,TRUE,_xll.ohTrigger(RecalcTrigger,Trigger6M)),NA())</f>
        <v>2.8064816139517026E-2</v>
      </c>
      <c r="O3430" s="52">
        <f>IFERROR(_xll.qlIndexFixing(ONIndex6M,I3430,TRUE,_xll.ohTrigger(RecalcTrigger,Trigger6M)),NA())</f>
        <v>2.7865576164307626E-2</v>
      </c>
      <c r="P3430" s="52">
        <f>IFERROR(_xll.qlIndexFixing(Index1Y,$H3430,TRUE,_xll.ohTrigger(RecalcTrigger,Trigger1Y)),NA())</f>
        <v>2.9496175237238628E-2</v>
      </c>
      <c r="Q3430" s="52">
        <f>IFERROR(_xll.qlIndexFixing(ONIndex1Y,I3430,TRUE,_xll.ohTrigger(RecalcTrigger,Trigger1Y)),NA())</f>
        <v>2.9064612024320979E-2</v>
      </c>
    </row>
    <row r="3431" spans="2:17" x14ac:dyDescent="0.2">
      <c r="B3431" s="46" t="s">
        <v>51</v>
      </c>
      <c r="D3431" s="49">
        <f>_xll.qlCalendarAdvance(LocalCalendar,$D3430,B3431,"f",FALSE)</f>
        <v>63389</v>
      </c>
      <c r="E3431" s="49">
        <f>_xll.qlInterestRateIndexValueDate(IndexON,D3431)</f>
        <v>63389</v>
      </c>
      <c r="F3431" s="52">
        <f>IFERROR(_xll.qlIndexFixing(IndexON,D3431,TRUE,_xll.ohTrigger(RecalcTrigger,TriggerON)),NA())</f>
        <v>2.5437614180336965E-2</v>
      </c>
      <c r="H3431" s="49">
        <f>_xll.qlCalendarAdvance(IborCalendar,$H3430,B3431,"f",FALSE)</f>
        <v>63368</v>
      </c>
      <c r="I3431" s="49">
        <f>_xll.qlInterestRateIndexValueDate(Index1M,$H3431)</f>
        <v>63370</v>
      </c>
      <c r="J3431" s="52">
        <f>IFERROR(_xll.qlIndexFixing(Index1M,$H3431,TRUE,_xll.ohTrigger(RecalcTrigger,Trigger1M)),NA())</f>
        <v>2.5920607265226627E-2</v>
      </c>
      <c r="K3431" s="52">
        <f>IFERROR(_xll.qlIndexFixing(ONIndex1M,I3431,TRUE,_xll.ohTrigger(RecalcTrigger,Trigger1M)),NA())</f>
        <v>2.5894515620059622E-2</v>
      </c>
      <c r="L3431" s="52">
        <f>IFERROR(_xll.qlIndexFixing(Index3M,H3431,TRUE,_xll.ohTrigger(RecalcTrigger,Trigger3M)),NA())</f>
        <v>2.7124793115560243E-2</v>
      </c>
      <c r="M3431" s="52">
        <f>IFERROR(_xll.qlIndexFixing(ONIndex3M,I3431,TRUE,_xll.ohTrigger(RecalcTrigger,Trigger3M)),NA())</f>
        <v>2.7035269809356777E-2</v>
      </c>
      <c r="N3431" s="52">
        <f>IFERROR(_xll.qlIndexFixing(Index6M,$H3431,TRUE,_xll.ohTrigger(RecalcTrigger,Trigger6M)),NA())</f>
        <v>2.8059367512691644E-2</v>
      </c>
      <c r="O3431" s="52">
        <f>IFERROR(_xll.qlIndexFixing(ONIndex6M,I3431,TRUE,_xll.ohTrigger(RecalcTrigger,Trigger6M)),NA())</f>
        <v>2.7865565863134378E-2</v>
      </c>
      <c r="P3431" s="52">
        <f>IFERROR(_xll.qlIndexFixing(Index1Y,$H3431,TRUE,_xll.ohTrigger(RecalcTrigger,Trigger1Y)),NA())</f>
        <v>2.9492595025116405E-2</v>
      </c>
      <c r="Q3431" s="52">
        <f>IFERROR(_xll.qlIndexFixing(ONIndex1Y,I3431,TRUE,_xll.ohTrigger(RecalcTrigger,Trigger1Y)),NA())</f>
        <v>2.9064626070871569E-2</v>
      </c>
    </row>
    <row r="3432" spans="2:17" x14ac:dyDescent="0.2">
      <c r="B3432" s="46" t="s">
        <v>51</v>
      </c>
      <c r="D3432" s="49">
        <f>_xll.qlCalendarAdvance(LocalCalendar,$D3431,B3432,"f",FALSE)</f>
        <v>63396</v>
      </c>
      <c r="E3432" s="49">
        <f>_xll.qlInterestRateIndexValueDate(IndexON,D3432)</f>
        <v>63396</v>
      </c>
      <c r="F3432" s="52">
        <f>IFERROR(_xll.qlIndexFixing(IndexON,D3432,TRUE,_xll.ohTrigger(RecalcTrigger,TriggerON)),NA())</f>
        <v>2.5437614180416901E-2</v>
      </c>
      <c r="H3432" s="49">
        <f>_xll.qlCalendarAdvance(IborCalendar,$H3431,B3432,"f",FALSE)</f>
        <v>63375</v>
      </c>
      <c r="I3432" s="49">
        <f>_xll.qlInterestRateIndexValueDate(Index1M,$H3432)</f>
        <v>63377</v>
      </c>
      <c r="J3432" s="52">
        <f>IFERROR(_xll.qlIndexFixing(Index1M,$H3432,TRUE,_xll.ohTrigger(RecalcTrigger,Trigger1M)),NA())</f>
        <v>2.5920607265226627E-2</v>
      </c>
      <c r="K3432" s="52">
        <f>IFERROR(_xll.qlIndexFixing(ONIndex1M,I3432,TRUE,_xll.ohTrigger(RecalcTrigger,Trigger1M)),NA())</f>
        <v>2.5894515620086267E-2</v>
      </c>
      <c r="L3432" s="52">
        <f>IFERROR(_xll.qlIndexFixing(Index3M,H3432,TRUE,_xll.ohTrigger(RecalcTrigger,Trigger3M)),NA())</f>
        <v>2.7128871738383215E-2</v>
      </c>
      <c r="M3432" s="52">
        <f>IFERROR(_xll.qlIndexFixing(ONIndex3M,I3432,TRUE,_xll.ohTrigger(RecalcTrigger,Trigger3M)),NA())</f>
        <v>2.7035269809356777E-2</v>
      </c>
      <c r="N3432" s="52">
        <f>IFERROR(_xll.qlIndexFixing(Index6M,$H3432,TRUE,_xll.ohTrigger(RecalcTrigger,Trigger6M)),NA())</f>
        <v>2.8062621994264927E-2</v>
      </c>
      <c r="O3432" s="52">
        <f>IFERROR(_xll.qlIndexFixing(ONIndex6M,I3432,TRUE,_xll.ohTrigger(RecalcTrigger,Trigger6M)),NA())</f>
        <v>2.7865555660682162E-2</v>
      </c>
      <c r="P3432" s="52">
        <f>IFERROR(_xll.qlIndexFixing(Index1Y,$H3432,TRUE,_xll.ohTrigger(RecalcTrigger,Trigger1Y)),NA())</f>
        <v>2.9496196816534797E-2</v>
      </c>
      <c r="Q3432" s="52">
        <f>IFERROR(_xll.qlIndexFixing(ONIndex1Y,I3432,TRUE,_xll.ohTrigger(RecalcTrigger,Trigger1Y)),NA())</f>
        <v>2.9064639982809837E-2</v>
      </c>
    </row>
    <row r="3433" spans="2:17" x14ac:dyDescent="0.2">
      <c r="B3433" s="46" t="s">
        <v>51</v>
      </c>
      <c r="D3433" s="49">
        <f>_xll.qlCalendarAdvance(LocalCalendar,$D3432,B3433,"f",FALSE)</f>
        <v>63403</v>
      </c>
      <c r="E3433" s="49">
        <f>_xll.qlInterestRateIndexValueDate(IndexON,D3433)</f>
        <v>63403</v>
      </c>
      <c r="F3433" s="52">
        <f>IFERROR(_xll.qlIndexFixing(IndexON,D3433,TRUE,_xll.ohTrigger(RecalcTrigger,TriggerON)),NA())</f>
        <v>2.5437614180416901E-2</v>
      </c>
      <c r="H3433" s="49">
        <f>_xll.qlCalendarAdvance(IborCalendar,$H3432,B3433,"f",FALSE)</f>
        <v>63382</v>
      </c>
      <c r="I3433" s="49">
        <f>_xll.qlInterestRateIndexValueDate(Index1M,$H3433)</f>
        <v>63384</v>
      </c>
      <c r="J3433" s="52">
        <f>IFERROR(_xll.qlIndexFixing(Index1M,$H3433,TRUE,_xll.ohTrigger(RecalcTrigger,Trigger1M)),NA())</f>
        <v>2.5920607265226627E-2</v>
      </c>
      <c r="K3433" s="52">
        <f>IFERROR(_xll.qlIndexFixing(ONIndex1M,I3433,TRUE,_xll.ohTrigger(RecalcTrigger,Trigger1M)),NA())</f>
        <v>2.5894515620086267E-2</v>
      </c>
      <c r="L3433" s="52">
        <f>IFERROR(_xll.qlIndexFixing(Index3M,H3433,TRUE,_xll.ohTrigger(RecalcTrigger,Trigger3M)),NA())</f>
        <v>2.7127852006066388E-2</v>
      </c>
      <c r="M3433" s="52">
        <f>IFERROR(_xll.qlIndexFixing(ONIndex3M,I3433,TRUE,_xll.ohTrigger(RecalcTrigger,Trigger3M)),NA())</f>
        <v>2.7035269809356777E-2</v>
      </c>
      <c r="N3433" s="52">
        <f>IFERROR(_xll.qlIndexFixing(Index6M,$H3433,TRUE,_xll.ohTrigger(RecalcTrigger,Trigger6M)),NA())</f>
        <v>2.8063701018312608E-2</v>
      </c>
      <c r="O3433" s="52">
        <f>IFERROR(_xll.qlIndexFixing(ONIndex6M,I3433,TRUE,_xll.ohTrigger(RecalcTrigger,Trigger6M)),NA())</f>
        <v>2.7865545557057558E-2</v>
      </c>
      <c r="P3433" s="52">
        <f>IFERROR(_xll.qlIndexFixing(Index1Y,$H3433,TRUE,_xll.ohTrigger(RecalcTrigger,Trigger1Y)),NA())</f>
        <v>2.9496207398118798E-2</v>
      </c>
      <c r="Q3433" s="52">
        <f>IFERROR(_xll.qlIndexFixing(ONIndex1Y,I3433,TRUE,_xll.ohTrigger(RecalcTrigger,Trigger1Y)),NA())</f>
        <v>2.9064653760002557E-2</v>
      </c>
    </row>
    <row r="3434" spans="2:17" x14ac:dyDescent="0.2">
      <c r="B3434" s="46" t="s">
        <v>51</v>
      </c>
      <c r="D3434" s="49">
        <f>_xll.qlCalendarAdvance(LocalCalendar,$D3433,B3434,"f",FALSE)</f>
        <v>63410</v>
      </c>
      <c r="E3434" s="49">
        <f>_xll.qlInterestRateIndexValueDate(IndexON,D3434)</f>
        <v>63410</v>
      </c>
      <c r="F3434" s="52">
        <f>IFERROR(_xll.qlIndexFixing(IndexON,D3434,TRUE,_xll.ohTrigger(RecalcTrigger,TriggerON)),NA())</f>
        <v>2.5437614180336965E-2</v>
      </c>
      <c r="H3434" s="49">
        <f>_xll.qlCalendarAdvance(IborCalendar,$H3433,B3434,"f",FALSE)</f>
        <v>63389</v>
      </c>
      <c r="I3434" s="49">
        <f>_xll.qlInterestRateIndexValueDate(Index1M,$H3434)</f>
        <v>63391</v>
      </c>
      <c r="J3434" s="52">
        <f>IFERROR(_xll.qlIndexFixing(Index1M,$H3434,TRUE,_xll.ohTrigger(RecalcTrigger,Trigger1M)),NA())</f>
        <v>2.5920607265229208E-2</v>
      </c>
      <c r="K3434" s="52">
        <f>IFERROR(_xll.qlIndexFixing(ONIndex1M,I3434,TRUE,_xll.ohTrigger(RecalcTrigger,Trigger1M)),NA())</f>
        <v>2.5894515620059622E-2</v>
      </c>
      <c r="L3434" s="52">
        <f>IFERROR(_xll.qlIndexFixing(Index3M,H3434,TRUE,_xll.ohTrigger(RecalcTrigger,Trigger3M)),NA())</f>
        <v>2.7127852006065538E-2</v>
      </c>
      <c r="M3434" s="52">
        <f>IFERROR(_xll.qlIndexFixing(ONIndex3M,I3434,TRUE,_xll.ohTrigger(RecalcTrigger,Trigger3M)),NA())</f>
        <v>2.7035269809303486E-2</v>
      </c>
      <c r="N3434" s="52">
        <f>IFERROR(_xll.qlIndexFixing(Index6M,$H3434,TRUE,_xll.ohTrigger(RecalcTrigger,Trigger6M)),NA())</f>
        <v>2.8062604205177533E-2</v>
      </c>
      <c r="O3434" s="52">
        <f>IFERROR(_xll.qlIndexFixing(ONIndex6M,I3434,TRUE,_xll.ohTrigger(RecalcTrigger,Trigger6M)),NA())</f>
        <v>2.7865535552153986E-2</v>
      </c>
      <c r="P3434" s="52">
        <f>IFERROR(_xll.qlIndexFixing(Index1Y,$H3434,TRUE,_xll.ohTrigger(RecalcTrigger,Trigger1Y)),NA())</f>
        <v>2.9496217840992395E-2</v>
      </c>
      <c r="Q3434" s="52">
        <f>IFERROR(_xll.qlIndexFixing(ONIndex1Y,I3434,TRUE,_xll.ohTrigger(RecalcTrigger,Trigger1Y)),NA())</f>
        <v>2.9064667402503019E-2</v>
      </c>
    </row>
    <row r="3435" spans="2:17" x14ac:dyDescent="0.2">
      <c r="B3435" s="46" t="s">
        <v>51</v>
      </c>
      <c r="D3435" s="49">
        <f>_xll.qlCalendarAdvance(LocalCalendar,$D3434,B3435,"f",FALSE)</f>
        <v>63417</v>
      </c>
      <c r="E3435" s="49">
        <f>_xll.qlInterestRateIndexValueDate(IndexON,D3435)</f>
        <v>63417</v>
      </c>
      <c r="F3435" s="52">
        <f>IFERROR(_xll.qlIndexFixing(IndexON,D3435,TRUE,_xll.ohTrigger(RecalcTrigger,TriggerON)),NA())</f>
        <v>2.5437614180416901E-2</v>
      </c>
      <c r="H3435" s="49">
        <f>_xll.qlCalendarAdvance(IborCalendar,$H3434,B3435,"f",FALSE)</f>
        <v>63396</v>
      </c>
      <c r="I3435" s="49">
        <f>_xll.qlInterestRateIndexValueDate(Index1M,$H3435)</f>
        <v>63398</v>
      </c>
      <c r="J3435" s="52">
        <f>IFERROR(_xll.qlIndexFixing(Index1M,$H3435,TRUE,_xll.ohTrigger(RecalcTrigger,Trigger1M)),NA())</f>
        <v>2.5921539757792211E-2</v>
      </c>
      <c r="K3435" s="52">
        <f>IFERROR(_xll.qlIndexFixing(ONIndex1M,I3435,TRUE,_xll.ohTrigger(RecalcTrigger,Trigger1M)),NA())</f>
        <v>2.5894515620086267E-2</v>
      </c>
      <c r="L3435" s="52">
        <f>IFERROR(_xll.qlIndexFixing(Index3M,H3435,TRUE,_xll.ohTrigger(RecalcTrigger,Trigger3M)),NA())</f>
        <v>2.7127852006064688E-2</v>
      </c>
      <c r="M3435" s="52">
        <f>IFERROR(_xll.qlIndexFixing(ONIndex3M,I3435,TRUE,_xll.ohTrigger(RecalcTrigger,Trigger3M)),NA())</f>
        <v>2.7035269809330131E-2</v>
      </c>
      <c r="N3435" s="52">
        <f>IFERROR(_xll.qlIndexFixing(Index6M,$H3435,TRUE,_xll.ohTrigger(RecalcTrigger,Trigger6M)),NA())</f>
        <v>2.8062595460904768E-2</v>
      </c>
      <c r="O3435" s="52">
        <f>IFERROR(_xll.qlIndexFixing(ONIndex6M,I3435,TRUE,_xll.ohTrigger(RecalcTrigger,Trigger6M)),NA())</f>
        <v>2.7865525646104672E-2</v>
      </c>
      <c r="P3435" s="52">
        <f>IFERROR(_xll.qlIndexFixing(Index1Y,$H3435,TRUE,_xll.ohTrigger(RecalcTrigger,Trigger1Y)),NA())</f>
        <v>2.9496228145156237E-2</v>
      </c>
      <c r="Q3435" s="52">
        <f>IFERROR(_xll.qlIndexFixing(ONIndex1Y,I3435,TRUE,_xll.ohTrigger(RecalcTrigger,Trigger1Y)),NA())</f>
        <v>2.906468091033787E-2</v>
      </c>
    </row>
    <row r="3436" spans="2:17" x14ac:dyDescent="0.2">
      <c r="B3436" s="46" t="s">
        <v>51</v>
      </c>
      <c r="D3436" s="49">
        <f>_xll.qlCalendarAdvance(LocalCalendar,$D3435,B3436,"f",FALSE)</f>
        <v>63424</v>
      </c>
      <c r="E3436" s="49">
        <f>_xll.qlInterestRateIndexValueDate(IndexON,D3436)</f>
        <v>63424</v>
      </c>
      <c r="F3436" s="52">
        <f>IFERROR(_xll.qlIndexFixing(IndexON,D3436,TRUE,_xll.ohTrigger(RecalcTrigger,TriggerON)),NA())</f>
        <v>2.5437614180336965E-2</v>
      </c>
      <c r="H3436" s="49">
        <f>_xll.qlCalendarAdvance(IborCalendar,$H3435,B3436,"f",FALSE)</f>
        <v>63403</v>
      </c>
      <c r="I3436" s="49">
        <f>_xll.qlInterestRateIndexValueDate(Index1M,$H3436)</f>
        <v>63405</v>
      </c>
      <c r="J3436" s="52">
        <f>IFERROR(_xll.qlIndexFixing(Index1M,$H3436,TRUE,_xll.ohTrigger(RecalcTrigger,Trigger1M)),NA())</f>
        <v>2.5921539757792211E-2</v>
      </c>
      <c r="K3436" s="52">
        <f>IFERROR(_xll.qlIndexFixing(ONIndex1M,I3436,TRUE,_xll.ohTrigger(RecalcTrigger,Trigger1M)),NA())</f>
        <v>2.5894515620086267E-2</v>
      </c>
      <c r="L3436" s="52">
        <f>IFERROR(_xll.qlIndexFixing(Index3M,H3436,TRUE,_xll.ohTrigger(RecalcTrigger,Trigger3M)),NA())</f>
        <v>2.7127852006066388E-2</v>
      </c>
      <c r="M3436" s="52">
        <f>IFERROR(_xll.qlIndexFixing(ONIndex3M,I3436,TRUE,_xll.ohTrigger(RecalcTrigger,Trigger3M)),NA())</f>
        <v>2.7035269809356777E-2</v>
      </c>
      <c r="N3436" s="52">
        <f>IFERROR(_xll.qlIndexFixing(Index6M,$H3436,TRUE,_xll.ohTrigger(RecalcTrigger,Trigger6M)),NA())</f>
        <v>2.8062586816810894E-2</v>
      </c>
      <c r="O3436" s="52">
        <f>IFERROR(_xll.qlIndexFixing(ONIndex6M,I3436,TRUE,_xll.ohTrigger(RecalcTrigger,Trigger6M)),NA())</f>
        <v>2.7865515838776389E-2</v>
      </c>
      <c r="P3436" s="52">
        <f>IFERROR(_xll.qlIndexFixing(Index1Y,$H3436,TRUE,_xll.ohTrigger(RecalcTrigger,Trigger1Y)),NA())</f>
        <v>2.949623831061033E-2</v>
      </c>
      <c r="Q3436" s="52">
        <f>IFERROR(_xll.qlIndexFixing(ONIndex1Y,I3436,TRUE,_xll.ohTrigger(RecalcTrigger,Trigger1Y)),NA())</f>
        <v>2.9064694283427173E-2</v>
      </c>
    </row>
    <row r="3437" spans="2:17" x14ac:dyDescent="0.2">
      <c r="B3437" s="46" t="s">
        <v>51</v>
      </c>
      <c r="D3437" s="49">
        <f>_xll.qlCalendarAdvance(LocalCalendar,$D3436,B3437,"f",FALSE)</f>
        <v>63431</v>
      </c>
      <c r="E3437" s="49">
        <f>_xll.qlInterestRateIndexValueDate(IndexON,D3437)</f>
        <v>63431</v>
      </c>
      <c r="F3437" s="52">
        <f>IFERROR(_xll.qlIndexFixing(IndexON,D3437,TRUE,_xll.ohTrigger(RecalcTrigger,TriggerON)),NA())</f>
        <v>2.5437614180416901E-2</v>
      </c>
      <c r="H3437" s="49">
        <f>_xll.qlCalendarAdvance(IborCalendar,$H3436,B3437,"f",FALSE)</f>
        <v>63410</v>
      </c>
      <c r="I3437" s="49">
        <f>_xll.qlInterestRateIndexValueDate(Index1M,$H3437)</f>
        <v>63412</v>
      </c>
      <c r="J3437" s="52">
        <f>IFERROR(_xll.qlIndexFixing(Index1M,$H3437,TRUE,_xll.ohTrigger(RecalcTrigger,Trigger1M)),NA())</f>
        <v>2.5920607265224049E-2</v>
      </c>
      <c r="K3437" s="52">
        <f>IFERROR(_xll.qlIndexFixing(ONIndex1M,I3437,TRUE,_xll.ohTrigger(RecalcTrigger,Trigger1M)),NA())</f>
        <v>2.5894515620086267E-2</v>
      </c>
      <c r="L3437" s="52">
        <f>IFERROR(_xll.qlIndexFixing(Index3M,H3437,TRUE,_xll.ohTrigger(RecalcTrigger,Trigger3M)),NA())</f>
        <v>2.7127852006065538E-2</v>
      </c>
      <c r="M3437" s="52">
        <f>IFERROR(_xll.qlIndexFixing(ONIndex3M,I3437,TRUE,_xll.ohTrigger(RecalcTrigger,Trigger3M)),NA())</f>
        <v>2.7035269809330131E-2</v>
      </c>
      <c r="N3437" s="52">
        <f>IFERROR(_xll.qlIndexFixing(Index6M,$H3437,TRUE,_xll.ohTrigger(RecalcTrigger,Trigger6M)),NA())</f>
        <v>2.8062578272898073E-2</v>
      </c>
      <c r="O3437" s="52">
        <f>IFERROR(_xll.qlIndexFixing(ONIndex6M,I3437,TRUE,_xll.ohTrigger(RecalcTrigger,Trigger6M)),NA())</f>
        <v>2.7865506130222428E-2</v>
      </c>
      <c r="P3437" s="52">
        <f>IFERROR(_xll.qlIndexFixing(Index1Y,$H3437,TRUE,_xll.ohTrigger(RecalcTrigger,Trigger1Y)),NA())</f>
        <v>2.9496248337354886E-2</v>
      </c>
      <c r="Q3437" s="52">
        <f>IFERROR(_xll.qlIndexFixing(ONIndex1Y,I3437,TRUE,_xll.ohTrigger(RecalcTrigger,Trigger1Y)),NA())</f>
        <v>2.9064707521877509E-2</v>
      </c>
    </row>
    <row r="3438" spans="2:17" x14ac:dyDescent="0.2">
      <c r="B3438" s="46" t="s">
        <v>51</v>
      </c>
      <c r="D3438" s="49">
        <f>_xll.qlCalendarAdvance(LocalCalendar,$D3437,B3438,"f",FALSE)</f>
        <v>63438</v>
      </c>
      <c r="E3438" s="49">
        <f>_xll.qlInterestRateIndexValueDate(IndexON,D3438)</f>
        <v>63438</v>
      </c>
      <c r="F3438" s="52">
        <f>IFERROR(_xll.qlIndexFixing(IndexON,D3438,TRUE,_xll.ohTrigger(RecalcTrigger,TriggerON)),NA())</f>
        <v>2.5437614180336965E-2</v>
      </c>
      <c r="H3438" s="49">
        <f>_xll.qlCalendarAdvance(IborCalendar,$H3437,B3438,"f",FALSE)</f>
        <v>63417</v>
      </c>
      <c r="I3438" s="49">
        <f>_xll.qlInterestRateIndexValueDate(Index1M,$H3438)</f>
        <v>63419</v>
      </c>
      <c r="J3438" s="52">
        <f>IFERROR(_xll.qlIndexFixing(Index1M,$H3438,TRUE,_xll.ohTrigger(RecalcTrigger,Trigger1M)),NA())</f>
        <v>2.5920607265226627E-2</v>
      </c>
      <c r="K3438" s="52">
        <f>IFERROR(_xll.qlIndexFixing(ONIndex1M,I3438,TRUE,_xll.ohTrigger(RecalcTrigger,Trigger1M)),NA())</f>
        <v>2.5894515620086267E-2</v>
      </c>
      <c r="L3438" s="52">
        <f>IFERROR(_xll.qlIndexFixing(Index3M,H3438,TRUE,_xll.ohTrigger(RecalcTrigger,Trigger3M)),NA())</f>
        <v>2.7127852006066388E-2</v>
      </c>
      <c r="M3438" s="52">
        <f>IFERROR(_xll.qlIndexFixing(ONIndex3M,I3438,TRUE,_xll.ohTrigger(RecalcTrigger,Trigger3M)),NA())</f>
        <v>2.7035269809356777E-2</v>
      </c>
      <c r="N3438" s="52">
        <f>IFERROR(_xll.qlIndexFixing(Index6M,$H3438,TRUE,_xll.ohTrigger(RecalcTrigger,Trigger6M)),NA())</f>
        <v>2.8063657830280961E-2</v>
      </c>
      <c r="O3438" s="52">
        <f>IFERROR(_xll.qlIndexFixing(ONIndex6M,I3438,TRUE,_xll.ohTrigger(RecalcTrigger,Trigger6M)),NA())</f>
        <v>2.786549652049608E-2</v>
      </c>
      <c r="P3438" s="52">
        <f>IFERROR(_xll.qlIndexFixing(Index1Y,$H3438,TRUE,_xll.ohTrigger(RecalcTrigger,Trigger1Y)),NA())</f>
        <v>2.9496258225389475E-2</v>
      </c>
      <c r="Q3438" s="52">
        <f>IFERROR(_xll.qlIndexFixing(ONIndex1Y,I3438,TRUE,_xll.ohTrigger(RecalcTrigger,Trigger1Y)),NA())</f>
        <v>2.9064720625608942E-2</v>
      </c>
    </row>
    <row r="3439" spans="2:17" x14ac:dyDescent="0.2">
      <c r="B3439" s="46" t="s">
        <v>51</v>
      </c>
      <c r="D3439" s="49">
        <f>_xll.qlCalendarAdvance(LocalCalendar,$D3438,B3439,"f",FALSE)</f>
        <v>63445</v>
      </c>
      <c r="E3439" s="49">
        <f>_xll.qlInterestRateIndexValueDate(IndexON,D3439)</f>
        <v>63445</v>
      </c>
      <c r="F3439" s="52">
        <f>IFERROR(_xll.qlIndexFixing(IndexON,D3439,TRUE,_xll.ohTrigger(RecalcTrigger,TriggerON)),NA())</f>
        <v>2.5437614180416901E-2</v>
      </c>
      <c r="H3439" s="49">
        <f>_xll.qlCalendarAdvance(IborCalendar,$H3438,B3439,"f",FALSE)</f>
        <v>63424</v>
      </c>
      <c r="I3439" s="49">
        <f>_xll.qlInterestRateIndexValueDate(Index1M,$H3439)</f>
        <v>63426</v>
      </c>
      <c r="J3439" s="52">
        <f>IFERROR(_xll.qlIndexFixing(Index1M,$H3439,TRUE,_xll.ohTrigger(RecalcTrigger,Trigger1M)),NA())</f>
        <v>2.5920607265226627E-2</v>
      </c>
      <c r="K3439" s="52">
        <f>IFERROR(_xll.qlIndexFixing(ONIndex1M,I3439,TRUE,_xll.ohTrigger(RecalcTrigger,Trigger1M)),NA())</f>
        <v>2.5895446861443627E-2</v>
      </c>
      <c r="L3439" s="52">
        <f>IFERROR(_xll.qlIndexFixing(Index3M,H3439,TRUE,_xll.ohTrigger(RecalcTrigger,Trigger3M)),NA())</f>
        <v>2.7127852006065538E-2</v>
      </c>
      <c r="M3439" s="52">
        <f>IFERROR(_xll.qlIndexFixing(ONIndex3M,I3439,TRUE,_xll.ohTrigger(RecalcTrigger,Trigger3M)),NA())</f>
        <v>2.7036284905497254E-2</v>
      </c>
      <c r="N3439" s="52">
        <f>IFERROR(_xll.qlIndexFixing(Index6M,$H3439,TRUE,_xll.ohTrigger(RecalcTrigger,Trigger6M)),NA())</f>
        <v>2.8062561485610839E-2</v>
      </c>
      <c r="O3439" s="52">
        <f>IFERROR(_xll.qlIndexFixing(ONIndex6M,I3439,TRUE,_xll.ohTrigger(RecalcTrigger,Trigger6M)),NA())</f>
        <v>2.7866564730729682E-2</v>
      </c>
      <c r="P3439" s="52">
        <f>IFERROR(_xll.qlIndexFixing(Index1Y,$H3439,TRUE,_xll.ohTrigger(RecalcTrigger,Trigger1Y)),NA())</f>
        <v>2.9497465053187698E-2</v>
      </c>
      <c r="Q3439" s="52">
        <f>IFERROR(_xll.qlIndexFixing(ONIndex1Y,I3439,TRUE,_xll.ohTrigger(RecalcTrigger,Trigger1Y)),NA())</f>
        <v>2.9065907727985341E-2</v>
      </c>
    </row>
    <row r="3440" spans="2:17" x14ac:dyDescent="0.2">
      <c r="B3440" s="46" t="s">
        <v>51</v>
      </c>
      <c r="D3440" s="49">
        <f>_xll.qlCalendarAdvance(LocalCalendar,$D3439,B3440,"f",FALSE)</f>
        <v>63452</v>
      </c>
      <c r="E3440" s="49">
        <f>_xll.qlInterestRateIndexValueDate(IndexON,D3440)</f>
        <v>63452</v>
      </c>
      <c r="F3440" s="52">
        <f>IFERROR(_xll.qlIndexFixing(IndexON,D3440,TRUE,_xll.ohTrigger(RecalcTrigger,TriggerON)),NA())</f>
        <v>2.5437614180416901E-2</v>
      </c>
      <c r="H3440" s="49">
        <f>_xll.qlCalendarAdvance(IborCalendar,$H3439,B3440,"f",FALSE)</f>
        <v>63431</v>
      </c>
      <c r="I3440" s="49">
        <f>_xll.qlInterestRateIndexValueDate(Index1M,$H3440)</f>
        <v>63433</v>
      </c>
      <c r="J3440" s="52">
        <f>IFERROR(_xll.qlIndexFixing(Index1M,$H3440,TRUE,_xll.ohTrigger(RecalcTrigger,Trigger1M)),NA())</f>
        <v>2.5920607265226627E-2</v>
      </c>
      <c r="K3440" s="52">
        <f>IFERROR(_xll.qlIndexFixing(ONIndex1M,I3440,TRUE,_xll.ohTrigger(RecalcTrigger,Trigger1M)),NA())</f>
        <v>2.5895446861443627E-2</v>
      </c>
      <c r="L3440" s="52">
        <f>IFERROR(_xll.qlIndexFixing(Index3M,H3440,TRUE,_xll.ohTrigger(RecalcTrigger,Trigger3M)),NA())</f>
        <v>2.7124793115561999E-2</v>
      </c>
      <c r="M3440" s="52">
        <f>IFERROR(_xll.qlIndexFixing(ONIndex3M,I3440,TRUE,_xll.ohTrigger(RecalcTrigger,Trigger3M)),NA())</f>
        <v>2.7036284905497254E-2</v>
      </c>
      <c r="N3440" s="52">
        <f>IFERROR(_xll.qlIndexFixing(Index6M,$H3440,TRUE,_xll.ohTrigger(RecalcTrigger,Trigger6M)),NA())</f>
        <v>2.8058201753895201E-2</v>
      </c>
      <c r="O3440" s="52">
        <f>IFERROR(_xll.qlIndexFixing(ONIndex6M,I3440,TRUE,_xll.ohTrigger(RecalcTrigger,Trigger6M)),NA())</f>
        <v>2.7866555324853604E-2</v>
      </c>
      <c r="P3440" s="52">
        <f>IFERROR(_xll.qlIndexFixing(Index1Y,$H3440,TRUE,_xll.ohTrigger(RecalcTrigger,Trigger1Y)),NA())</f>
        <v>2.9497474654669696E-2</v>
      </c>
      <c r="Q3440" s="52">
        <f>IFERROR(_xll.qlIndexFixing(ONIndex1Y,I3440,TRUE,_xll.ohTrigger(RecalcTrigger,Trigger1Y)),NA())</f>
        <v>2.9065920553765778E-2</v>
      </c>
    </row>
    <row r="3441" spans="2:17" x14ac:dyDescent="0.2">
      <c r="B3441" s="46" t="s">
        <v>51</v>
      </c>
      <c r="D3441" s="49">
        <f>_xll.qlCalendarAdvance(LocalCalendar,$D3440,B3441,"f",FALSE)</f>
        <v>63459</v>
      </c>
      <c r="E3441" s="49">
        <f>_xll.qlInterestRateIndexValueDate(IndexON,D3441)</f>
        <v>63459</v>
      </c>
      <c r="F3441" s="52">
        <f>IFERROR(_xll.qlIndexFixing(IndexON,D3441,TRUE,_xll.ohTrigger(RecalcTrigger,TriggerON)),NA())</f>
        <v>2.5437614180336965E-2</v>
      </c>
      <c r="H3441" s="49">
        <f>_xll.qlCalendarAdvance(IborCalendar,$H3440,B3441,"f",FALSE)</f>
        <v>63438</v>
      </c>
      <c r="I3441" s="49">
        <f>_xll.qlInterestRateIndexValueDate(Index1M,$H3441)</f>
        <v>63440</v>
      </c>
      <c r="J3441" s="52">
        <f>IFERROR(_xll.qlIndexFixing(Index1M,$H3441,TRUE,_xll.ohTrigger(RecalcTrigger,Trigger1M)),NA())</f>
        <v>2.5921539757792211E-2</v>
      </c>
      <c r="K3441" s="52">
        <f>IFERROR(_xll.qlIndexFixing(ONIndex1M,I3441,TRUE,_xll.ohTrigger(RecalcTrigger,Trigger1M)),NA())</f>
        <v>2.5894515620059622E-2</v>
      </c>
      <c r="L3441" s="52">
        <f>IFERROR(_xll.qlIndexFixing(Index3M,H3441,TRUE,_xll.ohTrigger(RecalcTrigger,Trigger3M)),NA())</f>
        <v>2.7124793115560243E-2</v>
      </c>
      <c r="M3441" s="52">
        <f>IFERROR(_xll.qlIndexFixing(ONIndex3M,I3441,TRUE,_xll.ohTrigger(RecalcTrigger,Trigger3M)),NA())</f>
        <v>2.7035269809330131E-2</v>
      </c>
      <c r="N3441" s="52">
        <f>IFERROR(_xll.qlIndexFixing(Index6M,$H3441,TRUE,_xll.ohTrigger(RecalcTrigger,Trigger6M)),NA())</f>
        <v>2.8058193584607632E-2</v>
      </c>
      <c r="O3441" s="52">
        <f>IFERROR(_xll.qlIndexFixing(ONIndex6M,I3441,TRUE,_xll.ohTrigger(RecalcTrigger,Trigger6M)),NA())</f>
        <v>2.7865468283856387E-2</v>
      </c>
      <c r="P3441" s="52">
        <f>IFERROR(_xll.qlIndexFixing(Index1Y,$H3441,TRUE,_xll.ohTrigger(RecalcTrigger,Trigger1Y)),NA())</f>
        <v>2.949628705723429E-2</v>
      </c>
      <c r="Q3441" s="52">
        <f>IFERROR(_xll.qlIndexFixing(ONIndex1Y,I3441,TRUE,_xll.ohTrigger(RecalcTrigger,Trigger1Y)),NA())</f>
        <v>2.9064759128596407E-2</v>
      </c>
    </row>
    <row r="3442" spans="2:17" x14ac:dyDescent="0.2">
      <c r="B3442" s="46" t="s">
        <v>51</v>
      </c>
      <c r="D3442" s="49">
        <f>_xll.qlCalendarAdvance(LocalCalendar,$D3441,B3442,"f",FALSE)</f>
        <v>63466</v>
      </c>
      <c r="E3442" s="49">
        <f>_xll.qlInterestRateIndexValueDate(IndexON,D3442)</f>
        <v>63466</v>
      </c>
      <c r="F3442" s="52">
        <f>IFERROR(_xll.qlIndexFixing(IndexON,D3442,TRUE,_xll.ohTrigger(RecalcTrigger,TriggerON)),NA())</f>
        <v>2.5437614180336965E-2</v>
      </c>
      <c r="H3442" s="49">
        <f>_xll.qlCalendarAdvance(IborCalendar,$H3441,B3442,"f",FALSE)</f>
        <v>63445</v>
      </c>
      <c r="I3442" s="49">
        <f>_xll.qlInterestRateIndexValueDate(Index1M,$H3442)</f>
        <v>63447</v>
      </c>
      <c r="J3442" s="52">
        <f>IFERROR(_xll.qlIndexFixing(Index1M,$H3442,TRUE,_xll.ohTrigger(RecalcTrigger,Trigger1M)),NA())</f>
        <v>2.5920607265226627E-2</v>
      </c>
      <c r="K3442" s="52">
        <f>IFERROR(_xll.qlIndexFixing(ONIndex1M,I3442,TRUE,_xll.ohTrigger(RecalcTrigger,Trigger1M)),NA())</f>
        <v>2.5894515620086267E-2</v>
      </c>
      <c r="L3442" s="52">
        <f>IFERROR(_xll.qlIndexFixing(Index3M,H3442,TRUE,_xll.ohTrigger(RecalcTrigger,Trigger3M)),NA())</f>
        <v>2.7124793115560243E-2</v>
      </c>
      <c r="M3442" s="52">
        <f>IFERROR(_xll.qlIndexFixing(ONIndex3M,I3442,TRUE,_xll.ohTrigger(RecalcTrigger,Trigger3M)),NA())</f>
        <v>2.7035269809356777E-2</v>
      </c>
      <c r="N3442" s="52">
        <f>IFERROR(_xll.qlIndexFixing(Index6M,$H3442,TRUE,_xll.ohTrigger(RecalcTrigger,Trigger6M)),NA())</f>
        <v>2.8058185515469788E-2</v>
      </c>
      <c r="O3442" s="52">
        <f>IFERROR(_xll.qlIndexFixing(ONIndex6M,I3442,TRUE,_xll.ohTrigger(RecalcTrigger,Trigger6M)),NA())</f>
        <v>2.7865459069280618E-2</v>
      </c>
      <c r="P3442" s="52">
        <f>IFERROR(_xll.qlIndexFixing(Index1Y,$H3442,TRUE,_xll.ohTrigger(RecalcTrigger,Trigger1Y)),NA())</f>
        <v>2.949629639042943E-2</v>
      </c>
      <c r="Q3442" s="52">
        <f>IFERROR(_xll.qlIndexFixing(ONIndex1Y,I3442,TRUE,_xll.ohTrigger(RecalcTrigger,Trigger1Y)),NA())</f>
        <v>2.9064771693612101E-2</v>
      </c>
    </row>
    <row r="3443" spans="2:17" x14ac:dyDescent="0.2">
      <c r="B3443" s="46" t="s">
        <v>51</v>
      </c>
      <c r="D3443" s="49">
        <f>_xll.qlCalendarAdvance(LocalCalendar,$D3442,B3443,"f",FALSE)</f>
        <v>63473</v>
      </c>
      <c r="E3443" s="49">
        <f>_xll.qlInterestRateIndexValueDate(IndexON,D3443)</f>
        <v>63473</v>
      </c>
      <c r="F3443" s="52">
        <f>IFERROR(_xll.qlIndexFixing(IndexON,D3443,TRUE,_xll.ohTrigger(RecalcTrigger,TriggerON)),NA())</f>
        <v>2.5437614180336965E-2</v>
      </c>
      <c r="H3443" s="49">
        <f>_xll.qlCalendarAdvance(IborCalendar,$H3442,B3443,"f",FALSE)</f>
        <v>63452</v>
      </c>
      <c r="I3443" s="49">
        <f>_xll.qlInterestRateIndexValueDate(Index1M,$H3443)</f>
        <v>63454</v>
      </c>
      <c r="J3443" s="52">
        <f>IFERROR(_xll.qlIndexFixing(Index1M,$H3443,TRUE,_xll.ohTrigger(RecalcTrigger,Trigger1M)),NA())</f>
        <v>2.5920607265226627E-2</v>
      </c>
      <c r="K3443" s="52">
        <f>IFERROR(_xll.qlIndexFixing(ONIndex1M,I3443,TRUE,_xll.ohTrigger(RecalcTrigger,Trigger1M)),NA())</f>
        <v>2.5894515620086267E-2</v>
      </c>
      <c r="L3443" s="52">
        <f>IFERROR(_xll.qlIndexFixing(Index3M,H3443,TRUE,_xll.ohTrigger(RecalcTrigger,Trigger3M)),NA())</f>
        <v>2.7124793115561121E-2</v>
      </c>
      <c r="M3443" s="52">
        <f>IFERROR(_xll.qlIndexFixing(ONIndex3M,I3443,TRUE,_xll.ohTrigger(RecalcTrigger,Trigger3M)),NA())</f>
        <v>2.7035269809356777E-2</v>
      </c>
      <c r="N3443" s="52">
        <f>IFERROR(_xll.qlIndexFixing(Index6M,$H3443,TRUE,_xll.ohTrigger(RecalcTrigger,Trigger6M)),NA())</f>
        <v>2.8058177546480344E-2</v>
      </c>
      <c r="O3443" s="52">
        <f>IFERROR(_xll.qlIndexFixing(ONIndex6M,I3443,TRUE,_xll.ohTrigger(RecalcTrigger,Trigger6M)),NA())</f>
        <v>2.7865449953399235E-2</v>
      </c>
      <c r="P3443" s="52">
        <f>IFERROR(_xll.qlIndexFixing(Index1Y,$H3443,TRUE,_xll.ohTrigger(RecalcTrigger,Trigger1Y)),NA())</f>
        <v>2.9496305584915259E-2</v>
      </c>
      <c r="Q3443" s="52">
        <f>IFERROR(_xll.qlIndexFixing(ONIndex1Y,I3443,TRUE,_xll.ohTrigger(RecalcTrigger,Trigger1Y)),NA())</f>
        <v>2.9064784123855603E-2</v>
      </c>
    </row>
    <row r="3444" spans="2:17" x14ac:dyDescent="0.2">
      <c r="B3444" s="46" t="s">
        <v>51</v>
      </c>
      <c r="D3444" s="49">
        <f>_xll.qlCalendarAdvance(LocalCalendar,$D3443,B3444,"f",FALSE)</f>
        <v>63480</v>
      </c>
      <c r="E3444" s="49">
        <f>_xll.qlInterestRateIndexValueDate(IndexON,D3444)</f>
        <v>63480</v>
      </c>
      <c r="F3444" s="52">
        <f>IFERROR(_xll.qlIndexFixing(IndexON,D3444,TRUE,_xll.ohTrigger(RecalcTrigger,TriggerON)),NA())</f>
        <v>2.5437614180416901E-2</v>
      </c>
      <c r="H3444" s="49">
        <f>_xll.qlCalendarAdvance(IborCalendar,$H3443,B3444,"f",FALSE)</f>
        <v>63459</v>
      </c>
      <c r="I3444" s="49">
        <f>_xll.qlInterestRateIndexValueDate(Index1M,$H3444)</f>
        <v>63461</v>
      </c>
      <c r="J3444" s="52">
        <f>IFERROR(_xll.qlIndexFixing(Index1M,$H3444,TRUE,_xll.ohTrigger(RecalcTrigger,Trigger1M)),NA())</f>
        <v>2.5921539757794709E-2</v>
      </c>
      <c r="K3444" s="52">
        <f>IFERROR(_xll.qlIndexFixing(ONIndex1M,I3444,TRUE,_xll.ohTrigger(RecalcTrigger,Trigger1M)),NA())</f>
        <v>2.5894515620086267E-2</v>
      </c>
      <c r="L3444" s="52">
        <f>IFERROR(_xll.qlIndexFixing(Index3M,H3444,TRUE,_xll.ohTrigger(RecalcTrigger,Trigger3M)),NA())</f>
        <v>2.7124793115561121E-2</v>
      </c>
      <c r="M3444" s="52">
        <f>IFERROR(_xll.qlIndexFixing(ONIndex3M,I3444,TRUE,_xll.ohTrigger(RecalcTrigger,Trigger3M)),NA())</f>
        <v>2.7035269809330131E-2</v>
      </c>
      <c r="N3444" s="52">
        <f>IFERROR(_xll.qlIndexFixing(Index6M,$H3444,TRUE,_xll.ohTrigger(RecalcTrigger,Trigger6M)),NA())</f>
        <v>2.8059257490629416E-2</v>
      </c>
      <c r="O3444" s="52">
        <f>IFERROR(_xll.qlIndexFixing(ONIndex6M,I3444,TRUE,_xll.ohTrigger(RecalcTrigger,Trigger6M)),NA())</f>
        <v>2.7865440936318819E-2</v>
      </c>
      <c r="P3444" s="52">
        <f>IFERROR(_xll.qlIndexFixing(Index1Y,$H3444,TRUE,_xll.ohTrigger(RecalcTrigger,Trigger1Y)),NA())</f>
        <v>2.9492723924751548E-2</v>
      </c>
      <c r="Q3444" s="52">
        <f>IFERROR(_xll.qlIndexFixing(ONIndex1Y,I3444,TRUE,_xll.ohTrigger(RecalcTrigger,Trigger1Y)),NA())</f>
        <v>2.9064796419460137E-2</v>
      </c>
    </row>
    <row r="3445" spans="2:17" x14ac:dyDescent="0.2">
      <c r="B3445" s="46" t="s">
        <v>51</v>
      </c>
      <c r="D3445" s="49">
        <f>_xll.qlCalendarAdvance(LocalCalendar,$D3444,B3445,"f",FALSE)</f>
        <v>63487</v>
      </c>
      <c r="E3445" s="49">
        <f>_xll.qlInterestRateIndexValueDate(IndexON,D3445)</f>
        <v>63487</v>
      </c>
      <c r="F3445" s="52">
        <f>IFERROR(_xll.qlIndexFixing(IndexON,D3445,TRUE,_xll.ohTrigger(RecalcTrigger,TriggerON)),NA())</f>
        <v>2.5437614180336965E-2</v>
      </c>
      <c r="H3445" s="49">
        <f>_xll.qlCalendarAdvance(IborCalendar,$H3444,B3445,"f",FALSE)</f>
        <v>63466</v>
      </c>
      <c r="I3445" s="49">
        <f>_xll.qlInterestRateIndexValueDate(Index1M,$H3445)</f>
        <v>63468</v>
      </c>
      <c r="J3445" s="52">
        <f>IFERROR(_xll.qlIndexFixing(Index1M,$H3445,TRUE,_xll.ohTrigger(RecalcTrigger,Trigger1M)),NA())</f>
        <v>2.5920607265229208E-2</v>
      </c>
      <c r="K3445" s="52">
        <f>IFERROR(_xll.qlIndexFixing(ONIndex1M,I3445,TRUE,_xll.ohTrigger(RecalcTrigger,Trigger1M)),NA())</f>
        <v>2.5895446861443627E-2</v>
      </c>
      <c r="L3445" s="52">
        <f>IFERROR(_xll.qlIndexFixing(Index3M,H3445,TRUE,_xll.ohTrigger(RecalcTrigger,Trigger3M)),NA())</f>
        <v>2.7127852006065538E-2</v>
      </c>
      <c r="M3445" s="52">
        <f>IFERROR(_xll.qlIndexFixing(ONIndex3M,I3445,TRUE,_xll.ohTrigger(RecalcTrigger,Trigger3M)),NA())</f>
        <v>2.7036284905497254E-2</v>
      </c>
      <c r="N3445" s="52">
        <f>IFERROR(_xll.qlIndexFixing(Index6M,$H3445,TRUE,_xll.ohTrigger(RecalcTrigger,Trigger6M)),NA())</f>
        <v>2.8059249728489912E-2</v>
      </c>
      <c r="O3445" s="52">
        <f>IFERROR(_xll.qlIndexFixing(ONIndex6M,I3445,TRUE,_xll.ohTrigger(RecalcTrigger,Trigger6M)),NA())</f>
        <v>2.7866509777307868E-2</v>
      </c>
      <c r="P3445" s="52">
        <f>IFERROR(_xll.qlIndexFixing(Index1Y,$H3445,TRUE,_xll.ohTrigger(RecalcTrigger,Trigger1Y)),NA())</f>
        <v>2.9497520581265483E-2</v>
      </c>
      <c r="Q3445" s="52">
        <f>IFERROR(_xll.qlIndexFixing(ONIndex1Y,I3445,TRUE,_xll.ohTrigger(RecalcTrigger,Trigger1Y)),NA())</f>
        <v>2.906598266200433E-2</v>
      </c>
    </row>
    <row r="3446" spans="2:17" x14ac:dyDescent="0.2">
      <c r="B3446" s="46" t="s">
        <v>51</v>
      </c>
      <c r="D3446" s="49">
        <f>_xll.qlCalendarAdvance(LocalCalendar,$D3445,B3446,"f",FALSE)</f>
        <v>63494</v>
      </c>
      <c r="E3446" s="49">
        <f>_xll.qlInterestRateIndexValueDate(IndexON,D3446)</f>
        <v>63494</v>
      </c>
      <c r="F3446" s="52">
        <f>IFERROR(_xll.qlIndexFixing(IndexON,D3446,TRUE,_xll.ohTrigger(RecalcTrigger,TriggerON)),NA())</f>
        <v>2.5437614180416901E-2</v>
      </c>
      <c r="H3446" s="49">
        <f>_xll.qlCalendarAdvance(IborCalendar,$H3445,B3446,"f",FALSE)</f>
        <v>63473</v>
      </c>
      <c r="I3446" s="49">
        <f>_xll.qlInterestRateIndexValueDate(Index1M,$H3446)</f>
        <v>63475</v>
      </c>
      <c r="J3446" s="52">
        <f>IFERROR(_xll.qlIndexFixing(Index1M,$H3446,TRUE,_xll.ohTrigger(RecalcTrigger,Trigger1M)),NA())</f>
        <v>2.5920607265224049E-2</v>
      </c>
      <c r="K3446" s="52">
        <f>IFERROR(_xll.qlIndexFixing(ONIndex1M,I3446,TRUE,_xll.ohTrigger(RecalcTrigger,Trigger1M)),NA())</f>
        <v>2.5894515620059622E-2</v>
      </c>
      <c r="L3446" s="52">
        <f>IFERROR(_xll.qlIndexFixing(Index3M,H3446,TRUE,_xll.ohTrigger(RecalcTrigger,Trigger3M)),NA())</f>
        <v>2.7128871738382375E-2</v>
      </c>
      <c r="M3446" s="52">
        <f>IFERROR(_xll.qlIndexFixing(ONIndex3M,I3446,TRUE,_xll.ohTrigger(RecalcTrigger,Trigger3M)),NA())</f>
        <v>2.7035269809330131E-2</v>
      </c>
      <c r="N3446" s="52">
        <f>IFERROR(_xll.qlIndexFixing(Index6M,$H3446,TRUE,_xll.ohTrigger(RecalcTrigger,Trigger6M)),NA())</f>
        <v>2.8063593939190265E-2</v>
      </c>
      <c r="O3446" s="52">
        <f>IFERROR(_xll.qlIndexFixing(ONIndex6M,I3446,TRUE,_xll.ohTrigger(RecalcTrigger,Trigger6M)),NA())</f>
        <v>2.78654231985076E-2</v>
      </c>
      <c r="P3446" s="52">
        <f>IFERROR(_xll.qlIndexFixing(Index1Y,$H3446,TRUE,_xll.ohTrigger(RecalcTrigger,Trigger1Y)),NA())</f>
        <v>2.94963323361127E-2</v>
      </c>
      <c r="Q3446" s="52">
        <f>IFERROR(_xll.qlIndexFixing(ONIndex1Y,I3446,TRUE,_xll.ohTrigger(RecalcTrigger,Trigger1Y)),NA())</f>
        <v>2.9064820606512498E-2</v>
      </c>
    </row>
    <row r="3447" spans="2:17" x14ac:dyDescent="0.2">
      <c r="B3447" s="46" t="s">
        <v>51</v>
      </c>
      <c r="D3447" s="49">
        <f>_xll.qlCalendarAdvance(LocalCalendar,$D3446,B3447,"f",FALSE)</f>
        <v>63501</v>
      </c>
      <c r="E3447" s="49">
        <f>_xll.qlInterestRateIndexValueDate(IndexON,D3447)</f>
        <v>63501</v>
      </c>
      <c r="F3447" s="52">
        <f>IFERROR(_xll.qlIndexFixing(IndexON,D3447,TRUE,_xll.ohTrigger(RecalcTrigger,TriggerON)),NA())</f>
        <v>2.5437614180336965E-2</v>
      </c>
      <c r="H3447" s="49">
        <f>_xll.qlCalendarAdvance(IborCalendar,$H3446,B3447,"f",FALSE)</f>
        <v>63480</v>
      </c>
      <c r="I3447" s="49">
        <f>_xll.qlInterestRateIndexValueDate(Index1M,$H3447)</f>
        <v>63482</v>
      </c>
      <c r="J3447" s="52">
        <f>IFERROR(_xll.qlIndexFixing(Index1M,$H3447,TRUE,_xll.ohTrigger(RecalcTrigger,Trigger1M)),NA())</f>
        <v>2.5920607265226627E-2</v>
      </c>
      <c r="K3447" s="52">
        <f>IFERROR(_xll.qlIndexFixing(ONIndex1M,I3447,TRUE,_xll.ohTrigger(RecalcTrigger,Trigger1M)),NA())</f>
        <v>2.5894515620086267E-2</v>
      </c>
      <c r="L3447" s="52">
        <f>IFERROR(_xll.qlIndexFixing(Index3M,H3447,TRUE,_xll.ohTrigger(RecalcTrigger,Trigger3M)),NA())</f>
        <v>2.7127852006065538E-2</v>
      </c>
      <c r="M3447" s="52">
        <f>IFERROR(_xll.qlIndexFixing(ONIndex3M,I3447,TRUE,_xll.ohTrigger(RecalcTrigger,Trigger3M)),NA())</f>
        <v>2.7035269809356777E-2</v>
      </c>
      <c r="N3447" s="52">
        <f>IFERROR(_xll.qlIndexFixing(Index6M,$H3447,TRUE,_xll.ohTrigger(RecalcTrigger,Trigger6M)),NA())</f>
        <v>2.8059234504682642E-2</v>
      </c>
      <c r="O3447" s="52">
        <f>IFERROR(_xll.qlIndexFixing(ONIndex6M,I3447,TRUE,_xll.ohTrigger(RecalcTrigger,Trigger6M)),NA())</f>
        <v>2.7865414477776795E-2</v>
      </c>
      <c r="P3447" s="52">
        <f>IFERROR(_xll.qlIndexFixing(Index1Y,$H3447,TRUE,_xll.ohTrigger(RecalcTrigger,Trigger1Y)),NA())</f>
        <v>2.9496340975758865E-2</v>
      </c>
      <c r="Q3447" s="52">
        <f>IFERROR(_xll.qlIndexFixing(ONIndex1Y,I3447,TRUE,_xll.ohTrigger(RecalcTrigger,Trigger1Y)),NA())</f>
        <v>2.9064832498013615E-2</v>
      </c>
    </row>
    <row r="3448" spans="2:17" x14ac:dyDescent="0.2">
      <c r="B3448" s="46" t="s">
        <v>51</v>
      </c>
      <c r="D3448" s="49">
        <f>_xll.qlCalendarAdvance(LocalCalendar,$D3447,B3448,"f",FALSE)</f>
        <v>63508</v>
      </c>
      <c r="E3448" s="49">
        <f>_xll.qlInterestRateIndexValueDate(IndexON,D3448)</f>
        <v>63508</v>
      </c>
      <c r="F3448" s="52">
        <f>IFERROR(_xll.qlIndexFixing(IndexON,D3448,TRUE,_xll.ohTrigger(RecalcTrigger,TriggerON)),NA())</f>
        <v>2.5437614180336965E-2</v>
      </c>
      <c r="H3448" s="49">
        <f>_xll.qlCalendarAdvance(IborCalendar,$H3447,B3448,"f",FALSE)</f>
        <v>63487</v>
      </c>
      <c r="I3448" s="49">
        <f>_xll.qlInterestRateIndexValueDate(Index1M,$H3448)</f>
        <v>63489</v>
      </c>
      <c r="J3448" s="52">
        <f>IFERROR(_xll.qlIndexFixing(Index1M,$H3448,TRUE,_xll.ohTrigger(RecalcTrigger,Trigger1M)),NA())</f>
        <v>2.5920607265226627E-2</v>
      </c>
      <c r="K3448" s="52">
        <f>IFERROR(_xll.qlIndexFixing(ONIndex1M,I3448,TRUE,_xll.ohTrigger(RecalcTrigger,Trigger1M)),NA())</f>
        <v>2.5894515620086267E-2</v>
      </c>
      <c r="L3448" s="52">
        <f>IFERROR(_xll.qlIndexFixing(Index3M,H3448,TRUE,_xll.ohTrigger(RecalcTrigger,Trigger3M)),NA())</f>
        <v>2.7127852006066388E-2</v>
      </c>
      <c r="M3448" s="52">
        <f>IFERROR(_xll.qlIndexFixing(ONIndex3M,I3448,TRUE,_xll.ohTrigger(RecalcTrigger,Trigger3M)),NA())</f>
        <v>2.7035269809330131E-2</v>
      </c>
      <c r="N3448" s="52">
        <f>IFERROR(_xll.qlIndexFixing(Index6M,$H3448,TRUE,_xll.ohTrigger(RecalcTrigger,Trigger6M)),NA())</f>
        <v>2.8059227043013998E-2</v>
      </c>
      <c r="O3448" s="52">
        <f>IFERROR(_xll.qlIndexFixing(ONIndex6M,I3448,TRUE,_xll.ohTrigger(RecalcTrigger,Trigger6M)),NA())</f>
        <v>2.7865405855820313E-2</v>
      </c>
      <c r="P3448" s="52">
        <f>IFERROR(_xll.qlIndexFixing(Index1Y,$H3448,TRUE,_xll.ohTrigger(RecalcTrigger,Trigger1Y)),NA())</f>
        <v>2.9496349476695279E-2</v>
      </c>
      <c r="Q3448" s="52">
        <f>IFERROR(_xll.qlIndexFixing(ONIndex1Y,I3448,TRUE,_xll.ohTrigger(RecalcTrigger,Trigger1Y)),NA())</f>
        <v>2.906484425479583E-2</v>
      </c>
    </row>
    <row r="3449" spans="2:17" x14ac:dyDescent="0.2">
      <c r="B3449" s="46" t="s">
        <v>51</v>
      </c>
      <c r="D3449" s="49">
        <f>_xll.qlCalendarAdvance(LocalCalendar,$D3448,B3449,"f",FALSE)</f>
        <v>63515</v>
      </c>
      <c r="E3449" s="49">
        <f>_xll.qlInterestRateIndexValueDate(IndexON,D3449)</f>
        <v>63515</v>
      </c>
      <c r="F3449" s="52">
        <f>IFERROR(_xll.qlIndexFixing(IndexON,D3449,TRUE,_xll.ohTrigger(RecalcTrigger,TriggerON)),NA())</f>
        <v>2.5438512891762244E-2</v>
      </c>
      <c r="H3449" s="49">
        <f>_xll.qlCalendarAdvance(IborCalendar,$H3448,B3449,"f",FALSE)</f>
        <v>63494</v>
      </c>
      <c r="I3449" s="49">
        <f>_xll.qlInterestRateIndexValueDate(Index1M,$H3449)</f>
        <v>63496</v>
      </c>
      <c r="J3449" s="52">
        <f>IFERROR(_xll.qlIndexFixing(Index1M,$H3449,TRUE,_xll.ohTrigger(RecalcTrigger,Trigger1M)),NA())</f>
        <v>2.5920607265226627E-2</v>
      </c>
      <c r="K3449" s="52">
        <f>IFERROR(_xll.qlIndexFixing(ONIndex1M,I3449,TRUE,_xll.ohTrigger(RecalcTrigger,Trigger1M)),NA())</f>
        <v>2.5894515620086267E-2</v>
      </c>
      <c r="L3449" s="52">
        <f>IFERROR(_xll.qlIndexFixing(Index3M,H3449,TRUE,_xll.ohTrigger(RecalcTrigger,Trigger3M)),NA())</f>
        <v>2.7127852006066388E-2</v>
      </c>
      <c r="M3449" s="52">
        <f>IFERROR(_xll.qlIndexFixing(ONIndex3M,I3449,TRUE,_xll.ohTrigger(RecalcTrigger,Trigger3M)),NA())</f>
        <v>2.7035269809356777E-2</v>
      </c>
      <c r="N3449" s="52">
        <f>IFERROR(_xll.qlIndexFixing(Index6M,$H3449,TRUE,_xll.ohTrigger(RecalcTrigger,Trigger6M)),NA())</f>
        <v>2.805813183567062E-2</v>
      </c>
      <c r="O3449" s="52">
        <f>IFERROR(_xll.qlIndexFixing(ONIndex6M,I3449,TRUE,_xll.ohTrigger(RecalcTrigger,Trigger6M)),NA())</f>
        <v>2.7865397332638153E-2</v>
      </c>
      <c r="P3449" s="52">
        <f>IFERROR(_xll.qlIndexFixing(Index1Y,$H3449,TRUE,_xll.ohTrigger(RecalcTrigger,Trigger1Y)),NA())</f>
        <v>2.9496357838921721E-2</v>
      </c>
      <c r="Q3449" s="52">
        <f>IFERROR(_xll.qlIndexFixing(ONIndex1Y,I3449,TRUE,_xll.ohTrigger(RecalcTrigger,Trigger1Y)),NA())</f>
        <v>2.9064855876939077E-2</v>
      </c>
    </row>
    <row r="3450" spans="2:17" x14ac:dyDescent="0.2">
      <c r="B3450" s="46" t="s">
        <v>51</v>
      </c>
      <c r="D3450" s="49">
        <f>_xll.qlCalendarAdvance(LocalCalendar,$D3449,B3450,"f",FALSE)</f>
        <v>63522</v>
      </c>
      <c r="E3450" s="49">
        <f>_xll.qlInterestRateIndexValueDate(IndexON,D3450)</f>
        <v>63522</v>
      </c>
      <c r="F3450" s="52">
        <f>IFERROR(_xll.qlIndexFixing(IndexON,D3450,TRUE,_xll.ohTrigger(RecalcTrigger,TriggerON)),NA())</f>
        <v>2.5437614180336965E-2</v>
      </c>
      <c r="H3450" s="49">
        <f>_xll.qlCalendarAdvance(IborCalendar,$H3449,B3450,"f",FALSE)</f>
        <v>63501</v>
      </c>
      <c r="I3450" s="49">
        <f>_xll.qlInterestRateIndexValueDate(Index1M,$H3450)</f>
        <v>63506</v>
      </c>
      <c r="J3450" s="52">
        <f>IFERROR(_xll.qlIndexFixing(Index1M,$H3450,TRUE,_xll.ohTrigger(RecalcTrigger,Trigger1M)),NA())</f>
        <v>2.5919674817377114E-2</v>
      </c>
      <c r="K3450" s="52">
        <f>IFERROR(_xll.qlIndexFixing(ONIndex1M,I3450,TRUE,_xll.ohTrigger(RecalcTrigger,Trigger1M)),NA())</f>
        <v>2.5892653271224475E-2</v>
      </c>
      <c r="L3450" s="52">
        <f>IFERROR(_xll.qlIndexFixing(Index3M,H3450,TRUE,_xll.ohTrigger(RecalcTrigger,Trigger3M)),NA())</f>
        <v>2.7125812694657678E-2</v>
      </c>
      <c r="M3450" s="52">
        <f>IFERROR(_xll.qlIndexFixing(ONIndex3M,I3450,TRUE,_xll.ohTrigger(RecalcTrigger,Trigger3M)),NA())</f>
        <v>2.7033239769513884E-2</v>
      </c>
      <c r="N3450" s="52">
        <f>IFERROR(_xll.qlIndexFixing(Index6M,$H3450,TRUE,_xll.ohTrigger(RecalcTrigger,Trigger6M)),NA())</f>
        <v>2.8059209338796125E-2</v>
      </c>
      <c r="O3450" s="52">
        <f>IFERROR(_xll.qlIndexFixing(ONIndex6M,I3450,TRUE,_xll.ohTrigger(RecalcTrigger,Trigger6M)),NA())</f>
        <v>2.7863229908531295E-2</v>
      </c>
      <c r="P3450" s="52">
        <f>IFERROR(_xll.qlIndexFixing(Index1Y,$H3450,TRUE,_xll.ohTrigger(RecalcTrigger,Trigger1Y)),NA())</f>
        <v>2.9493975788528189E-2</v>
      </c>
      <c r="Q3450" s="52">
        <f>IFERROR(_xll.qlIndexFixing(ONIndex1Y,I3450,TRUE,_xll.ohTrigger(RecalcTrigger,Trigger1Y)),NA())</f>
        <v>2.9062524364116271E-2</v>
      </c>
    </row>
    <row r="3451" spans="2:17" x14ac:dyDescent="0.2">
      <c r="B3451" s="46" t="s">
        <v>51</v>
      </c>
      <c r="D3451" s="49">
        <f>_xll.qlCalendarAdvance(LocalCalendar,$D3450,B3451,"f",FALSE)</f>
        <v>63529</v>
      </c>
      <c r="E3451" s="49">
        <f>_xll.qlInterestRateIndexValueDate(IndexON,D3451)</f>
        <v>63529</v>
      </c>
      <c r="F3451" s="52">
        <f>IFERROR(_xll.qlIndexFixing(IndexON,D3451,TRUE,_xll.ohTrigger(RecalcTrigger,TriggerON)),NA())</f>
        <v>2.5437614180336965E-2</v>
      </c>
      <c r="H3451" s="49">
        <f>_xll.qlCalendarAdvance(IborCalendar,$H3450,B3451,"f",FALSE)</f>
        <v>63508</v>
      </c>
      <c r="I3451" s="49">
        <f>_xll.qlInterestRateIndexValueDate(Index1M,$H3451)</f>
        <v>63510</v>
      </c>
      <c r="J3451" s="52">
        <f>IFERROR(_xll.qlIndexFixing(Index1M,$H3451,TRUE,_xll.ohTrigger(RecalcTrigger,Trigger1M)),NA())</f>
        <v>2.5920607265226627E-2</v>
      </c>
      <c r="K3451" s="52">
        <f>IFERROR(_xll.qlIndexFixing(ONIndex1M,I3451,TRUE,_xll.ohTrigger(RecalcTrigger,Trigger1M)),NA())</f>
        <v>2.5894515620059622E-2</v>
      </c>
      <c r="L3451" s="52">
        <f>IFERROR(_xll.qlIndexFixing(Index3M,H3451,TRUE,_xll.ohTrigger(RecalcTrigger,Trigger3M)),NA())</f>
        <v>2.7128871738383215E-2</v>
      </c>
      <c r="M3451" s="52">
        <f>IFERROR(_xll.qlIndexFixing(ONIndex3M,I3451,TRUE,_xll.ohTrigger(RecalcTrigger,Trigger3M)),NA())</f>
        <v>2.7035269809330131E-2</v>
      </c>
      <c r="N3451" s="52">
        <f>IFERROR(_xll.qlIndexFixing(Index6M,$H3451,TRUE,_xll.ohTrigger(RecalcTrigger,Trigger6M)),NA())</f>
        <v>2.8058117399925205E-2</v>
      </c>
      <c r="O3451" s="52">
        <f>IFERROR(_xll.qlIndexFixing(ONIndex6M,I3451,TRUE,_xll.ohTrigger(RecalcTrigger,Trigger6M)),NA())</f>
        <v>2.7865380582570154E-2</v>
      </c>
      <c r="P3451" s="52">
        <f>IFERROR(_xll.qlIndexFixing(Index1Y,$H3451,TRUE,_xll.ohTrigger(RecalcTrigger,Trigger1Y)),NA())</f>
        <v>2.9496374147245569E-2</v>
      </c>
      <c r="Q3451" s="52">
        <f>IFERROR(_xll.qlIndexFixing(ONIndex1Y,I3451,TRUE,_xll.ohTrigger(RecalcTrigger,Trigger1Y)),NA())</f>
        <v>2.9064878717068865E-2</v>
      </c>
    </row>
    <row r="3452" spans="2:17" x14ac:dyDescent="0.2">
      <c r="B3452" s="46" t="s">
        <v>51</v>
      </c>
      <c r="D3452" s="49">
        <f>_xll.qlCalendarAdvance(LocalCalendar,$D3451,B3452,"f",FALSE)</f>
        <v>63536</v>
      </c>
      <c r="E3452" s="49">
        <f>_xll.qlInterestRateIndexValueDate(IndexON,D3452)</f>
        <v>63536</v>
      </c>
      <c r="F3452" s="52">
        <f>IFERROR(_xll.qlIndexFixing(IndexON,D3452,TRUE,_xll.ohTrigger(RecalcTrigger,TriggerON)),NA())</f>
        <v>2.5437614180336965E-2</v>
      </c>
      <c r="H3452" s="49">
        <f>_xll.qlCalendarAdvance(IborCalendar,$H3451,B3452,"f",FALSE)</f>
        <v>63515</v>
      </c>
      <c r="I3452" s="49">
        <f>_xll.qlInterestRateIndexValueDate(Index1M,$H3452)</f>
        <v>63517</v>
      </c>
      <c r="J3452" s="52">
        <f>IFERROR(_xll.qlIndexFixing(Index1M,$H3452,TRUE,_xll.ohTrigger(RecalcTrigger,Trigger1M)),NA())</f>
        <v>2.5922472295078242E-2</v>
      </c>
      <c r="K3452" s="52">
        <f>IFERROR(_xll.qlIndexFixing(ONIndex1M,I3452,TRUE,_xll.ohTrigger(RecalcTrigger,Trigger1M)),NA())</f>
        <v>2.5894515620059622E-2</v>
      </c>
      <c r="L3452" s="52">
        <f>IFERROR(_xll.qlIndexFixing(Index3M,H3452,TRUE,_xll.ohTrigger(RecalcTrigger,Trigger3M)),NA())</f>
        <v>2.7127852006065538E-2</v>
      </c>
      <c r="M3452" s="52">
        <f>IFERROR(_xll.qlIndexFixing(ONIndex3M,I3452,TRUE,_xll.ohTrigger(RecalcTrigger,Trigger3M)),NA())</f>
        <v>2.7035269809330131E-2</v>
      </c>
      <c r="N3452" s="52">
        <f>IFERROR(_xll.qlIndexFixing(Index6M,$H3452,TRUE,_xll.ohTrigger(RecalcTrigger,Trigger6M)),NA())</f>
        <v>2.8058110332276197E-2</v>
      </c>
      <c r="O3452" s="52">
        <f>IFERROR(_xll.qlIndexFixing(ONIndex6M,I3452,TRUE,_xll.ohTrigger(RecalcTrigger,Trigger6M)),NA())</f>
        <v>2.786537235571096E-2</v>
      </c>
      <c r="P3452" s="52">
        <f>IFERROR(_xll.qlIndexFixing(Index1Y,$H3452,TRUE,_xll.ohTrigger(RecalcTrigger,Trigger1Y)),NA())</f>
        <v>2.9496382093342099E-2</v>
      </c>
      <c r="Q3452" s="52">
        <f>IFERROR(_xll.qlIndexFixing(ONIndex1Y,I3452,TRUE,_xll.ohTrigger(RecalcTrigger,Trigger1Y)),NA())</f>
        <v>2.9064889935055405E-2</v>
      </c>
    </row>
    <row r="3453" spans="2:17" x14ac:dyDescent="0.2">
      <c r="B3453" s="46" t="s">
        <v>51</v>
      </c>
      <c r="D3453" s="49">
        <f>_xll.qlCalendarAdvance(LocalCalendar,$D3452,B3453,"f",FALSE)</f>
        <v>63543</v>
      </c>
      <c r="E3453" s="49">
        <f>_xll.qlInterestRateIndexValueDate(IndexON,D3453)</f>
        <v>63543</v>
      </c>
      <c r="F3453" s="52">
        <f>IFERROR(_xll.qlIndexFixing(IndexON,D3453,TRUE,_xll.ohTrigger(RecalcTrigger,TriggerON)),NA())</f>
        <v>2.5437614180416901E-2</v>
      </c>
      <c r="H3453" s="49">
        <f>_xll.qlCalendarAdvance(IborCalendar,$H3452,B3453,"f",FALSE)</f>
        <v>63522</v>
      </c>
      <c r="I3453" s="49">
        <f>_xll.qlInterestRateIndexValueDate(Index1M,$H3453)</f>
        <v>63524</v>
      </c>
      <c r="J3453" s="52">
        <f>IFERROR(_xll.qlIndexFixing(Index1M,$H3453,TRUE,_xll.ohTrigger(RecalcTrigger,Trigger1M)),NA())</f>
        <v>2.5921539757792211E-2</v>
      </c>
      <c r="K3453" s="52">
        <f>IFERROR(_xll.qlIndexFixing(ONIndex1M,I3453,TRUE,_xll.ohTrigger(RecalcTrigger,Trigger1M)),NA())</f>
        <v>2.5894515620086267E-2</v>
      </c>
      <c r="L3453" s="52">
        <f>IFERROR(_xll.qlIndexFixing(Index3M,H3453,TRUE,_xll.ohTrigger(RecalcTrigger,Trigger3M)),NA())</f>
        <v>2.7123773587531375E-2</v>
      </c>
      <c r="M3453" s="52">
        <f>IFERROR(_xll.qlIndexFixing(ONIndex3M,I3453,TRUE,_xll.ohTrigger(RecalcTrigger,Trigger3M)),NA())</f>
        <v>2.7035269809356777E-2</v>
      </c>
      <c r="N3453" s="52">
        <f>IFERROR(_xll.qlIndexFixing(Index6M,$H3453,TRUE,_xll.ohTrigger(RecalcTrigger,Trigger6M)),NA())</f>
        <v>2.8059191237018905E-2</v>
      </c>
      <c r="O3453" s="52">
        <f>IFERROR(_xll.qlIndexFixing(ONIndex6M,I3453,TRUE,_xll.ohTrigger(RecalcTrigger,Trigger6M)),NA())</f>
        <v>2.7865364227626088E-2</v>
      </c>
      <c r="P3453" s="52">
        <f>IFERROR(_xll.qlIndexFixing(Index1Y,$H3453,TRUE,_xll.ohTrigger(RecalcTrigger,Trigger1Y)),NA())</f>
        <v>2.9496389900729097E-2</v>
      </c>
      <c r="Q3453" s="52">
        <f>IFERROR(_xll.qlIndexFixing(ONIndex1Y,I3453,TRUE,_xll.ohTrigger(RecalcTrigger,Trigger1Y)),NA())</f>
        <v>2.9064901018456268E-2</v>
      </c>
    </row>
    <row r="3454" spans="2:17" x14ac:dyDescent="0.2">
      <c r="B3454" s="46" t="s">
        <v>51</v>
      </c>
      <c r="D3454" s="49">
        <f>_xll.qlCalendarAdvance(LocalCalendar,$D3453,B3454,"f",FALSE)</f>
        <v>63550</v>
      </c>
      <c r="E3454" s="49">
        <f>_xll.qlInterestRateIndexValueDate(IndexON,D3454)</f>
        <v>63550</v>
      </c>
      <c r="F3454" s="52">
        <f>IFERROR(_xll.qlIndexFixing(IndexON,D3454,TRUE,_xll.ohTrigger(RecalcTrigger,TriggerON)),NA())</f>
        <v>2.5437614180336965E-2</v>
      </c>
      <c r="H3454" s="49">
        <f>_xll.qlCalendarAdvance(IborCalendar,$H3453,B3454,"f",FALSE)</f>
        <v>63529</v>
      </c>
      <c r="I3454" s="49">
        <f>_xll.qlInterestRateIndexValueDate(Index1M,$H3454)</f>
        <v>63531</v>
      </c>
      <c r="J3454" s="52">
        <f>IFERROR(_xll.qlIndexFixing(Index1M,$H3454,TRUE,_xll.ohTrigger(RecalcTrigger,Trigger1M)),NA())</f>
        <v>2.5920607265224049E-2</v>
      </c>
      <c r="K3454" s="52">
        <f>IFERROR(_xll.qlIndexFixing(ONIndex1M,I3454,TRUE,_xll.ohTrigger(RecalcTrigger,Trigger1M)),NA())</f>
        <v>2.5894515620059622E-2</v>
      </c>
      <c r="L3454" s="52">
        <f>IFERROR(_xll.qlIndexFixing(Index3M,H3454,TRUE,_xll.ohTrigger(RecalcTrigger,Trigger3M)),NA())</f>
        <v>2.7123773587531375E-2</v>
      </c>
      <c r="M3454" s="52">
        <f>IFERROR(_xll.qlIndexFixing(ONIndex3M,I3454,TRUE,_xll.ohTrigger(RecalcTrigger,Trigger3M)),NA())</f>
        <v>2.7035269809330131E-2</v>
      </c>
      <c r="N3454" s="52">
        <f>IFERROR(_xll.qlIndexFixing(Index6M,$H3454,TRUE,_xll.ohTrigger(RecalcTrigger,Trigger6M)),NA())</f>
        <v>2.8059184376289778E-2</v>
      </c>
      <c r="O3454" s="52">
        <f>IFERROR(_xll.qlIndexFixing(ONIndex6M,I3454,TRUE,_xll.ohTrigger(RecalcTrigger,Trigger6M)),NA())</f>
        <v>2.7865356198342184E-2</v>
      </c>
      <c r="P3454" s="52">
        <f>IFERROR(_xll.qlIndexFixing(Index1Y,$H3454,TRUE,_xll.ohTrigger(RecalcTrigger,Trigger1Y)),NA())</f>
        <v>2.9496397569406346E-2</v>
      </c>
      <c r="Q3454" s="52">
        <f>IFERROR(_xll.qlIndexFixing(ONIndex1Y,I3454,TRUE,_xll.ohTrigger(RecalcTrigger,Trigger1Y)),NA())</f>
        <v>2.9064911967058293E-2</v>
      </c>
    </row>
    <row r="3455" spans="2:17" x14ac:dyDescent="0.2">
      <c r="B3455" s="46" t="s">
        <v>51</v>
      </c>
      <c r="D3455" s="49">
        <f>_xll.qlCalendarAdvance(LocalCalendar,$D3454,B3455,"f",FALSE)</f>
        <v>63557</v>
      </c>
      <c r="E3455" s="49">
        <f>_xll.qlInterestRateIndexValueDate(IndexON,D3455)</f>
        <v>63557</v>
      </c>
      <c r="F3455" s="52">
        <f>IFERROR(_xll.qlIndexFixing(IndexON,D3455,TRUE,_xll.ohTrigger(RecalcTrigger,TriggerON)),NA())</f>
        <v>2.5437614180416901E-2</v>
      </c>
      <c r="H3455" s="49">
        <f>_xll.qlCalendarAdvance(IborCalendar,$H3454,B3455,"f",FALSE)</f>
        <v>63536</v>
      </c>
      <c r="I3455" s="49">
        <f>_xll.qlInterestRateIndexValueDate(Index1M,$H3455)</f>
        <v>63538</v>
      </c>
      <c r="J3455" s="52">
        <f>IFERROR(_xll.qlIndexFixing(Index1M,$H3455,TRUE,_xll.ohTrigger(RecalcTrigger,Trigger1M)),NA())</f>
        <v>2.5921539757794709E-2</v>
      </c>
      <c r="K3455" s="52">
        <f>IFERROR(_xll.qlIndexFixing(ONIndex1M,I3455,TRUE,_xll.ohTrigger(RecalcTrigger,Trigger1M)),NA())</f>
        <v>2.5894515620086267E-2</v>
      </c>
      <c r="L3455" s="52">
        <f>IFERROR(_xll.qlIndexFixing(Index3M,H3455,TRUE,_xll.ohTrigger(RecalcTrigger,Trigger3M)),NA())</f>
        <v>2.7123773587531375E-2</v>
      </c>
      <c r="M3455" s="52">
        <f>IFERROR(_xll.qlIndexFixing(ONIndex3M,I3455,TRUE,_xll.ohTrigger(RecalcTrigger,Trigger3M)),NA())</f>
        <v>2.7035269809330131E-2</v>
      </c>
      <c r="N3455" s="52">
        <f>IFERROR(_xll.qlIndexFixing(Index6M,$H3455,TRUE,_xll.ohTrigger(RecalcTrigger,Trigger6M)),NA())</f>
        <v>2.8059177615718335E-2</v>
      </c>
      <c r="O3455" s="52">
        <f>IFERROR(_xll.qlIndexFixing(ONIndex6M,I3455,TRUE,_xll.ohTrigger(RecalcTrigger,Trigger6M)),NA())</f>
        <v>2.7865348267832601E-2</v>
      </c>
      <c r="P3455" s="52">
        <f>IFERROR(_xll.qlIndexFixing(Index1Y,$H3455,TRUE,_xll.ohTrigger(RecalcTrigger,Trigger1Y)),NA())</f>
        <v>2.9496405099373839E-2</v>
      </c>
      <c r="Q3455" s="52">
        <f>IFERROR(_xll.qlIndexFixing(ONIndex1Y,I3455,TRUE,_xll.ohTrigger(RecalcTrigger,Trigger1Y)),NA())</f>
        <v>2.9064922781021352E-2</v>
      </c>
    </row>
    <row r="3456" spans="2:17" x14ac:dyDescent="0.2">
      <c r="B3456" s="46" t="s">
        <v>51</v>
      </c>
      <c r="D3456" s="49">
        <f>_xll.qlCalendarAdvance(LocalCalendar,$D3455,B3456,"f",FALSE)</f>
        <v>63564</v>
      </c>
      <c r="E3456" s="49">
        <f>_xll.qlInterestRateIndexValueDate(IndexON,D3456)</f>
        <v>63564</v>
      </c>
      <c r="F3456" s="52">
        <f>IFERROR(_xll.qlIndexFixing(IndexON,D3456,TRUE,_xll.ohTrigger(RecalcTrigger,TriggerON)),NA())</f>
        <v>2.5437614180336965E-2</v>
      </c>
      <c r="H3456" s="49">
        <f>_xll.qlCalendarAdvance(IborCalendar,$H3455,B3456,"f",FALSE)</f>
        <v>63543</v>
      </c>
      <c r="I3456" s="49">
        <f>_xll.qlInterestRateIndexValueDate(Index1M,$H3456)</f>
        <v>63545</v>
      </c>
      <c r="J3456" s="52">
        <f>IFERROR(_xll.qlIndexFixing(Index1M,$H3456,TRUE,_xll.ohTrigger(RecalcTrigger,Trigger1M)),NA())</f>
        <v>2.5920607265226627E-2</v>
      </c>
      <c r="K3456" s="52">
        <f>IFERROR(_xll.qlIndexFixing(ONIndex1M,I3456,TRUE,_xll.ohTrigger(RecalcTrigger,Trigger1M)),NA())</f>
        <v>2.5896378147455934E-2</v>
      </c>
      <c r="L3456" s="52">
        <f>IFERROR(_xll.qlIndexFixing(Index3M,H3456,TRUE,_xll.ohTrigger(RecalcTrigger,Trigger3M)),NA())</f>
        <v>2.7123773587531375E-2</v>
      </c>
      <c r="M3456" s="52">
        <f>IFERROR(_xll.qlIndexFixing(ONIndex3M,I3456,TRUE,_xll.ohTrigger(RecalcTrigger,Trigger3M)),NA())</f>
        <v>2.7037300052439761E-2</v>
      </c>
      <c r="N3456" s="52">
        <f>IFERROR(_xll.qlIndexFixing(Index6M,$H3456,TRUE,_xll.ohTrigger(RecalcTrigger,Trigger6M)),NA())</f>
        <v>2.805917095530194E-2</v>
      </c>
      <c r="O3456" s="52">
        <f>IFERROR(_xll.qlIndexFixing(ONIndex6M,I3456,TRUE,_xll.ohTrigger(RecalcTrigger,Trigger6M)),NA())</f>
        <v>2.7867496151985804E-2</v>
      </c>
      <c r="P3456" s="52">
        <f>IFERROR(_xll.qlIndexFixing(Index1Y,$H3456,TRUE,_xll.ohTrigger(RecalcTrigger,Trigger1Y)),NA())</f>
        <v>2.9496412490630928E-2</v>
      </c>
      <c r="Q3456" s="52">
        <f>IFERROR(_xll.qlIndexFixing(ONIndex1Y,I3456,TRUE,_xll.ohTrigger(RecalcTrigger,Trigger1Y)),NA())</f>
        <v>2.9067281494453923E-2</v>
      </c>
    </row>
    <row r="3457" spans="2:17" x14ac:dyDescent="0.2">
      <c r="B3457" s="46" t="s">
        <v>51</v>
      </c>
      <c r="D3457" s="49">
        <f>_xll.qlCalendarAdvance(LocalCalendar,$D3456,B3457,"f",FALSE)</f>
        <v>63571</v>
      </c>
      <c r="E3457" s="49">
        <f>_xll.qlInterestRateIndexValueDate(IndexON,D3457)</f>
        <v>63571</v>
      </c>
      <c r="F3457" s="52">
        <f>IFERROR(_xll.qlIndexFixing(IndexON,D3457,TRUE,_xll.ohTrigger(RecalcTrigger,TriggerON)),NA())</f>
        <v>2.5437614180336965E-2</v>
      </c>
      <c r="H3457" s="49">
        <f>_xll.qlCalendarAdvance(IborCalendar,$H3456,B3457,"f",FALSE)</f>
        <v>63550</v>
      </c>
      <c r="I3457" s="49">
        <f>_xll.qlInterestRateIndexValueDate(Index1M,$H3457)</f>
        <v>63552</v>
      </c>
      <c r="J3457" s="52">
        <f>IFERROR(_xll.qlIndexFixing(Index1M,$H3457,TRUE,_xll.ohTrigger(RecalcTrigger,Trigger1M)),NA())</f>
        <v>2.5922472295080663E-2</v>
      </c>
      <c r="K3457" s="52">
        <f>IFERROR(_xll.qlIndexFixing(ONIndex1M,I3457,TRUE,_xll.ohTrigger(RecalcTrigger,Trigger1M)),NA())</f>
        <v>2.5895446861443627E-2</v>
      </c>
      <c r="L3457" s="52">
        <f>IFERROR(_xll.qlIndexFixing(Index3M,H3457,TRUE,_xll.ohTrigger(RecalcTrigger,Trigger3M)),NA())</f>
        <v>2.7124793115561121E-2</v>
      </c>
      <c r="M3457" s="52">
        <f>IFERROR(_xll.qlIndexFixing(ONIndex3M,I3457,TRUE,_xll.ohTrigger(RecalcTrigger,Trigger3M)),NA())</f>
        <v>2.703628490547727E-2</v>
      </c>
      <c r="N3457" s="52">
        <f>IFERROR(_xll.qlIndexFixing(Index6M,$H3457,TRUE,_xll.ohTrigger(RecalcTrigger,Trigger6M)),NA())</f>
        <v>2.8059164395043232E-2</v>
      </c>
      <c r="O3457" s="52">
        <f>IFERROR(_xll.qlIndexFixing(ONIndex6M,I3457,TRUE,_xll.ohTrigger(RecalcTrigger,Trigger6M)),NA())</f>
        <v>2.7866410539409969E-2</v>
      </c>
      <c r="P3457" s="52">
        <f>IFERROR(_xll.qlIndexFixing(Index1Y,$H3457,TRUE,_xll.ohTrigger(RecalcTrigger,Trigger1Y)),NA())</f>
        <v>2.9496419743178699E-2</v>
      </c>
      <c r="Q3457" s="52">
        <f>IFERROR(_xll.qlIndexFixing(ONIndex1Y,I3457,TRUE,_xll.ohTrigger(RecalcTrigger,Trigger1Y)),NA())</f>
        <v>2.9066117981959572E-2</v>
      </c>
    </row>
    <row r="3458" spans="2:17" x14ac:dyDescent="0.2">
      <c r="B3458" s="46" t="s">
        <v>51</v>
      </c>
      <c r="D3458" s="49">
        <f>_xll.qlCalendarAdvance(LocalCalendar,$D3457,B3458,"f",FALSE)</f>
        <v>63578</v>
      </c>
      <c r="E3458" s="49">
        <f>_xll.qlInterestRateIndexValueDate(IndexON,D3458)</f>
        <v>63578</v>
      </c>
      <c r="F3458" s="52">
        <f>IFERROR(_xll.qlIndexFixing(IndexON,D3458,TRUE,_xll.ohTrigger(RecalcTrigger,TriggerON)),NA())</f>
        <v>2.5437614180416901E-2</v>
      </c>
      <c r="H3458" s="49">
        <f>_xll.qlCalendarAdvance(IborCalendar,$H3457,B3458,"f",FALSE)</f>
        <v>63557</v>
      </c>
      <c r="I3458" s="49">
        <f>_xll.qlInterestRateIndexValueDate(Index1M,$H3458)</f>
        <v>63559</v>
      </c>
      <c r="J3458" s="52">
        <f>IFERROR(_xll.qlIndexFixing(Index1M,$H3458,TRUE,_xll.ohTrigger(RecalcTrigger,Trigger1M)),NA())</f>
        <v>2.5920607265224049E-2</v>
      </c>
      <c r="K3458" s="52">
        <f>IFERROR(_xll.qlIndexFixing(ONIndex1M,I3458,TRUE,_xll.ohTrigger(RecalcTrigger,Trigger1M)),NA())</f>
        <v>2.5894515620059622E-2</v>
      </c>
      <c r="L3458" s="52">
        <f>IFERROR(_xll.qlIndexFixing(Index3M,H3458,TRUE,_xll.ohTrigger(RecalcTrigger,Trigger3M)),NA())</f>
        <v>2.7123773587531375E-2</v>
      </c>
      <c r="M3458" s="52">
        <f>IFERROR(_xll.qlIndexFixing(ONIndex3M,I3458,TRUE,_xll.ohTrigger(RecalcTrigger,Trigger3M)),NA())</f>
        <v>2.7035269809356777E-2</v>
      </c>
      <c r="N3458" s="52">
        <f>IFERROR(_xll.qlIndexFixing(Index6M,$H3458,TRUE,_xll.ohTrigger(RecalcTrigger,Trigger6M)),NA())</f>
        <v>2.8058070029507779E-2</v>
      </c>
      <c r="O3458" s="52">
        <f>IFERROR(_xll.qlIndexFixing(ONIndex6M,I3458,TRUE,_xll.ohTrigger(RecalcTrigger,Trigger6M)),NA())</f>
        <v>2.7865325068976432E-2</v>
      </c>
      <c r="P3458" s="52">
        <f>IFERROR(_xll.qlIndexFixing(Index1Y,$H3458,TRUE,_xll.ohTrigger(RecalcTrigger,Trigger1Y)),NA())</f>
        <v>2.9496426857016502E-2</v>
      </c>
      <c r="Q3458" s="52">
        <f>IFERROR(_xll.qlIndexFixing(ONIndex1Y,I3458,TRUE,_xll.ohTrigger(RecalcTrigger,Trigger1Y)),NA())</f>
        <v>2.9064954414677047E-2</v>
      </c>
    </row>
    <row r="3459" spans="2:17" x14ac:dyDescent="0.2">
      <c r="B3459" s="46" t="s">
        <v>51</v>
      </c>
      <c r="D3459" s="49">
        <f>_xll.qlCalendarAdvance(LocalCalendar,$D3458,B3459,"f",FALSE)</f>
        <v>63585</v>
      </c>
      <c r="E3459" s="49">
        <f>_xll.qlInterestRateIndexValueDate(IndexON,D3459)</f>
        <v>63585</v>
      </c>
      <c r="F3459" s="52">
        <f>IFERROR(_xll.qlIndexFixing(IndexON,D3459,TRUE,_xll.ohTrigger(RecalcTrigger,TriggerON)),NA())</f>
        <v>2.5437614180336965E-2</v>
      </c>
      <c r="H3459" s="49">
        <f>_xll.qlCalendarAdvance(IborCalendar,$H3458,B3459,"f",FALSE)</f>
        <v>63564</v>
      </c>
      <c r="I3459" s="49">
        <f>_xll.qlInterestRateIndexValueDate(Index1M,$H3459)</f>
        <v>63566</v>
      </c>
      <c r="J3459" s="52">
        <f>IFERROR(_xll.qlIndexFixing(Index1M,$H3459,TRUE,_xll.ohTrigger(RecalcTrigger,Trigger1M)),NA())</f>
        <v>2.5920607265224049E-2</v>
      </c>
      <c r="K3459" s="52">
        <f>IFERROR(_xll.qlIndexFixing(ONIndex1M,I3459,TRUE,_xll.ohTrigger(RecalcTrigger,Trigger1M)),NA())</f>
        <v>2.5895446861443627E-2</v>
      </c>
      <c r="L3459" s="52">
        <f>IFERROR(_xll.qlIndexFixing(Index3M,H3459,TRUE,_xll.ohTrigger(RecalcTrigger,Trigger3M)),NA())</f>
        <v>2.7123773587531375E-2</v>
      </c>
      <c r="M3459" s="52">
        <f>IFERROR(_xll.qlIndexFixing(ONIndex3M,I3459,TRUE,_xll.ohTrigger(RecalcTrigger,Trigger3M)),NA())</f>
        <v>2.703628490547727E-2</v>
      </c>
      <c r="N3459" s="52">
        <f>IFERROR(_xll.qlIndexFixing(Index6M,$H3459,TRUE,_xll.ohTrigger(RecalcTrigger,Trigger6M)),NA())</f>
        <v>2.8058063662900208E-2</v>
      </c>
      <c r="O3459" s="52">
        <f>IFERROR(_xll.qlIndexFixing(ONIndex6M,I3459,TRUE,_xll.ohTrigger(RecalcTrigger,Trigger6M)),NA())</f>
        <v>2.7866395382754039E-2</v>
      </c>
      <c r="P3459" s="52">
        <f>IFERROR(_xll.qlIndexFixing(Index1Y,$H3459,TRUE,_xll.ohTrigger(RecalcTrigger,Trigger1Y)),NA())</f>
        <v>2.9496433832144335E-2</v>
      </c>
      <c r="Q3459" s="52">
        <f>IFERROR(_xll.qlIndexFixing(ONIndex1Y,I3459,TRUE,_xll.ohTrigger(RecalcTrigger,Trigger1Y)),NA())</f>
        <v>2.9066138649447293E-2</v>
      </c>
    </row>
    <row r="3460" spans="2:17" x14ac:dyDescent="0.2">
      <c r="B3460" s="46" t="s">
        <v>51</v>
      </c>
      <c r="D3460" s="49">
        <f>_xll.qlCalendarAdvance(LocalCalendar,$D3459,B3460,"f",FALSE)</f>
        <v>63592</v>
      </c>
      <c r="E3460" s="49">
        <f>_xll.qlInterestRateIndexValueDate(IndexON,D3460)</f>
        <v>63592</v>
      </c>
      <c r="F3460" s="52">
        <f>IFERROR(_xll.qlIndexFixing(IndexON,D3460,TRUE,_xll.ohTrigger(RecalcTrigger,TriggerON)),NA())</f>
        <v>2.5437614180257029E-2</v>
      </c>
      <c r="H3460" s="49">
        <f>_xll.qlCalendarAdvance(IborCalendar,$H3459,B3460,"f",FALSE)</f>
        <v>63571</v>
      </c>
      <c r="I3460" s="49">
        <f>_xll.qlInterestRateIndexValueDate(Index1M,$H3460)</f>
        <v>63573</v>
      </c>
      <c r="J3460" s="52">
        <f>IFERROR(_xll.qlIndexFixing(Index1M,$H3460,TRUE,_xll.ohTrigger(RecalcTrigger,Trigger1M)),NA())</f>
        <v>2.5921539757792211E-2</v>
      </c>
      <c r="K3460" s="52">
        <f>IFERROR(_xll.qlIndexFixing(ONIndex1M,I3460,TRUE,_xll.ohTrigger(RecalcTrigger,Trigger1M)),NA())</f>
        <v>2.5894515620086267E-2</v>
      </c>
      <c r="L3460" s="52">
        <f>IFERROR(_xll.qlIndexFixing(Index3M,H3460,TRUE,_xll.ohTrigger(RecalcTrigger,Trigger3M)),NA())</f>
        <v>2.7123773587531375E-2</v>
      </c>
      <c r="M3460" s="52">
        <f>IFERROR(_xll.qlIndexFixing(ONIndex3M,I3460,TRUE,_xll.ohTrigger(RecalcTrigger,Trigger3M)),NA())</f>
        <v>2.7035269809330131E-2</v>
      </c>
      <c r="N3460" s="52">
        <f>IFERROR(_xll.qlIndexFixing(Index6M,$H3460,TRUE,_xll.ohTrigger(RecalcTrigger,Trigger6M)),NA())</f>
        <v>2.8058057396442359E-2</v>
      </c>
      <c r="O3460" s="52">
        <f>IFERROR(_xll.qlIndexFixing(ONIndex6M,I3460,TRUE,_xll.ohTrigger(RecalcTrigger,Trigger6M)),NA())</f>
        <v>2.7865310096926166E-2</v>
      </c>
      <c r="P3460" s="52">
        <f>IFERROR(_xll.qlIndexFixing(Index1Y,$H3460,TRUE,_xll.ohTrigger(RecalcTrigger,Trigger1Y)),NA())</f>
        <v>2.9497637552895258E-2</v>
      </c>
      <c r="Q3460" s="52">
        <f>IFERROR(_xll.qlIndexFixing(ONIndex1Y,I3460,TRUE,_xll.ohTrigger(RecalcTrigger,Trigger1Y)),NA())</f>
        <v>2.9064974830346202E-2</v>
      </c>
    </row>
    <row r="3461" spans="2:17" x14ac:dyDescent="0.2">
      <c r="B3461" s="46" t="s">
        <v>51</v>
      </c>
      <c r="D3461" s="49">
        <f>_xll.qlCalendarAdvance(LocalCalendar,$D3460,B3461,"f",FALSE)</f>
        <v>63599</v>
      </c>
      <c r="E3461" s="49">
        <f>_xll.qlInterestRateIndexValueDate(IndexON,D3461)</f>
        <v>63599</v>
      </c>
      <c r="F3461" s="52">
        <f>IFERROR(_xll.qlIndexFixing(IndexON,D3461,TRUE,_xll.ohTrigger(RecalcTrigger,TriggerON)),NA())</f>
        <v>2.5437614180416901E-2</v>
      </c>
      <c r="H3461" s="49">
        <f>_xll.qlCalendarAdvance(IborCalendar,$H3460,B3461,"f",FALSE)</f>
        <v>63578</v>
      </c>
      <c r="I3461" s="49">
        <f>_xll.qlInterestRateIndexValueDate(Index1M,$H3461)</f>
        <v>63580</v>
      </c>
      <c r="J3461" s="52">
        <f>IFERROR(_xll.qlIndexFixing(Index1M,$H3461,TRUE,_xll.ohTrigger(RecalcTrigger,Trigger1M)),NA())</f>
        <v>2.5920607265229208E-2</v>
      </c>
      <c r="K3461" s="52">
        <f>IFERROR(_xll.qlIndexFixing(ONIndex1M,I3461,TRUE,_xll.ohTrigger(RecalcTrigger,Trigger1M)),NA())</f>
        <v>2.5894515620086267E-2</v>
      </c>
      <c r="L3461" s="52">
        <f>IFERROR(_xll.qlIndexFixing(Index3M,H3461,TRUE,_xll.ohTrigger(RecalcTrigger,Trigger3M)),NA())</f>
        <v>2.7123773587531375E-2</v>
      </c>
      <c r="M3461" s="52">
        <f>IFERROR(_xll.qlIndexFixing(ONIndex3M,I3461,TRUE,_xll.ohTrigger(RecalcTrigger,Trigger3M)),NA())</f>
        <v>2.7035269809330131E-2</v>
      </c>
      <c r="N3461" s="52">
        <f>IFERROR(_xll.qlIndexFixing(Index6M,$H3461,TRUE,_xll.ohTrigger(RecalcTrigger,Trigger6M)),NA())</f>
        <v>2.8058051230133347E-2</v>
      </c>
      <c r="O3461" s="52">
        <f>IFERROR(_xll.qlIndexFixing(ONIndex6M,I3461,TRUE,_xll.ohTrigger(RecalcTrigger,Trigger6M)),NA())</f>
        <v>2.7865302759089161E-2</v>
      </c>
      <c r="P3461" s="52">
        <f>IFERROR(_xll.qlIndexFixing(Index1Y,$H3461,TRUE,_xll.ohTrigger(RecalcTrigger,Trigger1Y)),NA())</f>
        <v>2.9496447366270308E-2</v>
      </c>
      <c r="Q3461" s="52">
        <f>IFERROR(_xll.qlIndexFixing(ONIndex1Y,I3461,TRUE,_xll.ohTrigger(RecalcTrigger,Trigger1Y)),NA())</f>
        <v>2.9064984836129071E-2</v>
      </c>
    </row>
    <row r="3462" spans="2:17" x14ac:dyDescent="0.2">
      <c r="B3462" s="46" t="s">
        <v>51</v>
      </c>
      <c r="D3462" s="49">
        <f>_xll.qlCalendarAdvance(LocalCalendar,$D3461,B3462,"f",FALSE)</f>
        <v>63606</v>
      </c>
      <c r="E3462" s="49">
        <f>_xll.qlInterestRateIndexValueDate(IndexON,D3462)</f>
        <v>63606</v>
      </c>
      <c r="F3462" s="52">
        <f>IFERROR(_xll.qlIndexFixing(IndexON,D3462,TRUE,_xll.ohTrigger(RecalcTrigger,TriggerON)),NA())</f>
        <v>2.5437614180496837E-2</v>
      </c>
      <c r="H3462" s="49">
        <f>_xll.qlCalendarAdvance(IborCalendar,$H3461,B3462,"f",FALSE)</f>
        <v>63585</v>
      </c>
      <c r="I3462" s="49">
        <f>_xll.qlInterestRateIndexValueDate(Index1M,$H3462)</f>
        <v>63587</v>
      </c>
      <c r="J3462" s="52">
        <f>IFERROR(_xll.qlIndexFixing(Index1M,$H3462,TRUE,_xll.ohTrigger(RecalcTrigger,Trigger1M)),NA())</f>
        <v>2.5917810055822801E-2</v>
      </c>
      <c r="K3462" s="52">
        <f>IFERROR(_xll.qlIndexFixing(ONIndex1M,I3462,TRUE,_xll.ohTrigger(RecalcTrigger,Trigger1M)),NA())</f>
        <v>2.5894515620059622E-2</v>
      </c>
      <c r="L3462" s="52">
        <f>IFERROR(_xll.qlIndexFixing(Index3M,H3462,TRUE,_xll.ohTrigger(RecalcTrigger,Trigger3M)),NA())</f>
        <v>2.7122754110567124E-2</v>
      </c>
      <c r="M3462" s="52">
        <f>IFERROR(_xll.qlIndexFixing(ONIndex3M,I3462,TRUE,_xll.ohTrigger(RecalcTrigger,Trigger3M)),NA())</f>
        <v>2.7035269809356777E-2</v>
      </c>
      <c r="N3462" s="52">
        <f>IFERROR(_xll.qlIndexFixing(Index6M,$H3462,TRUE,_xll.ohTrigger(RecalcTrigger,Trigger6M)),NA())</f>
        <v>2.8058045163973176E-2</v>
      </c>
      <c r="O3462" s="52">
        <f>IFERROR(_xll.qlIndexFixing(ONIndex6M,I3462,TRUE,_xll.ohTrigger(RecalcTrigger,Trigger6M)),NA())</f>
        <v>2.7865295520053124E-2</v>
      </c>
      <c r="P3462" s="52">
        <f>IFERROR(_xll.qlIndexFixing(Index1Y,$H3462,TRUE,_xll.ohTrigger(RecalcTrigger,Trigger1Y)),NA())</f>
        <v>2.9496453925268666E-2</v>
      </c>
      <c r="Q3462" s="52">
        <f>IFERROR(_xll.qlIndexFixing(ONIndex1Y,I3462,TRUE,_xll.ohTrigger(RecalcTrigger,Trigger1Y)),NA())</f>
        <v>2.9064994707246328E-2</v>
      </c>
    </row>
    <row r="3463" spans="2:17" x14ac:dyDescent="0.2">
      <c r="B3463" s="46" t="s">
        <v>51</v>
      </c>
      <c r="D3463" s="49">
        <f>_xll.qlCalendarAdvance(LocalCalendar,$D3462,B3463,"f",FALSE)</f>
        <v>63613</v>
      </c>
      <c r="E3463" s="49">
        <f>_xll.qlInterestRateIndexValueDate(IndexON,D3463)</f>
        <v>63613</v>
      </c>
      <c r="F3463" s="52">
        <f>IFERROR(_xll.qlIndexFixing(IndexON,D3463,TRUE,_xll.ohTrigger(RecalcTrigger,TriggerON)),NA())</f>
        <v>2.5437614180336965E-2</v>
      </c>
      <c r="H3463" s="49">
        <f>_xll.qlCalendarAdvance(IborCalendar,$H3462,B3463,"f",FALSE)</f>
        <v>63592</v>
      </c>
      <c r="I3463" s="49">
        <f>_xll.qlInterestRateIndexValueDate(Index1M,$H3463)</f>
        <v>63594</v>
      </c>
      <c r="J3463" s="52">
        <f>IFERROR(_xll.qlIndexFixing(Index1M,$H3463,TRUE,_xll.ohTrigger(RecalcTrigger,Trigger1M)),NA())</f>
        <v>2.5917810055822801E-2</v>
      </c>
      <c r="K3463" s="52">
        <f>IFERROR(_xll.qlIndexFixing(ONIndex1M,I3463,TRUE,_xll.ohTrigger(RecalcTrigger,Trigger1M)),NA())</f>
        <v>2.5894515620032976E-2</v>
      </c>
      <c r="L3463" s="52">
        <f>IFERROR(_xll.qlIndexFixing(Index3M,H3463,TRUE,_xll.ohTrigger(RecalcTrigger,Trigger3M)),NA())</f>
        <v>2.7122754110566225E-2</v>
      </c>
      <c r="M3463" s="52">
        <f>IFERROR(_xll.qlIndexFixing(ONIndex3M,I3463,TRUE,_xll.ohTrigger(RecalcTrigger,Trigger3M)),NA())</f>
        <v>2.7035269809330131E-2</v>
      </c>
      <c r="N3463" s="52">
        <f>IFERROR(_xll.qlIndexFixing(Index6M,$H3463,TRUE,_xll.ohTrigger(RecalcTrigger,Trigger6M)),NA())</f>
        <v>2.8058039197960963E-2</v>
      </c>
      <c r="O3463" s="52">
        <f>IFERROR(_xll.qlIndexFixing(ONIndex6M,I3463,TRUE,_xll.ohTrigger(RecalcTrigger,Trigger6M)),NA())</f>
        <v>2.7865288379738118E-2</v>
      </c>
      <c r="P3463" s="52">
        <f>IFERROR(_xll.qlIndexFixing(Index1Y,$H3463,TRUE,_xll.ohTrigger(RecalcTrigger,Trigger1Y)),NA())</f>
        <v>2.9496460345556617E-2</v>
      </c>
      <c r="Q3463" s="52">
        <f>IFERROR(_xll.qlIndexFixing(ONIndex1Y,I3463,TRUE,_xll.ohTrigger(RecalcTrigger,Trigger1Y)),NA())</f>
        <v>2.9065004443591391E-2</v>
      </c>
    </row>
    <row r="3464" spans="2:17" x14ac:dyDescent="0.2">
      <c r="B3464" s="46" t="s">
        <v>51</v>
      </c>
      <c r="D3464" s="49">
        <f>_xll.qlCalendarAdvance(LocalCalendar,$D3463,B3464,"f",FALSE)</f>
        <v>63620</v>
      </c>
      <c r="E3464" s="49">
        <f>_xll.qlInterestRateIndexValueDate(IndexON,D3464)</f>
        <v>63620</v>
      </c>
      <c r="F3464" s="52">
        <f>IFERROR(_xll.qlIndexFixing(IndexON,D3464,TRUE,_xll.ohTrigger(RecalcTrigger,TriggerON)),NA())</f>
        <v>2.5437614180336965E-2</v>
      </c>
      <c r="H3464" s="49">
        <f>_xll.qlCalendarAdvance(IborCalendar,$H3463,B3464,"f",FALSE)</f>
        <v>63599</v>
      </c>
      <c r="I3464" s="49">
        <f>_xll.qlInterestRateIndexValueDate(Index1M,$H3464)</f>
        <v>63601</v>
      </c>
      <c r="J3464" s="52">
        <f>IFERROR(_xll.qlIndexFixing(Index1M,$H3464,TRUE,_xll.ohTrigger(RecalcTrigger,Trigger1M)),NA())</f>
        <v>2.5917810055822801E-2</v>
      </c>
      <c r="K3464" s="52">
        <f>IFERROR(_xll.qlIndexFixing(ONIndex1M,I3464,TRUE,_xll.ohTrigger(RecalcTrigger,Trigger1M)),NA())</f>
        <v>2.5895446861423643E-2</v>
      </c>
      <c r="L3464" s="52">
        <f>IFERROR(_xll.qlIndexFixing(Index3M,H3464,TRUE,_xll.ohTrigger(RecalcTrigger,Trigger3M)),NA())</f>
        <v>2.7122754110566225E-2</v>
      </c>
      <c r="M3464" s="52">
        <f>IFERROR(_xll.qlIndexFixing(ONIndex3M,I3464,TRUE,_xll.ohTrigger(RecalcTrigger,Trigger3M)),NA())</f>
        <v>2.7036284905497254E-2</v>
      </c>
      <c r="N3464" s="52">
        <f>IFERROR(_xll.qlIndexFixing(Index6M,$H3464,TRUE,_xll.ohTrigger(RecalcTrigger,Trigger6M)),NA())</f>
        <v>2.8058033332098029E-2</v>
      </c>
      <c r="O3464" s="52">
        <f>IFERROR(_xll.qlIndexFixing(ONIndex6M,I3464,TRUE,_xll.ohTrigger(RecalcTrigger,Trigger6M)),NA())</f>
        <v>2.7866359219921311E-2</v>
      </c>
      <c r="P3464" s="52">
        <f>IFERROR(_xll.qlIndexFixing(Index1Y,$H3464,TRUE,_xll.ohTrigger(RecalcTrigger,Trigger1Y)),NA())</f>
        <v>2.9497663473929708E-2</v>
      </c>
      <c r="Q3464" s="52">
        <f>IFERROR(_xll.qlIndexFixing(ONIndex1Y,I3464,TRUE,_xll.ohTrigger(RecalcTrigger,Trigger1Y)),NA())</f>
        <v>2.9066187960782308E-2</v>
      </c>
    </row>
    <row r="3465" spans="2:17" x14ac:dyDescent="0.2">
      <c r="B3465" s="46" t="s">
        <v>51</v>
      </c>
      <c r="D3465" s="49">
        <f>_xll.qlCalendarAdvance(LocalCalendar,$D3464,B3465,"f",FALSE)</f>
        <v>63627</v>
      </c>
      <c r="E3465" s="49">
        <f>_xll.qlInterestRateIndexValueDate(IndexON,D3465)</f>
        <v>63627</v>
      </c>
      <c r="F3465" s="52">
        <f>IFERROR(_xll.qlIndexFixing(IndexON,D3465,TRUE,_xll.ohTrigger(RecalcTrigger,TriggerON)),NA())</f>
        <v>2.5437614180416901E-2</v>
      </c>
      <c r="H3465" s="49">
        <f>_xll.qlCalendarAdvance(IborCalendar,$H3464,B3465,"f",FALSE)</f>
        <v>63606</v>
      </c>
      <c r="I3465" s="49">
        <f>_xll.qlInterestRateIndexValueDate(Index1M,$H3465)</f>
        <v>63608</v>
      </c>
      <c r="J3465" s="52">
        <f>IFERROR(_xll.qlIndexFixing(Index1M,$H3465,TRUE,_xll.ohTrigger(RecalcTrigger,Trigger1M)),NA())</f>
        <v>2.5917810055825656E-2</v>
      </c>
      <c r="K3465" s="52">
        <f>IFERROR(_xll.qlIndexFixing(ONIndex1M,I3465,TRUE,_xll.ohTrigger(RecalcTrigger,Trigger1M)),NA())</f>
        <v>2.5894515620112912E-2</v>
      </c>
      <c r="L3465" s="52">
        <f>IFERROR(_xll.qlIndexFixing(Index3M,H3465,TRUE,_xll.ohTrigger(RecalcTrigger,Trigger3M)),NA())</f>
        <v>2.7122754110567124E-2</v>
      </c>
      <c r="M3465" s="52">
        <f>IFERROR(_xll.qlIndexFixing(ONIndex3M,I3465,TRUE,_xll.ohTrigger(RecalcTrigger,Trigger3M)),NA())</f>
        <v>2.7035269809356777E-2</v>
      </c>
      <c r="N3465" s="52">
        <f>IFERROR(_xll.qlIndexFixing(Index6M,$H3465,TRUE,_xll.ohTrigger(RecalcTrigger,Trigger6M)),NA())</f>
        <v>2.8058027566384817E-2</v>
      </c>
      <c r="O3465" s="52">
        <f>IFERROR(_xll.qlIndexFixing(ONIndex6M,I3465,TRUE,_xll.ohTrigger(RecalcTrigger,Trigger6M)),NA())</f>
        <v>2.7865274395511008E-2</v>
      </c>
      <c r="P3465" s="52">
        <f>IFERROR(_xll.qlIndexFixing(Index1Y,$H3465,TRUE,_xll.ohTrigger(RecalcTrigger,Trigger1Y)),NA())</f>
        <v>2.9496472770003484E-2</v>
      </c>
      <c r="Q3465" s="52">
        <f>IFERROR(_xll.qlIndexFixing(ONIndex1Y,I3465,TRUE,_xll.ohTrigger(RecalcTrigger,Trigger1Y)),NA())</f>
        <v>2.9065023512337973E-2</v>
      </c>
    </row>
    <row r="3466" spans="2:17" x14ac:dyDescent="0.2">
      <c r="B3466" s="46" t="s">
        <v>51</v>
      </c>
      <c r="D3466" s="49">
        <f>_xll.qlCalendarAdvance(LocalCalendar,$D3465,B3466,"f",FALSE)</f>
        <v>63634</v>
      </c>
      <c r="E3466" s="49">
        <f>_xll.qlInterestRateIndexValueDate(IndexON,D3466)</f>
        <v>63634</v>
      </c>
      <c r="F3466" s="52">
        <f>IFERROR(_xll.qlIndexFixing(IndexON,D3466,TRUE,_xll.ohTrigger(RecalcTrigger,TriggerON)),NA())</f>
        <v>2.5437614180336965E-2</v>
      </c>
      <c r="H3466" s="49">
        <f>_xll.qlCalendarAdvance(IborCalendar,$H3465,B3466,"f",FALSE)</f>
        <v>63613</v>
      </c>
      <c r="I3466" s="49">
        <f>_xll.qlInterestRateIndexValueDate(Index1M,$H3466)</f>
        <v>63615</v>
      </c>
      <c r="J3466" s="52">
        <f>IFERROR(_xll.qlIndexFixing(Index1M,$H3466,TRUE,_xll.ohTrigger(RecalcTrigger,Trigger1M)),NA())</f>
        <v>2.5920607265229208E-2</v>
      </c>
      <c r="K3466" s="52">
        <f>IFERROR(_xll.qlIndexFixing(ONIndex1M,I3466,TRUE,_xll.ohTrigger(RecalcTrigger,Trigger1M)),NA())</f>
        <v>2.5894515620086267E-2</v>
      </c>
      <c r="L3466" s="52">
        <f>IFERROR(_xll.qlIndexFixing(Index3M,H3466,TRUE,_xll.ohTrigger(RecalcTrigger,Trigger3M)),NA())</f>
        <v>2.7127852006066388E-2</v>
      </c>
      <c r="M3466" s="52">
        <f>IFERROR(_xll.qlIndexFixing(ONIndex3M,I3466,TRUE,_xll.ohTrigger(RecalcTrigger,Trigger3M)),NA())</f>
        <v>2.7035269809356777E-2</v>
      </c>
      <c r="N3466" s="52">
        <f>IFERROR(_xll.qlIndexFixing(Index6M,$H3466,TRUE,_xll.ohTrigger(RecalcTrigger,Trigger6M)),NA())</f>
        <v>2.8063462264009825E-2</v>
      </c>
      <c r="O3466" s="52">
        <f>IFERROR(_xll.qlIndexFixing(ONIndex6M,I3466,TRUE,_xll.ohTrigger(RecalcTrigger,Trigger6M)),NA())</f>
        <v>2.7865267551572259E-2</v>
      </c>
      <c r="P3466" s="52">
        <f>IFERROR(_xll.qlIndexFixing(Index1Y,$H3466,TRUE,_xll.ohTrigger(RecalcTrigger,Trigger1Y)),NA())</f>
        <v>2.9496478774162397E-2</v>
      </c>
      <c r="Q3466" s="52">
        <f>IFERROR(_xll.qlIndexFixing(ONIndex1Y,I3466,TRUE,_xll.ohTrigger(RecalcTrigger,Trigger1Y)),NA())</f>
        <v>2.9065032844686201E-2</v>
      </c>
    </row>
    <row r="3467" spans="2:17" x14ac:dyDescent="0.2">
      <c r="B3467" s="46" t="s">
        <v>51</v>
      </c>
      <c r="D3467" s="49">
        <f>_xll.qlCalendarAdvance(LocalCalendar,$D3466,B3467,"f",FALSE)</f>
        <v>63641</v>
      </c>
      <c r="E3467" s="49">
        <f>_xll.qlInterestRateIndexValueDate(IndexON,D3467)</f>
        <v>63641</v>
      </c>
      <c r="F3467" s="52">
        <f>IFERROR(_xll.qlIndexFixing(IndexON,D3467,TRUE,_xll.ohTrigger(RecalcTrigger,TriggerON)),NA())</f>
        <v>2.5437614180257029E-2</v>
      </c>
      <c r="H3467" s="49">
        <f>_xll.qlCalendarAdvance(IborCalendar,$H3466,B3467,"f",FALSE)</f>
        <v>63620</v>
      </c>
      <c r="I3467" s="49">
        <f>_xll.qlInterestRateIndexValueDate(Index1M,$H3467)</f>
        <v>63622</v>
      </c>
      <c r="J3467" s="52">
        <f>IFERROR(_xll.qlIndexFixing(Index1M,$H3467,TRUE,_xll.ohTrigger(RecalcTrigger,Trigger1M)),NA())</f>
        <v>2.5920607265226627E-2</v>
      </c>
      <c r="K3467" s="52">
        <f>IFERROR(_xll.qlIndexFixing(ONIndex1M,I3467,TRUE,_xll.ohTrigger(RecalcTrigger,Trigger1M)),NA())</f>
        <v>2.5894515620086267E-2</v>
      </c>
      <c r="L3467" s="52">
        <f>IFERROR(_xll.qlIndexFixing(Index3M,H3467,TRUE,_xll.ohTrigger(RecalcTrigger,Trigger3M)),NA())</f>
        <v>2.7127852006065538E-2</v>
      </c>
      <c r="M3467" s="52">
        <f>IFERROR(_xll.qlIndexFixing(ONIndex3M,I3467,TRUE,_xll.ohTrigger(RecalcTrigger,Trigger3M)),NA())</f>
        <v>2.7035269809356777E-2</v>
      </c>
      <c r="N3467" s="52">
        <f>IFERROR(_xll.qlIndexFixing(Index6M,$H3467,TRUE,_xll.ohTrigger(RecalcTrigger,Trigger6M)),NA())</f>
        <v>2.8062368539151596E-2</v>
      </c>
      <c r="O3467" s="52">
        <f>IFERROR(_xll.qlIndexFixing(ONIndex6M,I3467,TRUE,_xll.ohTrigger(RecalcTrigger,Trigger6M)),NA())</f>
        <v>2.7865260806407832E-2</v>
      </c>
      <c r="P3467" s="52">
        <f>IFERROR(_xll.qlIndexFixing(Index1Y,$H3467,TRUE,_xll.ohTrigger(RecalcTrigger,Trigger1Y)),NA())</f>
        <v>2.9496484639611124E-2</v>
      </c>
      <c r="Q3467" s="52">
        <f>IFERROR(_xll.qlIndexFixing(ONIndex1Y,I3467,TRUE,_xll.ohTrigger(RecalcTrigger,Trigger1Y)),NA())</f>
        <v>2.9065042042315525E-2</v>
      </c>
    </row>
    <row r="3468" spans="2:17" x14ac:dyDescent="0.2">
      <c r="B3468" s="46" t="s">
        <v>51</v>
      </c>
      <c r="D3468" s="49">
        <f>_xll.qlCalendarAdvance(LocalCalendar,$D3467,B3468,"f",FALSE)</f>
        <v>63648</v>
      </c>
      <c r="E3468" s="49">
        <f>_xll.qlInterestRateIndexValueDate(IndexON,D3468)</f>
        <v>63648</v>
      </c>
      <c r="F3468" s="52">
        <f>IFERROR(_xll.qlIndexFixing(IndexON,D3468,TRUE,_xll.ohTrigger(RecalcTrigger,TriggerON)),NA())</f>
        <v>2.5437614180416901E-2</v>
      </c>
      <c r="H3468" s="49">
        <f>_xll.qlCalendarAdvance(IborCalendar,$H3467,B3468,"f",FALSE)</f>
        <v>63627</v>
      </c>
      <c r="I3468" s="49">
        <f>_xll.qlInterestRateIndexValueDate(Index1M,$H3468)</f>
        <v>63629</v>
      </c>
      <c r="J3468" s="52">
        <f>IFERROR(_xll.qlIndexFixing(Index1M,$H3468,TRUE,_xll.ohTrigger(RecalcTrigger,Trigger1M)),NA())</f>
        <v>2.5921539757794709E-2</v>
      </c>
      <c r="K3468" s="52">
        <f>IFERROR(_xll.qlIndexFixing(ONIndex1M,I3468,TRUE,_xll.ohTrigger(RecalcTrigger,Trigger1M)),NA())</f>
        <v>2.5894515620086267E-2</v>
      </c>
      <c r="L3468" s="52">
        <f>IFERROR(_xll.qlIndexFixing(Index3M,H3468,TRUE,_xll.ohTrigger(RecalcTrigger,Trigger3M)),NA())</f>
        <v>2.7127852006065538E-2</v>
      </c>
      <c r="M3468" s="52">
        <f>IFERROR(_xll.qlIndexFixing(ONIndex3M,I3468,TRUE,_xll.ohTrigger(RecalcTrigger,Trigger3M)),NA())</f>
        <v>2.7035269809330131E-2</v>
      </c>
      <c r="N3468" s="52">
        <f>IFERROR(_xll.qlIndexFixing(Index6M,$H3468,TRUE,_xll.ohTrigger(RecalcTrigger,Trigger6M)),NA())</f>
        <v>2.8062363100815543E-2</v>
      </c>
      <c r="O3468" s="52">
        <f>IFERROR(_xll.qlIndexFixing(ONIndex6M,I3468,TRUE,_xll.ohTrigger(RecalcTrigger,Trigger6M)),NA())</f>
        <v>2.7865254159991082E-2</v>
      </c>
      <c r="P3468" s="52">
        <f>IFERROR(_xll.qlIndexFixing(Index1Y,$H3468,TRUE,_xll.ohTrigger(RecalcTrigger,Trigger1Y)),NA())</f>
        <v>2.9496490366349881E-2</v>
      </c>
      <c r="Q3468" s="52">
        <f>IFERROR(_xll.qlIndexFixing(ONIndex1Y,I3468,TRUE,_xll.ohTrigger(RecalcTrigger,Trigger1Y)),NA())</f>
        <v>2.9065051105225947E-2</v>
      </c>
    </row>
    <row r="3469" spans="2:17" x14ac:dyDescent="0.2">
      <c r="B3469" s="46" t="s">
        <v>51</v>
      </c>
      <c r="D3469" s="49">
        <f>_xll.qlCalendarAdvance(LocalCalendar,$D3468,B3469,"f",FALSE)</f>
        <v>63655</v>
      </c>
      <c r="E3469" s="49">
        <f>_xll.qlInterestRateIndexValueDate(IndexON,D3469)</f>
        <v>63655</v>
      </c>
      <c r="F3469" s="52">
        <f>IFERROR(_xll.qlIndexFixing(IndexON,D3469,TRUE,_xll.ohTrigger(RecalcTrigger,TriggerON)),NA())</f>
        <v>2.5437614180336965E-2</v>
      </c>
      <c r="H3469" s="49">
        <f>_xll.qlCalendarAdvance(IborCalendar,$H3468,B3469,"f",FALSE)</f>
        <v>63634</v>
      </c>
      <c r="I3469" s="49">
        <f>_xll.qlInterestRateIndexValueDate(Index1M,$H3469)</f>
        <v>63636</v>
      </c>
      <c r="J3469" s="52">
        <f>IFERROR(_xll.qlIndexFixing(Index1M,$H3469,TRUE,_xll.ohTrigger(RecalcTrigger,Trigger1M)),NA())</f>
        <v>2.5920607265226627E-2</v>
      </c>
      <c r="K3469" s="52">
        <f>IFERROR(_xll.qlIndexFixing(ONIndex1M,I3469,TRUE,_xll.ohTrigger(RecalcTrigger,Trigger1M)),NA())</f>
        <v>2.5894515620059622E-2</v>
      </c>
      <c r="L3469" s="52">
        <f>IFERROR(_xll.qlIndexFixing(Index3M,H3469,TRUE,_xll.ohTrigger(RecalcTrigger,Trigger3M)),NA())</f>
        <v>2.7127852006066388E-2</v>
      </c>
      <c r="M3469" s="52">
        <f>IFERROR(_xll.qlIndexFixing(ONIndex3M,I3469,TRUE,_xll.ohTrigger(RecalcTrigger,Trigger3M)),NA())</f>
        <v>2.7035269809356777E-2</v>
      </c>
      <c r="N3469" s="52">
        <f>IFERROR(_xll.qlIndexFixing(Index6M,$H3469,TRUE,_xll.ohTrigger(RecalcTrigger,Trigger6M)),NA())</f>
        <v>2.8062357762659248E-2</v>
      </c>
      <c r="O3469" s="52">
        <f>IFERROR(_xll.qlIndexFixing(ONIndex6M,I3469,TRUE,_xll.ohTrigger(RecalcTrigger,Trigger6M)),NA())</f>
        <v>2.7865247612401944E-2</v>
      </c>
      <c r="P3469" s="52">
        <f>IFERROR(_xll.qlIndexFixing(Index1Y,$H3469,TRUE,_xll.ohTrigger(RecalcTrigger,Trigger1Y)),NA())</f>
        <v>2.9496495954378667E-2</v>
      </c>
      <c r="Q3469" s="52">
        <f>IFERROR(_xll.qlIndexFixing(ONIndex1Y,I3469,TRUE,_xll.ohTrigger(RecalcTrigger,Trigger1Y)),NA())</f>
        <v>2.9065060033470758E-2</v>
      </c>
    </row>
    <row r="3470" spans="2:17" x14ac:dyDescent="0.2">
      <c r="B3470" s="46" t="s">
        <v>51</v>
      </c>
      <c r="D3470" s="49">
        <f>_xll.qlCalendarAdvance(LocalCalendar,$D3469,B3470,"f",FALSE)</f>
        <v>63662</v>
      </c>
      <c r="E3470" s="49">
        <f>_xll.qlInterestRateIndexValueDate(IndexON,D3470)</f>
        <v>63662</v>
      </c>
      <c r="F3470" s="52">
        <f>IFERROR(_xll.qlIndexFixing(IndexON,D3470,TRUE,_xll.ohTrigger(RecalcTrigger,TriggerON)),NA())</f>
        <v>2.5437614180336965E-2</v>
      </c>
      <c r="H3470" s="49">
        <f>_xll.qlCalendarAdvance(IborCalendar,$H3469,B3470,"f",FALSE)</f>
        <v>63641</v>
      </c>
      <c r="I3470" s="49">
        <f>_xll.qlInterestRateIndexValueDate(Index1M,$H3470)</f>
        <v>63643</v>
      </c>
      <c r="J3470" s="52">
        <f>IFERROR(_xll.qlIndexFixing(Index1M,$H3470,TRUE,_xll.ohTrigger(RecalcTrigger,Trigger1M)),NA())</f>
        <v>2.5920607265226627E-2</v>
      </c>
      <c r="K3470" s="52">
        <f>IFERROR(_xll.qlIndexFixing(ONIndex1M,I3470,TRUE,_xll.ohTrigger(RecalcTrigger,Trigger1M)),NA())</f>
        <v>2.5894515620059622E-2</v>
      </c>
      <c r="L3470" s="52">
        <f>IFERROR(_xll.qlIndexFixing(Index3M,H3470,TRUE,_xll.ohTrigger(RecalcTrigger,Trigger3M)),NA())</f>
        <v>2.7124793115561121E-2</v>
      </c>
      <c r="M3470" s="52">
        <f>IFERROR(_xll.qlIndexFixing(ONIndex3M,I3470,TRUE,_xll.ohTrigger(RecalcTrigger,Trigger3M)),NA())</f>
        <v>2.7035269809330131E-2</v>
      </c>
      <c r="N3470" s="52">
        <f>IFERROR(_xll.qlIndexFixing(Index6M,$H3470,TRUE,_xll.ohTrigger(RecalcTrigger,Trigger6M)),NA())</f>
        <v>2.8059088225930017E-2</v>
      </c>
      <c r="O3470" s="52">
        <f>IFERROR(_xll.qlIndexFixing(ONIndex6M,I3470,TRUE,_xll.ohTrigger(RecalcTrigger,Trigger6M)),NA())</f>
        <v>2.7865241163533838E-2</v>
      </c>
      <c r="P3470" s="52">
        <f>IFERROR(_xll.qlIndexFixing(Index1Y,$H3470,TRUE,_xll.ohTrigger(RecalcTrigger,Trigger1Y)),NA())</f>
        <v>2.9492911415158266E-2</v>
      </c>
      <c r="Q3470" s="52">
        <f>IFERROR(_xll.qlIndexFixing(ONIndex1Y,I3470,TRUE,_xll.ohTrigger(RecalcTrigger,Trigger1Y)),NA())</f>
        <v>2.9065068826996665E-2</v>
      </c>
    </row>
    <row r="3471" spans="2:17" x14ac:dyDescent="0.2">
      <c r="B3471" s="46" t="s">
        <v>51</v>
      </c>
      <c r="D3471" s="49">
        <f>_xll.qlCalendarAdvance(LocalCalendar,$D3470,B3471,"f",FALSE)</f>
        <v>63669</v>
      </c>
      <c r="E3471" s="49">
        <f>_xll.qlInterestRateIndexValueDate(IndexON,D3471)</f>
        <v>63669</v>
      </c>
      <c r="F3471" s="52">
        <f>IFERROR(_xll.qlIndexFixing(IndexON,D3471,TRUE,_xll.ohTrigger(RecalcTrigger,TriggerON)),NA())</f>
        <v>2.5437614180336965E-2</v>
      </c>
      <c r="H3471" s="49">
        <f>_xll.qlCalendarAdvance(IborCalendar,$H3470,B3471,"f",FALSE)</f>
        <v>63648</v>
      </c>
      <c r="I3471" s="49">
        <f>_xll.qlInterestRateIndexValueDate(Index1M,$H3471)</f>
        <v>63650</v>
      </c>
      <c r="J3471" s="52">
        <f>IFERROR(_xll.qlIndexFixing(Index1M,$H3471,TRUE,_xll.ohTrigger(RecalcTrigger,Trigger1M)),NA())</f>
        <v>2.5921539757792211E-2</v>
      </c>
      <c r="K3471" s="52">
        <f>IFERROR(_xll.qlIndexFixing(ONIndex1M,I3471,TRUE,_xll.ohTrigger(RecalcTrigger,Trigger1M)),NA())</f>
        <v>2.5894515620086267E-2</v>
      </c>
      <c r="L3471" s="52">
        <f>IFERROR(_xll.qlIndexFixing(Index3M,H3471,TRUE,_xll.ohTrigger(RecalcTrigger,Trigger3M)),NA())</f>
        <v>2.7124793115560243E-2</v>
      </c>
      <c r="M3471" s="52">
        <f>IFERROR(_xll.qlIndexFixing(ONIndex3M,I3471,TRUE,_xll.ohTrigger(RecalcTrigger,Trigger3M)),NA())</f>
        <v>2.7035269809356777E-2</v>
      </c>
      <c r="N3471" s="52">
        <f>IFERROR(_xll.qlIndexFixing(Index6M,$H3471,TRUE,_xll.ohTrigger(RecalcTrigger,Trigger6M)),NA())</f>
        <v>2.8063435606943167E-2</v>
      </c>
      <c r="O3471" s="52">
        <f>IFERROR(_xll.qlIndexFixing(ONIndex6M,I3471,TRUE,_xll.ohTrigger(RecalcTrigger,Trigger6M)),NA())</f>
        <v>2.7865234813493345E-2</v>
      </c>
      <c r="P3471" s="52">
        <f>IFERROR(_xll.qlIndexFixing(Index1Y,$H3471,TRUE,_xll.ohTrigger(RecalcTrigger,Trigger1Y)),NA())</f>
        <v>2.9497703494976834E-2</v>
      </c>
      <c r="Q3471" s="52">
        <f>IFERROR(_xll.qlIndexFixing(ONIndex1Y,I3471,TRUE,_xll.ohTrigger(RecalcTrigger,Trigger1Y)),NA())</f>
        <v>2.9065077485910251E-2</v>
      </c>
    </row>
    <row r="3472" spans="2:17" x14ac:dyDescent="0.2">
      <c r="B3472" s="46" t="s">
        <v>51</v>
      </c>
      <c r="D3472" s="49">
        <f>_xll.qlCalendarAdvance(LocalCalendar,$D3471,B3472,"f",FALSE)</f>
        <v>63676</v>
      </c>
      <c r="E3472" s="49">
        <f>_xll.qlInterestRateIndexValueDate(IndexON,D3472)</f>
        <v>63676</v>
      </c>
      <c r="F3472" s="52">
        <f>IFERROR(_xll.qlIndexFixing(IndexON,D3472,TRUE,_xll.ohTrigger(RecalcTrigger,TriggerON)),NA())</f>
        <v>2.5437614180416901E-2</v>
      </c>
      <c r="H3472" s="49">
        <f>_xll.qlCalendarAdvance(IborCalendar,$H3471,B3472,"f",FALSE)</f>
        <v>63655</v>
      </c>
      <c r="I3472" s="49">
        <f>_xll.qlInterestRateIndexValueDate(Index1M,$H3472)</f>
        <v>63661</v>
      </c>
      <c r="J3472" s="52">
        <f>IFERROR(_xll.qlIndexFixing(Index1M,$H3472,TRUE,_xll.ohTrigger(RecalcTrigger,Trigger1M)),NA())</f>
        <v>2.5919674817377114E-2</v>
      </c>
      <c r="K3472" s="52">
        <f>IFERROR(_xll.qlIndexFixing(ONIndex1M,I3472,TRUE,_xll.ohTrigger(RecalcTrigger,Trigger1M)),NA())</f>
        <v>2.5892653271224475E-2</v>
      </c>
      <c r="L3472" s="52">
        <f>IFERROR(_xll.qlIndexFixing(Index3M,H3472,TRUE,_xll.ohTrigger(RecalcTrigger,Trigger3M)),NA())</f>
        <v>2.7124793115560243E-2</v>
      </c>
      <c r="M3472" s="52">
        <f>IFERROR(_xll.qlIndexFixing(ONIndex3M,I3472,TRUE,_xll.ohTrigger(RecalcTrigger,Trigger3M)),NA())</f>
        <v>2.7033239769433948E-2</v>
      </c>
      <c r="N3472" s="52">
        <f>IFERROR(_xll.qlIndexFixing(Index6M,$H3472,TRUE,_xll.ohTrigger(RecalcTrigger,Trigger6M)),NA())</f>
        <v>2.8060163224805975E-2</v>
      </c>
      <c r="O3472" s="52">
        <f>IFERROR(_xll.qlIndexFixing(ONIndex6M,I3472,TRUE,_xll.ohTrigger(RecalcTrigger,Trigger6M)),NA())</f>
        <v>2.7863069327462853E-2</v>
      </c>
      <c r="P3472" s="52">
        <f>IFERROR(_xll.qlIndexFixing(Index1Y,$H3472,TRUE,_xll.ohTrigger(RecalcTrigger,Trigger1Y)),NA())</f>
        <v>2.9494121438745115E-2</v>
      </c>
      <c r="Q3472" s="52">
        <f>IFERROR(_xll.qlIndexFixing(ONIndex1Y,I3472,TRUE,_xll.ohTrigger(RecalcTrigger,Trigger1Y)),NA())</f>
        <v>2.9062743329042462E-2</v>
      </c>
    </row>
    <row r="3473" spans="2:17" x14ac:dyDescent="0.2">
      <c r="B3473" s="46" t="s">
        <v>51</v>
      </c>
      <c r="D3473" s="49">
        <f>_xll.qlCalendarAdvance(LocalCalendar,$D3472,B3473,"f",FALSE)</f>
        <v>63683</v>
      </c>
      <c r="E3473" s="49">
        <f>_xll.qlInterestRateIndexValueDate(IndexON,D3473)</f>
        <v>63683</v>
      </c>
      <c r="F3473" s="52">
        <f>IFERROR(_xll.qlIndexFixing(IndexON,D3473,TRUE,_xll.ohTrigger(RecalcTrigger,TriggerON)),NA())</f>
        <v>2.5437614180416901E-2</v>
      </c>
      <c r="H3473" s="49">
        <f>_xll.qlCalendarAdvance(IborCalendar,$H3472,B3473,"f",FALSE)</f>
        <v>63662</v>
      </c>
      <c r="I3473" s="49">
        <f>_xll.qlInterestRateIndexValueDate(Index1M,$H3473)</f>
        <v>63664</v>
      </c>
      <c r="J3473" s="52">
        <f>IFERROR(_xll.qlIndexFixing(Index1M,$H3473,TRUE,_xll.ohTrigger(RecalcTrigger,Trigger1M)),NA())</f>
        <v>2.5920607265226627E-2</v>
      </c>
      <c r="K3473" s="52">
        <f>IFERROR(_xll.qlIndexFixing(ONIndex1M,I3473,TRUE,_xll.ohTrigger(RecalcTrigger,Trigger1M)),NA())</f>
        <v>2.5894515620086267E-2</v>
      </c>
      <c r="L3473" s="52">
        <f>IFERROR(_xll.qlIndexFixing(Index3M,H3473,TRUE,_xll.ohTrigger(RecalcTrigger,Trigger3M)),NA())</f>
        <v>2.7124793115561121E-2</v>
      </c>
      <c r="M3473" s="52">
        <f>IFERROR(_xll.qlIndexFixing(ONIndex3M,I3473,TRUE,_xll.ohTrigger(RecalcTrigger,Trigger3M)),NA())</f>
        <v>2.7035269809356777E-2</v>
      </c>
      <c r="N3473" s="52">
        <f>IFERROR(_xll.qlIndexFixing(Index6M,$H3473,TRUE,_xll.ohTrigger(RecalcTrigger,Trigger6M)),NA())</f>
        <v>2.8062337411832065E-2</v>
      </c>
      <c r="O3473" s="52">
        <f>IFERROR(_xll.qlIndexFixing(ONIndex6M,I3473,TRUE,_xll.ohTrigger(RecalcTrigger,Trigger6M)),NA())</f>
        <v>2.7865222409708679E-2</v>
      </c>
      <c r="P3473" s="52">
        <f>IFERROR(_xll.qlIndexFixing(Index1Y,$H3473,TRUE,_xll.ohTrigger(RecalcTrigger,Trigger1Y)),NA())</f>
        <v>2.9496516919395636E-2</v>
      </c>
      <c r="Q3473" s="52">
        <f>IFERROR(_xll.qlIndexFixing(ONIndex1Y,I3473,TRUE,_xll.ohTrigger(RecalcTrigger,Trigger1Y)),NA())</f>
        <v>2.9065094399500779E-2</v>
      </c>
    </row>
    <row r="3474" spans="2:17" x14ac:dyDescent="0.2">
      <c r="B3474" s="46" t="s">
        <v>51</v>
      </c>
      <c r="D3474" s="49">
        <f>_xll.qlCalendarAdvance(LocalCalendar,$D3473,B3474,"f",FALSE)</f>
        <v>63690</v>
      </c>
      <c r="E3474" s="49">
        <f>_xll.qlInterestRateIndexValueDate(IndexON,D3474)</f>
        <v>63690</v>
      </c>
      <c r="F3474" s="52">
        <f>IFERROR(_xll.qlIndexFixing(IndexON,D3474,TRUE,_xll.ohTrigger(RecalcTrigger,TriggerON)),NA())</f>
        <v>2.5437614180336965E-2</v>
      </c>
      <c r="H3474" s="49">
        <f>_xll.qlCalendarAdvance(IborCalendar,$H3473,B3474,"f",FALSE)</f>
        <v>63669</v>
      </c>
      <c r="I3474" s="49">
        <f>_xll.qlInterestRateIndexValueDate(Index1M,$H3474)</f>
        <v>63671</v>
      </c>
      <c r="J3474" s="52">
        <f>IFERROR(_xll.qlIndexFixing(Index1M,$H3474,TRUE,_xll.ohTrigger(RecalcTrigger,Trigger1M)),NA())</f>
        <v>2.5921539757792211E-2</v>
      </c>
      <c r="K3474" s="52">
        <f>IFERROR(_xll.qlIndexFixing(ONIndex1M,I3474,TRUE,_xll.ohTrigger(RecalcTrigger,Trigger1M)),NA())</f>
        <v>2.5894515620086267E-2</v>
      </c>
      <c r="L3474" s="52">
        <f>IFERROR(_xll.qlIndexFixing(Index3M,H3474,TRUE,_xll.ohTrigger(RecalcTrigger,Trigger3M)),NA())</f>
        <v>2.7124793115560243E-2</v>
      </c>
      <c r="M3474" s="52">
        <f>IFERROR(_xll.qlIndexFixing(ONIndex3M,I3474,TRUE,_xll.ohTrigger(RecalcTrigger,Trigger3M)),NA())</f>
        <v>2.7035269809356777E-2</v>
      </c>
      <c r="N3474" s="52">
        <f>IFERROR(_xll.qlIndexFixing(Index6M,$H3474,TRUE,_xll.ohTrigger(RecalcTrigger,Trigger6M)),NA())</f>
        <v>2.8062332574575414E-2</v>
      </c>
      <c r="O3474" s="52">
        <f>IFERROR(_xll.qlIndexFixing(ONIndex6M,I3474,TRUE,_xll.ohTrigger(RecalcTrigger,Trigger6M)),NA())</f>
        <v>2.7865216356017797E-2</v>
      </c>
      <c r="P3474" s="52">
        <f>IFERROR(_xll.qlIndexFixing(Index1Y,$H3474,TRUE,_xll.ohTrigger(RecalcTrigger,Trigger1Y)),NA())</f>
        <v>2.9496521813874573E-2</v>
      </c>
      <c r="Q3474" s="52">
        <f>IFERROR(_xll.qlIndexFixing(ONIndex1Y,I3474,TRUE,_xll.ohTrigger(RecalcTrigger,Trigger1Y)),NA())</f>
        <v>2.9065102654284303E-2</v>
      </c>
    </row>
    <row r="3475" spans="2:17" x14ac:dyDescent="0.2">
      <c r="B3475" s="46" t="s">
        <v>51</v>
      </c>
      <c r="D3475" s="49">
        <f>_xll.qlCalendarAdvance(LocalCalendar,$D3474,B3475,"f",FALSE)</f>
        <v>63697</v>
      </c>
      <c r="E3475" s="49">
        <f>_xll.qlInterestRateIndexValueDate(IndexON,D3475)</f>
        <v>63697</v>
      </c>
      <c r="F3475" s="52">
        <f>IFERROR(_xll.qlIndexFixing(IndexON,D3475,TRUE,_xll.ohTrigger(RecalcTrigger,TriggerON)),NA())</f>
        <v>2.5437614180416901E-2</v>
      </c>
      <c r="H3475" s="49">
        <f>_xll.qlCalendarAdvance(IborCalendar,$H3474,B3475,"f",FALSE)</f>
        <v>63676</v>
      </c>
      <c r="I3475" s="49">
        <f>_xll.qlInterestRateIndexValueDate(Index1M,$H3475)</f>
        <v>63678</v>
      </c>
      <c r="J3475" s="52">
        <f>IFERROR(_xll.qlIndexFixing(Index1M,$H3475,TRUE,_xll.ohTrigger(RecalcTrigger,Trigger1M)),NA())</f>
        <v>2.5920607265226627E-2</v>
      </c>
      <c r="K3475" s="52">
        <f>IFERROR(_xll.qlIndexFixing(ONIndex1M,I3475,TRUE,_xll.ohTrigger(RecalcTrigger,Trigger1M)),NA())</f>
        <v>2.5895446861443627E-2</v>
      </c>
      <c r="L3475" s="52">
        <f>IFERROR(_xll.qlIndexFixing(Index3M,H3475,TRUE,_xll.ohTrigger(RecalcTrigger,Trigger3M)),NA())</f>
        <v>2.7127852006065538E-2</v>
      </c>
      <c r="M3475" s="52">
        <f>IFERROR(_xll.qlIndexFixing(ONIndex3M,I3475,TRUE,_xll.ohTrigger(RecalcTrigger,Trigger3M)),NA())</f>
        <v>2.703628490547727E-2</v>
      </c>
      <c r="N3475" s="52">
        <f>IFERROR(_xll.qlIndexFixing(Index6M,$H3475,TRUE,_xll.ohTrigger(RecalcTrigger,Trigger6M)),NA())</f>
        <v>2.8062327837497656E-2</v>
      </c>
      <c r="O3475" s="52">
        <f>IFERROR(_xll.qlIndexFixing(ONIndex6M,I3475,TRUE,_xll.ohTrigger(RecalcTrigger,Trigger6M)),NA())</f>
        <v>2.7866288354847502E-2</v>
      </c>
      <c r="P3475" s="52">
        <f>IFERROR(_xll.qlIndexFixing(Index1Y,$H3475,TRUE,_xll.ohTrigger(RecalcTrigger,Trigger1Y)),NA())</f>
        <v>2.9497723312282242E-2</v>
      </c>
      <c r="Q3475" s="52">
        <f>IFERROR(_xll.qlIndexFixing(ONIndex1Y,I3475,TRUE,_xll.ohTrigger(RecalcTrigger,Trigger1Y)),NA())</f>
        <v>2.9066284591765523E-2</v>
      </c>
    </row>
    <row r="3476" spans="2:17" x14ac:dyDescent="0.2">
      <c r="B3476" s="46" t="s">
        <v>51</v>
      </c>
      <c r="D3476" s="49">
        <f>_xll.qlCalendarAdvance(LocalCalendar,$D3475,B3476,"f",FALSE)</f>
        <v>63704</v>
      </c>
      <c r="E3476" s="49">
        <f>_xll.qlInterestRateIndexValueDate(IndexON,D3476)</f>
        <v>63704</v>
      </c>
      <c r="F3476" s="52">
        <f>IFERROR(_xll.qlIndexFixing(IndexON,D3476,TRUE,_xll.ohTrigger(RecalcTrigger,TriggerON)),NA())</f>
        <v>2.5437614180416901E-2</v>
      </c>
      <c r="H3476" s="49">
        <f>_xll.qlCalendarAdvance(IborCalendar,$H3475,B3476,"f",FALSE)</f>
        <v>63683</v>
      </c>
      <c r="I3476" s="49">
        <f>_xll.qlInterestRateIndexValueDate(Index1M,$H3476)</f>
        <v>63685</v>
      </c>
      <c r="J3476" s="52">
        <f>IFERROR(_xll.qlIndexFixing(Index1M,$H3476,TRUE,_xll.ohTrigger(RecalcTrigger,Trigger1M)),NA())</f>
        <v>2.5920607265224049E-2</v>
      </c>
      <c r="K3476" s="52">
        <f>IFERROR(_xll.qlIndexFixing(ONIndex1M,I3476,TRUE,_xll.ohTrigger(RecalcTrigger,Trigger1M)),NA())</f>
        <v>2.5894515620059622E-2</v>
      </c>
      <c r="L3476" s="52">
        <f>IFERROR(_xll.qlIndexFixing(Index3M,H3476,TRUE,_xll.ohTrigger(RecalcTrigger,Trigger3M)),NA())</f>
        <v>2.7127852006066388E-2</v>
      </c>
      <c r="M3476" s="52">
        <f>IFERROR(_xll.qlIndexFixing(ONIndex3M,I3476,TRUE,_xll.ohTrigger(RecalcTrigger,Trigger3M)),NA())</f>
        <v>2.7035269809356777E-2</v>
      </c>
      <c r="N3476" s="52">
        <f>IFERROR(_xll.qlIndexFixing(Index6M,$H3476,TRUE,_xll.ohTrigger(RecalcTrigger,Trigger6M)),NA())</f>
        <v>2.8063411454567581E-2</v>
      </c>
      <c r="O3476" s="52">
        <f>IFERROR(_xll.qlIndexFixing(ONIndex6M,I3476,TRUE,_xll.ohTrigger(RecalcTrigger,Trigger6M)),NA())</f>
        <v>2.7865204544879063E-2</v>
      </c>
      <c r="P3476" s="52">
        <f>IFERROR(_xll.qlIndexFixing(Index1Y,$H3476,TRUE,_xll.ohTrigger(RecalcTrigger,Trigger1Y)),NA())</f>
        <v>2.9496531186703409E-2</v>
      </c>
      <c r="Q3476" s="52">
        <f>IFERROR(_xll.qlIndexFixing(ONIndex1Y,I3476,TRUE,_xll.ohTrigger(RecalcTrigger,Trigger1Y)),NA())</f>
        <v>2.9065118759747932E-2</v>
      </c>
    </row>
    <row r="3477" spans="2:17" x14ac:dyDescent="0.2">
      <c r="B3477" s="46" t="s">
        <v>51</v>
      </c>
      <c r="D3477" s="49">
        <f>_xll.qlCalendarAdvance(LocalCalendar,$D3476,B3477,"f",FALSE)</f>
        <v>63711</v>
      </c>
      <c r="E3477" s="49">
        <f>_xll.qlInterestRateIndexValueDate(IndexON,D3477)</f>
        <v>63711</v>
      </c>
      <c r="F3477" s="52">
        <f>IFERROR(_xll.qlIndexFixing(IndexON,D3477,TRUE,_xll.ohTrigger(RecalcTrigger,TriggerON)),NA())</f>
        <v>2.5437614180336965E-2</v>
      </c>
      <c r="H3477" s="49">
        <f>_xll.qlCalendarAdvance(IborCalendar,$H3476,B3477,"f",FALSE)</f>
        <v>63690</v>
      </c>
      <c r="I3477" s="49">
        <f>_xll.qlInterestRateIndexValueDate(Index1M,$H3477)</f>
        <v>63692</v>
      </c>
      <c r="J3477" s="52">
        <f>IFERROR(_xll.qlIndexFixing(Index1M,$H3477,TRUE,_xll.ohTrigger(RecalcTrigger,Trigger1M)),NA())</f>
        <v>2.5920607265224049E-2</v>
      </c>
      <c r="K3477" s="52">
        <f>IFERROR(_xll.qlIndexFixing(ONIndex1M,I3477,TRUE,_xll.ohTrigger(RecalcTrigger,Trigger1M)),NA())</f>
        <v>2.5894515620059622E-2</v>
      </c>
      <c r="L3477" s="52">
        <f>IFERROR(_xll.qlIndexFixing(Index3M,H3477,TRUE,_xll.ohTrigger(RecalcTrigger,Trigger3M)),NA())</f>
        <v>2.7127852006065538E-2</v>
      </c>
      <c r="M3477" s="52">
        <f>IFERROR(_xll.qlIndexFixing(ONIndex3M,I3477,TRUE,_xll.ohTrigger(RecalcTrigger,Trigger3M)),NA())</f>
        <v>2.7035269809303486E-2</v>
      </c>
      <c r="N3477" s="52">
        <f>IFERROR(_xll.qlIndexFixing(Index6M,$H3477,TRUE,_xll.ohTrigger(RecalcTrigger,Trigger6M)),NA())</f>
        <v>2.8062318663883142E-2</v>
      </c>
      <c r="O3477" s="52">
        <f>IFERROR(_xll.qlIndexFixing(ONIndex6M,I3477,TRUE,_xll.ohTrigger(RecalcTrigger,Trigger6M)),NA())</f>
        <v>2.7865198787484502E-2</v>
      </c>
      <c r="P3477" s="52">
        <f>IFERROR(_xll.qlIndexFixing(Index1Y,$H3477,TRUE,_xll.ohTrigger(RecalcTrigger,Trigger1Y)),NA())</f>
        <v>2.9496535665052871E-2</v>
      </c>
      <c r="Q3477" s="52">
        <f>IFERROR(_xll.qlIndexFixing(ONIndex1Y,I3477,TRUE,_xll.ohTrigger(RecalcTrigger,Trigger1Y)),NA())</f>
        <v>2.9065126610454683E-2</v>
      </c>
    </row>
    <row r="3478" spans="2:17" x14ac:dyDescent="0.2">
      <c r="B3478" s="46" t="s">
        <v>51</v>
      </c>
      <c r="D3478" s="49">
        <f>_xll.qlCalendarAdvance(LocalCalendar,$D3477,B3478,"f",FALSE)</f>
        <v>63718</v>
      </c>
      <c r="E3478" s="49">
        <f>_xll.qlInterestRateIndexValueDate(IndexON,D3478)</f>
        <v>63718</v>
      </c>
      <c r="F3478" s="52">
        <f>IFERROR(_xll.qlIndexFixing(IndexON,D3478,TRUE,_xll.ohTrigger(RecalcTrigger,TriggerON)),NA())</f>
        <v>2.5437614180257029E-2</v>
      </c>
      <c r="H3478" s="49">
        <f>_xll.qlCalendarAdvance(IborCalendar,$H3477,B3478,"f",FALSE)</f>
        <v>63697</v>
      </c>
      <c r="I3478" s="49">
        <f>_xll.qlInterestRateIndexValueDate(Index1M,$H3478)</f>
        <v>63699</v>
      </c>
      <c r="J3478" s="52">
        <f>IFERROR(_xll.qlIndexFixing(Index1M,$H3478,TRUE,_xll.ohTrigger(RecalcTrigger,Trigger1M)),NA())</f>
        <v>2.5920607265226627E-2</v>
      </c>
      <c r="K3478" s="52">
        <f>IFERROR(_xll.qlIndexFixing(ONIndex1M,I3478,TRUE,_xll.ohTrigger(RecalcTrigger,Trigger1M)),NA())</f>
        <v>2.5895446861443627E-2</v>
      </c>
      <c r="L3478" s="52">
        <f>IFERROR(_xll.qlIndexFixing(Index3M,H3478,TRUE,_xll.ohTrigger(RecalcTrigger,Trigger3M)),NA())</f>
        <v>2.7128871738382375E-2</v>
      </c>
      <c r="M3478" s="52">
        <f>IFERROR(_xll.qlIndexFixing(ONIndex3M,I3478,TRUE,_xll.ohTrigger(RecalcTrigger,Trigger3M)),NA())</f>
        <v>2.703628490547727E-2</v>
      </c>
      <c r="N3478" s="52">
        <f>IFERROR(_xll.qlIndexFixing(Index6M,$H3478,TRUE,_xll.ohTrigger(RecalcTrigger,Trigger6M)),NA())</f>
        <v>2.8062314227345519E-2</v>
      </c>
      <c r="O3478" s="52">
        <f>IFERROR(_xll.qlIndexFixing(ONIndex6M,I3478,TRUE,_xll.ohTrigger(RecalcTrigger,Trigger6M)),NA())</f>
        <v>2.7866271102527929E-2</v>
      </c>
      <c r="P3478" s="52">
        <f>IFERROR(_xll.qlIndexFixing(Index1Y,$H3478,TRUE,_xll.ohTrigger(RecalcTrigger,Trigger1Y)),NA())</f>
        <v>2.9497736718689747E-2</v>
      </c>
      <c r="Q3478" s="52">
        <f>IFERROR(_xll.qlIndexFixing(ONIndex1Y,I3478,TRUE,_xll.ohTrigger(RecalcTrigger,Trigger1Y)),NA())</f>
        <v>2.9066308116887374E-2</v>
      </c>
    </row>
    <row r="3479" spans="2:17" x14ac:dyDescent="0.2">
      <c r="B3479" s="46" t="s">
        <v>51</v>
      </c>
      <c r="D3479" s="49">
        <f>_xll.qlCalendarAdvance(LocalCalendar,$D3478,B3479,"f",FALSE)</f>
        <v>63725</v>
      </c>
      <c r="E3479" s="49">
        <f>_xll.qlInterestRateIndexValueDate(IndexON,D3479)</f>
        <v>63725</v>
      </c>
      <c r="F3479" s="52">
        <f>IFERROR(_xll.qlIndexFixing(IndexON,D3479,TRUE,_xll.ohTrigger(RecalcTrigger,TriggerON)),NA())</f>
        <v>2.5437614180416901E-2</v>
      </c>
      <c r="H3479" s="49">
        <f>_xll.qlCalendarAdvance(IborCalendar,$H3478,B3479,"f",FALSE)</f>
        <v>63704</v>
      </c>
      <c r="I3479" s="49">
        <f>_xll.qlInterestRateIndexValueDate(Index1M,$H3479)</f>
        <v>63706</v>
      </c>
      <c r="J3479" s="52">
        <f>IFERROR(_xll.qlIndexFixing(Index1M,$H3479,TRUE,_xll.ohTrigger(RecalcTrigger,Trigger1M)),NA())</f>
        <v>2.5920607265226627E-2</v>
      </c>
      <c r="K3479" s="52">
        <f>IFERROR(_xll.qlIndexFixing(ONIndex1M,I3479,TRUE,_xll.ohTrigger(RecalcTrigger,Trigger1M)),NA())</f>
        <v>2.5894515620086267E-2</v>
      </c>
      <c r="L3479" s="52">
        <f>IFERROR(_xll.qlIndexFixing(Index3M,H3479,TRUE,_xll.ohTrigger(RecalcTrigger,Trigger3M)),NA())</f>
        <v>2.7128871738382375E-2</v>
      </c>
      <c r="M3479" s="52">
        <f>IFERROR(_xll.qlIndexFixing(ONIndex3M,I3479,TRUE,_xll.ohTrigger(RecalcTrigger,Trigger3M)),NA())</f>
        <v>2.7035269809330131E-2</v>
      </c>
      <c r="N3479" s="52">
        <f>IFERROR(_xll.qlIndexFixing(Index6M,$H3479,TRUE,_xll.ohTrigger(RecalcTrigger,Trigger6M)),NA())</f>
        <v>2.8062309890988082E-2</v>
      </c>
      <c r="O3479" s="52">
        <f>IFERROR(_xll.qlIndexFixing(ONIndex6M,I3479,TRUE,_xll.ohTrigger(RecalcTrigger,Trigger6M)),NA())</f>
        <v>2.7865187569071637E-2</v>
      </c>
      <c r="P3479" s="52">
        <f>IFERROR(_xll.qlIndexFixing(Index1Y,$H3479,TRUE,_xll.ohTrigger(RecalcTrigger,Trigger1Y)),NA())</f>
        <v>2.9496544205622321E-2</v>
      </c>
      <c r="Q3479" s="52">
        <f>IFERROR(_xll.qlIndexFixing(ONIndex1Y,I3479,TRUE,_xll.ohTrigger(RecalcTrigger,Trigger1Y)),NA())</f>
        <v>2.9065141907764769E-2</v>
      </c>
    </row>
    <row r="3480" spans="2:17" x14ac:dyDescent="0.2">
      <c r="B3480" s="46" t="s">
        <v>51</v>
      </c>
      <c r="D3480" s="49">
        <f>_xll.qlCalendarAdvance(LocalCalendar,$D3479,B3480,"f",FALSE)</f>
        <v>63732</v>
      </c>
      <c r="E3480" s="49">
        <f>_xll.qlInterestRateIndexValueDate(IndexON,D3480)</f>
        <v>63732</v>
      </c>
      <c r="F3480" s="52">
        <f>IFERROR(_xll.qlIndexFixing(IndexON,D3480,TRUE,_xll.ohTrigger(RecalcTrigger,TriggerON)),NA())</f>
        <v>2.5437614180416901E-2</v>
      </c>
      <c r="H3480" s="49">
        <f>_xll.qlCalendarAdvance(IborCalendar,$H3479,B3480,"f",FALSE)</f>
        <v>63711</v>
      </c>
      <c r="I3480" s="49">
        <f>_xll.qlInterestRateIndexValueDate(Index1M,$H3480)</f>
        <v>63713</v>
      </c>
      <c r="J3480" s="52">
        <f>IFERROR(_xll.qlIndexFixing(Index1M,$H3480,TRUE,_xll.ohTrigger(RecalcTrigger,Trigger1M)),NA())</f>
        <v>2.5920607265226627E-2</v>
      </c>
      <c r="K3480" s="52">
        <f>IFERROR(_xll.qlIndexFixing(ONIndex1M,I3480,TRUE,_xll.ohTrigger(RecalcTrigger,Trigger1M)),NA())</f>
        <v>2.5894515620059622E-2</v>
      </c>
      <c r="L3480" s="52">
        <f>IFERROR(_xll.qlIndexFixing(Index3M,H3480,TRUE,_xll.ohTrigger(RecalcTrigger,Trigger3M)),NA())</f>
        <v>2.7127852006066388E-2</v>
      </c>
      <c r="M3480" s="52">
        <f>IFERROR(_xll.qlIndexFixing(ONIndex3M,I3480,TRUE,_xll.ohTrigger(RecalcTrigger,Trigger3M)),NA())</f>
        <v>2.7035269809356777E-2</v>
      </c>
      <c r="N3480" s="52">
        <f>IFERROR(_xll.qlIndexFixing(Index6M,$H3480,TRUE,_xll.ohTrigger(RecalcTrigger,Trigger6M)),NA())</f>
        <v>2.8062305654810837E-2</v>
      </c>
      <c r="O3480" s="52">
        <f>IFERROR(_xll.qlIndexFixing(ONIndex6M,I3480,TRUE,_xll.ohTrigger(RecalcTrigger,Trigger6M)),NA())</f>
        <v>2.7865182108000042E-2</v>
      </c>
      <c r="P3480" s="52">
        <f>IFERROR(_xll.qlIndexFixing(Index1Y,$H3480,TRUE,_xll.ohTrigger(RecalcTrigger,Trigger1Y)),NA())</f>
        <v>2.9496548267842308E-2</v>
      </c>
      <c r="Q3480" s="52">
        <f>IFERROR(_xll.qlIndexFixing(ONIndex1Y,I3480,TRUE,_xll.ohTrigger(RecalcTrigger,Trigger1Y)),NA())</f>
        <v>2.9065149354368103E-2</v>
      </c>
    </row>
    <row r="3481" spans="2:17" x14ac:dyDescent="0.2">
      <c r="B3481" s="46" t="s">
        <v>51</v>
      </c>
      <c r="D3481" s="49">
        <f>_xll.qlCalendarAdvance(LocalCalendar,$D3480,B3481,"f",FALSE)</f>
        <v>63740</v>
      </c>
      <c r="E3481" s="49">
        <f>_xll.qlInterestRateIndexValueDate(IndexON,D3481)</f>
        <v>63740</v>
      </c>
      <c r="F3481" s="52">
        <f>IFERROR(_xll.qlIndexFixing(IndexON,D3481,TRUE,_xll.ohTrigger(RecalcTrigger,TriggerON)),NA())</f>
        <v>2.5437614180336965E-2</v>
      </c>
      <c r="H3481" s="49">
        <f>_xll.qlCalendarAdvance(IborCalendar,$H3480,B3481,"f",FALSE)</f>
        <v>63718</v>
      </c>
      <c r="I3481" s="49">
        <f>_xll.qlInterestRateIndexValueDate(Index1M,$H3481)</f>
        <v>63720</v>
      </c>
      <c r="J3481" s="52">
        <f>IFERROR(_xll.qlIndexFixing(Index1M,$H3481,TRUE,_xll.ohTrigger(RecalcTrigger,Trigger1M)),NA())</f>
        <v>2.5920607265226627E-2</v>
      </c>
      <c r="K3481" s="52">
        <f>IFERROR(_xll.qlIndexFixing(ONIndex1M,I3481,TRUE,_xll.ohTrigger(RecalcTrigger,Trigger1M)),NA())</f>
        <v>2.5894515620059622E-2</v>
      </c>
      <c r="L3481" s="52">
        <f>IFERROR(_xll.qlIndexFixing(Index3M,H3481,TRUE,_xll.ohTrigger(RecalcTrigger,Trigger3M)),NA())</f>
        <v>2.7127852006065538E-2</v>
      </c>
      <c r="M3481" s="52">
        <f>IFERROR(_xll.qlIndexFixing(ONIndex3M,I3481,TRUE,_xll.ohTrigger(RecalcTrigger,Trigger3M)),NA())</f>
        <v>2.7035269809330131E-2</v>
      </c>
      <c r="N3481" s="52">
        <f>IFERROR(_xll.qlIndexFixing(Index6M,$H3481,TRUE,_xll.ohTrigger(RecalcTrigger,Trigger6M)),NA())</f>
        <v>2.8062301518813344E-2</v>
      </c>
      <c r="O3481" s="52">
        <f>IFERROR(_xll.qlIndexFixing(ONIndex6M,I3481,TRUE,_xll.ohTrigger(RecalcTrigger,Trigger6M)),NA())</f>
        <v>2.7865176745729414E-2</v>
      </c>
      <c r="P3481" s="52">
        <f>IFERROR(_xll.qlIndexFixing(Index1Y,$H3481,TRUE,_xll.ohTrigger(RecalcTrigger,Trigger1Y)),NA())</f>
        <v>2.949655219135211E-2</v>
      </c>
      <c r="Q3481" s="52">
        <f>IFERROR(_xll.qlIndexFixing(ONIndex1Y,I3481,TRUE,_xll.ohTrigger(RecalcTrigger,Trigger1Y)),NA())</f>
        <v>2.9065156666279179E-2</v>
      </c>
    </row>
    <row r="3482" spans="2:17" x14ac:dyDescent="0.2">
      <c r="B3482" s="46" t="s">
        <v>51</v>
      </c>
      <c r="D3482" s="49">
        <f>_xll.qlCalendarAdvance(LocalCalendar,$D3481,B3482,"f",FALSE)</f>
        <v>63747</v>
      </c>
      <c r="E3482" s="49">
        <f>_xll.qlInterestRateIndexValueDate(IndexON,D3482)</f>
        <v>63747</v>
      </c>
      <c r="F3482" s="52">
        <f>IFERROR(_xll.qlIndexFixing(IndexON,D3482,TRUE,_xll.ohTrigger(RecalcTrigger,TriggerON)),NA())</f>
        <v>2.5437614180336965E-2</v>
      </c>
      <c r="H3482" s="49">
        <f>_xll.qlCalendarAdvance(IborCalendar,$H3481,B3482,"f",FALSE)</f>
        <v>63725</v>
      </c>
      <c r="I3482" s="49">
        <f>_xll.qlInterestRateIndexValueDate(Index1M,$H3482)</f>
        <v>63727</v>
      </c>
      <c r="J3482" s="52">
        <f>IFERROR(_xll.qlIndexFixing(Index1M,$H3482,TRUE,_xll.ohTrigger(RecalcTrigger,Trigger1M)),NA())</f>
        <v>2.5920607265224049E-2</v>
      </c>
      <c r="K3482" s="52">
        <f>IFERROR(_xll.qlIndexFixing(ONIndex1M,I3482,TRUE,_xll.ohTrigger(RecalcTrigger,Trigger1M)),NA())</f>
        <v>2.5894515620086267E-2</v>
      </c>
      <c r="L3482" s="52">
        <f>IFERROR(_xll.qlIndexFixing(Index3M,H3482,TRUE,_xll.ohTrigger(RecalcTrigger,Trigger3M)),NA())</f>
        <v>2.7127852006065538E-2</v>
      </c>
      <c r="M3482" s="52">
        <f>IFERROR(_xll.qlIndexFixing(ONIndex3M,I3482,TRUE,_xll.ohTrigger(RecalcTrigger,Trigger3M)),NA())</f>
        <v>2.7035269809356777E-2</v>
      </c>
      <c r="N3482" s="52">
        <f>IFERROR(_xll.qlIndexFixing(Index6M,$H3482,TRUE,_xll.ohTrigger(RecalcTrigger,Trigger6M)),NA())</f>
        <v>2.8062297482995179E-2</v>
      </c>
      <c r="O3482" s="52">
        <f>IFERROR(_xll.qlIndexFixing(ONIndex6M,I3482,TRUE,_xll.ohTrigger(RecalcTrigger,Trigger6M)),NA())</f>
        <v>2.7865171482259754E-2</v>
      </c>
      <c r="P3482" s="52">
        <f>IFERROR(_xll.qlIndexFixing(Index1Y,$H3482,TRUE,_xll.ohTrigger(RecalcTrigger,Trigger1Y)),NA())</f>
        <v>2.9496555976152156E-2</v>
      </c>
      <c r="Q3482" s="52">
        <f>IFERROR(_xll.qlIndexFixing(ONIndex1Y,I3482,TRUE,_xll.ohTrigger(RecalcTrigger,Trigger1Y)),NA())</f>
        <v>2.9065163843551289E-2</v>
      </c>
    </row>
    <row r="3483" spans="2:17" x14ac:dyDescent="0.2">
      <c r="B3483" s="46" t="s">
        <v>51</v>
      </c>
      <c r="D3483" s="49">
        <f>_xll.qlCalendarAdvance(LocalCalendar,$D3482,B3483,"f",FALSE)</f>
        <v>63754</v>
      </c>
      <c r="E3483" s="49">
        <f>_xll.qlInterestRateIndexValueDate(IndexON,D3483)</f>
        <v>63754</v>
      </c>
      <c r="F3483" s="52">
        <f>IFERROR(_xll.qlIndexFixing(IndexON,D3483,TRUE,_xll.ohTrigger(RecalcTrigger,TriggerON)),NA())</f>
        <v>2.5437614180336965E-2</v>
      </c>
      <c r="H3483" s="49">
        <f>_xll.qlCalendarAdvance(IborCalendar,$H3482,B3483,"f",FALSE)</f>
        <v>63732</v>
      </c>
      <c r="I3483" s="49">
        <f>_xll.qlInterestRateIndexValueDate(Index1M,$H3483)</f>
        <v>63734</v>
      </c>
      <c r="J3483" s="52">
        <f>IFERROR(_xll.qlIndexFixing(Index1M,$H3483,TRUE,_xll.ohTrigger(RecalcTrigger,Trigger1M)),NA())</f>
        <v>2.5921539757794709E-2</v>
      </c>
      <c r="K3483" s="52">
        <f>IFERROR(_xll.qlIndexFixing(ONIndex1M,I3483,TRUE,_xll.ohTrigger(RecalcTrigger,Trigger1M)),NA())</f>
        <v>2.5894515620086267E-2</v>
      </c>
      <c r="L3483" s="52">
        <f>IFERROR(_xll.qlIndexFixing(Index3M,H3483,TRUE,_xll.ohTrigger(RecalcTrigger,Trigger3M)),NA())</f>
        <v>2.7124793115560243E-2</v>
      </c>
      <c r="M3483" s="52">
        <f>IFERROR(_xll.qlIndexFixing(ONIndex3M,I3483,TRUE,_xll.ohTrigger(RecalcTrigger,Trigger3M)),NA())</f>
        <v>2.7035269809330131E-2</v>
      </c>
      <c r="N3483" s="52">
        <f>IFERROR(_xll.qlIndexFixing(Index6M,$H3483,TRUE,_xll.ohTrigger(RecalcTrigger,Trigger6M)),NA())</f>
        <v>2.806229354735677E-2</v>
      </c>
      <c r="O3483" s="52">
        <f>IFERROR(_xll.qlIndexFixing(ONIndex6M,I3483,TRUE,_xll.ohTrigger(RecalcTrigger,Trigger6M)),NA())</f>
        <v>2.7865166317537771E-2</v>
      </c>
      <c r="P3483" s="52">
        <f>IFERROR(_xll.qlIndexFixing(Index1Y,$H3483,TRUE,_xll.ohTrigger(RecalcTrigger,Trigger1Y)),NA())</f>
        <v>2.949297000591776E-2</v>
      </c>
      <c r="Q3483" s="52">
        <f>IFERROR(_xll.qlIndexFixing(ONIndex1Y,I3483,TRUE,_xll.ohTrigger(RecalcTrigger,Trigger1Y)),NA())</f>
        <v>2.9065170886051206E-2</v>
      </c>
    </row>
    <row r="3484" spans="2:17" x14ac:dyDescent="0.2">
      <c r="B3484" s="46" t="s">
        <v>51</v>
      </c>
      <c r="D3484" s="49">
        <f>_xll.qlCalendarAdvance(LocalCalendar,$D3483,B3484,"f",FALSE)</f>
        <v>63761</v>
      </c>
      <c r="E3484" s="49">
        <f>_xll.qlInterestRateIndexValueDate(IndexON,D3484)</f>
        <v>63761</v>
      </c>
      <c r="F3484" s="52">
        <f>IFERROR(_xll.qlIndexFixing(IndexON,D3484,TRUE,_xll.ohTrigger(RecalcTrigger,TriggerON)),NA())</f>
        <v>2.5437614180416901E-2</v>
      </c>
      <c r="H3484" s="49">
        <f>_xll.qlCalendarAdvance(IborCalendar,$H3483,B3484,"f",FALSE)</f>
        <v>63739</v>
      </c>
      <c r="I3484" s="49">
        <f>_xll.qlInterestRateIndexValueDate(Index1M,$H3484)</f>
        <v>63741</v>
      </c>
      <c r="J3484" s="52">
        <f>IFERROR(_xll.qlIndexFixing(Index1M,$H3484,TRUE,_xll.ohTrigger(RecalcTrigger,Trigger1M)),NA())</f>
        <v>2.5920607265226627E-2</v>
      </c>
      <c r="K3484" s="52">
        <f>IFERROR(_xll.qlIndexFixing(ONIndex1M,I3484,TRUE,_xll.ohTrigger(RecalcTrigger,Trigger1M)),NA())</f>
        <v>2.5894515620086267E-2</v>
      </c>
      <c r="L3484" s="52">
        <f>IFERROR(_xll.qlIndexFixing(Index3M,H3484,TRUE,_xll.ohTrigger(RecalcTrigger,Trigger3M)),NA())</f>
        <v>2.7128871738383215E-2</v>
      </c>
      <c r="M3484" s="52">
        <f>IFERROR(_xll.qlIndexFixing(ONIndex3M,I3484,TRUE,_xll.ohTrigger(RecalcTrigger,Trigger3M)),NA())</f>
        <v>2.7035269809356777E-2</v>
      </c>
      <c r="N3484" s="52">
        <f>IFERROR(_xll.qlIndexFixing(Index6M,$H3484,TRUE,_xll.ohTrigger(RecalcTrigger,Trigger6M)),NA())</f>
        <v>2.8062289711898978E-2</v>
      </c>
      <c r="O3484" s="52">
        <f>IFERROR(_xll.qlIndexFixing(ONIndex6M,I3484,TRUE,_xll.ohTrigger(RecalcTrigger,Trigger6M)),NA())</f>
        <v>2.7865161251616755E-2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2.9065177793912156E-2</v>
      </c>
    </row>
    <row r="3485" spans="2:17" x14ac:dyDescent="0.2">
      <c r="B3485" s="46" t="s">
        <v>51</v>
      </c>
      <c r="D3485" s="49">
        <f>_xll.qlCalendarAdvance(LocalCalendar,$D3484,B3485,"f",FALSE)</f>
        <v>63768</v>
      </c>
      <c r="E3485" s="49">
        <f>_xll.qlInterestRateIndexValueDate(IndexON,D3485)</f>
        <v>63768</v>
      </c>
      <c r="F3485" s="52">
        <f>IFERROR(_xll.qlIndexFixing(IndexON,D3485,TRUE,_xll.ohTrigger(RecalcTrigger,TriggerON)),NA())</f>
        <v>2.5437614180336965E-2</v>
      </c>
      <c r="H3485" s="49">
        <f>_xll.qlCalendarAdvance(IborCalendar,$H3484,B3485,"f",FALSE)</f>
        <v>63746</v>
      </c>
      <c r="I3485" s="49">
        <f>_xll.qlInterestRateIndexValueDate(Index1M,$H3485)</f>
        <v>63748</v>
      </c>
      <c r="J3485" s="52">
        <f>IFERROR(_xll.qlIndexFixing(Index1M,$H3485,TRUE,_xll.ohTrigger(RecalcTrigger,Trigger1M)),NA())</f>
        <v>2.5920607265224049E-2</v>
      </c>
      <c r="K3485" s="52">
        <f>IFERROR(_xll.qlIndexFixing(ONIndex1M,I3485,TRUE,_xll.ohTrigger(RecalcTrigger,Trigger1M)),NA())</f>
        <v>2.5894515620059622E-2</v>
      </c>
      <c r="L3485" s="52">
        <f>IFERROR(_xll.qlIndexFixing(Index3M,H3485,TRUE,_xll.ohTrigger(RecalcTrigger,Trigger3M)),NA())</f>
        <v>2.7127852006065538E-2</v>
      </c>
      <c r="M3485" s="52">
        <f>IFERROR(_xll.qlIndexFixing(ONIndex3M,I3485,TRUE,_xll.ohTrigger(RecalcTrigger,Trigger3M)),NA())</f>
        <v>2.7035269809356777E-2</v>
      </c>
      <c r="N3485" s="52">
        <f>IFERROR(_xll.qlIndexFixing(Index6M,$H3485,TRUE,_xll.ohTrigger(RecalcTrigger,Trigger6M)),NA())</f>
        <v>2.8062285976620513E-2</v>
      </c>
      <c r="O3485" s="52">
        <f>IFERROR(_xll.qlIndexFixing(ONIndex6M,I3485,TRUE,_xll.ohTrigger(RecalcTrigger,Trigger6M)),NA())</f>
        <v>2.7865156284470061E-2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2.9065184567054203E-2</v>
      </c>
    </row>
    <row r="3486" spans="2:17" x14ac:dyDescent="0.2">
      <c r="B3486" s="46" t="s">
        <v>51</v>
      </c>
      <c r="D3486" s="49">
        <f>_xll.qlCalendarAdvance(LocalCalendar,$D3485,B3486,"f",FALSE)</f>
        <v>63775</v>
      </c>
      <c r="E3486" s="49">
        <f>_xll.qlInterestRateIndexValueDate(IndexON,D3486)</f>
        <v>63775</v>
      </c>
      <c r="F3486" s="52">
        <f>IFERROR(_xll.qlIndexFixing(IndexON,D3486,TRUE,_xll.ohTrigger(RecalcTrigger,TriggerON)),NA())</f>
        <v>2.5437614180336965E-2</v>
      </c>
      <c r="H3486" s="49">
        <f>_xll.qlCalendarAdvance(IborCalendar,$H3485,B3486,"f",FALSE)</f>
        <v>63753</v>
      </c>
      <c r="I3486" s="49">
        <f>_xll.qlInterestRateIndexValueDate(Index1M,$H3486)</f>
        <v>63755</v>
      </c>
      <c r="J3486" s="52">
        <f>IFERROR(_xll.qlIndexFixing(Index1M,$H3486,TRUE,_xll.ohTrigger(RecalcTrigger,Trigger1M)),NA())</f>
        <v>2.5920607265226627E-2</v>
      </c>
      <c r="K3486" s="52">
        <f>IFERROR(_xll.qlIndexFixing(ONIndex1M,I3486,TRUE,_xll.ohTrigger(RecalcTrigger,Trigger1M)),NA())</f>
        <v>2.5894515620059622E-2</v>
      </c>
      <c r="L3486" s="52">
        <f>IFERROR(_xll.qlIndexFixing(Index3M,H3486,TRUE,_xll.ohTrigger(RecalcTrigger,Trigger3M)),NA())</f>
        <v>2.7127852006065538E-2</v>
      </c>
      <c r="M3486" s="52">
        <f>IFERROR(_xll.qlIndexFixing(ONIndex3M,I3486,TRUE,_xll.ohTrigger(RecalcTrigger,Trigger3M)),NA())</f>
        <v>2.7035269809356777E-2</v>
      </c>
      <c r="N3486" s="52">
        <f>IFERROR(_xll.qlIndexFixing(Index6M,$H3486,TRUE,_xll.ohTrigger(RecalcTrigger,Trigger6M)),NA())</f>
        <v>2.8063370663889219E-2</v>
      </c>
      <c r="O3486" s="52">
        <f>IFERROR(_xll.qlIndexFixing(ONIndex6M,I3486,TRUE,_xll.ohTrigger(RecalcTrigger,Trigger6M)),NA())</f>
        <v>2.7865151416071043E-2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2.9065191205530638E-2</v>
      </c>
    </row>
    <row r="3487" spans="2:17" x14ac:dyDescent="0.2">
      <c r="B3487" s="46" t="s">
        <v>51</v>
      </c>
      <c r="D3487" s="49">
        <f>_xll.qlCalendarAdvance(LocalCalendar,$D3486,B3487,"f",FALSE)</f>
        <v>63782</v>
      </c>
      <c r="E3487" s="49">
        <f>_xll.qlInterestRateIndexValueDate(IndexON,D3487)</f>
        <v>63782</v>
      </c>
      <c r="F3487" s="52">
        <f>IFERROR(_xll.qlIndexFixing(IndexON,D3487,TRUE,_xll.ohTrigger(RecalcTrigger,TriggerON)),NA())</f>
        <v>2.5437614180336965E-2</v>
      </c>
      <c r="H3487" s="49">
        <f>_xll.qlCalendarAdvance(IborCalendar,$H3486,B3487,"f",FALSE)</f>
        <v>63760</v>
      </c>
      <c r="I3487" s="49">
        <f>_xll.qlInterestRateIndexValueDate(Index1M,$H3487)</f>
        <v>63762</v>
      </c>
      <c r="J3487" s="52">
        <f>IFERROR(_xll.qlIndexFixing(Index1M,$H3487,TRUE,_xll.ohTrigger(RecalcTrigger,Trigger1M)),NA())</f>
        <v>2.5921539757794709E-2</v>
      </c>
      <c r="K3487" s="52">
        <f>IFERROR(_xll.qlIndexFixing(ONIndex1M,I3487,TRUE,_xll.ohTrigger(RecalcTrigger,Trigger1M)),NA())</f>
        <v>2.5894515620086267E-2</v>
      </c>
      <c r="L3487" s="52">
        <f>IFERROR(_xll.qlIndexFixing(Index3M,H3487,TRUE,_xll.ohTrigger(RecalcTrigger,Trigger3M)),NA())</f>
        <v>2.7127852006066388E-2</v>
      </c>
      <c r="M3487" s="52">
        <f>IFERROR(_xll.qlIndexFixing(ONIndex3M,I3487,TRUE,_xll.ohTrigger(RecalcTrigger,Trigger3M)),NA())</f>
        <v>2.7035269809356777E-2</v>
      </c>
      <c r="N3487" s="52">
        <f>IFERROR(_xll.qlIndexFixing(Index6M,$H3487,TRUE,_xll.ohTrigger(RecalcTrigger,Trigger6M)),NA())</f>
        <v>2.8062278806604151E-2</v>
      </c>
      <c r="O3487" s="52">
        <f>IFERROR(_xll.qlIndexFixing(ONIndex6M,I3487,TRUE,_xll.ohTrigger(RecalcTrigger,Trigger6M)),NA())</f>
        <v>2.7865146646472994E-2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2.9065197709261525E-2</v>
      </c>
    </row>
    <row r="3488" spans="2:17" x14ac:dyDescent="0.2">
      <c r="B3488" s="46" t="s">
        <v>51</v>
      </c>
      <c r="D3488" s="49">
        <f>_xll.qlCalendarAdvance(LocalCalendar,$D3487,B3488,"f",FALSE)</f>
        <v>63789</v>
      </c>
      <c r="E3488" s="49">
        <f>_xll.qlInterestRateIndexValueDate(IndexON,D3488)</f>
        <v>63789</v>
      </c>
      <c r="F3488" s="52">
        <f>IFERROR(_xll.qlIndexFixing(IndexON,D3488,TRUE,_xll.ohTrigger(RecalcTrigger,TriggerON)),NA())</f>
        <v>2.5437614180416901E-2</v>
      </c>
      <c r="H3488" s="49">
        <f>_xll.qlCalendarAdvance(IborCalendar,$H3487,B3488,"f",FALSE)</f>
        <v>63767</v>
      </c>
      <c r="I3488" s="49">
        <f>_xll.qlInterestRateIndexValueDate(Index1M,$H3488)</f>
        <v>63769</v>
      </c>
      <c r="J3488" s="52">
        <f>IFERROR(_xll.qlIndexFixing(Index1M,$H3488,TRUE,_xll.ohTrigger(RecalcTrigger,Trigger1M)),NA())</f>
        <v>2.5921539757792211E-2</v>
      </c>
      <c r="K3488" s="52">
        <f>IFERROR(_xll.qlIndexFixing(ONIndex1M,I3488,TRUE,_xll.ohTrigger(RecalcTrigger,Trigger1M)),NA())</f>
        <v>2.5894515620059622E-2</v>
      </c>
      <c r="L3488" s="52">
        <f>IFERROR(_xll.qlIndexFixing(Index3M,H3488,TRUE,_xll.ohTrigger(RecalcTrigger,Trigger3M)),NA())</f>
        <v>2.7127852006066388E-2</v>
      </c>
      <c r="M3488" s="52">
        <f>IFERROR(_xll.qlIndexFixing(ONIndex3M,I3488,TRUE,_xll.ohTrigger(RecalcTrigger,Trigger3M)),NA())</f>
        <v>2.7035269809330131E-2</v>
      </c>
      <c r="N3488" s="52">
        <f>IFERROR(_xll.qlIndexFixing(Index6M,$H3488,TRUE,_xll.ohTrigger(RecalcTrigger,Trigger6M)),NA())</f>
        <v>2.8062275371865387E-2</v>
      </c>
      <c r="O3488" s="52">
        <f>IFERROR(_xll.qlIndexFixing(ONIndex6M,I3488,TRUE,_xll.ohTrigger(RecalcTrigger,Trigger6M)),NA())</f>
        <v>2.786514197562262E-2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2.9065204078353446E-2</v>
      </c>
    </row>
    <row r="3489" spans="2:17" x14ac:dyDescent="0.2">
      <c r="B3489" s="46" t="s">
        <v>51</v>
      </c>
      <c r="D3489" s="49">
        <f>_xll.qlCalendarAdvance(LocalCalendar,$D3488,B3489,"f",FALSE)</f>
        <v>63796</v>
      </c>
      <c r="E3489" s="49">
        <f>_xll.qlInterestRateIndexValueDate(IndexON,D3489)</f>
        <v>63796</v>
      </c>
      <c r="F3489" s="52">
        <f>IFERROR(_xll.qlIndexFixing(IndexON,D3489,TRUE,_xll.ohTrigger(RecalcTrigger,TriggerON)),NA())</f>
        <v>2.5437614180336965E-2</v>
      </c>
      <c r="H3489" s="49">
        <f>_xll.qlCalendarAdvance(IborCalendar,$H3488,B3489,"f",FALSE)</f>
        <v>63774</v>
      </c>
      <c r="I3489" s="49">
        <f>_xll.qlInterestRateIndexValueDate(Index1M,$H3489)</f>
        <v>63776</v>
      </c>
      <c r="J3489" s="52">
        <f>IFERROR(_xll.qlIndexFixing(Index1M,$H3489,TRUE,_xll.ohTrigger(RecalcTrigger,Trigger1M)),NA())</f>
        <v>2.5920607265226627E-2</v>
      </c>
      <c r="K3489" s="52">
        <f>IFERROR(_xll.qlIndexFixing(ONIndex1M,I3489,TRUE,_xll.ohTrigger(RecalcTrigger,Trigger1M)),NA())</f>
        <v>2.5894515620059622E-2</v>
      </c>
      <c r="L3489" s="52">
        <f>IFERROR(_xll.qlIndexFixing(Index3M,H3489,TRUE,_xll.ohTrigger(RecalcTrigger,Trigger3M)),NA())</f>
        <v>2.7128871738382375E-2</v>
      </c>
      <c r="M3489" s="52">
        <f>IFERROR(_xll.qlIndexFixing(ONIndex3M,I3489,TRUE,_xll.ohTrigger(RecalcTrigger,Trigger3M)),NA())</f>
        <v>2.7035269809356777E-2</v>
      </c>
      <c r="N3489" s="52">
        <f>IFERROR(_xll.qlIndexFixing(Index6M,$H3489,TRUE,_xll.ohTrigger(RecalcTrigger,Trigger6M)),NA())</f>
        <v>2.806227203730681E-2</v>
      </c>
      <c r="O3489" s="52">
        <f>IFERROR(_xll.qlIndexFixing(ONIndex6M,I3489,TRUE,_xll.ohTrigger(RecalcTrigger,Trigger6M)),NA())</f>
        <v>2.7865137403653151E-2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2.9065210312726464E-2</v>
      </c>
    </row>
    <row r="3490" spans="2:17" x14ac:dyDescent="0.2">
      <c r="B3490" s="46" t="s">
        <v>51</v>
      </c>
      <c r="D3490" s="49">
        <f>_xll.qlCalendarAdvance(LocalCalendar,$D3489,B3490,"f",FALSE)</f>
        <v>63803</v>
      </c>
      <c r="E3490" s="49">
        <f>_xll.qlInterestRateIndexValueDate(IndexON,D3490)</f>
        <v>63803</v>
      </c>
      <c r="F3490" s="52">
        <f>IFERROR(_xll.qlIndexFixing(IndexON,D3490,TRUE,_xll.ohTrigger(RecalcTrigger,TriggerON)),NA())</f>
        <v>2.5437614180257029E-2</v>
      </c>
      <c r="H3490" s="49">
        <f>_xll.qlCalendarAdvance(IborCalendar,$H3489,B3490,"f",FALSE)</f>
        <v>63781</v>
      </c>
      <c r="I3490" s="49">
        <f>_xll.qlInterestRateIndexValueDate(Index1M,$H3490)</f>
        <v>63783</v>
      </c>
      <c r="J3490" s="52">
        <f>IFERROR(_xll.qlIndexFixing(Index1M,$H3490,TRUE,_xll.ohTrigger(RecalcTrigger,Trigger1M)),NA())</f>
        <v>2.5920607265226627E-2</v>
      </c>
      <c r="K3490" s="52">
        <f>IFERROR(_xll.qlIndexFixing(ONIndex1M,I3490,TRUE,_xll.ohTrigger(RecalcTrigger,Trigger1M)),NA())</f>
        <v>2.5894515620059622E-2</v>
      </c>
      <c r="L3490" s="52">
        <f>IFERROR(_xll.qlIndexFixing(Index3M,H3490,TRUE,_xll.ohTrigger(RecalcTrigger,Trigger3M)),NA())</f>
        <v>2.7127852006065538E-2</v>
      </c>
      <c r="M3490" s="52">
        <f>IFERROR(_xll.qlIndexFixing(ONIndex3M,I3490,TRUE,_xll.ohTrigger(RecalcTrigger,Trigger3M)),NA())</f>
        <v>2.7035269809330131E-2</v>
      </c>
      <c r="N3490" s="52">
        <f>IFERROR(_xll.qlIndexFixing(Index6M,$H3490,TRUE,_xll.ohTrigger(RecalcTrigger,Trigger6M)),NA())</f>
        <v>2.8063357152871969E-2</v>
      </c>
      <c r="O3490" s="52">
        <f>IFERROR(_xll.qlIndexFixing(ONIndex6M,I3490,TRUE,_xll.ohTrigger(RecalcTrigger,Trigger6M)),NA())</f>
        <v>2.7865132930351422E-2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2.9065216412380579E-2</v>
      </c>
    </row>
    <row r="3491" spans="2:17" x14ac:dyDescent="0.2">
      <c r="B3491" s="46" t="s">
        <v>51</v>
      </c>
      <c r="D3491" s="49">
        <f>_xll.qlCalendarAdvance(LocalCalendar,$D3490,B3491,"f",FALSE)</f>
        <v>63810</v>
      </c>
      <c r="E3491" s="49">
        <f>_xll.qlInterestRateIndexValueDate(IndexON,D3491)</f>
        <v>63810</v>
      </c>
      <c r="F3491" s="52">
        <f>IFERROR(_xll.qlIndexFixing(IndexON,D3491,TRUE,_xll.ohTrigger(RecalcTrigger,TriggerON)),NA())</f>
        <v>2.5437614180416901E-2</v>
      </c>
      <c r="H3491" s="49">
        <f>_xll.qlCalendarAdvance(IborCalendar,$H3490,B3491,"f",FALSE)</f>
        <v>63788</v>
      </c>
      <c r="I3491" s="49">
        <f>_xll.qlInterestRateIndexValueDate(Index1M,$H3491)</f>
        <v>63790</v>
      </c>
      <c r="J3491" s="52">
        <f>IFERROR(_xll.qlIndexFixing(Index1M,$H3491,TRUE,_xll.ohTrigger(RecalcTrigger,Trigger1M)),NA())</f>
        <v>2.5920607265226627E-2</v>
      </c>
      <c r="K3491" s="52">
        <f>IFERROR(_xll.qlIndexFixing(ONIndex1M,I3491,TRUE,_xll.ohTrigger(RecalcTrigger,Trigger1M)),NA())</f>
        <v>2.5895446861443627E-2</v>
      </c>
      <c r="L3491" s="52">
        <f>IFERROR(_xll.qlIndexFixing(Index3M,H3491,TRUE,_xll.ohTrigger(RecalcTrigger,Trigger3M)),NA())</f>
        <v>2.7127852006066388E-2</v>
      </c>
      <c r="M3491" s="52">
        <f>IFERROR(_xll.qlIndexFixing(ONIndex3M,I3491,TRUE,_xll.ohTrigger(RecalcTrigger,Trigger3M)),NA())</f>
        <v>2.7036284905497254E-2</v>
      </c>
      <c r="N3491" s="52">
        <f>IFERROR(_xll.qlIndexFixing(Index6M,$H3491,TRUE,_xll.ohTrigger(RecalcTrigger,Trigger6M)),NA())</f>
        <v>2.8062265668728929E-2</v>
      </c>
      <c r="O3491" s="52">
        <f>IFERROR(_xll.qlIndexFixing(ONIndex6M,I3491,TRUE,_xll.ohTrigger(RecalcTrigger,Trigger6M)),NA())</f>
        <v>2.786620661625161E-2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2.9066396049868271E-2</v>
      </c>
    </row>
    <row r="3492" spans="2:17" x14ac:dyDescent="0.2">
      <c r="B3492" s="46" t="s">
        <v>51</v>
      </c>
      <c r="D3492" s="49">
        <f>_xll.qlCalendarAdvance(LocalCalendar,$D3491,B3492,"f",FALSE)</f>
        <v>63817</v>
      </c>
      <c r="E3492" s="49">
        <f>_xll.qlInterestRateIndexValueDate(IndexON,D3492)</f>
        <v>63817</v>
      </c>
      <c r="F3492" s="52">
        <f>IFERROR(_xll.qlIndexFixing(IndexON,D3492,TRUE,_xll.ohTrigger(RecalcTrigger,TriggerON)),NA())</f>
        <v>2.5437614180416901E-2</v>
      </c>
      <c r="H3492" s="49">
        <f>_xll.qlCalendarAdvance(IborCalendar,$H3491,B3492,"f",FALSE)</f>
        <v>63795</v>
      </c>
      <c r="I3492" s="49">
        <f>_xll.qlInterestRateIndexValueDate(Index1M,$H3492)</f>
        <v>63797</v>
      </c>
      <c r="J3492" s="52">
        <f>IFERROR(_xll.qlIndexFixing(Index1M,$H3492,TRUE,_xll.ohTrigger(RecalcTrigger,Trigger1M)),NA())</f>
        <v>2.5917810055822801E-2</v>
      </c>
      <c r="K3492" s="52">
        <f>IFERROR(_xll.qlIndexFixing(ONIndex1M,I3492,TRUE,_xll.ohTrigger(RecalcTrigger,Trigger1M)),NA())</f>
        <v>2.5895446861423643E-2</v>
      </c>
      <c r="L3492" s="52">
        <f>IFERROR(_xll.qlIndexFixing(Index3M,H3492,TRUE,_xll.ohTrigger(RecalcTrigger,Trigger3M)),NA())</f>
        <v>2.7124793115560243E-2</v>
      </c>
      <c r="M3492" s="52">
        <f>IFERROR(_xll.qlIndexFixing(ONIndex3M,I3492,TRUE,_xll.ohTrigger(RecalcTrigger,Trigger3M)),NA())</f>
        <v>2.703628490547727E-2</v>
      </c>
      <c r="N3492" s="52">
        <f>IFERROR(_xll.qlIndexFixing(Index6M,$H3492,TRUE,_xll.ohTrigger(RecalcTrigger,Trigger6M)),NA())</f>
        <v>2.8057909748393874E-2</v>
      </c>
      <c r="O3492" s="52">
        <f>IFERROR(_xll.qlIndexFixing(ONIndex6M,I3492,TRUE,_xll.ohTrigger(RecalcTrigger,Trigger6M)),NA())</f>
        <v>2.7866202347286428E-2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2.9066401871011838E-2</v>
      </c>
    </row>
    <row r="3493" spans="2:17" x14ac:dyDescent="0.2">
      <c r="B3493" s="46" t="s">
        <v>51</v>
      </c>
      <c r="D3493" s="49">
        <f>_xll.qlCalendarAdvance(LocalCalendar,$D3492,B3493,"f",FALSE)</f>
        <v>63824</v>
      </c>
      <c r="E3493" s="49">
        <f>_xll.qlInterestRateIndexValueDate(IndexON,D3493)</f>
        <v>63824</v>
      </c>
      <c r="F3493" s="52">
        <f>IFERROR(_xll.qlIndexFixing(IndexON,D3493,TRUE,_xll.ohTrigger(RecalcTrigger,TriggerON)),NA())</f>
        <v>2.5437614180336965E-2</v>
      </c>
      <c r="H3493" s="49">
        <f>_xll.qlCalendarAdvance(IborCalendar,$H3492,B3493,"f",FALSE)</f>
        <v>63802</v>
      </c>
      <c r="I3493" s="49">
        <f>_xll.qlInterestRateIndexValueDate(Index1M,$H3493)</f>
        <v>63804</v>
      </c>
      <c r="J3493" s="52">
        <f>IFERROR(_xll.qlIndexFixing(Index1M,$H3493,TRUE,_xll.ohTrigger(RecalcTrigger,Trigger1M)),NA())</f>
        <v>2.5921539757792211E-2</v>
      </c>
      <c r="K3493" s="52">
        <f>IFERROR(_xll.qlIndexFixing(ONIndex1M,I3493,TRUE,_xll.ohTrigger(RecalcTrigger,Trigger1M)),NA())</f>
        <v>2.5894515620086267E-2</v>
      </c>
      <c r="L3493" s="52">
        <f>IFERROR(_xll.qlIndexFixing(Index3M,H3493,TRUE,_xll.ohTrigger(RecalcTrigger,Trigger3M)),NA())</f>
        <v>2.7124793115561121E-2</v>
      </c>
      <c r="M3493" s="52">
        <f>IFERROR(_xll.qlIndexFixing(ONIndex3M,I3493,TRUE,_xll.ohTrigger(RecalcTrigger,Trigger3M)),NA())</f>
        <v>2.7035269809356777E-2</v>
      </c>
      <c r="N3493" s="52">
        <f>IFERROR(_xll.qlIndexFixing(Index6M,$H3493,TRUE,_xll.ohTrigger(RecalcTrigger,Trigger6M)),NA())</f>
        <v>2.8057906786849052E-2</v>
      </c>
      <c r="O3493" s="52">
        <f>IFERROR(_xll.qlIndexFixing(ONIndex6M,I3493,TRUE,_xll.ohTrigger(RecalcTrigger,Trigger6M)),NA())</f>
        <v>2.7865120103252039E-2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2.9065233903269316E-2</v>
      </c>
    </row>
    <row r="3494" spans="2:17" x14ac:dyDescent="0.2">
      <c r="B3494" s="46" t="s">
        <v>51</v>
      </c>
      <c r="D3494" s="49">
        <f>_xll.qlCalendarAdvance(LocalCalendar,$D3493,B3494,"f",FALSE)</f>
        <v>63831</v>
      </c>
      <c r="E3494" s="49">
        <f>_xll.qlInterestRateIndexValueDate(IndexON,D3494)</f>
        <v>63831</v>
      </c>
      <c r="F3494" s="52">
        <f>IFERROR(_xll.qlIndexFixing(IndexON,D3494,TRUE,_xll.ohTrigger(RecalcTrigger,TriggerON)),NA())</f>
        <v>2.5437614180336965E-2</v>
      </c>
      <c r="H3494" s="49">
        <f>_xll.qlCalendarAdvance(IborCalendar,$H3493,B3494,"f",FALSE)</f>
        <v>63809</v>
      </c>
      <c r="I3494" s="49">
        <f>_xll.qlInterestRateIndexValueDate(Index1M,$H3494)</f>
        <v>63811</v>
      </c>
      <c r="J3494" s="52">
        <f>IFERROR(_xll.qlIndexFixing(Index1M,$H3494,TRUE,_xll.ohTrigger(RecalcTrigger,Trigger1M)),NA())</f>
        <v>2.5920607265226627E-2</v>
      </c>
      <c r="K3494" s="52">
        <f>IFERROR(_xll.qlIndexFixing(ONIndex1M,I3494,TRUE,_xll.ohTrigger(RecalcTrigger,Trigger1M)),NA())</f>
        <v>2.5894515620059622E-2</v>
      </c>
      <c r="L3494" s="52">
        <f>IFERROR(_xll.qlIndexFixing(Index3M,H3494,TRUE,_xll.ohTrigger(RecalcTrigger,Trigger3M)),NA())</f>
        <v>2.7124793115561999E-2</v>
      </c>
      <c r="M3494" s="52">
        <f>IFERROR(_xll.qlIndexFixing(ONIndex3M,I3494,TRUE,_xll.ohTrigger(RecalcTrigger,Trigger3M)),NA())</f>
        <v>2.7035269809330131E-2</v>
      </c>
      <c r="N3494" s="52">
        <f>IFERROR(_xll.qlIndexFixing(Index6M,$H3494,TRUE,_xll.ohTrigger(RecalcTrigger,Trigger6M)),NA())</f>
        <v>2.805790392545263E-2</v>
      </c>
      <c r="O3494" s="52">
        <f>IFERROR(_xll.qlIndexFixing(ONIndex6M,I3494,TRUE,_xll.ohTrigger(RecalcTrigger,Trigger6M)),NA())</f>
        <v>2.7865116025074244E-2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2.9065239464154402E-2</v>
      </c>
    </row>
    <row r="3495" spans="2:17" x14ac:dyDescent="0.2">
      <c r="B3495" s="46" t="s">
        <v>51</v>
      </c>
      <c r="D3495" s="49">
        <f>_xll.qlCalendarAdvance(LocalCalendar,$D3494,B3495,"f",FALSE)</f>
        <v>63838</v>
      </c>
      <c r="E3495" s="49">
        <f>_xll.qlInterestRateIndexValueDate(IndexON,D3495)</f>
        <v>63838</v>
      </c>
      <c r="F3495" s="52">
        <f>IFERROR(_xll.qlIndexFixing(IndexON,D3495,TRUE,_xll.ohTrigger(RecalcTrigger,TriggerON)),NA())</f>
        <v>2.5437614180416901E-2</v>
      </c>
      <c r="H3495" s="49">
        <f>_xll.qlCalendarAdvance(IborCalendar,$H3494,B3495,"f",FALSE)</f>
        <v>63816</v>
      </c>
      <c r="I3495" s="49">
        <f>_xll.qlInterestRateIndexValueDate(Index1M,$H3495)</f>
        <v>63818</v>
      </c>
      <c r="J3495" s="52">
        <f>IFERROR(_xll.qlIndexFixing(Index1M,$H3495,TRUE,_xll.ohTrigger(RecalcTrigger,Trigger1M)),NA())</f>
        <v>2.5920607265226627E-2</v>
      </c>
      <c r="K3495" s="52">
        <f>IFERROR(_xll.qlIndexFixing(ONIndex1M,I3495,TRUE,_xll.ohTrigger(RecalcTrigger,Trigger1M)),NA())</f>
        <v>2.5894515620086267E-2</v>
      </c>
      <c r="L3495" s="52">
        <f>IFERROR(_xll.qlIndexFixing(Index3M,H3495,TRUE,_xll.ohTrigger(RecalcTrigger,Trigger3M)),NA())</f>
        <v>2.7124793115561121E-2</v>
      </c>
      <c r="M3495" s="52">
        <f>IFERROR(_xll.qlIndexFixing(ONIndex3M,I3495,TRUE,_xll.ohTrigger(RecalcTrigger,Trigger3M)),NA())</f>
        <v>2.7035269809356777E-2</v>
      </c>
      <c r="N3495" s="52">
        <f>IFERROR(_xll.qlIndexFixing(Index6M,$H3495,TRUE,_xll.ohTrigger(RecalcTrigger,Trigger6M)),NA())</f>
        <v>2.8057901164205486E-2</v>
      </c>
      <c r="O3495" s="52">
        <f>IFERROR(_xll.qlIndexFixing(ONIndex6M,I3495,TRUE,_xll.ohTrigger(RecalcTrigger,Trigger6M)),NA())</f>
        <v>2.7865112045724061E-2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2.9065244890400521E-2</v>
      </c>
    </row>
    <row r="3496" spans="2:17" x14ac:dyDescent="0.2">
      <c r="B3496" s="46" t="s">
        <v>51</v>
      </c>
      <c r="D3496" s="49">
        <f>_xll.qlCalendarAdvance(LocalCalendar,$D3495,B3496,"f",FALSE)</f>
        <v>63845</v>
      </c>
      <c r="E3496" s="49">
        <f>_xll.qlInterestRateIndexValueDate(IndexON,D3496)</f>
        <v>63845</v>
      </c>
      <c r="F3496" s="52">
        <f>IFERROR(_xll.qlIndexFixing(IndexON,D3496,TRUE,_xll.ohTrigger(RecalcTrigger,TriggerON)),NA())</f>
        <v>2.5437614180416901E-2</v>
      </c>
      <c r="H3496" s="49">
        <f>_xll.qlCalendarAdvance(IborCalendar,$H3495,B3496,"f",FALSE)</f>
        <v>63823</v>
      </c>
      <c r="I3496" s="49">
        <f>_xll.qlInterestRateIndexValueDate(Index1M,$H3496)</f>
        <v>63825</v>
      </c>
      <c r="J3496" s="52">
        <f>IFERROR(_xll.qlIndexFixing(Index1M,$H3496,TRUE,_xll.ohTrigger(RecalcTrigger,Trigger1M)),NA())</f>
        <v>2.5922472295080663E-2</v>
      </c>
      <c r="K3496" s="52">
        <f>IFERROR(_xll.qlIndexFixing(ONIndex1M,I3496,TRUE,_xll.ohTrigger(RecalcTrigger,Trigger1M)),NA())</f>
        <v>2.5894515620086267E-2</v>
      </c>
      <c r="L3496" s="52">
        <f>IFERROR(_xll.qlIndexFixing(Index3M,H3496,TRUE,_xll.ohTrigger(RecalcTrigger,Trigger3M)),NA())</f>
        <v>2.7127852006065538E-2</v>
      </c>
      <c r="M3496" s="52">
        <f>IFERROR(_xll.qlIndexFixing(ONIndex3M,I3496,TRUE,_xll.ohTrigger(RecalcTrigger,Trigger3M)),NA())</f>
        <v>2.7035269809356777E-2</v>
      </c>
      <c r="N3496" s="52">
        <f>IFERROR(_xll.qlIndexFixing(Index6M,$H3496,TRUE,_xll.ohTrigger(RecalcTrigger,Trigger6M)),NA())</f>
        <v>2.8058986667118105E-2</v>
      </c>
      <c r="O3496" s="52">
        <f>IFERROR(_xll.qlIndexFixing(ONIndex6M,I3496,TRUE,_xll.ohTrigger(RecalcTrigger,Trigger6M)),NA())</f>
        <v>2.78651081651482E-2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2.9065250181954383E-2</v>
      </c>
    </row>
    <row r="3497" spans="2:17" x14ac:dyDescent="0.2">
      <c r="B3497" s="46" t="s">
        <v>51</v>
      </c>
      <c r="D3497" s="49">
        <f>_xll.qlCalendarAdvance(LocalCalendar,$D3496,B3497,"f",FALSE)</f>
        <v>63852</v>
      </c>
      <c r="E3497" s="49">
        <f>_xll.qlInterestRateIndexValueDate(IndexON,D3497)</f>
        <v>63852</v>
      </c>
      <c r="F3497" s="52">
        <f>IFERROR(_xll.qlIndexFixing(IndexON,D3497,TRUE,_xll.ohTrigger(RecalcTrigger,TriggerON)),NA())</f>
        <v>2.5437614180257029E-2</v>
      </c>
      <c r="H3497" s="49">
        <f>_xll.qlCalendarAdvance(IborCalendar,$H3496,B3497,"f",FALSE)</f>
        <v>63830</v>
      </c>
      <c r="I3497" s="49">
        <f>_xll.qlInterestRateIndexValueDate(Index1M,$H3497)</f>
        <v>63832</v>
      </c>
      <c r="J3497" s="52">
        <f>IFERROR(_xll.qlIndexFixing(Index1M,$H3497,TRUE,_xll.ohTrigger(RecalcTrigger,Trigger1M)),NA())</f>
        <v>2.5920607265226627E-2</v>
      </c>
      <c r="K3497" s="52">
        <f>IFERROR(_xll.qlIndexFixing(ONIndex1M,I3497,TRUE,_xll.ohTrigger(RecalcTrigger,Trigger1M)),NA())</f>
        <v>2.5895446861443627E-2</v>
      </c>
      <c r="L3497" s="52">
        <f>IFERROR(_xll.qlIndexFixing(Index3M,H3497,TRUE,_xll.ohTrigger(RecalcTrigger,Trigger3M)),NA())</f>
        <v>2.7127852006065538E-2</v>
      </c>
      <c r="M3497" s="52">
        <f>IFERROR(_xll.qlIndexFixing(ONIndex3M,I3497,TRUE,_xll.ohTrigger(RecalcTrigger,Trigger3M)),NA())</f>
        <v>2.7036284905497254E-2</v>
      </c>
      <c r="N3497" s="52">
        <f>IFERROR(_xll.qlIndexFixing(Index6M,$H3497,TRUE,_xll.ohTrigger(RecalcTrigger,Trigger6M)),NA())</f>
        <v>2.8063337365815243E-2</v>
      </c>
      <c r="O3497" s="52">
        <f>IFERROR(_xll.qlIndexFixing(ONIndex6M,I3497,TRUE,_xll.ohTrigger(RecalcTrigger,Trigger6M)),NA())</f>
        <v>2.7866182484175273E-2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2.9066428956185941E-2</v>
      </c>
    </row>
    <row r="3498" spans="2:17" x14ac:dyDescent="0.2">
      <c r="B3498" s="46" t="s">
        <v>51</v>
      </c>
      <c r="D3498" s="49">
        <f>_xll.qlCalendarAdvance(LocalCalendar,$D3497,B3498,"f",FALSE)</f>
        <v>63859</v>
      </c>
      <c r="E3498" s="49">
        <f>_xll.qlInterestRateIndexValueDate(IndexON,D3498)</f>
        <v>63859</v>
      </c>
      <c r="F3498" s="52">
        <f>IFERROR(_xll.qlIndexFixing(IndexON,D3498,TRUE,_xll.ohTrigger(RecalcTrigger,TriggerON)),NA())</f>
        <v>2.5437614180336965E-2</v>
      </c>
      <c r="H3498" s="49">
        <f>_xll.qlCalendarAdvance(IborCalendar,$H3497,B3498,"f",FALSE)</f>
        <v>63837</v>
      </c>
      <c r="I3498" s="49">
        <f>_xll.qlInterestRateIndexValueDate(Index1M,$H3498)</f>
        <v>63839</v>
      </c>
      <c r="J3498" s="52">
        <f>IFERROR(_xll.qlIndexFixing(Index1M,$H3498,TRUE,_xll.ohTrigger(RecalcTrigger,Trigger1M)),NA())</f>
        <v>2.5921539757794709E-2</v>
      </c>
      <c r="K3498" s="52">
        <f>IFERROR(_xll.qlIndexFixing(ONIndex1M,I3498,TRUE,_xll.ohTrigger(RecalcTrigger,Trigger1M)),NA())</f>
        <v>2.5894515620086267E-2</v>
      </c>
      <c r="L3498" s="52">
        <f>IFERROR(_xll.qlIndexFixing(Index3M,H3498,TRUE,_xll.ohTrigger(RecalcTrigger,Trigger3M)),NA())</f>
        <v>2.7127852006065538E-2</v>
      </c>
      <c r="M3498" s="52">
        <f>IFERROR(_xll.qlIndexFixing(ONIndex3M,I3498,TRUE,_xll.ohTrigger(RecalcTrigger,Trigger3M)),NA())</f>
        <v>2.7035269809330131E-2</v>
      </c>
      <c r="N3498" s="52">
        <f>IFERROR(_xll.qlIndexFixing(Index6M,$H3498,TRUE,_xll.ohTrigger(RecalcTrigger,Trigger6M)),NA())</f>
        <v>2.8058981659287913E-2</v>
      </c>
      <c r="O3498" s="52">
        <f>IFERROR(_xll.qlIndexFixing(ONIndex6M,I3498,TRUE,_xll.ohTrigger(RecalcTrigger,Trigger6M)),NA())</f>
        <v>2.7865100700266154E-2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2.9065260360905398E-2</v>
      </c>
    </row>
    <row r="3499" spans="2:17" x14ac:dyDescent="0.2">
      <c r="B3499" s="46" t="s">
        <v>51</v>
      </c>
      <c r="D3499" s="49">
        <f>_xll.qlCalendarAdvance(LocalCalendar,$D3498,B3499,"f",FALSE)</f>
        <v>63866</v>
      </c>
      <c r="E3499" s="49">
        <f>_xll.qlInterestRateIndexValueDate(IndexON,D3499)</f>
        <v>63866</v>
      </c>
      <c r="F3499" s="52">
        <f>IFERROR(_xll.qlIndexFixing(IndexON,D3499,TRUE,_xll.ohTrigger(RecalcTrigger,TriggerON)),NA())</f>
        <v>2.5437614180416901E-2</v>
      </c>
      <c r="H3499" s="49">
        <f>_xll.qlCalendarAdvance(IborCalendar,$H3498,B3499,"f",FALSE)</f>
        <v>63844</v>
      </c>
      <c r="I3499" s="49">
        <f>_xll.qlInterestRateIndexValueDate(Index1M,$H3499)</f>
        <v>63846</v>
      </c>
      <c r="J3499" s="52">
        <f>IFERROR(_xll.qlIndexFixing(Index1M,$H3499,TRUE,_xll.ohTrigger(RecalcTrigger,Trigger1M)),NA())</f>
        <v>2.5920607265224049E-2</v>
      </c>
      <c r="K3499" s="52">
        <f>IFERROR(_xll.qlIndexFixing(ONIndex1M,I3499,TRUE,_xll.ohTrigger(RecalcTrigger,Trigger1M)),NA())</f>
        <v>2.5894515620059622E-2</v>
      </c>
      <c r="L3499" s="52">
        <f>IFERROR(_xll.qlIndexFixing(Index3M,H3499,TRUE,_xll.ohTrigger(RecalcTrigger,Trigger3M)),NA())</f>
        <v>2.7128871738383215E-2</v>
      </c>
      <c r="M3499" s="52">
        <f>IFERROR(_xll.qlIndexFixing(ONIndex3M,I3499,TRUE,_xll.ohTrigger(RecalcTrigger,Trigger3M)),NA())</f>
        <v>2.7035269809303486E-2</v>
      </c>
      <c r="N3499" s="52">
        <f>IFERROR(_xll.qlIndexFixing(Index6M,$H3499,TRUE,_xll.ohTrigger(RecalcTrigger,Trigger6M)),NA())</f>
        <v>2.8058979305607145E-2</v>
      </c>
      <c r="O3499" s="52">
        <f>IFERROR(_xll.qlIndexFixing(ONIndex6M,I3499,TRUE,_xll.ohTrigger(RecalcTrigger,Trigger6M)),NA())</f>
        <v>2.786509711601326E-2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2.9065265248302552E-2</v>
      </c>
    </row>
    <row r="3500" spans="2:17" x14ac:dyDescent="0.2">
      <c r="B3500" s="46" t="s">
        <v>51</v>
      </c>
      <c r="D3500" s="49">
        <f>_xll.qlCalendarAdvance(LocalCalendar,$D3499,B3500,"f",FALSE)</f>
        <v>63873</v>
      </c>
      <c r="E3500" s="49">
        <f>_xll.qlInterestRateIndexValueDate(IndexON,D3500)</f>
        <v>63873</v>
      </c>
      <c r="F3500" s="52">
        <f>IFERROR(_xll.qlIndexFixing(IndexON,D3500,TRUE,_xll.ohTrigger(RecalcTrigger,TriggerON)),NA())</f>
        <v>2.5437614180336965E-2</v>
      </c>
      <c r="H3500" s="49">
        <f>_xll.qlCalendarAdvance(IborCalendar,$H3499,B3500,"f",FALSE)</f>
        <v>63851</v>
      </c>
      <c r="I3500" s="49">
        <f>_xll.qlInterestRateIndexValueDate(Index1M,$H3500)</f>
        <v>63853</v>
      </c>
      <c r="J3500" s="52">
        <f>IFERROR(_xll.qlIndexFixing(Index1M,$H3500,TRUE,_xll.ohTrigger(RecalcTrigger,Trigger1M)),NA())</f>
        <v>2.5920607265226627E-2</v>
      </c>
      <c r="K3500" s="52">
        <f>IFERROR(_xll.qlIndexFixing(ONIndex1M,I3500,TRUE,_xll.ohTrigger(RecalcTrigger,Trigger1M)),NA())</f>
        <v>2.5894515620086267E-2</v>
      </c>
      <c r="L3500" s="52">
        <f>IFERROR(_xll.qlIndexFixing(Index3M,H3500,TRUE,_xll.ohTrigger(RecalcTrigger,Trigger3M)),NA())</f>
        <v>2.7127852006065538E-2</v>
      </c>
      <c r="M3500" s="52">
        <f>IFERROR(_xll.qlIndexFixing(ONIndex3M,I3500,TRUE,_xll.ohTrigger(RecalcTrigger,Trigger3M)),NA())</f>
        <v>2.7035269809356777E-2</v>
      </c>
      <c r="N3500" s="52">
        <f>IFERROR(_xll.qlIndexFixing(Index6M,$H3500,TRUE,_xll.ohTrigger(RecalcTrigger,Trigger6M)),NA())</f>
        <v>2.8058977052083184E-2</v>
      </c>
      <c r="O3500" s="52">
        <f>IFERROR(_xll.qlIndexFixing(ONIndex6M,I3500,TRUE,_xll.ohTrigger(RecalcTrigger,Trigger6M)),NA())</f>
        <v>2.7865093630587978E-2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2.906527000111403E-2</v>
      </c>
    </row>
    <row r="3501" spans="2:17" x14ac:dyDescent="0.2">
      <c r="B3501" s="46" t="s">
        <v>51</v>
      </c>
      <c r="D3501" s="49">
        <f>_xll.qlCalendarAdvance(LocalCalendar,$D3500,B3501,"f",FALSE)</f>
        <v>63881</v>
      </c>
      <c r="E3501" s="49">
        <f>_xll.qlInterestRateIndexValueDate(IndexON,D3501)</f>
        <v>63881</v>
      </c>
      <c r="F3501" s="52">
        <f>IFERROR(_xll.qlIndexFixing(IndexON,D3501,TRUE,_xll.ohTrigger(RecalcTrigger,TriggerON)),NA())</f>
        <v>2.5439411645526988E-2</v>
      </c>
      <c r="H3501" s="49">
        <f>_xll.qlCalendarAdvance(IborCalendar,$H3500,B3501,"f",FALSE)</f>
        <v>63858</v>
      </c>
      <c r="I3501" s="49">
        <f>_xll.qlInterestRateIndexValueDate(Index1M,$H3501)</f>
        <v>63860</v>
      </c>
      <c r="J3501" s="52">
        <f>IFERROR(_xll.qlIndexFixing(Index1M,$H3501,TRUE,_xll.ohTrigger(RecalcTrigger,Trigger1M)),NA())</f>
        <v>2.5920607265226627E-2</v>
      </c>
      <c r="K3501" s="52">
        <f>IFERROR(_xll.qlIndexFixing(ONIndex1M,I3501,TRUE,_xll.ohTrigger(RecalcTrigger,Trigger1M)),NA())</f>
        <v>2.5894515620059622E-2</v>
      </c>
      <c r="L3501" s="52">
        <f>IFERROR(_xll.qlIndexFixing(Index3M,H3501,TRUE,_xll.ohTrigger(RecalcTrigger,Trigger3M)),NA())</f>
        <v>2.7127852006066388E-2</v>
      </c>
      <c r="M3501" s="52">
        <f>IFERROR(_xll.qlIndexFixing(ONIndex3M,I3501,TRUE,_xll.ohTrigger(RecalcTrigger,Trigger3M)),NA())</f>
        <v>2.7035269809356777E-2</v>
      </c>
      <c r="N3501" s="52">
        <f>IFERROR(_xll.qlIndexFixing(Index6M,$H3501,TRUE,_xll.ohTrigger(RecalcTrigger,Trigger6M)),NA())</f>
        <v>2.8057886699847819E-2</v>
      </c>
      <c r="O3501" s="52">
        <f>IFERROR(_xll.qlIndexFixing(ONIndex6M,I3501,TRUE,_xll.ohTrigger(RecalcTrigger,Trigger6M)),NA())</f>
        <v>2.7865090243857082E-2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2.9065274619153314E-2</v>
      </c>
    </row>
    <row r="3502" spans="2:17" x14ac:dyDescent="0.2">
      <c r="B3502" s="46" t="s">
        <v>51</v>
      </c>
      <c r="D3502" s="49">
        <f>_xll.qlCalendarAdvance(LocalCalendar,$D3501,B3502,"f",FALSE)</f>
        <v>63888</v>
      </c>
      <c r="E3502" s="49">
        <f>_xll.qlInterestRateIndexValueDate(IndexON,D3502)</f>
        <v>63888</v>
      </c>
      <c r="F3502" s="52">
        <f>IFERROR(_xll.qlIndexFixing(IndexON,D3502,TRUE,_xll.ohTrigger(RecalcTrigger,TriggerON)),NA())</f>
        <v>2.5439411645553633E-2</v>
      </c>
      <c r="H3502" s="49">
        <f>_xll.qlCalendarAdvance(IborCalendar,$H3501,B3502,"f",FALSE)</f>
        <v>63865</v>
      </c>
      <c r="I3502" s="49">
        <f>_xll.qlInterestRateIndexValueDate(Index1M,$H3502)</f>
        <v>63867</v>
      </c>
      <c r="J3502" s="52">
        <f>IFERROR(_xll.qlIndexFixing(Index1M,$H3502,TRUE,_xll.ohTrigger(RecalcTrigger,Trigger1M)),NA())</f>
        <v>2.5920607265226627E-2</v>
      </c>
      <c r="K3502" s="52">
        <f>IFERROR(_xll.qlIndexFixing(ONIndex1M,I3502,TRUE,_xll.ohTrigger(RecalcTrigger,Trigger1M)),NA())</f>
        <v>2.5895446861463611E-2</v>
      </c>
      <c r="L3502" s="52">
        <f>IFERROR(_xll.qlIndexFixing(Index3M,H3502,TRUE,_xll.ohTrigger(RecalcTrigger,Trigger3M)),NA())</f>
        <v>2.7127852006066388E-2</v>
      </c>
      <c r="M3502" s="52">
        <f>IFERROR(_xll.qlIndexFixing(ONIndex3M,I3502,TRUE,_xll.ohTrigger(RecalcTrigger,Trigger3M)),NA())</f>
        <v>2.7036284905497254E-2</v>
      </c>
      <c r="N3502" s="52">
        <f>IFERROR(_xll.qlIndexFixing(Index6M,$H3502,TRUE,_xll.ohTrigger(RecalcTrigger,Trigger6M)),NA())</f>
        <v>2.8057884639642552E-2</v>
      </c>
      <c r="O3502" s="52">
        <f>IFERROR(_xll.qlIndexFixing(ONIndex6M,I3502,TRUE,_xll.ohTrigger(RecalcTrigger,Trigger6M)),NA())</f>
        <v>2.7866165090748574E-2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2.9066452673753851E-2</v>
      </c>
    </row>
    <row r="3503" spans="2:17" x14ac:dyDescent="0.2">
      <c r="B3503" s="46" t="s">
        <v>51</v>
      </c>
      <c r="D3503" s="49">
        <f>_xll.qlCalendarAdvance(LocalCalendar,$D3502,B3503,"f",FALSE)</f>
        <v>63895</v>
      </c>
      <c r="E3503" s="49">
        <f>_xll.qlInterestRateIndexValueDate(IndexON,D3503)</f>
        <v>63895</v>
      </c>
      <c r="F3503" s="52">
        <f>IFERROR(_xll.qlIndexFixing(IndexON,D3503,TRUE,_xll.ohTrigger(RecalcTrigger,TriggerON)),NA())</f>
        <v>2.5439411645526988E-2</v>
      </c>
      <c r="H3503" s="49">
        <f>_xll.qlCalendarAdvance(IborCalendar,$H3502,B3503,"f",FALSE)</f>
        <v>63872</v>
      </c>
      <c r="I3503" s="49">
        <f>_xll.qlInterestRateIndexValueDate(Index1M,$H3503)</f>
        <v>63874</v>
      </c>
      <c r="J3503" s="52">
        <f>IFERROR(_xll.qlIndexFixing(Index1M,$H3503,TRUE,_xll.ohTrigger(RecalcTrigger,Trigger1M)),NA())</f>
        <v>2.5920607265226627E-2</v>
      </c>
      <c r="K3503" s="52">
        <f>IFERROR(_xll.qlIndexFixing(ONIndex1M,I3503,TRUE,_xll.ohTrigger(RecalcTrigger,Trigger1M)),NA())</f>
        <v>2.5894515620059622E-2</v>
      </c>
      <c r="L3503" s="52">
        <f>IFERROR(_xll.qlIndexFixing(Index3M,H3503,TRUE,_xll.ohTrigger(RecalcTrigger,Trigger3M)),NA())</f>
        <v>2.7128871738382375E-2</v>
      </c>
      <c r="M3503" s="52">
        <f>IFERROR(_xll.qlIndexFixing(ONIndex3M,I3503,TRUE,_xll.ohTrigger(RecalcTrigger,Trigger3M)),NA())</f>
        <v>2.7035269809330131E-2</v>
      </c>
      <c r="N3503" s="52">
        <f>IFERROR(_xll.qlIndexFixing(Index6M,$H3503,TRUE,_xll.ohTrigger(RecalcTrigger,Trigger6M)),NA())</f>
        <v>2.8057882679585686E-2</v>
      </c>
      <c r="O3503" s="52">
        <f>IFERROR(_xll.qlIndexFixing(ONIndex6M,I3503,TRUE,_xll.ohTrigger(RecalcTrigger,Trigger6M)),NA())</f>
        <v>2.7865083766798193E-2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2.9065283451181756E-2</v>
      </c>
    </row>
    <row r="3504" spans="2:17" x14ac:dyDescent="0.2">
      <c r="B3504" s="46" t="s">
        <v>51</v>
      </c>
      <c r="D3504" s="49">
        <f>_xll.qlCalendarAdvance(LocalCalendar,$D3503,B3504,"f",FALSE)</f>
        <v>63902</v>
      </c>
      <c r="E3504" s="49">
        <f>_xll.qlInterestRateIndexValueDate(IndexON,D3504)</f>
        <v>63902</v>
      </c>
      <c r="F3504" s="52">
        <f>IFERROR(_xll.qlIndexFixing(IndexON,D3504,TRUE,_xll.ohTrigger(RecalcTrigger,TriggerON)),NA())</f>
        <v>2.5439411645526988E-2</v>
      </c>
      <c r="H3504" s="49">
        <f>_xll.qlCalendarAdvance(IborCalendar,$H3503,B3504,"f",FALSE)</f>
        <v>63879</v>
      </c>
      <c r="I3504" s="49">
        <f>_xll.qlInterestRateIndexValueDate(Index1M,$H3504)</f>
        <v>63881</v>
      </c>
      <c r="J3504" s="52">
        <f>IFERROR(_xll.qlIndexFixing(Index1M,$H3504,TRUE,_xll.ohTrigger(RecalcTrigger,Trigger1M)),NA())</f>
        <v>2.5920607265226627E-2</v>
      </c>
      <c r="K3504" s="52">
        <f>IFERROR(_xll.qlIndexFixing(ONIndex1M,I3504,TRUE,_xll.ohTrigger(RecalcTrigger,Trigger1M)),NA())</f>
        <v>2.5894515620059622E-2</v>
      </c>
      <c r="L3504" s="52">
        <f>IFERROR(_xll.qlIndexFixing(Index3M,H3504,TRUE,_xll.ohTrigger(RecalcTrigger,Trigger3M)),NA())</f>
        <v>2.7127852006065538E-2</v>
      </c>
      <c r="M3504" s="52">
        <f>IFERROR(_xll.qlIndexFixing(ONIndex3M,I3504,TRUE,_xll.ohTrigger(RecalcTrigger,Trigger3M)),NA())</f>
        <v>2.7035269809356777E-2</v>
      </c>
      <c r="N3504" s="52">
        <f>IFERROR(_xll.qlIndexFixing(Index6M,$H3504,TRUE,_xll.ohTrigger(RecalcTrigger,Trigger6M)),NA())</f>
        <v>2.8057880819678541E-2</v>
      </c>
      <c r="O3504" s="52">
        <f>IFERROR(_xll.qlIndexFixing(ONIndex6M,I3504,TRUE,_xll.ohTrigger(RecalcTrigger,Trigger6M)),NA())</f>
        <v>2.7865080676443554E-2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2.9065287665144268E-2</v>
      </c>
    </row>
    <row r="3505" spans="2:17" x14ac:dyDescent="0.2">
      <c r="B3505" s="46" t="s">
        <v>51</v>
      </c>
      <c r="D3505" s="49">
        <f>_xll.qlCalendarAdvance(LocalCalendar,$D3504,B3505,"f",FALSE)</f>
        <v>63909</v>
      </c>
      <c r="E3505" s="49">
        <f>_xll.qlInterestRateIndexValueDate(IndexON,D3505)</f>
        <v>63909</v>
      </c>
      <c r="F3505" s="52">
        <f>IFERROR(_xll.qlIndexFixing(IndexON,D3505,TRUE,_xll.ohTrigger(RecalcTrigger,TriggerON)),NA())</f>
        <v>2.5439411645526988E-2</v>
      </c>
      <c r="H3505" s="49">
        <f>_xll.qlCalendarAdvance(IborCalendar,$H3504,B3505,"f",FALSE)</f>
        <v>63886</v>
      </c>
      <c r="I3505" s="49">
        <f>_xll.qlInterestRateIndexValueDate(Index1M,$H3505)</f>
        <v>63888</v>
      </c>
      <c r="J3505" s="52">
        <f>IFERROR(_xll.qlIndexFixing(Index1M,$H3505,TRUE,_xll.ohTrigger(RecalcTrigger,Trigger1M)),NA())</f>
        <v>2.5920607265224049E-2</v>
      </c>
      <c r="K3505" s="52">
        <f>IFERROR(_xll.qlIndexFixing(ONIndex1M,I3505,TRUE,_xll.ohTrigger(RecalcTrigger,Trigger1M)),NA())</f>
        <v>2.5894515620059622E-2</v>
      </c>
      <c r="L3505" s="52">
        <f>IFERROR(_xll.qlIndexFixing(Index3M,H3505,TRUE,_xll.ohTrigger(RecalcTrigger,Trigger3M)),NA())</f>
        <v>2.7123773587531375E-2</v>
      </c>
      <c r="M3505" s="52">
        <f>IFERROR(_xll.qlIndexFixing(ONIndex3M,I3505,TRUE,_xll.ohTrigger(RecalcTrigger,Trigger3M)),NA())</f>
        <v>2.7035269809356777E-2</v>
      </c>
      <c r="N3505" s="52">
        <f>IFERROR(_xll.qlIndexFixing(Index6M,$H3505,TRUE,_xll.ohTrigger(RecalcTrigger,Trigger6M)),NA())</f>
        <v>2.8058967286812835E-2</v>
      </c>
      <c r="O3505" s="52">
        <f>IFERROR(_xll.qlIndexFixing(ONIndex6M,I3505,TRUE,_xll.ohTrigger(RecalcTrigger,Trigger6M)),NA())</f>
        <v>2.7865077684836592E-2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2.9065291744441168E-2</v>
      </c>
    </row>
    <row r="3506" spans="2:17" x14ac:dyDescent="0.2">
      <c r="B3506" s="46" t="s">
        <v>51</v>
      </c>
      <c r="D3506" s="49">
        <f>_xll.qlCalendarAdvance(LocalCalendar,$D3505,B3506,"f",FALSE)</f>
        <v>63916</v>
      </c>
      <c r="E3506" s="49">
        <f>_xll.qlInterestRateIndexValueDate(IndexON,D3506)</f>
        <v>63916</v>
      </c>
      <c r="F3506" s="52">
        <f>IFERROR(_xll.qlIndexFixing(IndexON,D3506,TRUE,_xll.ohTrigger(RecalcTrigger,TriggerON)),NA())</f>
        <v>2.5439411645526988E-2</v>
      </c>
      <c r="H3506" s="49">
        <f>_xll.qlCalendarAdvance(IborCalendar,$H3505,B3506,"f",FALSE)</f>
        <v>63893</v>
      </c>
      <c r="I3506" s="49">
        <f>_xll.qlInterestRateIndexValueDate(Index1M,$H3506)</f>
        <v>63895</v>
      </c>
      <c r="J3506" s="52">
        <f>IFERROR(_xll.qlIndexFixing(Index1M,$H3506,TRUE,_xll.ohTrigger(RecalcTrigger,Trigger1M)),NA())</f>
        <v>2.5920607265224049E-2</v>
      </c>
      <c r="K3506" s="52">
        <f>IFERROR(_xll.qlIndexFixing(ONIndex1M,I3506,TRUE,_xll.ohTrigger(RecalcTrigger,Trigger1M)),NA())</f>
        <v>2.5894515620059622E-2</v>
      </c>
      <c r="L3506" s="52">
        <f>IFERROR(_xll.qlIndexFixing(Index3M,H3506,TRUE,_xll.ohTrigger(RecalcTrigger,Trigger3M)),NA())</f>
        <v>2.7123773587531375E-2</v>
      </c>
      <c r="M3506" s="52">
        <f>IFERROR(_xll.qlIndexFixing(ONIndex3M,I3506,TRUE,_xll.ohTrigger(RecalcTrigger,Trigger3M)),NA())</f>
        <v>2.7035269809330131E-2</v>
      </c>
      <c r="N3506" s="52">
        <f>IFERROR(_xll.qlIndexFixing(Index6M,$H3506,TRUE,_xll.ohTrigger(RecalcTrigger,Trigger6M)),NA())</f>
        <v>2.8058965634229268E-2</v>
      </c>
      <c r="O3506" s="52">
        <f>IFERROR(_xll.qlIndexFixing(ONIndex6M,I3506,TRUE,_xll.ohTrigger(RecalcTrigger,Trigger6M)),NA())</f>
        <v>2.7865074792057243E-2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2.9065295688992521E-2</v>
      </c>
    </row>
    <row r="3507" spans="2:17" x14ac:dyDescent="0.2">
      <c r="B3507" s="46" t="s">
        <v>51</v>
      </c>
      <c r="D3507" s="49">
        <f>_xll.qlCalendarAdvance(LocalCalendar,$D3506,B3507,"f",FALSE)</f>
        <v>63923</v>
      </c>
      <c r="E3507" s="49">
        <f>_xll.qlInterestRateIndexValueDate(IndexON,D3507)</f>
        <v>63923</v>
      </c>
      <c r="F3507" s="52">
        <f>IFERROR(_xll.qlIndexFixing(IndexON,D3507,TRUE,_xll.ohTrigger(RecalcTrigger,TriggerON)),NA())</f>
        <v>2.5439411645553633E-2</v>
      </c>
      <c r="H3507" s="49">
        <f>_xll.qlCalendarAdvance(IborCalendar,$H3506,B3507,"f",FALSE)</f>
        <v>63900</v>
      </c>
      <c r="I3507" s="49">
        <f>_xll.qlInterestRateIndexValueDate(Index1M,$H3507)</f>
        <v>63902</v>
      </c>
      <c r="J3507" s="52">
        <f>IFERROR(_xll.qlIndexFixing(Index1M,$H3507,TRUE,_xll.ohTrigger(RecalcTrigger,Trigger1M)),NA())</f>
        <v>2.5920607265226627E-2</v>
      </c>
      <c r="K3507" s="52">
        <f>IFERROR(_xll.qlIndexFixing(ONIndex1M,I3507,TRUE,_xll.ohTrigger(RecalcTrigger,Trigger1M)),NA())</f>
        <v>2.5894515620059622E-2</v>
      </c>
      <c r="L3507" s="52">
        <f>IFERROR(_xll.qlIndexFixing(Index3M,H3507,TRUE,_xll.ohTrigger(RecalcTrigger,Trigger3M)),NA())</f>
        <v>2.7123773587530486E-2</v>
      </c>
      <c r="M3507" s="52">
        <f>IFERROR(_xll.qlIndexFixing(ONIndex3M,I3507,TRUE,_xll.ohTrigger(RecalcTrigger,Trigger3M)),NA())</f>
        <v>2.7035269809303486E-2</v>
      </c>
      <c r="N3507" s="52">
        <f>IFERROR(_xll.qlIndexFixing(Index6M,$H3507,TRUE,_xll.ohTrigger(RecalcTrigger,Trigger6M)),NA())</f>
        <v>2.8058964081801193E-2</v>
      </c>
      <c r="O3507" s="52">
        <f>IFERROR(_xll.qlIndexFixing(ONIndex6M,I3507,TRUE,_xll.ohTrigger(RecalcTrigger,Trigger6M)),NA())</f>
        <v>2.786507199802557E-2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2.9065299498904906E-2</v>
      </c>
    </row>
    <row r="3508" spans="2:17" x14ac:dyDescent="0.2">
      <c r="B3508" s="46" t="s">
        <v>51</v>
      </c>
      <c r="D3508" s="49">
        <f>_xll.qlCalendarAdvance(LocalCalendar,$D3507,B3508,"f",FALSE)</f>
        <v>63930</v>
      </c>
      <c r="E3508" s="49">
        <f>_xll.qlInterestRateIndexValueDate(IndexON,D3508)</f>
        <v>63930</v>
      </c>
      <c r="F3508" s="52">
        <f>IFERROR(_xll.qlIndexFixing(IndexON,D3508,TRUE,_xll.ohTrigger(RecalcTrigger,TriggerON)),NA())</f>
        <v>2.5439411645553633E-2</v>
      </c>
      <c r="H3508" s="49">
        <f>_xll.qlCalendarAdvance(IborCalendar,$H3507,B3508,"f",FALSE)</f>
        <v>63907</v>
      </c>
      <c r="I3508" s="49">
        <f>_xll.qlInterestRateIndexValueDate(Index1M,$H3508)</f>
        <v>63909</v>
      </c>
      <c r="J3508" s="52">
        <f>IFERROR(_xll.qlIndexFixing(Index1M,$H3508,TRUE,_xll.ohTrigger(RecalcTrigger,Trigger1M)),NA())</f>
        <v>2.5921539757797207E-2</v>
      </c>
      <c r="K3508" s="52">
        <f>IFERROR(_xll.qlIndexFixing(ONIndex1M,I3508,TRUE,_xll.ohTrigger(RecalcTrigger,Trigger1M)),NA())</f>
        <v>2.5894515620086267E-2</v>
      </c>
      <c r="L3508" s="52">
        <f>IFERROR(_xll.qlIndexFixing(Index3M,H3508,TRUE,_xll.ohTrigger(RecalcTrigger,Trigger3M)),NA())</f>
        <v>2.7123773587531375E-2</v>
      </c>
      <c r="M3508" s="52">
        <f>IFERROR(_xll.qlIndexFixing(ONIndex3M,I3508,TRUE,_xll.ohTrigger(RecalcTrigger,Trigger3M)),NA())</f>
        <v>2.7035269809330131E-2</v>
      </c>
      <c r="N3508" s="52">
        <f>IFERROR(_xll.qlIndexFixing(Index6M,$H3508,TRUE,_xll.ohTrigger(RecalcTrigger,Trigger6M)),NA())</f>
        <v>2.8058962629530362E-2</v>
      </c>
      <c r="O3508" s="52">
        <f>IFERROR(_xll.qlIndexFixing(ONIndex6M,I3508,TRUE,_xll.ohTrigger(RecalcTrigger,Trigger6M)),NA())</f>
        <v>2.7865069302794865E-2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2.9065303174125035E-2</v>
      </c>
    </row>
    <row r="3509" spans="2:17" x14ac:dyDescent="0.2">
      <c r="B3509" s="46" t="s">
        <v>51</v>
      </c>
      <c r="D3509" s="49">
        <f>_xll.qlCalendarAdvance(LocalCalendar,$D3508,B3509,"f",FALSE)</f>
        <v>63937</v>
      </c>
      <c r="E3509" s="49">
        <f>_xll.qlInterestRateIndexValueDate(IndexON,D3509)</f>
        <v>63937</v>
      </c>
      <c r="F3509" s="52">
        <f>IFERROR(_xll.qlIndexFixing(IndexON,D3509,TRUE,_xll.ohTrigger(RecalcTrigger,TriggerON)),NA())</f>
        <v>2.544031044159123E-2</v>
      </c>
      <c r="H3509" s="49">
        <f>_xll.qlCalendarAdvance(IborCalendar,$H3508,B3509,"f",FALSE)</f>
        <v>63915</v>
      </c>
      <c r="I3509" s="49">
        <f>_xll.qlInterestRateIndexValueDate(Index1M,$H3509)</f>
        <v>63919</v>
      </c>
      <c r="J3509" s="52">
        <f>IFERROR(_xll.qlIndexFixing(Index1M,$H3509,TRUE,_xll.ohTrigger(RecalcTrigger,Trigger1M)),NA())</f>
        <v>2.5920607265229208E-2</v>
      </c>
      <c r="K3509" s="52">
        <f>IFERROR(_xll.qlIndexFixing(ONIndex1M,I3509,TRUE,_xll.ohTrigger(RecalcTrigger,Trigger1M)),NA())</f>
        <v>2.5893584423339888E-2</v>
      </c>
      <c r="L3509" s="52">
        <f>IFERROR(_xll.qlIndexFixing(Index3M,H3509,TRUE,_xll.ohTrigger(RecalcTrigger,Trigger3M)),NA())</f>
        <v>2.7121734684664268E-2</v>
      </c>
      <c r="M3509" s="52">
        <f>IFERROR(_xll.qlIndexFixing(ONIndex3M,I3509,TRUE,_xll.ohTrigger(RecalcTrigger,Trigger3M)),NA())</f>
        <v>2.7034254764002341E-2</v>
      </c>
      <c r="N3509" s="52">
        <f>IFERROR(_xll.qlIndexFixing(Index6M,$H3509,TRUE,_xll.ohTrigger(RecalcTrigger,Trigger6M)),NA())</f>
        <v>2.805569612506648E-2</v>
      </c>
      <c r="O3509" s="52">
        <f>IFERROR(_xll.qlIndexFixing(ONIndex6M,I3509,TRUE,_xll.ohTrigger(RecalcTrigger,Trigger6M)),NA())</f>
        <v>2.7863987494525233E-2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2.9064134750860227E-2</v>
      </c>
    </row>
    <row r="3510" spans="2:17" x14ac:dyDescent="0.2">
      <c r="B3510" s="46" t="s">
        <v>51</v>
      </c>
      <c r="D3510" s="49">
        <f>_xll.qlCalendarAdvance(LocalCalendar,$D3509,B3510,"f",FALSE)</f>
        <v>63944</v>
      </c>
      <c r="E3510" s="49">
        <f>_xll.qlInterestRateIndexValueDate(IndexON,D3510)</f>
        <v>63944</v>
      </c>
      <c r="F3510" s="52">
        <f>IFERROR(_xll.qlIndexFixing(IndexON,D3510,TRUE,_xll.ohTrigger(RecalcTrigger,TriggerON)),NA())</f>
        <v>2.5439411645526988E-2</v>
      </c>
      <c r="H3510" s="49">
        <f>_xll.qlCalendarAdvance(IborCalendar,$H3509,B3510,"f",FALSE)</f>
        <v>63922</v>
      </c>
      <c r="I3510" s="49">
        <f>_xll.qlInterestRateIndexValueDate(Index1M,$H3510)</f>
        <v>63926</v>
      </c>
      <c r="J3510" s="52">
        <f>IFERROR(_xll.qlIndexFixing(Index1M,$H3510,TRUE,_xll.ohTrigger(RecalcTrigger,Trigger1M)),NA())</f>
        <v>2.5920607265226627E-2</v>
      </c>
      <c r="K3510" s="52">
        <f>IFERROR(_xll.qlIndexFixing(ONIndex1M,I3510,TRUE,_xll.ohTrigger(RecalcTrigger,Trigger1M)),NA())</f>
        <v>2.5892653271384347E-2</v>
      </c>
      <c r="L3510" s="52">
        <f>IFERROR(_xll.qlIndexFixing(Index3M,H3510,TRUE,_xll.ohTrigger(RecalcTrigger,Trigger3M)),NA())</f>
        <v>2.7125812694658545E-2</v>
      </c>
      <c r="M3510" s="52">
        <f>IFERROR(_xll.qlIndexFixing(ONIndex3M,I3510,TRUE,_xll.ohTrigger(RecalcTrigger,Trigger3M)),NA())</f>
        <v>2.703323976959382E-2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2.7862906952469402E-2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2.9062964740171893E-2</v>
      </c>
    </row>
    <row r="3511" spans="2:17" x14ac:dyDescent="0.2">
      <c r="B3511" s="46" t="s">
        <v>51</v>
      </c>
      <c r="D3511" s="49">
        <f>_xll.qlCalendarAdvance(LocalCalendar,$D3510,B3511,"f",FALSE)</f>
        <v>63951</v>
      </c>
      <c r="E3511" s="49">
        <f>_xll.qlInterestRateIndexValueDate(IndexON,D3511)</f>
        <v>63951</v>
      </c>
      <c r="F3511" s="52">
        <f>IFERROR(_xll.qlIndexFixing(IndexON,D3511,TRUE,_xll.ohTrigger(RecalcTrigger,TriggerON)),NA())</f>
        <v>2.5439411645526988E-2</v>
      </c>
      <c r="H3511" s="49">
        <f>_xll.qlCalendarAdvance(IborCalendar,$H3510,B3511,"f",FALSE)</f>
        <v>63929</v>
      </c>
      <c r="I3511" s="49">
        <f>_xll.qlInterestRateIndexValueDate(Index1M,$H3511)</f>
        <v>63933</v>
      </c>
      <c r="J3511" s="52">
        <f>IFERROR(_xll.qlIndexFixing(Index1M,$H3511,TRUE,_xll.ohTrigger(RecalcTrigger,Trigger1M)),NA())</f>
        <v>2.5920607265226627E-2</v>
      </c>
      <c r="K3511" s="52">
        <f>IFERROR(_xll.qlIndexFixing(ONIndex1M,I3511,TRUE,_xll.ohTrigger(RecalcTrigger,Trigger1M)),NA())</f>
        <v>2.5892653271224475E-2</v>
      </c>
      <c r="L3511" s="52">
        <f>IFERROR(_xll.qlIndexFixing(Index3M,H3511,TRUE,_xll.ohTrigger(RecalcTrigger,Trigger3M)),NA())</f>
        <v>2.7124793115560243E-2</v>
      </c>
      <c r="M3511" s="52">
        <f>IFERROR(_xll.qlIndexFixing(ONIndex3M,I3511,TRUE,_xll.ohTrigger(RecalcTrigger,Trigger3M)),NA())</f>
        <v>2.7033239769513884E-2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2.7862904582125481E-2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2.9062967972226517E-2</v>
      </c>
    </row>
    <row r="3512" spans="2:17" x14ac:dyDescent="0.2">
      <c r="B3512" s="46" t="s">
        <v>51</v>
      </c>
      <c r="D3512" s="49">
        <f>_xll.qlCalendarAdvance(LocalCalendar,$D3511,B3512,"f",FALSE)</f>
        <v>63958</v>
      </c>
      <c r="E3512" s="49">
        <f>_xll.qlInterestRateIndexValueDate(IndexON,D3512)</f>
        <v>63958</v>
      </c>
      <c r="F3512" s="52">
        <f>IFERROR(_xll.qlIndexFixing(IndexON,D3512,TRUE,_xll.ohTrigger(RecalcTrigger,TriggerON)),NA())</f>
        <v>2.5439411645526988E-2</v>
      </c>
      <c r="H3512" s="49">
        <f>_xll.qlCalendarAdvance(IborCalendar,$H3511,B3512,"f",FALSE)</f>
        <v>63936</v>
      </c>
      <c r="I3512" s="49">
        <f>_xll.qlInterestRateIndexValueDate(Index1M,$H3512)</f>
        <v>63941</v>
      </c>
      <c r="J3512" s="52">
        <f>IFERROR(_xll.qlIndexFixing(Index1M,$H3512,TRUE,_xll.ohTrigger(RecalcTrigger,Trigger1M)),NA())</f>
        <v>2.5920607265226627E-2</v>
      </c>
      <c r="K3512" s="52">
        <f>IFERROR(_xll.qlIndexFixing(ONIndex1M,I3512,TRUE,_xll.ohTrigger(RecalcTrigger,Trigger1M)),NA())</f>
        <v>2.5892653271144539E-2</v>
      </c>
      <c r="L3512" s="52">
        <f>IFERROR(_xll.qlIndexFixing(Index3M,H3512,TRUE,_xll.ohTrigger(RecalcTrigger,Trigger3M)),NA())</f>
        <v>2.7123773587530486E-2</v>
      </c>
      <c r="M3512" s="52">
        <f>IFERROR(_xll.qlIndexFixing(ONIndex3M,I3512,TRUE,_xll.ohTrigger(RecalcTrigger,Trigger3M)),NA())</f>
        <v>2.7033239769354012E-2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2.7862901994115674E-2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2.9062971501243595E-2</v>
      </c>
    </row>
    <row r="3513" spans="2:17" x14ac:dyDescent="0.2">
      <c r="B3513" s="46" t="s">
        <v>51</v>
      </c>
      <c r="D3513" s="49">
        <f>_xll.qlCalendarAdvance(LocalCalendar,$D3512,B3513,"f",FALSE)</f>
        <v>63965</v>
      </c>
      <c r="E3513" s="49">
        <f>_xll.qlInterestRateIndexValueDate(IndexON,D3513)</f>
        <v>63965</v>
      </c>
      <c r="F3513" s="52">
        <f>IFERROR(_xll.qlIndexFixing(IndexON,D3513,TRUE,_xll.ohTrigger(RecalcTrigger,TriggerON)),NA())</f>
        <v>2.544031044159123E-2</v>
      </c>
      <c r="H3513" s="49">
        <f>_xll.qlCalendarAdvance(IborCalendar,$H3512,B3513,"f",FALSE)</f>
        <v>63943</v>
      </c>
      <c r="I3513" s="49">
        <f>_xll.qlInterestRateIndexValueDate(Index1M,$H3513)</f>
        <v>63947</v>
      </c>
      <c r="J3513" s="52">
        <f>IFERROR(_xll.qlIndexFixing(Index1M,$H3513,TRUE,_xll.ohTrigger(RecalcTrigger,Trigger1M)),NA())</f>
        <v>2.5920607265226627E-2</v>
      </c>
      <c r="K3513" s="52">
        <f>IFERROR(_xll.qlIndexFixing(ONIndex1M,I3513,TRUE,_xll.ohTrigger(RecalcTrigger,Trigger1M)),NA())</f>
        <v>2.5892653271304411E-2</v>
      </c>
      <c r="L3513" s="52">
        <f>IFERROR(_xll.qlIndexFixing(Index3M,H3513,TRUE,_xll.ohTrigger(RecalcTrigger,Trigger3M)),NA())</f>
        <v>2.7124793115561999E-2</v>
      </c>
      <c r="M3513" s="52">
        <f>IFERROR(_xll.qlIndexFixing(ONIndex3M,I3513,TRUE,_xll.ohTrigger(RecalcTrigger,Trigger3M)),NA())</f>
        <v>2.7033239769513884E-2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2.7862900137840541E-2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2.9062974032498801E-2</v>
      </c>
    </row>
    <row r="3514" spans="2:17" x14ac:dyDescent="0.2">
      <c r="B3514" s="46" t="s">
        <v>51</v>
      </c>
      <c r="D3514" s="49">
        <f>_xll.qlCalendarAdvance(LocalCalendar,$D3513,B3514,"f",FALSE)</f>
        <v>63972</v>
      </c>
      <c r="E3514" s="49">
        <f>_xll.qlInterestRateIndexValueDate(IndexON,D3514)</f>
        <v>63972</v>
      </c>
      <c r="F3514" s="52">
        <f>IFERROR(_xll.qlIndexFixing(IndexON,D3514,TRUE,_xll.ohTrigger(RecalcTrigger,TriggerON)),NA())</f>
        <v>2.5439411645500343E-2</v>
      </c>
      <c r="H3514" s="49">
        <f>_xll.qlCalendarAdvance(IborCalendar,$H3513,B3514,"f",FALSE)</f>
        <v>63950</v>
      </c>
      <c r="I3514" s="49">
        <f>_xll.qlInterestRateIndexValueDate(Index1M,$H3514)</f>
        <v>63954</v>
      </c>
      <c r="J3514" s="52">
        <f>IFERROR(_xll.qlIndexFixing(Index1M,$H3514,TRUE,_xll.ohTrigger(RecalcTrigger,Trigger1M)),NA())</f>
        <v>2.5917810055822801E-2</v>
      </c>
      <c r="K3514" s="52">
        <f>IFERROR(_xll.qlIndexFixing(ONIndex1M,I3514,TRUE,_xll.ohTrigger(RecalcTrigger,Trigger1M)),NA())</f>
        <v>2.5892653271224475E-2</v>
      </c>
      <c r="L3514" s="52">
        <f>IFERROR(_xll.qlIndexFixing(Index3M,H3514,TRUE,_xll.ohTrigger(RecalcTrigger,Trigger3M)),NA())</f>
        <v>2.7125812694657678E-2</v>
      </c>
      <c r="M3514" s="52">
        <f>IFERROR(_xll.qlIndexFixing(ONIndex3M,I3514,TRUE,_xll.ohTrigger(RecalcTrigger,Trigger3M)),NA())</f>
        <v>2.7033239769513884E-2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2.7862898063659713E-2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2.9062976860556589E-2</v>
      </c>
    </row>
    <row r="3515" spans="2:17" x14ac:dyDescent="0.2">
      <c r="B3515" s="46" t="s">
        <v>51</v>
      </c>
      <c r="D3515" s="49">
        <f>_xll.qlCalendarAdvance(LocalCalendar,$D3514,B3515,"f",FALSE)</f>
        <v>63979</v>
      </c>
      <c r="E3515" s="49">
        <f>_xll.qlInterestRateIndexValueDate(IndexON,D3515)</f>
        <v>63979</v>
      </c>
      <c r="F3515" s="52">
        <f>IFERROR(_xll.qlIndexFixing(IndexON,D3515,TRUE,_xll.ohTrigger(RecalcTrigger,TriggerON)),NA())</f>
        <v>2.5439411645526988E-2</v>
      </c>
      <c r="H3515" s="49">
        <f>_xll.qlCalendarAdvance(IborCalendar,$H3514,B3515,"f",FALSE)</f>
        <v>63957</v>
      </c>
      <c r="I3515" s="49">
        <f>_xll.qlInterestRateIndexValueDate(Index1M,$H3515)</f>
        <v>63961</v>
      </c>
      <c r="J3515" s="52">
        <f>IFERROR(_xll.qlIndexFixing(Index1M,$H3515,TRUE,_xll.ohTrigger(RecalcTrigger,Trigger1M)),NA())</f>
        <v>2.5917810055822801E-2</v>
      </c>
      <c r="K3515" s="52">
        <f>IFERROR(_xll.qlIndexFixing(ONIndex1M,I3515,TRUE,_xll.ohTrigger(RecalcTrigger,Trigger1M)),NA())</f>
        <v>2.5892653271224475E-2</v>
      </c>
      <c r="L3515" s="52">
        <f>IFERROR(_xll.qlIndexFixing(Index3M,H3515,TRUE,_xll.ohTrigger(RecalcTrigger,Trigger3M)),NA())</f>
        <v>2.7124793115560243E-2</v>
      </c>
      <c r="M3515" s="52">
        <f>IFERROR(_xll.qlIndexFixing(ONIndex3M,I3515,TRUE,_xll.ohTrigger(RecalcTrigger,Trigger3M)),NA())</f>
        <v>2.7033239769433948E-2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2.7862896088439726E-2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2.9062979554002055E-2</v>
      </c>
    </row>
    <row r="3516" spans="2:17" x14ac:dyDescent="0.2">
      <c r="B3516" s="46" t="s">
        <v>51</v>
      </c>
      <c r="D3516" s="49">
        <f>_xll.qlCalendarAdvance(LocalCalendar,$D3515,B3516,"f",FALSE)</f>
        <v>63986</v>
      </c>
      <c r="E3516" s="49">
        <f>_xll.qlInterestRateIndexValueDate(IndexON,D3516)</f>
        <v>63986</v>
      </c>
      <c r="F3516" s="52">
        <f>IFERROR(_xll.qlIndexFixing(IndexON,D3516,TRUE,_xll.ohTrigger(RecalcTrigger,TriggerON)),NA())</f>
        <v>2.5439411645473697E-2</v>
      </c>
      <c r="H3516" s="49">
        <f>_xll.qlCalendarAdvance(IborCalendar,$H3515,B3516,"f",FALSE)</f>
        <v>63964</v>
      </c>
      <c r="I3516" s="49">
        <f>_xll.qlInterestRateIndexValueDate(Index1M,$H3516)</f>
        <v>63969</v>
      </c>
      <c r="J3516" s="52">
        <f>IFERROR(_xll.qlIndexFixing(Index1M,$H3516,TRUE,_xll.ohTrigger(RecalcTrigger,Trigger1M)),NA())</f>
        <v>2.5917810055822801E-2</v>
      </c>
      <c r="K3516" s="52">
        <f>IFERROR(_xll.qlIndexFixing(ONIndex1M,I3516,TRUE,_xll.ohTrigger(RecalcTrigger,Trigger1M)),NA())</f>
        <v>2.5892653271224475E-2</v>
      </c>
      <c r="L3516" s="52">
        <f>IFERROR(_xll.qlIndexFixing(Index3M,H3516,TRUE,_xll.ohTrigger(RecalcTrigger,Trigger3M)),NA())</f>
        <v>2.7123773587531375E-2</v>
      </c>
      <c r="M3516" s="52">
        <f>IFERROR(_xll.qlIndexFixing(ONIndex3M,I3516,TRUE,_xll.ohTrigger(RecalcTrigger,Trigger3M)),NA())</f>
        <v>2.7033239769433948E-2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2.7862893951828838E-2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2.9062982467191745E-2</v>
      </c>
    </row>
    <row r="3517" spans="2:17" x14ac:dyDescent="0.2">
      <c r="B3517" s="46" t="s">
        <v>51</v>
      </c>
      <c r="D3517" s="49">
        <f>_xll.qlCalendarAdvance(LocalCalendar,$D3516,B3517,"f",FALSE)</f>
        <v>63993</v>
      </c>
      <c r="E3517" s="49">
        <f>_xll.qlInterestRateIndexValueDate(IndexON,D3517)</f>
        <v>63993</v>
      </c>
      <c r="F3517" s="52">
        <f>IFERROR(_xll.qlIndexFixing(IndexON,D3517,TRUE,_xll.ohTrigger(RecalcTrigger,TriggerON)),NA())</f>
        <v>2.5439411645526988E-2</v>
      </c>
      <c r="H3517" s="49">
        <f>_xll.qlCalendarAdvance(IborCalendar,$H3516,B3517,"f",FALSE)</f>
        <v>63971</v>
      </c>
      <c r="I3517" s="49">
        <f>_xll.qlInterestRateIndexValueDate(Index1M,$H3517)</f>
        <v>63975</v>
      </c>
      <c r="J3517" s="52">
        <f>IFERROR(_xll.qlIndexFixing(Index1M,$H3517,TRUE,_xll.ohTrigger(RecalcTrigger,Trigger1M)),NA())</f>
        <v>2.5917810055828508E-2</v>
      </c>
      <c r="K3517" s="52">
        <f>IFERROR(_xll.qlIndexFixing(ONIndex1M,I3517,TRUE,_xll.ohTrigger(RecalcTrigger,Trigger1M)),NA())</f>
        <v>2.5892653271304411E-2</v>
      </c>
      <c r="L3517" s="52">
        <f>IFERROR(_xll.qlIndexFixing(Index3M,H3517,TRUE,_xll.ohTrigger(RecalcTrigger,Trigger3M)),NA())</f>
        <v>2.7125812694658545E-2</v>
      </c>
      <c r="M3517" s="52">
        <f>IFERROR(_xll.qlIndexFixing(ONIndex3M,I3517,TRUE,_xll.ohTrigger(RecalcTrigger,Trigger3M)),NA())</f>
        <v>2.7033239769513884E-2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2.7862892434242781E-2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2.9062984536896153E-2</v>
      </c>
    </row>
    <row r="3518" spans="2:17" x14ac:dyDescent="0.2">
      <c r="B3518" s="46" t="s">
        <v>51</v>
      </c>
      <c r="D3518" s="49">
        <f>_xll.qlCalendarAdvance(LocalCalendar,$D3517,B3518,"f",FALSE)</f>
        <v>64000</v>
      </c>
      <c r="E3518" s="49">
        <f>_xll.qlInterestRateIndexValueDate(IndexON,D3518)</f>
        <v>64000</v>
      </c>
      <c r="F3518" s="52">
        <f>IFERROR(_xll.qlIndexFixing(IndexON,D3518,TRUE,_xll.ohTrigger(RecalcTrigger,TriggerON)),NA())</f>
        <v>2.5439411645500343E-2</v>
      </c>
      <c r="H3518" s="49">
        <f>_xll.qlCalendarAdvance(IborCalendar,$H3517,B3518,"f",FALSE)</f>
        <v>63978</v>
      </c>
      <c r="I3518" s="49">
        <f>_xll.qlInterestRateIndexValueDate(Index1M,$H3518)</f>
        <v>63982</v>
      </c>
      <c r="J3518" s="52">
        <f>IFERROR(_xll.qlIndexFixing(Index1M,$H3518,TRUE,_xll.ohTrigger(RecalcTrigger,Trigger1M)),NA())</f>
        <v>2.5920607265226627E-2</v>
      </c>
      <c r="K3518" s="52">
        <f>IFERROR(_xll.qlIndexFixing(ONIndex1M,I3518,TRUE,_xll.ohTrigger(RecalcTrigger,Trigger1M)),NA())</f>
        <v>2.5892653271224475E-2</v>
      </c>
      <c r="L3518" s="52">
        <f>IFERROR(_xll.qlIndexFixing(Index3M,H3518,TRUE,_xll.ohTrigger(RecalcTrigger,Trigger3M)),NA())</f>
        <v>2.7125812694657678E-2</v>
      </c>
      <c r="M3518" s="52">
        <f>IFERROR(_xll.qlIndexFixing(ONIndex3M,I3518,TRUE,_xll.ohTrigger(RecalcTrigger,Trigger3M)),NA())</f>
        <v>2.7033239769433948E-2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2.7862890755185887E-2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2.9062986826264847E-2</v>
      </c>
    </row>
    <row r="3519" spans="2:17" x14ac:dyDescent="0.2">
      <c r="B3519" s="46" t="s">
        <v>51</v>
      </c>
      <c r="D3519" s="49">
        <f>_xll.qlCalendarAdvance(LocalCalendar,$D3518,B3519,"f",FALSE)</f>
        <v>64007</v>
      </c>
      <c r="E3519" s="49">
        <f>_xll.qlInterestRateIndexValueDate(IndexON,D3519)</f>
        <v>64007</v>
      </c>
      <c r="F3519" s="52">
        <f>IFERROR(_xll.qlIndexFixing(IndexON,D3519,TRUE,_xll.ohTrigger(RecalcTrigger,TriggerON)),NA())</f>
        <v>2.5439411645526988E-2</v>
      </c>
      <c r="H3519" s="49">
        <f>_xll.qlCalendarAdvance(IborCalendar,$H3518,B3519,"f",FALSE)</f>
        <v>63985</v>
      </c>
      <c r="I3519" s="49">
        <f>_xll.qlInterestRateIndexValueDate(Index1M,$H3519)</f>
        <v>63989</v>
      </c>
      <c r="J3519" s="52">
        <f>IFERROR(_xll.qlIndexFixing(Index1M,$H3519,TRUE,_xll.ohTrigger(RecalcTrigger,Trigger1M)),NA())</f>
        <v>2.5920607265229208E-2</v>
      </c>
      <c r="K3519" s="52">
        <f>IFERROR(_xll.qlIndexFixing(ONIndex1M,I3519,TRUE,_xll.ohTrigger(RecalcTrigger,Trigger1M)),NA())</f>
        <v>2.5892653271304411E-2</v>
      </c>
      <c r="L3519" s="52">
        <f>IFERROR(_xll.qlIndexFixing(Index3M,H3519,TRUE,_xll.ohTrigger(RecalcTrigger,Trigger3M)),NA())</f>
        <v>2.7125812694656807E-2</v>
      </c>
      <c r="M3519" s="52">
        <f>IFERROR(_xll.qlIndexFixing(ONIndex3M,I3519,TRUE,_xll.ohTrigger(RecalcTrigger,Trigger3M)),NA())</f>
        <v>2.7033239769513884E-2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2.7862889175009897E-2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2.9062988981021221E-2</v>
      </c>
    </row>
    <row r="3520" spans="2:17" x14ac:dyDescent="0.2">
      <c r="B3520" s="46" t="s">
        <v>51</v>
      </c>
      <c r="D3520" s="49">
        <f>_xll.qlCalendarAdvance(LocalCalendar,$D3519,B3520,"f",FALSE)</f>
        <v>64014</v>
      </c>
      <c r="E3520" s="49">
        <f>_xll.qlInterestRateIndexValueDate(IndexON,D3520)</f>
        <v>64014</v>
      </c>
      <c r="F3520" s="52">
        <f>IFERROR(_xll.qlIndexFixing(IndexON,D3520,TRUE,_xll.ohTrigger(RecalcTrigger,TriggerON)),NA())</f>
        <v>2.5439411645526988E-2</v>
      </c>
      <c r="H3520" s="49">
        <f>_xll.qlCalendarAdvance(IborCalendar,$H3519,B3520,"f",FALSE)</f>
        <v>63992</v>
      </c>
      <c r="I3520" s="49">
        <f>_xll.qlInterestRateIndexValueDate(Index1M,$H3520)</f>
        <v>63996</v>
      </c>
      <c r="J3520" s="52">
        <f>IFERROR(_xll.qlIndexFixing(Index1M,$H3520,TRUE,_xll.ohTrigger(RecalcTrigger,Trigger1M)),NA())</f>
        <v>2.5920607265226627E-2</v>
      </c>
      <c r="K3520" s="52">
        <f>IFERROR(_xll.qlIndexFixing(ONIndex1M,I3520,TRUE,_xll.ohTrigger(RecalcTrigger,Trigger1M)),NA())</f>
        <v>2.5892653271304411E-2</v>
      </c>
      <c r="L3520" s="52">
        <f>IFERROR(_xll.qlIndexFixing(Index3M,H3520,TRUE,_xll.ohTrigger(RecalcTrigger,Trigger3M)),NA())</f>
        <v>2.7125812694657678E-2</v>
      </c>
      <c r="M3520" s="52">
        <f>IFERROR(_xll.qlIndexFixing(ONIndex3M,I3520,TRUE,_xll.ohTrigger(RecalcTrigger,Trigger3M)),NA())</f>
        <v>2.7033239769513884E-2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2.7862887693554939E-2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2.9062991001085337E-2</v>
      </c>
    </row>
    <row r="3521" spans="2:17" x14ac:dyDescent="0.2">
      <c r="B3521" s="46" t="s">
        <v>51</v>
      </c>
      <c r="D3521" s="49">
        <f>_xll.qlCalendarAdvance(LocalCalendar,$D3520,B3521,"f",FALSE)</f>
        <v>64021</v>
      </c>
      <c r="E3521" s="49">
        <f>_xll.qlInterestRateIndexValueDate(IndexON,D3521)</f>
        <v>64021</v>
      </c>
      <c r="F3521" s="52">
        <f>IFERROR(_xll.qlIndexFixing(IndexON,D3521,TRUE,_xll.ohTrigger(RecalcTrigger,TriggerON)),NA())</f>
        <v>2.5439411645526988E-2</v>
      </c>
      <c r="H3521" s="49">
        <f>_xll.qlCalendarAdvance(IborCalendar,$H3520,B3521,"f",FALSE)</f>
        <v>63999</v>
      </c>
      <c r="I3521" s="49">
        <f>_xll.qlInterestRateIndexValueDate(Index1M,$H3521)</f>
        <v>64003</v>
      </c>
      <c r="J3521" s="52">
        <f>IFERROR(_xll.qlIndexFixing(Index1M,$H3521,TRUE,_xll.ohTrigger(RecalcTrigger,Trigger1M)),NA())</f>
        <v>2.5920607265224049E-2</v>
      </c>
      <c r="K3521" s="52">
        <f>IFERROR(_xll.qlIndexFixing(ONIndex1M,I3521,TRUE,_xll.ohTrigger(RecalcTrigger,Trigger1M)),NA())</f>
        <v>2.5892653271144539E-2</v>
      </c>
      <c r="L3521" s="52">
        <f>IFERROR(_xll.qlIndexFixing(Index3M,H3521,TRUE,_xll.ohTrigger(RecalcTrigger,Trigger3M)),NA())</f>
        <v>2.7125812694657678E-2</v>
      </c>
      <c r="M3521" s="52">
        <f>IFERROR(_xll.qlIndexFixing(ONIndex3M,I3521,TRUE,_xll.ohTrigger(RecalcTrigger,Trigger3M)),NA())</f>
        <v>2.7033239769513884E-2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2.7862886310821011E-2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2.9062992886457195E-2</v>
      </c>
    </row>
    <row r="3522" spans="2:17" x14ac:dyDescent="0.2">
      <c r="B3522" s="46" t="s">
        <v>51</v>
      </c>
      <c r="D3522" s="49">
        <f>_xll.qlCalendarAdvance(LocalCalendar,$D3521,B3522,"f",FALSE)</f>
        <v>64028</v>
      </c>
      <c r="E3522" s="49">
        <f>_xll.qlInterestRateIndexValueDate(IndexON,D3522)</f>
        <v>64028</v>
      </c>
      <c r="F3522" s="52">
        <f>IFERROR(_xll.qlIndexFixing(IndexON,D3522,TRUE,_xll.ohTrigger(RecalcTrigger,TriggerON)),NA())</f>
        <v>2.5439411645553633E-2</v>
      </c>
      <c r="H3522" s="49">
        <f>_xll.qlCalendarAdvance(IborCalendar,$H3521,B3522,"f",FALSE)</f>
        <v>64006</v>
      </c>
      <c r="I3522" s="49">
        <f>_xll.qlInterestRateIndexValueDate(Index1M,$H3522)</f>
        <v>64010</v>
      </c>
      <c r="J3522" s="52">
        <f>IFERROR(_xll.qlIndexFixing(Index1M,$H3522,TRUE,_xll.ohTrigger(RecalcTrigger,Trigger1M)),NA())</f>
        <v>2.5919674817377114E-2</v>
      </c>
      <c r="K3522" s="52">
        <f>IFERROR(_xll.qlIndexFixing(ONIndex1M,I3522,TRUE,_xll.ohTrigger(RecalcTrigger,Trigger1M)),NA())</f>
        <v>2.5892653271224475E-2</v>
      </c>
      <c r="L3522" s="52">
        <f>IFERROR(_xll.qlIndexFixing(Index3M,H3522,TRUE,_xll.ohTrigger(RecalcTrigger,Trigger3M)),NA())</f>
        <v>2.7124793115560243E-2</v>
      </c>
      <c r="M3522" s="52">
        <f>IFERROR(_xll.qlIndexFixing(ONIndex3M,I3522,TRUE,_xll.ohTrigger(RecalcTrigger,Trigger3M)),NA())</f>
        <v>2.7033239769433948E-2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2.7862885026888051E-2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2.9062994637216732E-2</v>
      </c>
    </row>
    <row r="3523" spans="2:17" x14ac:dyDescent="0.2">
      <c r="B3523" s="46" t="s">
        <v>51</v>
      </c>
      <c r="D3523" s="49">
        <f>_xll.qlCalendarAdvance(LocalCalendar,$D3522,B3523,"f",FALSE)</f>
        <v>64035</v>
      </c>
      <c r="E3523" s="49">
        <f>_xll.qlInterestRateIndexValueDate(IndexON,D3523)</f>
        <v>64035</v>
      </c>
      <c r="F3523" s="52">
        <f>IFERROR(_xll.qlIndexFixing(IndexON,D3523,TRUE,_xll.ohTrigger(RecalcTrigger,TriggerON)),NA())</f>
        <v>2.5439411645500343E-2</v>
      </c>
      <c r="H3523" s="49">
        <f>_xll.qlCalendarAdvance(IborCalendar,$H3522,B3523,"f",FALSE)</f>
        <v>64013</v>
      </c>
      <c r="I3523" s="49">
        <f>_xll.qlInterestRateIndexValueDate(Index1M,$H3523)</f>
        <v>64019</v>
      </c>
      <c r="J3523" s="52">
        <f>IFERROR(_xll.qlIndexFixing(Index1M,$H3523,TRUE,_xll.ohTrigger(RecalcTrigger,Trigger1M)),NA())</f>
        <v>2.5919674817377114E-2</v>
      </c>
      <c r="K3523" s="52">
        <f>IFERROR(_xll.qlIndexFixing(ONIndex1M,I3523,TRUE,_xll.ohTrigger(RecalcTrigger,Trigger1M)),NA())</f>
        <v>2.5892653271304411E-2</v>
      </c>
      <c r="L3523" s="52">
        <f>IFERROR(_xll.qlIndexFixing(Index3M,H3523,TRUE,_xll.ohTrigger(RecalcTrigger,Trigger3M)),NA())</f>
        <v>2.7124793115561999E-2</v>
      </c>
      <c r="M3523" s="52">
        <f>IFERROR(_xll.qlIndexFixing(ONIndex3M,I3523,TRUE,_xll.ohTrigger(RecalcTrigger,Trigger3M)),NA())</f>
        <v>2.7033239769513884E-2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2.7862883521372339E-2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2.906299669029444E-2</v>
      </c>
    </row>
    <row r="3524" spans="2:17" x14ac:dyDescent="0.2">
      <c r="B3524" s="46" t="s">
        <v>51</v>
      </c>
      <c r="D3524" s="49">
        <f>_xll.qlCalendarAdvance(LocalCalendar,$D3523,B3524,"f",FALSE)</f>
        <v>64042</v>
      </c>
      <c r="E3524" s="49">
        <f>_xll.qlInterestRateIndexValueDate(IndexON,D3524)</f>
        <v>64042</v>
      </c>
      <c r="F3524" s="52">
        <f>IFERROR(_xll.qlIndexFixing(IndexON,D3524,TRUE,_xll.ohTrigger(RecalcTrigger,TriggerON)),NA())</f>
        <v>2.5439411645526988E-2</v>
      </c>
      <c r="H3524" s="49">
        <f>_xll.qlCalendarAdvance(IborCalendar,$H3523,B3524,"f",FALSE)</f>
        <v>64020</v>
      </c>
      <c r="I3524" s="49">
        <f>_xll.qlInterestRateIndexValueDate(Index1M,$H3524)</f>
        <v>64024</v>
      </c>
      <c r="J3524" s="52">
        <f>IFERROR(_xll.qlIndexFixing(Index1M,$H3524,TRUE,_xll.ohTrigger(RecalcTrigger,Trigger1M)),NA())</f>
        <v>2.5919674817379779E-2</v>
      </c>
      <c r="K3524" s="52">
        <f>IFERROR(_xll.qlIndexFixing(ONIndex1M,I3524,TRUE,_xll.ohTrigger(RecalcTrigger,Trigger1M)),NA())</f>
        <v>2.5892653271304411E-2</v>
      </c>
      <c r="L3524" s="52">
        <f>IFERROR(_xll.qlIndexFixing(Index3M,H3524,TRUE,_xll.ohTrigger(RecalcTrigger,Trigger3M)),NA())</f>
        <v>2.7124793115561121E-2</v>
      </c>
      <c r="M3524" s="52">
        <f>IFERROR(_xll.qlIndexFixing(ONIndex3M,I3524,TRUE,_xll.ohTrigger(RecalcTrigger,Trigger3M)),NA())</f>
        <v>2.7033239769513884E-2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2.7862882755425034E-2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2.9062997734659035E-2</v>
      </c>
    </row>
    <row r="3525" spans="2:17" x14ac:dyDescent="0.2">
      <c r="B3525" s="46" t="s">
        <v>51</v>
      </c>
      <c r="D3525" s="49">
        <f>_xll.qlCalendarAdvance(LocalCalendar,$D3524,B3525,"f",FALSE)</f>
        <v>64049</v>
      </c>
      <c r="E3525" s="49">
        <f>_xll.qlInterestRateIndexValueDate(IndexON,D3525)</f>
        <v>64049</v>
      </c>
      <c r="F3525" s="52">
        <f>IFERROR(_xll.qlIndexFixing(IndexON,D3525,TRUE,_xll.ohTrigger(RecalcTrigger,TriggerON)),NA())</f>
        <v>2.5439411645553633E-2</v>
      </c>
      <c r="H3525" s="49">
        <f>_xll.qlCalendarAdvance(IborCalendar,$H3524,B3525,"f",FALSE)</f>
        <v>64027</v>
      </c>
      <c r="I3525" s="49">
        <f>_xll.qlInterestRateIndexValueDate(Index1M,$H3525)</f>
        <v>64031</v>
      </c>
      <c r="J3525" s="52">
        <f>IFERROR(_xll.qlIndexFixing(Index1M,$H3525,TRUE,_xll.ohTrigger(RecalcTrigger,Trigger1M)),NA())</f>
        <v>2.5919674817377114E-2</v>
      </c>
      <c r="K3525" s="52">
        <f>IFERROR(_xll.qlIndexFixing(ONIndex1M,I3525,TRUE,_xll.ohTrigger(RecalcTrigger,Trigger1M)),NA())</f>
        <v>2.5892653271224475E-2</v>
      </c>
      <c r="L3525" s="52">
        <f>IFERROR(_xll.qlIndexFixing(Index3M,H3525,TRUE,_xll.ohTrigger(RecalcTrigger,Trigger3M)),NA())</f>
        <v>2.7124793115560243E-2</v>
      </c>
      <c r="M3525" s="52">
        <f>IFERROR(_xll.qlIndexFixing(ONIndex3M,I3525,TRUE,_xll.ohTrigger(RecalcTrigger,Trigger3M)),NA())</f>
        <v>2.7033239769433948E-2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2.7862881767735104E-2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2.9062999081261864E-2</v>
      </c>
    </row>
    <row r="3526" spans="2:17" x14ac:dyDescent="0.2">
      <c r="B3526" s="46" t="s">
        <v>51</v>
      </c>
      <c r="D3526" s="49">
        <f>_xll.qlCalendarAdvance(LocalCalendar,$D3525,B3526,"f",FALSE)</f>
        <v>64056</v>
      </c>
      <c r="E3526" s="49">
        <f>_xll.qlInterestRateIndexValueDate(IndexON,D3526)</f>
        <v>64056</v>
      </c>
      <c r="F3526" s="52">
        <f>IFERROR(_xll.qlIndexFixing(IndexON,D3526,TRUE,_xll.ohTrigger(RecalcTrigger,TriggerON)),NA())</f>
        <v>2.5439411645526988E-2</v>
      </c>
      <c r="H3526" s="49">
        <f>_xll.qlCalendarAdvance(IborCalendar,$H3525,B3526,"f",FALSE)</f>
        <v>64034</v>
      </c>
      <c r="I3526" s="49">
        <f>_xll.qlInterestRateIndexValueDate(Index1M,$H3526)</f>
        <v>64038</v>
      </c>
      <c r="J3526" s="52">
        <f>IFERROR(_xll.qlIndexFixing(Index1M,$H3526,TRUE,_xll.ohTrigger(RecalcTrigger,Trigger1M)),NA())</f>
        <v>2.5919674817377114E-2</v>
      </c>
      <c r="K3526" s="52">
        <f>IFERROR(_xll.qlIndexFixing(ONIndex1M,I3526,TRUE,_xll.ohTrigger(RecalcTrigger,Trigger1M)),NA())</f>
        <v>2.5892653271304411E-2</v>
      </c>
      <c r="L3526" s="52">
        <f>IFERROR(_xll.qlIndexFixing(Index3M,H3526,TRUE,_xll.ohTrigger(RecalcTrigger,Trigger3M)),NA())</f>
        <v>2.7124793115560243E-2</v>
      </c>
      <c r="M3526" s="52">
        <f>IFERROR(_xll.qlIndexFixing(ONIndex3M,I3526,TRUE,_xll.ohTrigger(RecalcTrigger,Trigger3M)),NA())</f>
        <v>2.7033239769513884E-2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2.7862880878846141E-2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2.9063000293492181E-2</v>
      </c>
    </row>
    <row r="3527" spans="2:17" x14ac:dyDescent="0.2">
      <c r="B3527" s="46" t="s">
        <v>51</v>
      </c>
      <c r="D3527" s="49">
        <f>_xll.qlCalendarAdvance(LocalCalendar,$D3526,B3527,"f",FALSE)</f>
        <v>64063</v>
      </c>
      <c r="E3527" s="49">
        <f>_xll.qlInterestRateIndexValueDate(IndexON,D3527)</f>
        <v>64063</v>
      </c>
      <c r="F3527" s="52">
        <f>IFERROR(_xll.qlIndexFixing(IndexON,D3527,TRUE,_xll.ohTrigger(RecalcTrigger,TriggerON)),NA())</f>
        <v>2.544031044159123E-2</v>
      </c>
      <c r="H3527" s="49">
        <f>_xll.qlCalendarAdvance(IborCalendar,$H3526,B3527,"f",FALSE)</f>
        <v>64041</v>
      </c>
      <c r="I3527" s="49">
        <f>_xll.qlInterestRateIndexValueDate(Index1M,$H3527)</f>
        <v>64046</v>
      </c>
      <c r="J3527" s="52">
        <f>IFERROR(_xll.qlIndexFixing(Index1M,$H3527,TRUE,_xll.ohTrigger(RecalcTrigger,Trigger1M)),NA())</f>
        <v>2.5920607265226627E-2</v>
      </c>
      <c r="K3527" s="52">
        <f>IFERROR(_xll.qlIndexFixing(ONIndex1M,I3527,TRUE,_xll.ohTrigger(RecalcTrigger,Trigger1M)),NA())</f>
        <v>2.5892653271144539E-2</v>
      </c>
      <c r="L3527" s="52">
        <f>IFERROR(_xll.qlIndexFixing(Index3M,H3527,TRUE,_xll.ohTrigger(RecalcTrigger,Trigger3M)),NA())</f>
        <v>2.7125812694657678E-2</v>
      </c>
      <c r="M3527" s="52">
        <f>IFERROR(_xll.qlIndexFixing(ONIndex3M,I3527,TRUE,_xll.ohTrigger(RecalcTrigger,Trigger3M)),NA())</f>
        <v>2.7033239769513884E-2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2.7862879983961975E-2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2.9063001513716102E-2</v>
      </c>
    </row>
    <row r="3528" spans="2:17" x14ac:dyDescent="0.2">
      <c r="B3528" s="46" t="s">
        <v>51</v>
      </c>
      <c r="D3528" s="49">
        <f>_xll.qlCalendarAdvance(LocalCalendar,$D3527,B3528,"f",FALSE)</f>
        <v>64070</v>
      </c>
      <c r="E3528" s="49">
        <f>_xll.qlInterestRateIndexValueDate(IndexON,D3528)</f>
        <v>64070</v>
      </c>
      <c r="F3528" s="52">
        <f>IFERROR(_xll.qlIndexFixing(IndexON,D3528,TRUE,_xll.ohTrigger(RecalcTrigger,TriggerON)),NA())</f>
        <v>2.5439411645526988E-2</v>
      </c>
      <c r="H3528" s="49">
        <f>_xll.qlCalendarAdvance(IborCalendar,$H3527,B3528,"f",FALSE)</f>
        <v>64048</v>
      </c>
      <c r="I3528" s="49">
        <f>_xll.qlInterestRateIndexValueDate(Index1M,$H3528)</f>
        <v>64052</v>
      </c>
      <c r="J3528" s="52">
        <f>IFERROR(_xll.qlIndexFixing(Index1M,$H3528,TRUE,_xll.ohTrigger(RecalcTrigger,Trigger1M)),NA())</f>
        <v>2.5920607265226627E-2</v>
      </c>
      <c r="K3528" s="52">
        <f>IFERROR(_xll.qlIndexFixing(ONIndex1M,I3528,TRUE,_xll.ohTrigger(RecalcTrigger,Trigger1M)),NA())</f>
        <v>2.5892653271304411E-2</v>
      </c>
      <c r="L3528" s="52">
        <f>IFERROR(_xll.qlIndexFixing(Index3M,H3528,TRUE,_xll.ohTrigger(RecalcTrigger,Trigger3M)),NA())</f>
        <v>2.7125812694658545E-2</v>
      </c>
      <c r="M3528" s="52">
        <f>IFERROR(_xll.qlIndexFixing(ONIndex3M,I3528,TRUE,_xll.ohTrigger(RecalcTrigger,Trigger3M)),NA())</f>
        <v>2.7033239769513884E-2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2.7862879397471119E-2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2.906300231347636E-2</v>
      </c>
    </row>
    <row r="3529" spans="2:17" x14ac:dyDescent="0.2">
      <c r="B3529" s="46" t="s">
        <v>51</v>
      </c>
      <c r="D3529" s="49">
        <f>_xll.qlCalendarAdvance(LocalCalendar,$D3528,B3529,"f",FALSE)</f>
        <v>64077</v>
      </c>
      <c r="E3529" s="49">
        <f>_xll.qlInterestRateIndexValueDate(IndexON,D3529)</f>
        <v>64077</v>
      </c>
      <c r="F3529" s="52">
        <f>IFERROR(_xll.qlIndexFixing(IndexON,D3529,TRUE,_xll.ohTrigger(RecalcTrigger,TriggerON)),NA())</f>
        <v>2.5439411645526988E-2</v>
      </c>
      <c r="H3529" s="49">
        <f>_xll.qlCalendarAdvance(IborCalendar,$H3528,B3529,"f",FALSE)</f>
        <v>64055</v>
      </c>
      <c r="I3529" s="49">
        <f>_xll.qlInterestRateIndexValueDate(Index1M,$H3529)</f>
        <v>64059</v>
      </c>
      <c r="J3529" s="52">
        <f>IFERROR(_xll.qlIndexFixing(Index1M,$H3529,TRUE,_xll.ohTrigger(RecalcTrigger,Trigger1M)),NA())</f>
        <v>2.5920607265226627E-2</v>
      </c>
      <c r="K3529" s="52">
        <f>IFERROR(_xll.qlIndexFixing(ONIndex1M,I3529,TRUE,_xll.ohTrigger(RecalcTrigger,Trigger1M)),NA())</f>
        <v>2.5892653271224475E-2</v>
      </c>
      <c r="L3529" s="52">
        <f>IFERROR(_xll.qlIndexFixing(Index3M,H3529,TRUE,_xll.ohTrigger(RecalcTrigger,Trigger3M)),NA())</f>
        <v>2.7125812694656807E-2</v>
      </c>
      <c r="M3529" s="52">
        <f>IFERROR(_xll.qlIndexFixing(ONIndex3M,I3529,TRUE,_xll.ohTrigger(RecalcTrigger,Trigger3M)),NA())</f>
        <v>2.7033239769433948E-2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2.7862878804825186E-2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2.9063003121470032E-2</v>
      </c>
    </row>
    <row r="3530" spans="2:17" x14ac:dyDescent="0.2">
      <c r="B3530" s="46" t="s">
        <v>51</v>
      </c>
      <c r="D3530" s="49">
        <f>_xll.qlCalendarAdvance(LocalCalendar,$D3529,B3530,"f",FALSE)</f>
        <v>64084</v>
      </c>
      <c r="E3530" s="49">
        <f>_xll.qlInterestRateIndexValueDate(IndexON,D3530)</f>
        <v>64084</v>
      </c>
      <c r="F3530" s="52">
        <f>IFERROR(_xll.qlIndexFixing(IndexON,D3530,TRUE,_xll.ohTrigger(RecalcTrigger,TriggerON)),NA())</f>
        <v>2.5439411645526988E-2</v>
      </c>
      <c r="H3530" s="49">
        <f>_xll.qlCalendarAdvance(IborCalendar,$H3529,B3530,"f",FALSE)</f>
        <v>64062</v>
      </c>
      <c r="I3530" s="49">
        <f>_xll.qlInterestRateIndexValueDate(Index1M,$H3530)</f>
        <v>64067</v>
      </c>
      <c r="J3530" s="52">
        <f>IFERROR(_xll.qlIndexFixing(Index1M,$H3530,TRUE,_xll.ohTrigger(RecalcTrigger,Trigger1M)),NA())</f>
        <v>2.5920607265226627E-2</v>
      </c>
      <c r="K3530" s="52">
        <f>IFERROR(_xll.qlIndexFixing(ONIndex1M,I3530,TRUE,_xll.ohTrigger(RecalcTrigger,Trigger1M)),NA())</f>
        <v>2.5892653271224475E-2</v>
      </c>
      <c r="L3530" s="52">
        <f>IFERROR(_xll.qlIndexFixing(Index3M,H3530,TRUE,_xll.ohTrigger(RecalcTrigger,Trigger3M)),NA())</f>
        <v>2.7125812694657678E-2</v>
      </c>
      <c r="M3530" s="52">
        <f>IFERROR(_xll.qlIndexFixing(ONIndex3M,I3530,TRUE,_xll.ohTrigger(RecalcTrigger,Trigger3M)),NA())</f>
        <v>2.7033239769433948E-2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2.786287824855016E-2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2.9063003879983285E-2</v>
      </c>
    </row>
    <row r="3531" spans="2:17" x14ac:dyDescent="0.2">
      <c r="B3531" s="46" t="s">
        <v>51</v>
      </c>
      <c r="D3531" s="49">
        <f>_xll.qlCalendarAdvance(LocalCalendar,$D3530,B3531,"f",FALSE)</f>
        <v>64091</v>
      </c>
      <c r="E3531" s="49">
        <f>_xll.qlInterestRateIndexValueDate(IndexON,D3531)</f>
        <v>64091</v>
      </c>
      <c r="F3531" s="52">
        <f>IFERROR(_xll.qlIndexFixing(IndexON,D3531,TRUE,_xll.ohTrigger(RecalcTrigger,TriggerON)),NA())</f>
        <v>2.5439411645553633E-2</v>
      </c>
      <c r="H3531" s="49">
        <f>_xll.qlCalendarAdvance(IborCalendar,$H3530,B3531,"f",FALSE)</f>
        <v>64069</v>
      </c>
      <c r="I3531" s="49">
        <f>_xll.qlInterestRateIndexValueDate(Index1M,$H3531)</f>
        <v>64073</v>
      </c>
      <c r="J3531" s="52">
        <f>IFERROR(_xll.qlIndexFixing(Index1M,$H3531,TRUE,_xll.ohTrigger(RecalcTrigger,Trigger1M)),NA())</f>
        <v>2.5919674817377114E-2</v>
      </c>
      <c r="K3531" s="52">
        <f>IFERROR(_xll.qlIndexFixing(ONIndex1M,I3531,TRUE,_xll.ohTrigger(RecalcTrigger,Trigger1M)),NA())</f>
        <v>2.5892653271304411E-2</v>
      </c>
      <c r="L3531" s="52">
        <f>IFERROR(_xll.qlIndexFixing(Index3M,H3531,TRUE,_xll.ohTrigger(RecalcTrigger,Trigger3M)),NA())</f>
        <v>2.7125812694657678E-2</v>
      </c>
      <c r="M3531" s="52">
        <f>IFERROR(_xll.qlIndexFixing(ONIndex3M,I3531,TRUE,_xll.ohTrigger(RecalcTrigger,Trigger3M)),NA())</f>
        <v>2.7033239769513884E-2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2.786287791601616E-2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2.9063004333540476E-2</v>
      </c>
    </row>
    <row r="3532" spans="2:17" x14ac:dyDescent="0.2">
      <c r="B3532" s="46" t="s">
        <v>51</v>
      </c>
      <c r="D3532" s="49">
        <f>_xll.qlCalendarAdvance(LocalCalendar,$D3531,B3532,"f",FALSE)</f>
        <v>64098</v>
      </c>
      <c r="E3532" s="49">
        <f>_xll.qlInterestRateIndexValueDate(IndexON,D3532)</f>
        <v>64098</v>
      </c>
      <c r="F3532" s="52">
        <f>IFERROR(_xll.qlIndexFixing(IndexON,D3532,TRUE,_xll.ohTrigger(RecalcTrigger,TriggerON)),NA())</f>
        <v>2.5439411645526988E-2</v>
      </c>
      <c r="H3532" s="49">
        <f>_xll.qlCalendarAdvance(IborCalendar,$H3531,B3532,"f",FALSE)</f>
        <v>64076</v>
      </c>
      <c r="I3532" s="49">
        <f>_xll.qlInterestRateIndexValueDate(Index1M,$H3532)</f>
        <v>64080</v>
      </c>
      <c r="J3532" s="52">
        <f>IFERROR(_xll.qlIndexFixing(Index1M,$H3532,TRUE,_xll.ohTrigger(RecalcTrigger,Trigger1M)),NA())</f>
        <v>2.5919674817377114E-2</v>
      </c>
      <c r="K3532" s="52">
        <f>IFERROR(_xll.qlIndexFixing(ONIndex1M,I3532,TRUE,_xll.ohTrigger(RecalcTrigger,Trigger1M)),NA())</f>
        <v>2.5892653271224475E-2</v>
      </c>
      <c r="L3532" s="52">
        <f>IFERROR(_xll.qlIndexFixing(Index3M,H3532,TRUE,_xll.ohTrigger(RecalcTrigger,Trigger3M)),NA())</f>
        <v>2.7125812694657678E-2</v>
      </c>
      <c r="M3532" s="52">
        <f>IFERROR(_xll.qlIndexFixing(ONIndex3M,I3532,TRUE,_xll.ohTrigger(RecalcTrigger,Trigger3M)),NA())</f>
        <v>2.7033239769433948E-2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2.7862877619613258E-2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2.9063004737537312E-2</v>
      </c>
    </row>
    <row r="3533" spans="2:17" x14ac:dyDescent="0.2">
      <c r="B3533" s="46" t="s">
        <v>51</v>
      </c>
      <c r="D3533" s="49">
        <f>_xll.qlCalendarAdvance(LocalCalendar,$D3532,B3533,"f",FALSE)</f>
        <v>64105</v>
      </c>
      <c r="E3533" s="49">
        <f>_xll.qlInterestRateIndexValueDate(IndexON,D3533)</f>
        <v>64105</v>
      </c>
      <c r="F3533" s="52">
        <f>IFERROR(_xll.qlIndexFixing(IndexON,D3533,TRUE,_xll.ohTrigger(RecalcTrigger,TriggerON)),NA())</f>
        <v>2.5439411645526988E-2</v>
      </c>
      <c r="H3533" s="49">
        <f>_xll.qlCalendarAdvance(IborCalendar,$H3532,B3533,"f",FALSE)</f>
        <v>64083</v>
      </c>
      <c r="I3533" s="49">
        <f>_xll.qlInterestRateIndexValueDate(Index1M,$H3533)</f>
        <v>64087</v>
      </c>
      <c r="J3533" s="52">
        <f>IFERROR(_xll.qlIndexFixing(Index1M,$H3533,TRUE,_xll.ohTrigger(RecalcTrigger,Trigger1M)),NA())</f>
        <v>2.591967481737445E-2</v>
      </c>
      <c r="K3533" s="52">
        <f>IFERROR(_xll.qlIndexFixing(ONIndex1M,I3533,TRUE,_xll.ohTrigger(RecalcTrigger,Trigger1M)),NA())</f>
        <v>2.5892653271144539E-2</v>
      </c>
      <c r="L3533" s="52">
        <f>IFERROR(_xll.qlIndexFixing(Index3M,H3533,TRUE,_xll.ohTrigger(RecalcTrigger,Trigger3M)),NA())</f>
        <v>2.7125812694657678E-2</v>
      </c>
      <c r="M3533" s="52">
        <f>IFERROR(_xll.qlIndexFixing(ONIndex3M,I3533,TRUE,_xll.ohTrigger(RecalcTrigger,Trigger3M)),NA())</f>
        <v>2.7033239769433948E-2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2.7862877422091259E-2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2.9063005006841891E-2</v>
      </c>
    </row>
    <row r="3534" spans="2:17" x14ac:dyDescent="0.2">
      <c r="B3534" s="46" t="s">
        <v>51</v>
      </c>
      <c r="D3534" s="49">
        <f>_xll.qlCalendarAdvance(LocalCalendar,$D3533,B3534,"f",FALSE)</f>
        <v>64112</v>
      </c>
      <c r="E3534" s="49">
        <f>_xll.qlInterestRateIndexValueDate(IndexON,D3534)</f>
        <v>64112</v>
      </c>
      <c r="F3534" s="52">
        <f>IFERROR(_xll.qlIndexFixing(IndexON,D3534,TRUE,_xll.ohTrigger(RecalcTrigger,TriggerON)),NA())</f>
        <v>2.5439411645500343E-2</v>
      </c>
      <c r="H3534" s="49">
        <f>_xll.qlCalendarAdvance(IborCalendar,$H3533,B3534,"f",FALSE)</f>
        <v>64090</v>
      </c>
      <c r="I3534" s="49">
        <f>_xll.qlInterestRateIndexValueDate(Index1M,$H3534)</f>
        <v>64094</v>
      </c>
      <c r="J3534" s="52">
        <f>IFERROR(_xll.qlIndexFixing(Index1M,$H3534,TRUE,_xll.ohTrigger(RecalcTrigger,Trigger1M)),NA())</f>
        <v>2.5919674817377114E-2</v>
      </c>
      <c r="K3534" s="52">
        <f>IFERROR(_xll.qlIndexFixing(ONIndex1M,I3534,TRUE,_xll.ohTrigger(RecalcTrigger,Trigger1M)),NA())</f>
        <v>2.5892653271304411E-2</v>
      </c>
      <c r="L3534" s="52">
        <f>IFERROR(_xll.qlIndexFixing(Index3M,H3534,TRUE,_xll.ohTrigger(RecalcTrigger,Trigger3M)),NA())</f>
        <v>2.7125812694657678E-2</v>
      </c>
      <c r="M3534" s="52">
        <f>IFERROR(_xll.qlIndexFixing(ONIndex3M,I3534,TRUE,_xll.ohTrigger(RecalcTrigger,Trigger3M)),NA())</f>
        <v>2.7033239769513884E-2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2.7862877323370228E-2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2.9063005141614084E-2</v>
      </c>
    </row>
    <row r="3535" spans="2:17" x14ac:dyDescent="0.2">
      <c r="B3535" s="46" t="s">
        <v>51</v>
      </c>
      <c r="D3535" s="49">
        <f>_xll.qlCalendarAdvance(LocalCalendar,$D3534,B3535,"f",FALSE)</f>
        <v>64119</v>
      </c>
      <c r="E3535" s="49">
        <f>_xll.qlInterestRateIndexValueDate(IndexON,D3535)</f>
        <v>64119</v>
      </c>
      <c r="F3535" s="52">
        <f>IFERROR(_xll.qlIndexFixing(IndexON,D3535,TRUE,_xll.ohTrigger(RecalcTrigger,TriggerON)),NA())</f>
        <v>2.5439411645526988E-2</v>
      </c>
      <c r="H3535" s="49">
        <f>_xll.qlCalendarAdvance(IborCalendar,$H3534,B3535,"f",FALSE)</f>
        <v>64097</v>
      </c>
      <c r="I3535" s="49">
        <f>_xll.qlInterestRateIndexValueDate(Index1M,$H3535)</f>
        <v>64101</v>
      </c>
      <c r="J3535" s="52">
        <f>IFERROR(_xll.qlIndexFixing(Index1M,$H3535,TRUE,_xll.ohTrigger(RecalcTrigger,Trigger1M)),NA())</f>
        <v>2.5920607265226627E-2</v>
      </c>
      <c r="K3535" s="52">
        <f>IFERROR(_xll.qlIndexFixing(ONIndex1M,I3535,TRUE,_xll.ohTrigger(RecalcTrigger,Trigger1M)),NA())</f>
        <v>2.5892653271224475E-2</v>
      </c>
      <c r="L3535" s="52">
        <f>IFERROR(_xll.qlIndexFixing(Index3M,H3535,TRUE,_xll.ohTrigger(RecalcTrigger,Trigger3M)),NA())</f>
        <v>2.7125812694658545E-2</v>
      </c>
      <c r="M3535" s="52">
        <f>IFERROR(_xll.qlIndexFixing(ONIndex3M,I3535,TRUE,_xll.ohTrigger(RecalcTrigger,Trigger3M)),NA())</f>
        <v>2.7033239769513884E-2</v>
      </c>
      <c r="N3535" s="52" t="e">
        <f>IFERROR(_xll.qlIndexFixing(Index6M,$H3535,TRUE,_xll.ohTrigger(RecalcTrigger,Trigger6M)),NA())</f>
        <v>#N/A</v>
      </c>
      <c r="O3535" s="52">
        <f>IFERROR(_xll.qlIndexFixing(ONIndex6M,I3535,TRUE,_xll.ohTrigger(RecalcTrigger,Trigger6M)),NA())</f>
        <v>2.7862877310980139E-2</v>
      </c>
      <c r="P3535" s="52" t="e">
        <f>IFERROR(_xll.qlIndexFixing(Index1Y,$H3535,TRUE,_xll.ohTrigger(RecalcTrigger,Trigger1Y)),NA())</f>
        <v>#N/A</v>
      </c>
      <c r="Q3535" s="52">
        <f>IFERROR(_xll.qlIndexFixing(ONIndex1Y,I3535,TRUE,_xll.ohTrigger(RecalcTrigger,Trigger1Y)),NA())</f>
        <v>2.9063005158560529E-2</v>
      </c>
    </row>
    <row r="3536" spans="2:17" x14ac:dyDescent="0.2">
      <c r="B3536" s="46" t="s">
        <v>51</v>
      </c>
      <c r="D3536" s="49">
        <f>_xll.qlCalendarAdvance(LocalCalendar,$D3535,B3536,"f",FALSE)</f>
        <v>64126</v>
      </c>
      <c r="E3536" s="49">
        <f>_xll.qlInterestRateIndexValueDate(IndexON,D3536)</f>
        <v>64126</v>
      </c>
      <c r="F3536" s="52">
        <f>IFERROR(_xll.qlIndexFixing(IndexON,D3536,TRUE,_xll.ohTrigger(RecalcTrigger,TriggerON)),NA())</f>
        <v>2.5439411645526988E-2</v>
      </c>
      <c r="H3536" s="49">
        <f>_xll.qlCalendarAdvance(IborCalendar,$H3535,B3536,"f",FALSE)</f>
        <v>64104</v>
      </c>
      <c r="I3536" s="49">
        <f>_xll.qlInterestRateIndexValueDate(Index1M,$H3536)</f>
        <v>64108</v>
      </c>
      <c r="J3536" s="52">
        <f>IFERROR(_xll.qlIndexFixing(Index1M,$H3536,TRUE,_xll.ohTrigger(RecalcTrigger,Trigger1M)),NA())</f>
        <v>2.5920607265226627E-2</v>
      </c>
      <c r="K3536" s="52">
        <f>IFERROR(_xll.qlIndexFixing(ONIndex1M,I3536,TRUE,_xll.ohTrigger(RecalcTrigger,Trigger1M)),NA())</f>
        <v>2.5892653271304411E-2</v>
      </c>
      <c r="L3536" s="52">
        <f>IFERROR(_xll.qlIndexFixing(Index3M,H3536,TRUE,_xll.ohTrigger(RecalcTrigger,Trigger3M)),NA())</f>
        <v>2.7125812694657678E-2</v>
      </c>
      <c r="M3536" s="52">
        <f>IFERROR(_xll.qlIndexFixing(ONIndex3M,I3536,TRUE,_xll.ohTrigger(RecalcTrigger,Trigger3M)),NA())</f>
        <v>2.7033239769433948E-2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64133</v>
      </c>
      <c r="E3537" s="50">
        <f>_xll.qlInterestRateIndexValueDate(IndexON,D3537)</f>
        <v>64133</v>
      </c>
      <c r="F3537" s="53">
        <f>IFERROR(_xll.qlIndexFixing(IndexON,D3537,TRUE,_xll.ohTrigger(RecalcTrigger,TriggerON)),NA())</f>
        <v>2.5439411645526988E-2</v>
      </c>
      <c r="H3537" s="50">
        <f>_xll.qlCalendarAdvance(IborCalendar,$H3536,B3537,"f",FALSE)</f>
        <v>64111</v>
      </c>
      <c r="I3537" s="50">
        <f>_xll.qlInterestRateIndexValueDate(Index1M,$H3537)</f>
        <v>64115</v>
      </c>
      <c r="J3537" s="53">
        <f>IFERROR(_xll.qlIndexFixing(Index1M,$H3537,TRUE,_xll.ohTrigger(RecalcTrigger,Trigger1M)),NA())</f>
        <v>2.5920607265226627E-2</v>
      </c>
      <c r="K3537" s="53">
        <f>IFERROR(_xll.qlIndexFixing(ONIndex1M,I3537,TRUE,_xll.ohTrigger(RecalcTrigger,Trigger1M)),NA())</f>
        <v>2.5892653271304411E-2</v>
      </c>
      <c r="L3537" s="53">
        <f>IFERROR(_xll.qlIndexFixing(Index3M,H3537,TRUE,_xll.ohTrigger(RecalcTrigger,Trigger3M)),NA())</f>
        <v>2.7125812694657678E-2</v>
      </c>
      <c r="M3537" s="53">
        <f>IFERROR(_xll.qlIndexFixing(ONIndex3M,I3537,TRUE,_xll.ohTrigger(RecalcTrigger,Trigger3M)),NA())</f>
        <v>2.7033239769513884E-2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2015-09-07T14:57:59Z</dcterms:modified>
</cp:coreProperties>
</file>